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comments1.xml" ContentType="application/vnd.openxmlformats-officedocument.spreadsheetml.comments+xml"/>
  <Override PartName="/xl/worksheets/_rels/sheet1.xml.rels" ContentType="application/vnd.openxmlformats-package.relationship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vmlDrawing1.vml" ContentType="application/vnd.openxmlformats-officedocument.vmlDrawing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original" sheetId="1" state="visible" r:id="rId2"/>
    <sheet name="annotations" sheetId="2" state="visible" r:id="rId3"/>
    <sheet name="variables" sheetId="3" state="visible" r:id="rId4"/>
    <sheet name="clean + english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/>
  </authors>
  <commentList>
    <comment ref="EG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NC: No consume
NR: No recuerda</t>
        </r>
      </text>
    </comment>
    <comment ref="EH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NUTRICIÓN-1:
</t>
        </r>
        <r>
          <rPr>
            <sz val="9"/>
            <color rgb="FF000000"/>
            <rFont val="Tahoma"/>
            <family val="2"/>
            <charset val="1"/>
          </rPr>
          <t xml:space="preserve">NR: No recuerda</t>
        </r>
      </text>
    </comment>
    <comment ref="EJ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NUTRICIÓN-1:
</t>
        </r>
        <r>
          <rPr>
            <sz val="9"/>
            <color rgb="FF000000"/>
            <rFont val="Tahoma"/>
            <family val="2"/>
            <charset val="1"/>
          </rPr>
          <t xml:space="preserve">NC: No consume
NR: No recuerda
</t>
        </r>
      </text>
    </comment>
    <comment ref="EP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0: No
1: Sí</t>
        </r>
      </text>
    </comment>
    <comment ref="ES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Marca de refresco consumida con mayor frecuencia:
0: No aplica
1: Ninguno
2: Coca Cola
3: Coca Cola Light
4: Pepsi
5: Peñafiel 
6: 7 Up
7: Manzanita
8: Fresca 
9: Squirt
10: Otros
</t>
        </r>
      </text>
    </comment>
    <comment ref="ET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0: No
1: Sí</t>
        </r>
      </text>
    </comment>
    <comment ref="EW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Marca de jugo industrializado consumida con mayor frecuencia.
0: No aplica
1: Ninguno
2: Jumex
3: Del Valle
4: Oceanspray
5: Boing
6: Pascual
7: León
8: Ades
9: Otros
</t>
        </r>
      </text>
    </comment>
    <comment ref="EX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0: No
1: Sí</t>
        </r>
      </text>
    </comment>
    <comment ref="EZ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Marca de embutidos consumida con mayor frecuencia.
0: No aplica
1: Ninguno
2: Fud
3: Gilber 
4: Kir
5: Zwan
6: York
7: San Rafael
8: Capistrano
9: Sabori
10: Otros
</t>
        </r>
      </text>
    </comment>
    <comment ref="FA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0: No
1: Sí</t>
        </r>
      </text>
    </comment>
    <comment ref="FC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NUTRICIÓN-1:
</t>
        </r>
        <r>
          <rPr>
            <sz val="9"/>
            <color rgb="FF000000"/>
            <rFont val="Tahoma"/>
            <family val="2"/>
            <charset val="1"/>
          </rPr>
          <t xml:space="preserve">Marca de frituras consumida con mayor frecuencia.
0: No aplica.
1: Ninguna.
2: Granel
3: Sabritas
4: Barcel
5: Members mark
6: Washington
7: Otros
</t>
        </r>
      </text>
    </comment>
    <comment ref="FE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Alimento procesado consumido con mayor frecuencia.
0: Ninguno
1: Atún
2: Cereal de caja
3: Galletas dulces
4: Frituras
5: Comida rápida 
6: Bebidas azucaradas
7: Verduras enlatadas
8: Sopas procesadas
9: Frijoles enlatados
10: Yogurt
11: Carne precocida
12: Panecillos
13: Aderezos
14: Crema
15: Pan dulce
16: Embutidos
18: Otros
</t>
        </r>
      </text>
    </comment>
    <comment ref="FF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0: No
1: Sí</t>
        </r>
      </text>
    </comment>
    <comment ref="FG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Número de veces que ha intentado llevar un plan de alimentación.</t>
        </r>
      </text>
    </comment>
    <comment ref="FH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0: No
1: Sí
NA: No aplica</t>
        </r>
      </text>
    </comment>
    <comment ref="FI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NA: No aplica
NR: No recuerda
AC: actualmente</t>
        </r>
      </text>
    </comment>
    <comment ref="FJ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Motivo que le dificulta llevar un plan de alimentación.
1: Le insisten en que coma.
2. Piensa en algún alimento.
3. Ve alimentos en TV. 
4. Huele algún alimento rico.
5. Ninguno.
6. Otro
</t>
        </r>
      </text>
    </comment>
    <comment ref="FK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0: No
1: Sí</t>
        </r>
      </text>
    </comment>
    <comment ref="FL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Susy Ruiz:
</t>
        </r>
        <r>
          <rPr>
            <sz val="9"/>
            <color rgb="FF000000"/>
            <rFont val="Tahoma"/>
            <family val="2"/>
            <charset val="1"/>
          </rPr>
          <t xml:space="preserve">Medio mediante el cual ha llevado su control de peso.
1) Médico
2) Plantas
3) Nutriólogo
4) Medicamentos
5) Ninguno
6) Todos</t>
        </r>
      </text>
    </comment>
  </commentList>
</comments>
</file>

<file path=xl/sharedStrings.xml><?xml version="1.0" encoding="utf-8"?>
<sst xmlns="http://schemas.openxmlformats.org/spreadsheetml/2006/main" count="2648" uniqueCount="661">
  <si>
    <t xml:space="preserve">FOLIO</t>
  </si>
  <si>
    <t xml:space="preserve">Género (1=hombre)</t>
  </si>
  <si>
    <t xml:space="preserve">Edad</t>
  </si>
  <si>
    <t xml:space="preserve">Heces_DNA</t>
  </si>
  <si>
    <t xml:space="preserve">Sedentarismo</t>
  </si>
  <si>
    <t xml:space="preserve">Mayor_45_años </t>
  </si>
  <si>
    <t xml:space="preserve">Ant_Fam_DM</t>
  </si>
  <si>
    <t xml:space="preserve">HAS</t>
  </si>
  <si>
    <t xml:space="preserve">Prediabetes</t>
  </si>
  <si>
    <t xml:space="preserve">Enf_Cardiovascular</t>
  </si>
  <si>
    <t xml:space="preserve">Ant_Prod_macro_ DMG</t>
  </si>
  <si>
    <t xml:space="preserve">Ant_Ovario_poliquístico</t>
  </si>
  <si>
    <t xml:space="preserve">IMC_mayor27</t>
  </si>
  <si>
    <t xml:space="preserve">Acantosis_Nigricans</t>
  </si>
  <si>
    <t xml:space="preserve">dislipidemia</t>
  </si>
  <si>
    <t xml:space="preserve">FR_dm</t>
  </si>
  <si>
    <t xml:space="preserve">TAS</t>
  </si>
  <si>
    <t xml:space="preserve">TAD</t>
  </si>
  <si>
    <t xml:space="preserve">Presión_Pulso</t>
  </si>
  <si>
    <t xml:space="preserve">TAM</t>
  </si>
  <si>
    <t xml:space="preserve">Peso_kg </t>
  </si>
  <si>
    <t xml:space="preserve">Talla</t>
  </si>
  <si>
    <t xml:space="preserve">IMC cal</t>
  </si>
  <si>
    <t xml:space="preserve">sobrepeso_obesidad(0=normopeso,1=sobrepeso,2=obesidad)</t>
  </si>
  <si>
    <t xml:space="preserve">cc</t>
  </si>
  <si>
    <t xml:space="preserve">cca</t>
  </si>
  <si>
    <t xml:space="preserve">porcent_grasa_plico</t>
  </si>
  <si>
    <t xml:space="preserve">Indice_cc:talla</t>
  </si>
  <si>
    <t xml:space="preserve">Indice_cc:cca</t>
  </si>
  <si>
    <t xml:space="preserve">porcent_grasa_tan</t>
  </si>
  <si>
    <t xml:space="preserve">masa_grasa</t>
  </si>
  <si>
    <t xml:space="preserve">masa_libre_grasa</t>
  </si>
  <si>
    <t xml:space="preserve">rango_gras_visceral</t>
  </si>
  <si>
    <t xml:space="preserve">por_agua_corp</t>
  </si>
  <si>
    <t xml:space="preserve">masa_agua</t>
  </si>
  <si>
    <t xml:space="preserve">masa_musc</t>
  </si>
  <si>
    <t xml:space="preserve">masa_ósea</t>
  </si>
  <si>
    <t xml:space="preserve">met_basal</t>
  </si>
  <si>
    <t xml:space="preserve">edad_metabólica</t>
  </si>
  <si>
    <t xml:space="preserve">consumo_diario_cal</t>
  </si>
  <si>
    <t xml:space="preserve">Glucosa_0</t>
  </si>
  <si>
    <t xml:space="preserve">Glucosa_30</t>
  </si>
  <si>
    <t xml:space="preserve">Glucosa_60</t>
  </si>
  <si>
    <t xml:space="preserve">Glucosa_90</t>
  </si>
  <si>
    <t xml:space="preserve">Glucosa_120</t>
  </si>
  <si>
    <t xml:space="preserve">status_CTOGreal</t>
  </si>
  <si>
    <t xml:space="preserve">inc AUCgluc_OGTT</t>
  </si>
  <si>
    <t xml:space="preserve">AUCgluc_OGTT</t>
  </si>
  <si>
    <t xml:space="preserve">HbA1c</t>
  </si>
  <si>
    <t xml:space="preserve">Insulin sensitivity</t>
  </si>
  <si>
    <t xml:space="preserve">Insulin_resistance (0=no,1=si)</t>
  </si>
  <si>
    <t xml:space="preserve">HOMA-IR</t>
  </si>
  <si>
    <t xml:space="preserve">Ins_resist(HOMA,0=no,1=si)</t>
  </si>
  <si>
    <t xml:space="preserve">QUICKI</t>
  </si>
  <si>
    <t xml:space="preserve">AIR (DI30/DG30)</t>
  </si>
  <si>
    <t xml:space="preserve">HOMA-b</t>
  </si>
  <si>
    <t xml:space="preserve">Ins0</t>
  </si>
  <si>
    <t xml:space="preserve">Ins30</t>
  </si>
  <si>
    <t xml:space="preserve">Ins60</t>
  </si>
  <si>
    <t xml:space="preserve">Ins90</t>
  </si>
  <si>
    <t xml:space="preserve">Ins120</t>
  </si>
  <si>
    <t xml:space="preserve">inc AUCInsu_OGTT</t>
  </si>
  <si>
    <t xml:space="preserve">AUCins_OGTT</t>
  </si>
  <si>
    <t xml:space="preserve">1/insulin</t>
  </si>
  <si>
    <t xml:space="preserve">Inc_ins/gluc_OGTT</t>
  </si>
  <si>
    <t xml:space="preserve">AUCins/gluc_OGTT</t>
  </si>
  <si>
    <t xml:space="preserve">Disp_Index(B_function)</t>
  </si>
  <si>
    <t xml:space="preserve">Disp_index2</t>
  </si>
  <si>
    <t xml:space="preserve">Disf_celB(1=si,2=no)</t>
  </si>
  <si>
    <t xml:space="preserve">Oral_DI</t>
  </si>
  <si>
    <t xml:space="preserve">colesterol_total</t>
  </si>
  <si>
    <t xml:space="preserve">hipercolesterolemia(0=no,1=si)</t>
  </si>
  <si>
    <t xml:space="preserve">HDLc</t>
  </si>
  <si>
    <t xml:space="preserve">hipoalfalipoproteinemia(0=no,1=si)</t>
  </si>
  <si>
    <t xml:space="preserve">LDLc</t>
  </si>
  <si>
    <t xml:space="preserve">hiperLDL(0=no,1=si)</t>
  </si>
  <si>
    <t xml:space="preserve">VLDLc</t>
  </si>
  <si>
    <t xml:space="preserve">triglicéridos</t>
  </si>
  <si>
    <t xml:space="preserve">hipertrigliceridemia(0=no,1=si)</t>
  </si>
  <si>
    <t xml:space="preserve">WMS</t>
  </si>
  <si>
    <t xml:space="preserve">OMS</t>
  </si>
  <si>
    <t xml:space="preserve">frec_cardiaca</t>
  </si>
  <si>
    <t xml:space="preserve">eje_qrs</t>
  </si>
  <si>
    <t xml:space="preserve">eje_t</t>
  </si>
  <si>
    <t xml:space="preserve">pr_interval</t>
  </si>
  <si>
    <t xml:space="preserve">qrs</t>
  </si>
  <si>
    <t xml:space="preserve">qtc</t>
  </si>
  <si>
    <t xml:space="preserve">rv5+sv1</t>
  </si>
  <si>
    <t xml:space="preserve">interpretación_ecg</t>
  </si>
  <si>
    <t xml:space="preserve">IMT_Izq</t>
  </si>
  <si>
    <t xml:space="preserve">IMT_Der</t>
  </si>
  <si>
    <t xml:space="preserve">KILOCALORÍAS</t>
  </si>
  <si>
    <t xml:space="preserve">PROTEÍNA (%)</t>
  </si>
  <si>
    <t xml:space="preserve">LÌPIDOS (%)</t>
  </si>
  <si>
    <t xml:space="preserve">AGS (%)</t>
  </si>
  <si>
    <t xml:space="preserve">AGM (%)</t>
  </si>
  <si>
    <t xml:space="preserve">AGP (%)</t>
  </si>
  <si>
    <t xml:space="preserve">HIDRATOS DE CARBONO (%)</t>
  </si>
  <si>
    <t xml:space="preserve">AZÚCAR (EQUIVALENTES)</t>
  </si>
  <si>
    <t xml:space="preserve">CARNE (EQUIVALENTES)</t>
  </si>
  <si>
    <t xml:space="preserve">CEREAL (EQUIVALENTES)</t>
  </si>
  <si>
    <t xml:space="preserve">ETANOL (EQUIVALENTES)</t>
  </si>
  <si>
    <t xml:space="preserve">FRUTAS (EQUIVALENTES)</t>
  </si>
  <si>
    <t xml:space="preserve">LIPIDOS (EQUIVALENTES)</t>
  </si>
  <si>
    <t xml:space="preserve">LECHE (EQUIVALENTES)</t>
  </si>
  <si>
    <t xml:space="preserve">LEGUMINOSAS (EQUIVALENTES)</t>
  </si>
  <si>
    <t xml:space="preserve">VERDURAS (EQUIVALENTES)</t>
  </si>
  <si>
    <t xml:space="preserve">PROTEÌNA (GR)</t>
  </si>
  <si>
    <t xml:space="preserve">LÍPIDOS (GR)</t>
  </si>
  <si>
    <t xml:space="preserve">AGS (GR)</t>
  </si>
  <si>
    <t xml:space="preserve">AGM (GR)</t>
  </si>
  <si>
    <t xml:space="preserve">AGP (GR)</t>
  </si>
  <si>
    <t xml:space="preserve">COLESTEROL (MG)</t>
  </si>
  <si>
    <t xml:space="preserve">HC (GR)</t>
  </si>
  <si>
    <t xml:space="preserve">AZÚCAR (GR)</t>
  </si>
  <si>
    <t xml:space="preserve">FIBRA (GR)</t>
  </si>
  <si>
    <t xml:space="preserve">LÍQUIDOS (ML)</t>
  </si>
  <si>
    <t xml:space="preserve">VITAMINA A (MCG)</t>
  </si>
  <si>
    <t xml:space="preserve">VITAMINA B1 (MG)</t>
  </si>
  <si>
    <t xml:space="preserve"> VITAMINA B2 (MG)</t>
  </si>
  <si>
    <t xml:space="preserve">VITAMINA B6 (MG)</t>
  </si>
  <si>
    <t xml:space="preserve">VITAMINA B12 (MCG)</t>
  </si>
  <si>
    <t xml:space="preserve">VITAMINA C (MG)</t>
  </si>
  <si>
    <t xml:space="preserve">ÁCIDO FÓLICO (MCG)</t>
  </si>
  <si>
    <t xml:space="preserve">ÁCIDO PANTOTÉNICO</t>
  </si>
  <si>
    <t xml:space="preserve">NIACINA (MG)</t>
  </si>
  <si>
    <t xml:space="preserve">VITAMINA E (MG)</t>
  </si>
  <si>
    <t xml:space="preserve">CALCIO (MG)</t>
  </si>
  <si>
    <t xml:space="preserve">HIERRO (MG)</t>
  </si>
  <si>
    <t xml:space="preserve">POTASIO (MG)</t>
  </si>
  <si>
    <t xml:space="preserve">MAGNESIO (MG)</t>
  </si>
  <si>
    <t xml:space="preserve">SODIO (MG)</t>
  </si>
  <si>
    <t xml:space="preserve">FÓSFORO (MG)</t>
  </si>
  <si>
    <t xml:space="preserve">SELENIO (MCG)</t>
  </si>
  <si>
    <t xml:space="preserve">ZINC (MG)</t>
  </si>
  <si>
    <t xml:space="preserve">ETANOL (GRAMOS)</t>
  </si>
  <si>
    <t xml:space="preserve">EDAD INICIO CONSUMO REFRESCO (EICR) (AÑOS)</t>
  </si>
  <si>
    <t xml:space="preserve">EICR-DÍAS/SEMANA</t>
  </si>
  <si>
    <t xml:space="preserve">EICR-CANTIDAD (ML)</t>
  </si>
  <si>
    <t xml:space="preserve">EDAD INICIO CONSUMO JUGO INDUSTRIALIZADO (EICJI) (AÑOS)</t>
  </si>
  <si>
    <t xml:space="preserve">EICJI-DÍAS/SEMANA (ML)</t>
  </si>
  <si>
    <t xml:space="preserve">EICJI-CANTIDAD (ML)</t>
  </si>
  <si>
    <t xml:space="preserve">AGUA NATURAL/DÍA (ML)</t>
  </si>
  <si>
    <t xml:space="preserve">AGUA DE FRUTA/DÍA (ML)</t>
  </si>
  <si>
    <t xml:space="preserve">NO. DE COMIDAS/DÍA</t>
  </si>
  <si>
    <t xml:space="preserve">CONSUMO DE REFRESCO (CR)</t>
  </si>
  <si>
    <t xml:space="preserve">CR-DÍAS/SEMANA</t>
  </si>
  <si>
    <t xml:space="preserve">CR-CANTIDAD/DÍA (ML)</t>
  </si>
  <si>
    <t xml:space="preserve">MARCA DE REFRESCO</t>
  </si>
  <si>
    <t xml:space="preserve">CONSUMO DE JUGOS INDUSTRIALIZADOS (CJI)</t>
  </si>
  <si>
    <t xml:space="preserve">CJI DÍAS/SEMANA</t>
  </si>
  <si>
    <t xml:space="preserve">JI-CANTIDAD/DÍA (ML)</t>
  </si>
  <si>
    <t xml:space="preserve">MARCA DE JI</t>
  </si>
  <si>
    <t xml:space="preserve">CONSUMO DE EMBUTIDOS</t>
  </si>
  <si>
    <t xml:space="preserve">EMBUTIDOS-DÍAS/SEMANA</t>
  </si>
  <si>
    <t xml:space="preserve">MARCA DE EMBUTIDOS</t>
  </si>
  <si>
    <t xml:space="preserve">CONSUMO DE FRITURAS</t>
  </si>
  <si>
    <t xml:space="preserve">FRITURAS-DÍAS/SEMA0</t>
  </si>
  <si>
    <t xml:space="preserve">MARCA DE FRITURAS</t>
  </si>
  <si>
    <t xml:space="preserve">ALIMENTOS INDUSTRIALIZADOS/DÍA</t>
  </si>
  <si>
    <t xml:space="preserve">ALIMENTO INDUSTRIALIZADO MÁS FRECUENTE</t>
  </si>
  <si>
    <t xml:space="preserve">HA LLEVADO PLAN DE ALIMENTACIÓN (PA)</t>
  </si>
  <si>
    <t xml:space="preserve">PA-NÚMERO DE VECES</t>
  </si>
  <si>
    <t xml:space="preserve">PA-CONSTANCIA</t>
  </si>
  <si>
    <t xml:space="preserve">PA-CONSTANCIA-TIEMPO (MESES)</t>
  </si>
  <si>
    <t xml:space="preserve">PA-DIFICULTAD</t>
  </si>
  <si>
    <t xml:space="preserve">PA-DISPONIBILIDAD</t>
  </si>
  <si>
    <t xml:space="preserve">CONTROL DE PESO</t>
  </si>
  <si>
    <t xml:space="preserve">depind1</t>
  </si>
  <si>
    <t xml:space="preserve">depind2</t>
  </si>
  <si>
    <t xml:space="preserve">depdico(1=si)</t>
  </si>
  <si>
    <t xml:space="preserve">depdico16(1=si)</t>
  </si>
  <si>
    <t xml:space="preserve">gly_index</t>
  </si>
  <si>
    <t xml:space="preserve">gly_load</t>
  </si>
  <si>
    <t xml:space="preserve">ind_alcohol</t>
  </si>
  <si>
    <t xml:space="preserve">edocivil(1=cas,2=solt,3=3,4=div, 5=5, 6=6)</t>
  </si>
  <si>
    <t xml:space="preserve">educacion(1=prim,2=sec,3=prep,4=prof)</t>
  </si>
  <si>
    <t xml:space="preserve">tabaquismo(1=no,2=tab antiguo,3=si)</t>
  </si>
  <si>
    <t xml:space="preserve">calor</t>
  </si>
  <si>
    <t xml:space="preserve">prot</t>
  </si>
  <si>
    <t xml:space="preserve">aprot</t>
  </si>
  <si>
    <t xml:space="preserve">afat</t>
  </si>
  <si>
    <t xml:space="preserve">vfat</t>
  </si>
  <si>
    <t xml:space="preserve">carbo</t>
  </si>
  <si>
    <t xml:space="preserve">sucr</t>
  </si>
  <si>
    <t xml:space="preserve">fruct</t>
  </si>
  <si>
    <t xml:space="preserve">lact</t>
  </si>
  <si>
    <t xml:space="preserve">st</t>
  </si>
  <si>
    <t xml:space="preserve">malt</t>
  </si>
  <si>
    <t xml:space="preserve">glu</t>
  </si>
  <si>
    <t xml:space="preserve">crude</t>
  </si>
  <si>
    <t xml:space="preserve">dtfib</t>
  </si>
  <si>
    <t xml:space="preserve">aofib</t>
  </si>
  <si>
    <t xml:space="preserve">engl</t>
  </si>
  <si>
    <t xml:space="preserve">solfb</t>
  </si>
  <si>
    <t xml:space="preserve">pect</t>
  </si>
  <si>
    <t xml:space="preserve">insfb</t>
  </si>
  <si>
    <t xml:space="preserve">hemcl</t>
  </si>
  <si>
    <t xml:space="preserve">cellu</t>
  </si>
  <si>
    <t xml:space="preserve">lign</t>
  </si>
  <si>
    <t xml:space="preserve">calc</t>
  </si>
  <si>
    <t xml:space="preserve">iron</t>
  </si>
  <si>
    <t xml:space="preserve">heme</t>
  </si>
  <si>
    <t xml:space="preserve">magn</t>
  </si>
  <si>
    <t xml:space="preserve">ph</t>
  </si>
  <si>
    <t xml:space="preserve">k</t>
  </si>
  <si>
    <t xml:space="preserve">sodium</t>
  </si>
  <si>
    <t xml:space="preserve">zn</t>
  </si>
  <si>
    <t xml:space="preserve">cu</t>
  </si>
  <si>
    <t xml:space="preserve">mn</t>
  </si>
  <si>
    <t xml:space="preserve">iodine</t>
  </si>
  <si>
    <t xml:space="preserve">se</t>
  </si>
  <si>
    <t xml:space="preserve">vitc</t>
  </si>
  <si>
    <t xml:space="preserve">b1</t>
  </si>
  <si>
    <t xml:space="preserve">b2</t>
  </si>
  <si>
    <t xml:space="preserve">niacin</t>
  </si>
  <si>
    <t xml:space="preserve">panto</t>
  </si>
  <si>
    <t xml:space="preserve">b6</t>
  </si>
  <si>
    <t xml:space="preserve">glyb6</t>
  </si>
  <si>
    <t xml:space="preserve">folate</t>
  </si>
  <si>
    <t xml:space="preserve">b12</t>
  </si>
  <si>
    <t xml:space="preserve">vitk</t>
  </si>
  <si>
    <t xml:space="preserve">retinol</t>
  </si>
  <si>
    <t xml:space="preserve">carot</t>
  </si>
  <si>
    <t xml:space="preserve">acar</t>
  </si>
  <si>
    <t xml:space="preserve">bcar</t>
  </si>
  <si>
    <t xml:space="preserve">bcryp</t>
  </si>
  <si>
    <t xml:space="preserve">lyco</t>
  </si>
  <si>
    <t xml:space="preserve">lut</t>
  </si>
  <si>
    <t xml:space="preserve">vitd</t>
  </si>
  <si>
    <t xml:space="preserve">vite</t>
  </si>
  <si>
    <t xml:space="preserve">viteiu</t>
  </si>
  <si>
    <t xml:space="preserve">atoco</t>
  </si>
  <si>
    <t xml:space="preserve">btoco</t>
  </si>
  <si>
    <t xml:space="preserve">gtoco</t>
  </si>
  <si>
    <t xml:space="preserve">dtoco</t>
  </si>
  <si>
    <t xml:space="preserve">ttoco</t>
  </si>
  <si>
    <t xml:space="preserve">ateq</t>
  </si>
  <si>
    <t xml:space="preserve">satfat</t>
  </si>
  <si>
    <t xml:space="preserve">monfat</t>
  </si>
  <si>
    <t xml:space="preserve">poly</t>
  </si>
  <si>
    <t xml:space="preserve">chol</t>
  </si>
  <si>
    <t xml:space="preserve">alco</t>
  </si>
  <si>
    <t xml:space="preserve">caff</t>
  </si>
  <si>
    <t xml:space="preserve">nitrate</t>
  </si>
  <si>
    <t xml:space="preserve">cg</t>
  </si>
  <si>
    <t xml:space="preserve">ig</t>
  </si>
  <si>
    <t xml:space="preserve">tfatsmp</t>
  </si>
  <si>
    <t xml:space="preserve">f40</t>
  </si>
  <si>
    <t xml:space="preserve">f60</t>
  </si>
  <si>
    <t xml:space="preserve">f80</t>
  </si>
  <si>
    <t xml:space="preserve">f100</t>
  </si>
  <si>
    <t xml:space="preserve">f120</t>
  </si>
  <si>
    <t xml:space="preserve">f12091</t>
  </si>
  <si>
    <t xml:space="preserve">f140</t>
  </si>
  <si>
    <t xml:space="preserve">f14091</t>
  </si>
  <si>
    <t xml:space="preserve">f160</t>
  </si>
  <si>
    <t xml:space="preserve">f16091</t>
  </si>
  <si>
    <t xml:space="preserve">f180</t>
  </si>
  <si>
    <t xml:space="preserve">f18091</t>
  </si>
  <si>
    <t xml:space="preserve">f161</t>
  </si>
  <si>
    <t xml:space="preserve">f16t191</t>
  </si>
  <si>
    <t xml:space="preserve">f181</t>
  </si>
  <si>
    <t xml:space="preserve">cis18191</t>
  </si>
  <si>
    <t xml:space="preserve">tr18191</t>
  </si>
  <si>
    <t xml:space="preserve">f201</t>
  </si>
  <si>
    <t xml:space="preserve">f221</t>
  </si>
  <si>
    <t xml:space="preserve">f182</t>
  </si>
  <si>
    <t xml:space="preserve">cis18291</t>
  </si>
  <si>
    <t xml:space="preserve">tr18291</t>
  </si>
  <si>
    <t xml:space="preserve">ct18291</t>
  </si>
  <si>
    <t xml:space="preserve">f183</t>
  </si>
  <si>
    <t xml:space="preserve">f18391</t>
  </si>
  <si>
    <t xml:space="preserve">f184</t>
  </si>
  <si>
    <t xml:space="preserve">f204</t>
  </si>
  <si>
    <t xml:space="preserve">f20491</t>
  </si>
  <si>
    <t xml:space="preserve">f205</t>
  </si>
  <si>
    <t xml:space="preserve">f20591</t>
  </si>
  <si>
    <t xml:space="preserve">f225</t>
  </si>
  <si>
    <t xml:space="preserve">f226</t>
  </si>
  <si>
    <t xml:space="preserve">f22691</t>
  </si>
  <si>
    <t xml:space="preserve">dormir</t>
  </si>
  <si>
    <t xml:space="preserve">min_dormir</t>
  </si>
  <si>
    <t xml:space="preserve">metdorm</t>
  </si>
  <si>
    <t xml:space="preserve">inac</t>
  </si>
  <si>
    <t xml:space="preserve">hora_inac</t>
  </si>
  <si>
    <t xml:space="preserve">min_inac</t>
  </si>
  <si>
    <t xml:space="preserve">act_vd</t>
  </si>
  <si>
    <t xml:space="preserve">hr_vd</t>
  </si>
  <si>
    <t xml:space="preserve">min_vd</t>
  </si>
  <si>
    <t xml:space="preserve">hr_total</t>
  </si>
  <si>
    <t xml:space="preserve">hora_tot</t>
  </si>
  <si>
    <t xml:space="preserve">met_tot</t>
  </si>
  <si>
    <t xml:space="preserve">Si el participante es sedentario = 1</t>
  </si>
  <si>
    <t xml:space="preserve">Si el participante es &gt;45 años=1</t>
  </si>
  <si>
    <t xml:space="preserve">Si el participante tiene familiares con DM2=1</t>
  </si>
  <si>
    <t xml:space="preserve">Si el participante tiene hipertensión arterial=1</t>
  </si>
  <si>
    <t xml:space="preserve">Si el participante sabe que tiene prediabetes=1</t>
  </si>
  <si>
    <t xml:space="preserve">Si el participante tiene alguna enfermedad cardiovascular=1</t>
  </si>
  <si>
    <t xml:space="preserve">Si la participante ha tenido un bebe que pese más de 4kg=1</t>
  </si>
  <si>
    <t xml:space="preserve">Si la participante tiene ovarios poliquísticos=1</t>
  </si>
  <si>
    <t xml:space="preserve">Si el participante tiene IMC&gt;27 =1</t>
  </si>
  <si>
    <t xml:space="preserve">Signo clínico de resistencia a la insulina=1</t>
  </si>
  <si>
    <t xml:space="preserve">Si tiene dislipidemia=1</t>
  </si>
  <si>
    <t xml:space="preserve">No. Total de factores de riesgo para diabetes</t>
  </si>
  <si>
    <t xml:space="preserve">presión arterial sistólica</t>
  </si>
  <si>
    <t xml:space="preserve">presión arterial diastólica</t>
  </si>
  <si>
    <t xml:space="preserve">presión de pulso</t>
  </si>
  <si>
    <t xml:space="preserve">presión arterial media</t>
  </si>
  <si>
    <t xml:space="preserve">Talla en cm</t>
  </si>
  <si>
    <t xml:space="preserve">índice de masa corporal</t>
  </si>
  <si>
    <t xml:space="preserve">categorización del IMC</t>
  </si>
  <si>
    <t xml:space="preserve">circunferencia de cintura (cm)</t>
  </si>
  <si>
    <t xml:space="preserve">cirunferencia de cadera (cm)</t>
  </si>
  <si>
    <t xml:space="preserve">porcentaje de grasa corporal por plicometría</t>
  </si>
  <si>
    <t xml:space="preserve">índice cintura:talla</t>
  </si>
  <si>
    <t xml:space="preserve">índice cintura:cadera</t>
  </si>
  <si>
    <t xml:space="preserve">porcentaje de grasa por impedancia bioeléctrica</t>
  </si>
  <si>
    <t xml:space="preserve">masa grasa corporal</t>
  </si>
  <si>
    <t xml:space="preserve">masa libre de grasa</t>
  </si>
  <si>
    <t xml:space="preserve">rango arbitrario de grasa visceral por impedancia </t>
  </si>
  <si>
    <t xml:space="preserve">porcentaje de agua corporal</t>
  </si>
  <si>
    <t xml:space="preserve">masa corporal de agua</t>
  </si>
  <si>
    <t xml:space="preserve">masa muscular</t>
  </si>
  <si>
    <t xml:space="preserve">masa corporal de hueso</t>
  </si>
  <si>
    <t xml:space="preserve">metabolismo basal energético</t>
  </si>
  <si>
    <t xml:space="preserve">Edad metabólica por impedancia bioeléctrica</t>
  </si>
  <si>
    <t xml:space="preserve">Comsumo diario de calorías por impedancia</t>
  </si>
  <si>
    <t xml:space="preserve">Glucosa en ayuno</t>
  </si>
  <si>
    <t xml:space="preserve">Glucosa a los 30 minutos de la curva de tolerancia</t>
  </si>
  <si>
    <t xml:space="preserve">Glucosa a los 60 minutos de la curva d etolerancia</t>
  </si>
  <si>
    <t xml:space="preserve">Glucosa a los 90 minutos de la curva de tolerancia</t>
  </si>
  <si>
    <t xml:space="preserve">Glucosa a los 120 minutos de la curva de tolerancia</t>
  </si>
  <si>
    <t xml:space="preserve">Estatus metabólico (1=normoglucémico, 2=glucosa de ayuno alterada, 3=intolerancia a la glucosa, 4=prediabetes mixta, 5=diabetes de reciente diagnóstico, 6=diabetes previa</t>
  </si>
  <si>
    <t xml:space="preserve">Incremento del área bajo la curva de la glucosa durante la curva de tolerancia a la  glucosa del 0-120min</t>
  </si>
  <si>
    <t xml:space="preserve">Área bajo la curva de la glucosa durante la curva de tolerancia a la glucosa del 0-120 min</t>
  </si>
  <si>
    <t xml:space="preserve">Hemoglobina glucosilada</t>
  </si>
  <si>
    <t xml:space="preserve">Sensibilidad a la insulina medida durante la curva de tolerancia oral a la glucosa (Índice 1_Matsuda)</t>
  </si>
  <si>
    <t xml:space="preserve">Resistencia a la insulina por curva (0=no, 1=si)</t>
  </si>
  <si>
    <t xml:space="preserve">Resistencia a la insulina por HOMA</t>
  </si>
  <si>
    <t xml:space="preserve">Resistencia a la insulina por HOMA cualitativa (0=no, 1=si)</t>
  </si>
  <si>
    <t xml:space="preserve">Sensibilidad a la insulina en ayuno (Índice 2)</t>
  </si>
  <si>
    <t xml:space="preserve">Índice insulinogénico (respuesta rápida de secreción de insulina)</t>
  </si>
  <si>
    <t xml:space="preserve">Función de la célula B pancreatica por HOMA</t>
  </si>
  <si>
    <t xml:space="preserve">Insulina al tiempo 0 de la curva de tolerancia</t>
  </si>
  <si>
    <t xml:space="preserve">Insulina al minuto 30 de la curva de tolerancia</t>
  </si>
  <si>
    <t xml:space="preserve">Insulina al minuto 60 de la curva de tolerancia</t>
  </si>
  <si>
    <t xml:space="preserve">Insulina al mínuto 90 de la curva de tolerancia</t>
  </si>
  <si>
    <t xml:space="preserve">Insulina al minuto 120 de la curva de tolerancia</t>
  </si>
  <si>
    <t xml:space="preserve">Incremento del área bajo la curva de la insulina durante la curva de tolerancia, del 0-120 minutos</t>
  </si>
  <si>
    <t xml:space="preserve">Área bajo la curva de la insulina durante la curva de tolerancia del 0-120 minuto</t>
  </si>
  <si>
    <t xml:space="preserve">Sensibilidad a la insulina (Índice 3)</t>
  </si>
  <si>
    <t xml:space="preserve">Incremento del área bajo la curva de la insulina / incremento del área bajo la curva de la glucosa durante la CTOG)</t>
  </si>
  <si>
    <t xml:space="preserve">Área bajo la curva de la insulina durante la CTOG / Área bajo la curva de la glucosa durante la CTOG</t>
  </si>
  <si>
    <t xml:space="preserve">índice de disposición de insulina_1 (función de la célula Beta pancreática)</t>
  </si>
  <si>
    <t xml:space="preserve">Índice de disposición de insulina_2 (función de la célula Beta pancreática)</t>
  </si>
  <si>
    <t xml:space="preserve">Disfunción de la célula Beta pancreática (1=si, 2=no)</t>
  </si>
  <si>
    <t xml:space="preserve">Índice de disposicion de insulina oral (función de la célula Beta pancreatica)</t>
  </si>
  <si>
    <t xml:space="preserve">colesterol en mg/dl</t>
  </si>
  <si>
    <t xml:space="preserve">colesterol &gt;200mg/dl = 1</t>
  </si>
  <si>
    <t xml:space="preserve">Lipoproteina de alta densidad en mg/dl</t>
  </si>
  <si>
    <t xml:space="preserve">HDL baja =1</t>
  </si>
  <si>
    <t xml:space="preserve">lipoproteina de baja densidad en mg/dl</t>
  </si>
  <si>
    <t xml:space="preserve">LDL alta=1</t>
  </si>
  <si>
    <t xml:space="preserve">lipoproteinas de muy baja densidad en mg/dl</t>
  </si>
  <si>
    <t xml:space="preserve">nivel de triglicéridos en suero, en mg/dl</t>
  </si>
  <si>
    <t xml:space="preserve">triglicéridos elevados &gt;150mg/dl = 1</t>
  </si>
  <si>
    <t xml:space="preserve">Fenotipo metabólico con base en el IMC y factores de riesgo cardiometabólico</t>
  </si>
  <si>
    <t xml:space="preserve">obesidad metabólicamente sana = 1</t>
  </si>
  <si>
    <t xml:space="preserve">latidos cardiacos por minuto</t>
  </si>
  <si>
    <t xml:space="preserve">ignorar</t>
  </si>
  <si>
    <t xml:space="preserve">consumo de kilocalorías/24h</t>
  </si>
  <si>
    <t xml:space="preserve">consumo de proteínas en un día en %</t>
  </si>
  <si>
    <t xml:space="preserve">consumo de lípidos en un día en %</t>
  </si>
  <si>
    <t xml:space="preserve">consumo de ácidos grasos saturados en un día, en %</t>
  </si>
  <si>
    <t xml:space="preserve">consumo de ácidos grasos monosaturados en un día, en %</t>
  </si>
  <si>
    <t xml:space="preserve">consumo de ácidos grasos poliinsaturados en un día, en %</t>
  </si>
  <si>
    <t xml:space="preserve">consumo de hidratos de carbono en un día, en %</t>
  </si>
  <si>
    <t xml:space="preserve">consumo de equivalentes de azúcar en un día</t>
  </si>
  <si>
    <t xml:space="preserve">consumo de equivalentes de carne al día</t>
  </si>
  <si>
    <t xml:space="preserve">consumo de equivalentes de cereal al día</t>
  </si>
  <si>
    <t xml:space="preserve">consumo de equivalente de etanol en un día</t>
  </si>
  <si>
    <t xml:space="preserve">consumo de equivalentes de frutas en un día</t>
  </si>
  <si>
    <t xml:space="preserve">consumo de equivalentes de lípidos en un día</t>
  </si>
  <si>
    <t xml:space="preserve">consumo de equivalentes de leche en un día</t>
  </si>
  <si>
    <t xml:space="preserve">consumo de equivalentes de leguminosass en un día</t>
  </si>
  <si>
    <t xml:space="preserve">consumo de equivalentes de verduras en un día</t>
  </si>
  <si>
    <t xml:space="preserve">consumo de proteina en 24 h (gr)</t>
  </si>
  <si>
    <t xml:space="preserve">consumo de lípidos en 24 h (gr)</t>
  </si>
  <si>
    <t xml:space="preserve">consumo de ácidos grasos saturados en 24 h (gr)</t>
  </si>
  <si>
    <t xml:space="preserve">consumo de ácidos grasos monosaturados en 24 h (gr)</t>
  </si>
  <si>
    <t xml:space="preserve">consumo de ácidos grasos poliinsaturados en 24 h (gr)</t>
  </si>
  <si>
    <t xml:space="preserve">consumo de colesterol en 24 h (mg)</t>
  </si>
  <si>
    <t xml:space="preserve">consumo de hidratos de carbono en 24 h (gr)</t>
  </si>
  <si>
    <t xml:space="preserve">consumo de azúcar en 24 h (gr)</t>
  </si>
  <si>
    <t xml:space="preserve">consumo de fibra en 24 h (gr)</t>
  </si>
  <si>
    <t xml:space="preserve">consumo de líquidos totales en 24 h (ml)</t>
  </si>
  <si>
    <t xml:space="preserve">Edad de inicio de consumo de refresco</t>
  </si>
  <si>
    <t xml:space="preserve">Cuando empezó a tomar refresco cuántos días a la semana lo consumía</t>
  </si>
  <si>
    <t xml:space="preserve">Cuando empezó a tomar refresco qué cantidad consumía</t>
  </si>
  <si>
    <t xml:space="preserve">consumo actual de refresco en ml</t>
  </si>
  <si>
    <t xml:space="preserve">índice de depresión_1</t>
  </si>
  <si>
    <t xml:space="preserve">índice de depresión_2</t>
  </si>
  <si>
    <t xml:space="preserve">depresión índice 1=1</t>
  </si>
  <si>
    <t xml:space="preserve">depresión indice 2=1</t>
  </si>
  <si>
    <t xml:space="preserve">índice glucémico de los alimentos</t>
  </si>
  <si>
    <t xml:space="preserve">carga glucémica de los alimentos</t>
  </si>
  <si>
    <t xml:space="preserve">índice de alcoholismo</t>
  </si>
  <si>
    <t xml:space="preserve">Estado civil</t>
  </si>
  <si>
    <t xml:space="preserve">Nivel de educación</t>
  </si>
  <si>
    <t xml:space="preserve">Consumo de tabaco</t>
  </si>
  <si>
    <t xml:space="preserve">Consumo de calorías por SNUT</t>
  </si>
  <si>
    <t xml:space="preserve">Consumo de proteínas por SNUT</t>
  </si>
  <si>
    <t xml:space="preserve">Consumo de proteínas de origen animal SNUT</t>
  </si>
  <si>
    <t xml:space="preserve">Consumo de grasas de origen anival  SNUT</t>
  </si>
  <si>
    <t xml:space="preserve">Consumo de grasa vegetal SNUT</t>
  </si>
  <si>
    <t xml:space="preserve">Consumo de carbohidratos SNUT</t>
  </si>
  <si>
    <t xml:space="preserve">Consumo de sucrosa SNUT</t>
  </si>
  <si>
    <t xml:space="preserve">Consumo de fructosa SNUT</t>
  </si>
  <si>
    <t xml:space="preserve">Ignorar</t>
  </si>
  <si>
    <t xml:space="preserve">Consumo de grasas saturads SNUT</t>
  </si>
  <si>
    <t xml:space="preserve">Consumo de grasas monosaturadas SNUT</t>
  </si>
  <si>
    <t xml:space="preserve">Consumo de grasas poliinsaturadas SNUT</t>
  </si>
  <si>
    <t xml:space="preserve">Consumo de colesterol SNUT</t>
  </si>
  <si>
    <t xml:space="preserve">ECG normal</t>
  </si>
  <si>
    <t xml:space="preserve">NC</t>
  </si>
  <si>
    <t xml:space="preserve">NA</t>
  </si>
  <si>
    <t xml:space="preserve">NR</t>
  </si>
  <si>
    <t xml:space="preserve">BCRDHH</t>
  </si>
  <si>
    <t xml:space="preserve">ECG NORMAL</t>
  </si>
  <si>
    <t xml:space="preserve">SR</t>
  </si>
  <si>
    <t xml:space="preserve">eCG normal</t>
  </si>
  <si>
    <t xml:space="preserve">BIRDHH</t>
  </si>
  <si>
    <t xml:space="preserve">BRADICARDIA SINUSAL</t>
  </si>
  <si>
    <t xml:space="preserve">Bradicardia sinusal</t>
  </si>
  <si>
    <t xml:space="preserve">2746</t>
  </si>
  <si>
    <t xml:space="preserve">1241</t>
  </si>
  <si>
    <t xml:space="preserve">0.50</t>
  </si>
  <si>
    <t xml:space="preserve">0.49</t>
  </si>
  <si>
    <t xml:space="preserve">0.47</t>
  </si>
  <si>
    <t xml:space="preserve">0.44</t>
  </si>
  <si>
    <t xml:space="preserve">61.4</t>
  </si>
  <si>
    <t xml:space="preserve">140.6</t>
  </si>
  <si>
    <t xml:space="preserve">419.07</t>
  </si>
  <si>
    <t xml:space="preserve">5.71</t>
  </si>
  <si>
    <t xml:space="preserve">1.35</t>
  </si>
  <si>
    <t xml:space="preserve">1054</t>
  </si>
  <si>
    <t xml:space="preserve">7.11</t>
  </si>
  <si>
    <t xml:space="preserve">765</t>
  </si>
  <si>
    <t xml:space="preserve">77</t>
  </si>
  <si>
    <t xml:space="preserve">1180</t>
  </si>
  <si>
    <t xml:space="preserve">91</t>
  </si>
  <si>
    <t xml:space="preserve">80.5</t>
  </si>
  <si>
    <t xml:space="preserve">180.5</t>
  </si>
  <si>
    <t xml:space="preserve">20.6</t>
  </si>
  <si>
    <t xml:space="preserve">25.4</t>
  </si>
  <si>
    <t xml:space="preserve">1.89</t>
  </si>
  <si>
    <t xml:space="preserve">3247</t>
  </si>
  <si>
    <t xml:space="preserve">2428</t>
  </si>
  <si>
    <t xml:space="preserve">1.36</t>
  </si>
  <si>
    <t xml:space="preserve">1.49</t>
  </si>
  <si>
    <t xml:space="preserve">1.33</t>
  </si>
  <si>
    <t xml:space="preserve">1</t>
  </si>
  <si>
    <t xml:space="preserve">167.9</t>
  </si>
  <si>
    <t xml:space="preserve">307.6</t>
  </si>
  <si>
    <t xml:space="preserve">2.03</t>
  </si>
  <si>
    <t xml:space="preserve">20.18</t>
  </si>
  <si>
    <t xml:space="preserve">2.63</t>
  </si>
  <si>
    <t xml:space="preserve">1170</t>
  </si>
  <si>
    <t xml:space="preserve">29.77</t>
  </si>
  <si>
    <t xml:space="preserve">3435</t>
  </si>
  <si>
    <t xml:space="preserve">320</t>
  </si>
  <si>
    <t xml:space="preserve">3473</t>
  </si>
  <si>
    <t xml:space="preserve">539</t>
  </si>
  <si>
    <t xml:space="preserve">TAQUICARDIA SINUSAL</t>
  </si>
  <si>
    <t xml:space="preserve">E CG NORMAL</t>
  </si>
  <si>
    <t xml:space="preserve">ECG NORMAL </t>
  </si>
  <si>
    <t xml:space="preserve">hemibloqueo fascicular anterior</t>
  </si>
  <si>
    <t xml:space="preserve">IAM ANTIGUO</t>
  </si>
  <si>
    <t xml:space="preserve">1,17</t>
  </si>
  <si>
    <t xml:space="preserve">IAM ANTIGUO(MARCAPASOS)</t>
  </si>
  <si>
    <t xml:space="preserve">566</t>
  </si>
  <si>
    <t xml:space="preserve">451</t>
  </si>
  <si>
    <t xml:space="preserve">0.71</t>
  </si>
  <si>
    <t xml:space="preserve">0.97</t>
  </si>
  <si>
    <t xml:space="preserve">1.14</t>
  </si>
  <si>
    <t xml:space="preserve">0.89</t>
  </si>
  <si>
    <t xml:space="preserve">60.5</t>
  </si>
  <si>
    <t xml:space="preserve">93.1</t>
  </si>
  <si>
    <t xml:space="preserve">2.99</t>
  </si>
  <si>
    <t xml:space="preserve">9.87</t>
  </si>
  <si>
    <t xml:space="preserve">10.42</t>
  </si>
  <si>
    <t xml:space="preserve">962</t>
  </si>
  <si>
    <t xml:space="preserve">8.71</t>
  </si>
  <si>
    <t xml:space="preserve">1366</t>
  </si>
  <si>
    <t xml:space="preserve">107</t>
  </si>
  <si>
    <t xml:space="preserve">860</t>
  </si>
  <si>
    <t xml:space="preserve">462</t>
  </si>
  <si>
    <t xml:space="preserve">3.3.6</t>
  </si>
  <si>
    <t xml:space="preserve">AC</t>
  </si>
  <si>
    <t xml:space="preserve">x</t>
  </si>
  <si>
    <t xml:space="preserve">1490</t>
  </si>
  <si>
    <t xml:space="preserve">572</t>
  </si>
  <si>
    <t xml:space="preserve">0.34</t>
  </si>
  <si>
    <t xml:space="preserve">0.30</t>
  </si>
  <si>
    <t xml:space="preserve">0.21</t>
  </si>
  <si>
    <t xml:space="preserve">32</t>
  </si>
  <si>
    <t xml:space="preserve">0.23</t>
  </si>
  <si>
    <t xml:space="preserve">4.63</t>
  </si>
  <si>
    <t xml:space="preserve">2.64</t>
  </si>
  <si>
    <t xml:space="preserve">476</t>
  </si>
  <si>
    <t xml:space="preserve">5.56</t>
  </si>
  <si>
    <t xml:space="preserve">1407</t>
  </si>
  <si>
    <t xml:space="preserve">71</t>
  </si>
  <si>
    <t xml:space="preserve">813</t>
  </si>
  <si>
    <t xml:space="preserve">151</t>
  </si>
  <si>
    <t xml:space="preserve">id</t>
  </si>
  <si>
    <t xml:space="preserve">string</t>
  </si>
  <si>
    <t xml:space="preserve">gender</t>
  </si>
  <si>
    <t xml:space="preserve">factor</t>
  </si>
  <si>
    <t xml:space="preserve">age</t>
  </si>
  <si>
    <t xml:space="preserve">discrete</t>
  </si>
  <si>
    <t xml:space="preserve">stool_dna</t>
  </si>
  <si>
    <t xml:space="preserve">sedentary</t>
  </si>
  <si>
    <t xml:space="preserve">older_than_45</t>
  </si>
  <si>
    <t xml:space="preserve">family_background_dm2</t>
  </si>
  <si>
    <t xml:space="preserve">high_blood_pressure</t>
  </si>
  <si>
    <t xml:space="preserve">prediabetic</t>
  </si>
  <si>
    <t xml:space="preserve">cardiovascular_disease</t>
  </si>
  <si>
    <t xml:space="preserve">had_child</t>
  </si>
  <si>
    <t xml:space="preserve">policistic_ovaries</t>
  </si>
  <si>
    <t xml:space="preserve">bmi_larger_27</t>
  </si>
  <si>
    <t xml:space="preserve">acantosis_nigricans</t>
  </si>
  <si>
    <t xml:space="preserve">dislipidema</t>
  </si>
  <si>
    <t xml:space="preserve">num_risk_fcators</t>
  </si>
  <si>
    <t xml:space="preserve">systolic_pressure</t>
  </si>
  <si>
    <t xml:space="preserve">continuous</t>
  </si>
  <si>
    <t xml:space="preserve">diastolic_pressure</t>
  </si>
  <si>
    <t xml:space="preserve">pulse_pressure</t>
  </si>
  <si>
    <t xml:space="preserve">mean_artery_pressure</t>
  </si>
  <si>
    <t xml:space="preserve">weight_kg</t>
  </si>
  <si>
    <t xml:space="preserve">waist_cm</t>
  </si>
  <si>
    <t xml:space="preserve">bmi</t>
  </si>
  <si>
    <t xml:space="preserve">overweight_scale</t>
  </si>
  <si>
    <t xml:space="preserve">waist_circumference_cm</t>
  </si>
  <si>
    <t xml:space="preserve">hip_circumference_cm</t>
  </si>
  <si>
    <t xml:space="preserve">percent_fat_plicom</t>
  </si>
  <si>
    <t xml:space="preserve">index_waist</t>
  </si>
  <si>
    <t xml:space="preserve">index_hip</t>
  </si>
  <si>
    <t xml:space="preserve">percent_fat_impedance</t>
  </si>
  <si>
    <t xml:space="preserve">fat_mass</t>
  </si>
  <si>
    <t xml:space="preserve">fat_free_mass</t>
  </si>
  <si>
    <t xml:space="preserve">visceral_fat</t>
  </si>
  <si>
    <t xml:space="preserve">percent_water</t>
  </si>
  <si>
    <t xml:space="preserve">mass_water</t>
  </si>
  <si>
    <t xml:space="preserve">mass_muscles</t>
  </si>
  <si>
    <t xml:space="preserve">mass_bone</t>
  </si>
  <si>
    <t xml:space="preserve">basal_metabolism</t>
  </si>
  <si>
    <t xml:space="preserve">metabolic_age</t>
  </si>
  <si>
    <t xml:space="preserve">daily_calories</t>
  </si>
  <si>
    <t xml:space="preserve">glucose_0</t>
  </si>
  <si>
    <t xml:space="preserve">glucose_30</t>
  </si>
  <si>
    <t xml:space="preserve">glucose_60</t>
  </si>
  <si>
    <t xml:space="preserve">glucose_90</t>
  </si>
  <si>
    <t xml:space="preserve">glucose_120</t>
  </si>
  <si>
    <t xml:space="preserve">status</t>
  </si>
  <si>
    <t xml:space="preserve">auc_increment_tolerance</t>
  </si>
  <si>
    <t xml:space="preserve">auc_tolerance</t>
  </si>
  <si>
    <t xml:space="preserve">glycosylated_hemoglobin</t>
  </si>
  <si>
    <t xml:space="preserve">insuline_sensitivity_matsuda</t>
  </si>
  <si>
    <t xml:space="preserve">insuline_resistance</t>
  </si>
  <si>
    <t xml:space="preserve">insuline_resistance_homa</t>
  </si>
  <si>
    <t xml:space="preserve">has_insuline_resistance_homa</t>
  </si>
  <si>
    <t xml:space="preserve">quicki</t>
  </si>
  <si>
    <t xml:space="preserve">air</t>
  </si>
  <si>
    <t xml:space="preserve">homa_b</t>
  </si>
  <si>
    <t xml:space="preserve">insuline_0</t>
  </si>
  <si>
    <t xml:space="preserve">insuline_30</t>
  </si>
  <si>
    <t xml:space="preserve">insuline_60</t>
  </si>
  <si>
    <t xml:space="preserve">insuline_90</t>
  </si>
  <si>
    <t xml:space="preserve">insuline_120</t>
  </si>
  <si>
    <t xml:space="preserve">auc_increment_insuline</t>
  </si>
  <si>
    <t xml:space="preserve">auc_insuline</t>
  </si>
  <si>
    <t xml:space="preserve">insuline_sensitivity_index3</t>
  </si>
  <si>
    <t xml:space="preserve">insuline_to_glucose</t>
  </si>
  <si>
    <t xml:space="preserve">auc_insuline_to_glucose</t>
  </si>
  <si>
    <t xml:space="preserve">insuline_disposition_i1</t>
  </si>
  <si>
    <t xml:space="preserve">insuline_disposition_i2</t>
  </si>
  <si>
    <t xml:space="preserve">beta_cell_disfunction</t>
  </si>
  <si>
    <t xml:space="preserve">oral_insuline_disposition</t>
  </si>
  <si>
    <t xml:space="preserve">total_cholesterol</t>
  </si>
  <si>
    <t xml:space="preserve">hypercholesterolemia</t>
  </si>
  <si>
    <t xml:space="preserve">hdl_concentration</t>
  </si>
  <si>
    <t xml:space="preserve">hypoalphalipoproteinemia</t>
  </si>
  <si>
    <t xml:space="preserve">ldl_concentration</t>
  </si>
  <si>
    <t xml:space="preserve">hyper_ldl</t>
  </si>
  <si>
    <t xml:space="preserve">vldl_concentration</t>
  </si>
  <si>
    <t xml:space="preserve">triglycerides</t>
  </si>
  <si>
    <t xml:space="preserve">hypertriglyceridemia</t>
  </si>
  <si>
    <t xml:space="preserve">metabolic_phenotype</t>
  </si>
  <si>
    <t xml:space="preserve">obese_but_metebaolically_healthy</t>
  </si>
  <si>
    <t xml:space="preserve">heart_beats</t>
  </si>
  <si>
    <t xml:space="preserve">kcal_24h</t>
  </si>
  <si>
    <t xml:space="preserve">percent_proteins</t>
  </si>
  <si>
    <t xml:space="preserve">percent_lipids</t>
  </si>
  <si>
    <t xml:space="preserve">percent_saturated_fats</t>
  </si>
  <si>
    <t xml:space="preserve">percent_monosaturated_fats</t>
  </si>
  <si>
    <t xml:space="preserve">percent_unsaturated_fats</t>
  </si>
  <si>
    <t xml:space="preserve">percent_carbohydrates</t>
  </si>
  <si>
    <t xml:space="preserve">equivalents_sugar</t>
  </si>
  <si>
    <t xml:space="preserve">equivalents_meat</t>
  </si>
  <si>
    <t xml:space="preserve">equivalents_cereals</t>
  </si>
  <si>
    <t xml:space="preserve">equivalents_ethanol</t>
  </si>
  <si>
    <t xml:space="preserve">equivalents_fruit</t>
  </si>
  <si>
    <t xml:space="preserve">equivalents_lipids</t>
  </si>
  <si>
    <t xml:space="preserve">equivalents_milk</t>
  </si>
  <si>
    <t xml:space="preserve">equivalents_legumes</t>
  </si>
  <si>
    <t xml:space="preserve">equivalents_vegetables</t>
  </si>
  <si>
    <t xml:space="preserve">grams_protein</t>
  </si>
  <si>
    <t xml:space="preserve">grams_lipids</t>
  </si>
  <si>
    <t xml:space="preserve">grams_saturated_fats</t>
  </si>
  <si>
    <t xml:space="preserve">grams_monosaturated_fats</t>
  </si>
  <si>
    <t xml:space="preserve">grams_unsaturated_fats</t>
  </si>
  <si>
    <t xml:space="preserve">grams_cholesterol</t>
  </si>
  <si>
    <t xml:space="preserve">grams_carbohydrates</t>
  </si>
  <si>
    <t xml:space="preserve">grams_sugar</t>
  </si>
  <si>
    <t xml:space="preserve">grams_fiber</t>
  </si>
  <si>
    <t xml:space="preserve">ml_liquids</t>
  </si>
  <si>
    <t xml:space="preserve">start_age_soft_drinks</t>
  </si>
  <si>
    <t xml:space="preserve">start_soft_drinks_days_per_week</t>
  </si>
  <si>
    <t xml:space="preserve">start_soft_drinks_ml</t>
  </si>
  <si>
    <t xml:space="preserve">start_age_industrialized_juice</t>
  </si>
  <si>
    <t xml:space="preserve">current_soft_drinks_ml</t>
  </si>
  <si>
    <t xml:space="preserve">depression_index1</t>
  </si>
  <si>
    <t xml:space="preserve">depression_index2</t>
  </si>
  <si>
    <t xml:space="preserve">has_depression1</t>
  </si>
  <si>
    <t xml:space="preserve">has_depression2</t>
  </si>
  <si>
    <t xml:space="preserve">glycemic_index</t>
  </si>
  <si>
    <t xml:space="preserve">glycemic_load</t>
  </si>
  <si>
    <t xml:space="preserve">alcoholism_index</t>
  </si>
  <si>
    <t xml:space="preserve">civil_state</t>
  </si>
  <si>
    <t xml:space="preserve">education_level</t>
  </si>
  <si>
    <t xml:space="preserve">tobacco_consumer</t>
  </si>
  <si>
    <t xml:space="preserve">calorie_consumption</t>
  </si>
  <si>
    <t xml:space="preserve">protein_consumption</t>
  </si>
  <si>
    <t xml:space="preserve">animal_protein_consumption</t>
  </si>
  <si>
    <t xml:space="preserve">animal_fat_consumption</t>
  </si>
  <si>
    <t xml:space="preserve">vegetal_fat_consumption</t>
  </si>
  <si>
    <t xml:space="preserve">carbohydrate_consumption</t>
  </si>
  <si>
    <t xml:space="preserve">sucrose_consumption</t>
  </si>
  <si>
    <t xml:space="preserve">fructose_consumption</t>
  </si>
  <si>
    <t xml:space="preserve">saturated_fats_consumption</t>
  </si>
  <si>
    <t xml:space="preserve">monosaturated_fats_consumption</t>
  </si>
  <si>
    <t xml:space="preserve">unsaturatd_fats_consumption</t>
  </si>
  <si>
    <t xml:space="preserve">cholesterol_consumption</t>
  </si>
  <si>
    <t xml:space="preserve">name</t>
  </si>
  <si>
    <t xml:space="preserve">type</t>
  </si>
  <si>
    <t xml:space="preserve">character</t>
  </si>
  <si>
    <t xml:space="preserve">integer</t>
  </si>
  <si>
    <t xml:space="preserve">num_risk_factors</t>
  </si>
  <si>
    <t xml:space="preserve">double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</si>
</sst>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.00"/>
    <numFmt numFmtId="166" formatCode="0.0"/>
    <numFmt numFmtId="167" formatCode="0.000"/>
    <numFmt numFmtId="168" formatCode="_-* #,##0.00_-;\-* #,##0.00_-;_-* \-??_-;_-@_-"/>
    <numFmt numFmtId="169" formatCode="0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9"/>
      <color rgb="FF000000"/>
      <name val="Tahoma"/>
      <family val="2"/>
      <charset val="1"/>
    </font>
    <font>
      <sz val="9"/>
      <color rgb="FF000000"/>
      <name val="Tahoma"/>
      <family val="2"/>
      <charset val="1"/>
    </font>
    <font>
      <b val="true"/>
      <sz val="11"/>
      <color rgb="FF00000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A6A6A6"/>
        <bgColor rgb="FFC0C0C0"/>
      </patternFill>
    </fill>
    <fill>
      <patternFill patternType="solid">
        <fgColor rgb="FF77933C"/>
        <bgColor rgb="FF808080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8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0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0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77933C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G4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5" min="1" style="1" width="11.76"/>
    <col collapsed="false" customWidth="true" hidden="false" outlineLevel="0" max="16" min="16" style="1" width="11.62"/>
    <col collapsed="false" customWidth="true" hidden="false" outlineLevel="0" max="19" min="17" style="1" width="11.76"/>
    <col collapsed="false" customWidth="true" hidden="false" outlineLevel="0" max="20" min="20" style="2" width="11.76"/>
    <col collapsed="false" customWidth="true" hidden="false" outlineLevel="0" max="22" min="21" style="3" width="11.76"/>
    <col collapsed="false" customWidth="true" hidden="false" outlineLevel="0" max="23" min="23" style="2" width="11.76"/>
    <col collapsed="false" customWidth="true" hidden="false" outlineLevel="0" max="24" min="24" style="2" width="11.62"/>
    <col collapsed="false" customWidth="true" hidden="false" outlineLevel="0" max="26" min="25" style="3" width="11.76"/>
    <col collapsed="false" customWidth="true" hidden="false" outlineLevel="0" max="29" min="27" style="2" width="11.76"/>
    <col collapsed="false" customWidth="true" hidden="false" outlineLevel="0" max="32" min="30" style="3" width="11.76"/>
    <col collapsed="false" customWidth="true" hidden="false" outlineLevel="0" max="33" min="33" style="1" width="11.76"/>
    <col collapsed="false" customWidth="true" hidden="false" outlineLevel="0" max="37" min="34" style="3" width="11.76"/>
    <col collapsed="false" customWidth="true" hidden="false" outlineLevel="0" max="45" min="38" style="1" width="11.76"/>
    <col collapsed="false" customWidth="true" hidden="false" outlineLevel="0" max="46" min="46" style="1" width="11.62"/>
    <col collapsed="false" customWidth="true" hidden="false" outlineLevel="0" max="47" min="47" style="1" width="11.76"/>
    <col collapsed="false" customWidth="true" hidden="false" outlineLevel="0" max="48" min="48" style="1" width="14.91"/>
    <col collapsed="false" customWidth="true" hidden="false" outlineLevel="0" max="49" min="49" style="1" width="11.76"/>
    <col collapsed="false" customWidth="true" hidden="false" outlineLevel="0" max="50" min="50" style="4" width="11.76"/>
    <col collapsed="false" customWidth="true" hidden="false" outlineLevel="0" max="51" min="51" style="4" width="11.62"/>
    <col collapsed="false" customWidth="true" hidden="false" outlineLevel="0" max="52" min="52" style="2" width="11.76"/>
    <col collapsed="false" customWidth="true" hidden="false" outlineLevel="0" max="53" min="53" style="2" width="11.62"/>
    <col collapsed="false" customWidth="true" hidden="false" outlineLevel="0" max="54" min="54" style="2" width="11.76"/>
    <col collapsed="false" customWidth="true" hidden="false" outlineLevel="0" max="55" min="55" style="2" width="15.34"/>
    <col collapsed="false" customWidth="true" hidden="false" outlineLevel="0" max="56" min="56" style="2" width="11.76"/>
    <col collapsed="false" customWidth="true" hidden="false" outlineLevel="0" max="61" min="57" style="3" width="11.76"/>
    <col collapsed="false" customWidth="true" hidden="false" outlineLevel="0" max="62" min="62" style="2" width="11.76"/>
    <col collapsed="false" customWidth="true" hidden="false" outlineLevel="0" max="63" min="63" style="2" width="11.62"/>
    <col collapsed="false" customWidth="true" hidden="false" outlineLevel="0" max="65" min="64" style="2" width="11.76"/>
    <col collapsed="false" customWidth="true" hidden="false" outlineLevel="0" max="66" min="66" style="2" width="11.62"/>
    <col collapsed="false" customWidth="true" hidden="false" outlineLevel="0" max="67" min="67" style="2" width="11.76"/>
    <col collapsed="false" customWidth="true" hidden="false" outlineLevel="0" max="69" min="68" style="2" width="11.62"/>
    <col collapsed="false" customWidth="true" hidden="false" outlineLevel="0" max="70" min="70" style="4" width="11.62"/>
    <col collapsed="false" customWidth="true" hidden="false" outlineLevel="0" max="71" min="71" style="1" width="11.76"/>
    <col collapsed="false" customWidth="true" hidden="false" outlineLevel="0" max="72" min="72" style="1" width="11.62"/>
    <col collapsed="false" customWidth="true" hidden="false" outlineLevel="0" max="73" min="73" style="1" width="11.76"/>
    <col collapsed="false" customWidth="true" hidden="false" outlineLevel="0" max="74" min="74" style="1" width="11.62"/>
    <col collapsed="false" customWidth="true" hidden="false" outlineLevel="0" max="75" min="75" style="1" width="11.76"/>
    <col collapsed="false" customWidth="true" hidden="false" outlineLevel="0" max="76" min="76" style="1" width="11.62"/>
    <col collapsed="false" customWidth="true" hidden="false" outlineLevel="0" max="78" min="77" style="1" width="11.76"/>
    <col collapsed="false" customWidth="true" hidden="false" outlineLevel="0" max="81" min="79" style="1" width="11.62"/>
    <col collapsed="false" customWidth="true" hidden="false" outlineLevel="0" max="88" min="82" style="1" width="11.76"/>
    <col collapsed="false" customWidth="true" hidden="false" outlineLevel="0" max="89" min="89" style="1" width="11.62"/>
    <col collapsed="false" customWidth="true" hidden="false" outlineLevel="0" max="91" min="90" style="4" width="11.62"/>
    <col collapsed="false" customWidth="true" hidden="false" outlineLevel="0" max="170" min="92" style="1" width="11.62"/>
    <col collapsed="false" customWidth="true" hidden="false" outlineLevel="0" max="171" min="171" style="1" width="20.64"/>
    <col collapsed="false" customWidth="true" hidden="false" outlineLevel="0" max="172" min="172" style="1" width="17.21"/>
    <col collapsed="false" customWidth="true" hidden="false" outlineLevel="0" max="176" min="173" style="1" width="11.62"/>
    <col collapsed="false" customWidth="true" hidden="false" outlineLevel="0" max="177" min="177" style="1" width="26.67"/>
    <col collapsed="false" customWidth="true" hidden="false" outlineLevel="0" max="293" min="178" style="1" width="11.62"/>
    <col collapsed="false" customWidth="false" hidden="false" outlineLevel="0" max="1025" min="294" style="1" width="11.46"/>
  </cols>
  <sheetData>
    <row r="1" s="5" customFormat="true" ht="87" hidden="false" customHeight="true" outlineLevel="0" collapsed="false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6" t="s">
        <v>19</v>
      </c>
      <c r="U1" s="7" t="s">
        <v>20</v>
      </c>
      <c r="V1" s="7" t="s">
        <v>21</v>
      </c>
      <c r="W1" s="6" t="s">
        <v>22</v>
      </c>
      <c r="X1" s="6" t="s">
        <v>23</v>
      </c>
      <c r="Y1" s="7" t="s">
        <v>24</v>
      </c>
      <c r="Z1" s="7" t="s">
        <v>25</v>
      </c>
      <c r="AA1" s="6" t="s">
        <v>26</v>
      </c>
      <c r="AB1" s="6" t="s">
        <v>27</v>
      </c>
      <c r="AC1" s="6" t="s">
        <v>28</v>
      </c>
      <c r="AD1" s="7" t="s">
        <v>29</v>
      </c>
      <c r="AE1" s="7" t="s">
        <v>30</v>
      </c>
      <c r="AF1" s="7" t="s">
        <v>31</v>
      </c>
      <c r="AG1" s="5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8" t="s">
        <v>49</v>
      </c>
      <c r="AY1" s="8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6" t="s">
        <v>67</v>
      </c>
      <c r="BQ1" s="6" t="s">
        <v>68</v>
      </c>
      <c r="BR1" s="8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8" t="s">
        <v>89</v>
      </c>
      <c r="CM1" s="8" t="s">
        <v>90</v>
      </c>
      <c r="CN1" s="9" t="s">
        <v>91</v>
      </c>
      <c r="CO1" s="9" t="s">
        <v>92</v>
      </c>
      <c r="CP1" s="9" t="s">
        <v>93</v>
      </c>
      <c r="CQ1" s="9" t="s">
        <v>94</v>
      </c>
      <c r="CR1" s="9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9" t="s">
        <v>101</v>
      </c>
      <c r="CY1" s="9" t="s">
        <v>102</v>
      </c>
      <c r="CZ1" s="9" t="s">
        <v>103</v>
      </c>
      <c r="DA1" s="9" t="s">
        <v>104</v>
      </c>
      <c r="DB1" s="9" t="s">
        <v>105</v>
      </c>
      <c r="DC1" s="9" t="s">
        <v>106</v>
      </c>
      <c r="DD1" s="9" t="s">
        <v>107</v>
      </c>
      <c r="DE1" s="9" t="s">
        <v>108</v>
      </c>
      <c r="DF1" s="9" t="s">
        <v>109</v>
      </c>
      <c r="DG1" s="9" t="s">
        <v>110</v>
      </c>
      <c r="DH1" s="9" t="s">
        <v>111</v>
      </c>
      <c r="DI1" s="9" t="s">
        <v>112</v>
      </c>
      <c r="DJ1" s="9" t="s">
        <v>113</v>
      </c>
      <c r="DK1" s="9" t="s">
        <v>114</v>
      </c>
      <c r="DL1" s="9" t="s">
        <v>115</v>
      </c>
      <c r="DM1" s="9" t="s">
        <v>116</v>
      </c>
      <c r="DN1" s="9" t="s">
        <v>117</v>
      </c>
      <c r="DO1" s="9" t="s">
        <v>118</v>
      </c>
      <c r="DP1" s="9" t="s">
        <v>119</v>
      </c>
      <c r="DQ1" s="9" t="s">
        <v>120</v>
      </c>
      <c r="DR1" s="9" t="s">
        <v>121</v>
      </c>
      <c r="DS1" s="9" t="s">
        <v>122</v>
      </c>
      <c r="DT1" s="9" t="s">
        <v>123</v>
      </c>
      <c r="DU1" s="9" t="s">
        <v>124</v>
      </c>
      <c r="DV1" s="9" t="s">
        <v>125</v>
      </c>
      <c r="DW1" s="9" t="s">
        <v>126</v>
      </c>
      <c r="DX1" s="9" t="s">
        <v>127</v>
      </c>
      <c r="DY1" s="9" t="s">
        <v>128</v>
      </c>
      <c r="DZ1" s="9" t="s">
        <v>129</v>
      </c>
      <c r="EA1" s="9" t="s">
        <v>130</v>
      </c>
      <c r="EB1" s="9" t="s">
        <v>131</v>
      </c>
      <c r="EC1" s="9" t="s">
        <v>132</v>
      </c>
      <c r="ED1" s="9" t="s">
        <v>133</v>
      </c>
      <c r="EE1" s="9" t="s">
        <v>134</v>
      </c>
      <c r="EF1" s="9" t="s">
        <v>135</v>
      </c>
      <c r="EG1" s="9" t="s">
        <v>136</v>
      </c>
      <c r="EH1" s="9" t="s">
        <v>137</v>
      </c>
      <c r="EI1" s="9" t="s">
        <v>138</v>
      </c>
      <c r="EJ1" s="9" t="s">
        <v>139</v>
      </c>
      <c r="EK1" s="9" t="s">
        <v>140</v>
      </c>
      <c r="EL1" s="9" t="s">
        <v>141</v>
      </c>
      <c r="EM1" s="9" t="s">
        <v>142</v>
      </c>
      <c r="EN1" s="9" t="s">
        <v>143</v>
      </c>
      <c r="EO1" s="9" t="s">
        <v>144</v>
      </c>
      <c r="EP1" s="9" t="s">
        <v>145</v>
      </c>
      <c r="EQ1" s="9" t="s">
        <v>146</v>
      </c>
      <c r="ER1" s="9" t="s">
        <v>147</v>
      </c>
      <c r="ES1" s="9" t="s">
        <v>148</v>
      </c>
      <c r="ET1" s="9" t="s">
        <v>149</v>
      </c>
      <c r="EU1" s="9" t="s">
        <v>150</v>
      </c>
      <c r="EV1" s="9" t="s">
        <v>151</v>
      </c>
      <c r="EW1" s="9" t="s">
        <v>152</v>
      </c>
      <c r="EX1" s="9" t="s">
        <v>153</v>
      </c>
      <c r="EY1" s="9" t="s">
        <v>154</v>
      </c>
      <c r="EZ1" s="9" t="s">
        <v>155</v>
      </c>
      <c r="FA1" s="9" t="s">
        <v>156</v>
      </c>
      <c r="FB1" s="9" t="s">
        <v>157</v>
      </c>
      <c r="FC1" s="9" t="s">
        <v>158</v>
      </c>
      <c r="FD1" s="9" t="s">
        <v>159</v>
      </c>
      <c r="FE1" s="9" t="s">
        <v>160</v>
      </c>
      <c r="FF1" s="9" t="s">
        <v>161</v>
      </c>
      <c r="FG1" s="9" t="s">
        <v>162</v>
      </c>
      <c r="FH1" s="9" t="s">
        <v>163</v>
      </c>
      <c r="FI1" s="9" t="s">
        <v>164</v>
      </c>
      <c r="FJ1" s="9" t="s">
        <v>165</v>
      </c>
      <c r="FK1" s="9" t="s">
        <v>166</v>
      </c>
      <c r="FL1" s="9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</row>
    <row r="2" s="9" customFormat="true" ht="70.5" hidden="false" customHeight="true" outlineLevel="0" collapsed="false">
      <c r="B2" s="10"/>
      <c r="C2" s="10"/>
      <c r="E2" s="9" t="s">
        <v>293</v>
      </c>
      <c r="F2" s="9" t="s">
        <v>294</v>
      </c>
      <c r="G2" s="9" t="s">
        <v>295</v>
      </c>
      <c r="H2" s="9" t="s">
        <v>296</v>
      </c>
      <c r="I2" s="9" t="s">
        <v>297</v>
      </c>
      <c r="J2" s="9" t="s">
        <v>298</v>
      </c>
      <c r="K2" s="9" t="s">
        <v>299</v>
      </c>
      <c r="L2" s="9" t="s">
        <v>300</v>
      </c>
      <c r="M2" s="9" t="s">
        <v>301</v>
      </c>
      <c r="N2" s="9" t="s">
        <v>302</v>
      </c>
      <c r="O2" s="9" t="s">
        <v>303</v>
      </c>
      <c r="P2" s="9" t="s">
        <v>304</v>
      </c>
      <c r="Q2" s="9" t="s">
        <v>305</v>
      </c>
      <c r="R2" s="9" t="s">
        <v>306</v>
      </c>
      <c r="S2" s="9" t="s">
        <v>307</v>
      </c>
      <c r="T2" s="11" t="s">
        <v>308</v>
      </c>
      <c r="U2" s="12"/>
      <c r="V2" s="12" t="s">
        <v>309</v>
      </c>
      <c r="W2" s="13" t="s">
        <v>310</v>
      </c>
      <c r="X2" s="11" t="s">
        <v>311</v>
      </c>
      <c r="Y2" s="14" t="s">
        <v>312</v>
      </c>
      <c r="Z2" s="12" t="s">
        <v>313</v>
      </c>
      <c r="AA2" s="11" t="s">
        <v>314</v>
      </c>
      <c r="AB2" s="11" t="s">
        <v>315</v>
      </c>
      <c r="AC2" s="11" t="s">
        <v>316</v>
      </c>
      <c r="AD2" s="14" t="s">
        <v>317</v>
      </c>
      <c r="AE2" s="12" t="s">
        <v>318</v>
      </c>
      <c r="AF2" s="12" t="s">
        <v>319</v>
      </c>
      <c r="AG2" s="10" t="s">
        <v>320</v>
      </c>
      <c r="AH2" s="12" t="s">
        <v>321</v>
      </c>
      <c r="AI2" s="12" t="s">
        <v>322</v>
      </c>
      <c r="AJ2" s="12" t="s">
        <v>323</v>
      </c>
      <c r="AK2" s="12" t="s">
        <v>324</v>
      </c>
      <c r="AL2" s="9" t="s">
        <v>325</v>
      </c>
      <c r="AM2" s="9" t="s">
        <v>326</v>
      </c>
      <c r="AN2" s="9" t="s">
        <v>327</v>
      </c>
      <c r="AO2" s="10" t="s">
        <v>328</v>
      </c>
      <c r="AP2" s="10" t="s">
        <v>329</v>
      </c>
      <c r="AQ2" s="10" t="s">
        <v>330</v>
      </c>
      <c r="AR2" s="10" t="s">
        <v>331</v>
      </c>
      <c r="AS2" s="10" t="s">
        <v>332</v>
      </c>
      <c r="AT2" s="15" t="s">
        <v>333</v>
      </c>
      <c r="AU2" s="9" t="s">
        <v>334</v>
      </c>
      <c r="AV2" s="10" t="s">
        <v>335</v>
      </c>
      <c r="AW2" s="9" t="s">
        <v>336</v>
      </c>
      <c r="AX2" s="16" t="s">
        <v>337</v>
      </c>
      <c r="AY2" s="16" t="s">
        <v>338</v>
      </c>
      <c r="AZ2" s="13" t="s">
        <v>339</v>
      </c>
      <c r="BA2" s="13" t="s">
        <v>340</v>
      </c>
      <c r="BB2" s="13" t="s">
        <v>341</v>
      </c>
      <c r="BC2" s="13" t="s">
        <v>342</v>
      </c>
      <c r="BD2" s="13" t="s">
        <v>343</v>
      </c>
      <c r="BE2" s="14" t="s">
        <v>344</v>
      </c>
      <c r="BF2" s="14" t="s">
        <v>345</v>
      </c>
      <c r="BG2" s="14" t="s">
        <v>346</v>
      </c>
      <c r="BH2" s="14" t="s">
        <v>347</v>
      </c>
      <c r="BI2" s="14" t="s">
        <v>348</v>
      </c>
      <c r="BJ2" s="13" t="s">
        <v>349</v>
      </c>
      <c r="BK2" s="13" t="s">
        <v>350</v>
      </c>
      <c r="BL2" s="13" t="s">
        <v>351</v>
      </c>
      <c r="BM2" s="13" t="s">
        <v>352</v>
      </c>
      <c r="BN2" s="13" t="s">
        <v>353</v>
      </c>
      <c r="BO2" s="13" t="s">
        <v>354</v>
      </c>
      <c r="BP2" s="13" t="s">
        <v>355</v>
      </c>
      <c r="BQ2" s="13" t="s">
        <v>356</v>
      </c>
      <c r="BR2" s="16" t="s">
        <v>357</v>
      </c>
      <c r="BS2" s="10" t="s">
        <v>358</v>
      </c>
      <c r="BT2" s="10" t="s">
        <v>359</v>
      </c>
      <c r="BU2" s="10" t="s">
        <v>360</v>
      </c>
      <c r="BV2" s="10" t="s">
        <v>361</v>
      </c>
      <c r="BW2" s="10" t="s">
        <v>362</v>
      </c>
      <c r="BX2" s="10" t="s">
        <v>363</v>
      </c>
      <c r="BY2" s="10" t="s">
        <v>364</v>
      </c>
      <c r="BZ2" s="10" t="s">
        <v>365</v>
      </c>
      <c r="CA2" s="10" t="s">
        <v>366</v>
      </c>
      <c r="CB2" s="9" t="s">
        <v>367</v>
      </c>
      <c r="CC2" s="9" t="s">
        <v>368</v>
      </c>
      <c r="CD2" s="9" t="s">
        <v>369</v>
      </c>
      <c r="CE2" s="9" t="s">
        <v>370</v>
      </c>
      <c r="CF2" s="9" t="s">
        <v>370</v>
      </c>
      <c r="CG2" s="9" t="s">
        <v>370</v>
      </c>
      <c r="CH2" s="9" t="s">
        <v>370</v>
      </c>
      <c r="CI2" s="9" t="s">
        <v>370</v>
      </c>
      <c r="CJ2" s="9" t="s">
        <v>370</v>
      </c>
      <c r="CK2" s="9" t="s">
        <v>370</v>
      </c>
      <c r="CL2" s="17" t="s">
        <v>370</v>
      </c>
      <c r="CM2" s="17" t="s">
        <v>370</v>
      </c>
      <c r="CN2" s="10" t="s">
        <v>371</v>
      </c>
      <c r="CO2" s="10" t="s">
        <v>372</v>
      </c>
      <c r="CP2" s="10" t="s">
        <v>373</v>
      </c>
      <c r="CQ2" s="10" t="s">
        <v>374</v>
      </c>
      <c r="CR2" s="10" t="s">
        <v>375</v>
      </c>
      <c r="CS2" s="10" t="s">
        <v>376</v>
      </c>
      <c r="CT2" s="10" t="s">
        <v>377</v>
      </c>
      <c r="CU2" s="9" t="s">
        <v>378</v>
      </c>
      <c r="CV2" s="9" t="s">
        <v>379</v>
      </c>
      <c r="CW2" s="9" t="s">
        <v>380</v>
      </c>
      <c r="CX2" s="9" t="s">
        <v>381</v>
      </c>
      <c r="CY2" s="9" t="s">
        <v>382</v>
      </c>
      <c r="CZ2" s="9" t="s">
        <v>383</v>
      </c>
      <c r="DA2" s="9" t="s">
        <v>384</v>
      </c>
      <c r="DB2" s="9" t="s">
        <v>385</v>
      </c>
      <c r="DC2" s="9" t="s">
        <v>386</v>
      </c>
      <c r="DD2" s="10" t="s">
        <v>387</v>
      </c>
      <c r="DE2" s="10" t="s">
        <v>388</v>
      </c>
      <c r="DF2" s="10" t="s">
        <v>389</v>
      </c>
      <c r="DG2" s="10" t="s">
        <v>390</v>
      </c>
      <c r="DH2" s="10" t="s">
        <v>391</v>
      </c>
      <c r="DI2" s="10" t="s">
        <v>392</v>
      </c>
      <c r="DJ2" s="10" t="s">
        <v>393</v>
      </c>
      <c r="DK2" s="10" t="s">
        <v>394</v>
      </c>
      <c r="DL2" s="10" t="s">
        <v>395</v>
      </c>
      <c r="DM2" s="9" t="s">
        <v>396</v>
      </c>
      <c r="DN2" s="9" t="s">
        <v>370</v>
      </c>
      <c r="DO2" s="9" t="s">
        <v>370</v>
      </c>
      <c r="DP2" s="9" t="s">
        <v>370</v>
      </c>
      <c r="DQ2" s="9" t="s">
        <v>370</v>
      </c>
      <c r="DR2" s="9" t="s">
        <v>370</v>
      </c>
      <c r="DS2" s="9" t="s">
        <v>370</v>
      </c>
      <c r="DT2" s="9" t="s">
        <v>370</v>
      </c>
      <c r="DU2" s="9" t="s">
        <v>370</v>
      </c>
      <c r="DV2" s="9" t="s">
        <v>370</v>
      </c>
      <c r="DW2" s="9" t="s">
        <v>370</v>
      </c>
      <c r="DX2" s="9" t="s">
        <v>370</v>
      </c>
      <c r="DY2" s="9" t="s">
        <v>370</v>
      </c>
      <c r="DZ2" s="9" t="s">
        <v>370</v>
      </c>
      <c r="EA2" s="9" t="s">
        <v>370</v>
      </c>
      <c r="EB2" s="9" t="s">
        <v>370</v>
      </c>
      <c r="EC2" s="9" t="s">
        <v>370</v>
      </c>
      <c r="ED2" s="9" t="s">
        <v>370</v>
      </c>
      <c r="EE2" s="9" t="s">
        <v>370</v>
      </c>
      <c r="EF2" s="9" t="s">
        <v>370</v>
      </c>
      <c r="EG2" s="9" t="s">
        <v>397</v>
      </c>
      <c r="EH2" s="9" t="s">
        <v>398</v>
      </c>
      <c r="EI2" s="9" t="s">
        <v>399</v>
      </c>
      <c r="EJ2" s="9" t="s">
        <v>370</v>
      </c>
      <c r="EK2" s="9" t="s">
        <v>370</v>
      </c>
      <c r="EL2" s="9" t="s">
        <v>370</v>
      </c>
      <c r="EM2" s="9" t="s">
        <v>370</v>
      </c>
      <c r="EN2" s="9" t="s">
        <v>370</v>
      </c>
      <c r="EO2" s="9" t="s">
        <v>370</v>
      </c>
      <c r="EP2" s="9" t="s">
        <v>370</v>
      </c>
      <c r="EQ2" s="9" t="s">
        <v>370</v>
      </c>
      <c r="ER2" s="10" t="s">
        <v>400</v>
      </c>
      <c r="ES2" s="9" t="s">
        <v>370</v>
      </c>
      <c r="ET2" s="9" t="s">
        <v>370</v>
      </c>
      <c r="EU2" s="9" t="s">
        <v>370</v>
      </c>
      <c r="EV2" s="9" t="s">
        <v>370</v>
      </c>
      <c r="EW2" s="9" t="s">
        <v>370</v>
      </c>
      <c r="EX2" s="9" t="s">
        <v>370</v>
      </c>
      <c r="EY2" s="9" t="s">
        <v>370</v>
      </c>
      <c r="EZ2" s="9" t="s">
        <v>370</v>
      </c>
      <c r="FA2" s="9" t="s">
        <v>370</v>
      </c>
      <c r="FB2" s="9" t="s">
        <v>370</v>
      </c>
      <c r="FC2" s="9" t="s">
        <v>370</v>
      </c>
      <c r="FD2" s="9" t="s">
        <v>370</v>
      </c>
      <c r="FE2" s="9" t="s">
        <v>370</v>
      </c>
      <c r="FF2" s="9" t="s">
        <v>370</v>
      </c>
      <c r="FG2" s="9" t="s">
        <v>370</v>
      </c>
      <c r="FH2" s="9" t="s">
        <v>370</v>
      </c>
      <c r="FI2" s="9" t="s">
        <v>370</v>
      </c>
      <c r="FJ2" s="9" t="s">
        <v>370</v>
      </c>
      <c r="FK2" s="9" t="s">
        <v>370</v>
      </c>
      <c r="FL2" s="9" t="s">
        <v>370</v>
      </c>
      <c r="FM2" s="9" t="s">
        <v>401</v>
      </c>
      <c r="FN2" s="9" t="s">
        <v>402</v>
      </c>
      <c r="FO2" s="9" t="s">
        <v>403</v>
      </c>
      <c r="FP2" s="9" t="s">
        <v>404</v>
      </c>
      <c r="FQ2" s="10" t="s">
        <v>405</v>
      </c>
      <c r="FR2" s="10" t="s">
        <v>406</v>
      </c>
      <c r="FS2" s="9" t="s">
        <v>407</v>
      </c>
      <c r="FT2" s="9" t="s">
        <v>408</v>
      </c>
      <c r="FU2" s="9" t="s">
        <v>409</v>
      </c>
      <c r="FV2" s="9" t="s">
        <v>410</v>
      </c>
      <c r="FW2" s="10" t="s">
        <v>411</v>
      </c>
      <c r="FX2" s="10" t="s">
        <v>412</v>
      </c>
      <c r="FY2" s="10" t="s">
        <v>413</v>
      </c>
      <c r="FZ2" s="10" t="s">
        <v>414</v>
      </c>
      <c r="GA2" s="10" t="s">
        <v>415</v>
      </c>
      <c r="GB2" s="10" t="s">
        <v>416</v>
      </c>
      <c r="GC2" s="10" t="s">
        <v>417</v>
      </c>
      <c r="GD2" s="10" t="s">
        <v>418</v>
      </c>
      <c r="GE2" s="9" t="s">
        <v>419</v>
      </c>
      <c r="GF2" s="9" t="s">
        <v>419</v>
      </c>
      <c r="GG2" s="9" t="s">
        <v>419</v>
      </c>
      <c r="GH2" s="9" t="s">
        <v>419</v>
      </c>
      <c r="GI2" s="9" t="s">
        <v>419</v>
      </c>
      <c r="GJ2" s="9" t="s">
        <v>419</v>
      </c>
      <c r="GK2" s="9" t="s">
        <v>419</v>
      </c>
      <c r="GL2" s="9" t="s">
        <v>419</v>
      </c>
      <c r="GM2" s="9" t="s">
        <v>419</v>
      </c>
      <c r="GN2" s="9" t="s">
        <v>419</v>
      </c>
      <c r="GO2" s="9" t="s">
        <v>419</v>
      </c>
      <c r="GP2" s="9" t="s">
        <v>419</v>
      </c>
      <c r="GQ2" s="9" t="s">
        <v>419</v>
      </c>
      <c r="GR2" s="9" t="s">
        <v>419</v>
      </c>
      <c r="GS2" s="9" t="s">
        <v>419</v>
      </c>
      <c r="GT2" s="9" t="s">
        <v>419</v>
      </c>
      <c r="GU2" s="9" t="s">
        <v>419</v>
      </c>
      <c r="GV2" s="9" t="s">
        <v>419</v>
      </c>
      <c r="GW2" s="9" t="s">
        <v>419</v>
      </c>
      <c r="GX2" s="9" t="s">
        <v>419</v>
      </c>
      <c r="GY2" s="9" t="s">
        <v>419</v>
      </c>
      <c r="GZ2" s="9" t="s">
        <v>419</v>
      </c>
      <c r="HA2" s="9" t="s">
        <v>419</v>
      </c>
      <c r="HB2" s="9" t="s">
        <v>419</v>
      </c>
      <c r="HC2" s="9" t="s">
        <v>419</v>
      </c>
      <c r="HD2" s="9" t="s">
        <v>419</v>
      </c>
      <c r="HE2" s="9" t="s">
        <v>419</v>
      </c>
      <c r="HF2" s="9" t="s">
        <v>419</v>
      </c>
      <c r="HG2" s="9" t="s">
        <v>419</v>
      </c>
      <c r="HH2" s="9" t="s">
        <v>419</v>
      </c>
      <c r="HI2" s="9" t="s">
        <v>419</v>
      </c>
      <c r="HJ2" s="9" t="s">
        <v>419</v>
      </c>
      <c r="HK2" s="9" t="s">
        <v>419</v>
      </c>
      <c r="HL2" s="9" t="s">
        <v>419</v>
      </c>
      <c r="HM2" s="9" t="s">
        <v>419</v>
      </c>
      <c r="HN2" s="9" t="s">
        <v>419</v>
      </c>
      <c r="HO2" s="9" t="s">
        <v>419</v>
      </c>
      <c r="HP2" s="9" t="s">
        <v>419</v>
      </c>
      <c r="HQ2" s="9" t="s">
        <v>419</v>
      </c>
      <c r="HR2" s="9" t="s">
        <v>419</v>
      </c>
      <c r="HS2" s="9" t="s">
        <v>419</v>
      </c>
      <c r="HT2" s="9" t="s">
        <v>419</v>
      </c>
      <c r="HU2" s="9" t="s">
        <v>419</v>
      </c>
      <c r="HV2" s="9" t="s">
        <v>419</v>
      </c>
      <c r="HW2" s="9" t="s">
        <v>419</v>
      </c>
      <c r="HX2" s="9" t="s">
        <v>419</v>
      </c>
      <c r="HY2" s="9" t="s">
        <v>419</v>
      </c>
      <c r="HZ2" s="9" t="s">
        <v>419</v>
      </c>
      <c r="IA2" s="9" t="s">
        <v>419</v>
      </c>
      <c r="IB2" s="9" t="s">
        <v>419</v>
      </c>
      <c r="IC2" s="9" t="s">
        <v>419</v>
      </c>
      <c r="ID2" s="9" t="s">
        <v>419</v>
      </c>
      <c r="IE2" s="10" t="s">
        <v>420</v>
      </c>
      <c r="IF2" s="10" t="s">
        <v>421</v>
      </c>
      <c r="IG2" s="10" t="s">
        <v>422</v>
      </c>
      <c r="IH2" s="10" t="s">
        <v>423</v>
      </c>
      <c r="II2" s="9" t="s">
        <v>419</v>
      </c>
      <c r="IJ2" s="9" t="s">
        <v>419</v>
      </c>
      <c r="IK2" s="9" t="s">
        <v>419</v>
      </c>
      <c r="IL2" s="9" t="s">
        <v>419</v>
      </c>
      <c r="IM2" s="9" t="s">
        <v>419</v>
      </c>
      <c r="IN2" s="9" t="s">
        <v>419</v>
      </c>
      <c r="IO2" s="9" t="s">
        <v>419</v>
      </c>
      <c r="IP2" s="9" t="s">
        <v>419</v>
      </c>
      <c r="IQ2" s="9" t="s">
        <v>419</v>
      </c>
      <c r="IR2" s="9" t="s">
        <v>419</v>
      </c>
      <c r="IS2" s="9" t="s">
        <v>419</v>
      </c>
      <c r="IT2" s="9" t="s">
        <v>419</v>
      </c>
      <c r="IU2" s="9" t="s">
        <v>419</v>
      </c>
      <c r="IV2" s="9" t="s">
        <v>419</v>
      </c>
      <c r="IW2" s="9" t="s">
        <v>419</v>
      </c>
      <c r="IX2" s="9" t="s">
        <v>419</v>
      </c>
      <c r="IY2" s="9" t="s">
        <v>419</v>
      </c>
      <c r="IZ2" s="9" t="s">
        <v>419</v>
      </c>
      <c r="JA2" s="9" t="s">
        <v>419</v>
      </c>
      <c r="JB2" s="9" t="s">
        <v>419</v>
      </c>
      <c r="JC2" s="9" t="s">
        <v>419</v>
      </c>
      <c r="JD2" s="9" t="s">
        <v>419</v>
      </c>
      <c r="JE2" s="9" t="s">
        <v>419</v>
      </c>
      <c r="JF2" s="9" t="s">
        <v>419</v>
      </c>
      <c r="JG2" s="9" t="s">
        <v>419</v>
      </c>
      <c r="JH2" s="9" t="s">
        <v>419</v>
      </c>
      <c r="JI2" s="9" t="s">
        <v>419</v>
      </c>
      <c r="JJ2" s="9" t="s">
        <v>419</v>
      </c>
      <c r="JK2" s="9" t="s">
        <v>419</v>
      </c>
      <c r="JL2" s="9" t="s">
        <v>419</v>
      </c>
      <c r="JM2" s="9" t="s">
        <v>419</v>
      </c>
      <c r="JN2" s="9" t="s">
        <v>419</v>
      </c>
      <c r="JO2" s="9" t="s">
        <v>419</v>
      </c>
      <c r="JP2" s="9" t="s">
        <v>419</v>
      </c>
      <c r="JQ2" s="9" t="s">
        <v>419</v>
      </c>
      <c r="JR2" s="9" t="s">
        <v>419</v>
      </c>
      <c r="JS2" s="9" t="s">
        <v>419</v>
      </c>
      <c r="JT2" s="9" t="s">
        <v>419</v>
      </c>
      <c r="JU2" s="9" t="s">
        <v>419</v>
      </c>
      <c r="JV2" s="9" t="s">
        <v>419</v>
      </c>
      <c r="JW2" s="9" t="s">
        <v>419</v>
      </c>
      <c r="JX2" s="9" t="s">
        <v>419</v>
      </c>
      <c r="JY2" s="9" t="s">
        <v>419</v>
      </c>
      <c r="JZ2" s="9" t="s">
        <v>419</v>
      </c>
      <c r="KA2" s="9" t="s">
        <v>419</v>
      </c>
      <c r="KB2" s="9" t="s">
        <v>419</v>
      </c>
      <c r="KC2" s="9" t="s">
        <v>419</v>
      </c>
      <c r="KD2" s="9" t="s">
        <v>419</v>
      </c>
      <c r="KE2" s="9" t="s">
        <v>419</v>
      </c>
      <c r="KF2" s="9" t="s">
        <v>419</v>
      </c>
      <c r="KG2" s="9" t="s">
        <v>419</v>
      </c>
    </row>
    <row r="3" customFormat="false" ht="15" hidden="false" customHeight="true" outlineLevel="0" collapsed="false">
      <c r="A3" s="1" t="n">
        <v>30099</v>
      </c>
      <c r="B3" s="1" t="n">
        <v>1</v>
      </c>
      <c r="C3" s="1" t="n">
        <v>48</v>
      </c>
      <c r="D3" s="1" t="n">
        <v>1</v>
      </c>
      <c r="E3" s="1" t="n">
        <v>0</v>
      </c>
      <c r="F3" s="1" t="n">
        <v>1</v>
      </c>
      <c r="G3" s="1" t="n">
        <v>1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f aca="false">SUM(E3:O3)</f>
        <v>2</v>
      </c>
      <c r="Q3" s="1" t="n">
        <v>120</v>
      </c>
      <c r="R3" s="1" t="n">
        <v>80</v>
      </c>
      <c r="S3" s="1" t="n">
        <v>40</v>
      </c>
      <c r="T3" s="2" t="n">
        <v>93.3333333333333</v>
      </c>
      <c r="U3" s="3" t="n">
        <v>71.1</v>
      </c>
      <c r="V3" s="3" t="n">
        <v>172.5</v>
      </c>
      <c r="W3" s="2" t="n">
        <v>23.8941398865784</v>
      </c>
      <c r="X3" s="2" t="n">
        <v>0</v>
      </c>
      <c r="Y3" s="3" t="n">
        <v>88</v>
      </c>
      <c r="Z3" s="3" t="n">
        <v>102.7</v>
      </c>
      <c r="AA3" s="2" t="n">
        <v>40.5955304713284</v>
      </c>
      <c r="AB3" s="2" t="n">
        <v>0.510144927536232</v>
      </c>
      <c r="AC3" s="2" t="n">
        <v>0.856864654333009</v>
      </c>
      <c r="AD3" s="3" t="n">
        <v>21.5</v>
      </c>
      <c r="AE3" s="3" t="n">
        <v>15.3</v>
      </c>
      <c r="AF3" s="3" t="n">
        <v>55.8</v>
      </c>
      <c r="AG3" s="1" t="n">
        <v>9</v>
      </c>
      <c r="AH3" s="3" t="n">
        <v>54</v>
      </c>
      <c r="AI3" s="3" t="n">
        <v>38.4</v>
      </c>
      <c r="AJ3" s="3" t="n">
        <v>53</v>
      </c>
      <c r="AK3" s="3" t="n">
        <v>2.8</v>
      </c>
      <c r="AL3" s="1" t="n">
        <v>1612</v>
      </c>
      <c r="AM3" s="1" t="n">
        <v>43</v>
      </c>
      <c r="AN3" s="1" t="n">
        <v>2499</v>
      </c>
      <c r="AO3" s="1" t="n">
        <v>79</v>
      </c>
      <c r="AP3" s="1" t="n">
        <v>89</v>
      </c>
      <c r="AQ3" s="1" t="n">
        <v>103</v>
      </c>
      <c r="AR3" s="1" t="n">
        <v>105</v>
      </c>
      <c r="AS3" s="1" t="n">
        <v>84</v>
      </c>
      <c r="AT3" s="1" t="n">
        <v>1</v>
      </c>
      <c r="AU3" s="1" t="n">
        <f aca="false">((AO3*15)+(AP3*30)+(AQ3*30)+(AR3*30)+(AS3*15))-(AO3*120)</f>
        <v>1875</v>
      </c>
      <c r="AV3" s="1" t="n">
        <f aca="false">((AO3*15)+(AP3*30)+(AQ3*30)+(AR3*30)+(AS3*15))</f>
        <v>11355</v>
      </c>
      <c r="AX3" s="4" t="n">
        <f aca="false">10000/SQRT((AO3*BE3)*(AVERAGE(AO3:AS3)*AVERAGE(BE3:BI3)))</f>
        <v>10.2114995372533</v>
      </c>
      <c r="AY3" s="4" t="n">
        <v>0</v>
      </c>
      <c r="AZ3" s="2" t="n">
        <f aca="false">(AO3*BE3)/405</f>
        <v>0.657358024691358</v>
      </c>
      <c r="BA3" s="2" t="n">
        <v>0</v>
      </c>
      <c r="BB3" s="2" t="n">
        <f aca="false">1/(LOG(BE3)+LOG(AO3))</f>
        <v>0.412327437146625</v>
      </c>
      <c r="BC3" s="2" t="n">
        <f aca="false">(BF3-BE3)/(AP3-AO3)</f>
        <v>2.093</v>
      </c>
      <c r="BD3" s="2" t="n">
        <f aca="false">(20*BE3)/((AO3/18)-3.5)</f>
        <v>75.825</v>
      </c>
      <c r="BE3" s="3" t="n">
        <v>3.37</v>
      </c>
      <c r="BF3" s="3" t="n">
        <v>24.3</v>
      </c>
      <c r="BG3" s="3" t="n">
        <v>41.7</v>
      </c>
      <c r="BH3" s="3" t="n">
        <v>76.6</v>
      </c>
      <c r="BI3" s="3" t="n">
        <v>49.8</v>
      </c>
      <c r="BJ3" s="2" t="n">
        <f aca="false">((BE3*15)+(BF3*30)+(BG3*30)+(BH3*30)+(BI3*15))-(BE3*120)</f>
        <v>4671.15</v>
      </c>
      <c r="BK3" s="2" t="n">
        <f aca="false">((BE3*15)+(BF3*30)+(BG3*30)+(BH3*30)+(BI3*15))</f>
        <v>5075.55</v>
      </c>
      <c r="BL3" s="2" t="n">
        <f aca="false">(1/BE3)</f>
        <v>0.29673590504451</v>
      </c>
      <c r="BM3" s="2" t="n">
        <f aca="false">(BJ3/AU3)</f>
        <v>2.49128</v>
      </c>
      <c r="BN3" s="2" t="n">
        <f aca="false">(BK3/AV3)</f>
        <v>0.446988110964333</v>
      </c>
      <c r="BO3" s="2" t="n">
        <f aca="false">(AX3*BM3)</f>
        <v>25.4397045671684</v>
      </c>
      <c r="BP3" s="2" t="n">
        <f aca="false">(AX3*BN3)</f>
        <v>4.56441888827001</v>
      </c>
      <c r="BQ3" s="2" t="n">
        <v>2</v>
      </c>
      <c r="BR3" s="4" t="n">
        <f aca="false">(BC3*BL3)</f>
        <v>0.62106824925816</v>
      </c>
      <c r="BS3" s="1" t="n">
        <v>160</v>
      </c>
      <c r="BT3" s="1" t="n">
        <v>0</v>
      </c>
      <c r="BU3" s="1" t="n">
        <v>53</v>
      </c>
      <c r="BV3" s="1" t="n">
        <v>0</v>
      </c>
      <c r="BW3" s="1" t="n">
        <v>85</v>
      </c>
      <c r="BX3" s="1" t="n">
        <v>0</v>
      </c>
      <c r="BY3" s="1" t="n">
        <v>22</v>
      </c>
      <c r="BZ3" s="1" t="n">
        <v>109</v>
      </c>
      <c r="CA3" s="1" t="n">
        <v>0</v>
      </c>
      <c r="CB3" s="1" t="n">
        <v>0</v>
      </c>
      <c r="CD3" s="1" t="n">
        <v>65</v>
      </c>
      <c r="CE3" s="1" t="n">
        <v>76.7</v>
      </c>
      <c r="CF3" s="1" t="n">
        <v>50.2</v>
      </c>
      <c r="CG3" s="1" t="n">
        <v>130</v>
      </c>
      <c r="CH3" s="1" t="n">
        <v>94</v>
      </c>
      <c r="CI3" s="1" t="n">
        <v>395</v>
      </c>
      <c r="CJ3" s="1" t="n">
        <v>2.47</v>
      </c>
      <c r="CK3" s="1" t="s">
        <v>424</v>
      </c>
      <c r="FM3" s="1" t="n">
        <v>16</v>
      </c>
      <c r="FN3" s="1" t="n">
        <v>16</v>
      </c>
      <c r="FO3" s="1" t="n">
        <v>2</v>
      </c>
      <c r="FP3" s="1" t="n">
        <v>1</v>
      </c>
      <c r="FQ3" s="1" t="n">
        <v>22.89012</v>
      </c>
      <c r="FR3" s="1" t="n">
        <v>24.59031</v>
      </c>
      <c r="FS3" s="1" t="n">
        <v>0.02</v>
      </c>
      <c r="FT3" s="1" t="n">
        <v>1</v>
      </c>
      <c r="FU3" s="1" t="n">
        <v>2</v>
      </c>
      <c r="FV3" s="1" t="n">
        <v>3</v>
      </c>
      <c r="FW3" s="1" t="n">
        <v>817.87</v>
      </c>
      <c r="FX3" s="1" t="n">
        <v>30.12</v>
      </c>
      <c r="FY3" s="1" t="n">
        <v>16.3</v>
      </c>
      <c r="FZ3" s="1" t="n">
        <v>27.09</v>
      </c>
      <c r="GA3" s="1" t="n">
        <v>5.95</v>
      </c>
      <c r="GB3" s="1" t="n">
        <v>99.41</v>
      </c>
      <c r="GC3" s="1" t="n">
        <v>15.9</v>
      </c>
      <c r="GD3" s="1" t="n">
        <v>10.23</v>
      </c>
      <c r="GE3" s="1" t="n">
        <v>9.62</v>
      </c>
      <c r="GF3" s="1" t="n">
        <v>39.7</v>
      </c>
      <c r="GG3" s="1" t="n">
        <v>0.42</v>
      </c>
      <c r="GH3" s="1" t="n">
        <v>7.8</v>
      </c>
      <c r="GI3" s="1" t="n">
        <v>2.66</v>
      </c>
      <c r="GJ3" s="1" t="n">
        <v>11.65</v>
      </c>
      <c r="GK3" s="1" t="n">
        <v>10.09</v>
      </c>
      <c r="GL3" s="1" t="n">
        <v>6.96</v>
      </c>
      <c r="GM3" s="1" t="n">
        <v>3.21</v>
      </c>
      <c r="GN3" s="1" t="n">
        <v>0</v>
      </c>
      <c r="GO3" s="1" t="n">
        <v>8.48</v>
      </c>
      <c r="GP3" s="1" t="n">
        <v>4.81</v>
      </c>
      <c r="GQ3" s="1" t="n">
        <v>2.03</v>
      </c>
      <c r="GR3" s="1" t="n">
        <v>0.5</v>
      </c>
      <c r="GS3" s="1" t="n">
        <v>438.96</v>
      </c>
      <c r="GT3" s="1" t="n">
        <v>5.62</v>
      </c>
      <c r="GU3" s="1" t="n">
        <v>0.17</v>
      </c>
      <c r="GV3" s="1" t="n">
        <v>155.87</v>
      </c>
      <c r="GW3" s="1" t="n">
        <v>579.03</v>
      </c>
      <c r="GX3" s="1" t="n">
        <v>1396.38</v>
      </c>
      <c r="GY3" s="1" t="n">
        <v>1064.56</v>
      </c>
      <c r="GZ3" s="1" t="n">
        <v>3.13</v>
      </c>
      <c r="HA3" s="1" t="n">
        <v>0.55</v>
      </c>
      <c r="HB3" s="1" t="n">
        <v>1.2</v>
      </c>
      <c r="HC3" s="1" t="n">
        <v>0</v>
      </c>
      <c r="HD3" s="1" t="n">
        <v>19.98</v>
      </c>
      <c r="HE3" s="1" t="n">
        <v>54.86</v>
      </c>
      <c r="HF3" s="1" t="n">
        <v>0.6</v>
      </c>
      <c r="HG3" s="1" t="n">
        <v>0.77</v>
      </c>
      <c r="HH3" s="1" t="n">
        <v>5.86</v>
      </c>
      <c r="HI3" s="1" t="n">
        <v>1.74</v>
      </c>
      <c r="HJ3" s="1" t="n">
        <v>0.64</v>
      </c>
      <c r="HK3" s="1" t="n">
        <v>0.19</v>
      </c>
      <c r="HL3" s="1" t="n">
        <v>139.41</v>
      </c>
      <c r="HM3" s="1" t="n">
        <v>0.81</v>
      </c>
      <c r="HN3" s="1" t="n">
        <v>74.5</v>
      </c>
      <c r="HO3" s="1" t="n">
        <v>2323.5</v>
      </c>
      <c r="HP3" s="1" t="n">
        <v>2585.84</v>
      </c>
      <c r="HQ3" s="1" t="n">
        <v>22.97</v>
      </c>
      <c r="HR3" s="1" t="n">
        <v>1331.07</v>
      </c>
      <c r="HS3" s="1" t="n">
        <v>210.43</v>
      </c>
      <c r="HT3" s="1" t="n">
        <v>1521.07</v>
      </c>
      <c r="HU3" s="1" t="n">
        <v>2258.73</v>
      </c>
      <c r="HV3" s="1" t="n">
        <v>101.36</v>
      </c>
      <c r="HW3" s="1" t="n">
        <v>3.51</v>
      </c>
      <c r="HX3" s="1" t="n">
        <v>1.96</v>
      </c>
      <c r="HY3" s="1" t="n">
        <v>1.78</v>
      </c>
      <c r="HZ3" s="1" t="n">
        <v>0.28</v>
      </c>
      <c r="IA3" s="1" t="n">
        <v>2.53</v>
      </c>
      <c r="IB3" s="1" t="n">
        <v>0.39</v>
      </c>
      <c r="IC3" s="1" t="n">
        <v>5.53</v>
      </c>
      <c r="ID3" s="1" t="n">
        <v>2.17</v>
      </c>
      <c r="IE3" s="1" t="n">
        <v>10.19</v>
      </c>
      <c r="IF3" s="1" t="n">
        <v>9.26</v>
      </c>
      <c r="IG3" s="1" t="n">
        <v>6.14</v>
      </c>
      <c r="IH3" s="1" t="n">
        <v>64.27</v>
      </c>
      <c r="II3" s="1" t="n">
        <v>0.21</v>
      </c>
      <c r="IJ3" s="1" t="n">
        <v>21.7</v>
      </c>
      <c r="IK3" s="1" t="n">
        <v>45.36</v>
      </c>
      <c r="IL3" s="1" t="n">
        <v>419842.91</v>
      </c>
      <c r="IM3" s="1" t="n">
        <v>4223.35</v>
      </c>
      <c r="IN3" s="1" t="n">
        <v>9.56</v>
      </c>
      <c r="IO3" s="1" t="n">
        <v>0.01</v>
      </c>
      <c r="IP3" s="1" t="n">
        <v>0</v>
      </c>
      <c r="IQ3" s="1" t="n">
        <v>0</v>
      </c>
      <c r="IR3" s="1" t="n">
        <v>0.01</v>
      </c>
      <c r="IS3" s="1" t="n">
        <v>0.06</v>
      </c>
      <c r="IT3" s="1" t="n">
        <v>0</v>
      </c>
      <c r="IU3" s="1" t="n">
        <v>0.22</v>
      </c>
      <c r="IV3" s="1" t="n">
        <v>0.09</v>
      </c>
      <c r="IW3" s="1" t="n">
        <v>4.69</v>
      </c>
      <c r="IX3" s="1" t="n">
        <v>1.17</v>
      </c>
      <c r="IY3" s="1" t="n">
        <v>1.21</v>
      </c>
      <c r="IZ3" s="1" t="n">
        <v>0.37</v>
      </c>
      <c r="JA3" s="1" t="n">
        <v>0.3</v>
      </c>
      <c r="JB3" s="1" t="n">
        <v>0</v>
      </c>
      <c r="JC3" s="1" t="n">
        <v>7.12</v>
      </c>
      <c r="JD3" s="1" t="n">
        <v>2.03</v>
      </c>
      <c r="JE3" s="1" t="n">
        <v>0.22</v>
      </c>
      <c r="JF3" s="1" t="n">
        <v>0.07</v>
      </c>
      <c r="JG3" s="1" t="n">
        <v>0</v>
      </c>
      <c r="JH3" s="1" t="n">
        <v>5.46</v>
      </c>
      <c r="JI3" s="1" t="n">
        <v>1.65</v>
      </c>
      <c r="JJ3" s="1" t="n">
        <v>0.01</v>
      </c>
      <c r="JK3" s="1" t="n">
        <v>0.05</v>
      </c>
      <c r="JL3" s="1" t="n">
        <v>0.2</v>
      </c>
      <c r="JM3" s="1" t="n">
        <v>0.19</v>
      </c>
      <c r="JN3" s="1" t="n">
        <v>0</v>
      </c>
      <c r="JO3" s="1" t="n">
        <v>0.02</v>
      </c>
      <c r="JP3" s="1" t="n">
        <v>0.01</v>
      </c>
      <c r="JQ3" s="1" t="n">
        <v>0</v>
      </c>
      <c r="JR3" s="1" t="n">
        <v>0</v>
      </c>
      <c r="JS3" s="1" t="n">
        <v>0</v>
      </c>
      <c r="JT3" s="1" t="n">
        <v>0</v>
      </c>
      <c r="JU3" s="1" t="n">
        <v>0</v>
      </c>
      <c r="JV3" s="1" t="n">
        <v>60</v>
      </c>
      <c r="JW3" s="1" t="n">
        <v>3600</v>
      </c>
      <c r="JX3" s="1" t="n">
        <v>54</v>
      </c>
      <c r="JY3" s="1" t="n">
        <v>1.113</v>
      </c>
      <c r="JZ3" s="1" t="n">
        <v>0.742</v>
      </c>
      <c r="KA3" s="1" t="n">
        <v>44.52</v>
      </c>
      <c r="KB3" s="1" t="n">
        <v>22.9762</v>
      </c>
      <c r="KC3" s="1" t="n">
        <v>8.109</v>
      </c>
      <c r="KD3" s="1" t="n">
        <v>486.54</v>
      </c>
      <c r="KE3" s="1" t="n">
        <v>9.226</v>
      </c>
      <c r="KF3" s="1" t="n">
        <v>69.226</v>
      </c>
      <c r="KG3" s="1" t="n">
        <v>25.0267</v>
      </c>
    </row>
    <row r="4" customFormat="false" ht="15" hidden="false" customHeight="true" outlineLevel="0" collapsed="false">
      <c r="A4" s="1" t="n">
        <v>30104</v>
      </c>
      <c r="B4" s="1" t="n">
        <v>2</v>
      </c>
      <c r="C4" s="1" t="n">
        <v>44</v>
      </c>
      <c r="D4" s="1" t="n">
        <v>1</v>
      </c>
      <c r="E4" s="1" t="n">
        <v>0</v>
      </c>
      <c r="F4" s="1" t="n">
        <v>1</v>
      </c>
      <c r="G4" s="1" t="n">
        <v>1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</v>
      </c>
      <c r="N4" s="1" t="n">
        <v>0</v>
      </c>
      <c r="O4" s="1" t="n">
        <v>1</v>
      </c>
      <c r="P4" s="1" t="n">
        <f aca="false">SUM(E4:O4)</f>
        <v>4</v>
      </c>
      <c r="Q4" s="1" t="n">
        <v>110</v>
      </c>
      <c r="R4" s="1" t="n">
        <v>80</v>
      </c>
      <c r="S4" s="1" t="n">
        <v>30</v>
      </c>
      <c r="T4" s="2" t="n">
        <v>90</v>
      </c>
      <c r="U4" s="3" t="n">
        <v>66.5</v>
      </c>
      <c r="V4" s="3" t="n">
        <v>155.5</v>
      </c>
      <c r="W4" s="2" t="n">
        <v>27.5017834803197</v>
      </c>
      <c r="X4" s="2" t="n">
        <v>1</v>
      </c>
      <c r="Y4" s="3" t="n">
        <v>86.5</v>
      </c>
      <c r="Z4" s="3" t="n">
        <v>106</v>
      </c>
      <c r="AA4" s="2" t="n">
        <v>42.7387716736321</v>
      </c>
      <c r="AB4" s="2" t="n">
        <v>0.556270096463023</v>
      </c>
      <c r="AC4" s="2" t="n">
        <v>0.816037735849057</v>
      </c>
      <c r="AD4" s="3" t="n">
        <v>37.7</v>
      </c>
      <c r="AE4" s="3" t="n">
        <v>25.1</v>
      </c>
      <c r="AF4" s="3" t="n">
        <v>41.4</v>
      </c>
      <c r="AG4" s="1" t="n">
        <v>7</v>
      </c>
      <c r="AH4" s="3" t="n">
        <v>43.6</v>
      </c>
      <c r="AI4" s="3" t="n">
        <v>29</v>
      </c>
      <c r="AJ4" s="3" t="n">
        <v>39.3</v>
      </c>
      <c r="AK4" s="3" t="n">
        <v>2.1</v>
      </c>
      <c r="AL4" s="1" t="n">
        <v>1275</v>
      </c>
      <c r="AM4" s="1" t="n">
        <v>55</v>
      </c>
      <c r="AN4" s="1" t="n">
        <v>1989</v>
      </c>
      <c r="AO4" s="1" t="n">
        <v>84</v>
      </c>
      <c r="AP4" s="1" t="n">
        <v>95</v>
      </c>
      <c r="AQ4" s="1" t="n">
        <v>77</v>
      </c>
      <c r="AR4" s="1" t="n">
        <v>76</v>
      </c>
      <c r="AS4" s="1" t="n">
        <v>132</v>
      </c>
      <c r="AT4" s="1" t="n">
        <v>1</v>
      </c>
      <c r="AU4" s="1" t="n">
        <f aca="false">((AO4*15)+(AP4*30)+(AQ4*30)+(AR4*30)+(AS4*15))-(AO4*120)</f>
        <v>600</v>
      </c>
      <c r="AV4" s="1" t="n">
        <f aca="false">((AO4*15)+(AP4*30)+(AQ4*30)+(AR4*30)+(AS4*15))</f>
        <v>10680</v>
      </c>
      <c r="AX4" s="4" t="n">
        <f aca="false">10000/SQRT((AO4*BE4)*(AVERAGE(AO4:AS4)*AVERAGE(BE4:BI4)))</f>
        <v>11.766599032203</v>
      </c>
      <c r="AY4" s="4" t="n">
        <v>0</v>
      </c>
      <c r="AZ4" s="2" t="n">
        <f aca="false">(AO4*BE4)/405</f>
        <v>0.889777777777778</v>
      </c>
      <c r="BA4" s="2" t="n">
        <v>0</v>
      </c>
      <c r="BB4" s="2" t="n">
        <f aca="false">1/(LOG(BE4)+LOG(AO4))</f>
        <v>0.391123594236601</v>
      </c>
      <c r="BC4" s="2" t="n">
        <f aca="false">(BF4-BE4)/(AP4-AO4)</f>
        <v>2.18272727272727</v>
      </c>
      <c r="BD4" s="2" t="n">
        <f aca="false">(20*BE4)/((AO4/18)-3.5)</f>
        <v>73.5428571428571</v>
      </c>
      <c r="BE4" s="3" t="n">
        <v>4.29</v>
      </c>
      <c r="BF4" s="3" t="n">
        <v>28.3</v>
      </c>
      <c r="BG4" s="3" t="n">
        <v>15.6</v>
      </c>
      <c r="BH4" s="3" t="n">
        <v>18.7</v>
      </c>
      <c r="BI4" s="3" t="n">
        <v>41.1</v>
      </c>
      <c r="BJ4" s="2" t="n">
        <f aca="false">((BE4*15)+(BF4*30)+(BG4*30)+(BH4*30)+(BI4*15))-(BE4*120)</f>
        <v>2044.05</v>
      </c>
      <c r="BK4" s="2" t="n">
        <f aca="false">((BE4*15)+(BF4*30)+(BG4*30)+(BH4*30)+(BI4*15))</f>
        <v>2558.85</v>
      </c>
      <c r="BL4" s="2" t="n">
        <f aca="false">(1/BE4)</f>
        <v>0.233100233100233</v>
      </c>
      <c r="BM4" s="2" t="n">
        <f aca="false">(BJ4/AU4)</f>
        <v>3.40675</v>
      </c>
      <c r="BN4" s="2" t="n">
        <f aca="false">(BK4/AV4)</f>
        <v>0.239592696629213</v>
      </c>
      <c r="BO4" s="2" t="n">
        <f aca="false">(AX4*BM4)</f>
        <v>40.0858612529574</v>
      </c>
      <c r="BP4" s="2" t="n">
        <f aca="false">(AX4*BN4)</f>
        <v>2.8191911922802</v>
      </c>
      <c r="BQ4" s="2" t="n">
        <v>2</v>
      </c>
      <c r="BR4" s="4" t="n">
        <f aca="false">(BC4*BL4)</f>
        <v>0.508794236066963</v>
      </c>
      <c r="BS4" s="1" t="n">
        <v>163</v>
      </c>
      <c r="BT4" s="1" t="n">
        <v>0</v>
      </c>
      <c r="BU4" s="1" t="n">
        <v>45</v>
      </c>
      <c r="BV4" s="1" t="n">
        <v>1</v>
      </c>
      <c r="BW4" s="1" t="n">
        <v>102</v>
      </c>
      <c r="BX4" s="1" t="n">
        <v>0</v>
      </c>
      <c r="BY4" s="1" t="n">
        <v>16</v>
      </c>
      <c r="BZ4" s="1" t="n">
        <v>78</v>
      </c>
      <c r="CA4" s="1" t="n">
        <v>0</v>
      </c>
      <c r="CB4" s="1" t="n">
        <v>2</v>
      </c>
      <c r="CD4" s="1" t="n">
        <v>55</v>
      </c>
      <c r="CG4" s="1" t="n">
        <v>187</v>
      </c>
      <c r="CH4" s="1" t="n">
        <v>92</v>
      </c>
      <c r="CI4" s="1" t="n">
        <v>387</v>
      </c>
      <c r="CJ4" s="1" t="n">
        <v>1.92</v>
      </c>
      <c r="CK4" s="1" t="s">
        <v>424</v>
      </c>
      <c r="FM4" s="1" t="n">
        <v>4</v>
      </c>
      <c r="FN4" s="1" t="n">
        <v>4</v>
      </c>
      <c r="FO4" s="1" t="n">
        <v>2</v>
      </c>
      <c r="FP4" s="1" t="n">
        <v>2</v>
      </c>
      <c r="FQ4" s="1" t="n">
        <v>31.48339</v>
      </c>
      <c r="FR4" s="1" t="n">
        <v>474.415</v>
      </c>
      <c r="FS4" s="1" t="n">
        <v>0.04</v>
      </c>
      <c r="FT4" s="1" t="n">
        <v>1</v>
      </c>
      <c r="FU4" s="1" t="n">
        <v>4</v>
      </c>
      <c r="FV4" s="1" t="n">
        <v>1</v>
      </c>
      <c r="FW4" s="1" t="n">
        <v>3430.65</v>
      </c>
      <c r="FX4" s="1" t="n">
        <v>86.14</v>
      </c>
      <c r="FY4" s="1" t="n">
        <v>36.23</v>
      </c>
      <c r="FZ4" s="1" t="n">
        <v>39.9</v>
      </c>
      <c r="GA4" s="1" t="n">
        <v>21.89</v>
      </c>
      <c r="GB4" s="1" t="n">
        <v>650.82</v>
      </c>
      <c r="GC4" s="1" t="n">
        <v>69.59</v>
      </c>
      <c r="GD4" s="1" t="n">
        <v>51.01</v>
      </c>
      <c r="GE4" s="1" t="n">
        <v>37.16</v>
      </c>
      <c r="GF4" s="1" t="n">
        <v>154.25</v>
      </c>
      <c r="GG4" s="1" t="n">
        <v>2.08</v>
      </c>
      <c r="GH4" s="1" t="n">
        <v>40.81</v>
      </c>
      <c r="GI4" s="1" t="n">
        <v>14.08</v>
      </c>
      <c r="GJ4" s="1" t="n">
        <v>57.63</v>
      </c>
      <c r="GK4" s="1" t="n">
        <v>53.41</v>
      </c>
      <c r="GL4" s="1" t="n">
        <v>28.62</v>
      </c>
      <c r="GM4" s="1" t="n">
        <v>15.53</v>
      </c>
      <c r="GN4" s="1" t="n">
        <v>0</v>
      </c>
      <c r="GO4" s="1" t="n">
        <v>29.74</v>
      </c>
      <c r="GP4" s="1" t="n">
        <v>10.79</v>
      </c>
      <c r="GQ4" s="1" t="n">
        <v>10.05</v>
      </c>
      <c r="GR4" s="1" t="n">
        <v>4.49</v>
      </c>
      <c r="GS4" s="1" t="n">
        <v>1742.18</v>
      </c>
      <c r="GT4" s="1" t="n">
        <v>19.77</v>
      </c>
      <c r="GU4" s="1" t="n">
        <v>0.39</v>
      </c>
      <c r="GV4" s="1" t="n">
        <v>651.9</v>
      </c>
      <c r="GW4" s="1" t="n">
        <v>2058.83</v>
      </c>
      <c r="GX4" s="1" t="n">
        <v>7133.34</v>
      </c>
      <c r="GY4" s="1" t="n">
        <v>2696.99</v>
      </c>
      <c r="GZ4" s="1" t="n">
        <v>10.81</v>
      </c>
      <c r="HA4" s="1" t="n">
        <v>2.9</v>
      </c>
      <c r="HB4" s="1" t="n">
        <v>5.06</v>
      </c>
      <c r="HC4" s="1" t="n">
        <v>0</v>
      </c>
      <c r="HD4" s="1" t="n">
        <v>51.78</v>
      </c>
      <c r="HE4" s="1" t="n">
        <v>554.37</v>
      </c>
      <c r="HF4" s="1" t="n">
        <v>2.7</v>
      </c>
      <c r="HG4" s="1" t="n">
        <v>3.12</v>
      </c>
      <c r="HH4" s="1" t="n">
        <v>23.1</v>
      </c>
      <c r="HI4" s="1" t="n">
        <v>8.65</v>
      </c>
      <c r="HJ4" s="1" t="n">
        <v>4.49</v>
      </c>
      <c r="HK4" s="1" t="n">
        <v>1.63</v>
      </c>
      <c r="HL4" s="1" t="n">
        <v>594.1</v>
      </c>
      <c r="HM4" s="1" t="n">
        <v>4.24</v>
      </c>
      <c r="HN4" s="1" t="n">
        <v>90.77</v>
      </c>
      <c r="HO4" s="1" t="n">
        <v>8051.35</v>
      </c>
      <c r="HP4" s="1" t="n">
        <v>9095.15</v>
      </c>
      <c r="HQ4" s="1" t="n">
        <v>143.44</v>
      </c>
      <c r="HR4" s="1" t="n">
        <v>4077.44</v>
      </c>
      <c r="HS4" s="1" t="n">
        <v>1940.61</v>
      </c>
      <c r="HT4" s="1" t="n">
        <v>18398.31</v>
      </c>
      <c r="HU4" s="1" t="n">
        <v>1428.4</v>
      </c>
      <c r="HV4" s="1" t="n">
        <v>371.3</v>
      </c>
      <c r="HW4" s="1" t="n">
        <v>9.8</v>
      </c>
      <c r="HX4" s="1" t="n">
        <v>10.26</v>
      </c>
      <c r="HY4" s="1" t="n">
        <v>8.92</v>
      </c>
      <c r="HZ4" s="1" t="n">
        <v>0.46</v>
      </c>
      <c r="IA4" s="1" t="n">
        <v>8.95</v>
      </c>
      <c r="IB4" s="1" t="n">
        <v>1.72</v>
      </c>
      <c r="IC4" s="1" t="n">
        <v>21.04</v>
      </c>
      <c r="ID4" s="1" t="n">
        <v>10.13</v>
      </c>
      <c r="IE4" s="1" t="n">
        <v>27.28</v>
      </c>
      <c r="IF4" s="1" t="n">
        <v>22.58</v>
      </c>
      <c r="IG4" s="1" t="n">
        <v>11.37</v>
      </c>
      <c r="IH4" s="1" t="n">
        <v>186.39</v>
      </c>
      <c r="II4" s="1" t="n">
        <v>0.79</v>
      </c>
      <c r="IJ4" s="1" t="n">
        <v>36.53</v>
      </c>
      <c r="IK4" s="1" t="n">
        <v>143.99</v>
      </c>
      <c r="IL4" s="1" t="n">
        <v>5894306.3</v>
      </c>
      <c r="IM4" s="1" t="n">
        <v>9056.74</v>
      </c>
      <c r="IN4" s="1" t="n">
        <v>54.16</v>
      </c>
      <c r="IO4" s="1" t="n">
        <v>0.77</v>
      </c>
      <c r="IP4" s="1" t="n">
        <v>0.49</v>
      </c>
      <c r="IQ4" s="1" t="n">
        <v>0.32</v>
      </c>
      <c r="IR4" s="1" t="n">
        <v>0.66</v>
      </c>
      <c r="IS4" s="1" t="n">
        <v>1.2</v>
      </c>
      <c r="IT4" s="1" t="n">
        <v>0.51</v>
      </c>
      <c r="IU4" s="1" t="n">
        <v>2.7</v>
      </c>
      <c r="IV4" s="1" t="n">
        <v>3.54</v>
      </c>
      <c r="IW4" s="1" t="n">
        <v>12.47</v>
      </c>
      <c r="IX4" s="1" t="n">
        <v>13.3</v>
      </c>
      <c r="IY4" s="1" t="n">
        <v>6.08</v>
      </c>
      <c r="IZ4" s="1" t="n">
        <v>3.85</v>
      </c>
      <c r="JA4" s="1" t="n">
        <v>1.06</v>
      </c>
      <c r="JB4" s="1" t="n">
        <v>0.16</v>
      </c>
      <c r="JC4" s="1" t="n">
        <v>18.91</v>
      </c>
      <c r="JD4" s="1" t="n">
        <v>12.45</v>
      </c>
      <c r="JE4" s="1" t="n">
        <v>0.93</v>
      </c>
      <c r="JF4" s="1" t="n">
        <v>0.05</v>
      </c>
      <c r="JG4" s="1" t="n">
        <v>0</v>
      </c>
      <c r="JH4" s="1" t="n">
        <v>7.54</v>
      </c>
      <c r="JI4" s="1" t="n">
        <v>7.31</v>
      </c>
      <c r="JJ4" s="1" t="n">
        <v>0.11</v>
      </c>
      <c r="JK4" s="1" t="n">
        <v>0.13</v>
      </c>
      <c r="JL4" s="1" t="n">
        <v>1.12</v>
      </c>
      <c r="JM4" s="1" t="n">
        <v>1</v>
      </c>
      <c r="JN4" s="1" t="n">
        <v>0</v>
      </c>
      <c r="JO4" s="1" t="n">
        <v>0.04</v>
      </c>
      <c r="JP4" s="1" t="n">
        <v>0.02</v>
      </c>
      <c r="JQ4" s="1" t="n">
        <v>0.02</v>
      </c>
      <c r="JR4" s="1" t="n">
        <v>0.02</v>
      </c>
      <c r="JS4" s="1" t="n">
        <v>0</v>
      </c>
      <c r="JT4" s="1" t="n">
        <v>0.05</v>
      </c>
      <c r="JU4" s="1" t="n">
        <v>0.05</v>
      </c>
      <c r="JV4" s="1" t="n">
        <v>72</v>
      </c>
      <c r="JW4" s="1" t="n">
        <v>4320</v>
      </c>
      <c r="JX4" s="1" t="n">
        <v>64.8</v>
      </c>
      <c r="JY4" s="1" t="n">
        <v>29.176</v>
      </c>
      <c r="JZ4" s="1" t="n">
        <v>23.859</v>
      </c>
      <c r="KA4" s="1" t="n">
        <v>1431.54</v>
      </c>
      <c r="KB4" s="1" t="n">
        <v>36.6116</v>
      </c>
      <c r="KC4" s="1" t="n">
        <v>14.734</v>
      </c>
      <c r="KD4" s="1" t="n">
        <v>884.04</v>
      </c>
      <c r="KE4" s="1" t="n">
        <v>40.093</v>
      </c>
      <c r="KF4" s="1" t="n">
        <v>112.093</v>
      </c>
      <c r="KG4" s="1" t="n">
        <v>69.5376</v>
      </c>
    </row>
    <row r="5" customFormat="false" ht="15" hidden="false" customHeight="true" outlineLevel="0" collapsed="false">
      <c r="A5" s="1" t="n">
        <v>30114</v>
      </c>
      <c r="B5" s="1" t="n">
        <v>2</v>
      </c>
      <c r="C5" s="1" t="n">
        <v>52</v>
      </c>
      <c r="D5" s="1" t="n">
        <v>1</v>
      </c>
      <c r="E5" s="1" t="n">
        <v>1</v>
      </c>
      <c r="F5" s="1" t="n">
        <v>1</v>
      </c>
      <c r="G5" s="1" t="n">
        <v>1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1</v>
      </c>
      <c r="P5" s="1" t="n">
        <f aca="false">SUM(E5:O5)</f>
        <v>4</v>
      </c>
      <c r="Q5" s="1" t="n">
        <v>100</v>
      </c>
      <c r="R5" s="1" t="n">
        <v>70</v>
      </c>
      <c r="S5" s="1" t="n">
        <v>30</v>
      </c>
      <c r="T5" s="2" t="n">
        <v>80</v>
      </c>
      <c r="U5" s="3" t="n">
        <v>55.4</v>
      </c>
      <c r="V5" s="3" t="n">
        <v>161.5</v>
      </c>
      <c r="W5" s="2" t="n">
        <v>21.2404988066597</v>
      </c>
      <c r="X5" s="2" t="n">
        <v>0</v>
      </c>
      <c r="Y5" s="3" t="n">
        <v>93</v>
      </c>
      <c r="Z5" s="3" t="n">
        <v>71.5</v>
      </c>
      <c r="AA5" s="2" t="n">
        <v>37.7370219598786</v>
      </c>
      <c r="AB5" s="2" t="n">
        <v>0.575851393188855</v>
      </c>
      <c r="AC5" s="2" t="n">
        <v>1.3006993006993</v>
      </c>
      <c r="AD5" s="3" t="n">
        <v>23.6</v>
      </c>
      <c r="AE5" s="3" t="n">
        <v>13.1</v>
      </c>
      <c r="AF5" s="3" t="n">
        <v>42.3</v>
      </c>
      <c r="AG5" s="1" t="n">
        <v>4</v>
      </c>
      <c r="AH5" s="3" t="n">
        <v>52.3</v>
      </c>
      <c r="AI5" s="3" t="n">
        <v>29</v>
      </c>
      <c r="AJ5" s="3" t="n">
        <v>40.1</v>
      </c>
      <c r="AK5" s="3" t="n">
        <v>2.2</v>
      </c>
      <c r="AL5" s="1" t="n">
        <v>1242</v>
      </c>
      <c r="AM5" s="1" t="n">
        <v>37</v>
      </c>
      <c r="AN5" s="1" t="n">
        <v>2037</v>
      </c>
      <c r="AO5" s="1" t="n">
        <v>102</v>
      </c>
      <c r="AP5" s="1" t="n">
        <v>108</v>
      </c>
      <c r="AQ5" s="1" t="n">
        <v>109</v>
      </c>
      <c r="AR5" s="1" t="n">
        <v>107</v>
      </c>
      <c r="AS5" s="1" t="n">
        <v>139</v>
      </c>
      <c r="AT5" s="1" t="n">
        <v>2</v>
      </c>
      <c r="AU5" s="1" t="n">
        <f aca="false">((AO5*15)+(AP5*30)+(AQ5*30)+(AR5*30)+(AS5*15))-(AO5*120)</f>
        <v>1095</v>
      </c>
      <c r="AV5" s="1" t="n">
        <f aca="false">((AO5*15)+(AP5*30)+(AQ5*30)+(AR5*30)+(AS5*15))</f>
        <v>13335</v>
      </c>
      <c r="AX5" s="4" t="n">
        <f aca="false">10000/SQRT((AO5*BE5)*(AVERAGE(AO5:AS5)*AVERAGE(BE5:BI5)))</f>
        <v>8.76405546184803</v>
      </c>
      <c r="AY5" s="4" t="n">
        <v>0</v>
      </c>
      <c r="AZ5" s="2" t="n">
        <f aca="false">(AO5*BE5)/405</f>
        <v>1.17866666666667</v>
      </c>
      <c r="BA5" s="2" t="n">
        <v>0</v>
      </c>
      <c r="BB5" s="2" t="n">
        <f aca="false">1/(LOG(BF5)+LOG(AO5))</f>
        <v>0.294775209249719</v>
      </c>
      <c r="BC5" s="2" t="n">
        <f aca="false">(BF5-BE5)/(AP5-AO5)</f>
        <v>3.25333333333333</v>
      </c>
      <c r="BD5" s="2" t="n">
        <f aca="false">(20*BE5)/((AO5/18)-3.5)</f>
        <v>43.2</v>
      </c>
      <c r="BE5" s="3" t="n">
        <v>4.68</v>
      </c>
      <c r="BF5" s="3" t="n">
        <v>24.2</v>
      </c>
      <c r="BG5" s="3" t="n">
        <v>33.6</v>
      </c>
      <c r="BH5" s="3" t="n">
        <v>24.6</v>
      </c>
      <c r="BI5" s="3" t="n">
        <v>33.6</v>
      </c>
      <c r="BJ5" s="2" t="n">
        <f aca="false">((BE5*15)+(BF5*30)+(BG5*30)+(BH5*30)+(BI5*15))-(BE5*120)</f>
        <v>2484.6</v>
      </c>
      <c r="BK5" s="2" t="n">
        <f aca="false">((BE5*15)+(BF5*30)+(BG5*30)+(BH5*30)+(BI5*15))</f>
        <v>3046.2</v>
      </c>
      <c r="BL5" s="2" t="n">
        <f aca="false">(1/BE5)</f>
        <v>0.213675213675214</v>
      </c>
      <c r="BM5" s="2" t="n">
        <f aca="false">(BJ5/AU5)</f>
        <v>2.26904109589041</v>
      </c>
      <c r="BN5" s="2" t="n">
        <f aca="false">(BK5/AV5)</f>
        <v>0.228436445444319</v>
      </c>
      <c r="BO5" s="2" t="n">
        <f aca="false">(AX5*BM5)</f>
        <v>19.886002009596</v>
      </c>
      <c r="BP5" s="2" t="n">
        <f aca="false">(AX5*BN5)</f>
        <v>2.00202967738144</v>
      </c>
      <c r="BQ5" s="2" t="n">
        <v>2</v>
      </c>
      <c r="BR5" s="4" t="n">
        <f aca="false">(BC5*BL5)</f>
        <v>0.695156695156695</v>
      </c>
      <c r="BS5" s="1" t="n">
        <v>257</v>
      </c>
      <c r="BT5" s="1" t="n">
        <v>1</v>
      </c>
      <c r="BU5" s="1" t="n">
        <v>74</v>
      </c>
      <c r="BV5" s="1" t="n">
        <v>0</v>
      </c>
      <c r="BW5" s="1" t="n">
        <v>152</v>
      </c>
      <c r="BX5" s="1" t="n">
        <v>1</v>
      </c>
      <c r="BY5" s="1" t="n">
        <v>31</v>
      </c>
      <c r="BZ5" s="1" t="n">
        <v>153</v>
      </c>
      <c r="CA5" s="1" t="n">
        <v>1</v>
      </c>
      <c r="CB5" s="1" t="n">
        <v>1</v>
      </c>
      <c r="CD5" s="1" t="n">
        <v>56</v>
      </c>
      <c r="CE5" s="1" t="n">
        <v>38.35</v>
      </c>
      <c r="CF5" s="1" t="n">
        <v>25.2</v>
      </c>
      <c r="CG5" s="1" t="n">
        <v>147</v>
      </c>
      <c r="CH5" s="1" t="n">
        <v>85</v>
      </c>
      <c r="CI5" s="1" t="n">
        <v>426</v>
      </c>
      <c r="CJ5" s="1" t="n">
        <v>1.81</v>
      </c>
      <c r="CK5" s="1" t="s">
        <v>424</v>
      </c>
      <c r="FM5" s="1" t="n">
        <v>8</v>
      </c>
      <c r="FN5" s="1" t="n">
        <v>8</v>
      </c>
      <c r="FO5" s="1" t="n">
        <v>2</v>
      </c>
      <c r="FP5" s="1" t="n">
        <v>2</v>
      </c>
      <c r="FQ5" s="1" t="n">
        <v>31.95036</v>
      </c>
      <c r="FR5" s="1" t="n">
        <v>189.4748</v>
      </c>
      <c r="FS5" s="1" t="n">
        <v>1.02</v>
      </c>
      <c r="FT5" s="1" t="n">
        <v>1</v>
      </c>
      <c r="FU5" s="1" t="n">
        <v>4</v>
      </c>
      <c r="FV5" s="1" t="n">
        <v>2</v>
      </c>
      <c r="FW5" s="1" t="n">
        <v>2012.99</v>
      </c>
      <c r="FX5" s="1" t="n">
        <v>39.18</v>
      </c>
      <c r="FY5" s="1" t="n">
        <v>13.04</v>
      </c>
      <c r="FZ5" s="1" t="n">
        <v>13.29</v>
      </c>
      <c r="GA5" s="1" t="n">
        <v>17.11</v>
      </c>
      <c r="GB5" s="1" t="n">
        <v>346.53</v>
      </c>
      <c r="GC5" s="1" t="n">
        <v>19.1</v>
      </c>
      <c r="GD5" s="1" t="n">
        <v>11.2</v>
      </c>
      <c r="GE5" s="1" t="n">
        <v>0.88</v>
      </c>
      <c r="GF5" s="1" t="n">
        <v>71.59</v>
      </c>
      <c r="GG5" s="1" t="n">
        <v>0.79</v>
      </c>
      <c r="GH5" s="1" t="n">
        <v>6.58</v>
      </c>
      <c r="GI5" s="1" t="n">
        <v>4.54</v>
      </c>
      <c r="GJ5" s="1" t="n">
        <v>23.27</v>
      </c>
      <c r="GK5" s="1" t="n">
        <v>21.4</v>
      </c>
      <c r="GL5" s="1" t="n">
        <v>9.06</v>
      </c>
      <c r="GM5" s="1" t="n">
        <v>5.16</v>
      </c>
      <c r="GN5" s="1" t="n">
        <v>0</v>
      </c>
      <c r="GO5" s="1" t="n">
        <v>10.5</v>
      </c>
      <c r="GP5" s="1" t="n">
        <v>4.72</v>
      </c>
      <c r="GQ5" s="1" t="n">
        <v>2.53</v>
      </c>
      <c r="GR5" s="1" t="n">
        <v>0.55</v>
      </c>
      <c r="GS5" s="1" t="n">
        <v>553.07</v>
      </c>
      <c r="GT5" s="1" t="n">
        <v>10.76</v>
      </c>
      <c r="GU5" s="1" t="n">
        <v>0.26</v>
      </c>
      <c r="GV5" s="1" t="n">
        <v>278.67</v>
      </c>
      <c r="GW5" s="1" t="n">
        <v>820.79</v>
      </c>
      <c r="GX5" s="1" t="n">
        <v>2418.35</v>
      </c>
      <c r="GY5" s="1" t="n">
        <v>1050.04</v>
      </c>
      <c r="GZ5" s="1" t="n">
        <v>4.65</v>
      </c>
      <c r="HA5" s="1" t="n">
        <v>2.09</v>
      </c>
      <c r="HB5" s="1" t="n">
        <v>2.43</v>
      </c>
      <c r="HC5" s="1" t="n">
        <v>0</v>
      </c>
      <c r="HD5" s="1" t="n">
        <v>27.21</v>
      </c>
      <c r="HE5" s="1" t="n">
        <v>255.26</v>
      </c>
      <c r="HF5" s="1" t="n">
        <v>1.13</v>
      </c>
      <c r="HG5" s="1" t="n">
        <v>0.88</v>
      </c>
      <c r="HH5" s="1" t="n">
        <v>10.34</v>
      </c>
      <c r="HI5" s="1" t="n">
        <v>2.67</v>
      </c>
      <c r="HJ5" s="1" t="n">
        <v>1.15</v>
      </c>
      <c r="HK5" s="1" t="n">
        <v>3.5</v>
      </c>
      <c r="HL5" s="1" t="n">
        <v>229.12</v>
      </c>
      <c r="HM5" s="1" t="n">
        <v>1.05</v>
      </c>
      <c r="HN5" s="1" t="n">
        <v>58.11</v>
      </c>
      <c r="HO5" s="1" t="n">
        <v>4534.71</v>
      </c>
      <c r="HP5" s="1" t="n">
        <v>3873.1</v>
      </c>
      <c r="HQ5" s="1" t="n">
        <v>40.02</v>
      </c>
      <c r="HR5" s="1" t="n">
        <v>1523.24</v>
      </c>
      <c r="HS5" s="1" t="n">
        <v>408.79</v>
      </c>
      <c r="HT5" s="1" t="n">
        <v>1743.43</v>
      </c>
      <c r="HU5" s="1" t="n">
        <v>1485.39</v>
      </c>
      <c r="HV5" s="1" t="n">
        <v>76.8</v>
      </c>
      <c r="HW5" s="1" t="n">
        <v>7.23</v>
      </c>
      <c r="HX5" s="1" t="n">
        <v>4.58</v>
      </c>
      <c r="HY5" s="1" t="n">
        <v>3.49</v>
      </c>
      <c r="HZ5" s="1" t="n">
        <v>0.49</v>
      </c>
      <c r="IA5" s="1" t="n">
        <v>4.75</v>
      </c>
      <c r="IB5" s="1" t="n">
        <v>0.91</v>
      </c>
      <c r="IC5" s="1" t="n">
        <v>10.38</v>
      </c>
      <c r="ID5" s="1" t="n">
        <v>3.8</v>
      </c>
      <c r="IE5" s="1" t="n">
        <v>9.26</v>
      </c>
      <c r="IF5" s="1" t="n">
        <v>15.11</v>
      </c>
      <c r="IG5" s="1" t="n">
        <v>9.23</v>
      </c>
      <c r="IH5" s="1" t="n">
        <v>145.09</v>
      </c>
      <c r="II5" s="1" t="n">
        <v>21.96</v>
      </c>
      <c r="IJ5" s="1" t="n">
        <v>56.24</v>
      </c>
      <c r="IK5" s="1" t="n">
        <v>46.99</v>
      </c>
      <c r="IL5" s="1" t="n">
        <v>3716845.8</v>
      </c>
      <c r="IM5" s="1" t="n">
        <v>10725.9</v>
      </c>
      <c r="IN5" s="1" t="n">
        <v>33.61</v>
      </c>
      <c r="IO5" s="1" t="n">
        <v>0.03</v>
      </c>
      <c r="IP5" s="1" t="n">
        <v>0.01</v>
      </c>
      <c r="IQ5" s="1" t="n">
        <v>0</v>
      </c>
      <c r="IR5" s="1" t="n">
        <v>0.02</v>
      </c>
      <c r="IS5" s="1" t="n">
        <v>0.01</v>
      </c>
      <c r="IT5" s="1" t="n">
        <v>0.01</v>
      </c>
      <c r="IU5" s="1" t="n">
        <v>0.3</v>
      </c>
      <c r="IV5" s="1" t="n">
        <v>0.35</v>
      </c>
      <c r="IW5" s="1" t="n">
        <v>4.15</v>
      </c>
      <c r="IX5" s="1" t="n">
        <v>3.37</v>
      </c>
      <c r="IY5" s="1" t="n">
        <v>1.71</v>
      </c>
      <c r="IZ5" s="1" t="n">
        <v>1.25</v>
      </c>
      <c r="JA5" s="1" t="n">
        <v>0.46</v>
      </c>
      <c r="JB5" s="1" t="n">
        <v>0.02</v>
      </c>
      <c r="JC5" s="1" t="n">
        <v>8.93</v>
      </c>
      <c r="JD5" s="1" t="n">
        <v>5.47</v>
      </c>
      <c r="JE5" s="1" t="n">
        <v>0.49</v>
      </c>
      <c r="JF5" s="1" t="n">
        <v>0.04</v>
      </c>
      <c r="JG5" s="1" t="n">
        <v>0</v>
      </c>
      <c r="JH5" s="1" t="n">
        <v>5.38</v>
      </c>
      <c r="JI5" s="1" t="n">
        <v>2.97</v>
      </c>
      <c r="JJ5" s="1" t="n">
        <v>0.03</v>
      </c>
      <c r="JK5" s="1" t="n">
        <v>0.09</v>
      </c>
      <c r="JL5" s="1" t="n">
        <v>0.35</v>
      </c>
      <c r="JM5" s="1" t="n">
        <v>0.32</v>
      </c>
      <c r="JN5" s="1" t="n">
        <v>0</v>
      </c>
      <c r="JO5" s="1" t="n">
        <v>0.04</v>
      </c>
      <c r="JP5" s="1" t="n">
        <v>0.03</v>
      </c>
      <c r="JQ5" s="1" t="n">
        <v>0</v>
      </c>
      <c r="JR5" s="1" t="n">
        <v>0</v>
      </c>
      <c r="JS5" s="1" t="n">
        <v>0</v>
      </c>
      <c r="JT5" s="1" t="n">
        <v>0.03</v>
      </c>
      <c r="JU5" s="1" t="n">
        <v>0.02</v>
      </c>
      <c r="JV5" s="1" t="n">
        <v>49</v>
      </c>
      <c r="JW5" s="1" t="n">
        <v>2940</v>
      </c>
      <c r="JX5" s="1" t="n">
        <v>44.1</v>
      </c>
      <c r="JY5" s="1" t="n">
        <v>30.0348</v>
      </c>
      <c r="JZ5" s="1" t="n">
        <v>23.234</v>
      </c>
      <c r="KA5" s="1" t="n">
        <v>1394.04</v>
      </c>
      <c r="KB5" s="1" t="n">
        <v>5.8525</v>
      </c>
      <c r="KC5" s="1" t="n">
        <v>2.351</v>
      </c>
      <c r="KD5" s="1" t="n">
        <v>141.06</v>
      </c>
      <c r="KE5" s="1" t="n">
        <v>64.75</v>
      </c>
      <c r="KF5" s="1" t="n">
        <v>113.75</v>
      </c>
      <c r="KG5" s="1" t="n">
        <v>115.4998</v>
      </c>
    </row>
    <row r="6" customFormat="false" ht="15" hidden="false" customHeight="true" outlineLevel="0" collapsed="false">
      <c r="A6" s="1" t="n">
        <v>30170</v>
      </c>
      <c r="B6" s="1" t="n">
        <v>2</v>
      </c>
      <c r="C6" s="1" t="n">
        <v>32</v>
      </c>
      <c r="D6" s="1" t="n">
        <v>1</v>
      </c>
      <c r="E6" s="1" t="n">
        <v>0</v>
      </c>
      <c r="F6" s="1" t="n">
        <v>0</v>
      </c>
      <c r="G6" s="1" t="n">
        <v>1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</v>
      </c>
      <c r="N6" s="1" t="n">
        <v>1</v>
      </c>
      <c r="O6" s="1" t="n">
        <v>1</v>
      </c>
      <c r="P6" s="1" t="n">
        <f aca="false">SUM(E6:O6)</f>
        <v>4</v>
      </c>
      <c r="Q6" s="1" t="n">
        <v>110</v>
      </c>
      <c r="R6" s="1" t="n">
        <v>80</v>
      </c>
      <c r="S6" s="1" t="n">
        <v>30</v>
      </c>
      <c r="T6" s="2" t="n">
        <v>90</v>
      </c>
      <c r="U6" s="3" t="n">
        <v>84.7</v>
      </c>
      <c r="V6" s="3" t="n">
        <v>162</v>
      </c>
      <c r="W6" s="2" t="n">
        <v>32.274043590916</v>
      </c>
      <c r="X6" s="2" t="n">
        <v>2</v>
      </c>
      <c r="Y6" s="3" t="n">
        <v>93</v>
      </c>
      <c r="Z6" s="3" t="n">
        <v>111</v>
      </c>
      <c r="AA6" s="2" t="n">
        <v>38.4503556663915</v>
      </c>
      <c r="AB6" s="2" t="n">
        <v>0.574074074074074</v>
      </c>
      <c r="AC6" s="2" t="n">
        <v>0.837837837837838</v>
      </c>
      <c r="AD6" s="3" t="n">
        <v>41.5</v>
      </c>
      <c r="AE6" s="3" t="n">
        <v>35.2</v>
      </c>
      <c r="AF6" s="3" t="n">
        <v>49.5</v>
      </c>
      <c r="AG6" s="1" t="n">
        <v>8</v>
      </c>
      <c r="AH6" s="3" t="n">
        <v>42</v>
      </c>
      <c r="AI6" s="3" t="n">
        <v>35.6</v>
      </c>
      <c r="AJ6" s="3" t="n">
        <v>47</v>
      </c>
      <c r="AK6" s="3" t="n">
        <v>2.5</v>
      </c>
      <c r="AL6" s="1" t="n">
        <v>1543</v>
      </c>
      <c r="AM6" s="1" t="n">
        <v>47</v>
      </c>
      <c r="AN6" s="1" t="n">
        <v>2407</v>
      </c>
      <c r="AO6" s="1" t="n">
        <v>107</v>
      </c>
      <c r="AP6" s="1" t="n">
        <v>164</v>
      </c>
      <c r="AQ6" s="1" t="n">
        <v>170</v>
      </c>
      <c r="AR6" s="1" t="n">
        <v>180</v>
      </c>
      <c r="AS6" s="1" t="n">
        <v>150</v>
      </c>
      <c r="AT6" s="1" t="n">
        <v>4</v>
      </c>
      <c r="AU6" s="1" t="n">
        <f aca="false">((AO6*15)+(AP6*30)+(AQ6*30)+(AR6*30)+(AS6*15))-(AO6*120)</f>
        <v>6435</v>
      </c>
      <c r="AV6" s="1" t="n">
        <f aca="false">((AO6*15)+(AP6*30)+(AQ6*30)+(AR6*30)+(AS6*15))</f>
        <v>19275</v>
      </c>
      <c r="AX6" s="4" t="n">
        <f aca="false">10000/SQRT((AO6*BE6)*(AVERAGE(AO6:AS6)*AVERAGE(BE6:BI6)))</f>
        <v>1.85444487747104</v>
      </c>
      <c r="AY6" s="4" t="n">
        <v>1</v>
      </c>
      <c r="AZ6" s="2" t="n">
        <f aca="false">(AO6*BE6)/405</f>
        <v>5.46888888888889</v>
      </c>
      <c r="BA6" s="2" t="n">
        <v>1</v>
      </c>
      <c r="BB6" s="2" t="n">
        <f aca="false">1/(LOG(BE6)+LOG(AO6))</f>
        <v>0.298922016381557</v>
      </c>
      <c r="BC6" s="2" t="n">
        <f aca="false">(BF6-BE6)/(AP6-AO6)</f>
        <v>1.23333333333333</v>
      </c>
      <c r="BD6" s="2" t="n">
        <f aca="false">(20*BE6)/((AO6/18)-3.5)</f>
        <v>169.363636363636</v>
      </c>
      <c r="BE6" s="3" t="n">
        <v>20.7</v>
      </c>
      <c r="BF6" s="3" t="n">
        <v>91</v>
      </c>
      <c r="BG6" s="3" t="n">
        <v>99</v>
      </c>
      <c r="BH6" s="3" t="n">
        <v>97</v>
      </c>
      <c r="BI6" s="3" t="n">
        <v>118</v>
      </c>
      <c r="BJ6" s="2" t="n">
        <f aca="false">((BE6*15)+(BF6*30)+(BG6*30)+(BH6*30)+(BI6*15))-(BE6*120)</f>
        <v>8206.5</v>
      </c>
      <c r="BK6" s="2" t="n">
        <f aca="false">((BE6*15)+(BF6*30)+(BG6*30)+(BH6*30)+(BI6*15))</f>
        <v>10690.5</v>
      </c>
      <c r="BL6" s="2" t="n">
        <f aca="false">(1/BE6)</f>
        <v>0.0483091787439614</v>
      </c>
      <c r="BM6" s="2" t="n">
        <f aca="false">(BJ6/AU6)</f>
        <v>1.27529137529138</v>
      </c>
      <c r="BN6" s="2" t="n">
        <f aca="false">(BK6/AV6)</f>
        <v>0.554630350194553</v>
      </c>
      <c r="BO6" s="2" t="n">
        <f aca="false">(AX6*BM6)</f>
        <v>2.36495755819209</v>
      </c>
      <c r="BP6" s="2" t="n">
        <f aca="false">(AX6*BN6)</f>
        <v>1.02853141180826</v>
      </c>
      <c r="BQ6" s="2" t="n">
        <v>1</v>
      </c>
      <c r="BR6" s="4" t="n">
        <f aca="false">(BC6*BL6)</f>
        <v>0.0595813204508857</v>
      </c>
      <c r="BS6" s="1" t="n">
        <v>224</v>
      </c>
      <c r="BT6" s="1" t="n">
        <v>1</v>
      </c>
      <c r="BU6" s="1" t="n">
        <v>43</v>
      </c>
      <c r="BV6" s="1" t="n">
        <v>1</v>
      </c>
      <c r="BW6" s="1" t="n">
        <v>147</v>
      </c>
      <c r="BX6" s="1" t="n">
        <v>1</v>
      </c>
      <c r="BY6" s="1" t="n">
        <v>34</v>
      </c>
      <c r="BZ6" s="1" t="n">
        <v>171</v>
      </c>
      <c r="CA6" s="1" t="n">
        <v>1</v>
      </c>
      <c r="CB6" s="1" t="n">
        <v>5</v>
      </c>
      <c r="CC6" s="1" t="n">
        <v>2</v>
      </c>
      <c r="CD6" s="1" t="n">
        <v>64</v>
      </c>
      <c r="CE6" s="1" t="n">
        <v>16.6</v>
      </c>
      <c r="CF6" s="1" t="n">
        <v>28.5</v>
      </c>
      <c r="CG6" s="1" t="n">
        <v>138</v>
      </c>
      <c r="CH6" s="1" t="n">
        <v>74</v>
      </c>
      <c r="CI6" s="1" t="n">
        <v>422</v>
      </c>
      <c r="CJ6" s="1" t="n">
        <v>2.36</v>
      </c>
      <c r="CK6" s="1" t="s">
        <v>424</v>
      </c>
      <c r="CN6" s="1" t="n">
        <v>451</v>
      </c>
      <c r="CO6" s="1" t="n">
        <v>7.1840354767184</v>
      </c>
      <c r="CP6" s="1" t="n">
        <v>18.159645232816</v>
      </c>
      <c r="CQ6" s="1" t="n">
        <v>1.7960088691796</v>
      </c>
      <c r="CR6" s="1" t="n">
        <v>8.98004434589801</v>
      </c>
      <c r="CS6" s="1" t="n">
        <v>4.98891352549889</v>
      </c>
      <c r="CT6" s="1" t="n">
        <v>51.4412416851441</v>
      </c>
      <c r="CU6" s="1" t="n">
        <v>0</v>
      </c>
      <c r="CV6" s="1" t="n">
        <v>0.3</v>
      </c>
      <c r="CW6" s="1" t="n">
        <v>2.1</v>
      </c>
      <c r="CX6" s="1" t="n">
        <v>1.1</v>
      </c>
      <c r="CY6" s="1" t="n">
        <v>0</v>
      </c>
      <c r="CZ6" s="1" t="n">
        <v>1.3</v>
      </c>
      <c r="DA6" s="1" t="n">
        <v>0</v>
      </c>
      <c r="DB6" s="1" t="n">
        <v>0</v>
      </c>
      <c r="DC6" s="1" t="n">
        <v>0.9</v>
      </c>
      <c r="DD6" s="1" t="n">
        <v>8.1</v>
      </c>
      <c r="DE6" s="1" t="n">
        <v>9.1</v>
      </c>
      <c r="DF6" s="1" t="n">
        <v>0.9</v>
      </c>
      <c r="DG6" s="1" t="n">
        <v>4.5</v>
      </c>
      <c r="DH6" s="1" t="n">
        <v>2.5</v>
      </c>
      <c r="DI6" s="1" t="n">
        <v>6</v>
      </c>
      <c r="DJ6" s="1" t="n">
        <v>58</v>
      </c>
      <c r="DK6" s="1" t="n">
        <v>0.4</v>
      </c>
      <c r="DL6" s="1" t="n">
        <v>2.7</v>
      </c>
      <c r="DM6" s="1" t="n">
        <v>811</v>
      </c>
      <c r="DN6" s="1" t="n">
        <v>13</v>
      </c>
      <c r="DO6" s="1" t="n">
        <v>0.08</v>
      </c>
      <c r="DP6" s="1" t="n">
        <v>0.14</v>
      </c>
      <c r="DQ6" s="1" t="n">
        <v>0.25</v>
      </c>
      <c r="DR6" s="1" t="n">
        <v>0.02</v>
      </c>
      <c r="DS6" s="1" t="n">
        <v>1.8</v>
      </c>
      <c r="DT6" s="1" t="n">
        <v>1.5</v>
      </c>
      <c r="DU6" s="1" t="n">
        <v>0.26</v>
      </c>
      <c r="DV6" s="1" t="n">
        <v>3.18</v>
      </c>
      <c r="DW6" s="1" t="n">
        <v>1.44</v>
      </c>
      <c r="DX6" s="1" t="n">
        <v>146</v>
      </c>
      <c r="DY6" s="1" t="n">
        <v>1.89</v>
      </c>
      <c r="DZ6" s="1" t="n">
        <v>263</v>
      </c>
      <c r="EA6" s="1" t="n">
        <v>40</v>
      </c>
      <c r="EB6" s="1" t="n">
        <v>92</v>
      </c>
      <c r="EC6" s="1" t="n">
        <v>169</v>
      </c>
      <c r="ED6" s="1" t="n">
        <v>3</v>
      </c>
      <c r="EE6" s="1" t="n">
        <v>0.2</v>
      </c>
      <c r="EF6" s="1" t="n">
        <v>21.4</v>
      </c>
      <c r="EG6" s="1" t="n">
        <v>3</v>
      </c>
      <c r="EH6" s="1" t="n">
        <v>7</v>
      </c>
      <c r="EI6" s="1" t="n">
        <v>500</v>
      </c>
      <c r="EJ6" s="1" t="s">
        <v>425</v>
      </c>
      <c r="EK6" s="1" t="s">
        <v>425</v>
      </c>
      <c r="EL6" s="1" t="s">
        <v>425</v>
      </c>
      <c r="EM6" s="1" t="n">
        <v>2000</v>
      </c>
      <c r="EN6" s="1" t="n">
        <v>0</v>
      </c>
      <c r="EO6" s="1" t="n">
        <v>2</v>
      </c>
      <c r="EP6" s="1" t="n">
        <v>1</v>
      </c>
      <c r="EQ6" s="1" t="n">
        <v>3</v>
      </c>
      <c r="ER6" s="1" t="n">
        <v>355</v>
      </c>
      <c r="ES6" s="1" t="n">
        <v>2</v>
      </c>
      <c r="ET6" s="1" t="n">
        <v>0</v>
      </c>
      <c r="EU6" s="1" t="n">
        <v>0</v>
      </c>
      <c r="EV6" s="1" t="n">
        <v>0</v>
      </c>
      <c r="EW6" s="1" t="n">
        <v>0</v>
      </c>
      <c r="EX6" s="1" t="n">
        <v>1</v>
      </c>
      <c r="EY6" s="1" t="n">
        <v>1</v>
      </c>
      <c r="EZ6" s="1" t="n">
        <v>10</v>
      </c>
      <c r="FA6" s="1" t="n">
        <v>1</v>
      </c>
      <c r="FB6" s="1" t="n">
        <v>1</v>
      </c>
      <c r="FC6" s="1" t="n">
        <v>4</v>
      </c>
      <c r="FD6" s="1" t="n">
        <v>0</v>
      </c>
      <c r="FE6" s="1" t="n">
        <v>0</v>
      </c>
      <c r="FF6" s="1" t="n">
        <v>0</v>
      </c>
      <c r="FG6" s="1" t="n">
        <v>0</v>
      </c>
      <c r="FH6" s="1" t="s">
        <v>426</v>
      </c>
      <c r="FI6" s="1" t="s">
        <v>426</v>
      </c>
      <c r="FJ6" s="1" t="n">
        <v>1</v>
      </c>
      <c r="FK6" s="1" t="n">
        <v>0</v>
      </c>
      <c r="FL6" s="1" t="n">
        <v>3</v>
      </c>
      <c r="FM6" s="1" t="n">
        <v>23</v>
      </c>
      <c r="FN6" s="1" t="n">
        <v>23</v>
      </c>
      <c r="FO6" s="1" t="n">
        <v>1</v>
      </c>
      <c r="FP6" s="1" t="n">
        <v>1</v>
      </c>
      <c r="FQ6" s="1" t="n">
        <v>25.18</v>
      </c>
      <c r="FR6" s="1" t="n">
        <v>2928.104</v>
      </c>
      <c r="FS6" s="1" t="n">
        <v>0.86</v>
      </c>
      <c r="FT6" s="1" t="n">
        <v>1</v>
      </c>
      <c r="FU6" s="1" t="n">
        <v>3</v>
      </c>
      <c r="FV6" s="1" t="n">
        <v>3</v>
      </c>
      <c r="FW6" s="1" t="n">
        <v>624.08</v>
      </c>
      <c r="FX6" s="1" t="n">
        <v>20.38</v>
      </c>
      <c r="FY6" s="1" t="n">
        <v>12.78</v>
      </c>
      <c r="FZ6" s="1" t="n">
        <v>12.74</v>
      </c>
      <c r="GA6" s="1" t="n">
        <v>2.83</v>
      </c>
      <c r="GB6" s="1" t="n">
        <v>78.02</v>
      </c>
      <c r="GC6" s="1" t="n">
        <v>11.32</v>
      </c>
      <c r="GD6" s="1" t="n">
        <v>18.87</v>
      </c>
      <c r="GE6" s="1" t="n">
        <v>0.99</v>
      </c>
      <c r="GF6" s="1" t="n">
        <v>9.19</v>
      </c>
      <c r="GG6" s="1" t="n">
        <v>0.8</v>
      </c>
      <c r="GH6" s="1" t="n">
        <v>15.36</v>
      </c>
      <c r="GI6" s="1" t="n">
        <v>0.48</v>
      </c>
      <c r="GJ6" s="1" t="n">
        <v>3.04</v>
      </c>
      <c r="GK6" s="1" t="n">
        <v>4.58</v>
      </c>
      <c r="GL6" s="1" t="n">
        <v>1.25</v>
      </c>
      <c r="GM6" s="1" t="n">
        <v>0.63</v>
      </c>
      <c r="GN6" s="1" t="n">
        <v>0</v>
      </c>
      <c r="GO6" s="1" t="n">
        <v>1.24</v>
      </c>
      <c r="GP6" s="1" t="n">
        <v>0.53</v>
      </c>
      <c r="GQ6" s="1" t="n">
        <v>0.34</v>
      </c>
      <c r="GR6" s="1" t="n">
        <v>0.13</v>
      </c>
      <c r="GS6" s="1" t="n">
        <v>117.13</v>
      </c>
      <c r="GT6" s="1" t="n">
        <v>3.52</v>
      </c>
      <c r="GU6" s="1" t="n">
        <v>0.32</v>
      </c>
      <c r="GV6" s="1" t="n">
        <v>73.13</v>
      </c>
      <c r="GW6" s="1" t="n">
        <v>314.43</v>
      </c>
      <c r="GX6" s="1" t="n">
        <v>730.53</v>
      </c>
      <c r="GY6" s="1" t="n">
        <v>535.89</v>
      </c>
      <c r="GZ6" s="1" t="n">
        <v>2</v>
      </c>
      <c r="HA6" s="1" t="n">
        <v>0.29</v>
      </c>
      <c r="HB6" s="1" t="n">
        <v>0.68</v>
      </c>
      <c r="HC6" s="1" t="n">
        <v>0</v>
      </c>
      <c r="HD6" s="1" t="n">
        <v>23.86</v>
      </c>
      <c r="HE6" s="1" t="n">
        <v>37.32</v>
      </c>
      <c r="HF6" s="1" t="n">
        <v>0.37</v>
      </c>
      <c r="HG6" s="1" t="n">
        <v>0.47</v>
      </c>
      <c r="HH6" s="1" t="n">
        <v>5.96</v>
      </c>
      <c r="HI6" s="1" t="n">
        <v>1.1</v>
      </c>
      <c r="HJ6" s="1" t="n">
        <v>0.57</v>
      </c>
      <c r="HK6" s="1" t="n">
        <v>0.33</v>
      </c>
      <c r="HL6" s="1" t="n">
        <v>59.31</v>
      </c>
      <c r="HM6" s="1" t="n">
        <v>1.31</v>
      </c>
      <c r="HN6" s="1" t="n">
        <v>4.58</v>
      </c>
      <c r="HO6" s="1" t="n">
        <v>1701.17</v>
      </c>
      <c r="HP6" s="1" t="n">
        <v>636.58</v>
      </c>
      <c r="HQ6" s="1" t="n">
        <v>16.35</v>
      </c>
      <c r="HR6" s="1" t="n">
        <v>132.26</v>
      </c>
      <c r="HS6" s="1" t="n">
        <v>74.02</v>
      </c>
      <c r="HT6" s="1" t="n">
        <v>291.65</v>
      </c>
      <c r="HU6" s="1" t="n">
        <v>68.7</v>
      </c>
      <c r="HV6" s="1" t="n">
        <v>41.56</v>
      </c>
      <c r="HW6" s="1" t="n">
        <v>1.39</v>
      </c>
      <c r="HX6" s="1" t="n">
        <v>1.03</v>
      </c>
      <c r="HY6" s="1" t="n">
        <v>1.41</v>
      </c>
      <c r="HZ6" s="1" t="n">
        <v>0.06</v>
      </c>
      <c r="IA6" s="1" t="n">
        <v>0.78</v>
      </c>
      <c r="IB6" s="1" t="n">
        <v>0.17</v>
      </c>
      <c r="IC6" s="1" t="n">
        <v>2.62</v>
      </c>
      <c r="ID6" s="1" t="n">
        <v>1.48</v>
      </c>
      <c r="IE6" s="1" t="n">
        <v>5.51</v>
      </c>
      <c r="IF6" s="1" t="n">
        <v>6.69</v>
      </c>
      <c r="IG6" s="1" t="n">
        <v>2.85</v>
      </c>
      <c r="IH6" s="1" t="n">
        <v>139.87</v>
      </c>
      <c r="II6" s="1" t="n">
        <v>10.24</v>
      </c>
      <c r="IJ6" s="1" t="n">
        <v>61.22</v>
      </c>
      <c r="IK6" s="1" t="n">
        <v>4.16</v>
      </c>
      <c r="IL6" s="1" t="n">
        <v>1129714.4</v>
      </c>
      <c r="IM6" s="1" t="n">
        <v>14479.8</v>
      </c>
      <c r="IN6" s="1" t="n">
        <v>12.83</v>
      </c>
      <c r="IO6" s="1" t="n">
        <v>0.01</v>
      </c>
      <c r="IP6" s="1" t="n">
        <v>0</v>
      </c>
      <c r="IQ6" s="1" t="n">
        <v>0.01</v>
      </c>
      <c r="IR6" s="1" t="n">
        <v>0</v>
      </c>
      <c r="IS6" s="1" t="n">
        <v>0.08</v>
      </c>
      <c r="IT6" s="1" t="n">
        <v>0</v>
      </c>
      <c r="IU6" s="1" t="n">
        <v>0.16</v>
      </c>
      <c r="IV6" s="1" t="n">
        <v>0.15</v>
      </c>
      <c r="IW6" s="1" t="n">
        <v>2.91</v>
      </c>
      <c r="IX6" s="1" t="n">
        <v>1.61</v>
      </c>
      <c r="IY6" s="1" t="n">
        <v>1.09</v>
      </c>
      <c r="IZ6" s="1" t="n">
        <v>0.56</v>
      </c>
      <c r="JA6" s="1" t="n">
        <v>0.4</v>
      </c>
      <c r="JB6" s="1" t="n">
        <v>0.01</v>
      </c>
      <c r="JC6" s="1" t="n">
        <v>5.01</v>
      </c>
      <c r="JD6" s="1" t="n">
        <v>2.25</v>
      </c>
      <c r="JE6" s="1" t="n">
        <v>0.06</v>
      </c>
      <c r="JF6" s="1" t="n">
        <v>0.06</v>
      </c>
      <c r="JG6" s="1" t="n">
        <v>0</v>
      </c>
      <c r="JH6" s="1" t="n">
        <v>2.21</v>
      </c>
      <c r="JI6" s="1" t="n">
        <v>0.74</v>
      </c>
      <c r="JJ6" s="1" t="n">
        <v>0</v>
      </c>
      <c r="JK6" s="1" t="n">
        <v>0.02</v>
      </c>
      <c r="JL6" s="1" t="n">
        <v>0.11</v>
      </c>
      <c r="JM6" s="1" t="n">
        <v>0.04</v>
      </c>
      <c r="JN6" s="1" t="n">
        <v>0</v>
      </c>
      <c r="JO6" s="1" t="n">
        <v>0.05</v>
      </c>
      <c r="JP6" s="1" t="n">
        <v>0.03</v>
      </c>
      <c r="JQ6" s="1" t="n">
        <v>0.02</v>
      </c>
      <c r="JR6" s="1" t="n">
        <v>0.02</v>
      </c>
      <c r="JS6" s="1" t="n">
        <v>0</v>
      </c>
      <c r="JT6" s="1" t="n">
        <v>0.06</v>
      </c>
      <c r="JU6" s="1" t="n">
        <v>0.05</v>
      </c>
      <c r="JV6" s="1" t="n">
        <v>40</v>
      </c>
      <c r="JW6" s="1" t="n">
        <v>2400</v>
      </c>
      <c r="JX6" s="1" t="n">
        <v>36</v>
      </c>
      <c r="JY6" s="1" t="n">
        <v>8.580501</v>
      </c>
      <c r="JZ6" s="1" t="n">
        <v>6.234</v>
      </c>
      <c r="KA6" s="1" t="n">
        <v>374.04</v>
      </c>
      <c r="KB6" s="1" t="n">
        <v>6.1765</v>
      </c>
      <c r="KC6" s="1" t="n">
        <v>2.609</v>
      </c>
      <c r="KD6" s="1" t="n">
        <v>156.54</v>
      </c>
      <c r="KE6" s="1" t="n">
        <v>29.141</v>
      </c>
      <c r="KF6" s="1" t="n">
        <v>69.14101</v>
      </c>
      <c r="KG6" s="1" t="n">
        <v>68.091</v>
      </c>
    </row>
    <row r="7" customFormat="false" ht="15" hidden="false" customHeight="true" outlineLevel="0" collapsed="false">
      <c r="A7" s="1" t="n">
        <v>30189</v>
      </c>
      <c r="B7" s="1" t="n">
        <v>1</v>
      </c>
      <c r="C7" s="1" t="n">
        <v>59</v>
      </c>
      <c r="D7" s="1" t="n">
        <v>1</v>
      </c>
      <c r="E7" s="1" t="n">
        <v>1</v>
      </c>
      <c r="F7" s="1" t="n">
        <v>1</v>
      </c>
      <c r="G7" s="1" t="n">
        <v>1</v>
      </c>
      <c r="H7" s="1" t="n">
        <v>1</v>
      </c>
      <c r="I7" s="1" t="n">
        <v>1</v>
      </c>
      <c r="J7" s="1" t="n">
        <v>1</v>
      </c>
      <c r="K7" s="1" t="n">
        <v>0</v>
      </c>
      <c r="L7" s="1" t="n">
        <v>0</v>
      </c>
      <c r="M7" s="1" t="n">
        <v>1</v>
      </c>
      <c r="N7" s="1" t="n">
        <v>0</v>
      </c>
      <c r="O7" s="1" t="n">
        <v>1</v>
      </c>
      <c r="P7" s="1" t="n">
        <f aca="false">SUM(E7:O7)</f>
        <v>8</v>
      </c>
      <c r="Q7" s="1" t="n">
        <v>110</v>
      </c>
      <c r="R7" s="1" t="n">
        <v>70</v>
      </c>
      <c r="S7" s="1" t="n">
        <v>40</v>
      </c>
      <c r="T7" s="2" t="n">
        <v>83.3333333333333</v>
      </c>
      <c r="U7" s="3" t="n">
        <v>87.9</v>
      </c>
      <c r="V7" s="3" t="n">
        <v>171</v>
      </c>
      <c r="W7" s="2" t="n">
        <v>30.060531445573</v>
      </c>
      <c r="X7" s="2" t="n">
        <v>2</v>
      </c>
      <c r="Y7" s="3" t="n">
        <v>108</v>
      </c>
      <c r="Z7" s="3" t="n">
        <v>107.5</v>
      </c>
      <c r="AA7" s="2" t="n">
        <v>41.5918674113537</v>
      </c>
      <c r="AB7" s="2" t="n">
        <v>0.631578947368421</v>
      </c>
      <c r="AC7" s="2" t="n">
        <v>1.0046511627907</v>
      </c>
      <c r="AD7" s="3" t="n">
        <v>30</v>
      </c>
      <c r="AE7" s="3" t="n">
        <v>26.4</v>
      </c>
      <c r="AF7" s="3" t="n">
        <v>61.5</v>
      </c>
      <c r="AG7" s="1" t="n">
        <v>16</v>
      </c>
      <c r="AH7" s="3" t="n">
        <v>49.4</v>
      </c>
      <c r="AI7" s="3" t="n">
        <v>43.4</v>
      </c>
      <c r="AJ7" s="3" t="n">
        <v>58.4</v>
      </c>
      <c r="AK7" s="3" t="n">
        <v>3.1</v>
      </c>
      <c r="AL7" s="1" t="n">
        <v>1804</v>
      </c>
      <c r="AM7" s="1" t="n">
        <v>74</v>
      </c>
      <c r="AN7" s="1" t="n">
        <v>2796</v>
      </c>
      <c r="AO7" s="1" t="n">
        <v>161</v>
      </c>
      <c r="AP7" s="1" t="n">
        <v>236</v>
      </c>
      <c r="AQ7" s="1" t="n">
        <v>254</v>
      </c>
      <c r="AR7" s="1" t="n">
        <v>315</v>
      </c>
      <c r="AS7" s="1" t="n">
        <v>285</v>
      </c>
      <c r="AT7" s="1" t="n">
        <v>5</v>
      </c>
      <c r="AU7" s="1" t="n">
        <v>11520</v>
      </c>
      <c r="AV7" s="1" t="n">
        <f aca="false">((AO7*15)+(AP7*30)+(AQ7*30)+(AR7*30)+(AS7*15))</f>
        <v>30840</v>
      </c>
      <c r="AW7" s="1" t="n">
        <v>7.53</v>
      </c>
      <c r="AX7" s="4" t="n">
        <f aca="false">10000/SQRT((AO7*BE7)*(AVERAGE(AO7:AS7)*AVERAGE(BE7:BI7)))</f>
        <v>1.80618609701289</v>
      </c>
      <c r="AY7" s="4" t="n">
        <v>1</v>
      </c>
      <c r="AZ7" s="2" t="n">
        <f aca="false">(AO7*BE7)/405</f>
        <v>6.36049382716049</v>
      </c>
      <c r="BA7" s="2" t="n">
        <v>1</v>
      </c>
      <c r="BB7" s="2" t="n">
        <f aca="false">1/(LOG(BE7)+LOG(AO7))</f>
        <v>0.293173812024302</v>
      </c>
      <c r="BC7" s="2" t="n">
        <f aca="false">(BF7-BE7)/(AP7-AO7)</f>
        <v>0.357333333333333</v>
      </c>
      <c r="BD7" s="2" t="n">
        <f aca="false">(20*BE7)/((AO7/18)-3.5)</f>
        <v>58.7755102040816</v>
      </c>
      <c r="BE7" s="3" t="n">
        <v>16</v>
      </c>
      <c r="BF7" s="3" t="n">
        <v>42.8</v>
      </c>
      <c r="BG7" s="3" t="n">
        <v>55.5</v>
      </c>
      <c r="BH7" s="3" t="n">
        <v>72.6</v>
      </c>
      <c r="BI7" s="3" t="n">
        <v>50.9</v>
      </c>
      <c r="BJ7" s="2" t="n">
        <f aca="false">((BE7*15)+(BF7*30)+(BG7*30)+(BH7*30)+(BI7*15))-(BE7*120)</f>
        <v>4210.5</v>
      </c>
      <c r="BK7" s="2" t="n">
        <f aca="false">((BE7*15)+(BF7*30)+(BG7*30)+(BH7*30)+(BI7*15))</f>
        <v>6130.5</v>
      </c>
      <c r="BL7" s="2" t="n">
        <f aca="false">(1/BE7)</f>
        <v>0.0625</v>
      </c>
      <c r="BM7" s="2" t="n">
        <f aca="false">(BJ7/AU7)</f>
        <v>0.365494791666667</v>
      </c>
      <c r="BN7" s="2" t="n">
        <f aca="false">(BK7/AV7)</f>
        <v>0.198784046692607</v>
      </c>
      <c r="BO7" s="2" t="n">
        <f aca="false">(AX7*BM7)</f>
        <v>0.660151611238955</v>
      </c>
      <c r="BP7" s="2" t="n">
        <f aca="false">(AX7*BN7)</f>
        <v>0.359040981444147</v>
      </c>
      <c r="BQ7" s="2" t="n">
        <v>1</v>
      </c>
      <c r="BR7" s="4" t="n">
        <f aca="false">(BC7*BL7)</f>
        <v>0.0223333333333333</v>
      </c>
      <c r="BS7" s="1" t="n">
        <v>157</v>
      </c>
      <c r="BT7" s="1" t="n">
        <v>0</v>
      </c>
      <c r="BU7" s="1" t="n">
        <v>44</v>
      </c>
      <c r="BV7" s="1" t="n">
        <v>0</v>
      </c>
      <c r="BZ7" s="1" t="n">
        <v>300</v>
      </c>
      <c r="CA7" s="1" t="n">
        <v>1</v>
      </c>
      <c r="CB7" s="1" t="n">
        <v>5</v>
      </c>
      <c r="CC7" s="1" t="n">
        <v>2</v>
      </c>
      <c r="FM7" s="1" t="n">
        <v>24</v>
      </c>
      <c r="FN7" s="1" t="n">
        <v>24</v>
      </c>
      <c r="FO7" s="1" t="n">
        <v>1</v>
      </c>
      <c r="FP7" s="1" t="n">
        <v>1</v>
      </c>
      <c r="FQ7" s="1" t="n">
        <v>31.99036</v>
      </c>
      <c r="FR7" s="1" t="n">
        <v>379.0624</v>
      </c>
      <c r="FS7" s="1" t="n">
        <v>0.1</v>
      </c>
      <c r="FT7" s="1" t="n">
        <v>1</v>
      </c>
      <c r="FU7" s="1" t="n">
        <v>3</v>
      </c>
      <c r="FV7" s="1" t="n">
        <v>2</v>
      </c>
      <c r="FW7" s="1" t="n">
        <v>1576.27</v>
      </c>
      <c r="FX7" s="1" t="n">
        <v>43.43</v>
      </c>
      <c r="FY7" s="1" t="n">
        <v>6.75</v>
      </c>
      <c r="FZ7" s="1" t="n">
        <v>6.08</v>
      </c>
      <c r="GA7" s="1" t="n">
        <v>12.86</v>
      </c>
      <c r="GB7" s="1" t="n">
        <v>308.06</v>
      </c>
      <c r="GC7" s="1" t="n">
        <v>35.21</v>
      </c>
      <c r="GD7" s="1" t="n">
        <v>22.82</v>
      </c>
      <c r="GE7" s="1" t="n">
        <v>1</v>
      </c>
      <c r="GF7" s="1" t="n">
        <v>121.02</v>
      </c>
      <c r="GG7" s="1" t="n">
        <v>0.95</v>
      </c>
      <c r="GH7" s="1" t="n">
        <v>23.92</v>
      </c>
      <c r="GI7" s="1" t="n">
        <v>6.57</v>
      </c>
      <c r="GJ7" s="1" t="n">
        <v>29.26</v>
      </c>
      <c r="GK7" s="1" t="n">
        <v>29.43</v>
      </c>
      <c r="GL7" s="1" t="n">
        <v>10.7</v>
      </c>
      <c r="GM7" s="1" t="n">
        <v>8.54</v>
      </c>
      <c r="GN7" s="1" t="n">
        <v>0</v>
      </c>
      <c r="GO7" s="1" t="n">
        <v>14.33</v>
      </c>
      <c r="GP7" s="1" t="n">
        <v>3.16</v>
      </c>
      <c r="GQ7" s="1" t="n">
        <v>3.26</v>
      </c>
      <c r="GR7" s="1" t="n">
        <v>2.4</v>
      </c>
      <c r="GS7" s="1" t="n">
        <v>842.37</v>
      </c>
      <c r="GT7" s="1" t="n">
        <v>10.03</v>
      </c>
      <c r="GU7" s="1" t="n">
        <v>0.18</v>
      </c>
      <c r="GV7" s="1" t="n">
        <v>404.03</v>
      </c>
      <c r="GW7" s="1" t="n">
        <v>1194.25</v>
      </c>
      <c r="GX7" s="1" t="n">
        <v>3631.22</v>
      </c>
      <c r="GY7" s="1" t="n">
        <v>953.16</v>
      </c>
      <c r="GZ7" s="1" t="n">
        <v>5.9</v>
      </c>
      <c r="HA7" s="1" t="n">
        <v>1.43</v>
      </c>
      <c r="HB7" s="1" t="n">
        <v>3.42</v>
      </c>
      <c r="HC7" s="1" t="n">
        <v>0</v>
      </c>
      <c r="HD7" s="1" t="n">
        <v>25.31</v>
      </c>
      <c r="HE7" s="1" t="n">
        <v>232.37</v>
      </c>
      <c r="HF7" s="1" t="n">
        <v>1.16</v>
      </c>
      <c r="HG7" s="1" t="n">
        <v>1.4</v>
      </c>
      <c r="HH7" s="1" t="n">
        <v>13.41</v>
      </c>
      <c r="HI7" s="1" t="n">
        <v>3.77</v>
      </c>
      <c r="HJ7" s="1" t="n">
        <v>2.95</v>
      </c>
      <c r="HK7" s="1" t="n">
        <v>0.37</v>
      </c>
      <c r="HL7" s="1" t="n">
        <v>283.23</v>
      </c>
      <c r="HM7" s="1" t="n">
        <v>1.44</v>
      </c>
      <c r="HN7" s="1" t="n">
        <v>85.12</v>
      </c>
      <c r="HO7" s="1" t="n">
        <v>4231.85</v>
      </c>
      <c r="HP7" s="1" t="n">
        <v>3987.78</v>
      </c>
      <c r="HQ7" s="1" t="n">
        <v>53.31</v>
      </c>
      <c r="HR7" s="1" t="n">
        <v>1738.27</v>
      </c>
      <c r="HS7" s="1" t="n">
        <v>299.7</v>
      </c>
      <c r="HT7" s="1" t="n">
        <v>2176.84</v>
      </c>
      <c r="HU7" s="1" t="n">
        <v>2480.79</v>
      </c>
      <c r="HV7" s="1" t="n">
        <v>108.36</v>
      </c>
      <c r="HW7" s="1" t="n">
        <v>4.71</v>
      </c>
      <c r="HX7" s="1" t="n">
        <v>3.91</v>
      </c>
      <c r="HY7" s="1" t="n">
        <v>3.25</v>
      </c>
      <c r="HZ7" s="1" t="n">
        <v>0.2</v>
      </c>
      <c r="IA7" s="1" t="n">
        <v>4.93</v>
      </c>
      <c r="IB7" s="1" t="n">
        <v>1.06</v>
      </c>
      <c r="IC7" s="1" t="n">
        <v>10.44</v>
      </c>
      <c r="ID7" s="1" t="n">
        <v>4.19</v>
      </c>
      <c r="IE7" s="1" t="n">
        <v>5.76</v>
      </c>
      <c r="IF7" s="1" t="n">
        <v>7.91</v>
      </c>
      <c r="IG7" s="1" t="n">
        <v>7.66</v>
      </c>
      <c r="IH7" s="1" t="n">
        <v>47.64</v>
      </c>
      <c r="II7" s="1" t="n">
        <v>1.59</v>
      </c>
      <c r="IJ7" s="1" t="n">
        <v>293.55</v>
      </c>
      <c r="IK7" s="1" t="n">
        <v>89.3</v>
      </c>
      <c r="IL7" s="1" t="n">
        <v>2147507.6</v>
      </c>
      <c r="IM7" s="1" t="n">
        <v>6971.07</v>
      </c>
      <c r="IN7" s="1" t="n">
        <v>19.61</v>
      </c>
      <c r="IO7" s="1" t="n">
        <v>0.04</v>
      </c>
      <c r="IP7" s="1" t="n">
        <v>0.02</v>
      </c>
      <c r="IQ7" s="1" t="n">
        <v>0.02</v>
      </c>
      <c r="IR7" s="1" t="n">
        <v>0.05</v>
      </c>
      <c r="IS7" s="1" t="n">
        <v>0.12</v>
      </c>
      <c r="IT7" s="1" t="n">
        <v>0</v>
      </c>
      <c r="IU7" s="1" t="n">
        <v>0.23</v>
      </c>
      <c r="IV7" s="1" t="n">
        <v>0.12</v>
      </c>
      <c r="IW7" s="1" t="n">
        <v>3.28</v>
      </c>
      <c r="IX7" s="1" t="n">
        <v>2.5</v>
      </c>
      <c r="IY7" s="1" t="n">
        <v>1.17</v>
      </c>
      <c r="IZ7" s="1" t="n">
        <v>0.64</v>
      </c>
      <c r="JA7" s="1" t="n">
        <v>0.31</v>
      </c>
      <c r="JB7" s="1" t="n">
        <v>0</v>
      </c>
      <c r="JC7" s="1" t="n">
        <v>6.48</v>
      </c>
      <c r="JD7" s="1" t="n">
        <v>4.13</v>
      </c>
      <c r="JE7" s="1" t="n">
        <v>0.31</v>
      </c>
      <c r="JF7" s="1" t="n">
        <v>0.03</v>
      </c>
      <c r="JG7" s="1" t="n">
        <v>0</v>
      </c>
      <c r="JH7" s="1" t="n">
        <v>4.21</v>
      </c>
      <c r="JI7" s="1" t="n">
        <v>3.71</v>
      </c>
      <c r="JJ7" s="1" t="n">
        <v>0.02</v>
      </c>
      <c r="JK7" s="1" t="n">
        <v>0.1</v>
      </c>
      <c r="JL7" s="1" t="n">
        <v>0.41</v>
      </c>
      <c r="JM7" s="1" t="n">
        <v>0.42</v>
      </c>
      <c r="JN7" s="1" t="n">
        <v>0</v>
      </c>
      <c r="JO7" s="1" t="n">
        <v>0.02</v>
      </c>
      <c r="JP7" s="1" t="n">
        <v>0.01</v>
      </c>
      <c r="JQ7" s="1" t="n">
        <v>0.02</v>
      </c>
      <c r="JR7" s="1" t="n">
        <v>0.02</v>
      </c>
      <c r="JS7" s="1" t="n">
        <v>0</v>
      </c>
      <c r="JT7" s="1" t="n">
        <v>0.05</v>
      </c>
      <c r="JU7" s="1" t="n">
        <v>0.05</v>
      </c>
      <c r="JV7" s="1" t="n">
        <v>35</v>
      </c>
      <c r="JW7" s="1" t="n">
        <v>2100</v>
      </c>
      <c r="JX7" s="1" t="n">
        <v>31.5</v>
      </c>
      <c r="JY7" s="1" t="n">
        <v>1.7295</v>
      </c>
      <c r="JZ7" s="1" t="n">
        <v>1.242</v>
      </c>
      <c r="KA7" s="1" t="n">
        <v>74.52</v>
      </c>
      <c r="KE7" s="1" t="n">
        <v>4.742</v>
      </c>
      <c r="KF7" s="1" t="n">
        <v>39.742</v>
      </c>
      <c r="KG7" s="1" t="n">
        <v>29.7295</v>
      </c>
    </row>
    <row r="8" customFormat="false" ht="15" hidden="false" customHeight="true" outlineLevel="0" collapsed="false">
      <c r="A8" s="1" t="n">
        <v>30206</v>
      </c>
      <c r="B8" s="1" t="n">
        <v>1</v>
      </c>
      <c r="C8" s="1" t="n">
        <v>36</v>
      </c>
      <c r="D8" s="1" t="n">
        <v>1</v>
      </c>
      <c r="E8" s="1" t="n">
        <v>0</v>
      </c>
      <c r="F8" s="1" t="n">
        <v>0</v>
      </c>
      <c r="G8" s="1" t="n">
        <v>1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1</v>
      </c>
      <c r="P8" s="1" t="n">
        <f aca="false">SUM(E8:O8)</f>
        <v>2</v>
      </c>
      <c r="Q8" s="1" t="n">
        <v>110</v>
      </c>
      <c r="R8" s="1" t="n">
        <v>80</v>
      </c>
      <c r="S8" s="1" t="n">
        <v>30</v>
      </c>
      <c r="T8" s="2" t="n">
        <v>90</v>
      </c>
      <c r="U8" s="3" t="n">
        <v>65.9</v>
      </c>
      <c r="V8" s="3" t="n">
        <v>157.3</v>
      </c>
      <c r="W8" s="2" t="n">
        <v>26.6334832595019</v>
      </c>
      <c r="X8" s="2" t="n">
        <v>1</v>
      </c>
      <c r="Y8" s="3" t="n">
        <v>91</v>
      </c>
      <c r="Z8" s="3" t="n">
        <v>97</v>
      </c>
      <c r="AA8" s="2" t="n">
        <v>34.4943472449804</v>
      </c>
      <c r="AB8" s="2" t="n">
        <v>0.578512396694215</v>
      </c>
      <c r="AC8" s="2" t="n">
        <v>0.938144329896907</v>
      </c>
      <c r="AD8" s="3" t="n">
        <v>22.4</v>
      </c>
      <c r="AE8" s="3" t="n">
        <v>14.8</v>
      </c>
      <c r="AF8" s="3" t="n">
        <v>51.1</v>
      </c>
      <c r="AG8" s="1" t="n">
        <v>8</v>
      </c>
      <c r="AH8" s="3" t="n">
        <v>57.2</v>
      </c>
      <c r="AI8" s="3" t="n">
        <v>37.7</v>
      </c>
      <c r="AJ8" s="3" t="n">
        <v>48.5</v>
      </c>
      <c r="AK8" s="3" t="n">
        <v>2.6</v>
      </c>
      <c r="AL8" s="1" t="n">
        <v>1501</v>
      </c>
      <c r="AM8" s="1" t="n">
        <v>41</v>
      </c>
      <c r="AN8" s="1" t="n">
        <v>2327</v>
      </c>
      <c r="AO8" s="1" t="n">
        <v>243</v>
      </c>
      <c r="AP8" s="1" t="n">
        <v>344</v>
      </c>
      <c r="AQ8" s="1" t="n">
        <v>408</v>
      </c>
      <c r="AR8" s="1" t="n">
        <v>408</v>
      </c>
      <c r="AS8" s="1" t="n">
        <v>410</v>
      </c>
      <c r="AT8" s="1" t="n">
        <v>5</v>
      </c>
      <c r="AU8" s="1" t="n">
        <f aca="false">((AO8*15)+(AP8*30)+(AQ8*30)+(AR8*30)+(AS8*15))-(AO8*120)</f>
        <v>15435</v>
      </c>
      <c r="AV8" s="1" t="n">
        <f aca="false">((AO8*15)+(AP8*30)+(AQ8*30)+(AR8*30)+(AS8*15))</f>
        <v>44595</v>
      </c>
      <c r="AX8" s="4" t="n">
        <f aca="false">10000/SQRT((AO8*BE8)*(AVERAGE(AO8:AS8)*AVERAGE(BE8:BI8)))</f>
        <v>1.51262314954116</v>
      </c>
      <c r="AY8" s="4" t="n">
        <v>1</v>
      </c>
      <c r="AZ8" s="2" t="n">
        <f aca="false">(AO8*BE8)/405</f>
        <v>9.18</v>
      </c>
      <c r="BA8" s="2" t="n">
        <v>1</v>
      </c>
      <c r="BB8" s="2" t="n">
        <f aca="false">1/(LOG(BE8)+LOG(AO8))</f>
        <v>0.280088688056224</v>
      </c>
      <c r="BC8" s="2" t="n">
        <f aca="false">(BF8-BE8)/(AP8-AO8)</f>
        <v>0.142574257425743</v>
      </c>
      <c r="BD8" s="2" t="n">
        <f aca="false">(20*BE8)/((AO8/18)-3.5)</f>
        <v>30.6</v>
      </c>
      <c r="BE8" s="3" t="n">
        <v>15.3</v>
      </c>
      <c r="BF8" s="3" t="n">
        <v>29.7</v>
      </c>
      <c r="BG8" s="3" t="n">
        <v>44.7</v>
      </c>
      <c r="BH8" s="3" t="n">
        <v>38.8</v>
      </c>
      <c r="BI8" s="3" t="n">
        <v>33.6</v>
      </c>
      <c r="BJ8" s="2" t="n">
        <f aca="false">((BE8*15)+(BF8*30)+(BG8*30)+(BH8*30)+(BI8*15))-(BE8*120)</f>
        <v>2293.5</v>
      </c>
      <c r="BK8" s="2" t="n">
        <f aca="false">((BE8*15)+(BF8*30)+(BG8*30)+(BH8*30)+(BI8*15))</f>
        <v>4129.5</v>
      </c>
      <c r="BL8" s="2" t="n">
        <f aca="false">(1/BE8)</f>
        <v>0.065359477124183</v>
      </c>
      <c r="BM8" s="2" t="n">
        <f aca="false">(BJ8/AU8)</f>
        <v>0.148590864917396</v>
      </c>
      <c r="BN8" s="2" t="n">
        <f aca="false">(BK8/AV8)</f>
        <v>0.0926000672721157</v>
      </c>
      <c r="BO8" s="2" t="n">
        <f aca="false">(AX8*BM8)</f>
        <v>0.224761982084396</v>
      </c>
      <c r="BP8" s="2" t="n">
        <f aca="false">(AX8*BN8)</f>
        <v>0.140069005404871</v>
      </c>
      <c r="BQ8" s="2" t="n">
        <v>1</v>
      </c>
      <c r="BR8" s="4" t="n">
        <f aca="false">(BC8*BL8)</f>
        <v>0.0093185789167152</v>
      </c>
      <c r="BS8" s="1" t="n">
        <v>190</v>
      </c>
      <c r="BT8" s="1" t="n">
        <v>0</v>
      </c>
      <c r="BU8" s="1" t="n">
        <v>44</v>
      </c>
      <c r="BV8" s="1" t="n">
        <v>0</v>
      </c>
      <c r="BZ8" s="1" t="n">
        <v>400</v>
      </c>
      <c r="CA8" s="1" t="n">
        <v>1</v>
      </c>
      <c r="CB8" s="1" t="n">
        <v>3</v>
      </c>
      <c r="CD8" s="1" t="n">
        <v>66</v>
      </c>
      <c r="CE8" s="1" t="n">
        <v>7.46</v>
      </c>
      <c r="CF8" s="1" t="n">
        <v>2.05</v>
      </c>
      <c r="CG8" s="1" t="n">
        <v>186</v>
      </c>
      <c r="CH8" s="1" t="n">
        <v>82</v>
      </c>
      <c r="CI8" s="1" t="n">
        <v>407</v>
      </c>
      <c r="CJ8" s="1" t="n">
        <v>0.93</v>
      </c>
      <c r="CK8" s="1" t="s">
        <v>424</v>
      </c>
      <c r="CN8" s="1" t="n">
        <v>2517</v>
      </c>
      <c r="CO8" s="1" t="n">
        <v>6.80174811283274</v>
      </c>
      <c r="CP8" s="1" t="n">
        <v>41.3027413587604</v>
      </c>
      <c r="CQ8" s="1" t="n">
        <v>7.07985697258641</v>
      </c>
      <c r="CR8" s="1" t="n">
        <v>2.39570917759237</v>
      </c>
      <c r="CS8" s="1" t="n">
        <v>1.32300357568534</v>
      </c>
      <c r="CT8" s="1" t="n">
        <v>54.8271752085816</v>
      </c>
      <c r="CU8" s="1" t="n">
        <v>3.42</v>
      </c>
      <c r="CV8" s="1" t="n">
        <v>0.78</v>
      </c>
      <c r="CW8" s="1" t="n">
        <v>12.48</v>
      </c>
      <c r="CX8" s="1" t="n">
        <v>0</v>
      </c>
      <c r="CY8" s="1" t="n">
        <v>0</v>
      </c>
      <c r="CZ8" s="1" t="n">
        <v>7.52</v>
      </c>
      <c r="DA8" s="1" t="n">
        <v>0</v>
      </c>
      <c r="DB8" s="1" t="n">
        <v>0.79</v>
      </c>
      <c r="DC8" s="1" t="n">
        <v>0</v>
      </c>
      <c r="DD8" s="1" t="n">
        <v>42.8</v>
      </c>
      <c r="DE8" s="1" t="n">
        <v>115.51</v>
      </c>
      <c r="DF8" s="1" t="n">
        <v>19.8</v>
      </c>
      <c r="DG8" s="1" t="n">
        <v>6.7</v>
      </c>
      <c r="DH8" s="1" t="n">
        <v>3.7</v>
      </c>
      <c r="DI8" s="1" t="n">
        <v>53</v>
      </c>
      <c r="DJ8" s="1" t="n">
        <v>345</v>
      </c>
      <c r="DK8" s="1" t="n">
        <v>35</v>
      </c>
      <c r="DL8" s="1" t="n">
        <v>14.5</v>
      </c>
      <c r="DM8" s="1" t="n">
        <v>939</v>
      </c>
      <c r="DN8" s="1" t="n">
        <v>64</v>
      </c>
      <c r="DO8" s="1" t="n">
        <v>0.48</v>
      </c>
      <c r="DP8" s="1" t="n">
        <v>0.35</v>
      </c>
      <c r="DQ8" s="1" t="n">
        <v>0.26</v>
      </c>
      <c r="DR8" s="1" t="n">
        <v>0.67</v>
      </c>
      <c r="DS8" s="1" t="n">
        <v>1.8</v>
      </c>
      <c r="DT8" s="1" t="n">
        <v>72</v>
      </c>
      <c r="DU8" s="1" t="n">
        <v>0.68</v>
      </c>
      <c r="DV8" s="1" t="n">
        <v>3.31</v>
      </c>
      <c r="DW8" s="1" t="n">
        <v>0.23</v>
      </c>
      <c r="DX8" s="1" t="n">
        <v>586</v>
      </c>
      <c r="DY8" s="1" t="n">
        <v>6.57</v>
      </c>
      <c r="DZ8" s="1" t="n">
        <v>897</v>
      </c>
      <c r="EA8" s="1" t="n">
        <v>119</v>
      </c>
      <c r="EB8" s="1" t="n">
        <v>4901</v>
      </c>
      <c r="EC8" s="1" t="n">
        <v>201</v>
      </c>
      <c r="ED8" s="1" t="n">
        <v>10</v>
      </c>
      <c r="EE8" s="1" t="n">
        <v>1</v>
      </c>
      <c r="EF8" s="1" t="n">
        <v>0</v>
      </c>
      <c r="EG8" s="1" t="n">
        <v>8</v>
      </c>
      <c r="EH8" s="1" t="n">
        <v>4</v>
      </c>
      <c r="EI8" s="1" t="n">
        <v>450</v>
      </c>
      <c r="EJ8" s="1" t="n">
        <v>15</v>
      </c>
      <c r="EK8" s="1" t="n">
        <v>3</v>
      </c>
      <c r="EL8" s="1" t="n">
        <v>750</v>
      </c>
      <c r="EM8" s="1" t="n">
        <v>1500</v>
      </c>
      <c r="EN8" s="1" t="n">
        <v>1000</v>
      </c>
      <c r="EO8" s="1" t="n">
        <v>5</v>
      </c>
      <c r="EP8" s="1" t="n">
        <v>1</v>
      </c>
      <c r="EQ8" s="1" t="n">
        <v>5</v>
      </c>
      <c r="ER8" s="1" t="n">
        <v>1000</v>
      </c>
      <c r="ES8" s="1" t="n">
        <v>3</v>
      </c>
      <c r="ET8" s="1" t="n">
        <v>0</v>
      </c>
      <c r="EU8" s="1" t="n">
        <v>0</v>
      </c>
      <c r="EV8" s="1" t="n">
        <v>0</v>
      </c>
      <c r="EW8" s="1" t="n">
        <v>0</v>
      </c>
      <c r="EX8" s="1" t="n">
        <v>1</v>
      </c>
      <c r="EY8" s="1" t="n">
        <v>3</v>
      </c>
      <c r="EZ8" s="1" t="n">
        <v>2</v>
      </c>
      <c r="FA8" s="1" t="n">
        <v>1</v>
      </c>
      <c r="FB8" s="1" t="n">
        <v>1</v>
      </c>
      <c r="FC8" s="1" t="n">
        <v>3</v>
      </c>
      <c r="FD8" s="1" t="n">
        <v>0</v>
      </c>
      <c r="FE8" s="1" t="n">
        <v>0</v>
      </c>
      <c r="FF8" s="1" t="n">
        <v>1</v>
      </c>
      <c r="FG8" s="1" t="n">
        <v>6</v>
      </c>
      <c r="FH8" s="1" t="n">
        <v>1</v>
      </c>
      <c r="FI8" s="1" t="n">
        <v>12</v>
      </c>
      <c r="FJ8" s="1" t="n">
        <v>2</v>
      </c>
      <c r="FK8" s="1" t="n">
        <v>1</v>
      </c>
      <c r="FL8" s="1" t="n">
        <v>3</v>
      </c>
      <c r="FN8" s="1" t="n">
        <v>7</v>
      </c>
      <c r="FO8" s="1" t="n">
        <v>2</v>
      </c>
      <c r="FP8" s="1" t="n">
        <v>2</v>
      </c>
      <c r="FQ8" s="1" t="n">
        <v>25.27339</v>
      </c>
      <c r="FR8" s="1" t="n">
        <v>250.3235</v>
      </c>
      <c r="FS8" s="1" t="n">
        <v>0</v>
      </c>
      <c r="FT8" s="1" t="n">
        <v>1</v>
      </c>
      <c r="FU8" s="1" t="n">
        <v>2</v>
      </c>
      <c r="FV8" s="1" t="n">
        <v>1</v>
      </c>
      <c r="FW8" s="1" t="n">
        <v>2702.15</v>
      </c>
      <c r="FX8" s="1" t="n">
        <v>95.29</v>
      </c>
      <c r="FY8" s="1" t="n">
        <v>42.82</v>
      </c>
      <c r="FZ8" s="1" t="n">
        <v>56.59</v>
      </c>
      <c r="GA8" s="1" t="n">
        <v>22.61</v>
      </c>
      <c r="GB8" s="1" t="n">
        <v>399.59</v>
      </c>
      <c r="GC8" s="1" t="n">
        <v>68.6</v>
      </c>
      <c r="GD8" s="1" t="n">
        <v>85.78</v>
      </c>
      <c r="GE8" s="1" t="n">
        <v>23.57</v>
      </c>
      <c r="GF8" s="1" t="n">
        <v>96.5</v>
      </c>
      <c r="GG8" s="1" t="n">
        <v>2.25</v>
      </c>
      <c r="GH8" s="1" t="n">
        <v>68.34</v>
      </c>
      <c r="GI8" s="1" t="n">
        <v>8.63</v>
      </c>
      <c r="GJ8" s="1" t="n">
        <v>31.87</v>
      </c>
      <c r="GK8" s="1" t="n">
        <v>30.68</v>
      </c>
      <c r="GL8" s="1" t="n">
        <v>17.92</v>
      </c>
      <c r="GM8" s="1" t="n">
        <v>9.51</v>
      </c>
      <c r="GN8" s="1" t="n">
        <v>0</v>
      </c>
      <c r="GO8" s="1" t="n">
        <v>21.6</v>
      </c>
      <c r="GP8" s="1" t="n">
        <v>8.53</v>
      </c>
      <c r="GQ8" s="1" t="n">
        <v>5</v>
      </c>
      <c r="GR8" s="1" t="n">
        <v>1.31</v>
      </c>
      <c r="GS8" s="1" t="n">
        <v>1572.57</v>
      </c>
      <c r="GT8" s="1" t="n">
        <v>14.36</v>
      </c>
      <c r="GU8" s="1" t="n">
        <v>0.55</v>
      </c>
      <c r="GV8" s="1" t="n">
        <v>456.67</v>
      </c>
      <c r="GW8" s="1" t="n">
        <v>2128.29</v>
      </c>
      <c r="GX8" s="1" t="n">
        <v>4881.35</v>
      </c>
      <c r="GY8" s="1" t="n">
        <v>3016.45</v>
      </c>
      <c r="GZ8" s="1" t="n">
        <v>10.42</v>
      </c>
      <c r="HA8" s="1" t="n">
        <v>1.73</v>
      </c>
      <c r="HB8" s="1" t="n">
        <v>3.67</v>
      </c>
      <c r="HC8" s="1" t="n">
        <v>0</v>
      </c>
      <c r="HD8" s="1" t="n">
        <v>55.94</v>
      </c>
      <c r="HE8" s="1" t="n">
        <v>388.14</v>
      </c>
      <c r="HF8" s="1" t="n">
        <v>2.16</v>
      </c>
      <c r="HG8" s="1" t="n">
        <v>2.77</v>
      </c>
      <c r="HH8" s="1" t="n">
        <v>19.2</v>
      </c>
      <c r="HI8" s="1" t="n">
        <v>6.55</v>
      </c>
      <c r="HJ8" s="1" t="n">
        <v>2.23</v>
      </c>
      <c r="HK8" s="1" t="n">
        <v>0.25</v>
      </c>
      <c r="HL8" s="1" t="n">
        <v>466.25</v>
      </c>
      <c r="HM8" s="1" t="n">
        <v>4.42</v>
      </c>
      <c r="HN8" s="1" t="n">
        <v>52.7</v>
      </c>
      <c r="HO8" s="1" t="n">
        <v>5495.52</v>
      </c>
      <c r="HP8" s="1" t="n">
        <v>7516.12</v>
      </c>
      <c r="HQ8" s="1" t="n">
        <v>133.94</v>
      </c>
      <c r="HR8" s="1" t="n">
        <v>2777.93</v>
      </c>
      <c r="HS8" s="1" t="n">
        <v>1186.81</v>
      </c>
      <c r="HT8" s="1" t="n">
        <v>6837.63</v>
      </c>
      <c r="HU8" s="1" t="n">
        <v>916.27</v>
      </c>
      <c r="HV8" s="1" t="n">
        <v>349.6</v>
      </c>
      <c r="HW8" s="1" t="n">
        <v>7.7</v>
      </c>
      <c r="HX8" s="1" t="n">
        <v>7.19</v>
      </c>
      <c r="HY8" s="1" t="n">
        <v>6.43</v>
      </c>
      <c r="HZ8" s="1" t="n">
        <v>0.94</v>
      </c>
      <c r="IA8" s="1" t="n">
        <v>10.6</v>
      </c>
      <c r="IB8" s="1" t="n">
        <v>2</v>
      </c>
      <c r="IC8" s="1" t="n">
        <v>21.17</v>
      </c>
      <c r="ID8" s="1" t="n">
        <v>8.18</v>
      </c>
      <c r="IE8" s="1" t="n">
        <v>29.17</v>
      </c>
      <c r="IF8" s="1" t="n">
        <v>29.64</v>
      </c>
      <c r="IG8" s="1" t="n">
        <v>13.42</v>
      </c>
      <c r="IH8" s="1" t="n">
        <v>269.66</v>
      </c>
      <c r="II8" s="1" t="n">
        <v>0</v>
      </c>
      <c r="IJ8" s="1" t="n">
        <v>161.22</v>
      </c>
      <c r="IK8" s="1" t="n">
        <v>78.63</v>
      </c>
      <c r="IL8" s="1" t="n">
        <v>2889381.7</v>
      </c>
      <c r="IM8" s="1" t="n">
        <v>7230.87</v>
      </c>
      <c r="IN8" s="1" t="n">
        <v>44.07</v>
      </c>
      <c r="IO8" s="1" t="n">
        <v>0.08</v>
      </c>
      <c r="IP8" s="1" t="n">
        <v>0.07</v>
      </c>
      <c r="IQ8" s="1" t="n">
        <v>0.07</v>
      </c>
      <c r="IR8" s="1" t="n">
        <v>0.16</v>
      </c>
      <c r="IS8" s="1" t="n">
        <v>0.12</v>
      </c>
      <c r="IT8" s="1" t="n">
        <v>0.03</v>
      </c>
      <c r="IU8" s="1" t="n">
        <v>0.6</v>
      </c>
      <c r="IV8" s="1" t="n">
        <v>0.66</v>
      </c>
      <c r="IW8" s="1" t="n">
        <v>9.54</v>
      </c>
      <c r="IX8" s="1" t="n">
        <v>7.76</v>
      </c>
      <c r="IY8" s="1" t="n">
        <v>3.52</v>
      </c>
      <c r="IZ8" s="1" t="n">
        <v>2.98</v>
      </c>
      <c r="JA8" s="1" t="n">
        <v>0.96</v>
      </c>
      <c r="JB8" s="1" t="n">
        <v>0.06</v>
      </c>
      <c r="JC8" s="1" t="n">
        <v>19.32</v>
      </c>
      <c r="JD8" s="1" t="n">
        <v>11.63</v>
      </c>
      <c r="JE8" s="1" t="n">
        <v>1.35</v>
      </c>
      <c r="JF8" s="1" t="n">
        <v>0.13</v>
      </c>
      <c r="JG8" s="1" t="n">
        <v>0.02</v>
      </c>
      <c r="JH8" s="1" t="n">
        <v>10.3</v>
      </c>
      <c r="JI8" s="1" t="n">
        <v>6.8</v>
      </c>
      <c r="JJ8" s="1" t="n">
        <v>0.13</v>
      </c>
      <c r="JK8" s="1" t="n">
        <v>0.3</v>
      </c>
      <c r="JL8" s="1" t="n">
        <v>0.85</v>
      </c>
      <c r="JM8" s="1" t="n">
        <v>0.73</v>
      </c>
      <c r="JN8" s="1" t="n">
        <v>0.01</v>
      </c>
      <c r="JO8" s="1" t="n">
        <v>0.1</v>
      </c>
      <c r="JP8" s="1" t="n">
        <v>0.05</v>
      </c>
      <c r="JQ8" s="1" t="n">
        <v>0.04</v>
      </c>
      <c r="JR8" s="1" t="n">
        <v>0.04</v>
      </c>
      <c r="JS8" s="1" t="n">
        <v>0</v>
      </c>
      <c r="JT8" s="1" t="n">
        <v>0.1</v>
      </c>
      <c r="JU8" s="1" t="n">
        <v>0.09</v>
      </c>
      <c r="JV8" s="1" t="n">
        <v>49</v>
      </c>
      <c r="JW8" s="1" t="n">
        <v>2940</v>
      </c>
      <c r="JX8" s="1" t="n">
        <v>44.1</v>
      </c>
      <c r="JY8" s="1" t="n">
        <v>10.8723</v>
      </c>
      <c r="JZ8" s="1" t="n">
        <v>10.984</v>
      </c>
      <c r="KA8" s="1" t="n">
        <v>659.04</v>
      </c>
      <c r="KB8" s="1" t="n">
        <v>34.5696</v>
      </c>
      <c r="KC8" s="1" t="n">
        <v>13.992</v>
      </c>
      <c r="KD8" s="1" t="n">
        <v>839.52</v>
      </c>
      <c r="KE8" s="1" t="n">
        <v>65.351</v>
      </c>
      <c r="KF8" s="1" t="n">
        <v>114.351</v>
      </c>
      <c r="KG8" s="1" t="n">
        <v>224.9398</v>
      </c>
    </row>
    <row r="9" customFormat="false" ht="15" hidden="false" customHeight="true" outlineLevel="0" collapsed="false">
      <c r="A9" s="1" t="n">
        <v>30208</v>
      </c>
      <c r="B9" s="1" t="n">
        <v>1</v>
      </c>
      <c r="C9" s="1" t="n">
        <v>31</v>
      </c>
      <c r="D9" s="1" t="n">
        <v>1</v>
      </c>
      <c r="E9" s="1" t="n">
        <v>1</v>
      </c>
      <c r="F9" s="1" t="n">
        <v>0</v>
      </c>
      <c r="G9" s="1" t="n">
        <v>1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</v>
      </c>
      <c r="N9" s="1" t="n">
        <v>0</v>
      </c>
      <c r="O9" s="1" t="n">
        <v>1</v>
      </c>
      <c r="P9" s="1" t="n">
        <f aca="false">SUM(E9:O9)</f>
        <v>3</v>
      </c>
      <c r="Q9" s="1" t="n">
        <v>120</v>
      </c>
      <c r="R9" s="1" t="n">
        <v>80</v>
      </c>
      <c r="S9" s="1" t="n">
        <v>40</v>
      </c>
      <c r="T9" s="2" t="n">
        <v>93.3333333333333</v>
      </c>
      <c r="U9" s="3" t="n">
        <v>76.6</v>
      </c>
      <c r="V9" s="3" t="n">
        <v>169</v>
      </c>
      <c r="W9" s="2" t="n">
        <v>26.8197892230664</v>
      </c>
      <c r="X9" s="2" t="n">
        <v>1</v>
      </c>
      <c r="Y9" s="3" t="n">
        <v>88.5</v>
      </c>
      <c r="Z9" s="3" t="n">
        <v>99</v>
      </c>
      <c r="AA9" s="2" t="n">
        <v>36.7158728925053</v>
      </c>
      <c r="AB9" s="2" t="n">
        <v>0.523668639053255</v>
      </c>
      <c r="AC9" s="2" t="n">
        <v>0.893939393939394</v>
      </c>
      <c r="AD9" s="3" t="n">
        <v>23</v>
      </c>
      <c r="AE9" s="3" t="n">
        <v>17.6</v>
      </c>
      <c r="AF9" s="3" t="n">
        <v>59</v>
      </c>
      <c r="AG9" s="1" t="n">
        <v>7</v>
      </c>
      <c r="AH9" s="3" t="n">
        <v>54.8</v>
      </c>
      <c r="AI9" s="3" t="n">
        <v>42</v>
      </c>
      <c r="AJ9" s="3" t="n">
        <v>56</v>
      </c>
      <c r="AK9" s="3" t="n">
        <v>3</v>
      </c>
      <c r="AL9" s="1" t="n">
        <v>1740</v>
      </c>
      <c r="AM9" s="1" t="n">
        <v>42</v>
      </c>
      <c r="AN9" s="1" t="n">
        <v>2697</v>
      </c>
      <c r="AO9" s="1" t="n">
        <v>102</v>
      </c>
      <c r="AP9" s="1" t="n">
        <v>142</v>
      </c>
      <c r="AQ9" s="1" t="n">
        <v>117</v>
      </c>
      <c r="AR9" s="1" t="n">
        <v>103</v>
      </c>
      <c r="AS9" s="1" t="n">
        <v>97</v>
      </c>
      <c r="AT9" s="1" t="n">
        <v>2</v>
      </c>
      <c r="AU9" s="1" t="n">
        <v>1605</v>
      </c>
      <c r="AV9" s="1" t="n">
        <f aca="false">((AO9*15)+(AP9*30)+(AQ9*30)+(AR9*30)+(AS9*15))</f>
        <v>13845</v>
      </c>
      <c r="AW9" s="1" t="n">
        <v>5</v>
      </c>
      <c r="AX9" s="4" t="n">
        <f aca="false">10000/SQRT((AO9*BE9)*(AVERAGE(AO9:AS9)*AVERAGE(BE9:BI9)))</f>
        <v>4.88348269204052</v>
      </c>
      <c r="AY9" s="4" t="n">
        <v>0</v>
      </c>
      <c r="AZ9" s="2" t="n">
        <f aca="false">(AO9*BE9)/405</f>
        <v>2.01733333333333</v>
      </c>
      <c r="BA9" s="2" t="n">
        <v>1</v>
      </c>
      <c r="BB9" s="2" t="n">
        <f aca="false">1/(LOG(BE9)+LOG(AO9))</f>
        <v>0.343379155166198</v>
      </c>
      <c r="BC9" s="2" t="n">
        <f aca="false">(BF9-BE9)/(AP9-AO9)</f>
        <v>1.49475</v>
      </c>
      <c r="BD9" s="2" t="n">
        <f aca="false">(20*BE9)/((AO9/18)-3.5)</f>
        <v>73.9384615384615</v>
      </c>
      <c r="BE9" s="3" t="n">
        <v>8.01</v>
      </c>
      <c r="BF9" s="3" t="n">
        <v>67.8</v>
      </c>
      <c r="BG9" s="3" t="n">
        <v>66.8</v>
      </c>
      <c r="BH9" s="3" t="n">
        <v>47.8</v>
      </c>
      <c r="BI9" s="3" t="n">
        <v>38.3</v>
      </c>
      <c r="BJ9" s="2" t="n">
        <f aca="false">((BE9*15)+(BF9*30)+(BG9*30)+(BH9*30)+(BI9*15))-(BE9*120)</f>
        <v>5205.45</v>
      </c>
      <c r="BK9" s="2" t="n">
        <f aca="false">((BE9*15)+(BF9*30)+(BG9*30)+(BH9*30)+(BI9*15))</f>
        <v>6166.65</v>
      </c>
      <c r="BL9" s="2" t="n">
        <f aca="false">(1/BE9)</f>
        <v>0.124843945068664</v>
      </c>
      <c r="BM9" s="2" t="n">
        <f aca="false">(BJ9/AU9)</f>
        <v>3.24327102803738</v>
      </c>
      <c r="BN9" s="2" t="n">
        <f aca="false">(BK9/AV9)</f>
        <v>0.445406283856988</v>
      </c>
      <c r="BO9" s="2" t="n">
        <f aca="false">(AX9*BM9)</f>
        <v>15.838457931017</v>
      </c>
      <c r="BP9" s="2" t="n">
        <f aca="false">(AX9*BN9)</f>
        <v>2.17513387814169</v>
      </c>
      <c r="BQ9" s="2" t="n">
        <v>2</v>
      </c>
      <c r="BR9" s="4" t="n">
        <f aca="false">(BC9*BL9)</f>
        <v>0.186610486891386</v>
      </c>
      <c r="BS9" s="1" t="n">
        <v>131</v>
      </c>
      <c r="BT9" s="1" t="n">
        <v>0</v>
      </c>
      <c r="BU9" s="1" t="n">
        <v>30</v>
      </c>
      <c r="BV9" s="1" t="n">
        <v>1</v>
      </c>
      <c r="BW9" s="1" t="n">
        <v>62</v>
      </c>
      <c r="BX9" s="1" t="n">
        <v>0</v>
      </c>
      <c r="BY9" s="1" t="n">
        <v>39</v>
      </c>
      <c r="BZ9" s="1" t="n">
        <v>195</v>
      </c>
      <c r="CA9" s="1" t="n">
        <v>1</v>
      </c>
      <c r="CB9" s="1" t="n">
        <v>3</v>
      </c>
      <c r="FM9" s="1" t="n">
        <v>21</v>
      </c>
      <c r="FN9" s="1" t="n">
        <v>21</v>
      </c>
      <c r="FO9" s="1" t="n">
        <v>1</v>
      </c>
      <c r="FP9" s="1" t="n">
        <v>1</v>
      </c>
      <c r="FQ9" s="1" t="n">
        <v>35.10339</v>
      </c>
      <c r="FR9" s="1" t="n">
        <v>369.195</v>
      </c>
      <c r="FS9" s="1" t="n">
        <v>0.06</v>
      </c>
      <c r="FT9" s="1" t="n">
        <v>1</v>
      </c>
      <c r="FU9" s="1" t="n">
        <v>4</v>
      </c>
      <c r="FV9" s="1" t="n">
        <v>2</v>
      </c>
      <c r="FW9" s="1" t="n">
        <v>2124.31</v>
      </c>
      <c r="FX9" s="1" t="n">
        <v>71.9</v>
      </c>
      <c r="FY9" s="1" t="n">
        <v>28.94</v>
      </c>
      <c r="FZ9" s="1" t="n">
        <v>36.06</v>
      </c>
      <c r="GA9" s="1" t="n">
        <v>19.33</v>
      </c>
      <c r="GB9" s="1" t="n">
        <v>346.77</v>
      </c>
      <c r="GC9" s="1" t="n">
        <v>55.04</v>
      </c>
      <c r="GD9" s="1" t="n">
        <v>26.94</v>
      </c>
      <c r="GE9" s="1" t="n">
        <v>26.33</v>
      </c>
      <c r="GF9" s="1" t="n">
        <v>124.89</v>
      </c>
      <c r="GG9" s="1" t="n">
        <v>1.56</v>
      </c>
      <c r="GH9" s="1" t="n">
        <v>17.24</v>
      </c>
      <c r="GI9" s="1" t="n">
        <v>7.97</v>
      </c>
      <c r="GJ9" s="1" t="n">
        <v>32.84</v>
      </c>
      <c r="GK9" s="1" t="n">
        <v>32.87</v>
      </c>
      <c r="GL9" s="1" t="n">
        <v>15.81</v>
      </c>
      <c r="GM9" s="1" t="n">
        <v>10.28</v>
      </c>
      <c r="GN9" s="1" t="n">
        <v>0</v>
      </c>
      <c r="GO9" s="1" t="n">
        <v>20.67</v>
      </c>
      <c r="GP9" s="1" t="n">
        <v>7.85</v>
      </c>
      <c r="GQ9" s="1" t="n">
        <v>4.88</v>
      </c>
      <c r="GR9" s="1" t="n">
        <v>1.75</v>
      </c>
      <c r="GS9" s="1" t="n">
        <v>1467.79</v>
      </c>
      <c r="GT9" s="1" t="n">
        <v>13.43</v>
      </c>
      <c r="GU9" s="1" t="n">
        <v>0.36</v>
      </c>
      <c r="GV9" s="1" t="n">
        <v>442.73</v>
      </c>
      <c r="GW9" s="1" t="n">
        <v>1799.95</v>
      </c>
      <c r="GX9" s="1" t="n">
        <v>3697.91</v>
      </c>
      <c r="GY9" s="1" t="n">
        <v>2177.28</v>
      </c>
      <c r="GZ9" s="1" t="n">
        <v>8.84</v>
      </c>
      <c r="HA9" s="1" t="n">
        <v>1.63</v>
      </c>
      <c r="HB9" s="1" t="n">
        <v>3.52</v>
      </c>
      <c r="HC9" s="1" t="n">
        <v>0</v>
      </c>
      <c r="HD9" s="1" t="n">
        <v>39.45</v>
      </c>
      <c r="HE9" s="1" t="n">
        <v>195.06</v>
      </c>
      <c r="HF9" s="1" t="n">
        <v>1.68</v>
      </c>
      <c r="HG9" s="1" t="n">
        <v>2.21</v>
      </c>
      <c r="HH9" s="1" t="n">
        <v>17.19</v>
      </c>
      <c r="HI9" s="1" t="n">
        <v>5.26</v>
      </c>
      <c r="HJ9" s="1" t="n">
        <v>2.07</v>
      </c>
      <c r="HK9" s="1" t="n">
        <v>0.83</v>
      </c>
      <c r="HL9" s="1" t="n">
        <v>295.79</v>
      </c>
      <c r="HM9" s="1" t="n">
        <v>4.21</v>
      </c>
      <c r="HN9" s="1" t="n">
        <v>112.53</v>
      </c>
      <c r="HO9" s="1" t="n">
        <v>5099.2</v>
      </c>
      <c r="HP9" s="1" t="n">
        <v>5490.68</v>
      </c>
      <c r="HQ9" s="1" t="n">
        <v>109.61</v>
      </c>
      <c r="HR9" s="1" t="n">
        <v>2714.83</v>
      </c>
      <c r="HS9" s="1" t="n">
        <v>294.85</v>
      </c>
      <c r="HT9" s="1" t="n">
        <v>5073.06</v>
      </c>
      <c r="HU9" s="1" t="n">
        <v>2891.33</v>
      </c>
      <c r="HV9" s="1" t="n">
        <v>346.76</v>
      </c>
      <c r="HW9" s="1" t="n">
        <v>7.47</v>
      </c>
      <c r="HX9" s="1" t="n">
        <v>6.65</v>
      </c>
      <c r="HY9" s="1" t="n">
        <v>5.43</v>
      </c>
      <c r="HZ9" s="1" t="n">
        <v>0.56</v>
      </c>
      <c r="IA9" s="1" t="n">
        <v>7.16</v>
      </c>
      <c r="IB9" s="1" t="n">
        <v>1.58</v>
      </c>
      <c r="IC9" s="1" t="n">
        <v>16.2</v>
      </c>
      <c r="ID9" s="1" t="n">
        <v>6.53</v>
      </c>
      <c r="IE9" s="1" t="n">
        <v>23.23</v>
      </c>
      <c r="IF9" s="1" t="n">
        <v>21.09</v>
      </c>
      <c r="IG9" s="1" t="n">
        <v>9.18</v>
      </c>
      <c r="IH9" s="1" t="n">
        <v>159.46</v>
      </c>
      <c r="II9" s="1" t="n">
        <v>0.43</v>
      </c>
      <c r="IJ9" s="1" t="n">
        <v>127.13</v>
      </c>
      <c r="IK9" s="1" t="n">
        <v>87.42</v>
      </c>
      <c r="IL9" s="1" t="n">
        <v>1622786.8</v>
      </c>
      <c r="IM9" s="1" t="n">
        <v>4679.72</v>
      </c>
      <c r="IN9" s="1" t="n">
        <v>32.08</v>
      </c>
      <c r="IO9" s="1" t="n">
        <v>0.16</v>
      </c>
      <c r="IP9" s="1" t="n">
        <v>0.08</v>
      </c>
      <c r="IQ9" s="1" t="n">
        <v>0.06</v>
      </c>
      <c r="IR9" s="1" t="n">
        <v>0.2</v>
      </c>
      <c r="IS9" s="1" t="n">
        <v>0.34</v>
      </c>
      <c r="IT9" s="1" t="n">
        <v>0.08</v>
      </c>
      <c r="IU9" s="1" t="n">
        <v>0.79</v>
      </c>
      <c r="IV9" s="1" t="n">
        <v>0.76</v>
      </c>
      <c r="IW9" s="1" t="n">
        <v>7.49</v>
      </c>
      <c r="IX9" s="1" t="n">
        <v>6.44</v>
      </c>
      <c r="IY9" s="1" t="n">
        <v>4.05</v>
      </c>
      <c r="IZ9" s="1" t="n">
        <v>2.26</v>
      </c>
      <c r="JA9" s="1" t="n">
        <v>0.6</v>
      </c>
      <c r="JB9" s="1" t="n">
        <v>0.04</v>
      </c>
      <c r="JC9" s="1" t="n">
        <v>14.32</v>
      </c>
      <c r="JD9" s="1" t="n">
        <v>9.38</v>
      </c>
      <c r="JE9" s="1" t="n">
        <v>0.88</v>
      </c>
      <c r="JF9" s="1" t="n">
        <v>0.06</v>
      </c>
      <c r="JG9" s="1" t="n">
        <v>0</v>
      </c>
      <c r="JH9" s="1" t="n">
        <v>6.87</v>
      </c>
      <c r="JI9" s="1" t="n">
        <v>6.06</v>
      </c>
      <c r="JJ9" s="1" t="n">
        <v>0.08</v>
      </c>
      <c r="JK9" s="1" t="n">
        <v>0.21</v>
      </c>
      <c r="JL9" s="1" t="n">
        <v>0.56</v>
      </c>
      <c r="JM9" s="1" t="n">
        <v>0.52</v>
      </c>
      <c r="JN9" s="1" t="n">
        <v>0</v>
      </c>
      <c r="JO9" s="1" t="n">
        <v>0.03</v>
      </c>
      <c r="JP9" s="1" t="n">
        <v>0.02</v>
      </c>
      <c r="JQ9" s="1" t="n">
        <v>0.02</v>
      </c>
      <c r="JR9" s="1" t="n">
        <v>0.02</v>
      </c>
      <c r="JS9" s="1" t="n">
        <v>0</v>
      </c>
      <c r="JT9" s="1" t="n">
        <v>0.06</v>
      </c>
      <c r="JU9" s="1" t="n">
        <v>0.06</v>
      </c>
      <c r="JV9" s="1" t="n">
        <v>46</v>
      </c>
      <c r="JW9" s="1" t="n">
        <v>2760</v>
      </c>
      <c r="JX9" s="1" t="n">
        <v>41.4</v>
      </c>
      <c r="JY9" s="1" t="n">
        <v>39.18</v>
      </c>
      <c r="JZ9" s="1" t="n">
        <v>29.609</v>
      </c>
      <c r="KA9" s="1" t="n">
        <v>1776.54</v>
      </c>
      <c r="KB9" s="1" t="n">
        <v>34.0121</v>
      </c>
      <c r="KC9" s="1" t="n">
        <v>12.859</v>
      </c>
      <c r="KD9" s="1" t="n">
        <v>771.54</v>
      </c>
      <c r="KE9" s="1" t="n">
        <v>82.468</v>
      </c>
      <c r="KF9" s="1" t="n">
        <v>128.468</v>
      </c>
      <c r="KG9" s="1" t="n">
        <v>189.3902</v>
      </c>
    </row>
    <row r="10" customFormat="false" ht="15" hidden="false" customHeight="true" outlineLevel="0" collapsed="false">
      <c r="A10" s="1" t="n">
        <v>30213</v>
      </c>
      <c r="B10" s="1" t="n">
        <v>2</v>
      </c>
      <c r="C10" s="1" t="n">
        <v>51</v>
      </c>
      <c r="D10" s="1" t="n">
        <v>1</v>
      </c>
      <c r="E10" s="1" t="n">
        <v>1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</v>
      </c>
      <c r="N10" s="1" t="n">
        <v>0</v>
      </c>
      <c r="O10" s="1" t="n">
        <v>1</v>
      </c>
      <c r="P10" s="1" t="n">
        <f aca="false">SUM(E10:O10)</f>
        <v>3</v>
      </c>
      <c r="Q10" s="1" t="n">
        <v>110</v>
      </c>
      <c r="R10" s="1" t="n">
        <v>70</v>
      </c>
      <c r="S10" s="1" t="n">
        <v>40</v>
      </c>
      <c r="T10" s="2" t="n">
        <v>83.3333333333333</v>
      </c>
      <c r="U10" s="3" t="n">
        <v>79.7</v>
      </c>
      <c r="V10" s="3" t="n">
        <v>152.5</v>
      </c>
      <c r="W10" s="2" t="n">
        <v>34.2703574307982</v>
      </c>
      <c r="X10" s="2" t="n">
        <v>2</v>
      </c>
      <c r="Y10" s="3" t="n">
        <v>105.5</v>
      </c>
      <c r="Z10" s="3" t="n">
        <v>116.5</v>
      </c>
      <c r="AA10" s="2" t="n">
        <v>56.2318396229722</v>
      </c>
      <c r="AB10" s="2" t="n">
        <v>0.691803278688525</v>
      </c>
      <c r="AC10" s="2" t="n">
        <v>0.905579399141631</v>
      </c>
      <c r="AD10" s="3" t="n">
        <v>45.5</v>
      </c>
      <c r="AE10" s="3" t="n">
        <v>36.3</v>
      </c>
      <c r="AF10" s="3" t="n">
        <v>43.4</v>
      </c>
      <c r="AG10" s="1" t="n">
        <v>12</v>
      </c>
      <c r="AH10" s="3" t="n">
        <v>38.6</v>
      </c>
      <c r="AI10" s="3" t="n">
        <v>30.8</v>
      </c>
      <c r="AJ10" s="3" t="n">
        <v>41.2</v>
      </c>
      <c r="AK10" s="3" t="n">
        <v>2.2</v>
      </c>
      <c r="AL10" s="1" t="n">
        <v>1358</v>
      </c>
      <c r="AM10" s="1" t="n">
        <v>66</v>
      </c>
      <c r="AN10" s="1" t="n">
        <v>2118</v>
      </c>
      <c r="AO10" s="1" t="n">
        <v>93</v>
      </c>
      <c r="AP10" s="1" t="n">
        <v>161</v>
      </c>
      <c r="AQ10" s="1" t="n">
        <v>178</v>
      </c>
      <c r="AR10" s="1" t="n">
        <v>193</v>
      </c>
      <c r="AS10" s="1" t="n">
        <v>177</v>
      </c>
      <c r="AT10" s="1" t="n">
        <v>3</v>
      </c>
      <c r="AU10" s="1" t="n">
        <f aca="false">((AO10*15)+(AP10*30)+(AQ10*30)+(AR10*30)+(AS10*15))-(AO10*120)</f>
        <v>8850</v>
      </c>
      <c r="AV10" s="1" t="n">
        <f aca="false">((AO10*15)+(AP10*30)+(AQ10*30)+(AR10*30)+(AS10*15))</f>
        <v>20010</v>
      </c>
      <c r="AX10" s="4" t="n">
        <f aca="false">10000/SQRT((AO10*BE10)*(AVERAGE(AO10:AS10)*AVERAGE(BE10:BI10)))</f>
        <v>1.68380939948296</v>
      </c>
      <c r="AY10" s="4" t="n">
        <v>1</v>
      </c>
      <c r="AZ10" s="2" t="n">
        <f aca="false">(AO10*BE10)/405</f>
        <v>4.98296296296296</v>
      </c>
      <c r="BA10" s="2" t="n">
        <v>1</v>
      </c>
      <c r="BB10" s="2" t="n">
        <f aca="false">1/(LOG(BE10)+LOG(AO10))</f>
        <v>0.302577108318583</v>
      </c>
      <c r="BC10" s="2" t="n">
        <f aca="false">(BF10-BE10)/(AP10-AO10)</f>
        <v>0.867647058823529</v>
      </c>
      <c r="BD10" s="2" t="n">
        <f aca="false">(20*BE10)/((AO10/18)-3.5)</f>
        <v>260.4</v>
      </c>
      <c r="BE10" s="3" t="n">
        <v>21.7</v>
      </c>
      <c r="BF10" s="3" t="n">
        <v>80.7</v>
      </c>
      <c r="BG10" s="3" t="n">
        <v>209</v>
      </c>
      <c r="BH10" s="3" t="n">
        <v>125.4</v>
      </c>
      <c r="BI10" s="3" t="n">
        <v>108</v>
      </c>
      <c r="BJ10" s="2" t="n">
        <f aca="false">((BE10*15)+(BF10*30)+(BG10*30)+(BH10*30)+(BI10*15))-(BE10*120)</f>
        <v>11794.5</v>
      </c>
      <c r="BK10" s="2" t="n">
        <f aca="false">((BE10*15)+(BF10*30)+(BG10*30)+(BH10*30)+(BI10*15))</f>
        <v>14398.5</v>
      </c>
      <c r="BL10" s="2" t="n">
        <f aca="false">(1/BE10)</f>
        <v>0.0460829493087558</v>
      </c>
      <c r="BM10" s="2" t="n">
        <f aca="false">(BJ10/AU10)</f>
        <v>1.33271186440678</v>
      </c>
      <c r="BN10" s="2" t="n">
        <f aca="false">(BK10/AV10)</f>
        <v>0.719565217391304</v>
      </c>
      <c r="BO10" s="2" t="n">
        <f aca="false">(AX10*BM10)</f>
        <v>2.2440327640906</v>
      </c>
      <c r="BP10" s="2" t="n">
        <f aca="false">(AX10*BN10)</f>
        <v>1.21161067658448</v>
      </c>
      <c r="BQ10" s="2" t="n">
        <v>1</v>
      </c>
      <c r="BR10" s="4" t="n">
        <f aca="false">(BC10*BL10)</f>
        <v>0.0399837354296557</v>
      </c>
      <c r="BS10" s="1" t="n">
        <v>173</v>
      </c>
      <c r="BT10" s="1" t="n">
        <v>0</v>
      </c>
      <c r="BU10" s="1" t="n">
        <v>36</v>
      </c>
      <c r="BV10" s="1" t="n">
        <v>1</v>
      </c>
      <c r="BW10" s="1" t="n">
        <v>104</v>
      </c>
      <c r="BX10" s="1" t="n">
        <v>0</v>
      </c>
      <c r="BY10" s="1" t="n">
        <v>33</v>
      </c>
      <c r="BZ10" s="1" t="n">
        <v>166</v>
      </c>
      <c r="CA10" s="1" t="n">
        <v>1</v>
      </c>
      <c r="CB10" s="1" t="n">
        <v>5</v>
      </c>
      <c r="CC10" s="1" t="n">
        <v>2</v>
      </c>
      <c r="CD10" s="1" t="n">
        <v>66</v>
      </c>
      <c r="CE10" s="1" t="n">
        <v>-6</v>
      </c>
      <c r="CF10" s="1" t="n">
        <v>65.7</v>
      </c>
      <c r="CG10" s="1" t="n">
        <v>175</v>
      </c>
      <c r="CH10" s="1" t="n">
        <v>102</v>
      </c>
      <c r="CI10" s="1" t="n">
        <v>432</v>
      </c>
      <c r="CJ10" s="1" t="n">
        <v>1.53</v>
      </c>
      <c r="CK10" s="1" t="s">
        <v>424</v>
      </c>
      <c r="CN10" s="1" t="n">
        <v>1317</v>
      </c>
      <c r="CO10" s="1" t="n">
        <v>14.3356112376614</v>
      </c>
      <c r="CP10" s="1" t="n">
        <v>37.8587699316629</v>
      </c>
      <c r="CQ10" s="1" t="n">
        <v>6.69703872437358</v>
      </c>
      <c r="CR10" s="1" t="n">
        <v>18.1776765375854</v>
      </c>
      <c r="CS10" s="1" t="n">
        <v>9.02050113895217</v>
      </c>
      <c r="CT10" s="1" t="n">
        <v>50.0531511009871</v>
      </c>
      <c r="CU10" s="1" t="n">
        <v>1.1</v>
      </c>
      <c r="CV10" s="1" t="n">
        <v>4.4</v>
      </c>
      <c r="CW10" s="1" t="n">
        <v>7.3</v>
      </c>
      <c r="CX10" s="1" t="n">
        <v>0</v>
      </c>
      <c r="CY10" s="1" t="n">
        <v>2.8</v>
      </c>
      <c r="CZ10" s="1" t="n">
        <v>6.4</v>
      </c>
      <c r="DA10" s="1" t="n">
        <v>0</v>
      </c>
      <c r="DB10" s="1" t="n">
        <v>0</v>
      </c>
      <c r="DC10" s="1" t="n">
        <v>0</v>
      </c>
      <c r="DD10" s="1" t="n">
        <v>47.2</v>
      </c>
      <c r="DE10" s="1" t="n">
        <v>55.4</v>
      </c>
      <c r="DF10" s="1" t="n">
        <v>9.8</v>
      </c>
      <c r="DG10" s="1" t="n">
        <v>26.6</v>
      </c>
      <c r="DH10" s="1" t="n">
        <v>13.2</v>
      </c>
      <c r="DI10" s="1" t="n">
        <v>510</v>
      </c>
      <c r="DJ10" s="1" t="n">
        <v>164.8</v>
      </c>
      <c r="DK10" s="1" t="n">
        <v>35.8</v>
      </c>
      <c r="DL10" s="1" t="n">
        <v>11.8</v>
      </c>
      <c r="DM10" s="1" t="n">
        <v>240</v>
      </c>
      <c r="DN10" s="1" t="n">
        <v>449</v>
      </c>
      <c r="DO10" s="1" t="n">
        <v>0.98</v>
      </c>
      <c r="DP10" s="1" t="n">
        <v>1.16</v>
      </c>
      <c r="DQ10" s="1" t="n">
        <v>1.39</v>
      </c>
      <c r="DR10" s="1" t="n">
        <v>1.44</v>
      </c>
      <c r="DS10" s="1" t="n">
        <v>26.9</v>
      </c>
      <c r="DT10" s="1" t="n">
        <v>150.8</v>
      </c>
      <c r="DU10" s="1" t="n">
        <v>3.6</v>
      </c>
      <c r="DV10" s="1" t="n">
        <v>17.01</v>
      </c>
      <c r="DW10" s="1" t="n">
        <v>2.73</v>
      </c>
      <c r="DX10" s="1" t="n">
        <v>298</v>
      </c>
      <c r="DY10" s="1" t="n">
        <v>8.85</v>
      </c>
      <c r="DZ10" s="1" t="n">
        <v>1456</v>
      </c>
      <c r="EA10" s="1" t="n">
        <v>165</v>
      </c>
      <c r="EB10" s="1" t="n">
        <v>924</v>
      </c>
      <c r="EC10" s="1" t="n">
        <v>652</v>
      </c>
      <c r="ED10" s="1" t="n">
        <v>42</v>
      </c>
      <c r="EE10" s="1" t="n">
        <v>4.1</v>
      </c>
      <c r="EF10" s="1" t="n">
        <v>0</v>
      </c>
      <c r="EG10" s="1" t="n">
        <v>6</v>
      </c>
      <c r="EH10" s="1" t="n">
        <v>2</v>
      </c>
      <c r="EI10" s="1" t="n">
        <v>240</v>
      </c>
      <c r="EJ10" s="1" t="n">
        <v>2</v>
      </c>
      <c r="EK10" s="1" t="n">
        <v>2</v>
      </c>
      <c r="EL10" s="1" t="n">
        <v>240</v>
      </c>
      <c r="EM10" s="1" t="n">
        <v>1500</v>
      </c>
      <c r="EN10" s="1" t="n">
        <v>1000</v>
      </c>
      <c r="EO10" s="1" t="n">
        <v>6</v>
      </c>
      <c r="EP10" s="1" t="n">
        <v>1</v>
      </c>
      <c r="EQ10" s="1" t="n">
        <v>2</v>
      </c>
      <c r="ER10" s="1" t="n">
        <v>240</v>
      </c>
      <c r="ES10" s="1" t="n">
        <v>9</v>
      </c>
      <c r="ET10" s="1" t="n">
        <v>1</v>
      </c>
      <c r="EU10" s="1" t="n">
        <v>1</v>
      </c>
      <c r="EV10" s="1" t="n">
        <v>240</v>
      </c>
      <c r="EW10" s="1" t="n">
        <v>2</v>
      </c>
      <c r="EX10" s="1" t="n">
        <v>0</v>
      </c>
      <c r="EY10" s="1" t="n">
        <v>0</v>
      </c>
      <c r="EZ10" s="1" t="n">
        <v>0</v>
      </c>
      <c r="FA10" s="1" t="n">
        <v>1</v>
      </c>
      <c r="FB10" s="1" t="n">
        <v>1</v>
      </c>
      <c r="FC10" s="1" t="n">
        <v>3</v>
      </c>
      <c r="FD10" s="1" t="n">
        <v>1</v>
      </c>
      <c r="FE10" s="1" t="n">
        <v>3</v>
      </c>
      <c r="FF10" s="1" t="n">
        <v>1</v>
      </c>
      <c r="FG10" s="1" t="n">
        <v>1</v>
      </c>
      <c r="FH10" s="1" t="n">
        <v>1</v>
      </c>
      <c r="FI10" s="1" t="n">
        <v>3</v>
      </c>
      <c r="FJ10" s="1" t="n">
        <v>2</v>
      </c>
      <c r="FK10" s="1" t="n">
        <v>1</v>
      </c>
      <c r="FL10" s="1" t="n">
        <v>3</v>
      </c>
      <c r="FM10" s="1" t="n">
        <v>11</v>
      </c>
      <c r="FN10" s="1" t="n">
        <v>11</v>
      </c>
      <c r="FO10" s="1" t="n">
        <v>2</v>
      </c>
      <c r="FP10" s="1" t="n">
        <v>2</v>
      </c>
      <c r="FQ10" s="1" t="n">
        <v>32.74173</v>
      </c>
      <c r="FR10" s="1" t="n">
        <v>90.41277</v>
      </c>
      <c r="FS10" s="1" t="n">
        <v>0.04</v>
      </c>
      <c r="FT10" s="1" t="n">
        <v>2</v>
      </c>
      <c r="FU10" s="1" t="n">
        <v>4</v>
      </c>
      <c r="FV10" s="1" t="n">
        <v>1</v>
      </c>
      <c r="FW10" s="1" t="n">
        <v>2533.72</v>
      </c>
      <c r="FX10" s="1" t="n">
        <v>77.93</v>
      </c>
      <c r="FY10" s="1" t="n">
        <v>39.59</v>
      </c>
      <c r="FZ10" s="1" t="n">
        <v>45.94</v>
      </c>
      <c r="GA10" s="1" t="n">
        <v>20.27</v>
      </c>
      <c r="GB10" s="1" t="n">
        <v>399.51</v>
      </c>
      <c r="GC10" s="1" t="n">
        <v>42.6</v>
      </c>
      <c r="GD10" s="1" t="n">
        <v>17.79</v>
      </c>
      <c r="GE10" s="1" t="n">
        <v>9.49</v>
      </c>
      <c r="GF10" s="1" t="n">
        <v>80.64</v>
      </c>
      <c r="GG10" s="1" t="n">
        <v>1.02</v>
      </c>
      <c r="GH10" s="1" t="n">
        <v>10.03</v>
      </c>
      <c r="GI10" s="1" t="n">
        <v>6.66</v>
      </c>
      <c r="GJ10" s="1" t="n">
        <v>32.55</v>
      </c>
      <c r="GK10" s="1" t="n">
        <v>27.66</v>
      </c>
      <c r="GL10" s="1" t="n">
        <v>17.67</v>
      </c>
      <c r="GM10" s="1" t="n">
        <v>7.13</v>
      </c>
      <c r="GN10" s="1" t="n">
        <v>0</v>
      </c>
      <c r="GO10" s="1" t="n">
        <v>20.54</v>
      </c>
      <c r="GP10" s="1" t="n">
        <v>11.4</v>
      </c>
      <c r="GQ10" s="1" t="n">
        <v>5.12</v>
      </c>
      <c r="GR10" s="1" t="n">
        <v>1.2</v>
      </c>
      <c r="GS10" s="1" t="n">
        <v>748.42</v>
      </c>
      <c r="GT10" s="1" t="n">
        <v>17.02</v>
      </c>
      <c r="GU10" s="1" t="n">
        <v>1.33</v>
      </c>
      <c r="GV10" s="1" t="n">
        <v>344.81</v>
      </c>
      <c r="GW10" s="1" t="n">
        <v>1238.53</v>
      </c>
      <c r="GX10" s="1" t="n">
        <v>3400.65</v>
      </c>
      <c r="GY10" s="1" t="n">
        <v>2367.01</v>
      </c>
      <c r="GZ10" s="1" t="n">
        <v>8.13</v>
      </c>
      <c r="HA10" s="1" t="n">
        <v>2.54</v>
      </c>
      <c r="HB10" s="1" t="n">
        <v>3.19</v>
      </c>
      <c r="HC10" s="1" t="n">
        <v>0</v>
      </c>
      <c r="HD10" s="1" t="n">
        <v>66.66</v>
      </c>
      <c r="HE10" s="1" t="n">
        <v>305.13</v>
      </c>
      <c r="HF10" s="1" t="n">
        <v>1.97</v>
      </c>
      <c r="HG10" s="1" t="n">
        <v>1.84</v>
      </c>
      <c r="HH10" s="1" t="n">
        <v>22.25</v>
      </c>
      <c r="HI10" s="1" t="n">
        <v>5.45</v>
      </c>
      <c r="HJ10" s="1" t="n">
        <v>1.92</v>
      </c>
      <c r="HK10" s="1" t="n">
        <v>1.17</v>
      </c>
      <c r="HL10" s="1" t="n">
        <v>345.39</v>
      </c>
      <c r="HM10" s="1" t="n">
        <v>2.29</v>
      </c>
      <c r="HN10" s="1" t="n">
        <v>46.09</v>
      </c>
      <c r="HO10" s="1" t="n">
        <v>4906.29</v>
      </c>
      <c r="HP10" s="1" t="n">
        <v>4948.26</v>
      </c>
      <c r="HQ10" s="1" t="n">
        <v>160.83</v>
      </c>
      <c r="HR10" s="1" t="n">
        <v>1633.95</v>
      </c>
      <c r="HS10" s="1" t="n">
        <v>590.97</v>
      </c>
      <c r="HT10" s="1" t="n">
        <v>4563.84</v>
      </c>
      <c r="HU10" s="1" t="n">
        <v>803.19</v>
      </c>
      <c r="HV10" s="1" t="n">
        <v>159.65</v>
      </c>
      <c r="HW10" s="1" t="n">
        <v>9.71</v>
      </c>
      <c r="HX10" s="1" t="n">
        <v>7.71</v>
      </c>
      <c r="HY10" s="1" t="n">
        <v>7.05</v>
      </c>
      <c r="HZ10" s="1" t="n">
        <v>1.23</v>
      </c>
      <c r="IA10" s="1" t="n">
        <v>8.7</v>
      </c>
      <c r="IB10" s="1" t="n">
        <v>1.73</v>
      </c>
      <c r="IC10" s="1" t="n">
        <v>19.56</v>
      </c>
      <c r="ID10" s="1" t="n">
        <v>8.35</v>
      </c>
      <c r="IE10" s="1" t="n">
        <v>24.4</v>
      </c>
      <c r="IF10" s="1" t="n">
        <v>26.76</v>
      </c>
      <c r="IG10" s="1" t="n">
        <v>15.15</v>
      </c>
      <c r="IH10" s="1" t="n">
        <v>283.54</v>
      </c>
      <c r="II10" s="1" t="n">
        <v>0.25</v>
      </c>
      <c r="IJ10" s="1" t="n">
        <v>18.8</v>
      </c>
      <c r="IK10" s="1" t="n">
        <v>40.68</v>
      </c>
      <c r="IL10" s="1" t="n">
        <v>3506846.9</v>
      </c>
      <c r="IM10" s="1" t="n">
        <v>8777.87</v>
      </c>
      <c r="IN10" s="1" t="n">
        <v>57.45</v>
      </c>
      <c r="IO10" s="1" t="n">
        <v>0.18</v>
      </c>
      <c r="IP10" s="1" t="n">
        <v>0.12</v>
      </c>
      <c r="IQ10" s="1" t="n">
        <v>0.12</v>
      </c>
      <c r="IR10" s="1" t="n">
        <v>0.27</v>
      </c>
      <c r="IS10" s="1" t="n">
        <v>0.76</v>
      </c>
      <c r="IT10" s="1" t="n">
        <v>0.11</v>
      </c>
      <c r="IU10" s="1" t="n">
        <v>1.16</v>
      </c>
      <c r="IV10" s="1" t="n">
        <v>0.86</v>
      </c>
      <c r="IW10" s="1" t="n">
        <v>12.06</v>
      </c>
      <c r="IX10" s="1" t="n">
        <v>6.32</v>
      </c>
      <c r="IY10" s="1" t="n">
        <v>5.52</v>
      </c>
      <c r="IZ10" s="1" t="n">
        <v>2.45</v>
      </c>
      <c r="JA10" s="1" t="n">
        <v>1.66</v>
      </c>
      <c r="JB10" s="1" t="n">
        <v>0.04</v>
      </c>
      <c r="JC10" s="1" t="n">
        <v>22.76</v>
      </c>
      <c r="JD10" s="1" t="n">
        <v>8.87</v>
      </c>
      <c r="JE10" s="1" t="n">
        <v>1.32</v>
      </c>
      <c r="JF10" s="1" t="n">
        <v>0.25</v>
      </c>
      <c r="JG10" s="1" t="n">
        <v>0.02</v>
      </c>
      <c r="JH10" s="1" t="n">
        <v>11.24</v>
      </c>
      <c r="JI10" s="1" t="n">
        <v>5.35</v>
      </c>
      <c r="JJ10" s="1" t="n">
        <v>0.13</v>
      </c>
      <c r="JK10" s="1" t="n">
        <v>0.26</v>
      </c>
      <c r="JL10" s="1" t="n">
        <v>0.9</v>
      </c>
      <c r="JM10" s="1" t="n">
        <v>0.68</v>
      </c>
      <c r="JN10" s="1" t="n">
        <v>0.01</v>
      </c>
      <c r="JO10" s="1" t="n">
        <v>0.16</v>
      </c>
      <c r="JP10" s="1" t="n">
        <v>0.04</v>
      </c>
      <c r="JQ10" s="1" t="n">
        <v>0.05</v>
      </c>
      <c r="JR10" s="1" t="n">
        <v>0.04</v>
      </c>
      <c r="JS10" s="1" t="n">
        <v>0.02</v>
      </c>
      <c r="JT10" s="1" t="n">
        <v>0.13</v>
      </c>
      <c r="JU10" s="1" t="n">
        <v>0.09</v>
      </c>
      <c r="JV10" s="1" t="n">
        <v>51</v>
      </c>
      <c r="JW10" s="1" t="n">
        <v>3060</v>
      </c>
      <c r="JX10" s="1" t="n">
        <v>45.9</v>
      </c>
      <c r="JY10" s="1" t="n">
        <v>19.16</v>
      </c>
      <c r="JZ10" s="1" t="n">
        <v>11.968</v>
      </c>
      <c r="KA10" s="1" t="n">
        <v>718.08</v>
      </c>
      <c r="KB10" s="1" t="n">
        <v>31.8935</v>
      </c>
      <c r="KC10" s="1" t="n">
        <v>11.609</v>
      </c>
      <c r="KD10" s="1" t="n">
        <v>696.54</v>
      </c>
      <c r="KE10" s="1" t="n">
        <v>35.577</v>
      </c>
      <c r="KF10" s="1" t="n">
        <v>86.577</v>
      </c>
      <c r="KG10" s="1" t="n">
        <v>120.1035</v>
      </c>
    </row>
    <row r="11" customFormat="false" ht="15" hidden="false" customHeight="true" outlineLevel="0" collapsed="false">
      <c r="A11" s="1" t="n">
        <v>30220</v>
      </c>
      <c r="B11" s="1" t="n">
        <v>2</v>
      </c>
      <c r="C11" s="1" t="n">
        <v>43</v>
      </c>
      <c r="D11" s="1" t="n">
        <v>1</v>
      </c>
      <c r="E11" s="1" t="n">
        <v>1</v>
      </c>
      <c r="F11" s="1" t="n">
        <v>1</v>
      </c>
      <c r="G11" s="1" t="n">
        <v>1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0</v>
      </c>
      <c r="O11" s="1" t="n">
        <v>1</v>
      </c>
      <c r="P11" s="1" t="n">
        <f aca="false">SUM(E11:O11)</f>
        <v>5</v>
      </c>
      <c r="Q11" s="1" t="n">
        <v>160</v>
      </c>
      <c r="R11" s="1" t="n">
        <v>90</v>
      </c>
      <c r="S11" s="1" t="n">
        <v>70</v>
      </c>
      <c r="T11" s="2" t="n">
        <v>113.333333333333</v>
      </c>
      <c r="U11" s="3" t="n">
        <v>72.4</v>
      </c>
      <c r="V11" s="3" t="n">
        <v>152</v>
      </c>
      <c r="W11" s="2" t="n">
        <v>31.3365650969529</v>
      </c>
      <c r="X11" s="2" t="n">
        <v>2</v>
      </c>
      <c r="Y11" s="3" t="n">
        <v>89</v>
      </c>
      <c r="Z11" s="3" t="n">
        <v>107</v>
      </c>
      <c r="AA11" s="2" t="n">
        <v>44.3570078075897</v>
      </c>
      <c r="AB11" s="2" t="n">
        <v>0.585526315789474</v>
      </c>
      <c r="AC11" s="2" t="n">
        <v>0.831775700934579</v>
      </c>
      <c r="AD11" s="3" t="n">
        <v>40.9</v>
      </c>
      <c r="AE11" s="3" t="n">
        <v>29.6</v>
      </c>
      <c r="AF11" s="3" t="n">
        <v>42.8</v>
      </c>
      <c r="AG11" s="1" t="n">
        <v>9</v>
      </c>
      <c r="AH11" s="3" t="n">
        <v>41.7</v>
      </c>
      <c r="AI11" s="3" t="n">
        <v>30.2</v>
      </c>
      <c r="AJ11" s="3" t="n">
        <v>40.6</v>
      </c>
      <c r="AK11" s="3" t="n">
        <v>2.2</v>
      </c>
      <c r="AL11" s="1" t="n">
        <v>1327</v>
      </c>
      <c r="AM11" s="1" t="n">
        <v>58</v>
      </c>
      <c r="AN11" s="1" t="n">
        <v>2070</v>
      </c>
      <c r="AO11" s="1" t="n">
        <v>95</v>
      </c>
      <c r="AP11" s="1" t="n">
        <v>158</v>
      </c>
      <c r="AQ11" s="1" t="n">
        <v>169</v>
      </c>
      <c r="AR11" s="1" t="n">
        <v>174</v>
      </c>
      <c r="AS11" s="1" t="n">
        <v>141</v>
      </c>
      <c r="AT11" s="1" t="n">
        <v>3</v>
      </c>
      <c r="AU11" s="1" t="n">
        <v>7170</v>
      </c>
      <c r="AV11" s="1" t="n">
        <f aca="false">((AO11*15)+(AP11*30)+(AQ11*30)+(AR11*30)+(AS11*15))</f>
        <v>18570</v>
      </c>
      <c r="AW11" s="1" t="n">
        <v>4.95</v>
      </c>
      <c r="AX11" s="4" t="n">
        <f aca="false">10000/SQRT((AO11*BE11)*(AVERAGE(AO11:AS11)*AVERAGE(BE11:BI11)))</f>
        <v>3.23229806635182</v>
      </c>
      <c r="AY11" s="4" t="n">
        <v>1</v>
      </c>
      <c r="AZ11" s="2" t="n">
        <f aca="false">(AO11*BE11)/405</f>
        <v>2.17679012345679</v>
      </c>
      <c r="BA11" s="2" t="n">
        <v>1</v>
      </c>
      <c r="BB11" s="2" t="n">
        <f aca="false">1/(LOG(BE11)+LOG(AO11))</f>
        <v>0.339527263386724</v>
      </c>
      <c r="BC11" s="2" t="n">
        <f aca="false">(BF11-BE11)/(AP11-AO11)</f>
        <v>0.928888888888889</v>
      </c>
      <c r="BD11" s="2" t="n">
        <f aca="false">(20*BE11)/((AO11/18)-3.5)</f>
        <v>104.4</v>
      </c>
      <c r="BE11" s="3" t="n">
        <v>9.28</v>
      </c>
      <c r="BF11" s="3" t="n">
        <v>67.8</v>
      </c>
      <c r="BG11" s="3" t="n">
        <v>76.2</v>
      </c>
      <c r="BH11" s="3" t="n">
        <v>99</v>
      </c>
      <c r="BI11" s="3" t="n">
        <v>116</v>
      </c>
      <c r="BJ11" s="2" t="n">
        <f aca="false">((BE11*15)+(BF11*30)+(BG11*30)+(BH11*30)+(BI11*15))-(BE11*120)</f>
        <v>8055.6</v>
      </c>
      <c r="BK11" s="2" t="n">
        <f aca="false">((BE11*15)+(BF11*30)+(BG11*30)+(BH11*30)+(BI11*15))</f>
        <v>9169.2</v>
      </c>
      <c r="BL11" s="2" t="n">
        <f aca="false">(1/BE11)</f>
        <v>0.107758620689655</v>
      </c>
      <c r="BM11" s="2" t="n">
        <f aca="false">(BJ11/AU11)</f>
        <v>1.12351464435146</v>
      </c>
      <c r="BN11" s="2" t="n">
        <f aca="false">(BK11/AV11)</f>
        <v>0.493764135702746</v>
      </c>
      <c r="BO11" s="2" t="n">
        <f aca="false">(AX11*BM11)</f>
        <v>3.63153421245519</v>
      </c>
      <c r="BP11" s="2" t="n">
        <f aca="false">(AX11*BN11)</f>
        <v>1.59599286106586</v>
      </c>
      <c r="BQ11" s="2" t="n">
        <v>2</v>
      </c>
      <c r="BR11" s="4" t="n">
        <f aca="false">(BC11*BL11)</f>
        <v>0.100095785440613</v>
      </c>
      <c r="BS11" s="1" t="n">
        <v>206</v>
      </c>
      <c r="BT11" s="1" t="n">
        <v>1</v>
      </c>
      <c r="BU11" s="1" t="n">
        <v>62</v>
      </c>
      <c r="BV11" s="1" t="n">
        <v>0</v>
      </c>
      <c r="BW11" s="1" t="n">
        <v>127</v>
      </c>
      <c r="BX11" s="1" t="n">
        <v>0</v>
      </c>
      <c r="BY11" s="1" t="n">
        <v>17</v>
      </c>
      <c r="BZ11" s="1" t="n">
        <v>87</v>
      </c>
      <c r="CA11" s="1" t="n">
        <v>0</v>
      </c>
      <c r="CB11" s="1" t="n">
        <v>5</v>
      </c>
      <c r="CC11" s="1" t="n">
        <v>2</v>
      </c>
      <c r="CN11" s="1" t="n">
        <v>1037</v>
      </c>
      <c r="CO11" s="1" t="n">
        <v>15.4291224686596</v>
      </c>
      <c r="CP11" s="1" t="n">
        <v>34.0212150433944</v>
      </c>
      <c r="CQ11" s="1" t="n">
        <v>6.59594985535198</v>
      </c>
      <c r="CR11" s="1" t="n">
        <v>12.1504339440694</v>
      </c>
      <c r="CS11" s="1" t="n">
        <v>8.76567020250723</v>
      </c>
      <c r="CT11" s="1" t="n">
        <v>53.2690453230473</v>
      </c>
      <c r="CU11" s="1" t="n">
        <v>0</v>
      </c>
      <c r="CV11" s="1" t="n">
        <v>2.6</v>
      </c>
      <c r="CW11" s="1" t="n">
        <v>7.6</v>
      </c>
      <c r="CX11" s="1" t="n">
        <v>0</v>
      </c>
      <c r="CY11" s="1" t="n">
        <v>0.5</v>
      </c>
      <c r="CZ11" s="1" t="n">
        <v>3.5</v>
      </c>
      <c r="DA11" s="1" t="n">
        <v>0</v>
      </c>
      <c r="DB11" s="1" t="n">
        <v>0.2</v>
      </c>
      <c r="DC11" s="1" t="n">
        <v>1.6</v>
      </c>
      <c r="DD11" s="1" t="n">
        <v>40</v>
      </c>
      <c r="DE11" s="1" t="n">
        <v>39.2</v>
      </c>
      <c r="DF11" s="1" t="n">
        <v>7.6</v>
      </c>
      <c r="DG11" s="1" t="n">
        <v>14</v>
      </c>
      <c r="DH11" s="1" t="n">
        <v>10.1</v>
      </c>
      <c r="DI11" s="1" t="n">
        <v>46</v>
      </c>
      <c r="DJ11" s="1" t="n">
        <v>138.1</v>
      </c>
      <c r="DK11" s="1" t="n">
        <v>4.1</v>
      </c>
      <c r="DL11" s="1" t="n">
        <v>13</v>
      </c>
      <c r="DM11" s="1" t="n">
        <v>480</v>
      </c>
      <c r="DN11" s="1" t="n">
        <v>409</v>
      </c>
      <c r="DO11" s="1" t="n">
        <v>1.33</v>
      </c>
      <c r="DP11" s="1" t="n">
        <v>1.07</v>
      </c>
      <c r="DQ11" s="1" t="n">
        <v>0.56</v>
      </c>
      <c r="DR11" s="1" t="n">
        <v>1.17</v>
      </c>
      <c r="DS11" s="1" t="n">
        <v>78.6</v>
      </c>
      <c r="DT11" s="1" t="n">
        <v>256.4</v>
      </c>
      <c r="DU11" s="1" t="n">
        <v>1.19</v>
      </c>
      <c r="DV11" s="1" t="n">
        <v>13.25</v>
      </c>
      <c r="DW11" s="1" t="n">
        <v>0.74</v>
      </c>
      <c r="DX11" s="1" t="n">
        <v>588</v>
      </c>
      <c r="DY11" s="1" t="n">
        <v>9.84</v>
      </c>
      <c r="DZ11" s="1" t="n">
        <v>1283</v>
      </c>
      <c r="EA11" s="1" t="n">
        <v>200</v>
      </c>
      <c r="EB11" s="1" t="n">
        <v>1468</v>
      </c>
      <c r="EC11" s="1" t="n">
        <v>582</v>
      </c>
      <c r="ED11" s="1" t="n">
        <v>10</v>
      </c>
      <c r="EE11" s="1" t="n">
        <v>3.8</v>
      </c>
      <c r="EF11" s="1" t="n">
        <v>0</v>
      </c>
      <c r="EG11" s="1" t="n">
        <v>10</v>
      </c>
      <c r="EH11" s="1" t="n">
        <v>1</v>
      </c>
      <c r="EI11" s="1" t="n">
        <v>200</v>
      </c>
      <c r="EJ11" s="1" t="n">
        <v>15</v>
      </c>
      <c r="EK11" s="1" t="n">
        <v>1</v>
      </c>
      <c r="EL11" s="1" t="n">
        <v>200</v>
      </c>
      <c r="EM11" s="1" t="n">
        <v>2000</v>
      </c>
      <c r="EN11" s="1" t="n">
        <v>200</v>
      </c>
      <c r="EO11" s="1" t="n">
        <v>4</v>
      </c>
      <c r="EP11" s="1" t="n">
        <v>0</v>
      </c>
      <c r="EQ11" s="1" t="n">
        <v>0</v>
      </c>
      <c r="ER11" s="1" t="n">
        <v>0</v>
      </c>
      <c r="ES11" s="1" t="n">
        <v>0</v>
      </c>
      <c r="ET11" s="1" t="n">
        <v>0</v>
      </c>
      <c r="EU11" s="1" t="n">
        <v>0</v>
      </c>
      <c r="EV11" s="1" t="n">
        <v>0</v>
      </c>
      <c r="EW11" s="1" t="n">
        <v>0</v>
      </c>
      <c r="EX11" s="1" t="n">
        <v>1</v>
      </c>
      <c r="EY11" s="1" t="n">
        <v>1</v>
      </c>
      <c r="EZ11" s="1" t="n">
        <v>7</v>
      </c>
      <c r="FA11" s="1" t="n">
        <v>0</v>
      </c>
      <c r="FB11" s="1" t="n">
        <v>0</v>
      </c>
      <c r="FC11" s="1" t="n">
        <v>0</v>
      </c>
      <c r="FD11" s="1" t="n">
        <v>0</v>
      </c>
      <c r="FE11" s="1" t="n">
        <v>0</v>
      </c>
      <c r="FF11" s="1" t="n">
        <v>1</v>
      </c>
      <c r="FG11" s="1" t="n">
        <v>1</v>
      </c>
      <c r="FH11" s="1" t="n">
        <v>1</v>
      </c>
      <c r="FI11" s="1" t="n">
        <v>12</v>
      </c>
      <c r="FJ11" s="1" t="n">
        <v>4</v>
      </c>
      <c r="FK11" s="1" t="n">
        <v>1</v>
      </c>
      <c r="FL11" s="1" t="n">
        <v>3</v>
      </c>
    </row>
    <row r="12" customFormat="false" ht="15" hidden="false" customHeight="true" outlineLevel="0" collapsed="false">
      <c r="A12" s="1" t="n">
        <v>30221</v>
      </c>
      <c r="B12" s="1" t="n">
        <v>1</v>
      </c>
      <c r="C12" s="1" t="n">
        <v>50</v>
      </c>
      <c r="D12" s="1" t="n">
        <v>1</v>
      </c>
      <c r="E12" s="1" t="n">
        <v>0</v>
      </c>
      <c r="F12" s="1" t="n">
        <v>1</v>
      </c>
      <c r="G12" s="1" t="n">
        <v>0</v>
      </c>
      <c r="H12" s="1" t="n">
        <v>0</v>
      </c>
      <c r="I12" s="1" t="n">
        <v>1</v>
      </c>
      <c r="J12" s="1" t="n">
        <v>0</v>
      </c>
      <c r="K12" s="1" t="n">
        <v>0</v>
      </c>
      <c r="L12" s="1" t="n">
        <v>0</v>
      </c>
      <c r="M12" s="1" t="n">
        <v>1</v>
      </c>
      <c r="N12" s="1" t="n">
        <v>0</v>
      </c>
      <c r="O12" s="1" t="n">
        <v>1</v>
      </c>
      <c r="P12" s="1" t="n">
        <f aca="false">SUM(E12:O12)</f>
        <v>4</v>
      </c>
      <c r="Q12" s="1" t="n">
        <v>150</v>
      </c>
      <c r="R12" s="1" t="n">
        <v>80</v>
      </c>
      <c r="S12" s="1" t="n">
        <v>70</v>
      </c>
      <c r="T12" s="2" t="n">
        <v>103.333333333333</v>
      </c>
      <c r="U12" s="3" t="n">
        <v>82.8</v>
      </c>
      <c r="V12" s="3" t="n">
        <v>172.5</v>
      </c>
      <c r="W12" s="2" t="n">
        <v>27.8260869565217</v>
      </c>
      <c r="X12" s="2" t="n">
        <v>1</v>
      </c>
      <c r="Y12" s="3" t="n">
        <v>100</v>
      </c>
      <c r="Z12" s="3" t="n">
        <v>99.15</v>
      </c>
      <c r="AA12" s="2" t="n">
        <v>34.7038746508179</v>
      </c>
      <c r="AB12" s="2" t="n">
        <v>0.579710144927536</v>
      </c>
      <c r="AC12" s="2" t="n">
        <v>1.00857286938981</v>
      </c>
      <c r="AD12" s="3" t="n">
        <v>27.6</v>
      </c>
      <c r="AE12" s="3" t="n">
        <v>22.9</v>
      </c>
      <c r="AF12" s="3" t="n">
        <v>59.9</v>
      </c>
      <c r="AG12" s="1" t="n">
        <v>12</v>
      </c>
      <c r="AH12" s="3" t="n">
        <v>50.8</v>
      </c>
      <c r="AI12" s="3" t="n">
        <v>42.1</v>
      </c>
      <c r="AJ12" s="3" t="n">
        <v>56.9</v>
      </c>
      <c r="AK12" s="3" t="n">
        <v>3</v>
      </c>
      <c r="AL12" s="1" t="n">
        <v>1754</v>
      </c>
      <c r="AM12" s="1" t="n">
        <v>64</v>
      </c>
      <c r="AN12" s="1" t="n">
        <v>2719</v>
      </c>
      <c r="AO12" s="1" t="n">
        <v>117</v>
      </c>
      <c r="AP12" s="1" t="n">
        <v>216</v>
      </c>
      <c r="AQ12" s="1" t="n">
        <v>235</v>
      </c>
      <c r="AR12" s="1" t="n">
        <v>244</v>
      </c>
      <c r="AS12" s="1" t="n">
        <v>221</v>
      </c>
      <c r="AT12" s="1" t="n">
        <v>5</v>
      </c>
      <c r="AU12" s="1" t="n">
        <v>11880</v>
      </c>
      <c r="AV12" s="1" t="n">
        <f aca="false">((AO12*15)+(AP12*30)+(AQ12*30)+(AR12*30)+(AS12*15))</f>
        <v>25920</v>
      </c>
      <c r="AW12" s="1" t="n">
        <v>5.48</v>
      </c>
      <c r="AX12" s="4" t="n">
        <f aca="false">10000/SQRT((AO12*BE12)*(AVERAGE(AO12:AS12)*AVERAGE(BE12:BI12)))</f>
        <v>2.66433052545421</v>
      </c>
      <c r="AY12" s="4" t="n">
        <v>1</v>
      </c>
      <c r="AZ12" s="2" t="n">
        <f aca="false">(AO12*BE12)/405</f>
        <v>3.35111111111111</v>
      </c>
      <c r="BA12" s="2" t="n">
        <v>1</v>
      </c>
      <c r="BB12" s="2" t="n">
        <f aca="false">1/(LOG(BE12)+LOG(AO12))</f>
        <v>0.319219179572352</v>
      </c>
      <c r="BC12" s="2" t="n">
        <f aca="false">(BF12-BE12)/(AP12-AO12)</f>
        <v>0.355555555555555</v>
      </c>
      <c r="BD12" s="2" t="n">
        <f aca="false">(20*BE12)/((AO12/18)-3.5)</f>
        <v>77.3333333333333</v>
      </c>
      <c r="BE12" s="3" t="n">
        <v>11.6</v>
      </c>
      <c r="BF12" s="3" t="n">
        <v>46.8</v>
      </c>
      <c r="BG12" s="3" t="n">
        <v>54.2</v>
      </c>
      <c r="BH12" s="3" t="n">
        <v>65.1</v>
      </c>
      <c r="BI12" s="3" t="n">
        <v>73.5</v>
      </c>
      <c r="BJ12" s="2" t="n">
        <f aca="false">((BE12*15)+(BF12*30)+(BG12*30)+(BH12*30)+(BI12*15))-(BE12*120)</f>
        <v>4867.5</v>
      </c>
      <c r="BK12" s="2" t="n">
        <f aca="false">((BE12*15)+(BF12*30)+(BG12*30)+(BH12*30)+(BI12*15))</f>
        <v>6259.5</v>
      </c>
      <c r="BL12" s="2" t="n">
        <f aca="false">(1/BE12)</f>
        <v>0.0862068965517241</v>
      </c>
      <c r="BM12" s="2" t="n">
        <f aca="false">(BJ12/AU12)</f>
        <v>0.409722222222222</v>
      </c>
      <c r="BN12" s="2" t="n">
        <f aca="false">(BK12/AV12)</f>
        <v>0.241493055555556</v>
      </c>
      <c r="BO12" s="2" t="n">
        <f aca="false">(AX12*BM12)</f>
        <v>1.0916354236236</v>
      </c>
      <c r="BP12" s="2" t="n">
        <f aca="false">(AX12*BN12)</f>
        <v>0.643417319601877</v>
      </c>
      <c r="BQ12" s="2" t="n">
        <v>1</v>
      </c>
      <c r="BR12" s="4" t="n">
        <f aca="false">(BC12*BL12)</f>
        <v>0.0306513409961686</v>
      </c>
      <c r="BS12" s="1" t="n">
        <v>155</v>
      </c>
      <c r="BT12" s="1" t="n">
        <v>0</v>
      </c>
      <c r="BU12" s="1" t="n">
        <v>37</v>
      </c>
      <c r="BV12" s="1" t="n">
        <v>1</v>
      </c>
      <c r="BW12" s="1" t="n">
        <v>79</v>
      </c>
      <c r="BX12" s="1" t="n">
        <v>0</v>
      </c>
      <c r="BY12" s="1" t="n">
        <v>39</v>
      </c>
      <c r="BZ12" s="1" t="n">
        <v>194</v>
      </c>
      <c r="CA12" s="1" t="n">
        <v>1</v>
      </c>
      <c r="CB12" s="1" t="n">
        <v>3</v>
      </c>
      <c r="FM12" s="1" t="n">
        <v>21</v>
      </c>
      <c r="FN12" s="1" t="n">
        <v>21</v>
      </c>
      <c r="FO12" s="1" t="n">
        <v>1</v>
      </c>
      <c r="FP12" s="1" t="n">
        <v>1</v>
      </c>
      <c r="FQ12" s="1" t="n">
        <v>31.22173</v>
      </c>
      <c r="FR12" s="1" t="n">
        <v>176.0045</v>
      </c>
      <c r="FS12" s="1" t="n">
        <v>1.09</v>
      </c>
      <c r="FT12" s="1" t="n">
        <v>1</v>
      </c>
      <c r="FU12" s="1" t="n">
        <v>4</v>
      </c>
      <c r="FV12" s="1" t="n">
        <v>2</v>
      </c>
      <c r="FW12" s="1" t="n">
        <v>2929.69</v>
      </c>
      <c r="FX12" s="1" t="n">
        <v>68.39</v>
      </c>
      <c r="FY12" s="1" t="n">
        <v>20.85</v>
      </c>
      <c r="FZ12" s="1" t="n">
        <v>25.13</v>
      </c>
      <c r="GA12" s="1" t="n">
        <v>41.56</v>
      </c>
      <c r="GB12" s="1" t="n">
        <v>444.2</v>
      </c>
      <c r="GC12" s="1" t="n">
        <v>36.99</v>
      </c>
      <c r="GD12" s="1" t="n">
        <v>21.71</v>
      </c>
      <c r="GE12" s="1" t="n">
        <v>12.38</v>
      </c>
      <c r="GF12" s="1" t="n">
        <v>100.78</v>
      </c>
      <c r="GG12" s="1" t="n">
        <v>1.32</v>
      </c>
      <c r="GH12" s="1" t="n">
        <v>13.39</v>
      </c>
      <c r="GI12" s="1" t="n">
        <v>8.96</v>
      </c>
      <c r="GJ12" s="1" t="n">
        <v>38.8</v>
      </c>
      <c r="GK12" s="1" t="n">
        <v>36.24</v>
      </c>
      <c r="GL12" s="1" t="n">
        <v>19.61</v>
      </c>
      <c r="GM12" s="1" t="n">
        <v>8.48</v>
      </c>
      <c r="GN12" s="1" t="n">
        <v>0</v>
      </c>
      <c r="GO12" s="1" t="n">
        <v>26.67</v>
      </c>
      <c r="GP12" s="1" t="n">
        <v>6.14</v>
      </c>
      <c r="GQ12" s="1" t="n">
        <v>5.23</v>
      </c>
      <c r="GR12" s="1" t="n">
        <v>2.03</v>
      </c>
      <c r="GS12" s="1" t="n">
        <v>1080.65</v>
      </c>
      <c r="GT12" s="1" t="n">
        <v>19.87</v>
      </c>
      <c r="GU12" s="1" t="n">
        <v>0.34</v>
      </c>
      <c r="GV12" s="1" t="n">
        <v>452.11</v>
      </c>
      <c r="GW12" s="1" t="n">
        <v>1262.26</v>
      </c>
      <c r="GX12" s="1" t="n">
        <v>4531.84</v>
      </c>
      <c r="GY12" s="1" t="n">
        <v>2661.28</v>
      </c>
      <c r="GZ12" s="1" t="n">
        <v>7.75</v>
      </c>
      <c r="HA12" s="1" t="n">
        <v>2.71</v>
      </c>
      <c r="HB12" s="1" t="n">
        <v>3.71</v>
      </c>
      <c r="HC12" s="1" t="n">
        <v>0</v>
      </c>
      <c r="HD12" s="1" t="n">
        <v>62.22</v>
      </c>
      <c r="HE12" s="1" t="n">
        <v>426.63</v>
      </c>
      <c r="HF12" s="1" t="n">
        <v>2.12</v>
      </c>
      <c r="HG12" s="1" t="n">
        <v>2.23</v>
      </c>
      <c r="HH12" s="1" t="n">
        <v>20.18</v>
      </c>
      <c r="HI12" s="1" t="n">
        <v>5.42</v>
      </c>
      <c r="HJ12" s="1" t="n">
        <v>2.36</v>
      </c>
      <c r="HK12" s="1" t="n">
        <v>0.48</v>
      </c>
      <c r="HL12" s="1" t="n">
        <v>560.86</v>
      </c>
      <c r="HM12" s="1" t="n">
        <v>2.34</v>
      </c>
      <c r="HN12" s="1" t="n">
        <v>282.03</v>
      </c>
      <c r="HO12" s="1" t="n">
        <v>11054.78</v>
      </c>
      <c r="HP12" s="1" t="n">
        <v>13669.79</v>
      </c>
      <c r="HQ12" s="1" t="n">
        <v>216.34</v>
      </c>
      <c r="HR12" s="1" t="n">
        <v>5797.3</v>
      </c>
      <c r="HS12" s="1" t="n">
        <v>1152.19</v>
      </c>
      <c r="HT12" s="1" t="n">
        <v>6994.67</v>
      </c>
      <c r="HU12" s="1" t="n">
        <v>7962.72</v>
      </c>
      <c r="HV12" s="1" t="n">
        <v>326.33</v>
      </c>
      <c r="HW12" s="1" t="n">
        <v>10.52</v>
      </c>
      <c r="HX12" s="1" t="n">
        <v>7.55</v>
      </c>
      <c r="HY12" s="1" t="n">
        <v>11.38</v>
      </c>
      <c r="HZ12" s="1" t="n">
        <v>0.77</v>
      </c>
      <c r="IA12" s="1" t="n">
        <v>15.16</v>
      </c>
      <c r="IB12" s="1" t="n">
        <v>2</v>
      </c>
      <c r="IC12" s="1" t="n">
        <v>30.67</v>
      </c>
      <c r="ID12" s="1" t="n">
        <v>13.26</v>
      </c>
      <c r="IE12" s="1" t="n">
        <v>22.66</v>
      </c>
      <c r="IF12" s="1" t="n">
        <v>34.08</v>
      </c>
      <c r="IG12" s="1" t="n">
        <v>14.38</v>
      </c>
      <c r="IH12" s="1" t="n">
        <v>197.43</v>
      </c>
      <c r="II12" s="1" t="n">
        <v>31.56</v>
      </c>
      <c r="IJ12" s="1" t="n">
        <v>6.72</v>
      </c>
      <c r="IK12" s="1" t="n">
        <v>223.17</v>
      </c>
      <c r="IL12" s="1" t="n">
        <v>3713006</v>
      </c>
      <c r="IM12" s="1" t="n">
        <v>8358.86</v>
      </c>
      <c r="IN12" s="1" t="n">
        <v>57.99</v>
      </c>
      <c r="IO12" s="1" t="n">
        <v>0.1</v>
      </c>
      <c r="IP12" s="1" t="n">
        <v>0.17</v>
      </c>
      <c r="IQ12" s="1" t="n">
        <v>0.17</v>
      </c>
      <c r="IR12" s="1" t="n">
        <v>0.37</v>
      </c>
      <c r="IS12" s="1" t="n">
        <v>0.18</v>
      </c>
      <c r="IT12" s="1" t="n">
        <v>0.05</v>
      </c>
      <c r="IU12" s="1" t="n">
        <v>0.65</v>
      </c>
      <c r="IV12" s="1" t="n">
        <v>0.48</v>
      </c>
      <c r="IW12" s="1" t="n">
        <v>9.33</v>
      </c>
      <c r="IX12" s="1" t="n">
        <v>7.83</v>
      </c>
      <c r="IY12" s="1" t="n">
        <v>4.01</v>
      </c>
      <c r="IZ12" s="1" t="n">
        <v>3.3</v>
      </c>
      <c r="JA12" s="1" t="n">
        <v>0.9</v>
      </c>
      <c r="JB12" s="1" t="n">
        <v>0</v>
      </c>
      <c r="JC12" s="1" t="n">
        <v>29.22</v>
      </c>
      <c r="JD12" s="1" t="n">
        <v>14.81</v>
      </c>
      <c r="JE12" s="1" t="n">
        <v>3.24</v>
      </c>
      <c r="JF12" s="1" t="n">
        <v>0.09</v>
      </c>
      <c r="JG12" s="1" t="n">
        <v>0</v>
      </c>
      <c r="JH12" s="1" t="n">
        <v>10.5</v>
      </c>
      <c r="JI12" s="1" t="n">
        <v>10.96</v>
      </c>
      <c r="JJ12" s="1" t="n">
        <v>0.37</v>
      </c>
      <c r="JK12" s="1" t="n">
        <v>0.97</v>
      </c>
      <c r="JL12" s="1" t="n">
        <v>0.67</v>
      </c>
      <c r="JM12" s="1" t="n">
        <v>1.1</v>
      </c>
      <c r="JN12" s="1" t="n">
        <v>0.01</v>
      </c>
      <c r="JO12" s="1" t="n">
        <v>0.06</v>
      </c>
      <c r="JP12" s="1" t="n">
        <v>0.04</v>
      </c>
      <c r="JQ12" s="1" t="n">
        <v>0</v>
      </c>
      <c r="JR12" s="1" t="n">
        <v>0.01</v>
      </c>
      <c r="JS12" s="1" t="n">
        <v>0</v>
      </c>
      <c r="JT12" s="1" t="n">
        <v>0.05</v>
      </c>
      <c r="JU12" s="1" t="n">
        <v>0.04</v>
      </c>
      <c r="JV12" s="1" t="n">
        <v>41</v>
      </c>
      <c r="JW12" s="1" t="n">
        <v>2460</v>
      </c>
      <c r="JX12" s="1" t="n">
        <v>36.9</v>
      </c>
      <c r="JY12" s="1" t="n">
        <v>27.176</v>
      </c>
      <c r="JZ12" s="1" t="n">
        <v>18.992</v>
      </c>
      <c r="KA12" s="1" t="n">
        <v>1139.52</v>
      </c>
      <c r="KB12" s="1" t="n">
        <v>25.1656</v>
      </c>
      <c r="KC12" s="1" t="n">
        <v>10.234</v>
      </c>
      <c r="KD12" s="1" t="n">
        <v>614.04</v>
      </c>
      <c r="KE12" s="1" t="n">
        <v>72.242</v>
      </c>
      <c r="KF12" s="1" t="n">
        <v>113.242</v>
      </c>
      <c r="KG12" s="1" t="n">
        <v>165.2347</v>
      </c>
    </row>
    <row r="13" customFormat="false" ht="15" hidden="false" customHeight="true" outlineLevel="0" collapsed="false">
      <c r="A13" s="1" t="n">
        <v>30225</v>
      </c>
      <c r="B13" s="1" t="n">
        <v>2</v>
      </c>
      <c r="C13" s="1" t="n">
        <v>49</v>
      </c>
      <c r="D13" s="1" t="n">
        <v>1</v>
      </c>
      <c r="E13" s="1" t="n">
        <v>1</v>
      </c>
      <c r="F13" s="1" t="n">
        <v>1</v>
      </c>
      <c r="G13" s="1" t="n">
        <v>1</v>
      </c>
      <c r="H13" s="1" t="n">
        <v>1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  <c r="N13" s="1" t="n">
        <v>0</v>
      </c>
      <c r="O13" s="1" t="n">
        <v>1</v>
      </c>
      <c r="P13" s="1" t="n">
        <f aca="false">SUM(E13:O13)</f>
        <v>5</v>
      </c>
      <c r="Q13" s="1" t="n">
        <v>130</v>
      </c>
      <c r="R13" s="1" t="n">
        <v>90</v>
      </c>
      <c r="S13" s="1" t="n">
        <v>40</v>
      </c>
      <c r="T13" s="2" t="n">
        <v>103.333333333333</v>
      </c>
      <c r="U13" s="3" t="n">
        <v>54.9</v>
      </c>
      <c r="V13" s="3" t="n">
        <v>154</v>
      </c>
      <c r="W13" s="2" t="n">
        <v>23.1489289930848</v>
      </c>
      <c r="X13" s="2" t="n">
        <v>0</v>
      </c>
      <c r="Y13" s="3" t="n">
        <v>59</v>
      </c>
      <c r="Z13" s="3" t="n">
        <v>91</v>
      </c>
      <c r="AA13" s="2" t="n">
        <v>34.2559859000916</v>
      </c>
      <c r="AB13" s="2" t="n">
        <v>0.383116883116883</v>
      </c>
      <c r="AC13" s="2" t="n">
        <v>0.648351648351648</v>
      </c>
      <c r="AD13" s="3" t="n">
        <v>30.4</v>
      </c>
      <c r="AE13" s="3" t="n">
        <v>16.7</v>
      </c>
      <c r="AF13" s="3" t="n">
        <v>38.2</v>
      </c>
      <c r="AG13" s="1" t="n">
        <v>5</v>
      </c>
      <c r="AH13" s="3" t="n">
        <v>47.5</v>
      </c>
      <c r="AI13" s="3" t="n">
        <v>26.1</v>
      </c>
      <c r="AJ13" s="3" t="n">
        <v>36.2</v>
      </c>
      <c r="AK13" s="3" t="n">
        <v>2</v>
      </c>
      <c r="AL13" s="1" t="n">
        <v>1156</v>
      </c>
      <c r="AM13" s="1" t="n">
        <v>34</v>
      </c>
      <c r="AN13" s="1" t="n">
        <v>1803</v>
      </c>
      <c r="AO13" s="1" t="n">
        <v>104</v>
      </c>
      <c r="AP13" s="1" t="n">
        <v>205</v>
      </c>
      <c r="AQ13" s="1" t="n">
        <v>159</v>
      </c>
      <c r="AR13" s="1" t="n">
        <v>154</v>
      </c>
      <c r="AS13" s="1" t="n">
        <v>134</v>
      </c>
      <c r="AT13" s="1" t="n">
        <v>2</v>
      </c>
      <c r="AU13" s="1" t="n">
        <f aca="false">((AO13*15)+(AP13*30)+(AQ13*30)+(AR13*30)+(AS13*15))-(AO13*120)</f>
        <v>6630</v>
      </c>
      <c r="AV13" s="1" t="n">
        <f aca="false">((AO13*15)+(AP13*30)+(AQ13*30)+(AR13*30)+(AS13*15))</f>
        <v>19110</v>
      </c>
      <c r="AX13" s="4" t="n">
        <f aca="false">10000/SQRT((AO13*BE13)*(AVERAGE(AO13:AS13)*AVERAGE(BE13:BI13)))</f>
        <v>1.3050642980942</v>
      </c>
      <c r="AY13" s="4" t="n">
        <v>1</v>
      </c>
      <c r="AZ13" s="2" t="n">
        <f aca="false">(AO13*BE13)/405</f>
        <v>5.39259259259259</v>
      </c>
      <c r="BA13" s="2" t="n">
        <v>1</v>
      </c>
      <c r="BB13" s="2" t="n">
        <f aca="false">1/(LOG(BF13)+LOG(AO13))</f>
        <v>0.23487506805313</v>
      </c>
      <c r="BC13" s="2" t="n">
        <f aca="false">(BF13-BE13)/(AP13-AO13)</f>
        <v>1.51485148514851</v>
      </c>
      <c r="BD13" s="2" t="n">
        <f aca="false">(20*BE13)/((AO13/18)-3.5)</f>
        <v>184.390243902439</v>
      </c>
      <c r="BE13" s="3" t="n">
        <v>21</v>
      </c>
      <c r="BF13" s="3" t="n">
        <v>174</v>
      </c>
      <c r="BG13" s="3" t="n">
        <v>229</v>
      </c>
      <c r="BH13" s="3" t="n">
        <v>246</v>
      </c>
      <c r="BI13" s="3" t="n">
        <v>219</v>
      </c>
      <c r="BJ13" s="2" t="n">
        <f aca="false">((BE13*15)+(BF13*30)+(BG13*30)+(BH13*30)+(BI13*15))-(BE13*120)</f>
        <v>20550</v>
      </c>
      <c r="BK13" s="2" t="n">
        <f aca="false">((BE13*15)+(BF13*30)+(BG13*30)+(BH13*30)+(BI13*15))</f>
        <v>23070</v>
      </c>
      <c r="BL13" s="2" t="n">
        <f aca="false">(1/BE13)</f>
        <v>0.0476190476190476</v>
      </c>
      <c r="BM13" s="2" t="n">
        <f aca="false">(BJ13/AU13)</f>
        <v>3.09954751131222</v>
      </c>
      <c r="BN13" s="2" t="n">
        <f aca="false">(BK13/AV13)</f>
        <v>1.20722135007849</v>
      </c>
      <c r="BO13" s="2" t="n">
        <f aca="false">(AX13*BM13)</f>
        <v>4.04510879726029</v>
      </c>
      <c r="BP13" s="2" t="n">
        <f aca="false">(AX13*BN13)</f>
        <v>1.57550148388452</v>
      </c>
      <c r="BQ13" s="2" t="n">
        <v>2</v>
      </c>
      <c r="BR13" s="4" t="n">
        <f aca="false">(BC13*BL13)</f>
        <v>0.0721357850070721</v>
      </c>
      <c r="BS13" s="1" t="n">
        <v>262</v>
      </c>
      <c r="BT13" s="1" t="n">
        <v>1</v>
      </c>
      <c r="BU13" s="1" t="n">
        <v>36</v>
      </c>
      <c r="BV13" s="1" t="n">
        <v>1</v>
      </c>
      <c r="BW13" s="1" t="n">
        <v>167</v>
      </c>
      <c r="BX13" s="1" t="n">
        <v>1</v>
      </c>
      <c r="BY13" s="1" t="n">
        <v>59</v>
      </c>
      <c r="BZ13" s="1" t="n">
        <v>293</v>
      </c>
      <c r="CA13" s="1" t="n">
        <v>1</v>
      </c>
      <c r="CB13" s="1" t="n">
        <v>1</v>
      </c>
      <c r="CD13" s="1" t="n">
        <v>66</v>
      </c>
      <c r="CE13" s="1" t="n">
        <v>71.5</v>
      </c>
      <c r="CF13" s="1" t="n">
        <v>39.9</v>
      </c>
      <c r="CG13" s="1" t="n">
        <v>157</v>
      </c>
      <c r="CH13" s="1" t="n">
        <v>102</v>
      </c>
      <c r="CI13" s="1" t="n">
        <v>436</v>
      </c>
      <c r="CJ13" s="1" t="n">
        <v>1.36</v>
      </c>
      <c r="CK13" s="1" t="s">
        <v>424</v>
      </c>
      <c r="CN13" s="1" t="n">
        <v>2377</v>
      </c>
      <c r="CO13" s="1" t="n">
        <v>13.243584350021</v>
      </c>
      <c r="CP13" s="1" t="n">
        <v>35.2124526714346</v>
      </c>
      <c r="CQ13" s="1" t="n">
        <v>8.82204459402608</v>
      </c>
      <c r="CR13" s="1" t="n">
        <v>10.1851072780816</v>
      </c>
      <c r="CS13" s="1" t="n">
        <v>4.16491375683635</v>
      </c>
      <c r="CT13" s="1" t="n">
        <v>53.7147665124106</v>
      </c>
      <c r="CU13" s="1" t="n">
        <v>10.5</v>
      </c>
      <c r="CV13" s="1" t="n">
        <v>5.8</v>
      </c>
      <c r="CW13" s="1" t="n">
        <v>11.3</v>
      </c>
      <c r="CX13" s="1" t="n">
        <v>0</v>
      </c>
      <c r="CY13" s="1" t="n">
        <v>1.4</v>
      </c>
      <c r="CZ13" s="1" t="n">
        <v>5.6</v>
      </c>
      <c r="DA13" s="1" t="n">
        <v>0</v>
      </c>
      <c r="DB13" s="1" t="n">
        <v>0.4</v>
      </c>
      <c r="DC13" s="1" t="n">
        <v>1.7</v>
      </c>
      <c r="DD13" s="1" t="n">
        <v>78.7</v>
      </c>
      <c r="DE13" s="1" t="n">
        <v>93</v>
      </c>
      <c r="DF13" s="1" t="n">
        <v>23.3</v>
      </c>
      <c r="DG13" s="1" t="n">
        <v>26.9</v>
      </c>
      <c r="DH13" s="1" t="n">
        <v>11</v>
      </c>
      <c r="DI13" s="1" t="n">
        <v>267</v>
      </c>
      <c r="DJ13" s="1" t="n">
        <v>319.2</v>
      </c>
      <c r="DK13" s="1" t="n">
        <v>70.7</v>
      </c>
      <c r="DL13" s="1" t="n">
        <v>19.5</v>
      </c>
      <c r="DM13" s="1" t="n">
        <v>1951</v>
      </c>
      <c r="DN13" s="1" t="n">
        <v>222</v>
      </c>
      <c r="DO13" s="1" t="n">
        <v>0.95</v>
      </c>
      <c r="DP13" s="1" t="n">
        <v>0.83</v>
      </c>
      <c r="DQ13" s="1" t="n">
        <v>0.84</v>
      </c>
      <c r="DR13" s="1" t="n">
        <v>3.32</v>
      </c>
      <c r="DS13" s="1" t="n">
        <v>53.2</v>
      </c>
      <c r="DT13" s="1" t="n">
        <v>157.4</v>
      </c>
      <c r="DU13" s="1" t="n">
        <v>1.11</v>
      </c>
      <c r="DV13" s="1" t="n">
        <v>16.57</v>
      </c>
      <c r="DW13" s="1" t="n">
        <v>2.53</v>
      </c>
      <c r="DX13" s="1" t="n">
        <v>416</v>
      </c>
      <c r="DY13" s="1" t="n">
        <v>8.91</v>
      </c>
      <c r="DZ13" s="1" t="n">
        <v>2130</v>
      </c>
      <c r="EA13" s="1" t="n">
        <v>816</v>
      </c>
      <c r="EB13" s="1" t="n">
        <v>3585</v>
      </c>
      <c r="EC13" s="1" t="n">
        <v>760</v>
      </c>
      <c r="ED13" s="1" t="n">
        <v>62</v>
      </c>
      <c r="EE13" s="1" t="n">
        <v>6.2</v>
      </c>
      <c r="EF13" s="1" t="n">
        <v>0</v>
      </c>
      <c r="EG13" s="1" t="n">
        <v>8</v>
      </c>
      <c r="EH13" s="1" t="n">
        <v>4</v>
      </c>
      <c r="EI13" s="1" t="n">
        <v>240</v>
      </c>
      <c r="EJ13" s="1" t="n">
        <v>5</v>
      </c>
      <c r="EK13" s="1" t="n">
        <v>5</v>
      </c>
      <c r="EL13" s="1" t="n">
        <v>240</v>
      </c>
      <c r="EM13" s="1" t="n">
        <v>1000</v>
      </c>
      <c r="EN13" s="1" t="n">
        <v>240</v>
      </c>
      <c r="EO13" s="1" t="n">
        <v>4</v>
      </c>
      <c r="EP13" s="1" t="n">
        <v>1</v>
      </c>
      <c r="EQ13" s="1" t="n">
        <v>1</v>
      </c>
      <c r="ER13" s="1" t="n">
        <v>900</v>
      </c>
      <c r="ES13" s="1" t="n">
        <v>3</v>
      </c>
      <c r="ET13" s="1" t="n">
        <v>0</v>
      </c>
      <c r="EU13" s="1" t="n">
        <v>0</v>
      </c>
      <c r="EV13" s="1" t="n">
        <v>0</v>
      </c>
      <c r="EW13" s="1" t="n">
        <v>0</v>
      </c>
      <c r="EX13" s="1" t="n">
        <v>1</v>
      </c>
      <c r="EY13" s="1" t="n">
        <v>5</v>
      </c>
      <c r="EZ13" s="1" t="n">
        <v>2</v>
      </c>
      <c r="FA13" s="1" t="n">
        <v>1</v>
      </c>
      <c r="FB13" s="1" t="n">
        <v>2</v>
      </c>
      <c r="FC13" s="1" t="n">
        <v>2</v>
      </c>
      <c r="FD13" s="1" t="n">
        <v>10</v>
      </c>
      <c r="FE13" s="1" t="n">
        <v>12</v>
      </c>
      <c r="FF13" s="1" t="n">
        <v>1</v>
      </c>
      <c r="FG13" s="1" t="n">
        <v>2</v>
      </c>
      <c r="FH13" s="1" t="n">
        <v>1</v>
      </c>
      <c r="FI13" s="1" t="n">
        <v>36</v>
      </c>
      <c r="FJ13" s="1" t="n">
        <v>2</v>
      </c>
      <c r="FK13" s="1" t="n">
        <v>1</v>
      </c>
      <c r="FL13" s="1" t="n">
        <v>3</v>
      </c>
      <c r="FM13" s="1" t="n">
        <v>10</v>
      </c>
      <c r="FN13" s="1" t="n">
        <v>10</v>
      </c>
      <c r="FO13" s="1" t="n">
        <v>2</v>
      </c>
      <c r="FP13" s="1" t="n">
        <v>2</v>
      </c>
      <c r="FQ13" s="1" t="n">
        <v>34.20036</v>
      </c>
      <c r="FR13" s="1" t="n">
        <v>64.10535</v>
      </c>
      <c r="FS13" s="1" t="n">
        <v>0.04</v>
      </c>
      <c r="FT13" s="1" t="n">
        <v>1</v>
      </c>
      <c r="FU13" s="1" t="n">
        <v>4</v>
      </c>
      <c r="FV13" s="1" t="n">
        <v>2</v>
      </c>
      <c r="FW13" s="1" t="n">
        <v>1928.07</v>
      </c>
      <c r="FX13" s="1" t="n">
        <v>78.54</v>
      </c>
      <c r="FY13" s="1" t="n">
        <v>42.32</v>
      </c>
      <c r="FZ13" s="1" t="n">
        <v>41.2</v>
      </c>
      <c r="GA13" s="1" t="n">
        <v>30.53</v>
      </c>
      <c r="GB13" s="1" t="n">
        <v>235.59</v>
      </c>
      <c r="GC13" s="1" t="n">
        <v>45.37</v>
      </c>
      <c r="GD13" s="1" t="n">
        <v>20.33</v>
      </c>
      <c r="GE13" s="1" t="n">
        <v>7.11</v>
      </c>
      <c r="GF13" s="1" t="n">
        <v>62.24</v>
      </c>
      <c r="GG13" s="1" t="n">
        <v>1.54</v>
      </c>
      <c r="GH13" s="1" t="n">
        <v>14.01</v>
      </c>
      <c r="GI13" s="1" t="n">
        <v>4.81</v>
      </c>
      <c r="GJ13" s="1" t="n">
        <v>20.23</v>
      </c>
      <c r="GK13" s="1" t="n">
        <v>18.66</v>
      </c>
      <c r="GL13" s="1" t="n">
        <v>11.92</v>
      </c>
      <c r="GM13" s="1" t="n">
        <v>5.76</v>
      </c>
      <c r="GN13" s="1" t="n">
        <v>0</v>
      </c>
      <c r="GO13" s="1" t="n">
        <v>14.61</v>
      </c>
      <c r="GP13" s="1" t="n">
        <v>4.69</v>
      </c>
      <c r="GQ13" s="1" t="n">
        <v>3.07</v>
      </c>
      <c r="GR13" s="1" t="n">
        <v>1.34</v>
      </c>
      <c r="GS13" s="1" t="n">
        <v>549.33</v>
      </c>
      <c r="GT13" s="1" t="n">
        <v>12.11</v>
      </c>
      <c r="GU13" s="1" t="n">
        <v>1.17</v>
      </c>
      <c r="GV13" s="1" t="n">
        <v>264.67</v>
      </c>
      <c r="GW13" s="1" t="n">
        <v>1085.88</v>
      </c>
      <c r="GX13" s="1" t="n">
        <v>2622.46</v>
      </c>
      <c r="GY13" s="1" t="n">
        <v>2184.67</v>
      </c>
      <c r="GZ13" s="1" t="n">
        <v>6.86</v>
      </c>
      <c r="HA13" s="1" t="n">
        <v>1.35</v>
      </c>
      <c r="HB13" s="1" t="n">
        <v>1.95</v>
      </c>
      <c r="HC13" s="1" t="n">
        <v>0</v>
      </c>
      <c r="HD13" s="1" t="n">
        <v>101.73</v>
      </c>
      <c r="HE13" s="1" t="n">
        <v>182.39</v>
      </c>
      <c r="HF13" s="1" t="n">
        <v>1.62</v>
      </c>
      <c r="HG13" s="1" t="n">
        <v>1.53</v>
      </c>
      <c r="HH13" s="1" t="n">
        <v>21.56</v>
      </c>
      <c r="HI13" s="1" t="n">
        <v>4.27</v>
      </c>
      <c r="HJ13" s="1" t="n">
        <v>1.68</v>
      </c>
      <c r="HK13" s="1" t="n">
        <v>0.97</v>
      </c>
      <c r="HL13" s="1" t="n">
        <v>321.5</v>
      </c>
      <c r="HM13" s="1" t="n">
        <v>3.47</v>
      </c>
      <c r="HN13" s="1" t="n">
        <v>78.65</v>
      </c>
      <c r="HO13" s="1" t="n">
        <v>3573.58</v>
      </c>
      <c r="HP13" s="1" t="n">
        <v>4237.5</v>
      </c>
      <c r="HQ13" s="1" t="n">
        <v>61.87</v>
      </c>
      <c r="HR13" s="1" t="n">
        <v>1613.63</v>
      </c>
      <c r="HS13" s="1" t="n">
        <v>719.65</v>
      </c>
      <c r="HT13" s="1" t="n">
        <v>3715.54</v>
      </c>
      <c r="HU13" s="1" t="n">
        <v>1683.28</v>
      </c>
      <c r="HV13" s="1" t="n">
        <v>132.75</v>
      </c>
      <c r="HW13" s="1" t="n">
        <v>7.4</v>
      </c>
      <c r="HX13" s="1" t="n">
        <v>7.38</v>
      </c>
      <c r="HY13" s="1" t="n">
        <v>8.5</v>
      </c>
      <c r="HZ13" s="1" t="n">
        <v>1.05</v>
      </c>
      <c r="IA13" s="1" t="n">
        <v>10.41</v>
      </c>
      <c r="IB13" s="1" t="n">
        <v>2.01</v>
      </c>
      <c r="IC13" s="1" t="n">
        <v>22.94</v>
      </c>
      <c r="ID13" s="1" t="n">
        <v>9.87</v>
      </c>
      <c r="IE13" s="1" t="n">
        <v>24.04</v>
      </c>
      <c r="IF13" s="1" t="n">
        <v>31.03</v>
      </c>
      <c r="IG13" s="1" t="n">
        <v>13.12</v>
      </c>
      <c r="IH13" s="1" t="n">
        <v>330</v>
      </c>
      <c r="II13" s="1" t="n">
        <v>0.25</v>
      </c>
      <c r="IJ13" s="1" t="n">
        <v>61.83</v>
      </c>
      <c r="IK13" s="1" t="n">
        <v>58.76</v>
      </c>
      <c r="IL13" s="1" t="n">
        <v>1162550.8</v>
      </c>
      <c r="IM13" s="1" t="n">
        <v>4934.64</v>
      </c>
      <c r="IN13" s="1" t="n">
        <v>61</v>
      </c>
      <c r="IO13" s="1" t="n">
        <v>0.11</v>
      </c>
      <c r="IP13" s="1" t="n">
        <v>0.1</v>
      </c>
      <c r="IQ13" s="1" t="n">
        <v>0.12</v>
      </c>
      <c r="IR13" s="1" t="n">
        <v>0.28</v>
      </c>
      <c r="IS13" s="1" t="n">
        <v>0.4</v>
      </c>
      <c r="IT13" s="1" t="n">
        <v>0.25</v>
      </c>
      <c r="IU13" s="1" t="n">
        <v>0.83</v>
      </c>
      <c r="IV13" s="1" t="n">
        <v>0.97</v>
      </c>
      <c r="IW13" s="1" t="n">
        <v>11.26</v>
      </c>
      <c r="IX13" s="1" t="n">
        <v>10.22</v>
      </c>
      <c r="IY13" s="1" t="n">
        <v>5.62</v>
      </c>
      <c r="IZ13" s="1" t="n">
        <v>4.82</v>
      </c>
      <c r="JA13" s="1" t="n">
        <v>1.29</v>
      </c>
      <c r="JB13" s="1" t="n">
        <v>0.05</v>
      </c>
      <c r="JC13" s="1" t="n">
        <v>24.3</v>
      </c>
      <c r="JD13" s="1" t="n">
        <v>14.96</v>
      </c>
      <c r="JE13" s="1" t="n">
        <v>1.66</v>
      </c>
      <c r="JF13" s="1" t="n">
        <v>0.21</v>
      </c>
      <c r="JG13" s="1" t="n">
        <v>0.03</v>
      </c>
      <c r="JH13" s="1" t="n">
        <v>9.86</v>
      </c>
      <c r="JI13" s="1" t="n">
        <v>6.89</v>
      </c>
      <c r="JJ13" s="1" t="n">
        <v>0.17</v>
      </c>
      <c r="JK13" s="1" t="n">
        <v>0.43</v>
      </c>
      <c r="JL13" s="1" t="n">
        <v>0.88</v>
      </c>
      <c r="JM13" s="1" t="n">
        <v>0.7</v>
      </c>
      <c r="JN13" s="1" t="n">
        <v>0.02</v>
      </c>
      <c r="JO13" s="1" t="n">
        <v>0.15</v>
      </c>
      <c r="JP13" s="1" t="n">
        <v>0.09</v>
      </c>
      <c r="JQ13" s="1" t="n">
        <v>0.12</v>
      </c>
      <c r="JR13" s="1" t="n">
        <v>0.11</v>
      </c>
      <c r="JS13" s="1" t="n">
        <v>0.02</v>
      </c>
      <c r="JT13" s="1" t="n">
        <v>0.33</v>
      </c>
      <c r="JU13" s="1" t="n">
        <v>0.29</v>
      </c>
      <c r="JV13" s="1" t="n">
        <v>49</v>
      </c>
      <c r="JW13" s="1" t="n">
        <v>2940</v>
      </c>
      <c r="JX13" s="1" t="n">
        <v>44.1</v>
      </c>
      <c r="JY13" s="1" t="n">
        <v>27.914</v>
      </c>
      <c r="JZ13" s="1" t="n">
        <v>19.476</v>
      </c>
      <c r="KA13" s="1" t="n">
        <v>1168.56</v>
      </c>
      <c r="KB13" s="1" t="n">
        <v>7.1375</v>
      </c>
      <c r="KC13" s="1" t="n">
        <v>2.5</v>
      </c>
      <c r="KD13" s="1" t="n">
        <v>150</v>
      </c>
      <c r="KE13" s="1" t="n">
        <v>62.551</v>
      </c>
      <c r="KF13" s="1" t="n">
        <v>111.551</v>
      </c>
      <c r="KG13" s="1" t="n">
        <v>150.649</v>
      </c>
    </row>
    <row r="14" customFormat="false" ht="15" hidden="false" customHeight="true" outlineLevel="0" collapsed="false">
      <c r="A14" s="1" t="n">
        <v>30227</v>
      </c>
      <c r="B14" s="1" t="n">
        <v>2</v>
      </c>
      <c r="C14" s="1" t="n">
        <v>20</v>
      </c>
      <c r="D14" s="1" t="n">
        <v>1</v>
      </c>
      <c r="E14" s="1" t="n">
        <v>1</v>
      </c>
      <c r="F14" s="1" t="n">
        <v>0</v>
      </c>
      <c r="G14" s="1" t="n">
        <v>1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</v>
      </c>
      <c r="N14" s="1" t="n">
        <v>0</v>
      </c>
      <c r="O14" s="1" t="n">
        <v>0</v>
      </c>
      <c r="P14" s="1" t="n">
        <f aca="false">SUM(E14:O14)</f>
        <v>2</v>
      </c>
      <c r="Q14" s="1" t="n">
        <v>110</v>
      </c>
      <c r="R14" s="1" t="n">
        <v>70</v>
      </c>
      <c r="S14" s="1" t="n">
        <v>40</v>
      </c>
      <c r="T14" s="2" t="n">
        <v>83.3333333333333</v>
      </c>
      <c r="U14" s="3" t="n">
        <v>43.6</v>
      </c>
      <c r="V14" s="3" t="n">
        <v>153.5</v>
      </c>
      <c r="W14" s="2" t="n">
        <v>18.5041751106113</v>
      </c>
      <c r="X14" s="2" t="n">
        <v>0</v>
      </c>
      <c r="Y14" s="3" t="n">
        <v>59</v>
      </c>
      <c r="Z14" s="3" t="n">
        <v>87</v>
      </c>
      <c r="AA14" s="2" t="n">
        <v>26.1973386486043</v>
      </c>
      <c r="AB14" s="2" t="n">
        <v>0.384364820846906</v>
      </c>
      <c r="AC14" s="2" t="n">
        <v>0.67816091954023</v>
      </c>
      <c r="AD14" s="3" t="n">
        <v>15.9</v>
      </c>
      <c r="AE14" s="3" t="n">
        <v>6.9</v>
      </c>
      <c r="AF14" s="3" t="n">
        <v>36.7</v>
      </c>
      <c r="AG14" s="1" t="n">
        <v>1</v>
      </c>
      <c r="AH14" s="3" t="n">
        <v>57.6</v>
      </c>
      <c r="AI14" s="3" t="n">
        <v>25.1</v>
      </c>
      <c r="AJ14" s="3" t="n">
        <v>34.8</v>
      </c>
      <c r="AK14" s="3" t="n">
        <v>1.9</v>
      </c>
      <c r="AL14" s="1" t="n">
        <v>1159</v>
      </c>
      <c r="AM14" s="1" t="n">
        <v>12</v>
      </c>
      <c r="AN14" s="1" t="n">
        <v>1901</v>
      </c>
      <c r="AO14" s="1" t="n">
        <v>86</v>
      </c>
      <c r="AP14" s="1" t="n">
        <v>138</v>
      </c>
      <c r="AQ14" s="1" t="n">
        <v>87</v>
      </c>
      <c r="AR14" s="1" t="n">
        <v>83</v>
      </c>
      <c r="AS14" s="1" t="n">
        <v>96</v>
      </c>
      <c r="AT14" s="1" t="n">
        <v>1</v>
      </c>
      <c r="AU14" s="1" t="n">
        <f aca="false">((AO14*15)+(AP14*30)+(AQ14*30)+(AR14*30)+(AS14*15))-(AO14*120)</f>
        <v>1650</v>
      </c>
      <c r="AV14" s="1" t="n">
        <f aca="false">((AO14*15)+(AP14*30)+(AQ14*30)+(AR14*30)+(AS14*15))</f>
        <v>11970</v>
      </c>
      <c r="AX14" s="4" t="n">
        <f aca="false">10000/SQRT((AO14*BE14)*(AVERAGE(AO14:AS14)*AVERAGE(BE14:BI14)))</f>
        <v>5.0034344057048</v>
      </c>
      <c r="AY14" s="4" t="n">
        <v>0</v>
      </c>
      <c r="AZ14" s="2" t="n">
        <f aca="false">(AO14*BE14)/405</f>
        <v>1.32928395061728</v>
      </c>
      <c r="BA14" s="2" t="n">
        <v>0</v>
      </c>
      <c r="BB14" s="2" t="n">
        <f aca="false">1/(LOG(BF14)+LOG(AO14))</f>
        <v>0.243103435201223</v>
      </c>
      <c r="BC14" s="2" t="n">
        <f aca="false">(BF14-BE14)/(AP14-AO14)</f>
        <v>2.78346153846154</v>
      </c>
      <c r="BD14" s="2" t="n">
        <f aca="false">(20*BE14)/((AO14/18)-3.5)</f>
        <v>97.9826086956522</v>
      </c>
      <c r="BE14" s="3" t="n">
        <v>6.26</v>
      </c>
      <c r="BF14" s="3" t="n">
        <v>151</v>
      </c>
      <c r="BG14" s="3" t="n">
        <v>67.4</v>
      </c>
      <c r="BH14" s="3" t="n">
        <v>82.2</v>
      </c>
      <c r="BI14" s="3" t="n">
        <v>71.7</v>
      </c>
      <c r="BJ14" s="2" t="n">
        <f aca="false">((BE14*15)+(BF14*30)+(BG14*30)+(BH14*30)+(BI14*15))-(BE14*120)</f>
        <v>9436.2</v>
      </c>
      <c r="BK14" s="2" t="n">
        <f aca="false">((BE14*15)+(BF14*30)+(BG14*30)+(BH14*30)+(BI14*15))</f>
        <v>10187.4</v>
      </c>
      <c r="BL14" s="2" t="n">
        <f aca="false">(1/BE14)</f>
        <v>0.159744408945687</v>
      </c>
      <c r="BM14" s="2" t="n">
        <f aca="false">(BJ14/AU14)</f>
        <v>5.71890909090909</v>
      </c>
      <c r="BN14" s="2" t="n">
        <f aca="false">(BK14/AV14)</f>
        <v>0.851077694235589</v>
      </c>
      <c r="BO14" s="2" t="n">
        <f aca="false">(AX14*BM14)</f>
        <v>28.6141865085525</v>
      </c>
      <c r="BP14" s="2" t="n">
        <f aca="false">(AX14*BN14)</f>
        <v>4.25831141726626</v>
      </c>
      <c r="BQ14" s="2" t="n">
        <v>2</v>
      </c>
      <c r="BR14" s="4" t="n">
        <f aca="false">(BC14*BL14)</f>
        <v>0.444642418284591</v>
      </c>
      <c r="BS14" s="1" t="n">
        <v>183</v>
      </c>
      <c r="BT14" s="1" t="n">
        <v>0</v>
      </c>
      <c r="BU14" s="1" t="n">
        <v>50</v>
      </c>
      <c r="BV14" s="1" t="n">
        <v>0</v>
      </c>
      <c r="BW14" s="1" t="n">
        <v>120</v>
      </c>
      <c r="BX14" s="1" t="n">
        <v>0</v>
      </c>
      <c r="BY14" s="1" t="n">
        <v>13</v>
      </c>
      <c r="BZ14" s="1" t="n">
        <v>67</v>
      </c>
      <c r="CA14" s="1" t="n">
        <v>0</v>
      </c>
      <c r="CB14" s="1" t="n">
        <v>0</v>
      </c>
      <c r="CD14" s="1" t="n">
        <v>77</v>
      </c>
      <c r="CE14" s="1" t="n">
        <v>91.7</v>
      </c>
      <c r="CF14" s="1" t="n">
        <v>31.7</v>
      </c>
      <c r="CG14" s="1" t="n">
        <v>137</v>
      </c>
      <c r="CH14" s="1" t="n">
        <v>90</v>
      </c>
      <c r="CI14" s="1" t="n">
        <v>433</v>
      </c>
      <c r="CJ14" s="1" t="n">
        <v>1.19</v>
      </c>
      <c r="CK14" s="1" t="s">
        <v>424</v>
      </c>
      <c r="FM14" s="1" t="n">
        <v>41</v>
      </c>
      <c r="FN14" s="1" t="n">
        <v>41</v>
      </c>
      <c r="FO14" s="1" t="n">
        <v>1</v>
      </c>
      <c r="FP14" s="1" t="n">
        <v>1</v>
      </c>
      <c r="FQ14" s="1" t="n">
        <v>23.98001</v>
      </c>
      <c r="FR14" s="1" t="n">
        <v>240.4403</v>
      </c>
      <c r="FS14" s="1" t="n">
        <v>0.06</v>
      </c>
      <c r="FT14" s="1" t="n">
        <v>1</v>
      </c>
      <c r="FU14" s="1" t="n">
        <v>3</v>
      </c>
      <c r="FW14" s="1" t="n">
        <v>2615.96</v>
      </c>
      <c r="FX14" s="1" t="n">
        <v>77.4</v>
      </c>
      <c r="FY14" s="1" t="n">
        <v>27.42</v>
      </c>
      <c r="FZ14" s="1" t="n">
        <v>51.32</v>
      </c>
      <c r="GA14" s="1" t="n">
        <v>20.27</v>
      </c>
      <c r="GB14" s="1" t="n">
        <v>405.99</v>
      </c>
      <c r="GC14" s="1" t="n">
        <v>14.41</v>
      </c>
      <c r="GD14" s="1" t="n">
        <v>21.55</v>
      </c>
      <c r="GE14" s="1" t="n">
        <v>2.29</v>
      </c>
      <c r="GF14" s="1" t="n">
        <v>163.41</v>
      </c>
      <c r="GG14" s="1" t="n">
        <v>1.55</v>
      </c>
      <c r="GH14" s="1" t="n">
        <v>18.95</v>
      </c>
      <c r="GI14" s="1" t="n">
        <v>7.4</v>
      </c>
      <c r="GJ14" s="1" t="n">
        <v>34.14</v>
      </c>
      <c r="GK14" s="1" t="n">
        <v>25.41</v>
      </c>
      <c r="GL14" s="1" t="n">
        <v>15.43</v>
      </c>
      <c r="GM14" s="1" t="n">
        <v>9.64</v>
      </c>
      <c r="GN14" s="1" t="n">
        <v>0</v>
      </c>
      <c r="GO14" s="1" t="n">
        <v>21.68</v>
      </c>
      <c r="GP14" s="1" t="n">
        <v>10.92</v>
      </c>
      <c r="GQ14" s="1" t="n">
        <v>4.53</v>
      </c>
      <c r="GR14" s="1" t="n">
        <v>1.06</v>
      </c>
      <c r="GS14" s="1" t="n">
        <v>655.64</v>
      </c>
      <c r="GT14" s="1" t="n">
        <v>17.29</v>
      </c>
      <c r="GU14" s="1" t="n">
        <v>0.75</v>
      </c>
      <c r="GV14" s="1" t="n">
        <v>346.88</v>
      </c>
      <c r="GW14" s="1" t="n">
        <v>1368.78</v>
      </c>
      <c r="GX14" s="1" t="n">
        <v>2816.81</v>
      </c>
      <c r="GY14" s="1" t="n">
        <v>3645.41</v>
      </c>
      <c r="GZ14" s="1" t="n">
        <v>9.34</v>
      </c>
      <c r="HA14" s="1" t="n">
        <v>1.69</v>
      </c>
      <c r="HB14" s="1" t="n">
        <v>3.2</v>
      </c>
      <c r="HC14" s="1" t="n">
        <v>0</v>
      </c>
      <c r="HD14" s="1" t="n">
        <v>79.71</v>
      </c>
      <c r="HE14" s="1" t="n">
        <v>155.18</v>
      </c>
      <c r="HF14" s="1" t="n">
        <v>2.55</v>
      </c>
      <c r="HG14" s="1" t="n">
        <v>1.6</v>
      </c>
      <c r="HH14" s="1" t="n">
        <v>20.38</v>
      </c>
      <c r="HI14" s="1" t="n">
        <v>4.36</v>
      </c>
      <c r="HJ14" s="1" t="n">
        <v>1.57</v>
      </c>
      <c r="HK14" s="1" t="n">
        <v>0.28</v>
      </c>
      <c r="HL14" s="1" t="n">
        <v>316.31</v>
      </c>
      <c r="HM14" s="1" t="n">
        <v>2.74</v>
      </c>
      <c r="HN14" s="1" t="n">
        <v>33.06</v>
      </c>
      <c r="HO14" s="1" t="n">
        <v>2833.72</v>
      </c>
      <c r="HP14" s="1" t="n">
        <v>2031.11</v>
      </c>
      <c r="HQ14" s="1" t="n">
        <v>13.2</v>
      </c>
      <c r="HR14" s="1" t="n">
        <v>1253.04</v>
      </c>
      <c r="HS14" s="1" t="n">
        <v>13.76</v>
      </c>
      <c r="HT14" s="1" t="n">
        <v>7197.6</v>
      </c>
      <c r="HU14" s="1" t="n">
        <v>483.5</v>
      </c>
      <c r="HV14" s="1" t="n">
        <v>49.99</v>
      </c>
      <c r="HW14" s="1" t="n">
        <v>6.27</v>
      </c>
      <c r="HX14" s="1" t="n">
        <v>5.12</v>
      </c>
      <c r="HY14" s="1" t="n">
        <v>5.52</v>
      </c>
      <c r="HZ14" s="1" t="n">
        <v>0.56</v>
      </c>
      <c r="IA14" s="1" t="n">
        <v>6.24</v>
      </c>
      <c r="IB14" s="1" t="n">
        <v>0.92</v>
      </c>
      <c r="IC14" s="1" t="n">
        <v>14.97</v>
      </c>
      <c r="ID14" s="1" t="n">
        <v>6.55</v>
      </c>
      <c r="IE14" s="1" t="n">
        <v>23</v>
      </c>
      <c r="IF14" s="1" t="n">
        <v>34.46</v>
      </c>
      <c r="IG14" s="1" t="n">
        <v>11.8</v>
      </c>
      <c r="IH14" s="1" t="n">
        <v>358.22</v>
      </c>
      <c r="II14" s="1" t="n">
        <v>0.83</v>
      </c>
      <c r="IJ14" s="1" t="n">
        <v>44.15</v>
      </c>
      <c r="IK14" s="1" t="n">
        <v>27.92</v>
      </c>
      <c r="IL14" s="1" t="n">
        <v>3889303.7</v>
      </c>
      <c r="IM14" s="1" t="n">
        <v>9579.8</v>
      </c>
      <c r="IN14" s="1" t="n">
        <v>68.39</v>
      </c>
      <c r="IO14" s="1" t="n">
        <v>0.04</v>
      </c>
      <c r="IP14" s="1" t="n">
        <v>0.01</v>
      </c>
      <c r="IQ14" s="1" t="n">
        <v>0.01</v>
      </c>
      <c r="IR14" s="1" t="n">
        <v>0.12</v>
      </c>
      <c r="IS14" s="1" t="n">
        <v>0.11</v>
      </c>
      <c r="IT14" s="1" t="n">
        <v>0.06</v>
      </c>
      <c r="IU14" s="1" t="n">
        <v>0.63</v>
      </c>
      <c r="IV14" s="1" t="n">
        <v>1.7</v>
      </c>
      <c r="IW14" s="1" t="n">
        <v>11.98</v>
      </c>
      <c r="IX14" s="1" t="n">
        <v>21.23</v>
      </c>
      <c r="IY14" s="1" t="n">
        <v>5.19</v>
      </c>
      <c r="IZ14" s="1" t="n">
        <v>6.9</v>
      </c>
      <c r="JA14" s="1" t="n">
        <v>1.82</v>
      </c>
      <c r="JB14" s="1" t="n">
        <v>0.19</v>
      </c>
      <c r="JC14" s="1" t="n">
        <v>26.67</v>
      </c>
      <c r="JD14" s="1" t="n">
        <v>32.86</v>
      </c>
      <c r="JE14" s="1" t="n">
        <v>0.37</v>
      </c>
      <c r="JF14" s="1" t="n">
        <v>0.02</v>
      </c>
      <c r="JG14" s="1" t="n">
        <v>0</v>
      </c>
      <c r="JH14" s="1" t="n">
        <v>8.99</v>
      </c>
      <c r="JI14" s="1" t="n">
        <v>9.76</v>
      </c>
      <c r="JJ14" s="1" t="n">
        <v>0.03</v>
      </c>
      <c r="JK14" s="1" t="n">
        <v>0.08</v>
      </c>
      <c r="JL14" s="1" t="n">
        <v>0.93</v>
      </c>
      <c r="JM14" s="1" t="n">
        <v>0.66</v>
      </c>
      <c r="JN14" s="1" t="n">
        <v>0</v>
      </c>
      <c r="JO14" s="1" t="n">
        <v>0.18</v>
      </c>
      <c r="JP14" s="1" t="n">
        <v>0.15</v>
      </c>
      <c r="JQ14" s="1" t="n">
        <v>0.01</v>
      </c>
      <c r="JR14" s="1" t="n">
        <v>0</v>
      </c>
      <c r="JS14" s="1" t="n">
        <v>0</v>
      </c>
      <c r="JT14" s="1" t="n">
        <v>0.02</v>
      </c>
      <c r="JU14" s="1" t="n">
        <v>0</v>
      </c>
      <c r="JV14" s="1" t="n">
        <v>7</v>
      </c>
      <c r="JW14" s="1" t="n">
        <v>420</v>
      </c>
      <c r="JX14" s="1" t="n">
        <v>6.3</v>
      </c>
      <c r="JY14" s="1" t="n">
        <v>4.3465</v>
      </c>
      <c r="JZ14" s="1" t="n">
        <v>3.609</v>
      </c>
      <c r="KA14" s="1" t="n">
        <v>216.54</v>
      </c>
      <c r="KE14" s="1" t="n">
        <v>23.939</v>
      </c>
      <c r="KF14" s="1" t="n">
        <v>30.939</v>
      </c>
      <c r="KG14" s="1" t="n">
        <v>72.64899</v>
      </c>
    </row>
    <row r="15" customFormat="false" ht="15" hidden="false" customHeight="true" outlineLevel="0" collapsed="false">
      <c r="A15" s="1" t="n">
        <v>30234</v>
      </c>
      <c r="B15" s="1" t="n">
        <v>1</v>
      </c>
      <c r="C15" s="1" t="n">
        <v>54</v>
      </c>
      <c r="D15" s="1" t="n">
        <v>1</v>
      </c>
      <c r="E15" s="1" t="n">
        <v>1</v>
      </c>
      <c r="F15" s="1" t="n">
        <v>1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1</v>
      </c>
      <c r="N15" s="1" t="n">
        <v>0</v>
      </c>
      <c r="O15" s="1" t="n">
        <v>1</v>
      </c>
      <c r="P15" s="1" t="n">
        <f aca="false">SUM(E15:O15)</f>
        <v>4</v>
      </c>
      <c r="Q15" s="1" t="n">
        <v>130</v>
      </c>
      <c r="R15" s="1" t="n">
        <v>90</v>
      </c>
      <c r="S15" s="1" t="n">
        <v>40</v>
      </c>
      <c r="T15" s="2" t="n">
        <v>103.333333333333</v>
      </c>
      <c r="U15" s="3" t="n">
        <v>80</v>
      </c>
      <c r="V15" s="3" t="n">
        <v>167</v>
      </c>
      <c r="W15" s="2" t="n">
        <v>28.6851446806985</v>
      </c>
      <c r="X15" s="2" t="n">
        <v>1</v>
      </c>
      <c r="Y15" s="3" t="n">
        <v>97.5</v>
      </c>
      <c r="Z15" s="3" t="n">
        <v>104</v>
      </c>
      <c r="AA15" s="2" t="n">
        <v>24.002273963453</v>
      </c>
      <c r="AB15" s="2" t="n">
        <v>0.583832335329341</v>
      </c>
      <c r="AC15" s="2" t="n">
        <v>0.9375</v>
      </c>
      <c r="AD15" s="3" t="n">
        <v>20</v>
      </c>
      <c r="AE15" s="3" t="n">
        <v>24</v>
      </c>
      <c r="AF15" s="3" t="n">
        <v>56</v>
      </c>
      <c r="AG15" s="1" t="n">
        <v>14</v>
      </c>
      <c r="AH15" s="3" t="n">
        <v>50.1</v>
      </c>
      <c r="AI15" s="3" t="n">
        <v>40.1</v>
      </c>
      <c r="AJ15" s="3" t="n">
        <v>53.2</v>
      </c>
      <c r="AK15" s="3" t="n">
        <v>2.8</v>
      </c>
      <c r="AL15" s="1" t="n">
        <v>1644</v>
      </c>
      <c r="AM15" s="1" t="n">
        <v>69</v>
      </c>
      <c r="AN15" s="1" t="n">
        <v>2548</v>
      </c>
      <c r="AO15" s="1" t="n">
        <v>111</v>
      </c>
      <c r="AP15" s="1" t="n">
        <v>172</v>
      </c>
      <c r="AQ15" s="1" t="n">
        <v>235</v>
      </c>
      <c r="AR15" s="1" t="n">
        <v>238</v>
      </c>
      <c r="AS15" s="1" t="n">
        <v>261</v>
      </c>
      <c r="AT15" s="1" t="n">
        <v>5</v>
      </c>
      <c r="AU15" s="1" t="n">
        <f aca="false">((AO15*15)+(AP15*30)+(AQ15*30)+(AR15*30)+(AS15*15))-(AO15*120)</f>
        <v>11610</v>
      </c>
      <c r="AV15" s="1" t="n">
        <f aca="false">((AO15*15)+(AP15*30)+(AQ15*30)+(AR15*30)+(AS15*15))</f>
        <v>24930</v>
      </c>
      <c r="BS15" s="1" t="n">
        <v>254</v>
      </c>
      <c r="BT15" s="1" t="n">
        <v>1</v>
      </c>
      <c r="BU15" s="1" t="n">
        <v>36</v>
      </c>
      <c r="BV15" s="1" t="n">
        <v>1</v>
      </c>
      <c r="BW15" s="1" t="n">
        <v>177</v>
      </c>
      <c r="BX15" s="1" t="n">
        <v>1</v>
      </c>
      <c r="BY15" s="1" t="n">
        <v>41</v>
      </c>
      <c r="BZ15" s="1" t="n">
        <v>204</v>
      </c>
      <c r="CA15" s="1" t="n">
        <v>1</v>
      </c>
      <c r="CB15" s="1" t="n">
        <v>3</v>
      </c>
      <c r="CD15" s="1" t="n">
        <v>62</v>
      </c>
      <c r="CE15" s="1" t="n">
        <v>37.3</v>
      </c>
      <c r="CF15" s="1" t="n">
        <v>36.2</v>
      </c>
      <c r="CG15" s="1" t="n">
        <v>148</v>
      </c>
      <c r="CH15" s="1" t="n">
        <v>86</v>
      </c>
      <c r="CI15" s="1" t="n">
        <v>407</v>
      </c>
      <c r="CJ15" s="1" t="n">
        <v>1.1</v>
      </c>
      <c r="CK15" s="1" t="s">
        <v>424</v>
      </c>
      <c r="CN15" s="1" t="n">
        <v>1556</v>
      </c>
      <c r="CO15" s="1" t="n">
        <v>25.0899742930591</v>
      </c>
      <c r="CP15" s="1" t="n">
        <v>26.4910025706941</v>
      </c>
      <c r="CQ15" s="1" t="n">
        <v>7.98200514138818</v>
      </c>
      <c r="CR15" s="1" t="n">
        <v>11.8573264781491</v>
      </c>
      <c r="CS15" s="1" t="n">
        <v>3.87532133676093</v>
      </c>
      <c r="CT15" s="1" t="n">
        <v>50.9511568123393</v>
      </c>
      <c r="CU15" s="1" t="n">
        <v>0</v>
      </c>
      <c r="CV15" s="1" t="n">
        <v>5</v>
      </c>
      <c r="CW15" s="1" t="n">
        <v>0.9</v>
      </c>
      <c r="CX15" s="1" t="n">
        <v>0</v>
      </c>
      <c r="CY15" s="1" t="n">
        <v>6.1</v>
      </c>
      <c r="CZ15" s="1" t="n">
        <v>0</v>
      </c>
      <c r="DA15" s="1" t="n">
        <v>2</v>
      </c>
      <c r="DB15" s="1" t="n">
        <v>2.2</v>
      </c>
      <c r="DC15" s="1" t="n">
        <v>3.3</v>
      </c>
      <c r="DD15" s="1" t="n">
        <v>97.6</v>
      </c>
      <c r="DE15" s="1" t="n">
        <v>45.8</v>
      </c>
      <c r="DF15" s="1" t="n">
        <v>13.8</v>
      </c>
      <c r="DG15" s="1" t="n">
        <v>20.5</v>
      </c>
      <c r="DH15" s="1" t="n">
        <v>6.7</v>
      </c>
      <c r="DI15" s="1" t="n">
        <v>486</v>
      </c>
      <c r="DJ15" s="1" t="n">
        <v>198.2</v>
      </c>
      <c r="DK15" s="1" t="n">
        <v>39.3</v>
      </c>
      <c r="DL15" s="1" t="n">
        <v>30.7</v>
      </c>
      <c r="DM15" s="1" t="n">
        <v>1703</v>
      </c>
      <c r="DN15" s="1" t="n">
        <v>986</v>
      </c>
      <c r="DO15" s="1" t="n">
        <v>2.05</v>
      </c>
      <c r="DP15" s="1" t="n">
        <v>1.89</v>
      </c>
      <c r="DQ15" s="1" t="n">
        <v>1.37</v>
      </c>
      <c r="DR15" s="1" t="n">
        <v>5.23</v>
      </c>
      <c r="DS15" s="1" t="n">
        <v>330.3</v>
      </c>
      <c r="DT15" s="1" t="n">
        <v>591.6</v>
      </c>
      <c r="DU15" s="1" t="n">
        <v>4.41</v>
      </c>
      <c r="DV15" s="1" t="n">
        <v>16.68</v>
      </c>
      <c r="DW15" s="1" t="n">
        <v>2.61</v>
      </c>
      <c r="DX15" s="1" t="n">
        <v>1007</v>
      </c>
      <c r="DY15" s="1" t="n">
        <v>14.74</v>
      </c>
      <c r="DZ15" s="1" t="n">
        <v>4191</v>
      </c>
      <c r="EA15" s="1" t="n">
        <v>431</v>
      </c>
      <c r="EB15" s="1" t="n">
        <v>892</v>
      </c>
      <c r="EC15" s="1" t="n">
        <v>1189</v>
      </c>
      <c r="ED15" s="1" t="n">
        <v>62</v>
      </c>
      <c r="EE15" s="1" t="n">
        <v>12.8</v>
      </c>
      <c r="EF15" s="1" t="n">
        <v>0</v>
      </c>
      <c r="EG15" s="1" t="n">
        <v>10</v>
      </c>
      <c r="EH15" s="1" t="n">
        <v>1</v>
      </c>
      <c r="EI15" s="1" t="n">
        <v>900</v>
      </c>
      <c r="EJ15" s="1" t="s">
        <v>425</v>
      </c>
      <c r="EK15" s="1" t="s">
        <v>425</v>
      </c>
      <c r="EL15" s="1" t="s">
        <v>425</v>
      </c>
      <c r="EM15" s="1" t="n">
        <v>2000</v>
      </c>
      <c r="EN15" s="1" t="n">
        <v>0</v>
      </c>
      <c r="EO15" s="1" t="n">
        <v>5</v>
      </c>
      <c r="EP15" s="1" t="n">
        <v>1</v>
      </c>
      <c r="EQ15" s="1" t="n">
        <v>2</v>
      </c>
      <c r="ER15" s="1" t="n">
        <v>600</v>
      </c>
      <c r="ES15" s="1" t="n">
        <v>3</v>
      </c>
      <c r="ET15" s="1" t="n">
        <v>0</v>
      </c>
      <c r="EU15" s="1" t="n">
        <v>0</v>
      </c>
      <c r="EV15" s="1" t="n">
        <v>0</v>
      </c>
      <c r="EW15" s="1" t="n">
        <v>0</v>
      </c>
      <c r="EX15" s="1" t="n">
        <v>1</v>
      </c>
      <c r="EY15" s="1" t="n">
        <v>1</v>
      </c>
      <c r="EZ15" s="1" t="n">
        <v>2</v>
      </c>
      <c r="FA15" s="1" t="n">
        <v>0</v>
      </c>
      <c r="FB15" s="1" t="n">
        <v>0</v>
      </c>
      <c r="FC15" s="1" t="n">
        <v>0</v>
      </c>
      <c r="FD15" s="1" t="n">
        <v>2</v>
      </c>
      <c r="FE15" s="1" t="n">
        <v>7</v>
      </c>
      <c r="FF15" s="1" t="n">
        <v>1</v>
      </c>
      <c r="FG15" s="1" t="n">
        <v>1</v>
      </c>
      <c r="FH15" s="1" t="n">
        <v>1</v>
      </c>
      <c r="FI15" s="1" t="n">
        <v>12</v>
      </c>
      <c r="FJ15" s="1" t="n">
        <v>4</v>
      </c>
      <c r="FK15" s="1" t="n">
        <v>1</v>
      </c>
      <c r="FL15" s="1" t="n">
        <v>3</v>
      </c>
    </row>
    <row r="16" customFormat="false" ht="15" hidden="false" customHeight="true" outlineLevel="0" collapsed="false">
      <c r="A16" s="1" t="n">
        <v>30237</v>
      </c>
      <c r="B16" s="1" t="n">
        <v>1</v>
      </c>
      <c r="C16" s="1" t="n">
        <v>54</v>
      </c>
      <c r="D16" s="1" t="n">
        <v>1</v>
      </c>
      <c r="E16" s="1" t="n">
        <v>1</v>
      </c>
      <c r="F16" s="1" t="n">
        <v>1</v>
      </c>
      <c r="G16" s="1" t="n">
        <v>1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</v>
      </c>
      <c r="N16" s="1" t="n">
        <v>0</v>
      </c>
      <c r="O16" s="1" t="n">
        <v>1</v>
      </c>
      <c r="P16" s="1" t="n">
        <f aca="false">SUM(E16:O16)</f>
        <v>4</v>
      </c>
      <c r="Q16" s="1" t="n">
        <v>110</v>
      </c>
      <c r="R16" s="1" t="n">
        <v>70</v>
      </c>
      <c r="S16" s="1" t="n">
        <v>40</v>
      </c>
      <c r="T16" s="2" t="n">
        <v>83.3333333333333</v>
      </c>
      <c r="U16" s="3" t="n">
        <v>76.4</v>
      </c>
      <c r="V16" s="3" t="n">
        <v>170</v>
      </c>
      <c r="W16" s="2" t="n">
        <v>26.4359861591696</v>
      </c>
      <c r="X16" s="2" t="n">
        <v>1</v>
      </c>
      <c r="Y16" s="3" t="n">
        <v>87</v>
      </c>
      <c r="Z16" s="3" t="n">
        <v>98</v>
      </c>
      <c r="AA16" s="2" t="n">
        <v>32.6275697803628</v>
      </c>
      <c r="AB16" s="2" t="n">
        <v>0.511764705882353</v>
      </c>
      <c r="AC16" s="2" t="n">
        <v>0.887755102040816</v>
      </c>
      <c r="AD16" s="3" t="n">
        <v>22.5</v>
      </c>
      <c r="AE16" s="3" t="n">
        <v>17.2</v>
      </c>
      <c r="AF16" s="3" t="n">
        <v>59.2</v>
      </c>
      <c r="AG16" s="1" t="n">
        <v>11</v>
      </c>
      <c r="AH16" s="3" t="n">
        <v>53.9</v>
      </c>
      <c r="AI16" s="3" t="n">
        <v>41.2</v>
      </c>
      <c r="AJ16" s="3" t="n">
        <v>56.2</v>
      </c>
      <c r="AK16" s="3" t="n">
        <v>3</v>
      </c>
      <c r="AL16" s="1" t="n">
        <v>1708</v>
      </c>
      <c r="AM16" s="1" t="n">
        <v>47</v>
      </c>
      <c r="AN16" s="1" t="n">
        <v>2647</v>
      </c>
      <c r="AO16" s="1" t="n">
        <v>96</v>
      </c>
      <c r="AP16" s="1" t="n">
        <v>146</v>
      </c>
      <c r="AQ16" s="1" t="n">
        <v>179</v>
      </c>
      <c r="AR16" s="1" t="n">
        <v>154</v>
      </c>
      <c r="AS16" s="1" t="n">
        <v>159</v>
      </c>
      <c r="AT16" s="1" t="n">
        <v>3</v>
      </c>
      <c r="AU16" s="1" t="n">
        <f aca="false">((AO16*15)+(AP16*30)+(AQ16*30)+(AR16*30)+(AS16*15))-(AO16*120)</f>
        <v>6675</v>
      </c>
      <c r="AV16" s="1" t="n">
        <f aca="false">((AO16*15)+(AP16*30)+(AQ16*30)+(AR16*30)+(AS16*15))</f>
        <v>18195</v>
      </c>
      <c r="AX16" s="4" t="n">
        <f aca="false">10000/SQRT((AO16*BE16)*(AVERAGE(AO16:AS16)*AVERAGE(BE16:BI16)))</f>
        <v>3.69616075335241</v>
      </c>
      <c r="AY16" s="4" t="n">
        <v>0</v>
      </c>
      <c r="AZ16" s="2" t="n">
        <f aca="false">(AO16*BE16)/405</f>
        <v>1.5597037037037</v>
      </c>
      <c r="BA16" s="2" t="n">
        <v>0</v>
      </c>
      <c r="BB16" s="2" t="n">
        <f aca="false">1/(LOG(BE16)+LOG(AO16))</f>
        <v>0.357079459386897</v>
      </c>
      <c r="BC16" s="2" t="n">
        <f aca="false">(BF16-BE16)/(AP16-AO16)</f>
        <v>2.2284</v>
      </c>
      <c r="BD16" s="2" t="n">
        <f aca="false">(20*BE16)/((AO16/18)-3.5)</f>
        <v>71.7818181818182</v>
      </c>
      <c r="BE16" s="3" t="n">
        <v>6.58</v>
      </c>
      <c r="BF16" s="3" t="n">
        <v>118</v>
      </c>
      <c r="BG16" s="3" t="n">
        <v>107</v>
      </c>
      <c r="BH16" s="3" t="n">
        <v>93.2</v>
      </c>
      <c r="BI16" s="3" t="n">
        <v>69.9</v>
      </c>
      <c r="BJ16" s="2" t="n">
        <f aca="false">((BE16*15)+(BF16*30)+(BG16*30)+(BH16*30)+(BI16*15))-(BE16*120)</f>
        <v>9903.6</v>
      </c>
      <c r="BK16" s="2" t="n">
        <f aca="false">((BE16*15)+(BF16*30)+(BG16*30)+(BH16*30)+(BI16*15))</f>
        <v>10693.2</v>
      </c>
      <c r="BL16" s="2" t="n">
        <f aca="false">(1/BE16)</f>
        <v>0.151975683890578</v>
      </c>
      <c r="BM16" s="2" t="n">
        <f aca="false">(BJ16/AU16)</f>
        <v>1.48368539325843</v>
      </c>
      <c r="BN16" s="2" t="n">
        <f aca="false">(BK16/AV16)</f>
        <v>0.587699917559769</v>
      </c>
      <c r="BO16" s="2" t="n">
        <f aca="false">(AX16*BM16)</f>
        <v>5.48393972088403</v>
      </c>
      <c r="BP16" s="2" t="n">
        <f aca="false">(AX16*BN16)</f>
        <v>2.17223337003286</v>
      </c>
      <c r="BQ16" s="2" t="n">
        <v>2</v>
      </c>
      <c r="BR16" s="4" t="n">
        <f aca="false">(BC16*BL16)</f>
        <v>0.338662613981763</v>
      </c>
      <c r="BS16" s="1" t="n">
        <v>151</v>
      </c>
      <c r="BT16" s="1" t="n">
        <v>0</v>
      </c>
      <c r="BU16" s="1" t="n">
        <v>27</v>
      </c>
      <c r="BV16" s="1" t="n">
        <v>1</v>
      </c>
      <c r="BW16" s="1" t="n">
        <v>75</v>
      </c>
      <c r="BX16" s="1" t="n">
        <v>0</v>
      </c>
      <c r="BZ16" s="1" t="n">
        <v>246</v>
      </c>
      <c r="CA16" s="1" t="n">
        <v>1</v>
      </c>
      <c r="CB16" s="1" t="n">
        <v>3</v>
      </c>
      <c r="CN16" s="1" t="n">
        <v>2640</v>
      </c>
      <c r="CO16" s="1" t="n">
        <v>13.4090909090909</v>
      </c>
      <c r="CP16" s="1" t="n">
        <v>21.3920454545455</v>
      </c>
      <c r="CQ16" s="1" t="n">
        <v>3.40909090909091</v>
      </c>
      <c r="CR16" s="1" t="n">
        <v>9</v>
      </c>
      <c r="CS16" s="1" t="n">
        <v>3.06818181818182</v>
      </c>
      <c r="CT16" s="1" t="n">
        <v>66.969696969697</v>
      </c>
      <c r="CU16" s="1" t="n">
        <v>8.32</v>
      </c>
      <c r="CV16" s="1" t="n">
        <v>4.32</v>
      </c>
      <c r="CW16" s="1" t="n">
        <v>17.2</v>
      </c>
      <c r="CX16" s="1" t="n">
        <v>0</v>
      </c>
      <c r="CY16" s="1" t="n">
        <v>4.85</v>
      </c>
      <c r="CZ16" s="1" t="n">
        <v>4.52</v>
      </c>
      <c r="DA16" s="1" t="n">
        <v>0</v>
      </c>
      <c r="DB16" s="1" t="n">
        <v>0.72</v>
      </c>
      <c r="DC16" s="1" t="n">
        <v>0</v>
      </c>
      <c r="DD16" s="1" t="n">
        <v>88.5</v>
      </c>
      <c r="DE16" s="1" t="n">
        <v>62.75</v>
      </c>
      <c r="DF16" s="1" t="n">
        <v>10</v>
      </c>
      <c r="DG16" s="1" t="n">
        <v>26.4</v>
      </c>
      <c r="DH16" s="1" t="n">
        <v>9</v>
      </c>
      <c r="DI16" s="1" t="n">
        <v>483</v>
      </c>
      <c r="DJ16" s="1" t="n">
        <v>442</v>
      </c>
      <c r="DK16" s="1" t="n">
        <v>64.6</v>
      </c>
      <c r="DL16" s="1" t="n">
        <v>29.9</v>
      </c>
      <c r="DM16" s="1" t="n">
        <v>2163</v>
      </c>
      <c r="DN16" s="1" t="n">
        <v>4225</v>
      </c>
      <c r="DO16" s="1" t="n">
        <v>1.99</v>
      </c>
      <c r="DP16" s="1" t="n">
        <v>2.09</v>
      </c>
      <c r="DQ16" s="1" t="n">
        <v>2.81</v>
      </c>
      <c r="DR16" s="1" t="n">
        <v>3.81</v>
      </c>
      <c r="DS16" s="1" t="n">
        <v>367.6</v>
      </c>
      <c r="DT16" s="1" t="n">
        <v>493.3</v>
      </c>
      <c r="DU16" s="1" t="n">
        <v>3.78</v>
      </c>
      <c r="DV16" s="1" t="n">
        <v>21.92</v>
      </c>
      <c r="DW16" s="1" t="n">
        <v>2.69</v>
      </c>
      <c r="DX16" s="1" t="n">
        <v>795</v>
      </c>
      <c r="DY16" s="1" t="n">
        <v>29.02</v>
      </c>
      <c r="DZ16" s="1" t="n">
        <v>4442</v>
      </c>
      <c r="EA16" s="1" t="n">
        <v>652</v>
      </c>
      <c r="EB16" s="1" t="n">
        <v>4970</v>
      </c>
      <c r="EC16" s="1" t="n">
        <v>777</v>
      </c>
      <c r="ED16" s="1" t="n">
        <v>63</v>
      </c>
      <c r="EE16" s="1" t="n">
        <v>12.1</v>
      </c>
      <c r="EF16" s="1" t="n">
        <v>0</v>
      </c>
      <c r="EG16" s="1" t="n">
        <v>6</v>
      </c>
      <c r="EH16" s="1" t="n">
        <v>3</v>
      </c>
      <c r="EI16" s="1" t="n">
        <v>250</v>
      </c>
      <c r="EJ16" s="1" t="s">
        <v>425</v>
      </c>
      <c r="EK16" s="1" t="s">
        <v>425</v>
      </c>
      <c r="EL16" s="1" t="s">
        <v>425</v>
      </c>
      <c r="EM16" s="1" t="n">
        <v>750</v>
      </c>
      <c r="EN16" s="1" t="n">
        <v>500</v>
      </c>
      <c r="EO16" s="1" t="n">
        <v>3</v>
      </c>
      <c r="EP16" s="1" t="n">
        <v>1</v>
      </c>
      <c r="EQ16" s="1" t="n">
        <v>3</v>
      </c>
      <c r="ER16" s="1" t="n">
        <v>250</v>
      </c>
      <c r="ES16" s="1" t="n">
        <v>3</v>
      </c>
      <c r="ET16" s="1" t="n">
        <v>0</v>
      </c>
      <c r="EU16" s="1" t="n">
        <v>0</v>
      </c>
      <c r="EV16" s="1" t="n">
        <v>0</v>
      </c>
      <c r="EW16" s="1" t="n">
        <v>0</v>
      </c>
      <c r="EX16" s="1" t="n">
        <v>1</v>
      </c>
      <c r="EY16" s="1" t="n">
        <v>1</v>
      </c>
      <c r="EZ16" s="1" t="n">
        <v>8</v>
      </c>
      <c r="FA16" s="1" t="n">
        <v>0</v>
      </c>
      <c r="FB16" s="1" t="n">
        <v>0</v>
      </c>
      <c r="FC16" s="1" t="n">
        <v>0</v>
      </c>
      <c r="FD16" s="1" t="n">
        <v>1</v>
      </c>
      <c r="FE16" s="1" t="n">
        <v>13</v>
      </c>
      <c r="FF16" s="1" t="n">
        <v>1</v>
      </c>
      <c r="FG16" s="1" t="s">
        <v>427</v>
      </c>
      <c r="FH16" s="1" t="n">
        <v>1</v>
      </c>
      <c r="FI16" s="1" t="s">
        <v>427</v>
      </c>
      <c r="FJ16" s="1" t="n">
        <v>1</v>
      </c>
      <c r="FK16" s="1" t="n">
        <v>1</v>
      </c>
      <c r="FL16" s="1" t="n">
        <v>1</v>
      </c>
      <c r="FM16" s="1" t="n">
        <v>7</v>
      </c>
      <c r="FN16" s="1" t="n">
        <v>7</v>
      </c>
      <c r="FO16" s="1" t="n">
        <v>2</v>
      </c>
      <c r="FP16" s="1" t="n">
        <v>2</v>
      </c>
      <c r="FQ16" s="1" t="n">
        <v>35.28036</v>
      </c>
      <c r="FR16" s="1" t="n">
        <v>209.0406</v>
      </c>
      <c r="FS16" s="1" t="n">
        <v>0.49</v>
      </c>
      <c r="FT16" s="1" t="n">
        <v>2</v>
      </c>
      <c r="FU16" s="1" t="n">
        <v>4</v>
      </c>
      <c r="FV16" s="1" t="n">
        <v>3</v>
      </c>
      <c r="FW16" s="1" t="n">
        <v>2018.01</v>
      </c>
      <c r="FX16" s="1" t="n">
        <v>60.72</v>
      </c>
      <c r="FY16" s="1" t="n">
        <v>20.68</v>
      </c>
      <c r="FZ16" s="1" t="n">
        <v>20.57</v>
      </c>
      <c r="GA16" s="1" t="n">
        <v>16.62</v>
      </c>
      <c r="GB16" s="1" t="n">
        <v>349.63</v>
      </c>
      <c r="GC16" s="1" t="n">
        <v>37.34</v>
      </c>
      <c r="GD16" s="1" t="n">
        <v>41.36</v>
      </c>
      <c r="GE16" s="1" t="n">
        <v>2.46</v>
      </c>
      <c r="GF16" s="1" t="n">
        <v>110.24</v>
      </c>
      <c r="GG16" s="1" t="n">
        <v>1.62</v>
      </c>
      <c r="GH16" s="1" t="n">
        <v>32.27</v>
      </c>
      <c r="GI16" s="1" t="n">
        <v>7.64</v>
      </c>
      <c r="GJ16" s="1" t="n">
        <v>29.96</v>
      </c>
      <c r="GK16" s="1" t="n">
        <v>27.33</v>
      </c>
      <c r="GL16" s="1" t="n">
        <v>14.68</v>
      </c>
      <c r="GM16" s="1" t="n">
        <v>8.62</v>
      </c>
      <c r="GN16" s="1" t="n">
        <v>0</v>
      </c>
      <c r="GO16" s="1" t="n">
        <v>19.36</v>
      </c>
      <c r="GP16" s="1" t="n">
        <v>8.65</v>
      </c>
      <c r="GQ16" s="1" t="n">
        <v>5.06</v>
      </c>
      <c r="GR16" s="1" t="n">
        <v>1.15</v>
      </c>
      <c r="GS16" s="1" t="n">
        <v>672.27</v>
      </c>
      <c r="GT16" s="1" t="n">
        <v>12.94</v>
      </c>
      <c r="GU16" s="1" t="n">
        <v>0.64</v>
      </c>
      <c r="GV16" s="1" t="n">
        <v>347.43</v>
      </c>
      <c r="GW16" s="1" t="n">
        <v>1263.48</v>
      </c>
      <c r="GX16" s="1" t="n">
        <v>3220.26</v>
      </c>
      <c r="GY16" s="1" t="n">
        <v>1916.49</v>
      </c>
      <c r="GZ16" s="1" t="n">
        <v>6.37</v>
      </c>
      <c r="HA16" s="1" t="n">
        <v>1.59</v>
      </c>
      <c r="HB16" s="1" t="n">
        <v>2.85</v>
      </c>
      <c r="HC16" s="1" t="n">
        <v>0</v>
      </c>
      <c r="HD16" s="1" t="n">
        <v>57.76</v>
      </c>
      <c r="HE16" s="1" t="n">
        <v>294.56</v>
      </c>
      <c r="HF16" s="1" t="n">
        <v>1.63</v>
      </c>
      <c r="HG16" s="1" t="n">
        <v>1.26</v>
      </c>
      <c r="HH16" s="1" t="n">
        <v>16.74</v>
      </c>
      <c r="HI16" s="1" t="n">
        <v>3.9</v>
      </c>
      <c r="HJ16" s="1" t="n">
        <v>1.72</v>
      </c>
      <c r="HK16" s="1" t="n">
        <v>0.87</v>
      </c>
      <c r="HL16" s="1" t="n">
        <v>355.62</v>
      </c>
      <c r="HM16" s="1" t="n">
        <v>1.8</v>
      </c>
      <c r="HN16" s="1" t="n">
        <v>44.7</v>
      </c>
      <c r="HO16" s="1" t="n">
        <v>4875.43</v>
      </c>
      <c r="HP16" s="1" t="n">
        <v>5081.49</v>
      </c>
      <c r="HQ16" s="1" t="n">
        <v>71.38</v>
      </c>
      <c r="HR16" s="1" t="n">
        <v>2387.53</v>
      </c>
      <c r="HS16" s="1" t="n">
        <v>274.85</v>
      </c>
      <c r="HT16" s="1" t="n">
        <v>9743.26</v>
      </c>
      <c r="HU16" s="1" t="n">
        <v>867.08</v>
      </c>
      <c r="HV16" s="1" t="n">
        <v>71.7</v>
      </c>
      <c r="HW16" s="1" t="n">
        <v>6.85</v>
      </c>
      <c r="HX16" s="1" t="n">
        <v>6.67</v>
      </c>
      <c r="HY16" s="1" t="n">
        <v>5.58</v>
      </c>
      <c r="HZ16" s="1" t="n">
        <v>0.86</v>
      </c>
      <c r="IA16" s="1" t="n">
        <v>8.29</v>
      </c>
      <c r="IB16" s="1" t="n">
        <v>1.75</v>
      </c>
      <c r="IC16" s="1" t="n">
        <v>17.6</v>
      </c>
      <c r="ID16" s="1" t="n">
        <v>6.87</v>
      </c>
      <c r="IE16" s="1" t="n">
        <v>11.85</v>
      </c>
      <c r="IF16" s="1" t="n">
        <v>15.62</v>
      </c>
      <c r="IG16" s="1" t="n">
        <v>8.35</v>
      </c>
      <c r="IH16" s="1" t="n">
        <v>180.36</v>
      </c>
      <c r="II16" s="1" t="n">
        <v>6.71</v>
      </c>
      <c r="IJ16" s="1" t="n">
        <v>154.92</v>
      </c>
      <c r="IK16" s="1" t="n">
        <v>43.24</v>
      </c>
      <c r="IL16" s="1" t="n">
        <v>3107773.2</v>
      </c>
      <c r="IM16" s="1" t="n">
        <v>8888.75</v>
      </c>
      <c r="IN16" s="1" t="n">
        <v>29.74</v>
      </c>
      <c r="IO16" s="1" t="n">
        <v>0.06</v>
      </c>
      <c r="IP16" s="1" t="n">
        <v>0.02</v>
      </c>
      <c r="IQ16" s="1" t="n">
        <v>0.01</v>
      </c>
      <c r="IR16" s="1" t="n">
        <v>0.11</v>
      </c>
      <c r="IS16" s="1" t="n">
        <v>0.28</v>
      </c>
      <c r="IT16" s="1" t="n">
        <v>0.05</v>
      </c>
      <c r="IU16" s="1" t="n">
        <v>0.55</v>
      </c>
      <c r="IV16" s="1" t="n">
        <v>0.58</v>
      </c>
      <c r="IW16" s="1" t="n">
        <v>8.08</v>
      </c>
      <c r="IX16" s="1" t="n">
        <v>6.79</v>
      </c>
      <c r="IY16" s="1" t="n">
        <v>4.3</v>
      </c>
      <c r="IZ16" s="1" t="n">
        <v>2.57</v>
      </c>
      <c r="JA16" s="1" t="n">
        <v>0.8</v>
      </c>
      <c r="JB16" s="1" t="n">
        <v>0.05</v>
      </c>
      <c r="JC16" s="1" t="n">
        <v>15.29</v>
      </c>
      <c r="JD16" s="1" t="n">
        <v>10.04</v>
      </c>
      <c r="JE16" s="1" t="n">
        <v>0.66</v>
      </c>
      <c r="JF16" s="1" t="n">
        <v>0.12</v>
      </c>
      <c r="JG16" s="1" t="n">
        <v>0.02</v>
      </c>
      <c r="JH16" s="1" t="n">
        <v>7.37</v>
      </c>
      <c r="JI16" s="1" t="n">
        <v>5.43</v>
      </c>
      <c r="JJ16" s="1" t="n">
        <v>0.06</v>
      </c>
      <c r="JK16" s="1" t="n">
        <v>0.11</v>
      </c>
      <c r="JL16" s="1" t="n">
        <v>0.66</v>
      </c>
      <c r="JM16" s="1" t="n">
        <v>0.54</v>
      </c>
      <c r="JN16" s="1" t="n">
        <v>0.01</v>
      </c>
      <c r="JO16" s="1" t="n">
        <v>0.07</v>
      </c>
      <c r="JP16" s="1" t="n">
        <v>0.05</v>
      </c>
      <c r="JQ16" s="1" t="n">
        <v>0.05</v>
      </c>
      <c r="JR16" s="1" t="n">
        <v>0.04</v>
      </c>
      <c r="JS16" s="1" t="n">
        <v>0</v>
      </c>
      <c r="JT16" s="1" t="n">
        <v>0.11</v>
      </c>
      <c r="JU16" s="1" t="n">
        <v>0.09</v>
      </c>
      <c r="JV16" s="1" t="n">
        <v>49</v>
      </c>
      <c r="JW16" s="1" t="n">
        <v>2940</v>
      </c>
      <c r="JX16" s="1" t="n">
        <v>44.1</v>
      </c>
      <c r="JY16" s="1" t="n">
        <v>16.944</v>
      </c>
      <c r="JZ16" s="1" t="n">
        <v>10.968</v>
      </c>
      <c r="KA16" s="1" t="n">
        <v>658.08</v>
      </c>
      <c r="KB16" s="1" t="n">
        <v>7.2625</v>
      </c>
      <c r="KC16" s="1" t="n">
        <v>2.75</v>
      </c>
      <c r="KD16" s="1" t="n">
        <v>165</v>
      </c>
      <c r="KE16" s="1" t="n">
        <v>41.286</v>
      </c>
      <c r="KF16" s="1" t="n">
        <v>90.286</v>
      </c>
      <c r="KG16" s="1" t="n">
        <v>85.473</v>
      </c>
    </row>
    <row r="17" customFormat="false" ht="15" hidden="false" customHeight="true" outlineLevel="0" collapsed="false">
      <c r="A17" s="1" t="n">
        <v>30238</v>
      </c>
      <c r="B17" s="1" t="n">
        <v>1</v>
      </c>
      <c r="C17" s="1" t="n">
        <v>25</v>
      </c>
      <c r="D17" s="1" t="n">
        <v>1</v>
      </c>
      <c r="E17" s="1" t="n">
        <v>1</v>
      </c>
      <c r="F17" s="1" t="n">
        <v>0</v>
      </c>
      <c r="G17" s="1" t="n">
        <v>1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1</v>
      </c>
      <c r="P17" s="1" t="n">
        <f aca="false">SUM(E17:O17)</f>
        <v>3</v>
      </c>
      <c r="Q17" s="1" t="n">
        <v>110</v>
      </c>
      <c r="R17" s="1" t="n">
        <v>90</v>
      </c>
      <c r="S17" s="1" t="n">
        <v>20</v>
      </c>
      <c r="T17" s="2" t="n">
        <v>96.6666666666667</v>
      </c>
      <c r="U17" s="3" t="n">
        <v>80.3</v>
      </c>
      <c r="V17" s="3" t="n">
        <v>179</v>
      </c>
      <c r="W17" s="2" t="n">
        <v>25.0616397740395</v>
      </c>
      <c r="X17" s="2" t="n">
        <v>1</v>
      </c>
      <c r="Y17" s="3" t="n">
        <v>86</v>
      </c>
      <c r="Z17" s="3" t="n">
        <v>101</v>
      </c>
      <c r="AA17" s="2" t="n">
        <v>27.6750045644777</v>
      </c>
      <c r="AB17" s="2" t="n">
        <v>0.480446927374302</v>
      </c>
      <c r="AC17" s="2" t="n">
        <v>0.851485148514851</v>
      </c>
      <c r="AD17" s="3" t="n">
        <v>20.8</v>
      </c>
      <c r="AE17" s="3" t="n">
        <v>16.7</v>
      </c>
      <c r="AF17" s="3" t="n">
        <v>63.6</v>
      </c>
      <c r="AG17" s="1" t="n">
        <v>5</v>
      </c>
      <c r="AH17" s="3" t="n">
        <v>54.7</v>
      </c>
      <c r="AI17" s="3" t="n">
        <v>43.9</v>
      </c>
      <c r="AJ17" s="3" t="n">
        <v>60.4</v>
      </c>
      <c r="AK17" s="3" t="n">
        <v>3.2</v>
      </c>
      <c r="AL17" s="1" t="n">
        <v>1888</v>
      </c>
      <c r="AM17" s="1" t="n">
        <v>32</v>
      </c>
      <c r="AN17" s="1" t="n">
        <v>2926</v>
      </c>
      <c r="AO17" s="1" t="n">
        <v>92</v>
      </c>
      <c r="AP17" s="1" t="n">
        <v>124</v>
      </c>
      <c r="AQ17" s="1" t="n">
        <v>86</v>
      </c>
      <c r="AR17" s="1" t="n">
        <v>104</v>
      </c>
      <c r="AS17" s="1" t="n">
        <v>76</v>
      </c>
      <c r="AT17" s="1" t="n">
        <v>1</v>
      </c>
      <c r="AU17" s="1" t="n">
        <f aca="false">((AO17*15)+(AP17*30)+(AQ17*30)+(AR17*30)+(AS17*15))-(AO17*120)</f>
        <v>900</v>
      </c>
      <c r="AV17" s="1" t="n">
        <f aca="false">((AO17*15)+(AP17*30)+(AQ17*30)+(AR17*30)+(AS17*15))</f>
        <v>11940</v>
      </c>
      <c r="BS17" s="1" t="n">
        <v>178</v>
      </c>
      <c r="BT17" s="1" t="n">
        <v>0</v>
      </c>
      <c r="BU17" s="1" t="n">
        <v>35</v>
      </c>
      <c r="BV17" s="1" t="n">
        <v>1</v>
      </c>
      <c r="BW17" s="1" t="n">
        <v>122</v>
      </c>
      <c r="BX17" s="1" t="n">
        <v>0</v>
      </c>
      <c r="BY17" s="1" t="n">
        <v>21</v>
      </c>
      <c r="BZ17" s="1" t="n">
        <v>105</v>
      </c>
      <c r="CA17" s="1" t="n">
        <v>0</v>
      </c>
      <c r="CB17" s="1" t="n">
        <v>2</v>
      </c>
      <c r="CD17" s="1" t="n">
        <v>62</v>
      </c>
      <c r="CE17" s="1" t="n">
        <v>23.5</v>
      </c>
      <c r="CF17" s="1" t="n">
        <v>45.9</v>
      </c>
      <c r="CG17" s="1" t="n">
        <v>145</v>
      </c>
      <c r="CH17" s="1" t="n">
        <v>112</v>
      </c>
      <c r="CI17" s="1" t="n">
        <v>421</v>
      </c>
      <c r="CJ17" s="1" t="n">
        <v>2.03</v>
      </c>
      <c r="CK17" s="1" t="s">
        <v>424</v>
      </c>
    </row>
    <row r="18" customFormat="false" ht="15" hidden="false" customHeight="true" outlineLevel="0" collapsed="false">
      <c r="A18" s="1" t="n">
        <v>30250</v>
      </c>
      <c r="B18" s="1" t="n">
        <v>2</v>
      </c>
      <c r="C18" s="1" t="n">
        <v>28</v>
      </c>
      <c r="D18" s="1" t="n">
        <v>1</v>
      </c>
      <c r="E18" s="1" t="n">
        <v>1</v>
      </c>
      <c r="F18" s="1" t="n">
        <v>0</v>
      </c>
      <c r="G18" s="1" t="n">
        <v>1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1</v>
      </c>
      <c r="N18" s="1" t="n">
        <v>0</v>
      </c>
      <c r="O18" s="1" t="n">
        <v>1</v>
      </c>
      <c r="P18" s="1" t="n">
        <f aca="false">SUM(E18:O18)</f>
        <v>4</v>
      </c>
      <c r="Q18" s="1" t="n">
        <v>110</v>
      </c>
      <c r="R18" s="1" t="n">
        <v>70</v>
      </c>
      <c r="S18" s="1" t="n">
        <v>40</v>
      </c>
      <c r="T18" s="2" t="n">
        <v>83.3333333333333</v>
      </c>
      <c r="U18" s="3" t="n">
        <v>67.6</v>
      </c>
      <c r="V18" s="3" t="n">
        <v>157.5</v>
      </c>
      <c r="W18" s="2" t="n">
        <v>27.2511967750063</v>
      </c>
      <c r="X18" s="2" t="n">
        <v>1</v>
      </c>
      <c r="Y18" s="3" t="n">
        <v>84.5</v>
      </c>
      <c r="Z18" s="3" t="n">
        <v>106</v>
      </c>
      <c r="AA18" s="2" t="n">
        <v>20.6493468215847</v>
      </c>
      <c r="AB18" s="2" t="n">
        <v>0.536507936507936</v>
      </c>
      <c r="AC18" s="2" t="n">
        <v>0.797169811320755</v>
      </c>
      <c r="AD18" s="3" t="n">
        <v>29</v>
      </c>
      <c r="AE18" s="3" t="n">
        <v>19.6</v>
      </c>
      <c r="AF18" s="3" t="n">
        <v>48</v>
      </c>
      <c r="AG18" s="1" t="n">
        <v>9</v>
      </c>
      <c r="AH18" s="3" t="n">
        <v>54.3</v>
      </c>
      <c r="AI18" s="3" t="n">
        <v>36.7</v>
      </c>
      <c r="AJ18" s="3" t="n">
        <v>45.6</v>
      </c>
      <c r="AK18" s="3" t="n">
        <v>2.4</v>
      </c>
      <c r="AL18" s="1" t="n">
        <v>1457</v>
      </c>
      <c r="AM18" s="1" t="n">
        <v>43</v>
      </c>
      <c r="AN18" s="1" t="n">
        <v>2258</v>
      </c>
      <c r="AO18" s="1" t="n">
        <v>91</v>
      </c>
      <c r="AP18" s="1" t="n">
        <v>148</v>
      </c>
      <c r="AQ18" s="1" t="n">
        <v>142</v>
      </c>
      <c r="AR18" s="1" t="n">
        <v>162</v>
      </c>
      <c r="AS18" s="1" t="n">
        <v>166</v>
      </c>
      <c r="AT18" s="1" t="n">
        <v>3</v>
      </c>
      <c r="AU18" s="1" t="n">
        <f aca="false">((AO18*15)+(AP18*30)+(AQ18*30)+(AR18*30)+(AS18*15))-(AO18*120)</f>
        <v>6495</v>
      </c>
      <c r="AV18" s="1" t="n">
        <f aca="false">((AO18*15)+(AP18*30)+(AQ18*30)+(AR18*30)+(AS18*15))</f>
        <v>17415</v>
      </c>
      <c r="BS18" s="1" t="n">
        <v>221</v>
      </c>
      <c r="BT18" s="1" t="n">
        <v>1</v>
      </c>
      <c r="BU18" s="1" t="n">
        <v>36</v>
      </c>
      <c r="BV18" s="1" t="n">
        <v>1</v>
      </c>
      <c r="BW18" s="1" t="n">
        <v>156</v>
      </c>
      <c r="BX18" s="1" t="n">
        <v>1</v>
      </c>
      <c r="BY18" s="1" t="n">
        <v>29</v>
      </c>
      <c r="BZ18" s="1" t="n">
        <v>145</v>
      </c>
      <c r="CA18" s="1" t="n">
        <v>0</v>
      </c>
      <c r="CB18" s="1" t="n">
        <v>3</v>
      </c>
      <c r="CD18" s="1" t="n">
        <v>64</v>
      </c>
      <c r="CE18" s="1" t="n">
        <v>70.67</v>
      </c>
      <c r="CF18" s="1" t="n">
        <v>25.86</v>
      </c>
      <c r="CG18" s="1" t="n">
        <v>144</v>
      </c>
      <c r="CH18" s="1" t="n">
        <v>70.67</v>
      </c>
      <c r="CI18" s="1" t="n">
        <v>377</v>
      </c>
      <c r="CJ18" s="1" t="n">
        <v>1.9</v>
      </c>
      <c r="CK18" s="1" t="s">
        <v>424</v>
      </c>
      <c r="CN18" s="1" t="n">
        <v>2600</v>
      </c>
      <c r="CO18" s="1" t="n">
        <v>18.4307692307692</v>
      </c>
      <c r="CP18" s="1" t="n">
        <v>17.4807692307692</v>
      </c>
      <c r="CQ18" s="1" t="n">
        <v>0.969230769230769</v>
      </c>
      <c r="CR18" s="1" t="n">
        <v>1.38461538461538</v>
      </c>
      <c r="CS18" s="1" t="n">
        <v>1.35</v>
      </c>
      <c r="CT18" s="1" t="n">
        <v>64.9230769230769</v>
      </c>
      <c r="CU18" s="1" t="n">
        <v>6.4</v>
      </c>
      <c r="CV18" s="1" t="n">
        <v>6.3</v>
      </c>
      <c r="CW18" s="1" t="n">
        <v>12.2</v>
      </c>
      <c r="CX18" s="1" t="n">
        <v>0</v>
      </c>
      <c r="CY18" s="1" t="n">
        <v>1.5</v>
      </c>
      <c r="CZ18" s="1" t="n">
        <v>1.8</v>
      </c>
      <c r="DA18" s="1" t="n">
        <v>1</v>
      </c>
      <c r="DB18" s="1" t="n">
        <v>4.4</v>
      </c>
      <c r="DC18" s="1" t="n">
        <v>0.5</v>
      </c>
      <c r="DD18" s="1" t="n">
        <v>119.8</v>
      </c>
      <c r="DE18" s="1" t="n">
        <v>50.5</v>
      </c>
      <c r="DF18" s="1" t="n">
        <v>2.8</v>
      </c>
      <c r="DG18" s="1" t="n">
        <v>4</v>
      </c>
      <c r="DH18" s="1" t="n">
        <v>3.9</v>
      </c>
      <c r="DI18" s="1" t="n">
        <v>155</v>
      </c>
      <c r="DJ18" s="1" t="n">
        <v>422</v>
      </c>
      <c r="DK18" s="1" t="n">
        <v>57.9</v>
      </c>
      <c r="DL18" s="1" t="n">
        <v>40.3</v>
      </c>
      <c r="DM18" s="1" t="n">
        <v>1662</v>
      </c>
      <c r="DN18" s="1" t="n">
        <v>313</v>
      </c>
      <c r="DO18" s="1" t="n">
        <v>1.85</v>
      </c>
      <c r="DP18" s="1" t="n">
        <v>1.95</v>
      </c>
      <c r="DQ18" s="1" t="n">
        <v>1.13</v>
      </c>
      <c r="DR18" s="1" t="n">
        <v>1.06</v>
      </c>
      <c r="DS18" s="1" t="n">
        <v>164.6</v>
      </c>
      <c r="DT18" s="1" t="n">
        <v>849.6</v>
      </c>
      <c r="DU18" s="1" t="n">
        <v>4.19</v>
      </c>
      <c r="DV18" s="1" t="n">
        <v>13</v>
      </c>
      <c r="DW18" s="1" t="n">
        <v>1.9</v>
      </c>
      <c r="DX18" s="1" t="n">
        <v>1830</v>
      </c>
      <c r="DY18" s="1" t="n">
        <v>29.06</v>
      </c>
      <c r="DZ18" s="1" t="n">
        <v>2902</v>
      </c>
      <c r="EA18" s="1" t="n">
        <v>553</v>
      </c>
      <c r="EB18" s="1" t="n">
        <v>1884</v>
      </c>
      <c r="EC18" s="1" t="n">
        <v>1139</v>
      </c>
      <c r="ED18" s="1" t="n">
        <v>68</v>
      </c>
      <c r="EE18" s="1" t="n">
        <v>8.1</v>
      </c>
      <c r="EF18" s="1" t="n">
        <v>0</v>
      </c>
      <c r="EG18" s="1" t="n">
        <v>5</v>
      </c>
      <c r="EH18" s="1" t="n">
        <v>1</v>
      </c>
      <c r="EI18" s="1" t="n">
        <v>240</v>
      </c>
      <c r="EJ18" s="1" t="s">
        <v>425</v>
      </c>
      <c r="EK18" s="1" t="s">
        <v>425</v>
      </c>
      <c r="EL18" s="1" t="s">
        <v>425</v>
      </c>
      <c r="EM18" s="1" t="n">
        <v>1500</v>
      </c>
      <c r="EN18" s="1" t="n">
        <v>500</v>
      </c>
      <c r="EO18" s="1" t="n">
        <v>4</v>
      </c>
      <c r="EP18" s="1" t="n">
        <v>1</v>
      </c>
      <c r="EQ18" s="1" t="n">
        <v>2</v>
      </c>
      <c r="ER18" s="1" t="n">
        <v>250</v>
      </c>
      <c r="ES18" s="1" t="n">
        <v>2</v>
      </c>
      <c r="ET18" s="1" t="n">
        <v>1</v>
      </c>
      <c r="EU18" s="1" t="n">
        <v>2</v>
      </c>
      <c r="EV18" s="1" t="n">
        <v>200</v>
      </c>
      <c r="EW18" s="1" t="n">
        <v>2</v>
      </c>
      <c r="EX18" s="1" t="n">
        <v>1</v>
      </c>
      <c r="EY18" s="1" t="n">
        <v>3</v>
      </c>
      <c r="EZ18" s="1" t="n">
        <v>2</v>
      </c>
      <c r="FA18" s="1" t="n">
        <v>0</v>
      </c>
      <c r="FB18" s="1" t="n">
        <v>0</v>
      </c>
      <c r="FC18" s="1" t="n">
        <v>0</v>
      </c>
      <c r="FD18" s="1" t="n">
        <v>2</v>
      </c>
      <c r="FE18" s="1" t="n">
        <v>10</v>
      </c>
      <c r="FF18" s="1" t="n">
        <v>1</v>
      </c>
      <c r="FG18" s="1" t="n">
        <v>1</v>
      </c>
      <c r="FH18" s="1" t="n">
        <v>1</v>
      </c>
      <c r="FI18" s="1" t="n">
        <v>2</v>
      </c>
      <c r="FJ18" s="1" t="n">
        <v>1</v>
      </c>
      <c r="FK18" s="1" t="n">
        <v>1</v>
      </c>
      <c r="FL18" s="1" t="n">
        <v>3</v>
      </c>
    </row>
    <row r="19" customFormat="false" ht="15" hidden="false" customHeight="true" outlineLevel="0" collapsed="false">
      <c r="A19" s="1" t="n">
        <v>30252</v>
      </c>
      <c r="B19" s="1" t="n">
        <v>2</v>
      </c>
      <c r="C19" s="1" t="n">
        <v>57</v>
      </c>
      <c r="D19" s="1" t="n">
        <v>1</v>
      </c>
      <c r="E19" s="1" t="n">
        <v>1</v>
      </c>
      <c r="F19" s="1" t="n">
        <v>1</v>
      </c>
      <c r="G19" s="1" t="n">
        <v>1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1</v>
      </c>
      <c r="N19" s="1" t="n">
        <v>0</v>
      </c>
      <c r="O19" s="1" t="n">
        <v>1</v>
      </c>
      <c r="P19" s="1" t="n">
        <f aca="false">SUM(E19:O19)</f>
        <v>5</v>
      </c>
      <c r="Q19" s="1" t="n">
        <v>100</v>
      </c>
      <c r="R19" s="1" t="n">
        <v>70</v>
      </c>
      <c r="S19" s="1" t="n">
        <v>30</v>
      </c>
      <c r="T19" s="2" t="n">
        <v>80</v>
      </c>
      <c r="U19" s="3" t="n">
        <v>68.6</v>
      </c>
      <c r="V19" s="3" t="n">
        <v>156</v>
      </c>
      <c r="W19" s="2" t="n">
        <v>28.1886916502301</v>
      </c>
      <c r="X19" s="2" t="n">
        <v>1</v>
      </c>
      <c r="Y19" s="3" t="n">
        <v>88.75</v>
      </c>
      <c r="Z19" s="3" t="n">
        <v>112</v>
      </c>
      <c r="AA19" s="2" t="n">
        <v>25.9329337346738</v>
      </c>
      <c r="AB19" s="2" t="n">
        <v>0.568910256410256</v>
      </c>
      <c r="AC19" s="2" t="n">
        <v>0.792410714285714</v>
      </c>
      <c r="AD19" s="3" t="n">
        <v>35.8</v>
      </c>
      <c r="AE19" s="3" t="n">
        <v>24.6</v>
      </c>
      <c r="AF19" s="3" t="n">
        <v>44</v>
      </c>
      <c r="AG19" s="1" t="n">
        <v>17</v>
      </c>
      <c r="AH19" s="3" t="n">
        <v>49.3</v>
      </c>
      <c r="AI19" s="3" t="n">
        <v>33.8</v>
      </c>
      <c r="AJ19" s="3" t="n">
        <v>41.7</v>
      </c>
      <c r="AK19" s="3" t="n">
        <v>2.3</v>
      </c>
      <c r="AL19" s="1" t="n">
        <v>1324</v>
      </c>
      <c r="AM19" s="1" t="n">
        <v>72</v>
      </c>
      <c r="AN19" s="1" t="n">
        <v>2052</v>
      </c>
      <c r="AO19" s="1" t="n">
        <v>108</v>
      </c>
      <c r="AQ19" s="1" t="n">
        <v>199</v>
      </c>
      <c r="AS19" s="1" t="n">
        <v>172</v>
      </c>
      <c r="AT19" s="1" t="n">
        <v>6</v>
      </c>
      <c r="AU19" s="1" t="n">
        <f aca="false">((((AO19+AQ19)/2)*60)+(((AQ19+AS19)/2)*60))-(AO19*120)</f>
        <v>7380</v>
      </c>
      <c r="AV19" s="1" t="n">
        <f aca="false">((((AO19+AQ19)/2)*60)+(((AQ19+AS19)/2)*60))</f>
        <v>20340</v>
      </c>
      <c r="BS19" s="1" t="n">
        <v>206</v>
      </c>
      <c r="BT19" s="1" t="n">
        <v>1</v>
      </c>
      <c r="BU19" s="1" t="n">
        <v>63</v>
      </c>
      <c r="BV19" s="1" t="n">
        <v>0</v>
      </c>
      <c r="BW19" s="1" t="n">
        <v>123</v>
      </c>
      <c r="BX19" s="1" t="n">
        <v>0</v>
      </c>
      <c r="BY19" s="1" t="n">
        <v>20</v>
      </c>
      <c r="BZ19" s="1" t="n">
        <v>100</v>
      </c>
      <c r="CA19" s="1" t="n">
        <v>0</v>
      </c>
      <c r="CB19" s="1" t="n">
        <v>2</v>
      </c>
      <c r="CD19" s="1" t="n">
        <v>64</v>
      </c>
      <c r="CE19" s="1" t="n">
        <v>78.15</v>
      </c>
      <c r="CF19" s="1" t="n">
        <v>42.7</v>
      </c>
      <c r="CG19" s="1" t="n">
        <v>144</v>
      </c>
      <c r="CH19" s="1" t="n">
        <v>114</v>
      </c>
      <c r="CI19" s="1" t="n">
        <v>441</v>
      </c>
      <c r="CJ19" s="1" t="n">
        <v>1.29</v>
      </c>
      <c r="CK19" s="1" t="s">
        <v>424</v>
      </c>
    </row>
    <row r="20" customFormat="false" ht="15" hidden="false" customHeight="true" outlineLevel="0" collapsed="false">
      <c r="A20" s="1" t="n">
        <v>30254</v>
      </c>
      <c r="B20" s="1" t="n">
        <v>1</v>
      </c>
      <c r="C20" s="1" t="n">
        <v>42</v>
      </c>
      <c r="D20" s="1" t="n">
        <v>1</v>
      </c>
      <c r="E20" s="1" t="n">
        <v>0</v>
      </c>
      <c r="F20" s="1" t="n">
        <v>0</v>
      </c>
      <c r="G20" s="1" t="n">
        <v>1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1</v>
      </c>
      <c r="P20" s="1" t="n">
        <f aca="false">SUM(E20:O20)</f>
        <v>2</v>
      </c>
      <c r="Q20" s="1" t="n">
        <v>100</v>
      </c>
      <c r="R20" s="1" t="n">
        <v>60</v>
      </c>
      <c r="S20" s="1" t="n">
        <v>40</v>
      </c>
      <c r="T20" s="2" t="n">
        <v>73.3333333333333</v>
      </c>
      <c r="U20" s="3" t="n">
        <v>76.2</v>
      </c>
      <c r="V20" s="3" t="n">
        <v>172.5</v>
      </c>
      <c r="W20" s="2" t="n">
        <v>25.6080655324512</v>
      </c>
      <c r="X20" s="2" t="n">
        <v>1</v>
      </c>
      <c r="Y20" s="3" t="n">
        <v>91.5</v>
      </c>
      <c r="Z20" s="3" t="n">
        <v>101</v>
      </c>
      <c r="AA20" s="2" t="n">
        <v>31.6232434671251</v>
      </c>
      <c r="AB20" s="2" t="n">
        <v>0.530434782608696</v>
      </c>
      <c r="AC20" s="2" t="n">
        <v>0.905940594059406</v>
      </c>
      <c r="AD20" s="3" t="n">
        <v>22.9</v>
      </c>
      <c r="AE20" s="3" t="n">
        <v>17.4</v>
      </c>
      <c r="AF20" s="3" t="n">
        <v>58.8</v>
      </c>
      <c r="AG20" s="1" t="n">
        <v>9</v>
      </c>
      <c r="AH20" s="3" t="n">
        <v>53.7</v>
      </c>
      <c r="AI20" s="3" t="n">
        <v>40.9</v>
      </c>
      <c r="AJ20" s="3" t="n">
        <v>55.9</v>
      </c>
      <c r="AK20" s="3" t="n">
        <v>2.9</v>
      </c>
      <c r="AL20" s="1" t="n">
        <v>1712</v>
      </c>
      <c r="AM20" s="1" t="n">
        <v>45</v>
      </c>
      <c r="AN20" s="1" t="n">
        <v>3047</v>
      </c>
      <c r="AO20" s="1" t="n">
        <v>86</v>
      </c>
      <c r="AQ20" s="1" t="n">
        <v>54</v>
      </c>
      <c r="AS20" s="1" t="n">
        <v>52</v>
      </c>
      <c r="AT20" s="1" t="n">
        <v>1</v>
      </c>
      <c r="AU20" s="1" t="n">
        <f aca="false">((((AO20+AQ20)/2)*60)+(((AQ20+AS20)/2)*60))-(AO20*120)</f>
        <v>-2940</v>
      </c>
      <c r="AV20" s="1" t="n">
        <f aca="false">((((AO20+AQ20)/2)*60)+(((AQ20+AS20)/2)*60))</f>
        <v>7380</v>
      </c>
      <c r="BS20" s="1" t="n">
        <v>215</v>
      </c>
      <c r="BT20" s="1" t="n">
        <v>1</v>
      </c>
      <c r="BU20" s="1" t="n">
        <v>36</v>
      </c>
      <c r="BV20" s="1" t="n">
        <v>1</v>
      </c>
      <c r="BW20" s="1" t="n">
        <v>157</v>
      </c>
      <c r="BX20" s="1" t="n">
        <v>1</v>
      </c>
      <c r="BY20" s="1" t="n">
        <v>22</v>
      </c>
      <c r="BZ20" s="1" t="n">
        <v>112</v>
      </c>
      <c r="CA20" s="1" t="n">
        <v>0</v>
      </c>
      <c r="CB20" s="1" t="n">
        <v>3</v>
      </c>
      <c r="CD20" s="1" t="n">
        <v>52</v>
      </c>
      <c r="CE20" s="1" t="n">
        <v>36.42</v>
      </c>
      <c r="CF20" s="1" t="n">
        <v>31.21</v>
      </c>
      <c r="CG20" s="1" t="n">
        <v>172</v>
      </c>
      <c r="CH20" s="1" t="n">
        <v>118</v>
      </c>
      <c r="CI20" s="1" t="n">
        <v>395</v>
      </c>
      <c r="CJ20" s="1" t="n">
        <v>1.88</v>
      </c>
      <c r="CK20" s="1" t="s">
        <v>424</v>
      </c>
      <c r="CN20" s="1" t="n">
        <v>1970</v>
      </c>
      <c r="CO20" s="1" t="n">
        <v>23.7969543147208</v>
      </c>
      <c r="CP20" s="1" t="n">
        <v>51.7934010152284</v>
      </c>
      <c r="CQ20" s="1" t="n">
        <v>10.1421319796954</v>
      </c>
      <c r="CR20" s="1" t="n">
        <v>12.4263959390863</v>
      </c>
      <c r="CS20" s="1" t="n">
        <v>10.5989847715736</v>
      </c>
      <c r="CT20" s="1" t="n">
        <v>26.7817258883249</v>
      </c>
      <c r="CU20" s="1" t="n">
        <v>4.62</v>
      </c>
      <c r="CV20" s="1" t="n">
        <v>11.48</v>
      </c>
      <c r="CW20" s="1" t="n">
        <v>1.45</v>
      </c>
      <c r="CX20" s="1" t="n">
        <v>0</v>
      </c>
      <c r="CY20" s="1" t="n">
        <v>0</v>
      </c>
      <c r="CZ20" s="1" t="n">
        <v>11.47</v>
      </c>
      <c r="DA20" s="1" t="n">
        <v>4.6</v>
      </c>
      <c r="DB20" s="1" t="n">
        <v>0</v>
      </c>
      <c r="DC20" s="1" t="n">
        <v>0</v>
      </c>
      <c r="DD20" s="1" t="n">
        <v>117.2</v>
      </c>
      <c r="DE20" s="1" t="n">
        <v>113.37</v>
      </c>
      <c r="DF20" s="1" t="n">
        <v>22.2</v>
      </c>
      <c r="DG20" s="1" t="n">
        <v>27.2</v>
      </c>
      <c r="DH20" s="1" t="n">
        <v>23.2</v>
      </c>
      <c r="DI20" s="1" t="n">
        <v>851</v>
      </c>
      <c r="DJ20" s="1" t="n">
        <v>131.9</v>
      </c>
      <c r="DK20" s="1" t="n">
        <v>58.7</v>
      </c>
      <c r="DL20" s="1" t="n">
        <v>23.6</v>
      </c>
      <c r="DM20" s="1" t="n">
        <v>1005</v>
      </c>
      <c r="DN20" s="1" t="n">
        <v>3385</v>
      </c>
      <c r="DO20" s="1" t="n">
        <v>0.72</v>
      </c>
      <c r="DP20" s="1" t="n">
        <v>1.77</v>
      </c>
      <c r="DQ20" s="1" t="n">
        <v>2.28</v>
      </c>
      <c r="DR20" s="1" t="n">
        <v>4.77</v>
      </c>
      <c r="DS20" s="1" t="n">
        <v>200.4</v>
      </c>
      <c r="DT20" s="1" t="n">
        <v>259.7</v>
      </c>
      <c r="DU20" s="1" t="n">
        <v>4.85</v>
      </c>
      <c r="DV20" s="1" t="n">
        <v>33.71</v>
      </c>
      <c r="DW20" s="1" t="n">
        <v>1.58</v>
      </c>
      <c r="DX20" s="1" t="n">
        <v>1133</v>
      </c>
      <c r="DY20" s="1" t="n">
        <v>12.91</v>
      </c>
      <c r="DZ20" s="1" t="n">
        <v>4870</v>
      </c>
      <c r="EA20" s="1" t="n">
        <v>550</v>
      </c>
      <c r="EB20" s="1" t="n">
        <v>3692</v>
      </c>
      <c r="EC20" s="1" t="n">
        <v>1279</v>
      </c>
      <c r="ED20" s="1" t="n">
        <v>95</v>
      </c>
      <c r="EE20" s="1" t="n">
        <v>6.3</v>
      </c>
      <c r="EF20" s="1" t="n">
        <v>0</v>
      </c>
      <c r="EG20" s="1" t="n">
        <v>10</v>
      </c>
      <c r="EH20" s="1" t="n">
        <v>3</v>
      </c>
      <c r="EI20" s="1" t="n">
        <v>250</v>
      </c>
      <c r="EJ20" s="1" t="n">
        <v>6</v>
      </c>
      <c r="EK20" s="1" t="n">
        <v>7</v>
      </c>
      <c r="EL20" s="1" t="n">
        <v>150</v>
      </c>
      <c r="EM20" s="1" t="n">
        <v>2500</v>
      </c>
      <c r="EN20" s="1" t="n">
        <v>0</v>
      </c>
      <c r="EO20" s="1" t="n">
        <v>3</v>
      </c>
      <c r="EP20" s="1" t="n">
        <v>1</v>
      </c>
      <c r="EQ20" s="1" t="n">
        <v>1</v>
      </c>
      <c r="ER20" s="1" t="n">
        <v>1300</v>
      </c>
      <c r="ES20" s="1" t="n">
        <v>3</v>
      </c>
      <c r="ET20" s="1" t="n">
        <v>1</v>
      </c>
      <c r="EU20" s="1" t="n">
        <v>3</v>
      </c>
      <c r="EV20" s="1" t="n">
        <v>450</v>
      </c>
      <c r="EW20" s="1" t="n">
        <v>2</v>
      </c>
      <c r="EX20" s="1" t="n">
        <v>1</v>
      </c>
      <c r="EY20" s="1" t="n">
        <v>3</v>
      </c>
      <c r="EZ20" s="1" t="n">
        <v>7</v>
      </c>
      <c r="FA20" s="1" t="n">
        <v>0</v>
      </c>
      <c r="FB20" s="1" t="n">
        <v>0</v>
      </c>
      <c r="FC20" s="1" t="n">
        <v>0</v>
      </c>
      <c r="FD20" s="1" t="n">
        <v>3</v>
      </c>
      <c r="FE20" s="1" t="n">
        <v>18</v>
      </c>
      <c r="FF20" s="1" t="n">
        <v>1</v>
      </c>
      <c r="FG20" s="1" t="n">
        <v>2</v>
      </c>
      <c r="FH20" s="1" t="n">
        <v>1</v>
      </c>
      <c r="FI20" s="1" t="n">
        <v>12</v>
      </c>
      <c r="FJ20" s="1" t="n">
        <v>4</v>
      </c>
      <c r="FK20" s="1" t="n">
        <v>1</v>
      </c>
      <c r="FL20" s="1" t="n">
        <v>1</v>
      </c>
    </row>
    <row r="21" customFormat="false" ht="15" hidden="false" customHeight="true" outlineLevel="0" collapsed="false">
      <c r="A21" s="1" t="n">
        <v>30267</v>
      </c>
      <c r="B21" s="1" t="n">
        <v>2</v>
      </c>
      <c r="C21" s="1" t="n">
        <v>31</v>
      </c>
      <c r="D21" s="1" t="n">
        <v>1</v>
      </c>
      <c r="E21" s="1" t="n">
        <v>0</v>
      </c>
      <c r="F21" s="1" t="n">
        <v>0</v>
      </c>
      <c r="G21" s="1" t="n">
        <v>1</v>
      </c>
      <c r="H21" s="1" t="n">
        <v>1</v>
      </c>
      <c r="I21" s="1" t="n">
        <v>1</v>
      </c>
      <c r="J21" s="1" t="n">
        <v>1</v>
      </c>
      <c r="K21" s="1" t="n">
        <v>0</v>
      </c>
      <c r="L21" s="1" t="n">
        <v>0</v>
      </c>
      <c r="M21" s="1" t="n">
        <v>1</v>
      </c>
      <c r="N21" s="1" t="n">
        <v>0</v>
      </c>
      <c r="O21" s="1" t="n">
        <v>1</v>
      </c>
      <c r="P21" s="1" t="n">
        <f aca="false">SUM(E21:O21)</f>
        <v>6</v>
      </c>
      <c r="Q21" s="1" t="n">
        <v>110</v>
      </c>
      <c r="R21" s="1" t="n">
        <v>80</v>
      </c>
      <c r="S21" s="1" t="n">
        <v>30</v>
      </c>
      <c r="T21" s="2" t="n">
        <v>90</v>
      </c>
      <c r="U21" s="3" t="n">
        <v>69.7</v>
      </c>
      <c r="V21" s="3" t="n">
        <v>149</v>
      </c>
      <c r="W21" s="2" t="n">
        <v>31.3949822080086</v>
      </c>
      <c r="X21" s="2" t="n">
        <v>2</v>
      </c>
      <c r="Y21" s="3" t="n">
        <v>88.5</v>
      </c>
      <c r="Z21" s="3" t="n">
        <v>108.5</v>
      </c>
      <c r="AA21" s="2" t="n">
        <v>41.988451464063</v>
      </c>
      <c r="AB21" s="2" t="n">
        <v>0.593959731543624</v>
      </c>
      <c r="AC21" s="2" t="n">
        <v>0.815668202764977</v>
      </c>
      <c r="AD21" s="3" t="n">
        <v>32.7</v>
      </c>
      <c r="AE21" s="3" t="n">
        <v>22.8</v>
      </c>
      <c r="AF21" s="3" t="n">
        <v>46.9</v>
      </c>
      <c r="AG21" s="1" t="n">
        <v>13</v>
      </c>
      <c r="AH21" s="3" t="n">
        <v>53.8</v>
      </c>
      <c r="AI21" s="3" t="n">
        <v>37.5</v>
      </c>
      <c r="AJ21" s="3" t="n">
        <v>44.5</v>
      </c>
      <c r="AK21" s="3" t="n">
        <v>2.4</v>
      </c>
      <c r="AL21" s="1" t="n">
        <v>1431</v>
      </c>
      <c r="AM21" s="1" t="n">
        <v>46</v>
      </c>
      <c r="AN21" s="1" t="n">
        <v>2547</v>
      </c>
      <c r="AO21" s="1" t="n">
        <v>89</v>
      </c>
      <c r="AQ21" s="1" t="n">
        <v>77</v>
      </c>
      <c r="AS21" s="1" t="n">
        <v>100</v>
      </c>
      <c r="AT21" s="1" t="n">
        <v>1</v>
      </c>
      <c r="AU21" s="1" t="n">
        <f aca="false">((((AO21+AQ21)/2)*60)+(((AQ21+AS21)/2)*60))-(AO21*120)</f>
        <v>-390</v>
      </c>
      <c r="AV21" s="1" t="n">
        <f aca="false">((((AO21+AQ21)/2)*60)+(((AQ21+AS21)/2)*60))</f>
        <v>10290</v>
      </c>
      <c r="BS21" s="1" t="n">
        <v>214</v>
      </c>
      <c r="BT21" s="1" t="n">
        <v>1</v>
      </c>
      <c r="BU21" s="1" t="n">
        <v>32</v>
      </c>
      <c r="BV21" s="1" t="n">
        <v>1</v>
      </c>
      <c r="BW21" s="1" t="n">
        <v>147</v>
      </c>
      <c r="BX21" s="1" t="n">
        <v>1</v>
      </c>
      <c r="BY21" s="1" t="n">
        <v>35</v>
      </c>
      <c r="BZ21" s="1" t="n">
        <v>175</v>
      </c>
      <c r="CA21" s="1" t="n">
        <v>1</v>
      </c>
      <c r="CB21" s="1" t="n">
        <v>5</v>
      </c>
      <c r="CC21" s="1" t="n">
        <v>2</v>
      </c>
      <c r="CD21" s="1" t="n">
        <v>64</v>
      </c>
      <c r="CE21" s="1" t="n">
        <v>22.33</v>
      </c>
      <c r="CF21" s="1" t="n">
        <v>19.14</v>
      </c>
      <c r="CG21" s="1" t="n">
        <v>160</v>
      </c>
      <c r="CH21" s="1" t="n">
        <v>106</v>
      </c>
      <c r="CI21" s="1" t="n">
        <v>442</v>
      </c>
      <c r="CJ21" s="1" t="n">
        <v>1.7</v>
      </c>
      <c r="CK21" s="1" t="s">
        <v>424</v>
      </c>
      <c r="CN21" s="1" t="n">
        <v>1700</v>
      </c>
      <c r="CO21" s="1" t="n">
        <v>15</v>
      </c>
      <c r="CP21" s="1" t="n">
        <v>32</v>
      </c>
      <c r="CQ21" s="1" t="n">
        <v>8</v>
      </c>
      <c r="CR21" s="1" t="n">
        <v>10</v>
      </c>
      <c r="CS21" s="1" t="n">
        <v>2</v>
      </c>
      <c r="CT21" s="1" t="n">
        <v>52</v>
      </c>
      <c r="CU21" s="1" t="n">
        <v>7.2</v>
      </c>
      <c r="CV21" s="1" t="n">
        <v>6</v>
      </c>
      <c r="CW21" s="1" t="n">
        <v>6.2</v>
      </c>
      <c r="CX21" s="1" t="n">
        <v>0</v>
      </c>
      <c r="CY21" s="1" t="n">
        <v>2.9</v>
      </c>
      <c r="CZ21" s="1" t="n">
        <v>1.2</v>
      </c>
      <c r="DA21" s="1" t="n">
        <v>0</v>
      </c>
      <c r="DB21" s="1" t="n">
        <v>0.4</v>
      </c>
      <c r="DC21" s="1" t="n">
        <v>0</v>
      </c>
      <c r="DD21" s="1" t="n">
        <v>62.3</v>
      </c>
      <c r="DE21" s="1" t="n">
        <v>61</v>
      </c>
      <c r="DF21" s="1" t="n">
        <v>15.9</v>
      </c>
      <c r="DG21" s="1" t="n">
        <v>18.6</v>
      </c>
      <c r="DH21" s="1" t="n">
        <v>4.1</v>
      </c>
      <c r="DI21" s="1" t="n">
        <v>399</v>
      </c>
      <c r="DJ21" s="1" t="n">
        <v>222.9</v>
      </c>
      <c r="DK21" s="1" t="n">
        <v>22.7</v>
      </c>
      <c r="DL21" s="1" t="n">
        <v>8.3</v>
      </c>
      <c r="DM21" s="1" t="n">
        <v>1248</v>
      </c>
      <c r="DN21" s="1" t="n">
        <v>258</v>
      </c>
      <c r="DO21" s="1" t="n">
        <v>1.11</v>
      </c>
      <c r="DP21" s="1" t="n">
        <v>1.23</v>
      </c>
      <c r="DQ21" s="1" t="n">
        <v>0.91</v>
      </c>
      <c r="DR21" s="1" t="n">
        <v>4.34</v>
      </c>
      <c r="DS21" s="1" t="n">
        <v>215.4</v>
      </c>
      <c r="DT21" s="1" t="n">
        <v>182.2</v>
      </c>
      <c r="DU21" s="1" t="n">
        <v>1.88</v>
      </c>
      <c r="DV21" s="1" t="n">
        <v>10.07</v>
      </c>
      <c r="DW21" s="1" t="n">
        <v>1.55</v>
      </c>
      <c r="DX21" s="1" t="n">
        <v>482</v>
      </c>
      <c r="DY21" s="1" t="n">
        <v>10.77</v>
      </c>
      <c r="DZ21" s="1" t="n">
        <v>1893</v>
      </c>
      <c r="EA21" s="1" t="n">
        <v>475</v>
      </c>
      <c r="EB21" s="1" t="n">
        <v>822</v>
      </c>
      <c r="EC21" s="1" t="n">
        <v>280</v>
      </c>
      <c r="ED21" s="1" t="n">
        <v>50</v>
      </c>
      <c r="EE21" s="1" t="n">
        <v>7</v>
      </c>
      <c r="EF21" s="1" t="n">
        <v>0</v>
      </c>
      <c r="EG21" s="1" t="n">
        <v>8</v>
      </c>
      <c r="EH21" s="1" t="n">
        <v>1</v>
      </c>
      <c r="EI21" s="1" t="n">
        <v>300</v>
      </c>
      <c r="EJ21" s="1" t="s">
        <v>425</v>
      </c>
      <c r="EK21" s="1" t="s">
        <v>425</v>
      </c>
      <c r="EL21" s="1" t="s">
        <v>425</v>
      </c>
      <c r="EM21" s="1" t="n">
        <v>1500</v>
      </c>
      <c r="EN21" s="1" t="n">
        <v>0</v>
      </c>
      <c r="EO21" s="1" t="n">
        <v>3</v>
      </c>
      <c r="EP21" s="1" t="n">
        <v>1</v>
      </c>
      <c r="EQ21" s="1" t="n">
        <v>4</v>
      </c>
      <c r="ER21" s="1" t="n">
        <v>450</v>
      </c>
      <c r="ES21" s="1" t="n">
        <v>2</v>
      </c>
      <c r="ET21" s="1" t="n">
        <v>0</v>
      </c>
      <c r="EU21" s="1" t="n">
        <v>0</v>
      </c>
      <c r="EV21" s="1" t="n">
        <v>0</v>
      </c>
      <c r="EW21" s="1" t="n">
        <v>0</v>
      </c>
      <c r="EX21" s="1" t="n">
        <v>1</v>
      </c>
      <c r="EY21" s="1" t="n">
        <v>1</v>
      </c>
      <c r="EZ21" s="1" t="n">
        <v>8</v>
      </c>
      <c r="FA21" s="1" t="n">
        <v>0</v>
      </c>
      <c r="FB21" s="1" t="n">
        <v>0</v>
      </c>
      <c r="FC21" s="1" t="n">
        <v>0</v>
      </c>
      <c r="FD21" s="1" t="n">
        <v>1</v>
      </c>
      <c r="FE21" s="1" t="n">
        <v>6</v>
      </c>
      <c r="FF21" s="1" t="n">
        <v>1</v>
      </c>
      <c r="FG21" s="1" t="n">
        <v>3</v>
      </c>
      <c r="FH21" s="1" t="n">
        <v>0</v>
      </c>
      <c r="FI21" s="1" t="n">
        <v>0</v>
      </c>
      <c r="FJ21" s="1" t="n">
        <v>6</v>
      </c>
      <c r="FK21" s="1" t="n">
        <v>1</v>
      </c>
      <c r="FL21" s="1" t="n">
        <v>5</v>
      </c>
    </row>
    <row r="22" customFormat="false" ht="15" hidden="false" customHeight="true" outlineLevel="0" collapsed="false">
      <c r="A22" s="1" t="n">
        <v>30284</v>
      </c>
      <c r="B22" s="1" t="n">
        <v>1</v>
      </c>
      <c r="C22" s="1" t="n">
        <v>52</v>
      </c>
      <c r="D22" s="1" t="n">
        <v>1</v>
      </c>
      <c r="E22" s="1" t="n">
        <v>1</v>
      </c>
      <c r="F22" s="1" t="n">
        <v>1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</v>
      </c>
      <c r="N22" s="1" t="n">
        <v>0</v>
      </c>
      <c r="O22" s="1" t="n">
        <v>1</v>
      </c>
      <c r="P22" s="1" t="n">
        <f aca="false">SUM(E22:O22)</f>
        <v>4</v>
      </c>
      <c r="Q22" s="1" t="n">
        <v>110</v>
      </c>
      <c r="R22" s="1" t="n">
        <v>70</v>
      </c>
      <c r="S22" s="1" t="n">
        <v>40</v>
      </c>
      <c r="T22" s="2" t="n">
        <v>83.3333333333333</v>
      </c>
      <c r="U22" s="3" t="n">
        <v>88.5</v>
      </c>
      <c r="V22" s="3" t="n">
        <v>167.6</v>
      </c>
      <c r="W22" s="2" t="n">
        <v>31.5061431639145</v>
      </c>
      <c r="X22" s="2" t="n">
        <v>2</v>
      </c>
      <c r="Y22" s="3" t="n">
        <v>101</v>
      </c>
      <c r="Z22" s="3" t="n">
        <v>111.8</v>
      </c>
      <c r="AA22" s="2" t="n">
        <v>39.1633924106743</v>
      </c>
      <c r="AB22" s="2" t="n">
        <v>0.602625298329356</v>
      </c>
      <c r="AC22" s="2" t="n">
        <v>0.903398926654741</v>
      </c>
      <c r="AD22" s="3" t="n">
        <v>24.3</v>
      </c>
      <c r="AE22" s="3" t="n">
        <v>21.5</v>
      </c>
      <c r="AF22" s="3" t="n">
        <v>67</v>
      </c>
      <c r="AG22" s="1" t="n">
        <v>13</v>
      </c>
      <c r="AH22" s="3" t="n">
        <v>53.7</v>
      </c>
      <c r="AI22" s="3" t="n">
        <v>47.5</v>
      </c>
      <c r="AJ22" s="3" t="n">
        <v>36.7</v>
      </c>
      <c r="AK22" s="3" t="n">
        <v>3.3</v>
      </c>
      <c r="AL22" s="1" t="n">
        <v>1951</v>
      </c>
      <c r="AM22" s="1" t="n">
        <v>51</v>
      </c>
      <c r="AN22" s="1" t="n">
        <v>3473</v>
      </c>
      <c r="AO22" s="1" t="n">
        <v>82</v>
      </c>
      <c r="AP22" s="1" t="n">
        <v>147</v>
      </c>
      <c r="AQ22" s="1" t="n">
        <v>190</v>
      </c>
      <c r="AR22" s="1" t="n">
        <v>139</v>
      </c>
      <c r="AS22" s="1" t="n">
        <v>98</v>
      </c>
      <c r="AT22" s="1" t="n">
        <v>1</v>
      </c>
      <c r="AU22" s="1" t="n">
        <f aca="false">((AO22*15)+(AP22*30)+(AQ22*30)+(AR22*30)+(AS22*15))-(AO22*120)</f>
        <v>7140</v>
      </c>
      <c r="AV22" s="1" t="n">
        <f aca="false">((AO22*15)+(AP22*30)+(AQ22*30)+(AR22*30)+(AS22*15))</f>
        <v>16980</v>
      </c>
      <c r="AX22" s="4" t="n">
        <f aca="false">10000/SQRT((AO22*BE22)*(AVERAGE(AO22:AS22)*AVERAGE(BE22:BI22)))</f>
        <v>2.74779117196469</v>
      </c>
      <c r="AY22" s="4" t="n">
        <v>1</v>
      </c>
      <c r="AZ22" s="2" t="n">
        <f aca="false">(AO22*BE22)/405</f>
        <v>3.11802469135802</v>
      </c>
      <c r="BA22" s="2" t="n">
        <v>1</v>
      </c>
      <c r="BB22" s="2" t="n">
        <f aca="false">1/(LOG(BE22)+LOG(AO22))</f>
        <v>0.322441831537601</v>
      </c>
      <c r="BC22" s="2" t="n">
        <f aca="false">(BF22-BE22)/(AP22-AO22)</f>
        <v>0.807692307692308</v>
      </c>
      <c r="BD22" s="2" t="n">
        <f aca="false">(20*BE22)/((AO22/18)-3.5)</f>
        <v>291.789473684211</v>
      </c>
      <c r="BE22" s="3" t="n">
        <v>15.4</v>
      </c>
      <c r="BF22" s="3" t="n">
        <v>67.9</v>
      </c>
      <c r="BG22" s="3" t="n">
        <v>100</v>
      </c>
      <c r="BH22" s="3" t="n">
        <v>121</v>
      </c>
      <c r="BI22" s="3" t="n">
        <v>95.4</v>
      </c>
      <c r="BJ22" s="2" t="n">
        <f aca="false">((BE22*15)+(BF22*30)+(BG22*30)+(BH22*30)+(BI22*15))-(BE22*120)</f>
        <v>8481</v>
      </c>
      <c r="BK22" s="2" t="n">
        <f aca="false">((BE22*15)+(BF22*30)+(BG22*30)+(BH22*30)+(BI22*15))</f>
        <v>10329</v>
      </c>
      <c r="BL22" s="2" t="n">
        <f aca="false">(1/BE22)</f>
        <v>0.0649350649350649</v>
      </c>
      <c r="BM22" s="2" t="n">
        <f aca="false">(BJ22/AU22)</f>
        <v>1.18781512605042</v>
      </c>
      <c r="BN22" s="2" t="n">
        <f aca="false">(BK22/AV22)</f>
        <v>0.608303886925795</v>
      </c>
      <c r="BO22" s="2" t="n">
        <f aca="false">(AX22*BM22)</f>
        <v>3.26386791728748</v>
      </c>
      <c r="BP22" s="2" t="n">
        <f aca="false">(AX22*BN22)</f>
        <v>1.67149205036651</v>
      </c>
      <c r="BQ22" s="2" t="n">
        <v>2</v>
      </c>
      <c r="BR22" s="4" t="n">
        <f aca="false">(BC22*BL22)</f>
        <v>0.0524475524475525</v>
      </c>
      <c r="BS22" s="1" t="n">
        <v>216</v>
      </c>
      <c r="BT22" s="1" t="n">
        <v>1</v>
      </c>
      <c r="BU22" s="1" t="n">
        <v>36</v>
      </c>
      <c r="BV22" s="1" t="n">
        <v>1</v>
      </c>
      <c r="BW22" s="1" t="n">
        <v>153</v>
      </c>
      <c r="BX22" s="1" t="n">
        <v>1</v>
      </c>
      <c r="BY22" s="1" t="n">
        <v>27</v>
      </c>
      <c r="BZ22" s="1" t="n">
        <v>134</v>
      </c>
      <c r="CA22" s="1" t="n">
        <v>0</v>
      </c>
      <c r="CB22" s="1" t="n">
        <v>5</v>
      </c>
      <c r="CC22" s="1" t="n">
        <v>2</v>
      </c>
      <c r="CD22" s="1" t="n">
        <v>63</v>
      </c>
      <c r="CE22" s="1" t="n">
        <v>-45</v>
      </c>
      <c r="CF22" s="1" t="n">
        <v>16.6</v>
      </c>
      <c r="CG22" s="1" t="n">
        <v>170</v>
      </c>
      <c r="CH22" s="1" t="n">
        <v>126</v>
      </c>
      <c r="CI22" s="1" t="n">
        <v>446</v>
      </c>
      <c r="CJ22" s="1" t="n">
        <v>0.8</v>
      </c>
      <c r="CK22" s="1" t="s">
        <v>424</v>
      </c>
      <c r="FM22" s="1" t="n">
        <v>34</v>
      </c>
      <c r="FN22" s="1" t="n">
        <v>34</v>
      </c>
      <c r="FO22" s="1" t="n">
        <v>1</v>
      </c>
      <c r="FP22" s="1" t="n">
        <v>1</v>
      </c>
      <c r="FQ22" s="1" t="n">
        <v>26.09036</v>
      </c>
      <c r="FT22" s="1" t="n">
        <v>1</v>
      </c>
      <c r="FV22" s="1" t="n">
        <v>1</v>
      </c>
      <c r="FW22" s="1" t="n">
        <v>2082</v>
      </c>
      <c r="FX22" s="1" t="n">
        <v>72.44</v>
      </c>
      <c r="FY22" s="1" t="n">
        <v>26.81</v>
      </c>
      <c r="FZ22" s="1" t="n">
        <v>32.03</v>
      </c>
      <c r="GA22" s="1" t="n">
        <v>28.98</v>
      </c>
      <c r="GB22" s="1" t="n">
        <v>303.83</v>
      </c>
      <c r="GC22" s="1" t="n">
        <v>35.49</v>
      </c>
      <c r="GD22" s="1" t="n">
        <v>21.68</v>
      </c>
      <c r="GE22" s="1" t="n">
        <v>3.49</v>
      </c>
      <c r="GF22" s="1" t="n">
        <v>110.87</v>
      </c>
      <c r="GG22" s="1" t="n">
        <v>1.52</v>
      </c>
      <c r="GH22" s="1" t="n">
        <v>14.96</v>
      </c>
      <c r="GI22" s="1" t="n">
        <v>7.34</v>
      </c>
      <c r="GJ22" s="1" t="n">
        <v>31.35</v>
      </c>
      <c r="GK22" s="1" t="n">
        <v>26.61</v>
      </c>
      <c r="GL22" s="1" t="n">
        <v>17.07</v>
      </c>
      <c r="GM22" s="1" t="n">
        <v>8.37</v>
      </c>
      <c r="GN22" s="1" t="n">
        <v>0</v>
      </c>
      <c r="GO22" s="1" t="n">
        <v>21.52</v>
      </c>
      <c r="GP22" s="1" t="n">
        <v>9.23</v>
      </c>
      <c r="GQ22" s="1" t="n">
        <v>4.78</v>
      </c>
      <c r="GR22" s="1" t="n">
        <v>1.31</v>
      </c>
      <c r="GS22" s="1" t="n">
        <v>700.93</v>
      </c>
      <c r="GT22" s="1" t="n">
        <v>13.83</v>
      </c>
      <c r="GU22" s="1" t="n">
        <v>0.75</v>
      </c>
      <c r="GV22" s="1" t="n">
        <v>324.08</v>
      </c>
      <c r="GW22" s="1" t="n">
        <v>1203.06</v>
      </c>
      <c r="GX22" s="1" t="n">
        <v>3006.13</v>
      </c>
      <c r="GY22" s="1" t="n">
        <v>2129.24</v>
      </c>
      <c r="GZ22" s="1" t="n">
        <v>7.3</v>
      </c>
      <c r="HA22" s="1" t="n">
        <v>2.17</v>
      </c>
      <c r="HB22" s="1" t="n">
        <v>2.39</v>
      </c>
      <c r="HC22" s="1" t="n">
        <v>0</v>
      </c>
      <c r="HD22" s="1" t="n">
        <v>57.2</v>
      </c>
      <c r="HE22" s="1" t="n">
        <v>219.94</v>
      </c>
      <c r="HF22" s="1" t="n">
        <v>2</v>
      </c>
      <c r="HG22" s="1" t="n">
        <v>1.65</v>
      </c>
      <c r="HH22" s="1" t="n">
        <v>20.06</v>
      </c>
      <c r="HI22" s="1" t="n">
        <v>4.56</v>
      </c>
      <c r="HJ22" s="1" t="n">
        <v>1.96</v>
      </c>
      <c r="HK22" s="1" t="n">
        <v>1.2</v>
      </c>
      <c r="HL22" s="1" t="n">
        <v>341.9</v>
      </c>
      <c r="HM22" s="1" t="n">
        <v>2.31</v>
      </c>
      <c r="HN22" s="1" t="n">
        <v>36.62</v>
      </c>
      <c r="HO22" s="1" t="n">
        <v>3865.01</v>
      </c>
      <c r="HP22" s="1" t="n">
        <v>4173.15</v>
      </c>
      <c r="HQ22" s="1" t="n">
        <v>54.21</v>
      </c>
      <c r="HR22" s="1" t="n">
        <v>1427.02</v>
      </c>
      <c r="HS22" s="1" t="n">
        <v>654.26</v>
      </c>
      <c r="HT22" s="1" t="n">
        <v>3715.54</v>
      </c>
      <c r="HU22" s="1" t="n">
        <v>495.11</v>
      </c>
      <c r="HV22" s="1" t="n">
        <v>182.31</v>
      </c>
      <c r="HW22" s="1" t="n">
        <v>8.36</v>
      </c>
      <c r="HX22" s="1" t="n">
        <v>6.05</v>
      </c>
      <c r="HY22" s="1" t="n">
        <v>6.44</v>
      </c>
      <c r="HZ22" s="1" t="n">
        <v>0.76</v>
      </c>
      <c r="IA22" s="1" t="n">
        <v>9.15</v>
      </c>
      <c r="IB22" s="1" t="n">
        <v>1.49</v>
      </c>
      <c r="IC22" s="1" t="n">
        <v>18.96</v>
      </c>
      <c r="ID22" s="1" t="n">
        <v>7.8</v>
      </c>
      <c r="IE22" s="1" t="n">
        <v>18.49</v>
      </c>
      <c r="IF22" s="1" t="n">
        <v>26.56</v>
      </c>
      <c r="IG22" s="1" t="n">
        <v>13.72</v>
      </c>
      <c r="IH22" s="1" t="n">
        <v>210.31</v>
      </c>
      <c r="II22" s="1" t="n">
        <v>0</v>
      </c>
      <c r="IJ22" s="1" t="n">
        <v>6.76</v>
      </c>
      <c r="IK22" s="1" t="n">
        <v>32.86</v>
      </c>
      <c r="IL22" s="1" t="n">
        <v>1586694</v>
      </c>
      <c r="IM22" s="1" t="n">
        <v>5222.31</v>
      </c>
      <c r="IN22" s="1" t="n">
        <v>58.88</v>
      </c>
      <c r="IO22" s="1" t="n">
        <v>0.1</v>
      </c>
      <c r="IP22" s="1" t="n">
        <v>0.1</v>
      </c>
      <c r="IQ22" s="1" t="n">
        <v>0.12</v>
      </c>
      <c r="IR22" s="1" t="n">
        <v>0.24</v>
      </c>
      <c r="IS22" s="1" t="n">
        <v>0.51</v>
      </c>
      <c r="IT22" s="1" t="n">
        <v>0.07</v>
      </c>
      <c r="IU22" s="1" t="n">
        <v>0.68</v>
      </c>
      <c r="IV22" s="1" t="n">
        <v>0.76</v>
      </c>
      <c r="IW22" s="1" t="n">
        <v>8.51</v>
      </c>
      <c r="IX22" s="1" t="n">
        <v>8.11</v>
      </c>
      <c r="IY22" s="1" t="n">
        <v>3.47</v>
      </c>
      <c r="IZ22" s="1" t="n">
        <v>2.94</v>
      </c>
      <c r="JA22" s="1" t="n">
        <v>1.17</v>
      </c>
      <c r="JB22" s="1" t="n">
        <v>0.05</v>
      </c>
      <c r="JC22" s="1" t="n">
        <v>19.72</v>
      </c>
      <c r="JD22" s="1" t="n">
        <v>12.92</v>
      </c>
      <c r="JE22" s="1" t="n">
        <v>1.31</v>
      </c>
      <c r="JF22" s="1" t="n">
        <v>0.14</v>
      </c>
      <c r="JG22" s="1" t="n">
        <v>0.01</v>
      </c>
      <c r="JH22" s="1" t="n">
        <v>9.2</v>
      </c>
      <c r="JI22" s="1" t="n">
        <v>6.38</v>
      </c>
      <c r="JJ22" s="1" t="n">
        <v>0.14</v>
      </c>
      <c r="JK22" s="1" t="n">
        <v>0.31</v>
      </c>
      <c r="JL22" s="1" t="n">
        <v>0.71</v>
      </c>
      <c r="JM22" s="1" t="n">
        <v>0.66</v>
      </c>
      <c r="JN22" s="1" t="n">
        <v>0.01</v>
      </c>
      <c r="JO22" s="1" t="n">
        <v>0.1</v>
      </c>
      <c r="JP22" s="1" t="n">
        <v>0.05</v>
      </c>
      <c r="JQ22" s="1" t="n">
        <v>0.04</v>
      </c>
      <c r="JR22" s="1" t="n">
        <v>0.04</v>
      </c>
      <c r="JS22" s="1" t="n">
        <v>0.01</v>
      </c>
      <c r="JT22" s="1" t="n">
        <v>0.12</v>
      </c>
      <c r="JU22" s="1" t="n">
        <v>0.1</v>
      </c>
      <c r="JV22" s="1" t="n">
        <v>46</v>
      </c>
      <c r="JW22" s="1" t="n">
        <v>2760</v>
      </c>
      <c r="JX22" s="1" t="n">
        <v>41.4</v>
      </c>
      <c r="JY22" s="1" t="n">
        <v>9.869</v>
      </c>
      <c r="JZ22" s="1" t="n">
        <v>8.702</v>
      </c>
      <c r="KA22" s="1" t="n">
        <v>522.12</v>
      </c>
      <c r="KB22" s="1" t="n">
        <v>62.423</v>
      </c>
      <c r="KC22" s="1" t="n">
        <v>23.984</v>
      </c>
      <c r="KD22" s="1" t="n">
        <v>1439.04</v>
      </c>
      <c r="KE22" s="1" t="n">
        <v>33.819</v>
      </c>
      <c r="KF22" s="1" t="n">
        <v>79.819</v>
      </c>
      <c r="KG22" s="1" t="n">
        <v>77.7775</v>
      </c>
    </row>
    <row r="23" customFormat="false" ht="15" hidden="false" customHeight="true" outlineLevel="0" collapsed="false">
      <c r="A23" s="1" t="n">
        <v>30298</v>
      </c>
      <c r="B23" s="1" t="n">
        <v>2</v>
      </c>
      <c r="C23" s="1" t="n">
        <v>28</v>
      </c>
      <c r="D23" s="1" t="n">
        <v>1</v>
      </c>
      <c r="E23" s="1" t="n">
        <v>1</v>
      </c>
      <c r="F23" s="1" t="n">
        <v>0</v>
      </c>
      <c r="G23" s="1" t="n">
        <v>1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f aca="false">SUM(E23:O23)</f>
        <v>2</v>
      </c>
      <c r="Q23" s="1" t="n">
        <v>90</v>
      </c>
      <c r="R23" s="1" t="n">
        <v>70</v>
      </c>
      <c r="S23" s="1" t="n">
        <v>20</v>
      </c>
      <c r="T23" s="2" t="n">
        <v>76.6666666666667</v>
      </c>
      <c r="U23" s="3" t="n">
        <v>52.6</v>
      </c>
      <c r="V23" s="3" t="n">
        <v>165</v>
      </c>
      <c r="W23" s="2" t="n">
        <v>19.3204775022957</v>
      </c>
      <c r="X23" s="2" t="n">
        <v>0</v>
      </c>
      <c r="Y23" s="3" t="n">
        <v>64</v>
      </c>
      <c r="Z23" s="3" t="n">
        <v>92</v>
      </c>
      <c r="AA23" s="2" t="n">
        <v>23.6342439812538</v>
      </c>
      <c r="AB23" s="2" t="n">
        <v>0.387878787878788</v>
      </c>
      <c r="AC23" s="2" t="n">
        <v>0.695652173913043</v>
      </c>
      <c r="AD23" s="3" t="n">
        <v>24.2</v>
      </c>
      <c r="AE23" s="3" t="n">
        <v>12.7</v>
      </c>
      <c r="AF23" s="3" t="n">
        <v>39.9</v>
      </c>
      <c r="AG23" s="1" t="n">
        <v>1</v>
      </c>
      <c r="AH23" s="3" t="n">
        <v>52.5</v>
      </c>
      <c r="AI23" s="3" t="n">
        <v>27.6</v>
      </c>
      <c r="AJ23" s="3" t="n">
        <v>37.9</v>
      </c>
      <c r="AK23" s="3" t="n">
        <v>2</v>
      </c>
      <c r="AL23" s="1" t="n">
        <v>1223</v>
      </c>
      <c r="AM23" s="1" t="n">
        <v>15</v>
      </c>
      <c r="AN23" s="1" t="n">
        <v>1908</v>
      </c>
      <c r="AO23" s="1" t="n">
        <v>80</v>
      </c>
      <c r="AQ23" s="1" t="n">
        <v>85</v>
      </c>
      <c r="AS23" s="1" t="n">
        <v>99</v>
      </c>
      <c r="AT23" s="1" t="n">
        <v>1</v>
      </c>
      <c r="AU23" s="1" t="n">
        <f aca="false">((((AO23+AQ23)/2)*60)+(((AQ23+AS23)/2)*60))-(AO23*120)</f>
        <v>870</v>
      </c>
      <c r="AV23" s="1" t="n">
        <f aca="false">((((AO23+AQ23)/2)*60)+(((AQ23+AS23)/2)*60))</f>
        <v>10470</v>
      </c>
      <c r="BS23" s="1" t="n">
        <v>172</v>
      </c>
      <c r="BT23" s="1" t="n">
        <v>0</v>
      </c>
      <c r="BU23" s="1" t="n">
        <v>64</v>
      </c>
      <c r="BV23" s="1" t="n">
        <v>0</v>
      </c>
      <c r="BW23" s="1" t="n">
        <v>92</v>
      </c>
      <c r="BX23" s="1" t="n">
        <v>0</v>
      </c>
      <c r="BY23" s="1" t="n">
        <v>16</v>
      </c>
      <c r="BZ23" s="1" t="n">
        <v>81</v>
      </c>
      <c r="CA23" s="1" t="n">
        <v>0</v>
      </c>
      <c r="CB23" s="1" t="n">
        <v>0</v>
      </c>
      <c r="CD23" s="1" t="n">
        <v>68</v>
      </c>
      <c r="CE23" s="1" t="n">
        <v>77.49</v>
      </c>
      <c r="CF23" s="1" t="n">
        <v>64.48</v>
      </c>
      <c r="CG23" s="1" t="n">
        <v>162</v>
      </c>
      <c r="CH23" s="1" t="n">
        <v>76</v>
      </c>
      <c r="CI23" s="1" t="n">
        <v>420</v>
      </c>
      <c r="CJ23" s="1" t="n">
        <v>1.2</v>
      </c>
      <c r="CK23" s="1" t="s">
        <v>424</v>
      </c>
      <c r="CN23" s="1" t="n">
        <v>2045</v>
      </c>
      <c r="CO23" s="1" t="n">
        <v>20</v>
      </c>
      <c r="CP23" s="1" t="n">
        <v>18</v>
      </c>
      <c r="CQ23" s="1" t="n">
        <v>7</v>
      </c>
      <c r="CR23" s="1" t="n">
        <v>5</v>
      </c>
      <c r="CS23" s="1" t="n">
        <v>3</v>
      </c>
      <c r="CT23" s="1" t="n">
        <v>63</v>
      </c>
      <c r="CU23" s="1" t="n">
        <v>0</v>
      </c>
      <c r="CV23" s="1" t="n">
        <v>8.5</v>
      </c>
      <c r="CW23" s="1" t="n">
        <v>15.9</v>
      </c>
      <c r="CX23" s="1" t="n">
        <v>0</v>
      </c>
      <c r="CY23" s="1" t="n">
        <v>3.5</v>
      </c>
      <c r="CZ23" s="1" t="n">
        <v>0</v>
      </c>
      <c r="DA23" s="1" t="n">
        <v>0</v>
      </c>
      <c r="DB23" s="1" t="n">
        <v>0</v>
      </c>
      <c r="DC23" s="1" t="n">
        <v>6.8</v>
      </c>
      <c r="DD23" s="1" t="n">
        <v>102.9</v>
      </c>
      <c r="DE23" s="1" t="n">
        <v>41</v>
      </c>
      <c r="DF23" s="1" t="n">
        <v>16.4</v>
      </c>
      <c r="DG23" s="1" t="n">
        <v>11.5</v>
      </c>
      <c r="DH23" s="1" t="n">
        <v>6.8</v>
      </c>
      <c r="DI23" s="1" t="n">
        <v>231</v>
      </c>
      <c r="DJ23" s="1" t="n">
        <v>322.2</v>
      </c>
      <c r="DK23" s="1" t="n">
        <v>33</v>
      </c>
      <c r="DL23" s="1" t="n">
        <v>17.8</v>
      </c>
      <c r="DM23" s="1" t="n">
        <v>472</v>
      </c>
      <c r="DN23" s="1" t="n">
        <v>357</v>
      </c>
      <c r="DO23" s="1" t="n">
        <v>1.65</v>
      </c>
      <c r="DP23" s="1" t="n">
        <v>1.27</v>
      </c>
      <c r="DQ23" s="1" t="n">
        <v>2.3</v>
      </c>
      <c r="DR23" s="1" t="n">
        <v>2.58</v>
      </c>
      <c r="DS23" s="1" t="n">
        <v>377</v>
      </c>
      <c r="DT23" s="1" t="n">
        <v>133.7</v>
      </c>
      <c r="DU23" s="1" t="n">
        <v>2.47</v>
      </c>
      <c r="DV23" s="1" t="n">
        <v>32.69</v>
      </c>
      <c r="DW23" s="1" t="n">
        <v>2.7</v>
      </c>
      <c r="DX23" s="1" t="n">
        <v>1304</v>
      </c>
      <c r="DY23" s="1" t="n">
        <v>19.43</v>
      </c>
      <c r="DZ23" s="1" t="n">
        <v>2423</v>
      </c>
      <c r="EA23" s="1" t="n">
        <v>225</v>
      </c>
      <c r="EB23" s="1" t="n">
        <v>1572</v>
      </c>
      <c r="EC23" s="1" t="n">
        <v>785</v>
      </c>
      <c r="ED23" s="1" t="n">
        <v>93</v>
      </c>
      <c r="EE23" s="1" t="n">
        <v>8.3</v>
      </c>
      <c r="EF23" s="1" t="n">
        <v>0</v>
      </c>
      <c r="EG23" s="1" t="n">
        <v>6</v>
      </c>
      <c r="EH23" s="1" t="n">
        <v>2</v>
      </c>
      <c r="EI23" s="1" t="n">
        <v>450</v>
      </c>
      <c r="EJ23" s="1" t="n">
        <v>6</v>
      </c>
      <c r="EK23" s="1" t="n">
        <v>2</v>
      </c>
      <c r="EL23" s="1" t="n">
        <v>450</v>
      </c>
      <c r="EM23" s="1" t="n">
        <v>500</v>
      </c>
      <c r="EN23" s="1" t="n">
        <v>1000</v>
      </c>
      <c r="EO23" s="1" t="n">
        <v>3</v>
      </c>
      <c r="EP23" s="1" t="n">
        <v>1</v>
      </c>
      <c r="EQ23" s="1" t="n">
        <v>2</v>
      </c>
      <c r="ER23" s="1" t="n">
        <v>700</v>
      </c>
      <c r="ES23" s="1" t="n">
        <v>10</v>
      </c>
      <c r="ET23" s="1" t="n">
        <v>1</v>
      </c>
      <c r="EU23" s="1" t="n">
        <v>1</v>
      </c>
      <c r="EV23" s="1" t="n">
        <v>500</v>
      </c>
      <c r="EW23" s="1" t="n">
        <v>5</v>
      </c>
      <c r="EX23" s="1" t="n">
        <v>1</v>
      </c>
      <c r="EY23" s="1" t="n">
        <v>5</v>
      </c>
      <c r="EZ23" s="1" t="n">
        <v>9</v>
      </c>
      <c r="FA23" s="1" t="n">
        <v>1</v>
      </c>
      <c r="FB23" s="1" t="n">
        <v>1</v>
      </c>
      <c r="FC23" s="1" t="n">
        <v>1</v>
      </c>
      <c r="FD23" s="1" t="n">
        <v>2</v>
      </c>
      <c r="FE23" s="1" t="n">
        <v>10</v>
      </c>
      <c r="FF23" s="1" t="n">
        <v>1</v>
      </c>
      <c r="FG23" s="1" t="n">
        <v>1</v>
      </c>
      <c r="FH23" s="1" t="n">
        <v>1</v>
      </c>
      <c r="FI23" s="1" t="n">
        <v>1</v>
      </c>
      <c r="FJ23" s="1" t="n">
        <v>4</v>
      </c>
      <c r="FK23" s="1" t="n">
        <v>1</v>
      </c>
      <c r="FL23" s="1" t="n">
        <v>1</v>
      </c>
    </row>
    <row r="24" customFormat="false" ht="15" hidden="false" customHeight="true" outlineLevel="0" collapsed="false">
      <c r="A24" s="1" t="n">
        <v>30309</v>
      </c>
      <c r="B24" s="1" t="n">
        <v>1</v>
      </c>
      <c r="C24" s="1" t="n">
        <v>37</v>
      </c>
      <c r="D24" s="1" t="n">
        <v>1</v>
      </c>
      <c r="E24" s="1" t="n">
        <v>1</v>
      </c>
      <c r="F24" s="1" t="n">
        <v>0</v>
      </c>
      <c r="G24" s="1" t="n">
        <v>1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1</v>
      </c>
      <c r="N24" s="1" t="n">
        <v>0</v>
      </c>
      <c r="O24" s="1" t="n">
        <v>1</v>
      </c>
      <c r="P24" s="1" t="n">
        <f aca="false">SUM(E24:O24)</f>
        <v>4</v>
      </c>
      <c r="Q24" s="1" t="n">
        <v>110</v>
      </c>
      <c r="R24" s="1" t="n">
        <v>70</v>
      </c>
      <c r="S24" s="1" t="n">
        <v>40</v>
      </c>
      <c r="T24" s="2" t="n">
        <v>83.3333333333333</v>
      </c>
      <c r="U24" s="3" t="n">
        <v>88.4</v>
      </c>
      <c r="V24" s="3" t="n">
        <v>175.1</v>
      </c>
      <c r="W24" s="2" t="n">
        <v>28.832345455856</v>
      </c>
      <c r="X24" s="2" t="n">
        <v>1</v>
      </c>
      <c r="Y24" s="3" t="n">
        <v>92</v>
      </c>
      <c r="Z24" s="3" t="n">
        <v>104</v>
      </c>
      <c r="AA24" s="2" t="n">
        <v>39.0995536120889</v>
      </c>
      <c r="AB24" s="2" t="n">
        <v>0.525414049114792</v>
      </c>
      <c r="AC24" s="2" t="n">
        <v>0.884615384615385</v>
      </c>
      <c r="AD24" s="3" t="n">
        <v>33.8</v>
      </c>
      <c r="AE24" s="3" t="n">
        <v>29.9</v>
      </c>
      <c r="AF24" s="3" t="n">
        <v>58.5</v>
      </c>
      <c r="AG24" s="1" t="n">
        <v>13</v>
      </c>
      <c r="AH24" s="3" t="n">
        <v>48.6</v>
      </c>
      <c r="AI24" s="3" t="n">
        <v>43</v>
      </c>
      <c r="AJ24" s="3" t="n">
        <v>55.6</v>
      </c>
      <c r="AK24" s="3" t="n">
        <v>2.9</v>
      </c>
      <c r="AL24" s="1" t="n">
        <v>1758</v>
      </c>
      <c r="AM24" s="1" t="n">
        <v>52</v>
      </c>
      <c r="AN24" s="1" t="n">
        <v>2725</v>
      </c>
      <c r="AO24" s="1" t="n">
        <v>94</v>
      </c>
      <c r="AP24" s="1" t="n">
        <v>156</v>
      </c>
      <c r="AQ24" s="1" t="n">
        <v>177</v>
      </c>
      <c r="AR24" s="1" t="n">
        <v>128</v>
      </c>
      <c r="AS24" s="1" t="n">
        <v>87</v>
      </c>
      <c r="AT24" s="1" t="n">
        <v>1</v>
      </c>
      <c r="AU24" s="1" t="n">
        <f aca="false">((AO24*15)+(AP24*30)+(AQ24*30)+(AR24*30)+(AS24*15))-(AO24*120)</f>
        <v>5265</v>
      </c>
      <c r="AV24" s="1" t="n">
        <f aca="false">((AO24*15)+(AP24*30)+(AQ24*30)+(AR24*30)+(AS24*15))</f>
        <v>16545</v>
      </c>
      <c r="AX24" s="4" t="n">
        <f aca="false">10000/SQRT((AO24*BE24)*(AVERAGE(AO24:AS24)*AVERAGE(BE24:BI24)))</f>
        <v>0.917238220868468</v>
      </c>
      <c r="AY24" s="4" t="n">
        <v>1</v>
      </c>
      <c r="AZ24" s="2" t="n">
        <f aca="false">(AO24*BE24)/405</f>
        <v>10.6997530864198</v>
      </c>
      <c r="BA24" s="2" t="n">
        <v>1</v>
      </c>
      <c r="BB24" s="2" t="n">
        <f aca="false">1/(LOG(BE24)+LOG(AO24))</f>
        <v>0.274964828087918</v>
      </c>
      <c r="BC24" s="2" t="n">
        <f aca="false">(BF24-BE24)/(AP24-AO24)</f>
        <v>2.09516129032258</v>
      </c>
      <c r="BD24" s="2" t="n">
        <f aca="false">(20*BE24)/((AO24/18)-3.5)</f>
        <v>535.354838709677</v>
      </c>
      <c r="BE24" s="3" t="n">
        <v>46.1</v>
      </c>
      <c r="BF24" s="3" t="n">
        <v>176</v>
      </c>
      <c r="BG24" s="3" t="n">
        <v>300</v>
      </c>
      <c r="BH24" s="3" t="n">
        <v>300</v>
      </c>
      <c r="BI24" s="3" t="n">
        <v>246</v>
      </c>
      <c r="BJ24" s="2" t="n">
        <f aca="false">((BE24*15)+(BF24*30)+(BG24*30)+(BH24*30)+(BI24*15))-(BE24*120)</f>
        <v>22129.5</v>
      </c>
      <c r="BK24" s="2" t="n">
        <f aca="false">((BE24*15)+(BF24*30)+(BG24*30)+(BH24*30)+(BI24*15))</f>
        <v>27661.5</v>
      </c>
      <c r="BL24" s="2" t="n">
        <f aca="false">(1/BE24)</f>
        <v>0.0216919739696312</v>
      </c>
      <c r="BM24" s="2" t="n">
        <f aca="false">(BJ24/AU24)</f>
        <v>4.2031339031339</v>
      </c>
      <c r="BN24" s="2" t="n">
        <f aca="false">(BK24/AV24)</f>
        <v>1.67189483227561</v>
      </c>
      <c r="BO24" s="2" t="n">
        <f aca="false">(AX24*BM24)</f>
        <v>3.85527506338248</v>
      </c>
      <c r="BP24" s="2" t="n">
        <f aca="false">(AX24*BN24)</f>
        <v>1.53352584143567</v>
      </c>
      <c r="BQ24" s="2" t="n">
        <v>2</v>
      </c>
      <c r="BR24" s="4" t="n">
        <f aca="false">(BC24*BL24)</f>
        <v>0.0454481841718564</v>
      </c>
      <c r="BS24" s="1" t="n">
        <v>213</v>
      </c>
      <c r="BT24" s="1" t="n">
        <v>1</v>
      </c>
      <c r="BU24" s="1" t="n">
        <v>29</v>
      </c>
      <c r="BV24" s="1" t="n">
        <v>1</v>
      </c>
      <c r="BW24" s="1" t="n">
        <v>135</v>
      </c>
      <c r="BX24" s="1" t="n">
        <v>1</v>
      </c>
      <c r="BY24" s="1" t="n">
        <v>49</v>
      </c>
      <c r="BZ24" s="1" t="n">
        <v>244</v>
      </c>
      <c r="CA24" s="1" t="n">
        <v>1</v>
      </c>
      <c r="CB24" s="1" t="n">
        <v>3</v>
      </c>
      <c r="CD24" s="1" t="n">
        <v>59</v>
      </c>
      <c r="CE24" s="1" t="n">
        <v>46.97</v>
      </c>
      <c r="CF24" s="1" t="n">
        <v>25.86</v>
      </c>
      <c r="CG24" s="1" t="n">
        <v>126</v>
      </c>
      <c r="CH24" s="1" t="n">
        <v>104</v>
      </c>
      <c r="CI24" s="1" t="n">
        <v>386</v>
      </c>
      <c r="CJ24" s="1" t="n">
        <v>1.89</v>
      </c>
      <c r="CK24" s="1" t="s">
        <v>424</v>
      </c>
      <c r="CN24" s="1" t="n">
        <v>2218</v>
      </c>
      <c r="CO24" s="1" t="n">
        <v>13.5617673579802</v>
      </c>
      <c r="CP24" s="1" t="n">
        <v>34.6122633002705</v>
      </c>
      <c r="CQ24" s="1" t="n">
        <v>5.51848512173129</v>
      </c>
      <c r="CR24" s="1" t="n">
        <v>12.8223624887286</v>
      </c>
      <c r="CS24" s="1" t="n">
        <v>5.47790802524797</v>
      </c>
      <c r="CT24" s="1" t="n">
        <v>41.1000901713255</v>
      </c>
      <c r="CU24" s="1" t="n">
        <v>1.1</v>
      </c>
      <c r="CV24" s="1" t="n">
        <v>5.4</v>
      </c>
      <c r="CW24" s="1" t="n">
        <v>9.1</v>
      </c>
      <c r="CX24" s="1" t="n">
        <v>2.7</v>
      </c>
      <c r="CY24" s="1" t="n">
        <v>2</v>
      </c>
      <c r="CZ24" s="1" t="n">
        <v>7</v>
      </c>
      <c r="DA24" s="1" t="n">
        <v>0</v>
      </c>
      <c r="DB24" s="1" t="n">
        <v>0.7</v>
      </c>
      <c r="DC24" s="1" t="n">
        <v>4.3</v>
      </c>
      <c r="DD24" s="1" t="n">
        <v>75.2</v>
      </c>
      <c r="DE24" s="1" t="n">
        <v>85.3</v>
      </c>
      <c r="DF24" s="1" t="n">
        <v>13.6</v>
      </c>
      <c r="DG24" s="1" t="n">
        <v>31.6</v>
      </c>
      <c r="DH24" s="1" t="n">
        <v>13.5</v>
      </c>
      <c r="DI24" s="1" t="n">
        <v>539</v>
      </c>
      <c r="DJ24" s="1" t="n">
        <v>227.9</v>
      </c>
      <c r="DK24" s="1" t="n">
        <v>28.4</v>
      </c>
      <c r="DL24" s="1" t="n">
        <v>27.5</v>
      </c>
      <c r="DM24" s="1" t="n">
        <v>1662</v>
      </c>
      <c r="DN24" s="1" t="n">
        <v>777</v>
      </c>
      <c r="DO24" s="1" t="n">
        <v>1.46</v>
      </c>
      <c r="DP24" s="1" t="n">
        <v>1.81</v>
      </c>
      <c r="DQ24" s="1" t="n">
        <v>1.51</v>
      </c>
      <c r="DR24" s="1" t="n">
        <v>1.14</v>
      </c>
      <c r="DS24" s="1" t="n">
        <v>363.6</v>
      </c>
      <c r="DT24" s="1" t="n">
        <v>372.9</v>
      </c>
      <c r="DU24" s="1" t="n">
        <v>2.18</v>
      </c>
      <c r="DV24" s="1" t="n">
        <v>16.13</v>
      </c>
      <c r="DW24" s="1" t="n">
        <v>6.44</v>
      </c>
      <c r="DX24" s="1" t="n">
        <v>966</v>
      </c>
      <c r="DY24" s="1" t="n">
        <v>22.51</v>
      </c>
      <c r="DZ24" s="1" t="n">
        <v>3383</v>
      </c>
      <c r="EA24" s="1" t="n">
        <v>247</v>
      </c>
      <c r="EB24" s="1" t="n">
        <v>1927</v>
      </c>
      <c r="EC24" s="1" t="n">
        <v>427</v>
      </c>
      <c r="ED24" s="1" t="n">
        <v>65</v>
      </c>
      <c r="EE24" s="1" t="n">
        <v>4.5</v>
      </c>
      <c r="EF24" s="1" t="n">
        <v>52.53</v>
      </c>
      <c r="EG24" s="1" t="n">
        <v>5</v>
      </c>
      <c r="EH24" s="1" t="n">
        <v>5</v>
      </c>
      <c r="EI24" s="1" t="n">
        <v>500</v>
      </c>
      <c r="EJ24" s="1" t="n">
        <v>7</v>
      </c>
      <c r="EK24" s="1" t="n">
        <v>1</v>
      </c>
      <c r="EL24" s="1" t="n">
        <v>240</v>
      </c>
      <c r="EM24" s="1" t="n">
        <v>1000</v>
      </c>
      <c r="EN24" s="1" t="n">
        <v>1000</v>
      </c>
      <c r="EO24" s="1" t="n">
        <v>3</v>
      </c>
      <c r="EP24" s="1" t="n">
        <v>1</v>
      </c>
      <c r="EQ24" s="1" t="n">
        <v>2</v>
      </c>
      <c r="ER24" s="1" t="n">
        <v>500</v>
      </c>
      <c r="ES24" s="1" t="n">
        <v>2</v>
      </c>
      <c r="ET24" s="1" t="n">
        <v>0</v>
      </c>
      <c r="EU24" s="1" t="n">
        <v>0</v>
      </c>
      <c r="EV24" s="1" t="n">
        <v>0</v>
      </c>
      <c r="EW24" s="1" t="n">
        <v>0</v>
      </c>
      <c r="EX24" s="1" t="n">
        <v>1</v>
      </c>
      <c r="EY24" s="1" t="n">
        <v>1</v>
      </c>
      <c r="EZ24" s="1" t="n">
        <v>2</v>
      </c>
      <c r="FA24" s="1" t="n">
        <v>1</v>
      </c>
      <c r="FB24" s="1" t="n">
        <v>1</v>
      </c>
      <c r="FC24" s="1" t="n">
        <v>1</v>
      </c>
      <c r="FD24" s="1" t="n">
        <v>1</v>
      </c>
      <c r="FE24" s="1" t="n">
        <v>10</v>
      </c>
      <c r="FF24" s="1" t="n">
        <v>0</v>
      </c>
      <c r="FG24" s="1" t="n">
        <v>0</v>
      </c>
      <c r="FH24" s="1" t="n">
        <v>0</v>
      </c>
      <c r="FI24" s="1" t="s">
        <v>426</v>
      </c>
      <c r="FJ24" s="1" t="n">
        <v>4</v>
      </c>
      <c r="FK24" s="1" t="n">
        <v>1</v>
      </c>
      <c r="FL24" s="1" t="n">
        <v>5</v>
      </c>
      <c r="FM24" s="1" t="n">
        <v>8</v>
      </c>
      <c r="FN24" s="1" t="n">
        <v>8</v>
      </c>
      <c r="FO24" s="1" t="n">
        <v>2</v>
      </c>
      <c r="FP24" s="1" t="n">
        <v>2</v>
      </c>
      <c r="FQ24" s="1" t="n">
        <v>29.52</v>
      </c>
      <c r="FR24" s="1" t="n">
        <v>158.1001</v>
      </c>
      <c r="FS24" s="1" t="n">
        <v>2.82</v>
      </c>
      <c r="FT24" s="1" t="n">
        <v>1</v>
      </c>
      <c r="FU24" s="1" t="n">
        <v>4</v>
      </c>
      <c r="FV24" s="1" t="n">
        <v>2</v>
      </c>
      <c r="FW24" s="1" t="n">
        <v>1178.56</v>
      </c>
      <c r="FX24" s="1" t="n">
        <v>45.87</v>
      </c>
      <c r="FY24" s="1" t="n">
        <v>18.87</v>
      </c>
      <c r="FZ24" s="1" t="n">
        <v>19.18</v>
      </c>
      <c r="GA24" s="1" t="n">
        <v>15.02</v>
      </c>
      <c r="GB24" s="1" t="n">
        <v>147.69</v>
      </c>
      <c r="GC24" s="1" t="n">
        <v>5.55</v>
      </c>
      <c r="GD24" s="1" t="n">
        <v>9.47</v>
      </c>
      <c r="GE24" s="1" t="n">
        <v>1.11</v>
      </c>
      <c r="GF24" s="1" t="n">
        <v>101.51</v>
      </c>
      <c r="GG24" s="1" t="n">
        <v>0.58</v>
      </c>
      <c r="GH24" s="1" t="n">
        <v>7.5</v>
      </c>
      <c r="GI24" s="1" t="n">
        <v>3.82</v>
      </c>
      <c r="GJ24" s="1" t="n">
        <v>17.15</v>
      </c>
      <c r="GK24" s="1" t="n">
        <v>15.01</v>
      </c>
      <c r="GL24" s="1" t="n">
        <v>6.25</v>
      </c>
      <c r="GM24" s="1" t="n">
        <v>6.02</v>
      </c>
      <c r="GN24" s="1" t="n">
        <v>0</v>
      </c>
      <c r="GO24" s="1" t="n">
        <v>11.52</v>
      </c>
      <c r="GP24" s="1" t="n">
        <v>4.84</v>
      </c>
      <c r="GQ24" s="1" t="n">
        <v>1.8</v>
      </c>
      <c r="GR24" s="1" t="n">
        <v>0.42</v>
      </c>
      <c r="GS24" s="1" t="n">
        <v>434.25</v>
      </c>
      <c r="GT24" s="1" t="n">
        <v>8.18</v>
      </c>
      <c r="GU24" s="1" t="n">
        <v>0.66</v>
      </c>
      <c r="GV24" s="1" t="n">
        <v>233.45</v>
      </c>
      <c r="GW24" s="1" t="n">
        <v>939.42</v>
      </c>
      <c r="GX24" s="1" t="n">
        <v>1429.07</v>
      </c>
      <c r="GY24" s="1" t="n">
        <v>1230.51</v>
      </c>
      <c r="GZ24" s="1" t="n">
        <v>4.85</v>
      </c>
      <c r="HA24" s="1" t="n">
        <v>0.83</v>
      </c>
      <c r="HB24" s="1" t="n">
        <v>1.81</v>
      </c>
      <c r="HC24" s="1" t="n">
        <v>0</v>
      </c>
      <c r="HD24" s="1" t="n">
        <v>40.63</v>
      </c>
      <c r="HE24" s="1" t="n">
        <v>38.65</v>
      </c>
      <c r="HF24" s="1" t="n">
        <v>0.88</v>
      </c>
      <c r="HG24" s="1" t="n">
        <v>0.77</v>
      </c>
      <c r="HH24" s="1" t="n">
        <v>11.32</v>
      </c>
      <c r="HI24" s="1" t="n">
        <v>2.51</v>
      </c>
      <c r="HJ24" s="1" t="n">
        <v>0.92</v>
      </c>
      <c r="HK24" s="1" t="n">
        <v>3.64</v>
      </c>
      <c r="HL24" s="1" t="n">
        <v>149.06</v>
      </c>
      <c r="HM24" s="1" t="n">
        <v>1.11</v>
      </c>
      <c r="HN24" s="1" t="n">
        <v>19.96</v>
      </c>
      <c r="HO24" s="1" t="n">
        <v>1124.12</v>
      </c>
      <c r="HP24" s="1" t="n">
        <v>859.13</v>
      </c>
      <c r="HQ24" s="1" t="n">
        <v>14.21</v>
      </c>
      <c r="HR24" s="1" t="n">
        <v>294.33</v>
      </c>
      <c r="HS24" s="1" t="n">
        <v>70.95</v>
      </c>
      <c r="HT24" s="1" t="n">
        <v>626.97</v>
      </c>
      <c r="HU24" s="1" t="n">
        <v>342.38</v>
      </c>
      <c r="HV24" s="1" t="n">
        <v>40.82</v>
      </c>
      <c r="HW24" s="1" t="n">
        <v>3.66</v>
      </c>
      <c r="HX24" s="1" t="n">
        <v>3.61</v>
      </c>
      <c r="HY24" s="1" t="n">
        <v>3.26</v>
      </c>
      <c r="HZ24" s="1" t="n">
        <v>0.18</v>
      </c>
      <c r="IA24" s="1" t="n">
        <v>4.33</v>
      </c>
      <c r="IB24" s="1" t="n">
        <v>0.75</v>
      </c>
      <c r="IC24" s="1" t="n">
        <v>9.67</v>
      </c>
      <c r="ID24" s="1" t="n">
        <v>3.54</v>
      </c>
      <c r="IE24" s="1" t="n">
        <v>10.33</v>
      </c>
      <c r="IF24" s="1" t="n">
        <v>16.4</v>
      </c>
      <c r="IG24" s="1" t="n">
        <v>6.72</v>
      </c>
      <c r="IH24" s="1" t="n">
        <v>248.4</v>
      </c>
      <c r="II24" s="1" t="n">
        <v>10.21</v>
      </c>
      <c r="IJ24" s="1" t="n">
        <v>309.42</v>
      </c>
      <c r="IK24" s="1" t="n">
        <v>17.24</v>
      </c>
      <c r="IL24" s="1" t="n">
        <v>492338.18</v>
      </c>
      <c r="IM24" s="1" t="n">
        <v>3333.59</v>
      </c>
      <c r="IN24" s="1" t="n">
        <v>30.06</v>
      </c>
      <c r="IO24" s="1" t="n">
        <v>0.01</v>
      </c>
      <c r="IP24" s="1" t="n">
        <v>0.01</v>
      </c>
      <c r="IQ24" s="1" t="n">
        <v>0.02</v>
      </c>
      <c r="IR24" s="1" t="n">
        <v>0.05</v>
      </c>
      <c r="IS24" s="1" t="n">
        <v>0.16</v>
      </c>
      <c r="IT24" s="1" t="n">
        <v>0.02</v>
      </c>
      <c r="IU24" s="1" t="n">
        <v>0.32</v>
      </c>
      <c r="IV24" s="1" t="n">
        <v>0.31</v>
      </c>
      <c r="IW24" s="1" t="n">
        <v>6.46</v>
      </c>
      <c r="IX24" s="1" t="n">
        <v>4.76</v>
      </c>
      <c r="IY24" s="1" t="n">
        <v>2.72</v>
      </c>
      <c r="IZ24" s="1" t="n">
        <v>1.63</v>
      </c>
      <c r="JA24" s="1" t="n">
        <v>0.98</v>
      </c>
      <c r="JB24" s="1" t="n">
        <v>0.03</v>
      </c>
      <c r="JC24" s="1" t="n">
        <v>12.37</v>
      </c>
      <c r="JD24" s="1" t="n">
        <v>7.57</v>
      </c>
      <c r="JE24" s="1" t="n">
        <v>0.22</v>
      </c>
      <c r="JF24" s="1" t="n">
        <v>0.12</v>
      </c>
      <c r="JG24" s="1" t="n">
        <v>0</v>
      </c>
      <c r="JH24" s="1" t="n">
        <v>5.75</v>
      </c>
      <c r="JI24" s="1" t="n">
        <v>3.61</v>
      </c>
      <c r="JJ24" s="1" t="n">
        <v>0.01</v>
      </c>
      <c r="JK24" s="1" t="n">
        <v>0.06</v>
      </c>
      <c r="JL24" s="1" t="n">
        <v>0.35</v>
      </c>
      <c r="JM24" s="1" t="n">
        <v>0.22</v>
      </c>
      <c r="JN24" s="1" t="n">
        <v>0</v>
      </c>
      <c r="JO24" s="1" t="n">
        <v>0.11</v>
      </c>
      <c r="JP24" s="1" t="n">
        <v>0.07</v>
      </c>
      <c r="JQ24" s="1" t="n">
        <v>0</v>
      </c>
      <c r="JR24" s="1" t="n">
        <v>0</v>
      </c>
      <c r="JS24" s="1" t="n">
        <v>0.01</v>
      </c>
      <c r="JT24" s="1" t="n">
        <v>0.04</v>
      </c>
      <c r="JU24" s="1" t="n">
        <v>0.01</v>
      </c>
      <c r="JV24" s="1" t="n">
        <v>46</v>
      </c>
      <c r="JW24" s="1" t="n">
        <v>2760</v>
      </c>
      <c r="JX24" s="1" t="n">
        <v>41.4</v>
      </c>
      <c r="JY24" s="1" t="n">
        <v>22.877</v>
      </c>
      <c r="JZ24" s="1" t="n">
        <v>17.218</v>
      </c>
      <c r="KA24" s="1" t="n">
        <v>1033.08</v>
      </c>
      <c r="KB24" s="1" t="n">
        <v>3.75</v>
      </c>
      <c r="KC24" s="1" t="n">
        <v>1.5</v>
      </c>
      <c r="KD24" s="1" t="n">
        <v>90</v>
      </c>
      <c r="KE24" s="1" t="n">
        <v>59.47601</v>
      </c>
      <c r="KF24" s="1" t="n">
        <v>105.476</v>
      </c>
      <c r="KG24" s="1" t="n">
        <v>125.0555</v>
      </c>
    </row>
    <row r="25" customFormat="false" ht="15" hidden="false" customHeight="true" outlineLevel="0" collapsed="false">
      <c r="A25" s="1" t="n">
        <v>30327</v>
      </c>
      <c r="B25" s="1" t="n">
        <v>2</v>
      </c>
      <c r="C25" s="1" t="n">
        <v>35</v>
      </c>
      <c r="D25" s="1" t="n">
        <v>1</v>
      </c>
      <c r="E25" s="1" t="n">
        <v>1</v>
      </c>
      <c r="F25" s="1" t="n">
        <v>0</v>
      </c>
      <c r="G25" s="1" t="n">
        <v>1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1</v>
      </c>
      <c r="P25" s="1" t="n">
        <f aca="false">SUM(E25:O25)</f>
        <v>3</v>
      </c>
      <c r="Q25" s="1" t="n">
        <v>110</v>
      </c>
      <c r="R25" s="1" t="n">
        <v>80</v>
      </c>
      <c r="S25" s="1" t="n">
        <v>30</v>
      </c>
      <c r="T25" s="2" t="n">
        <v>90</v>
      </c>
      <c r="U25" s="3" t="n">
        <v>56.6</v>
      </c>
      <c r="V25" s="3" t="n">
        <v>162.5</v>
      </c>
      <c r="W25" s="2" t="n">
        <v>21.4343195266272</v>
      </c>
      <c r="X25" s="2" t="n">
        <v>0</v>
      </c>
      <c r="Y25" s="3" t="n">
        <v>76</v>
      </c>
      <c r="Z25" s="3" t="n">
        <v>90</v>
      </c>
      <c r="AA25" s="2" t="n">
        <v>32.284749922733</v>
      </c>
      <c r="AB25" s="2" t="n">
        <v>0.467692307692308</v>
      </c>
      <c r="AC25" s="2" t="n">
        <v>0.844444444444444</v>
      </c>
      <c r="AD25" s="3" t="n">
        <v>27</v>
      </c>
      <c r="AE25" s="3" t="n">
        <v>15.3</v>
      </c>
      <c r="AF25" s="3" t="n">
        <v>41.3</v>
      </c>
      <c r="AG25" s="1" t="n">
        <v>3</v>
      </c>
      <c r="AH25" s="3" t="n">
        <v>50.5</v>
      </c>
      <c r="AI25" s="3" t="n">
        <v>28.6</v>
      </c>
      <c r="AJ25" s="3" t="n">
        <v>39.2</v>
      </c>
      <c r="AK25" s="3" t="n">
        <v>2.1</v>
      </c>
      <c r="AL25" s="1" t="n">
        <v>1249</v>
      </c>
      <c r="AM25" s="1" t="n">
        <v>25</v>
      </c>
      <c r="AN25" s="1" t="n">
        <v>1948</v>
      </c>
      <c r="AO25" s="1" t="n">
        <v>80</v>
      </c>
      <c r="AP25" s="1" t="n">
        <v>98</v>
      </c>
      <c r="AQ25" s="1" t="n">
        <v>108</v>
      </c>
      <c r="AR25" s="1" t="n">
        <v>92</v>
      </c>
      <c r="AS25" s="1" t="n">
        <v>94</v>
      </c>
      <c r="AT25" s="1" t="n">
        <v>1</v>
      </c>
      <c r="AU25" s="1" t="n">
        <f aca="false">((AO25*15)+(AP25*30)+(AQ25*30)+(AR25*30)+(AS25*15))-(AO25*120)</f>
        <v>1950</v>
      </c>
      <c r="AV25" s="1" t="n">
        <f aca="false">((AO25*15)+(AP25*30)+(AQ25*30)+(AR25*30)+(AS25*15))</f>
        <v>11550</v>
      </c>
      <c r="AX25" s="4" t="n">
        <f aca="false">10000/SQRT((AO25*BE25)*(AVERAGE(AO25:AS25)*AVERAGE(BE25:BI25)))</f>
        <v>6.24923545281066</v>
      </c>
      <c r="AY25" s="4" t="n">
        <v>0</v>
      </c>
      <c r="AZ25" s="2" t="n">
        <f aca="false">(AO25*BE25)/405</f>
        <v>1.36296296296296</v>
      </c>
      <c r="BA25" s="2" t="n">
        <v>0</v>
      </c>
      <c r="BB25" s="2" t="n">
        <f aca="false">1/(LOG(BE25)+LOG(AO25))</f>
        <v>0.364705404333117</v>
      </c>
      <c r="BC25" s="2" t="n">
        <f aca="false">(BF25-BE25)/(AP25-AO25)</f>
        <v>2.27777777777778</v>
      </c>
      <c r="BD25" s="2" t="n">
        <f aca="false">(20*BE25)/((AO25/18)-3.5)</f>
        <v>146.117647058824</v>
      </c>
      <c r="BE25" s="3" t="n">
        <v>6.9</v>
      </c>
      <c r="BF25" s="3" t="n">
        <v>47.9</v>
      </c>
      <c r="BG25" s="3" t="n">
        <v>53.8</v>
      </c>
      <c r="BH25" s="3" t="n">
        <v>72.3</v>
      </c>
      <c r="BI25" s="3" t="n">
        <v>64.8</v>
      </c>
      <c r="BJ25" s="2" t="n">
        <f aca="false">((BE25*15)+(BF25*30)+(BG25*30)+(BH25*30)+(BI25*15))-(BE25*120)</f>
        <v>5467.5</v>
      </c>
      <c r="BK25" s="2" t="n">
        <f aca="false">((BE25*15)+(BF25*30)+(BG25*30)+(BH25*30)+(BI25*15))</f>
        <v>6295.5</v>
      </c>
      <c r="BL25" s="2" t="n">
        <f aca="false">(1/BE25)</f>
        <v>0.144927536231884</v>
      </c>
      <c r="BM25" s="2" t="n">
        <f aca="false">(BJ25/AU25)</f>
        <v>2.80384615384615</v>
      </c>
      <c r="BN25" s="2" t="n">
        <f aca="false">(BK25/AV25)</f>
        <v>0.545064935064935</v>
      </c>
      <c r="BO25" s="2" t="n">
        <f aca="false">(AX25*BM25)</f>
        <v>17.5218947888422</v>
      </c>
      <c r="BP25" s="2" t="n">
        <f aca="false">(AX25*BN25)</f>
        <v>3.40623911629173</v>
      </c>
      <c r="BQ25" s="2" t="n">
        <v>2</v>
      </c>
      <c r="BR25" s="4" t="n">
        <f aca="false">(BC25*BL25)</f>
        <v>0.330112721417069</v>
      </c>
      <c r="BS25" s="1" t="n">
        <v>174</v>
      </c>
      <c r="BT25" s="1" t="n">
        <v>0</v>
      </c>
      <c r="BU25" s="1" t="n">
        <v>47</v>
      </c>
      <c r="BV25" s="1" t="n">
        <v>1</v>
      </c>
      <c r="BW25" s="1" t="n">
        <v>107</v>
      </c>
      <c r="BX25" s="1" t="n">
        <v>0</v>
      </c>
      <c r="BY25" s="1" t="n">
        <v>20</v>
      </c>
      <c r="BZ25" s="1" t="n">
        <v>100</v>
      </c>
      <c r="CA25" s="1" t="n">
        <v>0</v>
      </c>
      <c r="CB25" s="1" t="n">
        <v>0</v>
      </c>
      <c r="CD25" s="1" t="n">
        <v>56</v>
      </c>
      <c r="CE25" s="1" t="n">
        <v>17.04</v>
      </c>
      <c r="CF25" s="1" t="n">
        <v>21.09</v>
      </c>
      <c r="CG25" s="1" t="n">
        <v>166</v>
      </c>
      <c r="CH25" s="1" t="n">
        <v>106</v>
      </c>
      <c r="CI25" s="1" t="n">
        <v>419</v>
      </c>
      <c r="CJ25" s="1" t="n">
        <v>1.15</v>
      </c>
      <c r="CK25" s="1" t="s">
        <v>424</v>
      </c>
      <c r="FM25" s="1" t="n">
        <v>4</v>
      </c>
      <c r="FN25" s="1" t="n">
        <v>4</v>
      </c>
      <c r="FO25" s="1" t="n">
        <v>2</v>
      </c>
      <c r="FP25" s="1" t="n">
        <v>2</v>
      </c>
      <c r="FQ25" s="1" t="n">
        <v>16.04</v>
      </c>
      <c r="FR25" s="1" t="n">
        <v>41.4832</v>
      </c>
      <c r="FS25" s="1" t="n">
        <v>0.21</v>
      </c>
      <c r="FT25" s="1" t="n">
        <v>1</v>
      </c>
      <c r="FU25" s="1" t="n">
        <v>3</v>
      </c>
      <c r="FV25" s="1" t="n">
        <v>1</v>
      </c>
      <c r="FW25" s="1" t="n">
        <v>1114.68</v>
      </c>
      <c r="FX25" s="1" t="n">
        <v>36.41</v>
      </c>
      <c r="FY25" s="1" t="n">
        <v>24.59</v>
      </c>
      <c r="FZ25" s="1" t="n">
        <v>29.93</v>
      </c>
      <c r="GA25" s="1" t="n">
        <v>6.41</v>
      </c>
      <c r="GB25" s="1" t="n">
        <v>147.59</v>
      </c>
      <c r="GC25" s="1" t="n">
        <v>16.66</v>
      </c>
      <c r="GD25" s="1" t="n">
        <v>7.35</v>
      </c>
      <c r="GE25" s="1" t="n">
        <v>28.41</v>
      </c>
      <c r="GF25" s="1" t="n">
        <v>20.86</v>
      </c>
      <c r="GG25" s="1" t="n">
        <v>0.53</v>
      </c>
      <c r="GH25" s="1" t="n">
        <v>8.45</v>
      </c>
      <c r="GI25" s="1" t="n">
        <v>1.61</v>
      </c>
      <c r="GJ25" s="1" t="n">
        <v>8.83</v>
      </c>
      <c r="GK25" s="1" t="n">
        <v>7.76</v>
      </c>
      <c r="GL25" s="1" t="n">
        <v>3.84</v>
      </c>
      <c r="GM25" s="1" t="n">
        <v>1.32</v>
      </c>
      <c r="GN25" s="1" t="n">
        <v>0</v>
      </c>
      <c r="GO25" s="1" t="n">
        <v>4.51</v>
      </c>
      <c r="GP25" s="1" t="n">
        <v>2.44</v>
      </c>
      <c r="GQ25" s="1" t="n">
        <v>1.35</v>
      </c>
      <c r="GR25" s="1" t="n">
        <v>0.85</v>
      </c>
      <c r="GS25" s="1" t="n">
        <v>820.98</v>
      </c>
      <c r="GT25" s="1" t="n">
        <v>4.6</v>
      </c>
      <c r="GU25" s="1" t="n">
        <v>0.1</v>
      </c>
      <c r="GV25" s="1" t="n">
        <v>180.05</v>
      </c>
      <c r="GW25" s="1" t="n">
        <v>791.19</v>
      </c>
      <c r="GX25" s="1" t="n">
        <v>2005.19</v>
      </c>
      <c r="GY25" s="1" t="n">
        <v>1032.97</v>
      </c>
      <c r="GZ25" s="1" t="n">
        <v>4.44</v>
      </c>
      <c r="HA25" s="1" t="n">
        <v>0.49</v>
      </c>
      <c r="HB25" s="1" t="n">
        <v>0.88</v>
      </c>
      <c r="HC25" s="1" t="n">
        <v>0</v>
      </c>
      <c r="HD25" s="1" t="n">
        <v>24.57</v>
      </c>
      <c r="HE25" s="1" t="n">
        <v>62.41</v>
      </c>
      <c r="HF25" s="1" t="n">
        <v>0.79</v>
      </c>
      <c r="HG25" s="1" t="n">
        <v>1.49</v>
      </c>
      <c r="HH25" s="1" t="n">
        <v>6.95</v>
      </c>
      <c r="HI25" s="1" t="n">
        <v>2.76</v>
      </c>
      <c r="HJ25" s="1" t="n">
        <v>1.38</v>
      </c>
      <c r="HK25" s="1" t="n">
        <v>0.72</v>
      </c>
      <c r="HL25" s="1" t="n">
        <v>119.93</v>
      </c>
      <c r="HM25" s="1" t="n">
        <v>2.84</v>
      </c>
      <c r="HN25" s="1" t="n">
        <v>8.8</v>
      </c>
      <c r="HO25" s="1" t="n">
        <v>2152.08</v>
      </c>
      <c r="HP25" s="1" t="n">
        <v>896.5</v>
      </c>
      <c r="HQ25" s="1" t="n">
        <v>10.28</v>
      </c>
      <c r="HR25" s="1" t="n">
        <v>292.06</v>
      </c>
      <c r="HS25" s="1" t="n">
        <v>12.46</v>
      </c>
      <c r="HT25" s="1" t="n">
        <v>1213.47</v>
      </c>
      <c r="HU25" s="1" t="n">
        <v>97.05</v>
      </c>
      <c r="HV25" s="1" t="n">
        <v>270.92</v>
      </c>
      <c r="HW25" s="1" t="n">
        <v>2.59</v>
      </c>
      <c r="HX25" s="1" t="n">
        <v>2.04</v>
      </c>
      <c r="HY25" s="1" t="n">
        <v>1.32</v>
      </c>
      <c r="HZ25" s="1" t="n">
        <v>0.15</v>
      </c>
      <c r="IA25" s="1" t="n">
        <v>0.93</v>
      </c>
      <c r="IB25" s="1" t="n">
        <v>0.14</v>
      </c>
      <c r="IC25" s="1" t="n">
        <v>2.75</v>
      </c>
      <c r="ID25" s="1" t="n">
        <v>1.34</v>
      </c>
      <c r="IE25" s="1" t="n">
        <v>17.17</v>
      </c>
      <c r="IF25" s="1" t="n">
        <v>11.73</v>
      </c>
      <c r="IG25" s="1" t="n">
        <v>3.84</v>
      </c>
      <c r="IH25" s="1" t="n">
        <v>105.21</v>
      </c>
      <c r="II25" s="1" t="n">
        <v>6.79</v>
      </c>
      <c r="IJ25" s="1" t="n">
        <v>0.04</v>
      </c>
      <c r="IK25" s="1" t="n">
        <v>10.4</v>
      </c>
      <c r="IL25" s="1" t="n">
        <v>1195436.6</v>
      </c>
      <c r="IM25" s="1" t="n">
        <v>8099.71</v>
      </c>
      <c r="IN25" s="1" t="n">
        <v>28.15</v>
      </c>
      <c r="IO25" s="1" t="n">
        <v>0.66</v>
      </c>
      <c r="IP25" s="1" t="n">
        <v>0.42</v>
      </c>
      <c r="IQ25" s="1" t="n">
        <v>0.24</v>
      </c>
      <c r="IR25" s="1" t="n">
        <v>0.48</v>
      </c>
      <c r="IS25" s="1" t="n">
        <v>0.56</v>
      </c>
      <c r="IT25" s="1" t="n">
        <v>0.48</v>
      </c>
      <c r="IU25" s="1" t="n">
        <v>2.13</v>
      </c>
      <c r="IV25" s="1" t="n">
        <v>3.06</v>
      </c>
      <c r="IW25" s="1" t="n">
        <v>7.74</v>
      </c>
      <c r="IX25" s="1" t="n">
        <v>8.11</v>
      </c>
      <c r="IY25" s="1" t="n">
        <v>3.2</v>
      </c>
      <c r="IZ25" s="1" t="n">
        <v>2.28</v>
      </c>
      <c r="JA25" s="1" t="n">
        <v>0.62</v>
      </c>
      <c r="JB25" s="1" t="n">
        <v>0.12</v>
      </c>
      <c r="JC25" s="1" t="n">
        <v>8.94</v>
      </c>
      <c r="JD25" s="1" t="n">
        <v>4.97</v>
      </c>
      <c r="JE25" s="1" t="n">
        <v>0.5</v>
      </c>
      <c r="JF25" s="1" t="n">
        <v>0.02</v>
      </c>
      <c r="JG25" s="1" t="n">
        <v>0</v>
      </c>
      <c r="JH25" s="1" t="n">
        <v>2.87</v>
      </c>
      <c r="JI25" s="1" t="n">
        <v>1.14</v>
      </c>
      <c r="JJ25" s="1" t="n">
        <v>0.06</v>
      </c>
      <c r="JK25" s="1" t="n">
        <v>0.01</v>
      </c>
      <c r="JL25" s="1" t="n">
        <v>0.43</v>
      </c>
      <c r="JM25" s="1" t="n">
        <v>0.2</v>
      </c>
      <c r="JN25" s="1" t="n">
        <v>0</v>
      </c>
      <c r="JO25" s="1" t="n">
        <v>0.01</v>
      </c>
      <c r="JP25" s="1" t="n">
        <v>0</v>
      </c>
      <c r="JQ25" s="1" t="n">
        <v>0</v>
      </c>
      <c r="JR25" s="1" t="n">
        <v>0</v>
      </c>
      <c r="JS25" s="1" t="n">
        <v>0</v>
      </c>
      <c r="JT25" s="1" t="n">
        <v>0.01</v>
      </c>
      <c r="JU25" s="1" t="n">
        <v>0.01</v>
      </c>
      <c r="JY25" s="1" t="n">
        <v>18.984</v>
      </c>
      <c r="JZ25" s="1" t="n">
        <v>15.367</v>
      </c>
      <c r="KA25" s="1" t="n">
        <v>922.02</v>
      </c>
      <c r="KB25" s="1" t="n">
        <v>6.5741</v>
      </c>
      <c r="KC25" s="1" t="n">
        <v>2.609</v>
      </c>
      <c r="KD25" s="1" t="n">
        <v>156.54</v>
      </c>
      <c r="KE25" s="1" t="n">
        <v>46.174</v>
      </c>
      <c r="KF25" s="1" t="n">
        <v>46.174</v>
      </c>
      <c r="KG25" s="1" t="n">
        <v>103.4131</v>
      </c>
    </row>
    <row r="26" customFormat="false" ht="15" hidden="false" customHeight="true" outlineLevel="0" collapsed="false">
      <c r="A26" s="1" t="n">
        <v>30367</v>
      </c>
      <c r="B26" s="1" t="n">
        <v>1</v>
      </c>
      <c r="C26" s="1" t="n">
        <v>43</v>
      </c>
      <c r="D26" s="1" t="n">
        <v>1</v>
      </c>
      <c r="E26" s="1" t="n">
        <v>1</v>
      </c>
      <c r="F26" s="1" t="n">
        <v>0</v>
      </c>
      <c r="G26" s="1" t="n">
        <v>1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1</v>
      </c>
      <c r="N26" s="1" t="n">
        <v>0</v>
      </c>
      <c r="O26" s="1" t="n">
        <v>1</v>
      </c>
      <c r="P26" s="1" t="n">
        <f aca="false">SUM(E26:O26)</f>
        <v>4</v>
      </c>
      <c r="Q26" s="1" t="n">
        <v>120</v>
      </c>
      <c r="R26" s="1" t="n">
        <v>80</v>
      </c>
      <c r="S26" s="1" t="n">
        <v>40</v>
      </c>
      <c r="T26" s="2" t="n">
        <v>93.3333333333333</v>
      </c>
      <c r="U26" s="3" t="n">
        <v>111.4</v>
      </c>
      <c r="V26" s="3" t="n">
        <v>181.5</v>
      </c>
      <c r="W26" s="2" t="n">
        <v>33.8167550789639</v>
      </c>
      <c r="X26" s="2" t="n">
        <v>2</v>
      </c>
      <c r="Y26" s="3" t="n">
        <v>111</v>
      </c>
      <c r="Z26" s="3" t="n">
        <v>118.5</v>
      </c>
      <c r="AA26" s="2" t="n">
        <v>39.0031995536233</v>
      </c>
      <c r="AB26" s="2" t="n">
        <v>0.611570247933884</v>
      </c>
      <c r="AC26" s="2" t="n">
        <v>0.936708860759494</v>
      </c>
      <c r="AD26" s="3" t="n">
        <v>30.5</v>
      </c>
      <c r="AE26" s="3" t="n">
        <v>34</v>
      </c>
      <c r="AF26" s="3" t="n">
        <v>77.4</v>
      </c>
      <c r="AG26" s="1" t="n">
        <v>15</v>
      </c>
      <c r="AH26" s="3" t="n">
        <v>48.7</v>
      </c>
      <c r="AI26" s="3" t="n">
        <v>54.3</v>
      </c>
      <c r="AJ26" s="3" t="n">
        <v>73.6</v>
      </c>
      <c r="AK26" s="3" t="n">
        <v>3.8</v>
      </c>
      <c r="AL26" s="1" t="n">
        <v>2323</v>
      </c>
      <c r="AM26" s="1" t="n">
        <v>58</v>
      </c>
      <c r="AN26" s="1" t="n">
        <v>3601</v>
      </c>
      <c r="AO26" s="1" t="n">
        <v>92</v>
      </c>
      <c r="AP26" s="1" t="n">
        <v>150</v>
      </c>
      <c r="AQ26" s="1" t="n">
        <v>162</v>
      </c>
      <c r="AR26" s="1" t="n">
        <v>136</v>
      </c>
      <c r="AS26" s="1" t="n">
        <v>107</v>
      </c>
      <c r="AT26" s="1" t="n">
        <v>1</v>
      </c>
      <c r="AU26" s="1" t="n">
        <f aca="false">((AO26*15)+(AP26*30)+(AQ26*30)+(AR26*30)+(AS26*15))-(AO26*120)</f>
        <v>5385</v>
      </c>
      <c r="AV26" s="1" t="n">
        <f aca="false">((AO26*15)+(AP26*30)+(AQ26*30)+(AR26*30)+(AS26*15))</f>
        <v>16425</v>
      </c>
      <c r="AX26" s="4" t="n">
        <f aca="false">10000/SQRT((AO26*BE26)*(AVERAGE(AO26:AS26)*AVERAGE(BE26:BI26)))</f>
        <v>2.70026680040806</v>
      </c>
      <c r="AY26" s="4" t="n">
        <v>1</v>
      </c>
      <c r="AZ26" s="2" t="n">
        <f aca="false">(AO26*BE26)/405</f>
        <v>3.36197530864198</v>
      </c>
      <c r="BA26" s="2" t="n">
        <v>1</v>
      </c>
      <c r="BB26" s="2" t="n">
        <f aca="false">1/(LOG(BE26)+LOG(AO26))</f>
        <v>0.319076002584684</v>
      </c>
      <c r="BC26" s="2" t="n">
        <f aca="false">(BF26-BE26)/(AP26-AO26)</f>
        <v>0.758620689655172</v>
      </c>
      <c r="BD26" s="2" t="n">
        <f aca="false">(20*BE26)/((AO26/18)-3.5)</f>
        <v>183.724137931035</v>
      </c>
      <c r="BE26" s="3" t="n">
        <v>14.8</v>
      </c>
      <c r="BF26" s="3" t="n">
        <v>58.8</v>
      </c>
      <c r="BG26" s="3" t="n">
        <v>119</v>
      </c>
      <c r="BH26" s="3" t="n">
        <v>131</v>
      </c>
      <c r="BI26" s="3" t="n">
        <v>65.6</v>
      </c>
      <c r="BJ26" s="2" t="n">
        <f aca="false">((BE26*15)+(BF26*30)+(BG26*30)+(BH26*30)+(BI26*15))-(BE26*120)</f>
        <v>8694</v>
      </c>
      <c r="BK26" s="2" t="n">
        <f aca="false">((BE26*15)+(BF26*30)+(BG26*30)+(BH26*30)+(BI26*15))</f>
        <v>10470</v>
      </c>
      <c r="BL26" s="2" t="n">
        <f aca="false">(1/BE26)</f>
        <v>0.0675675675675676</v>
      </c>
      <c r="BM26" s="2" t="n">
        <f aca="false">(BJ26/AU26)</f>
        <v>1.61448467966574</v>
      </c>
      <c r="BN26" s="2" t="n">
        <f aca="false">(BK26/AV26)</f>
        <v>0.637442922374429</v>
      </c>
      <c r="BO26" s="2" t="n">
        <f aca="false">(AX26*BM26)</f>
        <v>4.35953938026883</v>
      </c>
      <c r="BP26" s="2" t="n">
        <f aca="false">(AX26*BN26)</f>
        <v>1.72126596044276</v>
      </c>
      <c r="BQ26" s="2" t="n">
        <v>2</v>
      </c>
      <c r="BR26" s="4" t="n">
        <f aca="false">(BC26*BL26)</f>
        <v>0.0512581547064306</v>
      </c>
      <c r="BS26" s="1" t="n">
        <v>180</v>
      </c>
      <c r="BT26" s="1" t="n">
        <v>0</v>
      </c>
      <c r="BU26" s="1" t="n">
        <v>43</v>
      </c>
      <c r="BV26" s="1" t="n">
        <v>0</v>
      </c>
      <c r="BW26" s="1" t="n">
        <v>101</v>
      </c>
      <c r="BX26" s="1" t="n">
        <v>0</v>
      </c>
      <c r="BY26" s="1" t="n">
        <v>36</v>
      </c>
      <c r="BZ26" s="1" t="n">
        <v>179</v>
      </c>
      <c r="CA26" s="1" t="n">
        <v>1</v>
      </c>
      <c r="CB26" s="1" t="n">
        <v>5</v>
      </c>
      <c r="CC26" s="1" t="n">
        <v>2</v>
      </c>
      <c r="CD26" s="1" t="n">
        <v>73</v>
      </c>
      <c r="CE26" s="1" t="n">
        <v>67.1</v>
      </c>
      <c r="CF26" s="1" t="n">
        <v>11.3</v>
      </c>
      <c r="CG26" s="1" t="n">
        <v>150</v>
      </c>
      <c r="CH26" s="1" t="n">
        <v>97</v>
      </c>
      <c r="CI26" s="1" t="n">
        <v>425</v>
      </c>
      <c r="CJ26" s="1" t="n">
        <v>0.58</v>
      </c>
      <c r="CK26" s="1" t="s">
        <v>424</v>
      </c>
      <c r="CN26" s="1" t="n">
        <v>2128</v>
      </c>
      <c r="CO26" s="1" t="n">
        <v>11.4473684210526</v>
      </c>
      <c r="CP26" s="1" t="n">
        <v>24.5723684210526</v>
      </c>
      <c r="CQ26" s="1" t="n">
        <v>2.70676691729323</v>
      </c>
      <c r="CR26" s="1" t="n">
        <v>7.61278195488722</v>
      </c>
      <c r="CS26" s="1" t="n">
        <v>4.31390977443609</v>
      </c>
      <c r="CT26" s="1" t="n">
        <v>61.7105263157895</v>
      </c>
      <c r="CU26" s="1" t="n">
        <v>18.8</v>
      </c>
      <c r="CV26" s="1" t="n">
        <v>5.5</v>
      </c>
      <c r="CW26" s="1" t="n">
        <v>6.5</v>
      </c>
      <c r="CX26" s="1" t="n">
        <v>0.9</v>
      </c>
      <c r="CY26" s="1" t="n">
        <v>1.6</v>
      </c>
      <c r="CZ26" s="1" t="n">
        <v>3.6</v>
      </c>
      <c r="DA26" s="1" t="n">
        <v>0</v>
      </c>
      <c r="DB26" s="1" t="n">
        <v>0</v>
      </c>
      <c r="DC26" s="1" t="n">
        <v>3</v>
      </c>
      <c r="DD26" s="1" t="n">
        <v>60.9</v>
      </c>
      <c r="DE26" s="1" t="n">
        <v>58.1</v>
      </c>
      <c r="DF26" s="1" t="n">
        <v>6.4</v>
      </c>
      <c r="DG26" s="1" t="n">
        <v>18</v>
      </c>
      <c r="DH26" s="1" t="n">
        <v>10.2</v>
      </c>
      <c r="DI26" s="1" t="n">
        <v>122</v>
      </c>
      <c r="DJ26" s="1" t="n">
        <v>328.3</v>
      </c>
      <c r="DK26" s="1" t="n">
        <v>24.3</v>
      </c>
      <c r="DL26" s="1" t="n">
        <v>18.1</v>
      </c>
      <c r="DM26" s="1" t="n">
        <v>2201</v>
      </c>
      <c r="DN26" s="1" t="n">
        <v>1494</v>
      </c>
      <c r="DO26" s="1" t="n">
        <v>0.52</v>
      </c>
      <c r="DP26" s="1" t="n">
        <v>0.83</v>
      </c>
      <c r="DQ26" s="1" t="n">
        <v>0.96</v>
      </c>
      <c r="DR26" s="1" t="n">
        <v>1.57</v>
      </c>
      <c r="DS26" s="1" t="n">
        <v>95.5</v>
      </c>
      <c r="DT26" s="1" t="n">
        <v>54.1</v>
      </c>
      <c r="DU26" s="1" t="n">
        <v>1.84</v>
      </c>
      <c r="DV26" s="1" t="n">
        <v>16.04</v>
      </c>
      <c r="DW26" s="1" t="n">
        <v>5.21</v>
      </c>
      <c r="DX26" s="1" t="n">
        <v>447</v>
      </c>
      <c r="DY26" s="1" t="n">
        <v>17.23</v>
      </c>
      <c r="DZ26" s="1" t="n">
        <v>2971</v>
      </c>
      <c r="EA26" s="1" t="n">
        <v>198</v>
      </c>
      <c r="EB26" s="1" t="n">
        <v>2617</v>
      </c>
      <c r="EC26" s="1" t="n">
        <v>545</v>
      </c>
      <c r="ED26" s="1" t="n">
        <v>28</v>
      </c>
      <c r="EE26" s="1" t="n">
        <v>4.5</v>
      </c>
      <c r="EF26" s="1" t="n">
        <v>17.51</v>
      </c>
      <c r="EG26" s="1" t="n">
        <v>4</v>
      </c>
      <c r="EH26" s="1" t="n">
        <v>1</v>
      </c>
      <c r="EI26" s="1" t="n">
        <v>500</v>
      </c>
      <c r="EJ26" s="1" t="n">
        <v>17</v>
      </c>
      <c r="EK26" s="1" t="n">
        <v>1</v>
      </c>
      <c r="EL26" s="1" t="n">
        <v>500</v>
      </c>
      <c r="EM26" s="1" t="n">
        <v>1500</v>
      </c>
      <c r="EN26" s="1" t="n">
        <v>0</v>
      </c>
      <c r="EO26" s="1" t="n">
        <v>5</v>
      </c>
      <c r="EP26" s="1" t="n">
        <v>0</v>
      </c>
      <c r="EQ26" s="1" t="n">
        <v>0</v>
      </c>
      <c r="ER26" s="1" t="n">
        <v>0</v>
      </c>
      <c r="ES26" s="1" t="n">
        <v>0</v>
      </c>
      <c r="ET26" s="1" t="n">
        <v>0</v>
      </c>
      <c r="EU26" s="1" t="n">
        <v>0</v>
      </c>
      <c r="EV26" s="1" t="n">
        <v>0</v>
      </c>
      <c r="EW26" s="1" t="n">
        <v>0</v>
      </c>
      <c r="EX26" s="1" t="n">
        <v>1</v>
      </c>
      <c r="EY26" s="1" t="n">
        <v>2</v>
      </c>
      <c r="EZ26" s="1" t="n">
        <v>5</v>
      </c>
      <c r="FA26" s="1" t="n">
        <v>1</v>
      </c>
      <c r="FB26" s="1" t="n">
        <v>1</v>
      </c>
      <c r="FC26" s="1" t="n">
        <v>3</v>
      </c>
      <c r="FD26" s="1" t="n">
        <v>1</v>
      </c>
      <c r="FE26" s="1" t="n">
        <v>1</v>
      </c>
      <c r="FF26" s="1" t="n">
        <v>1</v>
      </c>
      <c r="FG26" s="1" t="n">
        <v>1</v>
      </c>
      <c r="FH26" s="1" t="n">
        <v>1</v>
      </c>
      <c r="FI26" s="1" t="n">
        <v>36</v>
      </c>
      <c r="FJ26" s="1" t="n">
        <v>3</v>
      </c>
      <c r="FK26" s="1" t="n">
        <v>1</v>
      </c>
      <c r="FL26" s="1" t="n">
        <v>3</v>
      </c>
      <c r="FN26" s="1" t="n">
        <v>6</v>
      </c>
      <c r="FO26" s="1" t="n">
        <v>2</v>
      </c>
      <c r="FP26" s="1" t="n">
        <v>2</v>
      </c>
      <c r="FQ26" s="1" t="n">
        <v>27.36339</v>
      </c>
      <c r="FR26" s="1" t="n">
        <v>92.01602</v>
      </c>
      <c r="FS26" s="1" t="n">
        <v>2.54</v>
      </c>
      <c r="FT26" s="1" t="n">
        <v>3</v>
      </c>
      <c r="FU26" s="1" t="n">
        <v>4</v>
      </c>
      <c r="FV26" s="1" t="n">
        <v>1</v>
      </c>
      <c r="FW26" s="1" t="n">
        <v>1274.03</v>
      </c>
      <c r="FX26" s="1" t="n">
        <v>42.77</v>
      </c>
      <c r="FY26" s="1" t="n">
        <v>11.21</v>
      </c>
      <c r="FZ26" s="1" t="n">
        <v>14.09</v>
      </c>
      <c r="GA26" s="1" t="n">
        <v>17.61</v>
      </c>
      <c r="GB26" s="1" t="n">
        <v>196.26</v>
      </c>
      <c r="GC26" s="1" t="n">
        <v>33.7</v>
      </c>
      <c r="GD26" s="1" t="n">
        <v>18.14</v>
      </c>
      <c r="GE26" s="1" t="n">
        <v>3.19</v>
      </c>
      <c r="GF26" s="1" t="n">
        <v>71.95</v>
      </c>
      <c r="GG26" s="1" t="n">
        <v>0.6</v>
      </c>
      <c r="GH26" s="1" t="n">
        <v>6.94</v>
      </c>
      <c r="GI26" s="1" t="n">
        <v>6.73</v>
      </c>
      <c r="GJ26" s="1" t="n">
        <v>24.35</v>
      </c>
      <c r="GK26" s="1" t="n">
        <v>21.17</v>
      </c>
      <c r="GL26" s="1" t="n">
        <v>14.73</v>
      </c>
      <c r="GM26" s="1" t="n">
        <v>5.68</v>
      </c>
      <c r="GN26" s="1" t="n">
        <v>0</v>
      </c>
      <c r="GO26" s="1" t="n">
        <v>14.29</v>
      </c>
      <c r="GP26" s="1" t="n">
        <v>6.16</v>
      </c>
      <c r="GQ26" s="1" t="n">
        <v>4</v>
      </c>
      <c r="GR26" s="1" t="n">
        <v>0.98</v>
      </c>
      <c r="GS26" s="1" t="n">
        <v>556.67</v>
      </c>
      <c r="GT26" s="1" t="n">
        <v>11.76</v>
      </c>
      <c r="GU26" s="1" t="n">
        <v>0.2</v>
      </c>
      <c r="GV26" s="1" t="n">
        <v>301.13</v>
      </c>
      <c r="GW26" s="1" t="n">
        <v>857.06</v>
      </c>
      <c r="GX26" s="1" t="n">
        <v>2547.83</v>
      </c>
      <c r="GY26" s="1" t="n">
        <v>1345.02</v>
      </c>
      <c r="GZ26" s="1" t="n">
        <v>6.15</v>
      </c>
      <c r="HA26" s="1" t="n">
        <v>1.34</v>
      </c>
      <c r="HB26" s="1" t="n">
        <v>2.39</v>
      </c>
      <c r="HC26" s="1" t="n">
        <v>0</v>
      </c>
      <c r="HD26" s="1" t="n">
        <v>38.23</v>
      </c>
      <c r="HE26" s="1" t="n">
        <v>168.82</v>
      </c>
      <c r="HF26" s="1" t="n">
        <v>1.13</v>
      </c>
      <c r="HG26" s="1" t="n">
        <v>1.16</v>
      </c>
      <c r="HH26" s="1" t="n">
        <v>14.31</v>
      </c>
      <c r="HI26" s="1" t="n">
        <v>2.5</v>
      </c>
      <c r="HJ26" s="1" t="n">
        <v>1.26</v>
      </c>
      <c r="HK26" s="1" t="n">
        <v>1.06</v>
      </c>
      <c r="HL26" s="1" t="n">
        <v>323.49</v>
      </c>
      <c r="HM26" s="1" t="n">
        <v>1.03</v>
      </c>
      <c r="HN26" s="1" t="n">
        <v>232.99</v>
      </c>
      <c r="HO26" s="1" t="n">
        <v>6055.72</v>
      </c>
      <c r="HP26" s="1" t="n">
        <v>9726.23</v>
      </c>
      <c r="HQ26" s="1" t="n">
        <v>83.67</v>
      </c>
      <c r="HR26" s="1" t="n">
        <v>4323.75</v>
      </c>
      <c r="HS26" s="1" t="n">
        <v>811.64</v>
      </c>
      <c r="HT26" s="1" t="n">
        <v>5597.02</v>
      </c>
      <c r="HU26" s="1" t="n">
        <v>6990.09</v>
      </c>
      <c r="HV26" s="1" t="n">
        <v>116.08</v>
      </c>
      <c r="HW26" s="1" t="n">
        <v>7.21</v>
      </c>
      <c r="HX26" s="1" t="n">
        <v>6.8</v>
      </c>
      <c r="HY26" s="1" t="n">
        <v>5.46</v>
      </c>
      <c r="HZ26" s="1" t="n">
        <v>0.92</v>
      </c>
      <c r="IA26" s="1" t="n">
        <v>6.89</v>
      </c>
      <c r="IB26" s="1" t="n">
        <v>1.56</v>
      </c>
      <c r="IC26" s="1" t="n">
        <v>15.47</v>
      </c>
      <c r="ID26" s="1" t="n">
        <v>6.54</v>
      </c>
      <c r="IE26" s="1" t="n">
        <v>11.1</v>
      </c>
      <c r="IF26" s="1" t="n">
        <v>13.82</v>
      </c>
      <c r="IG26" s="1" t="n">
        <v>8.04</v>
      </c>
      <c r="IH26" s="1" t="n">
        <v>73.18</v>
      </c>
      <c r="II26" s="1" t="n">
        <v>3.59</v>
      </c>
      <c r="IJ26" s="1" t="n">
        <v>292.77</v>
      </c>
      <c r="IK26" s="1" t="n">
        <v>142.47</v>
      </c>
      <c r="IL26" s="1" t="n">
        <v>878289.53</v>
      </c>
      <c r="IM26" s="1" t="n">
        <v>4475.13</v>
      </c>
      <c r="IN26" s="1" t="n">
        <v>28.04</v>
      </c>
      <c r="IO26" s="1" t="n">
        <v>0.06</v>
      </c>
      <c r="IP26" s="1" t="n">
        <v>0.04</v>
      </c>
      <c r="IQ26" s="1" t="n">
        <v>0.03</v>
      </c>
      <c r="IR26" s="1" t="n">
        <v>0.08</v>
      </c>
      <c r="IS26" s="1" t="n">
        <v>0.22</v>
      </c>
      <c r="IT26" s="1" t="n">
        <v>0.14</v>
      </c>
      <c r="IU26" s="1" t="n">
        <v>0.42</v>
      </c>
      <c r="IV26" s="1" t="n">
        <v>0.41</v>
      </c>
      <c r="IW26" s="1" t="n">
        <v>4.78</v>
      </c>
      <c r="IX26" s="1" t="n">
        <v>4</v>
      </c>
      <c r="IY26" s="1" t="n">
        <v>2.31</v>
      </c>
      <c r="IZ26" s="1" t="n">
        <v>1.97</v>
      </c>
      <c r="JA26" s="1" t="n">
        <v>0.42</v>
      </c>
      <c r="JB26" s="1" t="n">
        <v>0.01</v>
      </c>
      <c r="JC26" s="1" t="n">
        <v>10.84</v>
      </c>
      <c r="JD26" s="1" t="n">
        <v>6.68</v>
      </c>
      <c r="JE26" s="1" t="n">
        <v>0.73</v>
      </c>
      <c r="JF26" s="1" t="n">
        <v>0.07</v>
      </c>
      <c r="JG26" s="1" t="n">
        <v>0.03</v>
      </c>
      <c r="JH26" s="1" t="n">
        <v>5.86</v>
      </c>
      <c r="JI26" s="1" t="n">
        <v>4.38</v>
      </c>
      <c r="JJ26" s="1" t="n">
        <v>0.06</v>
      </c>
      <c r="JK26" s="1" t="n">
        <v>0.13</v>
      </c>
      <c r="JL26" s="1" t="n">
        <v>0.51</v>
      </c>
      <c r="JM26" s="1" t="n">
        <v>0.53</v>
      </c>
      <c r="JN26" s="1" t="n">
        <v>0.01</v>
      </c>
      <c r="JO26" s="1" t="n">
        <v>0.03</v>
      </c>
      <c r="JP26" s="1" t="n">
        <v>0.02</v>
      </c>
      <c r="JQ26" s="1" t="n">
        <v>0.04</v>
      </c>
      <c r="JR26" s="1" t="n">
        <v>0.04</v>
      </c>
      <c r="JS26" s="1" t="n">
        <v>0</v>
      </c>
      <c r="JT26" s="1" t="n">
        <v>0.1</v>
      </c>
      <c r="JU26" s="1" t="n">
        <v>0.1</v>
      </c>
      <c r="JV26" s="1" t="n">
        <v>44</v>
      </c>
      <c r="JW26" s="1" t="n">
        <v>2640</v>
      </c>
      <c r="JX26" s="1" t="n">
        <v>39.6</v>
      </c>
      <c r="JY26" s="1" t="n">
        <v>61.9375</v>
      </c>
      <c r="JZ26" s="1" t="n">
        <v>52.5</v>
      </c>
      <c r="KA26" s="1" t="n">
        <v>3150</v>
      </c>
      <c r="KB26" s="1" t="n">
        <v>4.925</v>
      </c>
      <c r="KC26" s="1" t="n">
        <v>2</v>
      </c>
      <c r="KD26" s="1" t="n">
        <v>120</v>
      </c>
      <c r="KE26" s="1" t="n">
        <v>97.5</v>
      </c>
      <c r="KF26" s="1" t="n">
        <v>141.5</v>
      </c>
      <c r="KG26" s="1" t="n">
        <v>192.8913</v>
      </c>
    </row>
    <row r="27" customFormat="false" ht="15" hidden="false" customHeight="true" outlineLevel="0" collapsed="false">
      <c r="A27" s="1" t="n">
        <v>30369</v>
      </c>
      <c r="B27" s="1" t="n">
        <v>2</v>
      </c>
      <c r="C27" s="1" t="n">
        <v>19</v>
      </c>
      <c r="D27" s="1" t="n">
        <v>1</v>
      </c>
      <c r="E27" s="1" t="n">
        <v>1</v>
      </c>
      <c r="F27" s="1" t="n">
        <v>0</v>
      </c>
      <c r="G27" s="1" t="n">
        <v>1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1</v>
      </c>
      <c r="P27" s="1" t="n">
        <f aca="false">SUM(E27:O27)</f>
        <v>3</v>
      </c>
      <c r="Q27" s="1" t="n">
        <v>110</v>
      </c>
      <c r="R27" s="1" t="n">
        <v>70</v>
      </c>
      <c r="S27" s="1" t="n">
        <v>40</v>
      </c>
      <c r="T27" s="2" t="n">
        <v>83.3333333333333</v>
      </c>
      <c r="U27" s="3" t="n">
        <v>57</v>
      </c>
      <c r="V27" s="3" t="n">
        <v>164</v>
      </c>
      <c r="W27" s="2" t="n">
        <v>21.192742415229</v>
      </c>
      <c r="X27" s="2" t="n">
        <v>0</v>
      </c>
      <c r="Y27" s="3" t="n">
        <v>70.2</v>
      </c>
      <c r="Z27" s="3" t="n">
        <v>96.5</v>
      </c>
      <c r="AA27" s="2" t="n">
        <v>29.6162072266214</v>
      </c>
      <c r="AB27" s="2" t="n">
        <v>0.428048780487805</v>
      </c>
      <c r="AC27" s="2" t="n">
        <v>0.727461139896373</v>
      </c>
      <c r="AD27" s="3" t="n">
        <v>25.8</v>
      </c>
      <c r="AE27" s="3" t="n">
        <v>14.7</v>
      </c>
      <c r="AF27" s="3" t="n">
        <v>42.3</v>
      </c>
      <c r="AG27" s="1" t="n">
        <v>1</v>
      </c>
      <c r="AH27" s="3" t="n">
        <v>51.9</v>
      </c>
      <c r="AI27" s="3" t="n">
        <v>29.6</v>
      </c>
      <c r="AJ27" s="3" t="n">
        <v>40.1</v>
      </c>
      <c r="AK27" s="3" t="n">
        <v>2.2</v>
      </c>
      <c r="AL27" s="1" t="n">
        <v>1335</v>
      </c>
      <c r="AM27" s="1" t="n">
        <v>14</v>
      </c>
      <c r="AN27" s="1" t="n">
        <v>2083</v>
      </c>
      <c r="AO27" s="1" t="n">
        <v>83</v>
      </c>
      <c r="AP27" s="1" t="n">
        <v>120</v>
      </c>
      <c r="AQ27" s="1" t="n">
        <v>93</v>
      </c>
      <c r="AR27" s="1" t="n">
        <v>92</v>
      </c>
      <c r="AS27" s="1" t="n">
        <v>106</v>
      </c>
      <c r="AT27" s="1" t="n">
        <v>1</v>
      </c>
      <c r="AU27" s="1" t="n">
        <f aca="false">((AO27*15)+(AP27*30)+(AQ27*30)+(AR27*30)+(AS27*15))-(AO27*120)</f>
        <v>2025</v>
      </c>
      <c r="AV27" s="1" t="n">
        <f aca="false">((AO27*15)+(AP27*30)+(AQ27*30)+(AR27*30)+(AS27*15))</f>
        <v>11985</v>
      </c>
      <c r="AX27" s="4" t="n">
        <f aca="false">10000/SQRT((AO27*BE27)*(AVERAGE(AO27:AS27)*AVERAGE(BE27:BI27)))</f>
        <v>5.36270861231697</v>
      </c>
      <c r="AY27" s="4" t="n">
        <v>0</v>
      </c>
      <c r="AZ27" s="2" t="n">
        <f aca="false">(AO27*BE27)/405</f>
        <v>1.92027160493827</v>
      </c>
      <c r="BA27" s="2" t="n">
        <v>0</v>
      </c>
      <c r="BB27" s="2" t="n">
        <f aca="false">1/(LOG(BE27)+LOG(AO27))</f>
        <v>0.345922887420198</v>
      </c>
      <c r="BC27" s="2" t="n">
        <f aca="false">(BF27-BE27)/(AP27-AO27)</f>
        <v>1.18189189189189</v>
      </c>
      <c r="BD27" s="2" t="n">
        <f aca="false">(20*BE27)/((AO27/18)-3.5)</f>
        <v>168.66</v>
      </c>
      <c r="BE27" s="3" t="n">
        <v>9.37</v>
      </c>
      <c r="BF27" s="3" t="n">
        <v>53.1</v>
      </c>
      <c r="BG27" s="3" t="n">
        <v>86.1</v>
      </c>
      <c r="BH27" s="3" t="n">
        <v>41.2</v>
      </c>
      <c r="BI27" s="3" t="n">
        <v>36.5</v>
      </c>
      <c r="BJ27" s="2" t="n">
        <f aca="false">((BE27*15)+(BF27*30)+(BG27*30)+(BH27*30)+(BI27*15))-(BE27*120)</f>
        <v>4975.65</v>
      </c>
      <c r="BK27" s="2" t="n">
        <f aca="false">((BE27*15)+(BF27*30)+(BG27*30)+(BH27*30)+(BI27*15))</f>
        <v>6100.05</v>
      </c>
      <c r="BL27" s="2" t="n">
        <f aca="false">(1/BE27)</f>
        <v>0.106723585912487</v>
      </c>
      <c r="BM27" s="2" t="n">
        <f aca="false">(BJ27/AU27)</f>
        <v>2.45711111111111</v>
      </c>
      <c r="BN27" s="2" t="n">
        <f aca="false">(BK27/AV27)</f>
        <v>0.508973717146433</v>
      </c>
      <c r="BO27" s="2" t="n">
        <f aca="false">(AX27*BM27)</f>
        <v>13.1767709169753</v>
      </c>
      <c r="BP27" s="2" t="n">
        <f aca="false">(AX27*BN27)</f>
        <v>2.72947773638416</v>
      </c>
      <c r="BQ27" s="2" t="n">
        <v>2</v>
      </c>
      <c r="BR27" s="4" t="n">
        <f aca="false">(BC27*BL27)</f>
        <v>0.126135740863596</v>
      </c>
      <c r="BS27" s="1" t="n">
        <v>104</v>
      </c>
      <c r="BT27" s="1" t="n">
        <v>0</v>
      </c>
      <c r="BU27" s="1" t="n">
        <v>29</v>
      </c>
      <c r="BV27" s="1" t="n">
        <v>1</v>
      </c>
      <c r="BW27" s="1" t="n">
        <v>53</v>
      </c>
      <c r="BX27" s="1" t="n">
        <v>0</v>
      </c>
      <c r="BY27" s="1" t="n">
        <v>21</v>
      </c>
      <c r="BZ27" s="1" t="n">
        <v>104</v>
      </c>
      <c r="CA27" s="1" t="n">
        <v>0</v>
      </c>
      <c r="CB27" s="1" t="n">
        <v>0</v>
      </c>
      <c r="CD27" s="1" t="n">
        <v>76</v>
      </c>
      <c r="CE27" s="1" t="n">
        <v>73.63</v>
      </c>
      <c r="CF27" s="1" t="n">
        <v>46.91</v>
      </c>
      <c r="CG27" s="1" t="n">
        <v>158</v>
      </c>
      <c r="CH27" s="1" t="n">
        <v>80</v>
      </c>
      <c r="CI27" s="1" t="n">
        <v>409</v>
      </c>
      <c r="CJ27" s="1" t="n">
        <v>0.76</v>
      </c>
      <c r="CK27" s="1" t="s">
        <v>424</v>
      </c>
      <c r="FQ27" s="1" t="n">
        <v>24.57012</v>
      </c>
      <c r="FR27" s="1" t="n">
        <v>11.44971</v>
      </c>
      <c r="FS27" s="1" t="n">
        <v>0.02</v>
      </c>
      <c r="FT27" s="1" t="n">
        <v>2</v>
      </c>
      <c r="FU27" s="1" t="n">
        <v>4</v>
      </c>
      <c r="FV27" s="1" t="n">
        <v>2</v>
      </c>
      <c r="FW27" s="1" t="n">
        <v>665.24</v>
      </c>
      <c r="FX27" s="1" t="n">
        <v>22.16</v>
      </c>
      <c r="FY27" s="1" t="n">
        <v>6.5</v>
      </c>
      <c r="FZ27" s="1" t="n">
        <v>6.3</v>
      </c>
      <c r="GA27" s="1" t="n">
        <v>9.82</v>
      </c>
      <c r="GB27" s="1" t="n">
        <v>102.49</v>
      </c>
      <c r="GC27" s="1" t="n">
        <v>7.82</v>
      </c>
      <c r="GD27" s="1" t="n">
        <v>9.33</v>
      </c>
      <c r="GE27" s="1" t="n">
        <v>0.53</v>
      </c>
      <c r="GF27" s="1" t="n">
        <v>31.93</v>
      </c>
      <c r="GG27" s="1" t="n">
        <v>0.37</v>
      </c>
      <c r="GH27" s="1" t="n">
        <v>5.19</v>
      </c>
      <c r="GI27" s="1" t="n">
        <v>3.15</v>
      </c>
      <c r="GJ27" s="1" t="n">
        <v>13.92</v>
      </c>
      <c r="GK27" s="1" t="n">
        <v>10.49</v>
      </c>
      <c r="GL27" s="1" t="n">
        <v>8.29</v>
      </c>
      <c r="GM27" s="1" t="n">
        <v>3.09</v>
      </c>
      <c r="GN27" s="1" t="n">
        <v>0</v>
      </c>
      <c r="GO27" s="1" t="n">
        <v>9.81</v>
      </c>
      <c r="GP27" s="1" t="n">
        <v>5.32</v>
      </c>
      <c r="GQ27" s="1" t="n">
        <v>2.5</v>
      </c>
      <c r="GR27" s="1" t="n">
        <v>0.46</v>
      </c>
      <c r="GS27" s="1" t="n">
        <v>173.8</v>
      </c>
      <c r="GT27" s="1" t="n">
        <v>5.64</v>
      </c>
      <c r="GU27" s="1" t="n">
        <v>0.21</v>
      </c>
      <c r="GV27" s="1" t="n">
        <v>132.42</v>
      </c>
      <c r="GW27" s="1" t="n">
        <v>350.99</v>
      </c>
      <c r="GX27" s="1" t="n">
        <v>1081.46</v>
      </c>
      <c r="GY27" s="1" t="n">
        <v>820.85</v>
      </c>
      <c r="GZ27" s="1" t="n">
        <v>2.41</v>
      </c>
      <c r="HA27" s="1" t="n">
        <v>0.72</v>
      </c>
      <c r="HB27" s="1" t="n">
        <v>1.25</v>
      </c>
      <c r="HC27" s="1" t="n">
        <v>0</v>
      </c>
      <c r="HD27" s="1" t="n">
        <v>18.78</v>
      </c>
      <c r="HE27" s="1" t="n">
        <v>56.31</v>
      </c>
      <c r="HF27" s="1" t="n">
        <v>0.56</v>
      </c>
      <c r="HG27" s="1" t="n">
        <v>0.36</v>
      </c>
      <c r="HH27" s="1" t="n">
        <v>6.56</v>
      </c>
      <c r="HI27" s="1" t="n">
        <v>1.38</v>
      </c>
      <c r="HJ27" s="1" t="n">
        <v>0.57</v>
      </c>
      <c r="HK27" s="1" t="n">
        <v>0.09</v>
      </c>
      <c r="HL27" s="1" t="n">
        <v>124.07</v>
      </c>
      <c r="HM27" s="1" t="n">
        <v>0.35</v>
      </c>
      <c r="HN27" s="1" t="n">
        <v>26.66</v>
      </c>
      <c r="HO27" s="1" t="n">
        <v>1582.28</v>
      </c>
      <c r="HP27" s="1" t="n">
        <v>1044.96</v>
      </c>
      <c r="HQ27" s="1" t="n">
        <v>25.85</v>
      </c>
      <c r="HR27" s="1" t="n">
        <v>482.1</v>
      </c>
      <c r="HS27" s="1" t="n">
        <v>26.22</v>
      </c>
      <c r="HT27" s="1" t="n">
        <v>951.07</v>
      </c>
      <c r="HU27" s="1" t="n">
        <v>579.89</v>
      </c>
      <c r="HV27" s="1" t="n">
        <v>15.15</v>
      </c>
      <c r="HW27" s="1" t="n">
        <v>2.59</v>
      </c>
      <c r="HX27" s="1" t="n">
        <v>2.38</v>
      </c>
      <c r="HY27" s="1" t="n">
        <v>1.97</v>
      </c>
      <c r="HZ27" s="1" t="n">
        <v>0.23</v>
      </c>
      <c r="IA27" s="1" t="n">
        <v>2.51</v>
      </c>
      <c r="IB27" s="1" t="n">
        <v>0.33</v>
      </c>
      <c r="IC27" s="1" t="n">
        <v>5.34</v>
      </c>
      <c r="ID27" s="1" t="n">
        <v>2.27</v>
      </c>
      <c r="IE27" s="1" t="n">
        <v>4.96</v>
      </c>
      <c r="IF27" s="1" t="n">
        <v>7.97</v>
      </c>
      <c r="IG27" s="1" t="n">
        <v>3.8</v>
      </c>
      <c r="IH27" s="1" t="n">
        <v>47.33</v>
      </c>
      <c r="II27" s="1" t="n">
        <v>0.21</v>
      </c>
      <c r="IJ27" s="1" t="n">
        <v>56.52</v>
      </c>
      <c r="IK27" s="1" t="n">
        <v>17.73</v>
      </c>
      <c r="IL27" s="1" t="n">
        <v>674163.4</v>
      </c>
      <c r="IM27" s="1" t="n">
        <v>6577.85</v>
      </c>
      <c r="IN27" s="1" t="n">
        <v>15.84</v>
      </c>
      <c r="IO27" s="1" t="n">
        <v>0.02</v>
      </c>
      <c r="IP27" s="1" t="n">
        <v>0.01</v>
      </c>
      <c r="IQ27" s="1" t="n">
        <v>0.01</v>
      </c>
      <c r="IR27" s="1" t="n">
        <v>0.03</v>
      </c>
      <c r="IS27" s="1" t="n">
        <v>0.03</v>
      </c>
      <c r="IT27" s="1" t="n">
        <v>0.02</v>
      </c>
      <c r="IU27" s="1" t="n">
        <v>0.2</v>
      </c>
      <c r="IV27" s="1" t="n">
        <v>0.15</v>
      </c>
      <c r="IW27" s="1" t="n">
        <v>3.09</v>
      </c>
      <c r="IX27" s="1" t="n">
        <v>2.12</v>
      </c>
      <c r="IY27" s="1" t="n">
        <v>1.14</v>
      </c>
      <c r="IZ27" s="1" t="n">
        <v>0.65</v>
      </c>
      <c r="JA27" s="1" t="n">
        <v>0.44</v>
      </c>
      <c r="JB27" s="1" t="n">
        <v>0</v>
      </c>
      <c r="JC27" s="1" t="n">
        <v>7.31</v>
      </c>
      <c r="JD27" s="1" t="n">
        <v>4.38</v>
      </c>
      <c r="JE27" s="1" t="n">
        <v>0.28</v>
      </c>
      <c r="JF27" s="1" t="n">
        <v>0.02</v>
      </c>
      <c r="JG27" s="1" t="n">
        <v>0</v>
      </c>
      <c r="JH27" s="1" t="n">
        <v>2.98</v>
      </c>
      <c r="JI27" s="1" t="n">
        <v>1.85</v>
      </c>
      <c r="JJ27" s="1" t="n">
        <v>0.02</v>
      </c>
      <c r="JK27" s="1" t="n">
        <v>0.08</v>
      </c>
      <c r="JL27" s="1" t="n">
        <v>0.25</v>
      </c>
      <c r="JM27" s="1" t="n">
        <v>0.19</v>
      </c>
      <c r="JN27" s="1" t="n">
        <v>0</v>
      </c>
      <c r="JO27" s="1" t="n">
        <v>0.03</v>
      </c>
      <c r="JP27" s="1" t="n">
        <v>0.01</v>
      </c>
      <c r="JQ27" s="1" t="n">
        <v>0.02</v>
      </c>
      <c r="JR27" s="1" t="n">
        <v>0.02</v>
      </c>
      <c r="JS27" s="1" t="n">
        <v>0</v>
      </c>
      <c r="JT27" s="1" t="n">
        <v>0.05</v>
      </c>
      <c r="JU27" s="1" t="n">
        <v>0.05</v>
      </c>
      <c r="JV27" s="1" t="n">
        <v>47</v>
      </c>
      <c r="JW27" s="1" t="n">
        <v>2820</v>
      </c>
      <c r="JX27" s="1" t="n">
        <v>42.3</v>
      </c>
      <c r="JY27" s="1" t="n">
        <v>19.3018</v>
      </c>
      <c r="JZ27" s="1" t="n">
        <v>12.976</v>
      </c>
      <c r="KA27" s="1" t="n">
        <v>778.56</v>
      </c>
      <c r="KB27" s="1" t="n">
        <v>4.1816</v>
      </c>
      <c r="KC27" s="1" t="n">
        <v>1.742</v>
      </c>
      <c r="KD27" s="1" t="n">
        <v>104.52</v>
      </c>
      <c r="KE27" s="1" t="n">
        <v>55.09299</v>
      </c>
      <c r="KF27" s="1" t="n">
        <v>102.093</v>
      </c>
      <c r="KG27" s="1" t="n">
        <v>103.4548</v>
      </c>
    </row>
    <row r="28" customFormat="false" ht="15" hidden="false" customHeight="true" outlineLevel="0" collapsed="false">
      <c r="A28" s="1" t="n">
        <v>30371</v>
      </c>
      <c r="B28" s="1" t="n">
        <v>2</v>
      </c>
      <c r="C28" s="1" t="n">
        <v>23</v>
      </c>
      <c r="D28" s="1" t="n">
        <v>1</v>
      </c>
      <c r="E28" s="1" t="n">
        <v>1</v>
      </c>
      <c r="F28" s="1" t="n">
        <v>0</v>
      </c>
      <c r="G28" s="1" t="n">
        <v>1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1</v>
      </c>
      <c r="P28" s="1" t="n">
        <f aca="false">SUM(E28:O28)</f>
        <v>3</v>
      </c>
      <c r="Q28" s="1" t="n">
        <v>100</v>
      </c>
      <c r="R28" s="1" t="n">
        <v>70</v>
      </c>
      <c r="S28" s="1" t="n">
        <v>30</v>
      </c>
      <c r="T28" s="2" t="n">
        <v>80</v>
      </c>
      <c r="U28" s="3" t="n">
        <v>49.8</v>
      </c>
      <c r="V28" s="3" t="n">
        <v>153</v>
      </c>
      <c r="W28" s="2" t="n">
        <v>21.2738690247341</v>
      </c>
      <c r="X28" s="2" t="n">
        <v>0</v>
      </c>
      <c r="Y28" s="3" t="n">
        <v>73</v>
      </c>
      <c r="Z28" s="3" t="n">
        <v>96</v>
      </c>
      <c r="AA28" s="2" t="n">
        <v>32.4151408060298</v>
      </c>
      <c r="AB28" s="2" t="n">
        <v>0.477124183006536</v>
      </c>
      <c r="AC28" s="2" t="n">
        <v>0.760416666666667</v>
      </c>
      <c r="AD28" s="3" t="n">
        <v>24.3</v>
      </c>
      <c r="AE28" s="3" t="n">
        <v>12.1</v>
      </c>
      <c r="AF28" s="3" t="n">
        <v>37.7</v>
      </c>
      <c r="AG28" s="1" t="n">
        <v>1</v>
      </c>
      <c r="AH28" s="3" t="n">
        <v>52.2</v>
      </c>
      <c r="AI28" s="3" t="n">
        <v>26</v>
      </c>
      <c r="AJ28" s="3" t="n">
        <v>35.8</v>
      </c>
      <c r="AK28" s="3" t="n">
        <v>1.9</v>
      </c>
      <c r="AL28" s="1" t="n">
        <v>1186</v>
      </c>
      <c r="AM28" s="1" t="n">
        <v>12</v>
      </c>
      <c r="AN28" s="1" t="n">
        <v>1850</v>
      </c>
      <c r="AO28" s="1" t="n">
        <v>81</v>
      </c>
      <c r="AP28" s="1" t="n">
        <v>147</v>
      </c>
      <c r="AQ28" s="1" t="n">
        <v>121</v>
      </c>
      <c r="AR28" s="1" t="n">
        <v>93</v>
      </c>
      <c r="AS28" s="1" t="n">
        <v>114</v>
      </c>
      <c r="AT28" s="1" t="n">
        <v>1</v>
      </c>
      <c r="AU28" s="1" t="n">
        <f aca="false">((AO28*15)+(AP28*30)+(AQ28*30)+(AR28*30)+(AS28*15))-(AO28*120)</f>
        <v>4035</v>
      </c>
      <c r="AV28" s="1" t="n">
        <f aca="false">((AO28*15)+(AP28*30)+(AQ28*30)+(AR28*30)+(AS28*15))</f>
        <v>13755</v>
      </c>
      <c r="AX28" s="4" t="n">
        <f aca="false">10000/SQRT((AO28*BE28)*(AVERAGE(AO28:AS28)*AVERAGE(BE28:BI28)))</f>
        <v>3.99106987107716</v>
      </c>
      <c r="AY28" s="4" t="n">
        <v>0</v>
      </c>
      <c r="AZ28" s="2" t="n">
        <f aca="false">(AO28*BE28)/405</f>
        <v>2.14</v>
      </c>
      <c r="BA28" s="2" t="n">
        <v>1</v>
      </c>
      <c r="BB28" s="2" t="n">
        <f aca="false">1/(LOG(BE28)+LOG(AO28))</f>
        <v>0.340382797614925</v>
      </c>
      <c r="BC28" s="2" t="n">
        <f aca="false">(BF28-BE28)/(AP28-AO28)</f>
        <v>2.03484848484849</v>
      </c>
      <c r="BD28" s="2" t="n">
        <f aca="false">(20*BE28)/((AO28/18)-3.5)</f>
        <v>214</v>
      </c>
      <c r="BE28" s="3" t="n">
        <v>10.7</v>
      </c>
      <c r="BF28" s="3" t="n">
        <v>145</v>
      </c>
      <c r="BG28" s="3" t="n">
        <v>67.6</v>
      </c>
      <c r="BH28" s="3" t="n">
        <v>45.5</v>
      </c>
      <c r="BI28" s="3" t="n">
        <v>56.9</v>
      </c>
      <c r="BJ28" s="2" t="n">
        <f aca="false">((BE28*15)+(BF28*30)+(BG28*30)+(BH28*30)+(BI28*15))-(BE28*120)</f>
        <v>7473</v>
      </c>
      <c r="BK28" s="2" t="n">
        <f aca="false">((BE28*15)+(BF28*30)+(BG28*30)+(BH28*30)+(BI28*15))</f>
        <v>8757</v>
      </c>
      <c r="BL28" s="2" t="n">
        <f aca="false">(1/BE28)</f>
        <v>0.0934579439252336</v>
      </c>
      <c r="BM28" s="2" t="n">
        <f aca="false">(BJ28/AU28)</f>
        <v>1.85204460966543</v>
      </c>
      <c r="BN28" s="2" t="n">
        <f aca="false">(BK28/AV28)</f>
        <v>0.636641221374046</v>
      </c>
      <c r="BO28" s="2" t="n">
        <f aca="false">(AX28*BM28)</f>
        <v>7.39163944152654</v>
      </c>
      <c r="BP28" s="2" t="n">
        <f aca="false">(AX28*BN28)</f>
        <v>2.54087959731172</v>
      </c>
      <c r="BQ28" s="2" t="n">
        <v>2</v>
      </c>
      <c r="BR28" s="4" t="n">
        <f aca="false">(BC28*BL28)</f>
        <v>0.190172755593316</v>
      </c>
      <c r="BS28" s="1" t="n">
        <v>146</v>
      </c>
      <c r="BT28" s="1" t="n">
        <v>0</v>
      </c>
      <c r="BU28" s="1" t="n">
        <v>38</v>
      </c>
      <c r="BV28" s="1" t="n">
        <v>1</v>
      </c>
      <c r="BW28" s="1" t="n">
        <v>88</v>
      </c>
      <c r="BX28" s="1" t="n">
        <v>0</v>
      </c>
      <c r="BY28" s="1" t="n">
        <v>20</v>
      </c>
      <c r="BZ28" s="1" t="n">
        <v>102</v>
      </c>
      <c r="CA28" s="1" t="n">
        <v>0</v>
      </c>
      <c r="CB28" s="1" t="n">
        <v>1</v>
      </c>
      <c r="CD28" s="1" t="n">
        <v>67</v>
      </c>
      <c r="CE28" s="1" t="n">
        <v>46.31</v>
      </c>
      <c r="CF28" s="1" t="n">
        <v>47.34</v>
      </c>
      <c r="CG28" s="1" t="n">
        <v>174</v>
      </c>
      <c r="CH28" s="1" t="n">
        <v>100</v>
      </c>
      <c r="CI28" s="1" t="n">
        <v>409</v>
      </c>
      <c r="CJ28" s="1" t="n">
        <v>1.02</v>
      </c>
      <c r="CK28" s="1" t="s">
        <v>424</v>
      </c>
      <c r="FM28" s="1" t="n">
        <v>9</v>
      </c>
      <c r="FN28" s="1" t="n">
        <v>9</v>
      </c>
      <c r="FO28" s="1" t="n">
        <v>2</v>
      </c>
      <c r="FP28" s="1" t="n">
        <v>2</v>
      </c>
      <c r="FQ28" s="1" t="n">
        <v>24.34</v>
      </c>
      <c r="FR28" s="1" t="n">
        <v>322.5873</v>
      </c>
      <c r="FS28" s="1" t="n">
        <v>0</v>
      </c>
      <c r="FT28" s="1" t="n">
        <v>2</v>
      </c>
      <c r="FU28" s="1" t="n">
        <v>3</v>
      </c>
      <c r="FV28" s="1" t="n">
        <v>1</v>
      </c>
      <c r="FW28" s="1" t="n">
        <v>2394.3</v>
      </c>
      <c r="FX28" s="1" t="n">
        <v>67.83</v>
      </c>
      <c r="FY28" s="1" t="n">
        <v>31.75</v>
      </c>
      <c r="FZ28" s="1" t="n">
        <v>42.34</v>
      </c>
      <c r="GA28" s="1" t="n">
        <v>16.09</v>
      </c>
      <c r="GB28" s="1" t="n">
        <v>389.62</v>
      </c>
      <c r="GC28" s="1" t="n">
        <v>26.27</v>
      </c>
      <c r="GD28" s="1" t="n">
        <v>19.08</v>
      </c>
      <c r="GE28" s="1" t="n">
        <v>6.36</v>
      </c>
      <c r="GF28" s="1" t="n">
        <v>138.72</v>
      </c>
      <c r="GG28" s="1" t="n">
        <v>1.26</v>
      </c>
      <c r="GH28" s="1" t="n">
        <v>15.92</v>
      </c>
      <c r="GI28" s="1" t="n">
        <v>5.92</v>
      </c>
      <c r="GJ28" s="1" t="n">
        <v>29.59</v>
      </c>
      <c r="GK28" s="1" t="n">
        <v>25.63</v>
      </c>
      <c r="GL28" s="1" t="n">
        <v>11.22</v>
      </c>
      <c r="GM28" s="1" t="n">
        <v>10.11</v>
      </c>
      <c r="GN28" s="1" t="n">
        <v>0</v>
      </c>
      <c r="GO28" s="1" t="n">
        <v>15.94</v>
      </c>
      <c r="GP28" s="1" t="n">
        <v>5.66</v>
      </c>
      <c r="GQ28" s="1" t="n">
        <v>2.78</v>
      </c>
      <c r="GR28" s="1" t="n">
        <v>1.09</v>
      </c>
      <c r="GS28" s="1" t="n">
        <v>857.79</v>
      </c>
      <c r="GT28" s="1" t="n">
        <v>12.74</v>
      </c>
      <c r="GU28" s="1" t="n">
        <v>1.25</v>
      </c>
      <c r="GV28" s="1" t="n">
        <v>333.94</v>
      </c>
      <c r="GW28" s="1" t="n">
        <v>1329.61</v>
      </c>
      <c r="GX28" s="1" t="n">
        <v>2702.56</v>
      </c>
      <c r="GY28" s="1" t="n">
        <v>1970.91</v>
      </c>
      <c r="GZ28" s="1" t="n">
        <v>7.79</v>
      </c>
      <c r="HA28" s="1" t="n">
        <v>2.37</v>
      </c>
      <c r="HB28" s="1" t="n">
        <v>2.73</v>
      </c>
      <c r="HC28" s="1" t="n">
        <v>0</v>
      </c>
      <c r="HD28" s="1" t="n">
        <v>57.27</v>
      </c>
      <c r="HE28" s="1" t="n">
        <v>208.17</v>
      </c>
      <c r="HF28" s="1" t="n">
        <v>1.98</v>
      </c>
      <c r="HG28" s="1" t="n">
        <v>1.44</v>
      </c>
      <c r="HH28" s="1" t="n">
        <v>18.61</v>
      </c>
      <c r="HI28" s="1" t="n">
        <v>4.59</v>
      </c>
      <c r="HJ28" s="1" t="n">
        <v>1.73</v>
      </c>
      <c r="HK28" s="1" t="n">
        <v>0.29</v>
      </c>
      <c r="HL28" s="1" t="n">
        <v>250.79</v>
      </c>
      <c r="HM28" s="1" t="n">
        <v>2.11</v>
      </c>
      <c r="HN28" s="1" t="n">
        <v>17.35</v>
      </c>
      <c r="HO28" s="1" t="n">
        <v>3746.99</v>
      </c>
      <c r="HP28" s="1" t="n">
        <v>2536.38</v>
      </c>
      <c r="HQ28" s="1" t="n">
        <v>41.76</v>
      </c>
      <c r="HR28" s="1" t="n">
        <v>788.44</v>
      </c>
      <c r="HS28" s="1" t="n">
        <v>456.65</v>
      </c>
      <c r="HT28" s="1" t="n">
        <v>1152.68</v>
      </c>
      <c r="HU28" s="1" t="n">
        <v>193.21</v>
      </c>
      <c r="HV28" s="1" t="n">
        <v>73.52</v>
      </c>
      <c r="HW28" s="1" t="n">
        <v>7.48</v>
      </c>
      <c r="HX28" s="1" t="n">
        <v>5.35</v>
      </c>
      <c r="HY28" s="1" t="n">
        <v>5.09</v>
      </c>
      <c r="HZ28" s="1" t="n">
        <v>0.53</v>
      </c>
      <c r="IA28" s="1" t="n">
        <v>6.21</v>
      </c>
      <c r="IB28" s="1" t="n">
        <v>1.15</v>
      </c>
      <c r="IC28" s="1" t="n">
        <v>14.43</v>
      </c>
      <c r="ID28" s="1" t="n">
        <v>6.26</v>
      </c>
      <c r="IE28" s="1" t="n">
        <v>19.18</v>
      </c>
      <c r="IF28" s="1" t="n">
        <v>25.65</v>
      </c>
      <c r="IG28" s="1" t="n">
        <v>14.12</v>
      </c>
      <c r="IH28" s="1" t="n">
        <v>171.89</v>
      </c>
      <c r="II28" s="1" t="n">
        <v>0</v>
      </c>
      <c r="IJ28" s="1" t="n">
        <v>19.09</v>
      </c>
      <c r="IK28" s="1" t="n">
        <v>17.83</v>
      </c>
      <c r="IL28" s="1" t="n">
        <v>3724909.6</v>
      </c>
      <c r="IM28" s="1" t="n">
        <v>9560.37</v>
      </c>
      <c r="IN28" s="1" t="n">
        <v>60.6</v>
      </c>
      <c r="IO28" s="1" t="n">
        <v>0.14</v>
      </c>
      <c r="IP28" s="1" t="n">
        <v>0.09</v>
      </c>
      <c r="IQ28" s="1" t="n">
        <v>0.07</v>
      </c>
      <c r="IR28" s="1" t="n">
        <v>0.17</v>
      </c>
      <c r="IS28" s="1" t="n">
        <v>0.25</v>
      </c>
      <c r="IT28" s="1" t="n">
        <v>0.1</v>
      </c>
      <c r="IU28" s="1" t="n">
        <v>0.84</v>
      </c>
      <c r="IV28" s="1" t="n">
        <v>1.4</v>
      </c>
      <c r="IW28" s="1" t="n">
        <v>10.27</v>
      </c>
      <c r="IX28" s="1" t="n">
        <v>11.97</v>
      </c>
      <c r="IY28" s="1" t="n">
        <v>4.15</v>
      </c>
      <c r="IZ28" s="1" t="n">
        <v>3.92</v>
      </c>
      <c r="JA28" s="1" t="n">
        <v>1.68</v>
      </c>
      <c r="JB28" s="1" t="n">
        <v>0.11</v>
      </c>
      <c r="JC28" s="1" t="n">
        <v>20.59</v>
      </c>
      <c r="JD28" s="1" t="n">
        <v>17.16</v>
      </c>
      <c r="JE28" s="1" t="n">
        <v>0.64</v>
      </c>
      <c r="JF28" s="1" t="n">
        <v>0.18</v>
      </c>
      <c r="JG28" s="1" t="n">
        <v>0</v>
      </c>
      <c r="JH28" s="1" t="n">
        <v>10</v>
      </c>
      <c r="JI28" s="1" t="n">
        <v>6.52</v>
      </c>
      <c r="JJ28" s="1" t="n">
        <v>0.06</v>
      </c>
      <c r="JK28" s="1" t="n">
        <v>0.13</v>
      </c>
      <c r="JL28" s="1" t="n">
        <v>0.68</v>
      </c>
      <c r="JM28" s="1" t="n">
        <v>0.47</v>
      </c>
      <c r="JN28" s="1" t="n">
        <v>0</v>
      </c>
      <c r="JO28" s="1" t="n">
        <v>0.12</v>
      </c>
      <c r="JP28" s="1" t="n">
        <v>0.04</v>
      </c>
      <c r="JQ28" s="1" t="n">
        <v>0.01</v>
      </c>
      <c r="JR28" s="1" t="n">
        <v>0</v>
      </c>
      <c r="JS28" s="1" t="n">
        <v>0.02</v>
      </c>
      <c r="JT28" s="1" t="n">
        <v>0.03</v>
      </c>
      <c r="JU28" s="1" t="n">
        <v>0.01</v>
      </c>
      <c r="JV28" s="1" t="n">
        <v>54</v>
      </c>
      <c r="JW28" s="1" t="n">
        <v>3240</v>
      </c>
      <c r="JX28" s="1" t="n">
        <v>48.6</v>
      </c>
      <c r="JY28" s="1" t="n">
        <v>8.6125</v>
      </c>
      <c r="JZ28" s="1" t="n">
        <v>7.5</v>
      </c>
      <c r="KA28" s="1" t="n">
        <v>450</v>
      </c>
      <c r="KB28" s="1" t="n">
        <v>1.5625</v>
      </c>
      <c r="KC28" s="1" t="n">
        <v>0.625</v>
      </c>
      <c r="KD28" s="1" t="n">
        <v>37.5</v>
      </c>
      <c r="KE28" s="1" t="n">
        <v>47.583</v>
      </c>
      <c r="KF28" s="1" t="n">
        <v>101.583</v>
      </c>
      <c r="KG28" s="1" t="n">
        <v>165.291</v>
      </c>
    </row>
    <row r="29" customFormat="false" ht="15" hidden="false" customHeight="true" outlineLevel="0" collapsed="false">
      <c r="A29" s="1" t="n">
        <v>30373</v>
      </c>
      <c r="B29" s="1" t="n">
        <v>2</v>
      </c>
      <c r="C29" s="1" t="n">
        <v>22</v>
      </c>
      <c r="D29" s="1" t="n">
        <v>1</v>
      </c>
      <c r="E29" s="1" t="n">
        <v>1</v>
      </c>
      <c r="F29" s="1" t="n">
        <v>0</v>
      </c>
      <c r="G29" s="1" t="n">
        <v>1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1</v>
      </c>
      <c r="P29" s="1" t="n">
        <f aca="false">SUM(E29:O29)</f>
        <v>3</v>
      </c>
      <c r="Q29" s="1" t="n">
        <v>100</v>
      </c>
      <c r="R29" s="1" t="n">
        <v>70</v>
      </c>
      <c r="S29" s="1" t="n">
        <v>30</v>
      </c>
      <c r="T29" s="2" t="n">
        <v>80</v>
      </c>
      <c r="U29" s="3" t="n">
        <v>51.3</v>
      </c>
      <c r="V29" s="3" t="n">
        <v>158.4</v>
      </c>
      <c r="W29" s="2" t="n">
        <v>20.4459366391185</v>
      </c>
      <c r="X29" s="2" t="n">
        <v>0</v>
      </c>
      <c r="Y29" s="3" t="n">
        <v>70</v>
      </c>
      <c r="Z29" s="3" t="n">
        <v>86</v>
      </c>
      <c r="AA29" s="2" t="n">
        <v>34.8964694611111</v>
      </c>
      <c r="AB29" s="2" t="n">
        <v>0.441919191919192</v>
      </c>
      <c r="AC29" s="2" t="n">
        <v>0.813953488372093</v>
      </c>
      <c r="AD29" s="3" t="n">
        <v>22.7</v>
      </c>
      <c r="AE29" s="3" t="n">
        <v>11.6</v>
      </c>
      <c r="AF29" s="3" t="n">
        <v>39.7</v>
      </c>
      <c r="AG29" s="1" t="n">
        <v>1</v>
      </c>
      <c r="AH29" s="3" t="n">
        <v>53.6</v>
      </c>
      <c r="AI29" s="3" t="n">
        <v>27.5</v>
      </c>
      <c r="AJ29" s="3" t="n">
        <v>37.7</v>
      </c>
      <c r="AK29" s="3" t="n">
        <v>2</v>
      </c>
      <c r="AL29" s="1" t="n">
        <v>1239</v>
      </c>
      <c r="AM29" s="1" t="n">
        <v>12</v>
      </c>
      <c r="AN29" s="1" t="n">
        <v>1933</v>
      </c>
      <c r="AO29" s="1" t="n">
        <v>86</v>
      </c>
      <c r="AP29" s="1" t="n">
        <v>123</v>
      </c>
      <c r="AQ29" s="1" t="n">
        <v>113</v>
      </c>
      <c r="AR29" s="1" t="n">
        <v>102</v>
      </c>
      <c r="AS29" s="1" t="n">
        <v>76</v>
      </c>
      <c r="AT29" s="1" t="n">
        <v>1</v>
      </c>
      <c r="AU29" s="1" t="n">
        <f aca="false">((AO29*15)+(AP29*30)+(AQ29*30)+(AR29*30)+(AS29*15))-(AO29*120)</f>
        <v>2250</v>
      </c>
      <c r="AV29" s="1" t="n">
        <f aca="false">((AO29*15)+(AP29*30)+(AQ29*30)+(AR29*30)+(AS29*15))</f>
        <v>12570</v>
      </c>
      <c r="AX29" s="4" t="n">
        <f aca="false">10000/SQRT((AO29*BE29)*(AVERAGE(AO29:AS29)*AVERAGE(BE29:BI29)))</f>
        <v>5.96380872389331</v>
      </c>
      <c r="AY29" s="4" t="n">
        <v>0</v>
      </c>
      <c r="AZ29" s="2" t="n">
        <f aca="false">(AO29*BE29)/405</f>
        <v>1.47367901234568</v>
      </c>
      <c r="BA29" s="2" t="n">
        <v>0</v>
      </c>
      <c r="BB29" s="2" t="n">
        <f aca="false">1/(LOG(BE29)+LOG(AO29))</f>
        <v>0.360248985433716</v>
      </c>
      <c r="BC29" s="2" t="n">
        <f aca="false">(BF29-BE29)/(AP29-AO29)</f>
        <v>1.47189189189189</v>
      </c>
      <c r="BD29" s="2" t="n">
        <f aca="false">(20*BE29)/((AO29/18)-3.5)</f>
        <v>108.626086956522</v>
      </c>
      <c r="BE29" s="3" t="n">
        <v>6.94</v>
      </c>
      <c r="BF29" s="3" t="n">
        <v>61.4</v>
      </c>
      <c r="BG29" s="3" t="n">
        <v>64.8</v>
      </c>
      <c r="BH29" s="3" t="n">
        <v>49.5</v>
      </c>
      <c r="BI29" s="3" t="n">
        <v>52.9</v>
      </c>
      <c r="BJ29" s="2" t="n">
        <f aca="false">((BE29*15)+(BF29*30)+(BG29*30)+(BH29*30)+(BI29*15))-(BE29*120)</f>
        <v>5335.8</v>
      </c>
      <c r="BK29" s="2" t="n">
        <f aca="false">((BE29*15)+(BF29*30)+(BG29*30)+(BH29*30)+(BI29*15))</f>
        <v>6168.6</v>
      </c>
      <c r="BL29" s="2" t="n">
        <f aca="false">(1/BE29)</f>
        <v>0.144092219020173</v>
      </c>
      <c r="BM29" s="2" t="n">
        <f aca="false">(BJ29/AU29)</f>
        <v>2.37146666666667</v>
      </c>
      <c r="BN29" s="2" t="n">
        <f aca="false">(BK29/AV29)</f>
        <v>0.490739856801909</v>
      </c>
      <c r="BO29" s="2" t="n">
        <f aca="false">(AX29*BM29)</f>
        <v>14.1429735950889</v>
      </c>
      <c r="BP29" s="2" t="n">
        <f aca="false">(AX29*BN29)</f>
        <v>2.92667863915738</v>
      </c>
      <c r="BQ29" s="2" t="n">
        <v>2</v>
      </c>
      <c r="BR29" s="4" t="n">
        <f aca="false">(BC29*BL29)</f>
        <v>0.212088168860503</v>
      </c>
      <c r="BS29" s="1" t="n">
        <v>128</v>
      </c>
      <c r="BT29" s="1" t="n">
        <v>0</v>
      </c>
      <c r="BU29" s="1" t="n">
        <v>31</v>
      </c>
      <c r="BV29" s="1" t="n">
        <v>1</v>
      </c>
      <c r="BW29" s="1" t="n">
        <v>77</v>
      </c>
      <c r="BX29" s="1" t="n">
        <v>0</v>
      </c>
      <c r="BY29" s="1" t="n">
        <v>20</v>
      </c>
      <c r="BZ29" s="1" t="n">
        <v>99</v>
      </c>
      <c r="CA29" s="1" t="n">
        <v>0</v>
      </c>
      <c r="CB29" s="1" t="n">
        <v>0</v>
      </c>
      <c r="CD29" s="1" t="n">
        <v>66</v>
      </c>
      <c r="CE29" s="1" t="n">
        <v>45.74</v>
      </c>
      <c r="CF29" s="1" t="n">
        <v>44.14</v>
      </c>
      <c r="CG29" s="1" t="n">
        <v>150</v>
      </c>
      <c r="CH29" s="1" t="n">
        <v>90</v>
      </c>
      <c r="CI29" s="1" t="n">
        <v>402</v>
      </c>
      <c r="CJ29" s="1" t="n">
        <v>1.2</v>
      </c>
      <c r="CK29" s="1" t="s">
        <v>424</v>
      </c>
      <c r="FM29" s="1" t="n">
        <v>15</v>
      </c>
      <c r="FN29" s="1" t="n">
        <v>15</v>
      </c>
      <c r="FO29" s="1" t="n">
        <v>2</v>
      </c>
      <c r="FP29" s="1" t="n">
        <v>2</v>
      </c>
      <c r="FQ29" s="1" t="n">
        <v>26.59036</v>
      </c>
      <c r="FR29" s="1" t="n">
        <v>79.85815</v>
      </c>
      <c r="FS29" s="1" t="n">
        <v>0.18</v>
      </c>
      <c r="FT29" s="1" t="n">
        <v>1</v>
      </c>
      <c r="FU29" s="1" t="n">
        <v>4</v>
      </c>
      <c r="FV29" s="1" t="n">
        <v>2</v>
      </c>
      <c r="FW29" s="1" t="n">
        <v>1145.61</v>
      </c>
      <c r="FX29" s="1" t="n">
        <v>38.07</v>
      </c>
      <c r="FY29" s="1" t="n">
        <v>21.53</v>
      </c>
      <c r="FZ29" s="1" t="n">
        <v>15.27</v>
      </c>
      <c r="GA29" s="1" t="n">
        <v>12.9</v>
      </c>
      <c r="GB29" s="1" t="n">
        <v>186.37</v>
      </c>
      <c r="GC29" s="1" t="n">
        <v>33.83</v>
      </c>
      <c r="GD29" s="1" t="n">
        <v>26</v>
      </c>
      <c r="GE29" s="1" t="n">
        <v>5.63</v>
      </c>
      <c r="GF29" s="1" t="n">
        <v>52.02</v>
      </c>
      <c r="GG29" s="1" t="n">
        <v>1.67</v>
      </c>
      <c r="GH29" s="1" t="n">
        <v>22.2</v>
      </c>
      <c r="GI29" s="1" t="n">
        <v>4.54</v>
      </c>
      <c r="GJ29" s="1" t="n">
        <v>17.87</v>
      </c>
      <c r="GK29" s="1" t="n">
        <v>16.75</v>
      </c>
      <c r="GL29" s="1" t="n">
        <v>9.12</v>
      </c>
      <c r="GM29" s="1" t="n">
        <v>5.66</v>
      </c>
      <c r="GN29" s="1" t="n">
        <v>0</v>
      </c>
      <c r="GO29" s="1" t="n">
        <v>9.63</v>
      </c>
      <c r="GP29" s="1" t="n">
        <v>2.2</v>
      </c>
      <c r="GQ29" s="1" t="n">
        <v>2.17</v>
      </c>
      <c r="GR29" s="1" t="n">
        <v>1.21</v>
      </c>
      <c r="GS29" s="1" t="n">
        <v>519.69</v>
      </c>
      <c r="GT29" s="1" t="n">
        <v>5.78</v>
      </c>
      <c r="GU29" s="1" t="n">
        <v>0.36</v>
      </c>
      <c r="GV29" s="1" t="n">
        <v>199.55</v>
      </c>
      <c r="GW29" s="1" t="n">
        <v>785.59</v>
      </c>
      <c r="GX29" s="1" t="n">
        <v>2039.62</v>
      </c>
      <c r="GY29" s="1" t="n">
        <v>842.42</v>
      </c>
      <c r="GZ29" s="1" t="n">
        <v>4.14</v>
      </c>
      <c r="HA29" s="1" t="n">
        <v>0.81</v>
      </c>
      <c r="HB29" s="1" t="n">
        <v>1.43</v>
      </c>
      <c r="HC29" s="1" t="n">
        <v>0</v>
      </c>
      <c r="HD29" s="1" t="n">
        <v>40.45</v>
      </c>
      <c r="HE29" s="1" t="n">
        <v>185.82</v>
      </c>
      <c r="HF29" s="1" t="n">
        <v>0.84</v>
      </c>
      <c r="HG29" s="1" t="n">
        <v>0.95</v>
      </c>
      <c r="HH29" s="1" t="n">
        <v>10.02</v>
      </c>
      <c r="HI29" s="1" t="n">
        <v>2.94</v>
      </c>
      <c r="HJ29" s="1" t="n">
        <v>1.42</v>
      </c>
      <c r="HK29" s="1" t="n">
        <v>0.24</v>
      </c>
      <c r="HL29" s="1" t="n">
        <v>214.74</v>
      </c>
      <c r="HM29" s="1" t="n">
        <v>2.11</v>
      </c>
      <c r="HN29" s="1" t="n">
        <v>17.22</v>
      </c>
      <c r="HO29" s="1" t="n">
        <v>2897.33</v>
      </c>
      <c r="HP29" s="1" t="n">
        <v>4060.05</v>
      </c>
      <c r="HQ29" s="1" t="n">
        <v>62.65</v>
      </c>
      <c r="HR29" s="1" t="n">
        <v>1036.12</v>
      </c>
      <c r="HS29" s="1" t="n">
        <v>607.54</v>
      </c>
      <c r="HT29" s="1" t="n">
        <v>1897.36</v>
      </c>
      <c r="HU29" s="1" t="n">
        <v>238.39</v>
      </c>
      <c r="HV29" s="1" t="n">
        <v>95.99</v>
      </c>
      <c r="HW29" s="1" t="n">
        <v>3.6</v>
      </c>
      <c r="HX29" s="1" t="n">
        <v>3.96</v>
      </c>
      <c r="HY29" s="1" t="n">
        <v>4.12</v>
      </c>
      <c r="HZ29" s="1" t="n">
        <v>0.24</v>
      </c>
      <c r="IA29" s="1" t="n">
        <v>5.02</v>
      </c>
      <c r="IB29" s="1" t="n">
        <v>0.95</v>
      </c>
      <c r="IC29" s="1" t="n">
        <v>11.01</v>
      </c>
      <c r="ID29" s="1" t="n">
        <v>4.89</v>
      </c>
      <c r="IE29" s="1" t="n">
        <v>8.9</v>
      </c>
      <c r="IF29" s="1" t="n">
        <v>11.32</v>
      </c>
      <c r="IG29" s="1" t="n">
        <v>5.07</v>
      </c>
      <c r="IH29" s="1" t="n">
        <v>159.15</v>
      </c>
      <c r="II29" s="1" t="n">
        <v>2.41</v>
      </c>
      <c r="IJ29" s="1" t="n">
        <v>29.42</v>
      </c>
      <c r="IK29" s="1" t="n">
        <v>19.28</v>
      </c>
      <c r="IL29" s="1" t="n">
        <v>1460417.3</v>
      </c>
      <c r="IM29" s="1" t="n">
        <v>7836.12</v>
      </c>
      <c r="IN29" s="1" t="n">
        <v>23.45</v>
      </c>
      <c r="IO29" s="1" t="n">
        <v>0.12</v>
      </c>
      <c r="IP29" s="1" t="n">
        <v>0.07</v>
      </c>
      <c r="IQ29" s="1" t="n">
        <v>0.05</v>
      </c>
      <c r="IR29" s="1" t="n">
        <v>0.13</v>
      </c>
      <c r="IS29" s="1" t="n">
        <v>0.12</v>
      </c>
      <c r="IT29" s="1" t="n">
        <v>0.09</v>
      </c>
      <c r="IU29" s="1" t="n">
        <v>0.48</v>
      </c>
      <c r="IV29" s="1" t="n">
        <v>0.6</v>
      </c>
      <c r="IW29" s="1" t="n">
        <v>4.92</v>
      </c>
      <c r="IX29" s="1" t="n">
        <v>4.61</v>
      </c>
      <c r="IY29" s="1" t="n">
        <v>1.93</v>
      </c>
      <c r="IZ29" s="1" t="n">
        <v>1.7</v>
      </c>
      <c r="JA29" s="1" t="n">
        <v>0.55</v>
      </c>
      <c r="JB29" s="1" t="n">
        <v>0.02</v>
      </c>
      <c r="JC29" s="1" t="n">
        <v>10.1</v>
      </c>
      <c r="JD29" s="1" t="n">
        <v>6.39</v>
      </c>
      <c r="JE29" s="1" t="n">
        <v>0.64</v>
      </c>
      <c r="JF29" s="1" t="n">
        <v>0.06</v>
      </c>
      <c r="JG29" s="1" t="n">
        <v>0.01</v>
      </c>
      <c r="JH29" s="1" t="n">
        <v>4.32</v>
      </c>
      <c r="JI29" s="1" t="n">
        <v>3.61</v>
      </c>
      <c r="JJ29" s="1" t="n">
        <v>0.05</v>
      </c>
      <c r="JK29" s="1" t="n">
        <v>0.16</v>
      </c>
      <c r="JL29" s="1" t="n">
        <v>0.36</v>
      </c>
      <c r="JM29" s="1" t="n">
        <v>0.35</v>
      </c>
      <c r="JN29" s="1" t="n">
        <v>0.01</v>
      </c>
      <c r="JO29" s="1" t="n">
        <v>0.06</v>
      </c>
      <c r="JP29" s="1" t="n">
        <v>0.04</v>
      </c>
      <c r="JQ29" s="1" t="n">
        <v>0.04</v>
      </c>
      <c r="JR29" s="1" t="n">
        <v>0.04</v>
      </c>
      <c r="JS29" s="1" t="n">
        <v>0</v>
      </c>
      <c r="JT29" s="1" t="n">
        <v>0.1</v>
      </c>
      <c r="JU29" s="1" t="n">
        <v>0.09</v>
      </c>
      <c r="JV29" s="1" t="n">
        <v>51</v>
      </c>
      <c r="JW29" s="1" t="n">
        <v>3060</v>
      </c>
      <c r="JX29" s="1" t="n">
        <v>45.9</v>
      </c>
      <c r="JY29" s="1" t="n">
        <v>13.25</v>
      </c>
      <c r="JZ29" s="1" t="n">
        <v>11.375</v>
      </c>
      <c r="KA29" s="1" t="n">
        <v>682.5</v>
      </c>
      <c r="KB29" s="1" t="n">
        <v>5.2125</v>
      </c>
      <c r="KC29" s="1" t="n">
        <v>2.125</v>
      </c>
      <c r="KD29" s="1" t="n">
        <v>127.5</v>
      </c>
      <c r="KE29" s="1" t="n">
        <v>54.258</v>
      </c>
      <c r="KF29" s="1" t="n">
        <v>105.258</v>
      </c>
      <c r="KG29" s="1" t="n">
        <v>161.6366</v>
      </c>
    </row>
    <row r="30" customFormat="false" ht="15" hidden="false" customHeight="true" outlineLevel="0" collapsed="false">
      <c r="A30" s="1" t="n">
        <v>30374</v>
      </c>
      <c r="B30" s="1" t="n">
        <v>2</v>
      </c>
      <c r="C30" s="1" t="n">
        <v>40</v>
      </c>
      <c r="D30" s="1" t="n">
        <v>1</v>
      </c>
      <c r="E30" s="1" t="n">
        <v>0</v>
      </c>
      <c r="F30" s="1" t="n">
        <v>0</v>
      </c>
      <c r="G30" s="1" t="n">
        <v>1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</v>
      </c>
      <c r="N30" s="1" t="n">
        <v>0</v>
      </c>
      <c r="O30" s="1" t="n">
        <v>1</v>
      </c>
      <c r="P30" s="1" t="n">
        <f aca="false">SUM(E30:O30)</f>
        <v>2</v>
      </c>
      <c r="Q30" s="1" t="n">
        <v>110</v>
      </c>
      <c r="R30" s="1" t="n">
        <v>70</v>
      </c>
      <c r="S30" s="1" t="n">
        <v>40</v>
      </c>
      <c r="T30" s="2" t="n">
        <v>83.3333333333333</v>
      </c>
      <c r="U30" s="3" t="n">
        <v>60</v>
      </c>
      <c r="V30" s="3" t="n">
        <v>163.8</v>
      </c>
      <c r="W30" s="2" t="n">
        <v>22.3626597252971</v>
      </c>
      <c r="X30" s="2" t="n">
        <v>0</v>
      </c>
      <c r="Y30" s="3" t="n">
        <v>74</v>
      </c>
      <c r="Z30" s="3" t="n">
        <v>101</v>
      </c>
      <c r="AA30" s="2" t="n">
        <v>35.4520361898139</v>
      </c>
      <c r="AB30" s="2" t="n">
        <v>0.451770451770452</v>
      </c>
      <c r="AC30" s="2" t="n">
        <v>0.732673267326733</v>
      </c>
      <c r="AD30" s="3" t="n">
        <v>28.4</v>
      </c>
      <c r="AE30" s="3" t="n">
        <v>17</v>
      </c>
      <c r="AF30" s="3" t="n">
        <v>43</v>
      </c>
      <c r="AG30" s="1" t="n">
        <v>4</v>
      </c>
      <c r="AH30" s="3" t="n">
        <v>49.7</v>
      </c>
      <c r="AI30" s="3" t="n">
        <v>29.8</v>
      </c>
      <c r="AJ30" s="3" t="n">
        <v>40.8</v>
      </c>
      <c r="AK30" s="3" t="n">
        <v>2.2</v>
      </c>
      <c r="AL30" s="1" t="n">
        <v>1289</v>
      </c>
      <c r="AM30" s="1" t="n">
        <v>30</v>
      </c>
      <c r="AN30" s="1" t="n">
        <v>2011</v>
      </c>
      <c r="AO30" s="1" t="n">
        <v>85</v>
      </c>
      <c r="AP30" s="1" t="n">
        <v>112</v>
      </c>
      <c r="AQ30" s="1" t="n">
        <v>108</v>
      </c>
      <c r="AR30" s="1" t="n">
        <v>102</v>
      </c>
      <c r="AS30" s="1" t="n">
        <v>98</v>
      </c>
      <c r="AT30" s="1" t="n">
        <v>1</v>
      </c>
      <c r="AU30" s="1" t="n">
        <f aca="false">((AO30*15)+(AP30*30)+(AQ30*30)+(AR30*30)+(AS30*15))-(AO30*120)</f>
        <v>2205</v>
      </c>
      <c r="AV30" s="1" t="n">
        <f aca="false">((AO30*15)+(AP30*30)+(AQ30*30)+(AR30*30)+(AS30*15))</f>
        <v>12405</v>
      </c>
      <c r="AX30" s="4" t="n">
        <f aca="false">10000/SQRT((AO30*BE30)*(AVERAGE(AO30:AS30)*AVERAGE(BE30:BI30)))</f>
        <v>9.25979635255068</v>
      </c>
      <c r="AY30" s="4" t="n">
        <v>0</v>
      </c>
      <c r="AZ30" s="2" t="n">
        <f aca="false">(AO30*BE30)/405</f>
        <v>1.0158024691358</v>
      </c>
      <c r="BA30" s="2" t="n">
        <v>0</v>
      </c>
      <c r="BB30" s="2" t="n">
        <f aca="false">1/(LOG(BE30)+LOG(AO30))</f>
        <v>0.382516796345154</v>
      </c>
      <c r="BC30" s="2" t="n">
        <f aca="false">(BF30-BE30)/(AP30-AO30)</f>
        <v>0.865185185185185</v>
      </c>
      <c r="BD30" s="2" t="n">
        <f aca="false">(20*BE30)/((AO30/18)-3.5)</f>
        <v>79.2</v>
      </c>
      <c r="BE30" s="3" t="n">
        <v>4.84</v>
      </c>
      <c r="BF30" s="3" t="n">
        <v>28.2</v>
      </c>
      <c r="BG30" s="3" t="n">
        <v>37.5</v>
      </c>
      <c r="BH30" s="3" t="n">
        <v>21.2</v>
      </c>
      <c r="BI30" s="3" t="n">
        <v>48.6</v>
      </c>
      <c r="BJ30" s="2" t="n">
        <f aca="false">((BE30*15)+(BF30*30)+(BG30*30)+(BH30*30)+(BI30*15))-(BE30*120)</f>
        <v>2827.8</v>
      </c>
      <c r="BK30" s="2" t="n">
        <f aca="false">((BE30*15)+(BF30*30)+(BG30*30)+(BH30*30)+(BI30*15))</f>
        <v>3408.6</v>
      </c>
      <c r="BL30" s="2" t="n">
        <f aca="false">(1/BE30)</f>
        <v>0.206611570247934</v>
      </c>
      <c r="BM30" s="2" t="n">
        <f aca="false">(BJ30/AU30)</f>
        <v>1.28244897959184</v>
      </c>
      <c r="BN30" s="2" t="n">
        <f aca="false">(BK30/AV30)</f>
        <v>0.274776299879081</v>
      </c>
      <c r="BO30" s="2" t="n">
        <f aca="false">(AX30*BM30)</f>
        <v>11.8752163835568</v>
      </c>
      <c r="BP30" s="2" t="n">
        <f aca="false">(AX30*BN30)</f>
        <v>2.54437257938769</v>
      </c>
      <c r="BQ30" s="2" t="n">
        <v>2</v>
      </c>
      <c r="BR30" s="4" t="n">
        <f aca="false">(BC30*BL30)</f>
        <v>0.178757269666361</v>
      </c>
      <c r="BS30" s="1" t="n">
        <v>221</v>
      </c>
      <c r="BT30" s="1" t="n">
        <v>1</v>
      </c>
      <c r="BU30" s="1" t="n">
        <v>89</v>
      </c>
      <c r="BV30" s="1" t="n">
        <v>0</v>
      </c>
      <c r="BW30" s="1" t="n">
        <v>96</v>
      </c>
      <c r="BX30" s="1" t="n">
        <v>0</v>
      </c>
      <c r="BY30" s="1" t="n">
        <v>36</v>
      </c>
      <c r="BZ30" s="1" t="n">
        <v>181</v>
      </c>
      <c r="CA30" s="1" t="n">
        <v>1</v>
      </c>
      <c r="CB30" s="1" t="n">
        <v>1</v>
      </c>
      <c r="CD30" s="1" t="n">
        <v>74</v>
      </c>
      <c r="CE30" s="1" t="n">
        <v>-62.65</v>
      </c>
      <c r="CF30" s="1" t="n">
        <v>41.3</v>
      </c>
      <c r="CG30" s="1" t="n">
        <v>144</v>
      </c>
      <c r="CH30" s="1" t="n">
        <v>104</v>
      </c>
      <c r="CI30" s="1" t="n">
        <v>434</v>
      </c>
      <c r="CJ30" s="1" t="n">
        <v>0.54</v>
      </c>
      <c r="CK30" s="1" t="s">
        <v>428</v>
      </c>
      <c r="FM30" s="1" t="n">
        <v>21</v>
      </c>
      <c r="FN30" s="1" t="n">
        <v>21</v>
      </c>
      <c r="FO30" s="1" t="n">
        <v>1</v>
      </c>
      <c r="FP30" s="1" t="n">
        <v>1</v>
      </c>
      <c r="FQ30" s="1" t="n">
        <v>25.82001</v>
      </c>
      <c r="FR30" s="1" t="n">
        <v>93.49095</v>
      </c>
      <c r="FS30" s="1" t="n">
        <v>0.48</v>
      </c>
      <c r="FT30" s="1" t="n">
        <v>2</v>
      </c>
      <c r="FU30" s="1" t="n">
        <v>3</v>
      </c>
      <c r="FV30" s="1" t="n">
        <v>3</v>
      </c>
      <c r="FW30" s="1" t="n">
        <v>2242.22</v>
      </c>
      <c r="FX30" s="1" t="n">
        <v>49.39</v>
      </c>
      <c r="FY30" s="1" t="n">
        <v>8.22</v>
      </c>
      <c r="FZ30" s="1" t="n">
        <v>5.8</v>
      </c>
      <c r="GA30" s="1" t="n">
        <v>19.52</v>
      </c>
      <c r="GB30" s="1" t="n">
        <v>401.7</v>
      </c>
      <c r="GC30" s="1" t="n">
        <v>43.81</v>
      </c>
      <c r="GD30" s="1" t="n">
        <v>28.54</v>
      </c>
      <c r="GE30" s="1" t="n">
        <v>5.75</v>
      </c>
      <c r="GF30" s="1" t="n">
        <v>79.81</v>
      </c>
      <c r="GG30" s="1" t="n">
        <v>2.51</v>
      </c>
      <c r="GH30" s="1" t="n">
        <v>18.25</v>
      </c>
      <c r="GI30" s="1" t="n">
        <v>8.26</v>
      </c>
      <c r="GJ30" s="1" t="n">
        <v>40.35</v>
      </c>
      <c r="GK30" s="1" t="n">
        <v>30.3</v>
      </c>
      <c r="GL30" s="1" t="n">
        <v>21.35</v>
      </c>
      <c r="GM30" s="1" t="n">
        <v>6.71</v>
      </c>
      <c r="GN30" s="1" t="n">
        <v>0</v>
      </c>
      <c r="GO30" s="1" t="n">
        <v>18.22</v>
      </c>
      <c r="GP30" s="1" t="n">
        <v>9.57</v>
      </c>
      <c r="GQ30" s="1" t="n">
        <v>5.63</v>
      </c>
      <c r="GR30" s="1" t="n">
        <v>1.47</v>
      </c>
      <c r="GS30" s="1" t="n">
        <v>705.02</v>
      </c>
      <c r="GT30" s="1" t="n">
        <v>12.77</v>
      </c>
      <c r="GU30" s="1" t="n">
        <v>0.09</v>
      </c>
      <c r="GV30" s="1" t="n">
        <v>360.52</v>
      </c>
      <c r="GW30" s="1" t="n">
        <v>894.03</v>
      </c>
      <c r="GX30" s="1" t="n">
        <v>3310.35</v>
      </c>
      <c r="GY30" s="1" t="n">
        <v>1309.25</v>
      </c>
      <c r="GZ30" s="1" t="n">
        <v>6.33</v>
      </c>
      <c r="HA30" s="1" t="n">
        <v>3.32</v>
      </c>
      <c r="HB30" s="1" t="n">
        <v>2.96</v>
      </c>
      <c r="HC30" s="1" t="n">
        <v>0</v>
      </c>
      <c r="HD30" s="1" t="n">
        <v>31.75</v>
      </c>
      <c r="HE30" s="1" t="n">
        <v>269</v>
      </c>
      <c r="HF30" s="1" t="n">
        <v>1.39</v>
      </c>
      <c r="HG30" s="1" t="n">
        <v>1.4</v>
      </c>
      <c r="HH30" s="1" t="n">
        <v>12.07</v>
      </c>
      <c r="HI30" s="1" t="n">
        <v>3.32</v>
      </c>
      <c r="HJ30" s="1" t="n">
        <v>1.7</v>
      </c>
      <c r="HK30" s="1" t="n">
        <v>0.18</v>
      </c>
      <c r="HL30" s="1" t="n">
        <v>332.35</v>
      </c>
      <c r="HM30" s="1" t="n">
        <v>1.08</v>
      </c>
      <c r="HN30" s="1" t="n">
        <v>55.4</v>
      </c>
      <c r="HO30" s="1" t="n">
        <v>6440.93</v>
      </c>
      <c r="HP30" s="1" t="n">
        <v>8415.31</v>
      </c>
      <c r="HQ30" s="1" t="n">
        <v>16.51</v>
      </c>
      <c r="HR30" s="1" t="n">
        <v>2222.62</v>
      </c>
      <c r="HS30" s="1" t="n">
        <v>888.22</v>
      </c>
      <c r="HT30" s="1" t="n">
        <v>1856.92</v>
      </c>
      <c r="HU30" s="1" t="n">
        <v>1351.89</v>
      </c>
      <c r="HV30" s="1" t="n">
        <v>83.19</v>
      </c>
      <c r="HW30" s="1" t="n">
        <v>14.36</v>
      </c>
      <c r="HX30" s="1" t="n">
        <v>11.31</v>
      </c>
      <c r="HY30" s="1" t="n">
        <v>9.12</v>
      </c>
      <c r="HZ30" s="1" t="n">
        <v>0.35</v>
      </c>
      <c r="IA30" s="1" t="n">
        <v>3.79</v>
      </c>
      <c r="IB30" s="1" t="n">
        <v>0.51</v>
      </c>
      <c r="IC30" s="1" t="n">
        <v>14.45</v>
      </c>
      <c r="ID30" s="1" t="n">
        <v>9.67</v>
      </c>
      <c r="IE30" s="1" t="n">
        <v>8.69</v>
      </c>
      <c r="IF30" s="1" t="n">
        <v>16.46</v>
      </c>
      <c r="IG30" s="1" t="n">
        <v>15.99</v>
      </c>
      <c r="IH30" s="1" t="n">
        <v>31.73</v>
      </c>
      <c r="II30" s="1" t="n">
        <v>12.67</v>
      </c>
      <c r="IJ30" s="1" t="n">
        <v>6.43</v>
      </c>
      <c r="IK30" s="1" t="n">
        <v>40.89</v>
      </c>
      <c r="IL30" s="1" t="n">
        <v>3877565.5</v>
      </c>
      <c r="IM30" s="1" t="n">
        <v>9652.89</v>
      </c>
      <c r="IN30" s="1" t="n">
        <v>42.67</v>
      </c>
      <c r="IO30" s="1" t="n">
        <v>0.08</v>
      </c>
      <c r="IP30" s="1" t="n">
        <v>0.05</v>
      </c>
      <c r="IQ30" s="1" t="n">
        <v>0.03</v>
      </c>
      <c r="IR30" s="1" t="n">
        <v>0.08</v>
      </c>
      <c r="IS30" s="1" t="n">
        <v>0.07</v>
      </c>
      <c r="IT30" s="1" t="n">
        <v>0.04</v>
      </c>
      <c r="IU30" s="1" t="n">
        <v>0.4</v>
      </c>
      <c r="IV30" s="1" t="n">
        <v>0.5</v>
      </c>
      <c r="IW30" s="1" t="n">
        <v>3.76</v>
      </c>
      <c r="IX30" s="1" t="n">
        <v>3.07</v>
      </c>
      <c r="IY30" s="1" t="n">
        <v>1.41</v>
      </c>
      <c r="IZ30" s="1" t="n">
        <v>0.85</v>
      </c>
      <c r="JA30" s="1" t="n">
        <v>0.31</v>
      </c>
      <c r="JB30" s="1" t="n">
        <v>0.01</v>
      </c>
      <c r="JC30" s="1" t="n">
        <v>13.29</v>
      </c>
      <c r="JD30" s="1" t="n">
        <v>9.46</v>
      </c>
      <c r="JE30" s="1" t="n">
        <v>0.31</v>
      </c>
      <c r="JF30" s="1" t="n">
        <v>0.03</v>
      </c>
      <c r="JG30" s="1" t="n">
        <v>0.06</v>
      </c>
      <c r="JH30" s="1" t="n">
        <v>7.53</v>
      </c>
      <c r="JI30" s="1" t="n">
        <v>4.7</v>
      </c>
      <c r="JJ30" s="1" t="n">
        <v>0.03</v>
      </c>
      <c r="JK30" s="1" t="n">
        <v>0.07</v>
      </c>
      <c r="JL30" s="1" t="n">
        <v>0.46</v>
      </c>
      <c r="JM30" s="1" t="n">
        <v>0.51</v>
      </c>
      <c r="JN30" s="1" t="n">
        <v>0</v>
      </c>
      <c r="JO30" s="1" t="n">
        <v>0</v>
      </c>
      <c r="JP30" s="1" t="n">
        <v>0</v>
      </c>
      <c r="JQ30" s="1" t="n">
        <v>0</v>
      </c>
      <c r="JR30" s="1" t="n">
        <v>0</v>
      </c>
      <c r="JS30" s="1" t="n">
        <v>0</v>
      </c>
      <c r="JT30" s="1" t="n">
        <v>0</v>
      </c>
      <c r="JU30" s="1" t="n">
        <v>0</v>
      </c>
      <c r="JV30" s="1" t="n">
        <v>63</v>
      </c>
      <c r="JW30" s="1" t="n">
        <v>3780</v>
      </c>
      <c r="JX30" s="1" t="n">
        <v>56.7</v>
      </c>
      <c r="JY30" s="1" t="n">
        <v>25.052</v>
      </c>
      <c r="JZ30" s="1" t="n">
        <v>14.101</v>
      </c>
      <c r="KA30" s="1" t="n">
        <v>846.0599</v>
      </c>
      <c r="KB30" s="1" t="n">
        <v>4.068</v>
      </c>
      <c r="KC30" s="1" t="n">
        <v>1.117</v>
      </c>
      <c r="KD30" s="1" t="n">
        <v>67.02</v>
      </c>
      <c r="KE30" s="1" t="n">
        <v>20.548</v>
      </c>
      <c r="KF30" s="1" t="n">
        <v>83.548</v>
      </c>
      <c r="KG30" s="1" t="n">
        <v>64.832</v>
      </c>
    </row>
    <row r="31" customFormat="false" ht="15" hidden="false" customHeight="true" outlineLevel="0" collapsed="false">
      <c r="A31" s="1" t="n">
        <v>30380</v>
      </c>
      <c r="B31" s="1" t="n">
        <v>2</v>
      </c>
      <c r="C31" s="1" t="n">
        <v>30</v>
      </c>
      <c r="D31" s="1" t="n">
        <v>1</v>
      </c>
      <c r="E31" s="1" t="n">
        <v>1</v>
      </c>
      <c r="F31" s="1" t="n">
        <v>0</v>
      </c>
      <c r="G31" s="1" t="n">
        <v>1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1</v>
      </c>
      <c r="N31" s="1" t="n">
        <v>0</v>
      </c>
      <c r="O31" s="1" t="n">
        <v>1</v>
      </c>
      <c r="P31" s="1" t="n">
        <f aca="false">SUM(E31:O31)</f>
        <v>4</v>
      </c>
      <c r="Q31" s="1" t="n">
        <v>120</v>
      </c>
      <c r="R31" s="1" t="n">
        <v>90</v>
      </c>
      <c r="S31" s="1" t="n">
        <v>30</v>
      </c>
      <c r="T31" s="2" t="n">
        <v>100</v>
      </c>
      <c r="U31" s="3" t="n">
        <v>98.8</v>
      </c>
      <c r="V31" s="3" t="n">
        <v>158</v>
      </c>
      <c r="W31" s="2" t="n">
        <v>39.5769908668483</v>
      </c>
      <c r="X31" s="2" t="n">
        <v>2</v>
      </c>
      <c r="Y31" s="3" t="n">
        <v>112</v>
      </c>
      <c r="Z31" s="3" t="n">
        <v>130</v>
      </c>
      <c r="AA31" s="2" t="n">
        <v>39.0880145229273</v>
      </c>
      <c r="AB31" s="2" t="n">
        <v>0.708860759493671</v>
      </c>
      <c r="AC31" s="2" t="n">
        <v>0.861538461538462</v>
      </c>
      <c r="AD31" s="3" t="n">
        <v>49.3</v>
      </c>
      <c r="AE31" s="3" t="n">
        <v>48.7</v>
      </c>
      <c r="AF31" s="3" t="n">
        <v>50.1</v>
      </c>
      <c r="AG31" s="1" t="n">
        <v>12</v>
      </c>
      <c r="AH31" s="3" t="n">
        <v>37</v>
      </c>
      <c r="AI31" s="3" t="n">
        <v>36.6</v>
      </c>
      <c r="AJ31" s="3" t="n">
        <v>47.6</v>
      </c>
      <c r="AK31" s="3" t="n">
        <v>2.5</v>
      </c>
      <c r="AL31" s="1" t="n">
        <v>1615</v>
      </c>
      <c r="AM31" s="1" t="n">
        <v>45</v>
      </c>
      <c r="AN31" s="1" t="n">
        <v>2519</v>
      </c>
      <c r="AO31" s="1" t="n">
        <v>90</v>
      </c>
      <c r="AP31" s="1" t="n">
        <v>119</v>
      </c>
      <c r="AQ31" s="1" t="n">
        <v>129</v>
      </c>
      <c r="AR31" s="1" t="n">
        <v>144</v>
      </c>
      <c r="AS31" s="1" t="n">
        <v>130</v>
      </c>
      <c r="AT31" s="1" t="n">
        <v>1</v>
      </c>
      <c r="AU31" s="1" t="n">
        <f aca="false">((AO31*15)+(AP31*30)+(AQ31*30)+(AR31*30)+(AS31*15))-(AO31*120)</f>
        <v>4260</v>
      </c>
      <c r="AV31" s="1" t="n">
        <f aca="false">((AO31*15)+(AP31*30)+(AQ31*30)+(AR31*30)+(AS31*15))</f>
        <v>15060</v>
      </c>
      <c r="AX31" s="4" t="n">
        <f aca="false">10000/SQRT((AO31*BE31)*(AVERAGE(AO31:AS31)*AVERAGE(BE31:BI31)))</f>
        <v>2.43146925682558</v>
      </c>
      <c r="AY31" s="4" t="n">
        <v>1</v>
      </c>
      <c r="AZ31" s="2" t="n">
        <f aca="false">(AO31*BE31)/405</f>
        <v>3.62222222222222</v>
      </c>
      <c r="BA31" s="2" t="n">
        <v>1</v>
      </c>
      <c r="BB31" s="2" t="n">
        <f aca="false">1/(LOG(BE31)+LOG(AO31))</f>
        <v>0.315813065201758</v>
      </c>
      <c r="BC31" s="2" t="n">
        <f aca="false">(BF31-BE31)/(AP31-AO31)</f>
        <v>2.08620689655172</v>
      </c>
      <c r="BD31" s="2" t="n">
        <f aca="false">(20*BE31)/((AO31/18)-3.5)</f>
        <v>217.333333333333</v>
      </c>
      <c r="BE31" s="3" t="n">
        <v>16.3</v>
      </c>
      <c r="BF31" s="3" t="n">
        <v>76.8</v>
      </c>
      <c r="BG31" s="3" t="n">
        <v>89.6</v>
      </c>
      <c r="BH31" s="3" t="n">
        <v>82.3</v>
      </c>
      <c r="BI31" s="3" t="n">
        <v>206</v>
      </c>
      <c r="BJ31" s="2" t="n">
        <f aca="false">((BE31*15)+(BF31*30)+(BG31*30)+(BH31*30)+(BI31*15))-(BE31*120)</f>
        <v>8839.5</v>
      </c>
      <c r="BK31" s="2" t="n">
        <f aca="false">((BE31*15)+(BF31*30)+(BG31*30)+(BH31*30)+(BI31*15))</f>
        <v>10795.5</v>
      </c>
      <c r="BL31" s="2" t="n">
        <f aca="false">(1/BE31)</f>
        <v>0.0613496932515337</v>
      </c>
      <c r="BM31" s="2" t="n">
        <f aca="false">(BJ31/AU31)</f>
        <v>2.075</v>
      </c>
      <c r="BN31" s="2" t="n">
        <f aca="false">(BK31/AV31)</f>
        <v>0.716832669322709</v>
      </c>
      <c r="BO31" s="2" t="n">
        <f aca="false">(AX31*BM31)</f>
        <v>5.04529870791307</v>
      </c>
      <c r="BP31" s="2" t="n">
        <f aca="false">(AX31*BN31)</f>
        <v>1.74295659774638</v>
      </c>
      <c r="BQ31" s="2" t="n">
        <v>2</v>
      </c>
      <c r="BR31" s="4" t="n">
        <f aca="false">(BC31*BL31)</f>
        <v>0.127988153162682</v>
      </c>
      <c r="BS31" s="1" t="n">
        <v>170</v>
      </c>
      <c r="BT31" s="1" t="n">
        <v>0</v>
      </c>
      <c r="BU31" s="1" t="n">
        <v>33</v>
      </c>
      <c r="BV31" s="1" t="n">
        <v>1</v>
      </c>
      <c r="BW31" s="1" t="n">
        <v>119</v>
      </c>
      <c r="BX31" s="1" t="n">
        <v>0</v>
      </c>
      <c r="BY31" s="1" t="n">
        <v>18</v>
      </c>
      <c r="BZ31" s="1" t="n">
        <v>92</v>
      </c>
      <c r="CA31" s="1" t="n">
        <v>0</v>
      </c>
      <c r="CB31" s="1" t="n">
        <v>5</v>
      </c>
      <c r="CC31" s="1" t="n">
        <v>2</v>
      </c>
      <c r="CD31" s="1" t="n">
        <v>68</v>
      </c>
      <c r="CE31" s="1" t="n">
        <v>7.39</v>
      </c>
      <c r="CF31" s="1" t="n">
        <v>3.24</v>
      </c>
      <c r="CG31" s="1" t="n">
        <v>148</v>
      </c>
      <c r="CH31" s="1" t="n">
        <v>112</v>
      </c>
      <c r="CI31" s="1" t="n">
        <v>485</v>
      </c>
      <c r="CJ31" s="1" t="n">
        <v>1.81</v>
      </c>
      <c r="CK31" s="1" t="s">
        <v>429</v>
      </c>
    </row>
    <row r="32" customFormat="false" ht="15" hidden="false" customHeight="true" outlineLevel="0" collapsed="false">
      <c r="A32" s="1" t="n">
        <v>30381</v>
      </c>
      <c r="B32" s="1" t="n">
        <v>2</v>
      </c>
      <c r="C32" s="1" t="n">
        <v>53</v>
      </c>
      <c r="D32" s="1" t="n">
        <v>1</v>
      </c>
      <c r="E32" s="1" t="n">
        <v>1</v>
      </c>
      <c r="F32" s="1" t="n">
        <v>1</v>
      </c>
      <c r="G32" s="1" t="n">
        <v>1</v>
      </c>
      <c r="H32" s="1" t="n">
        <v>1</v>
      </c>
      <c r="I32" s="1" t="n">
        <v>1</v>
      </c>
      <c r="J32" s="1" t="n">
        <v>0</v>
      </c>
      <c r="K32" s="1" t="n">
        <v>0</v>
      </c>
      <c r="L32" s="1" t="n">
        <v>0</v>
      </c>
      <c r="M32" s="1" t="n">
        <v>1</v>
      </c>
      <c r="N32" s="1" t="n">
        <v>0</v>
      </c>
      <c r="O32" s="1" t="n">
        <v>1</v>
      </c>
      <c r="P32" s="1" t="n">
        <f aca="false">SUM(E32:O32)</f>
        <v>7</v>
      </c>
      <c r="Q32" s="1" t="n">
        <v>140</v>
      </c>
      <c r="R32" s="1" t="n">
        <v>90</v>
      </c>
      <c r="S32" s="1" t="n">
        <v>50</v>
      </c>
      <c r="T32" s="2" t="n">
        <v>106.666666666667</v>
      </c>
      <c r="U32" s="3" t="n">
        <v>109.7</v>
      </c>
      <c r="V32" s="3" t="n">
        <v>160</v>
      </c>
      <c r="W32" s="2" t="n">
        <v>42.8515625</v>
      </c>
      <c r="X32" s="2" t="n">
        <v>2</v>
      </c>
      <c r="Y32" s="3" t="n">
        <v>121</v>
      </c>
      <c r="Z32" s="3" t="n">
        <v>137</v>
      </c>
      <c r="AA32" s="2" t="n">
        <v>44.8930176090772</v>
      </c>
      <c r="AB32" s="2" t="n">
        <v>0.75625</v>
      </c>
      <c r="AC32" s="2" t="n">
        <v>0.883211678832117</v>
      </c>
      <c r="AD32" s="3" t="n">
        <v>54.4</v>
      </c>
      <c r="AE32" s="3" t="n">
        <v>59.7</v>
      </c>
      <c r="AF32" s="3" t="n">
        <v>50</v>
      </c>
      <c r="AG32" s="1" t="n">
        <v>17</v>
      </c>
      <c r="AH32" s="3" t="n">
        <v>33.4</v>
      </c>
      <c r="AI32" s="3" t="n">
        <v>36.6</v>
      </c>
      <c r="AJ32" s="3" t="n">
        <v>47.5</v>
      </c>
      <c r="AK32" s="3" t="n">
        <v>2.5</v>
      </c>
      <c r="AL32" s="1" t="n">
        <v>1616</v>
      </c>
      <c r="AM32" s="1" t="n">
        <v>68</v>
      </c>
      <c r="AN32" s="1" t="n">
        <v>2521</v>
      </c>
      <c r="AO32" s="1" t="n">
        <v>109</v>
      </c>
      <c r="AP32" s="1" t="n">
        <v>161</v>
      </c>
      <c r="AQ32" s="1" t="n">
        <v>201</v>
      </c>
      <c r="AR32" s="1" t="n">
        <v>217</v>
      </c>
      <c r="AS32" s="1" t="n">
        <v>199</v>
      </c>
      <c r="AT32" s="1" t="n">
        <v>4</v>
      </c>
      <c r="AU32" s="1" t="n">
        <f aca="false">((AO32*15)+(AP32*30)+(AQ32*30)+(AR32*30)+(AS32*15))-(AO32*120)</f>
        <v>8910</v>
      </c>
      <c r="AV32" s="1" t="n">
        <f aca="false">((AO32*15)+(AP32*30)+(AQ32*30)+(AR32*30)+(AS32*15))</f>
        <v>21990</v>
      </c>
      <c r="AW32" s="1" t="n">
        <v>4.9</v>
      </c>
      <c r="AX32" s="4" t="n">
        <f aca="false">10000/SQRT((AO32*BE32)*(AVERAGE(AO32:AS32)*AVERAGE(BE32:BI32)))</f>
        <v>3.01950467834345</v>
      </c>
      <c r="AY32" s="4" t="n">
        <v>1</v>
      </c>
      <c r="AZ32" s="2" t="n">
        <f aca="false">(AO32*BE32)/405</f>
        <v>3.14888888888889</v>
      </c>
      <c r="BA32" s="2" t="n">
        <v>1</v>
      </c>
      <c r="BB32" s="2" t="n">
        <f aca="false">1/(LOG(BE32)+LOG(AO32))</f>
        <v>0.321997688114834</v>
      </c>
      <c r="BC32" s="2" t="n">
        <f aca="false">(BF32-BE32)/(AP32-AO32)</f>
        <v>0.482692307692308</v>
      </c>
      <c r="BD32" s="2" t="n">
        <f aca="false">(20*BE32)/((AO32/18)-3.5)</f>
        <v>91.5652173913044</v>
      </c>
      <c r="BE32" s="3" t="n">
        <v>11.7</v>
      </c>
      <c r="BF32" s="3" t="n">
        <v>36.8</v>
      </c>
      <c r="BG32" s="3" t="n">
        <v>40.8</v>
      </c>
      <c r="BH32" s="3" t="n">
        <v>70.4</v>
      </c>
      <c r="BI32" s="3" t="n">
        <v>82.7</v>
      </c>
      <c r="BJ32" s="2" t="n">
        <f aca="false">((BE32*15)+(BF32*30)+(BG32*30)+(BH32*30)+(BI32*15))-(BE32*120)</f>
        <v>4452</v>
      </c>
      <c r="BK32" s="2" t="n">
        <f aca="false">((BE32*15)+(BF32*30)+(BG32*30)+(BH32*30)+(BI32*15))</f>
        <v>5856</v>
      </c>
      <c r="BL32" s="2" t="n">
        <f aca="false">(1/BE32)</f>
        <v>0.0854700854700855</v>
      </c>
      <c r="BM32" s="2" t="n">
        <f aca="false">(BJ32/AU32)</f>
        <v>0.4996632996633</v>
      </c>
      <c r="BN32" s="2" t="n">
        <f aca="false">(BK32/AV32)</f>
        <v>0.266302864938608</v>
      </c>
      <c r="BO32" s="2" t="n">
        <f aca="false">(AX32*BM32)</f>
        <v>1.50873567092986</v>
      </c>
      <c r="BP32" s="2" t="n">
        <f aca="false">(AX32*BN32)</f>
        <v>0.804102746538393</v>
      </c>
      <c r="BQ32" s="2" t="n">
        <v>1</v>
      </c>
      <c r="BR32" s="4" t="n">
        <f aca="false">(BC32*BL32)</f>
        <v>0.0412557527942143</v>
      </c>
      <c r="BS32" s="1" t="n">
        <v>172</v>
      </c>
      <c r="BT32" s="1" t="n">
        <v>0</v>
      </c>
      <c r="BU32" s="1" t="n">
        <v>38</v>
      </c>
      <c r="BV32" s="1" t="n">
        <v>1</v>
      </c>
      <c r="BW32" s="1" t="n">
        <v>112</v>
      </c>
      <c r="BX32" s="1" t="n">
        <v>0</v>
      </c>
      <c r="BY32" s="1" t="n">
        <v>22</v>
      </c>
      <c r="BZ32" s="1" t="n">
        <v>111</v>
      </c>
      <c r="CA32" s="1" t="n">
        <v>0</v>
      </c>
      <c r="CB32" s="1" t="n">
        <v>5</v>
      </c>
      <c r="CC32" s="1" t="n">
        <v>2</v>
      </c>
      <c r="CD32" s="1" t="n">
        <v>69</v>
      </c>
      <c r="CE32" s="1" t="n">
        <v>24.85</v>
      </c>
      <c r="CF32" s="1" t="n">
        <v>17.85</v>
      </c>
      <c r="CG32" s="1" t="n">
        <v>160</v>
      </c>
      <c r="CH32" s="1" t="n">
        <v>100</v>
      </c>
      <c r="CI32" s="1" t="n">
        <v>491</v>
      </c>
      <c r="CJ32" s="1" t="n">
        <v>1.62</v>
      </c>
      <c r="CK32" s="1" t="s">
        <v>429</v>
      </c>
      <c r="CN32" s="1" t="n">
        <v>2216</v>
      </c>
      <c r="CO32" s="1" t="n">
        <v>14.7111913357401</v>
      </c>
      <c r="CP32" s="1" t="n">
        <v>32.206678700361</v>
      </c>
      <c r="CQ32" s="1" t="n">
        <v>11.0875451263538</v>
      </c>
      <c r="CR32" s="1" t="n">
        <v>11.1687725631769</v>
      </c>
      <c r="CS32" s="1" t="n">
        <v>4.10198555956679</v>
      </c>
      <c r="CT32" s="1" t="n">
        <v>55.1985559566787</v>
      </c>
      <c r="CU32" s="1" t="n">
        <v>1.7</v>
      </c>
      <c r="CV32" s="1" t="n">
        <v>5.2</v>
      </c>
      <c r="CW32" s="1" t="n">
        <v>12.7</v>
      </c>
      <c r="CX32" s="1" t="n">
        <v>0</v>
      </c>
      <c r="CY32" s="1" t="n">
        <v>3.4</v>
      </c>
      <c r="CZ32" s="1" t="n">
        <v>8.8</v>
      </c>
      <c r="DA32" s="1" t="n">
        <v>1.9</v>
      </c>
      <c r="DB32" s="1" t="n">
        <v>0</v>
      </c>
      <c r="DC32" s="1" t="n">
        <v>2.3</v>
      </c>
      <c r="DD32" s="1" t="n">
        <v>81.5</v>
      </c>
      <c r="DE32" s="1" t="n">
        <v>79.3</v>
      </c>
      <c r="DF32" s="1" t="n">
        <v>27.3</v>
      </c>
      <c r="DG32" s="1" t="n">
        <v>27.5</v>
      </c>
      <c r="DH32" s="1" t="n">
        <v>10.1</v>
      </c>
      <c r="DI32" s="1" t="n">
        <v>265</v>
      </c>
      <c r="DJ32" s="1" t="n">
        <v>305.8</v>
      </c>
      <c r="DK32" s="1" t="n">
        <v>34.9</v>
      </c>
      <c r="DL32" s="1" t="n">
        <v>14.3</v>
      </c>
      <c r="DM32" s="1" t="n">
        <v>895</v>
      </c>
      <c r="DN32" s="1" t="n">
        <v>1495</v>
      </c>
      <c r="DO32" s="1" t="n">
        <v>1.78</v>
      </c>
      <c r="DP32" s="1" t="n">
        <v>2.3</v>
      </c>
      <c r="DQ32" s="1" t="n">
        <v>1.53</v>
      </c>
      <c r="DR32" s="1" t="n">
        <v>4.34</v>
      </c>
      <c r="DS32" s="1" t="n">
        <v>177.3</v>
      </c>
      <c r="DT32" s="1" t="n">
        <v>459.3</v>
      </c>
      <c r="DU32" s="1" t="n">
        <v>3.2</v>
      </c>
      <c r="DV32" s="1" t="n">
        <v>27.36</v>
      </c>
      <c r="DW32" s="1" t="n">
        <v>1.6</v>
      </c>
      <c r="DX32" s="1" t="n">
        <v>1352</v>
      </c>
      <c r="DY32" s="1" t="n">
        <v>18.59</v>
      </c>
      <c r="DZ32" s="1" t="n">
        <v>2892</v>
      </c>
      <c r="EA32" s="1" t="n">
        <v>270</v>
      </c>
      <c r="EB32" s="1" t="n">
        <v>3359</v>
      </c>
      <c r="EC32" s="1" t="n">
        <v>1072</v>
      </c>
      <c r="ED32" s="1" t="n">
        <v>27</v>
      </c>
      <c r="EE32" s="1" t="n">
        <v>6.3</v>
      </c>
      <c r="EF32" s="1" t="n">
        <v>0</v>
      </c>
      <c r="EG32" s="1" t="n">
        <v>16</v>
      </c>
      <c r="EH32" s="1" t="n">
        <v>1</v>
      </c>
      <c r="EI32" s="1" t="n">
        <v>120</v>
      </c>
      <c r="EJ32" s="1" t="n">
        <v>16</v>
      </c>
      <c r="EK32" s="1" t="n">
        <v>1</v>
      </c>
      <c r="EL32" s="1" t="n">
        <v>240</v>
      </c>
      <c r="EM32" s="1" t="n">
        <v>1500</v>
      </c>
      <c r="EN32" s="1" t="n">
        <v>1500</v>
      </c>
      <c r="EO32" s="1" t="n">
        <v>5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1</v>
      </c>
      <c r="EY32" s="1" t="n">
        <v>1</v>
      </c>
      <c r="EZ32" s="1" t="n">
        <v>5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2</v>
      </c>
      <c r="FF32" s="1" t="n">
        <v>1</v>
      </c>
      <c r="FG32" s="1" t="n">
        <v>3</v>
      </c>
      <c r="FH32" s="1" t="n">
        <v>1</v>
      </c>
      <c r="FI32" s="1" t="n">
        <v>24</v>
      </c>
      <c r="FJ32" s="1" t="n">
        <v>4</v>
      </c>
      <c r="FK32" s="1" t="n">
        <v>1</v>
      </c>
      <c r="FL32" s="1" t="n">
        <v>3</v>
      </c>
      <c r="FM32" s="1" t="n">
        <v>11</v>
      </c>
      <c r="FN32" s="1" t="n">
        <v>11</v>
      </c>
      <c r="FO32" s="1" t="n">
        <v>2</v>
      </c>
      <c r="FP32" s="1" t="n">
        <v>2</v>
      </c>
      <c r="FQ32" s="1" t="n">
        <v>29.95036</v>
      </c>
      <c r="FR32" s="1" t="n">
        <v>41.98366</v>
      </c>
      <c r="FS32" s="1" t="n">
        <v>0.06</v>
      </c>
      <c r="FT32" s="1" t="n">
        <v>1</v>
      </c>
      <c r="FU32" s="1" t="n">
        <v>4</v>
      </c>
      <c r="FV32" s="1" t="n">
        <v>2</v>
      </c>
      <c r="FW32" s="1" t="n">
        <v>1138.05</v>
      </c>
      <c r="FX32" s="1" t="n">
        <v>30.98</v>
      </c>
      <c r="FY32" s="1" t="n">
        <v>9.01</v>
      </c>
      <c r="FZ32" s="1" t="n">
        <v>10.55</v>
      </c>
      <c r="GA32" s="1" t="n">
        <v>11.88</v>
      </c>
      <c r="GB32" s="1" t="n">
        <v>208.55</v>
      </c>
      <c r="GC32" s="1" t="n">
        <v>27.78</v>
      </c>
      <c r="GD32" s="1" t="n">
        <v>27.67</v>
      </c>
      <c r="GE32" s="1" t="n">
        <v>4.91</v>
      </c>
      <c r="GF32" s="1" t="n">
        <v>38.51</v>
      </c>
      <c r="GG32" s="1" t="n">
        <v>2.14</v>
      </c>
      <c r="GH32" s="1" t="n">
        <v>21.01</v>
      </c>
      <c r="GI32" s="1" t="n">
        <v>5</v>
      </c>
      <c r="GJ32" s="1" t="n">
        <v>16.82</v>
      </c>
      <c r="GK32" s="1" t="n">
        <v>16.86</v>
      </c>
      <c r="GL32" s="1" t="n">
        <v>9.52</v>
      </c>
      <c r="GM32" s="1" t="n">
        <v>3.66</v>
      </c>
      <c r="GN32" s="1" t="n">
        <v>0</v>
      </c>
      <c r="GO32" s="1" t="n">
        <v>9.13</v>
      </c>
      <c r="GP32" s="1" t="n">
        <v>3.01</v>
      </c>
      <c r="GQ32" s="1" t="n">
        <v>3.57</v>
      </c>
      <c r="GR32" s="1" t="n">
        <v>1.42</v>
      </c>
      <c r="GS32" s="1" t="n">
        <v>559.52</v>
      </c>
      <c r="GT32" s="1" t="n">
        <v>6.45</v>
      </c>
      <c r="GU32" s="1" t="n">
        <v>0.17</v>
      </c>
      <c r="GV32" s="1" t="n">
        <v>178.05</v>
      </c>
      <c r="GW32" s="1" t="n">
        <v>619.3</v>
      </c>
      <c r="GX32" s="1" t="n">
        <v>2315.43</v>
      </c>
      <c r="GY32" s="1" t="n">
        <v>931.27</v>
      </c>
      <c r="GZ32" s="1" t="n">
        <v>3.76</v>
      </c>
      <c r="HA32" s="1" t="n">
        <v>0.99</v>
      </c>
      <c r="HB32" s="1" t="n">
        <v>1.22</v>
      </c>
      <c r="HC32" s="1" t="n">
        <v>0</v>
      </c>
      <c r="HD32" s="1" t="n">
        <v>23.73</v>
      </c>
      <c r="HE32" s="1" t="n">
        <v>177.37</v>
      </c>
      <c r="HF32" s="1" t="n">
        <v>0.95</v>
      </c>
      <c r="HG32" s="1" t="n">
        <v>1.22</v>
      </c>
      <c r="HH32" s="1" t="n">
        <v>9.09</v>
      </c>
      <c r="HI32" s="1" t="n">
        <v>2.91</v>
      </c>
      <c r="HJ32" s="1" t="n">
        <v>1.47</v>
      </c>
      <c r="HK32" s="1" t="n">
        <v>0.14</v>
      </c>
      <c r="HL32" s="1" t="n">
        <v>210.66</v>
      </c>
      <c r="HM32" s="1" t="n">
        <v>1.49</v>
      </c>
      <c r="HN32" s="1" t="n">
        <v>36.43</v>
      </c>
      <c r="HO32" s="1" t="n">
        <v>2595.29</v>
      </c>
      <c r="HP32" s="1" t="n">
        <v>2808.59</v>
      </c>
      <c r="HQ32" s="1" t="n">
        <v>39.3</v>
      </c>
      <c r="HR32" s="1" t="n">
        <v>1434.67</v>
      </c>
      <c r="HS32" s="1" t="n">
        <v>179.14</v>
      </c>
      <c r="HT32" s="1" t="n">
        <v>5532.39</v>
      </c>
      <c r="HU32" s="1" t="n">
        <v>576.65</v>
      </c>
      <c r="HV32" s="1" t="n">
        <v>138.99</v>
      </c>
      <c r="HW32" s="1" t="n">
        <v>4.74</v>
      </c>
      <c r="HX32" s="1" t="n">
        <v>4.61</v>
      </c>
      <c r="HY32" s="1" t="n">
        <v>3.64</v>
      </c>
      <c r="HZ32" s="1" t="n">
        <v>0.26</v>
      </c>
      <c r="IA32" s="1" t="n">
        <v>2.39</v>
      </c>
      <c r="IB32" s="1" t="n">
        <v>0.35</v>
      </c>
      <c r="IC32" s="1" t="n">
        <v>6.98</v>
      </c>
      <c r="ID32" s="1" t="n">
        <v>3.91</v>
      </c>
      <c r="IE32" s="1" t="n">
        <v>7.77</v>
      </c>
      <c r="IF32" s="1" t="n">
        <v>9.08</v>
      </c>
      <c r="IG32" s="1" t="n">
        <v>4.23</v>
      </c>
      <c r="IH32" s="1" t="n">
        <v>56.8</v>
      </c>
      <c r="II32" s="1" t="n">
        <v>0.43</v>
      </c>
      <c r="IJ32" s="1" t="n">
        <v>1.23</v>
      </c>
      <c r="IK32" s="1" t="n">
        <v>40.6</v>
      </c>
      <c r="IL32" s="1" t="n">
        <v>1378680.6</v>
      </c>
      <c r="IM32" s="1" t="n">
        <v>6610.79</v>
      </c>
      <c r="IN32" s="1" t="n">
        <v>19.87</v>
      </c>
      <c r="IO32" s="1" t="n">
        <v>0.09</v>
      </c>
      <c r="IP32" s="1" t="n">
        <v>0.05</v>
      </c>
      <c r="IQ32" s="1" t="n">
        <v>0.03</v>
      </c>
      <c r="IR32" s="1" t="n">
        <v>0.09</v>
      </c>
      <c r="IS32" s="1" t="n">
        <v>0.09</v>
      </c>
      <c r="IT32" s="1" t="n">
        <v>0.07</v>
      </c>
      <c r="IU32" s="1" t="n">
        <v>0.42</v>
      </c>
      <c r="IV32" s="1" t="n">
        <v>0.57</v>
      </c>
      <c r="IW32" s="1" t="n">
        <v>3.03</v>
      </c>
      <c r="IX32" s="1" t="n">
        <v>3.02</v>
      </c>
      <c r="IY32" s="1" t="n">
        <v>1.23</v>
      </c>
      <c r="IZ32" s="1" t="n">
        <v>1.05</v>
      </c>
      <c r="JA32" s="1" t="n">
        <v>0.33</v>
      </c>
      <c r="JB32" s="1" t="n">
        <v>0.01</v>
      </c>
      <c r="JC32" s="1" t="n">
        <v>6.35</v>
      </c>
      <c r="JD32" s="1" t="n">
        <v>4.27</v>
      </c>
      <c r="JE32" s="1" t="n">
        <v>0.4</v>
      </c>
      <c r="JF32" s="1" t="n">
        <v>0.01</v>
      </c>
      <c r="JG32" s="1" t="n">
        <v>0</v>
      </c>
      <c r="JH32" s="1" t="n">
        <v>2.68</v>
      </c>
      <c r="JI32" s="1" t="n">
        <v>2.37</v>
      </c>
      <c r="JJ32" s="1" t="n">
        <v>0.03</v>
      </c>
      <c r="JK32" s="1" t="n">
        <v>0.08</v>
      </c>
      <c r="JL32" s="1" t="n">
        <v>0.22</v>
      </c>
      <c r="JM32" s="1" t="n">
        <v>0.27</v>
      </c>
      <c r="JN32" s="1" t="n">
        <v>0</v>
      </c>
      <c r="JO32" s="1" t="n">
        <v>0.02</v>
      </c>
      <c r="JP32" s="1" t="n">
        <v>0.01</v>
      </c>
      <c r="JQ32" s="1" t="n">
        <v>0</v>
      </c>
      <c r="JR32" s="1" t="n">
        <v>0</v>
      </c>
      <c r="JS32" s="1" t="n">
        <v>0</v>
      </c>
      <c r="JT32" s="1" t="n">
        <v>0</v>
      </c>
      <c r="JU32" s="1" t="n">
        <v>0</v>
      </c>
      <c r="JV32" s="1" t="n">
        <v>60</v>
      </c>
      <c r="JW32" s="1" t="n">
        <v>3600</v>
      </c>
      <c r="JX32" s="1" t="n">
        <v>54</v>
      </c>
      <c r="JY32" s="1" t="n">
        <v>18.313</v>
      </c>
      <c r="JZ32" s="1" t="n">
        <v>7.992</v>
      </c>
      <c r="KA32" s="1" t="n">
        <v>479.52</v>
      </c>
      <c r="KB32" s="1" t="n">
        <v>88.86</v>
      </c>
      <c r="KC32" s="1" t="n">
        <v>33.484</v>
      </c>
      <c r="KD32" s="1" t="n">
        <v>2009.04</v>
      </c>
      <c r="KE32" s="1" t="n">
        <v>43.351</v>
      </c>
      <c r="KF32" s="1" t="n">
        <v>103.351</v>
      </c>
      <c r="KG32" s="1" t="n">
        <v>118.9105</v>
      </c>
    </row>
    <row r="33" customFormat="false" ht="15" hidden="false" customHeight="true" outlineLevel="0" collapsed="false">
      <c r="A33" s="1" t="n">
        <v>30383</v>
      </c>
      <c r="B33" s="1" t="n">
        <v>2</v>
      </c>
      <c r="C33" s="1" t="n">
        <v>65</v>
      </c>
      <c r="D33" s="1" t="n">
        <v>1</v>
      </c>
      <c r="E33" s="1" t="n">
        <v>0</v>
      </c>
      <c r="F33" s="1" t="n">
        <v>1</v>
      </c>
      <c r="G33" s="1" t="n">
        <v>1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</v>
      </c>
      <c r="M33" s="1" t="n">
        <v>0</v>
      </c>
      <c r="N33" s="1" t="n">
        <v>0</v>
      </c>
      <c r="O33" s="1" t="n">
        <v>1</v>
      </c>
      <c r="P33" s="1" t="n">
        <f aca="false">SUM(E33:O33)</f>
        <v>4</v>
      </c>
      <c r="Q33" s="1" t="n">
        <v>130</v>
      </c>
      <c r="R33" s="1" t="n">
        <v>90</v>
      </c>
      <c r="S33" s="1" t="n">
        <v>40</v>
      </c>
      <c r="T33" s="2" t="n">
        <v>103.333333333333</v>
      </c>
      <c r="U33" s="3" t="n">
        <v>62.8</v>
      </c>
      <c r="V33" s="3" t="n">
        <v>155.7</v>
      </c>
      <c r="W33" s="2" t="n">
        <v>25.9049297328781</v>
      </c>
      <c r="X33" s="2" t="n">
        <v>1</v>
      </c>
      <c r="Y33" s="3" t="n">
        <v>85</v>
      </c>
      <c r="Z33" s="3" t="n">
        <v>100.5</v>
      </c>
      <c r="AA33" s="2" t="n">
        <v>41.294738506346</v>
      </c>
      <c r="AB33" s="2" t="n">
        <v>0.54592164418754</v>
      </c>
      <c r="AC33" s="2" t="n">
        <v>0.845771144278607</v>
      </c>
      <c r="AD33" s="3" t="n">
        <v>37.1</v>
      </c>
      <c r="AE33" s="3" t="n">
        <v>23.3</v>
      </c>
      <c r="AF33" s="3" t="n">
        <v>39.5</v>
      </c>
      <c r="AG33" s="1" t="n">
        <v>9</v>
      </c>
      <c r="AH33" s="3" t="n">
        <v>43</v>
      </c>
      <c r="AI33" s="3" t="n">
        <v>27</v>
      </c>
      <c r="AJ33" s="3" t="n">
        <v>37.5</v>
      </c>
      <c r="AK33" s="3" t="n">
        <v>2</v>
      </c>
      <c r="AL33" s="1" t="n">
        <v>1200</v>
      </c>
      <c r="AM33" s="1" t="n">
        <v>55</v>
      </c>
      <c r="AN33" s="1" t="n">
        <v>1968</v>
      </c>
      <c r="AO33" s="1" t="n">
        <v>107</v>
      </c>
      <c r="AP33" s="1" t="n">
        <v>205</v>
      </c>
      <c r="AQ33" s="1" t="n">
        <v>199</v>
      </c>
      <c r="AR33" s="1" t="n">
        <v>198</v>
      </c>
      <c r="AS33" s="1" t="n">
        <v>155</v>
      </c>
      <c r="AT33" s="1" t="n">
        <v>4</v>
      </c>
      <c r="AU33" s="1" t="n">
        <f aca="false">((AO33*15)+(AP33*30)+(AQ33*30)+(AR33*30)+(AS33*15))-(AO33*120)</f>
        <v>9150</v>
      </c>
      <c r="AV33" s="1" t="n">
        <f aca="false">((AO33*15)+(AP33*30)+(AQ33*30)+(AR33*30)+(AS33*15))</f>
        <v>21990</v>
      </c>
      <c r="AW33" s="1" t="n">
        <v>4.6</v>
      </c>
      <c r="AX33" s="4" t="n">
        <f aca="false">10000/SQRT((AO33*BE33)*(AVERAGE(AO33:AS33)*AVERAGE(BE33:BI33)))</f>
        <v>3.16001319205543</v>
      </c>
      <c r="AY33" s="4" t="n">
        <v>1</v>
      </c>
      <c r="AZ33" s="2" t="n">
        <f aca="false">(AO33*BE33)/405</f>
        <v>2.24567901234568</v>
      </c>
      <c r="BA33" s="2" t="n">
        <v>1</v>
      </c>
      <c r="BB33" s="2" t="n">
        <f aca="false">1/(LOG(BE33)+LOG(AO33))</f>
        <v>0.337974545869873</v>
      </c>
      <c r="BC33" s="2" t="n">
        <f aca="false">(BF33-BE33)/(AP33-AO33)</f>
        <v>0.686734693877551</v>
      </c>
      <c r="BD33" s="2" t="n">
        <f aca="false">(20*BE33)/((AO33/18)-3.5)</f>
        <v>69.5454545454546</v>
      </c>
      <c r="BE33" s="3" t="n">
        <v>8.5</v>
      </c>
      <c r="BF33" s="3" t="n">
        <v>75.8</v>
      </c>
      <c r="BG33" s="3" t="n">
        <v>63</v>
      </c>
      <c r="BH33" s="3" t="n">
        <v>128</v>
      </c>
      <c r="BI33" s="3" t="n">
        <v>43.3</v>
      </c>
      <c r="BJ33" s="2" t="n">
        <f aca="false">((BE33*15)+(BF33*30)+(BG33*30)+(BH33*30)+(BI33*15))-(BE33*120)</f>
        <v>7761</v>
      </c>
      <c r="BK33" s="2" t="n">
        <f aca="false">((BE33*15)+(BF33*30)+(BG33*30)+(BH33*30)+(BI33*15))</f>
        <v>8781</v>
      </c>
      <c r="BL33" s="2" t="n">
        <f aca="false">(1/BE33)</f>
        <v>0.117647058823529</v>
      </c>
      <c r="BM33" s="2" t="n">
        <f aca="false">(BJ33/AU33)</f>
        <v>0.848196721311475</v>
      </c>
      <c r="BN33" s="2" t="n">
        <f aca="false">(BK33/AV33)</f>
        <v>0.399317871759891</v>
      </c>
      <c r="BO33" s="2" t="n">
        <f aca="false">(AX33*BM33)</f>
        <v>2.68031282880243</v>
      </c>
      <c r="BP33" s="2" t="n">
        <f aca="false">(AX33*BN33)</f>
        <v>1.26184974258475</v>
      </c>
      <c r="BQ33" s="2" t="n">
        <v>1</v>
      </c>
      <c r="BR33" s="4" t="n">
        <f aca="false">(BC33*BL33)</f>
        <v>0.0807923169267707</v>
      </c>
      <c r="BS33" s="1" t="n">
        <v>205</v>
      </c>
      <c r="BT33" s="1" t="n">
        <v>1</v>
      </c>
      <c r="BU33" s="1" t="n">
        <v>57</v>
      </c>
      <c r="BV33" s="1" t="n">
        <v>0</v>
      </c>
      <c r="BW33" s="1" t="n">
        <v>128</v>
      </c>
      <c r="BX33" s="1" t="n">
        <v>0</v>
      </c>
      <c r="BY33" s="1" t="n">
        <v>20</v>
      </c>
      <c r="BZ33" s="1" t="n">
        <v>102</v>
      </c>
      <c r="CA33" s="1" t="n">
        <v>0</v>
      </c>
      <c r="CB33" s="1" t="n">
        <v>3</v>
      </c>
      <c r="CD33" s="1" t="n">
        <v>61</v>
      </c>
      <c r="CE33" s="1" t="n">
        <v>65.76</v>
      </c>
      <c r="CF33" s="1" t="n">
        <v>25.56</v>
      </c>
      <c r="CG33" s="1" t="n">
        <v>156</v>
      </c>
      <c r="CH33" s="1" t="n">
        <v>102</v>
      </c>
      <c r="CI33" s="1" t="n">
        <v>453</v>
      </c>
      <c r="CJ33" s="1" t="n">
        <v>1</v>
      </c>
      <c r="CK33" s="1" t="s">
        <v>429</v>
      </c>
      <c r="CN33" s="1" t="s">
        <v>430</v>
      </c>
      <c r="CO33" s="1" t="s">
        <v>430</v>
      </c>
      <c r="CP33" s="1" t="s">
        <v>430</v>
      </c>
      <c r="CQ33" s="1" t="s">
        <v>430</v>
      </c>
      <c r="CR33" s="1" t="s">
        <v>430</v>
      </c>
      <c r="CS33" s="1" t="s">
        <v>430</v>
      </c>
      <c r="CT33" s="1" t="s">
        <v>430</v>
      </c>
      <c r="CU33" s="1" t="s">
        <v>430</v>
      </c>
      <c r="CV33" s="1" t="s">
        <v>430</v>
      </c>
      <c r="CW33" s="1" t="s">
        <v>430</v>
      </c>
      <c r="CX33" s="1" t="s">
        <v>430</v>
      </c>
      <c r="CY33" s="1" t="s">
        <v>430</v>
      </c>
      <c r="CZ33" s="1" t="s">
        <v>430</v>
      </c>
      <c r="DA33" s="1" t="s">
        <v>430</v>
      </c>
      <c r="DB33" s="1" t="s">
        <v>430</v>
      </c>
      <c r="DC33" s="1" t="s">
        <v>430</v>
      </c>
      <c r="DD33" s="1" t="s">
        <v>430</v>
      </c>
      <c r="DE33" s="1" t="s">
        <v>430</v>
      </c>
      <c r="DF33" s="1" t="s">
        <v>430</v>
      </c>
      <c r="DG33" s="1" t="s">
        <v>430</v>
      </c>
      <c r="DH33" s="1" t="s">
        <v>430</v>
      </c>
      <c r="DI33" s="1" t="s">
        <v>430</v>
      </c>
      <c r="DJ33" s="1" t="s">
        <v>430</v>
      </c>
      <c r="DK33" s="1" t="s">
        <v>430</v>
      </c>
      <c r="DL33" s="1" t="s">
        <v>430</v>
      </c>
      <c r="DM33" s="1" t="s">
        <v>430</v>
      </c>
      <c r="DN33" s="1" t="s">
        <v>430</v>
      </c>
      <c r="DO33" s="1" t="s">
        <v>430</v>
      </c>
      <c r="DP33" s="1" t="s">
        <v>430</v>
      </c>
      <c r="DQ33" s="1" t="s">
        <v>430</v>
      </c>
      <c r="DR33" s="1" t="s">
        <v>430</v>
      </c>
      <c r="DS33" s="1" t="s">
        <v>430</v>
      </c>
      <c r="DT33" s="1" t="s">
        <v>430</v>
      </c>
      <c r="DU33" s="1" t="s">
        <v>430</v>
      </c>
      <c r="DV33" s="1" t="s">
        <v>430</v>
      </c>
      <c r="DW33" s="1" t="s">
        <v>430</v>
      </c>
      <c r="DX33" s="1" t="s">
        <v>430</v>
      </c>
      <c r="DY33" s="1" t="s">
        <v>430</v>
      </c>
      <c r="DZ33" s="1" t="s">
        <v>430</v>
      </c>
      <c r="EA33" s="1" t="s">
        <v>430</v>
      </c>
      <c r="EB33" s="1" t="s">
        <v>430</v>
      </c>
      <c r="EC33" s="1" t="s">
        <v>430</v>
      </c>
      <c r="ED33" s="1" t="s">
        <v>430</v>
      </c>
      <c r="EE33" s="1" t="s">
        <v>430</v>
      </c>
      <c r="EF33" s="1" t="s">
        <v>430</v>
      </c>
      <c r="EG33" s="1" t="n">
        <v>11</v>
      </c>
      <c r="EH33" s="1" t="n">
        <v>2</v>
      </c>
      <c r="EI33" s="1" t="n">
        <v>500</v>
      </c>
      <c r="EJ33" s="1" t="s">
        <v>425</v>
      </c>
      <c r="EK33" s="1" t="s">
        <v>425</v>
      </c>
      <c r="EL33" s="1" t="s">
        <v>425</v>
      </c>
      <c r="EM33" s="1" t="n">
        <v>800</v>
      </c>
      <c r="EN33" s="1" t="n">
        <v>3000</v>
      </c>
      <c r="EO33" s="1" t="n">
        <v>4</v>
      </c>
      <c r="EP33" s="1" t="n">
        <v>1</v>
      </c>
      <c r="EQ33" s="1" t="n">
        <v>1</v>
      </c>
      <c r="ER33" s="1" t="n">
        <v>250</v>
      </c>
      <c r="ES33" s="1" t="n">
        <v>8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1</v>
      </c>
      <c r="EY33" s="1" t="n">
        <v>1</v>
      </c>
      <c r="EZ33" s="1" t="n">
        <v>2</v>
      </c>
      <c r="FA33" s="1" t="n">
        <v>1</v>
      </c>
      <c r="FB33" s="1" t="n">
        <v>1</v>
      </c>
      <c r="FC33" s="1" t="n">
        <v>3</v>
      </c>
      <c r="FD33" s="1" t="n">
        <v>0</v>
      </c>
      <c r="FE33" s="1" t="n">
        <v>0</v>
      </c>
      <c r="FF33" s="1" t="n">
        <v>0</v>
      </c>
      <c r="FG33" s="1" t="n">
        <v>0</v>
      </c>
      <c r="FH33" s="1" t="s">
        <v>426</v>
      </c>
      <c r="FI33" s="1" t="s">
        <v>426</v>
      </c>
      <c r="FJ33" s="1" t="n">
        <v>6</v>
      </c>
      <c r="FK33" s="1" t="n">
        <v>1</v>
      </c>
      <c r="FL33" s="1" t="n">
        <v>5</v>
      </c>
    </row>
    <row r="34" customFormat="false" ht="15" hidden="false" customHeight="true" outlineLevel="0" collapsed="false">
      <c r="A34" s="1" t="n">
        <v>30394</v>
      </c>
      <c r="B34" s="1" t="n">
        <v>2</v>
      </c>
      <c r="C34" s="1" t="n">
        <v>58</v>
      </c>
      <c r="D34" s="1" t="n">
        <v>1</v>
      </c>
      <c r="E34" s="1" t="n">
        <v>0</v>
      </c>
      <c r="F34" s="1" t="n">
        <v>1</v>
      </c>
      <c r="G34" s="1" t="n">
        <v>1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1</v>
      </c>
      <c r="P34" s="1" t="n">
        <f aca="false">SUM(E34:O34)</f>
        <v>3</v>
      </c>
      <c r="Q34" s="1" t="n">
        <v>110</v>
      </c>
      <c r="R34" s="1" t="n">
        <v>70</v>
      </c>
      <c r="S34" s="1" t="n">
        <v>40</v>
      </c>
      <c r="T34" s="2" t="n">
        <v>83.3333333333333</v>
      </c>
      <c r="U34" s="3" t="n">
        <v>59.9</v>
      </c>
      <c r="V34" s="3" t="n">
        <v>160.7</v>
      </c>
      <c r="W34" s="2" t="n">
        <v>23.1950369591035</v>
      </c>
      <c r="X34" s="2" t="n">
        <v>0</v>
      </c>
      <c r="Y34" s="3" t="n">
        <v>90</v>
      </c>
      <c r="Z34" s="3" t="n">
        <v>100</v>
      </c>
      <c r="AA34" s="2" t="n">
        <v>41.0066974781556</v>
      </c>
      <c r="AB34" s="2" t="n">
        <v>0.560049782202862</v>
      </c>
      <c r="AC34" s="2" t="n">
        <v>0.9</v>
      </c>
      <c r="AD34" s="3" t="n">
        <v>36</v>
      </c>
      <c r="AE34" s="3" t="n">
        <v>21.6</v>
      </c>
      <c r="AF34" s="3" t="n">
        <v>38.3</v>
      </c>
      <c r="AG34" s="1" t="n">
        <v>7</v>
      </c>
      <c r="AH34" s="3" t="n">
        <v>43.7</v>
      </c>
      <c r="AI34" s="3" t="n">
        <v>26.2</v>
      </c>
      <c r="AJ34" s="3" t="n">
        <v>36.3</v>
      </c>
      <c r="AK34" s="3" t="n">
        <v>2</v>
      </c>
      <c r="AL34" s="1" t="n">
        <v>1168</v>
      </c>
      <c r="AM34" s="1" t="n">
        <v>51</v>
      </c>
      <c r="AN34" s="1" t="n">
        <v>1822</v>
      </c>
      <c r="AO34" s="1" t="n">
        <v>103</v>
      </c>
      <c r="AP34" s="1" t="n">
        <v>175</v>
      </c>
      <c r="AQ34" s="1" t="n">
        <v>157</v>
      </c>
      <c r="AR34" s="1" t="n">
        <v>162</v>
      </c>
      <c r="AS34" s="1" t="n">
        <v>164</v>
      </c>
      <c r="AT34" s="1" t="n">
        <v>4</v>
      </c>
      <c r="AU34" s="1" t="n">
        <f aca="false">((AO34*15)+(AP34*30)+(AQ34*30)+(AR34*30)+(AS34*15))-(AO34*120)</f>
        <v>6465</v>
      </c>
      <c r="AV34" s="1" t="n">
        <f aca="false">((AO34*15)+(AP34*30)+(AQ34*30)+(AR34*30)+(AS34*15))</f>
        <v>18825</v>
      </c>
      <c r="AX34" s="4" t="n">
        <f aca="false">10000/SQRT((AO34*BE34)*(AVERAGE(AO34:AS34)*AVERAGE(BE34:BI34)))</f>
        <v>3.78389855138955</v>
      </c>
      <c r="AY34" s="4" t="n">
        <v>0</v>
      </c>
      <c r="AZ34" s="2" t="n">
        <f aca="false">(AO34*BE34)/405</f>
        <v>1.95827160493827</v>
      </c>
      <c r="BA34" s="2" t="n">
        <v>1</v>
      </c>
      <c r="BB34" s="2" t="n">
        <f aca="false">1/(LOG(BE34)+LOG(AO34))</f>
        <v>0.344907515564839</v>
      </c>
      <c r="BC34" s="2" t="n">
        <f aca="false">(BF34-BE34)/(AP34-AO34)</f>
        <v>0.840277777777778</v>
      </c>
      <c r="BD34" s="2" t="n">
        <f aca="false">(20*BE34)/((AO34/18)-3.5)</f>
        <v>69.3</v>
      </c>
      <c r="BE34" s="3" t="n">
        <v>7.7</v>
      </c>
      <c r="BF34" s="3" t="n">
        <v>68.2</v>
      </c>
      <c r="BG34" s="3" t="n">
        <v>58.5</v>
      </c>
      <c r="BH34" s="3" t="n">
        <v>74</v>
      </c>
      <c r="BI34" s="3" t="n">
        <v>80.9</v>
      </c>
      <c r="BJ34" s="2" t="n">
        <f aca="false">((BE34*15)+(BF34*30)+(BG34*30)+(BH34*30)+(BI34*15))-(BE34*120)</f>
        <v>6426</v>
      </c>
      <c r="BK34" s="2" t="n">
        <f aca="false">((BE34*15)+(BF34*30)+(BG34*30)+(BH34*30)+(BI34*15))</f>
        <v>7350</v>
      </c>
      <c r="BL34" s="2" t="n">
        <f aca="false">(1/BE34)</f>
        <v>0.12987012987013</v>
      </c>
      <c r="BM34" s="2" t="n">
        <f aca="false">(BJ34/AU34)</f>
        <v>0.993967517401392</v>
      </c>
      <c r="BN34" s="2" t="n">
        <f aca="false">(BK34/AV34)</f>
        <v>0.390438247011952</v>
      </c>
      <c r="BO34" s="2" t="n">
        <f aca="false">(AX34*BM34)</f>
        <v>3.7610722492234</v>
      </c>
      <c r="BP34" s="2" t="n">
        <f aca="false">(AX34*BN34)</f>
        <v>1.4773787172756</v>
      </c>
      <c r="BQ34" s="2" t="n">
        <v>2</v>
      </c>
      <c r="BR34" s="4" t="n">
        <f aca="false">(BC34*BL34)</f>
        <v>0.109126984126984</v>
      </c>
      <c r="BS34" s="1" t="n">
        <v>289</v>
      </c>
      <c r="BT34" s="1" t="n">
        <v>1</v>
      </c>
      <c r="BU34" s="1" t="n">
        <v>36</v>
      </c>
      <c r="BV34" s="1" t="n">
        <v>1</v>
      </c>
      <c r="BW34" s="1" t="n">
        <v>196</v>
      </c>
      <c r="BX34" s="1" t="n">
        <v>1</v>
      </c>
      <c r="BY34" s="1" t="n">
        <v>57</v>
      </c>
      <c r="BZ34" s="1" t="n">
        <v>285</v>
      </c>
      <c r="CA34" s="1" t="n">
        <v>1</v>
      </c>
      <c r="CB34" s="1" t="n">
        <v>1</v>
      </c>
      <c r="CD34" s="1" t="n">
        <v>74</v>
      </c>
      <c r="CE34" s="1" t="n">
        <v>53.16</v>
      </c>
      <c r="CF34" s="1" t="n">
        <v>50.14</v>
      </c>
      <c r="CG34" s="1" t="n">
        <v>156</v>
      </c>
      <c r="CH34" s="1" t="n">
        <v>82</v>
      </c>
      <c r="CI34" s="1" t="n">
        <v>463</v>
      </c>
      <c r="CJ34" s="1" t="n">
        <v>0.91</v>
      </c>
      <c r="CK34" s="1" t="s">
        <v>431</v>
      </c>
    </row>
    <row r="35" customFormat="false" ht="15" hidden="false" customHeight="true" outlineLevel="0" collapsed="false">
      <c r="A35" s="1" t="n">
        <v>30396</v>
      </c>
      <c r="B35" s="1" t="n">
        <v>2</v>
      </c>
      <c r="C35" s="1" t="n">
        <v>67</v>
      </c>
      <c r="D35" s="1" t="n">
        <v>1</v>
      </c>
      <c r="E35" s="1" t="n">
        <v>1</v>
      </c>
      <c r="F35" s="1" t="n">
        <v>1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1</v>
      </c>
      <c r="N35" s="1" t="n">
        <v>0</v>
      </c>
      <c r="O35" s="1" t="n">
        <v>1</v>
      </c>
      <c r="P35" s="1" t="n">
        <f aca="false">SUM(E35:O35)</f>
        <v>4</v>
      </c>
      <c r="Q35" s="1" t="n">
        <v>130</v>
      </c>
      <c r="R35" s="1" t="n">
        <v>90</v>
      </c>
      <c r="S35" s="1" t="n">
        <v>40</v>
      </c>
      <c r="T35" s="2" t="n">
        <v>103.333333333333</v>
      </c>
      <c r="U35" s="3" t="n">
        <v>86.9</v>
      </c>
      <c r="V35" s="3" t="n">
        <v>156.5</v>
      </c>
      <c r="W35" s="2" t="n">
        <v>35.4806112137513</v>
      </c>
      <c r="X35" s="2" t="n">
        <v>2</v>
      </c>
      <c r="Y35" s="3" t="n">
        <v>111</v>
      </c>
      <c r="Z35" s="3" t="n">
        <v>120</v>
      </c>
      <c r="AA35" s="2" t="n">
        <v>43.4913209348834</v>
      </c>
      <c r="AB35" s="2" t="n">
        <v>0.70926517571885</v>
      </c>
      <c r="AC35" s="2" t="n">
        <v>0.925</v>
      </c>
      <c r="AD35" s="3" t="n">
        <v>42.7</v>
      </c>
      <c r="AE35" s="3" t="n">
        <v>37.1</v>
      </c>
      <c r="AF35" s="3" t="n">
        <v>49.8</v>
      </c>
      <c r="AG35" s="1" t="n">
        <v>13</v>
      </c>
      <c r="AH35" s="3" t="n">
        <v>40.5</v>
      </c>
      <c r="AI35" s="3" t="n">
        <v>35.2</v>
      </c>
      <c r="AJ35" s="3" t="n">
        <v>47.3</v>
      </c>
      <c r="AK35" s="3" t="n">
        <v>2.5</v>
      </c>
      <c r="AL35" s="1" t="n">
        <v>1516</v>
      </c>
      <c r="AM35" s="1" t="n">
        <v>78</v>
      </c>
      <c r="AN35" s="1" t="n">
        <v>2365</v>
      </c>
      <c r="AO35" s="1" t="n">
        <v>105</v>
      </c>
      <c r="AP35" s="1" t="n">
        <v>150</v>
      </c>
      <c r="AQ35" s="1" t="n">
        <v>159</v>
      </c>
      <c r="AR35" s="1" t="n">
        <v>183</v>
      </c>
      <c r="AS35" s="1" t="n">
        <v>169</v>
      </c>
      <c r="AT35" s="1" t="n">
        <v>4</v>
      </c>
      <c r="AU35" s="1" t="n">
        <f aca="false">((AO35*15)+(AP35*30)+(AQ35*30)+(AR35*30)+(AS35*15))-(AO35*120)</f>
        <v>6270</v>
      </c>
      <c r="AV35" s="1" t="n">
        <f aca="false">((AO35*15)+(AP35*30)+(AQ35*30)+(AR35*30)+(AS35*15))</f>
        <v>18870</v>
      </c>
      <c r="AW35" s="1" t="n">
        <v>4.8</v>
      </c>
      <c r="AX35" s="4" t="n">
        <f aca="false">10000/SQRT((AO35*BE35)*(AVERAGE(AO35:AS35)*AVERAGE(BE35:BI35)))</f>
        <v>5.80322535952374</v>
      </c>
      <c r="AY35" s="4" t="n">
        <v>0</v>
      </c>
      <c r="AZ35" s="2" t="n">
        <f aca="false">(AO35*BE35)/405</f>
        <v>1.7162962962963</v>
      </c>
      <c r="BA35" s="2" t="n">
        <v>0</v>
      </c>
      <c r="BB35" s="2" t="n">
        <f aca="false">1/(LOG(BE35)+LOG(AO35))</f>
        <v>0.351859029243809</v>
      </c>
      <c r="BC35" s="2" t="n">
        <f aca="false">(BF35-BE35)/(AP35-AO35)</f>
        <v>0.390666666666667</v>
      </c>
      <c r="BD35" s="2" t="n">
        <f aca="false">(20*BE35)/((AO35/18)-3.5)</f>
        <v>56.7428571428572</v>
      </c>
      <c r="BE35" s="3" t="n">
        <v>6.62</v>
      </c>
      <c r="BF35" s="3" t="n">
        <v>24.2</v>
      </c>
      <c r="BG35" s="3" t="n">
        <v>20.9</v>
      </c>
      <c r="BH35" s="3" t="n">
        <v>40.6</v>
      </c>
      <c r="BI35" s="3" t="n">
        <v>47.1</v>
      </c>
      <c r="BJ35" s="2" t="n">
        <f aca="false">((BE35*15)+(BF35*30)+(BG35*30)+(BH35*30)+(BI35*15))-(BE35*120)</f>
        <v>2582.4</v>
      </c>
      <c r="BK35" s="2" t="n">
        <f aca="false">((BE35*15)+(BF35*30)+(BG35*30)+(BH35*30)+(BI35*15))</f>
        <v>3376.8</v>
      </c>
      <c r="BL35" s="2" t="n">
        <f aca="false">(1/BE35)</f>
        <v>0.151057401812689</v>
      </c>
      <c r="BM35" s="2" t="n">
        <f aca="false">(BJ35/AU35)</f>
        <v>0.411866028708134</v>
      </c>
      <c r="BN35" s="2" t="n">
        <f aca="false">(BK35/AV35)</f>
        <v>0.178950715421304</v>
      </c>
      <c r="BO35" s="2" t="n">
        <f aca="false">(AX35*BM35)</f>
        <v>2.39015138252538</v>
      </c>
      <c r="BP35" s="2" t="n">
        <f aca="false">(AX35*BN35)</f>
        <v>1.03849132983783</v>
      </c>
      <c r="BQ35" s="2" t="n">
        <v>1</v>
      </c>
      <c r="BR35" s="4" t="n">
        <f aca="false">(BC35*BL35)</f>
        <v>0.0590130916414904</v>
      </c>
      <c r="BS35" s="1" t="n">
        <v>154</v>
      </c>
      <c r="BT35" s="1" t="n">
        <v>0</v>
      </c>
      <c r="BU35" s="1" t="n">
        <v>39</v>
      </c>
      <c r="BV35" s="1" t="n">
        <v>1</v>
      </c>
      <c r="BW35" s="1" t="n">
        <v>93</v>
      </c>
      <c r="BX35" s="1" t="n">
        <v>0</v>
      </c>
      <c r="BY35" s="1" t="n">
        <v>22</v>
      </c>
      <c r="BZ35" s="1" t="n">
        <v>111</v>
      </c>
      <c r="CA35" s="1" t="n">
        <v>0</v>
      </c>
      <c r="CB35" s="1" t="n">
        <v>4</v>
      </c>
      <c r="CC35" s="1" t="n">
        <v>1</v>
      </c>
      <c r="CD35" s="1" t="n">
        <v>64</v>
      </c>
      <c r="CE35" s="1" t="n">
        <v>31.18</v>
      </c>
      <c r="CF35" s="1" t="n">
        <v>52.88</v>
      </c>
      <c r="CG35" s="1" t="n">
        <v>160</v>
      </c>
      <c r="CH35" s="1" t="n">
        <v>96</v>
      </c>
      <c r="CI35" s="1" t="n">
        <v>431</v>
      </c>
      <c r="CJ35" s="1" t="n">
        <v>1.7</v>
      </c>
      <c r="CK35" s="1" t="s">
        <v>429</v>
      </c>
      <c r="FM35" s="1" t="n">
        <v>5</v>
      </c>
      <c r="FN35" s="1" t="n">
        <v>5</v>
      </c>
      <c r="FO35" s="1" t="n">
        <v>2</v>
      </c>
      <c r="FP35" s="1" t="n">
        <v>2</v>
      </c>
      <c r="FQ35" s="1" t="n">
        <v>25.52339</v>
      </c>
      <c r="FR35" s="1" t="n">
        <v>621.6765</v>
      </c>
      <c r="FS35" s="1" t="n">
        <v>0</v>
      </c>
      <c r="FT35" s="1" t="n">
        <v>1</v>
      </c>
      <c r="FV35" s="1" t="n">
        <v>1</v>
      </c>
      <c r="FW35" s="1" t="n">
        <v>2704</v>
      </c>
      <c r="FX35" s="1" t="n">
        <v>53.15</v>
      </c>
      <c r="FY35" s="1" t="n">
        <v>6.47</v>
      </c>
      <c r="FZ35" s="1" t="n">
        <v>9.81</v>
      </c>
      <c r="GA35" s="1" t="n">
        <v>32.25</v>
      </c>
      <c r="GB35" s="1" t="n">
        <v>561.52</v>
      </c>
      <c r="GC35" s="1" t="n">
        <v>83.7</v>
      </c>
      <c r="GD35" s="1" t="n">
        <v>52.29</v>
      </c>
      <c r="GE35" s="1" t="n">
        <v>2.24</v>
      </c>
      <c r="GF35" s="1" t="n">
        <v>129.25</v>
      </c>
      <c r="GG35" s="1" t="n">
        <v>4.21</v>
      </c>
      <c r="GH35" s="1" t="n">
        <v>40.48</v>
      </c>
      <c r="GI35" s="1" t="n">
        <v>12.83</v>
      </c>
      <c r="GJ35" s="1" t="n">
        <v>52.73</v>
      </c>
      <c r="GK35" s="1" t="n">
        <v>80.78</v>
      </c>
      <c r="GL35" s="1" t="n">
        <v>31.26</v>
      </c>
      <c r="GM35" s="1" t="n">
        <v>26.9</v>
      </c>
      <c r="GN35" s="1" t="n">
        <v>0</v>
      </c>
      <c r="GO35" s="1" t="n">
        <v>26.09</v>
      </c>
      <c r="GP35" s="1" t="n">
        <v>6.08</v>
      </c>
      <c r="GQ35" s="1" t="n">
        <v>6.75</v>
      </c>
      <c r="GR35" s="1" t="n">
        <v>4.34</v>
      </c>
      <c r="GS35" s="1" t="n">
        <v>1036.78</v>
      </c>
      <c r="GT35" s="1" t="n">
        <v>16.27</v>
      </c>
      <c r="GU35" s="1" t="n">
        <v>0.22</v>
      </c>
      <c r="GV35" s="1" t="n">
        <v>494.72</v>
      </c>
      <c r="GW35" s="1" t="n">
        <v>1310.53</v>
      </c>
      <c r="GX35" s="1" t="n">
        <v>6052.71</v>
      </c>
      <c r="GY35" s="1" t="n">
        <v>1418.99</v>
      </c>
      <c r="GZ35" s="1" t="n">
        <v>6.81</v>
      </c>
      <c r="HA35" s="1" t="n">
        <v>2.4</v>
      </c>
      <c r="HB35" s="1" t="n">
        <v>4.77</v>
      </c>
      <c r="HC35" s="1" t="n">
        <v>0</v>
      </c>
      <c r="HD35" s="1" t="n">
        <v>34.05</v>
      </c>
      <c r="HE35" s="1" t="n">
        <v>1409</v>
      </c>
      <c r="HF35" s="1" t="n">
        <v>2.45</v>
      </c>
      <c r="HG35" s="1" t="n">
        <v>1.67</v>
      </c>
      <c r="HH35" s="1" t="n">
        <v>23.16</v>
      </c>
      <c r="HI35" s="1" t="n">
        <v>6.46</v>
      </c>
      <c r="HJ35" s="1" t="n">
        <v>3.29</v>
      </c>
      <c r="HK35" s="1" t="n">
        <v>1.53</v>
      </c>
      <c r="HL35" s="1" t="n">
        <v>637.86</v>
      </c>
      <c r="HM35" s="1" t="n">
        <v>0.4</v>
      </c>
      <c r="HN35" s="1" t="n">
        <v>63.3</v>
      </c>
      <c r="HO35" s="1" t="n">
        <v>8220.54</v>
      </c>
      <c r="HP35" s="1" t="n">
        <v>7816.49</v>
      </c>
      <c r="HQ35" s="1" t="n">
        <v>302.53</v>
      </c>
      <c r="HR35" s="1" t="n">
        <v>1946.98</v>
      </c>
      <c r="HS35" s="1" t="n">
        <v>4602.6</v>
      </c>
      <c r="HT35" s="1" t="n">
        <v>4137.26</v>
      </c>
      <c r="HU35" s="1" t="n">
        <v>1164.08</v>
      </c>
      <c r="HV35" s="1" t="n">
        <v>25.21</v>
      </c>
      <c r="HW35" s="1" t="n">
        <v>13.39</v>
      </c>
      <c r="HX35" s="1" t="n">
        <v>8.96</v>
      </c>
      <c r="HY35" s="1" t="n">
        <v>10.34</v>
      </c>
      <c r="HZ35" s="1" t="n">
        <v>0.43</v>
      </c>
      <c r="IA35" s="1" t="n">
        <v>9.07</v>
      </c>
      <c r="IB35" s="1" t="n">
        <v>1.5</v>
      </c>
      <c r="IC35" s="1" t="n">
        <v>22.54</v>
      </c>
      <c r="ID35" s="1" t="n">
        <v>11.56</v>
      </c>
      <c r="IE35" s="1" t="n">
        <v>10.8</v>
      </c>
      <c r="IF35" s="1" t="n">
        <v>17.26</v>
      </c>
      <c r="IG35" s="1" t="n">
        <v>8.02</v>
      </c>
      <c r="IH35" s="1" t="n">
        <v>42.33</v>
      </c>
      <c r="II35" s="1" t="n">
        <v>0</v>
      </c>
      <c r="IJ35" s="1" t="n">
        <v>20.95</v>
      </c>
      <c r="IK35" s="1" t="n">
        <v>86.97</v>
      </c>
      <c r="IL35" s="1" t="n">
        <v>3820794.3</v>
      </c>
      <c r="IM35" s="1" t="n">
        <v>6804.38</v>
      </c>
      <c r="IN35" s="1" t="n">
        <v>31.13</v>
      </c>
      <c r="IO35" s="1" t="n">
        <v>0.07</v>
      </c>
      <c r="IP35" s="1" t="n">
        <v>0.08</v>
      </c>
      <c r="IQ35" s="1" t="n">
        <v>0.08</v>
      </c>
      <c r="IR35" s="1" t="n">
        <v>0.16</v>
      </c>
      <c r="IS35" s="1" t="n">
        <v>0.08</v>
      </c>
      <c r="IT35" s="1" t="n">
        <v>0.01</v>
      </c>
      <c r="IU35" s="1" t="n">
        <v>0.29</v>
      </c>
      <c r="IV35" s="1" t="n">
        <v>0.25</v>
      </c>
      <c r="IW35" s="1" t="n">
        <v>5.03</v>
      </c>
      <c r="IX35" s="1" t="n">
        <v>4.42</v>
      </c>
      <c r="IY35" s="1" t="n">
        <v>1.77</v>
      </c>
      <c r="IZ35" s="1" t="n">
        <v>1.35</v>
      </c>
      <c r="JA35" s="1" t="n">
        <v>0.51</v>
      </c>
      <c r="JB35" s="1" t="n">
        <v>0</v>
      </c>
      <c r="JC35" s="1" t="n">
        <v>13.69</v>
      </c>
      <c r="JD35" s="1" t="n">
        <v>8.45</v>
      </c>
      <c r="JE35" s="1" t="n">
        <v>1.07</v>
      </c>
      <c r="JF35" s="1" t="n">
        <v>0.03</v>
      </c>
      <c r="JG35" s="1" t="n">
        <v>0</v>
      </c>
      <c r="JH35" s="1" t="n">
        <v>6.31</v>
      </c>
      <c r="JI35" s="1" t="n">
        <v>6.81</v>
      </c>
      <c r="JJ35" s="1" t="n">
        <v>0.12</v>
      </c>
      <c r="JK35" s="1" t="n">
        <v>0.32</v>
      </c>
      <c r="JL35" s="1" t="n">
        <v>0.62</v>
      </c>
      <c r="JM35" s="1" t="n">
        <v>0.81</v>
      </c>
      <c r="JN35" s="1" t="n">
        <v>0</v>
      </c>
      <c r="JO35" s="1" t="n">
        <v>0.01</v>
      </c>
      <c r="JP35" s="1" t="n">
        <v>0</v>
      </c>
      <c r="JQ35" s="1" t="n">
        <v>0</v>
      </c>
      <c r="JR35" s="1" t="n">
        <v>0</v>
      </c>
      <c r="JS35" s="1" t="n">
        <v>0</v>
      </c>
      <c r="JT35" s="1" t="n">
        <v>0.01</v>
      </c>
      <c r="JU35" s="1" t="n">
        <v>0.01</v>
      </c>
      <c r="JV35" s="1" t="n">
        <v>51</v>
      </c>
      <c r="JW35" s="1" t="n">
        <v>3060</v>
      </c>
      <c r="JX35" s="1" t="n">
        <v>45.9</v>
      </c>
      <c r="JY35" s="1" t="n">
        <v>17.742</v>
      </c>
      <c r="JZ35" s="1" t="n">
        <v>14.742</v>
      </c>
      <c r="KA35" s="1" t="n">
        <v>884.52</v>
      </c>
      <c r="KB35" s="1" t="n">
        <v>34.0826</v>
      </c>
      <c r="KC35" s="1" t="n">
        <v>12.359</v>
      </c>
      <c r="KD35" s="1" t="n">
        <v>741.54</v>
      </c>
      <c r="KE35" s="1" t="n">
        <v>60.359</v>
      </c>
      <c r="KF35" s="1" t="n">
        <v>111.359</v>
      </c>
      <c r="KG35" s="1" t="n">
        <v>139.9696</v>
      </c>
    </row>
    <row r="36" customFormat="false" ht="15" hidden="false" customHeight="true" outlineLevel="0" collapsed="false">
      <c r="A36" s="1" t="n">
        <v>30398</v>
      </c>
      <c r="B36" s="1" t="n">
        <v>2</v>
      </c>
      <c r="C36" s="1" t="n">
        <v>65</v>
      </c>
      <c r="D36" s="1" t="n">
        <v>1</v>
      </c>
      <c r="E36" s="1" t="n">
        <v>1</v>
      </c>
      <c r="F36" s="1" t="n">
        <v>1</v>
      </c>
      <c r="G36" s="1" t="n">
        <v>1</v>
      </c>
      <c r="H36" s="1" t="n">
        <v>1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1</v>
      </c>
      <c r="N36" s="1" t="n">
        <v>0</v>
      </c>
      <c r="O36" s="1" t="n">
        <v>1</v>
      </c>
      <c r="P36" s="1" t="n">
        <f aca="false">SUM(E36:O36)</f>
        <v>6</v>
      </c>
      <c r="Q36" s="1" t="n">
        <v>130</v>
      </c>
      <c r="R36" s="1" t="n">
        <v>80</v>
      </c>
      <c r="S36" s="1" t="n">
        <v>50</v>
      </c>
      <c r="T36" s="2" t="n">
        <v>96.6666666666667</v>
      </c>
      <c r="U36" s="3" t="n">
        <v>77.1</v>
      </c>
      <c r="V36" s="3" t="n">
        <v>157.5</v>
      </c>
      <c r="W36" s="2" t="n">
        <v>31.0808767951625</v>
      </c>
      <c r="X36" s="2" t="n">
        <v>2</v>
      </c>
      <c r="Y36" s="3" t="n">
        <v>100</v>
      </c>
      <c r="Z36" s="3" t="n">
        <v>109</v>
      </c>
      <c r="AA36" s="2" t="n">
        <v>39.7599797089519</v>
      </c>
      <c r="AB36" s="2" t="n">
        <v>0.634920634920635</v>
      </c>
      <c r="AC36" s="2" t="n">
        <v>0.91743119266055</v>
      </c>
      <c r="AD36" s="3" t="n">
        <v>42.4</v>
      </c>
      <c r="AE36" s="3" t="n">
        <v>32.7</v>
      </c>
      <c r="AF36" s="3" t="n">
        <v>44.4</v>
      </c>
      <c r="AG36" s="1" t="n">
        <v>11</v>
      </c>
      <c r="AH36" s="3" t="n">
        <v>40.3</v>
      </c>
      <c r="AI36" s="3" t="n">
        <v>31.1</v>
      </c>
      <c r="AJ36" s="3" t="n">
        <v>42.1</v>
      </c>
      <c r="AK36" s="3" t="n">
        <v>2.3</v>
      </c>
      <c r="AL36" s="1" t="n">
        <v>1359</v>
      </c>
      <c r="AM36" s="1" t="n">
        <v>75</v>
      </c>
      <c r="AN36" s="1" t="n">
        <v>2120</v>
      </c>
      <c r="AO36" s="1" t="n">
        <v>105</v>
      </c>
      <c r="AP36" s="1" t="n">
        <v>156</v>
      </c>
      <c r="AQ36" s="1" t="n">
        <v>157</v>
      </c>
      <c r="AR36" s="1" t="n">
        <v>152</v>
      </c>
      <c r="AS36" s="1" t="n">
        <v>156</v>
      </c>
      <c r="AT36" s="1" t="n">
        <v>4</v>
      </c>
      <c r="AU36" s="1" t="n">
        <f aca="false">((AO36*15)+(AP36*30)+(AQ36*30)+(AR36*30)+(AS36*15))-(AO36*120)</f>
        <v>5265</v>
      </c>
      <c r="AV36" s="1" t="n">
        <f aca="false">((AO36*15)+(AP36*30)+(AQ36*30)+(AR36*30)+(AS36*15))</f>
        <v>17865</v>
      </c>
      <c r="AX36" s="4" t="n">
        <f aca="false">10000/SQRT((AO36*BE36)*(AVERAGE(AO36:AS36)*AVERAGE(BE36:BI36)))</f>
        <v>2.87578869525874</v>
      </c>
      <c r="AY36" s="4" t="n">
        <v>1</v>
      </c>
      <c r="AZ36" s="2" t="n">
        <f aca="false">(AO36*BE36)/405</f>
        <v>4.04444444444444</v>
      </c>
      <c r="BA36" s="2" t="n">
        <v>1</v>
      </c>
      <c r="BB36" s="2" t="n">
        <f aca="false">1/(LOG(BE36)+LOG(AO36))</f>
        <v>0.311108383285556</v>
      </c>
      <c r="BC36" s="2" t="n">
        <f aca="false">(BF36-BE36)/(AP36-AO36)</f>
        <v>0.737254901960784</v>
      </c>
      <c r="BD36" s="2" t="n">
        <f aca="false">(20*BE36)/((AO36/18)-3.5)</f>
        <v>133.714285714286</v>
      </c>
      <c r="BE36" s="3" t="n">
        <v>15.6</v>
      </c>
      <c r="BF36" s="3" t="n">
        <v>53.2</v>
      </c>
      <c r="BG36" s="3" t="n">
        <v>77.6</v>
      </c>
      <c r="BH36" s="3" t="n">
        <v>34.6</v>
      </c>
      <c r="BI36" s="3" t="n">
        <v>73.2</v>
      </c>
      <c r="BJ36" s="2" t="n">
        <f aca="false">((BE36*15)+(BF36*30)+(BG36*30)+(BH36*30)+(BI36*15))-(BE36*120)</f>
        <v>4422</v>
      </c>
      <c r="BK36" s="2" t="n">
        <f aca="false">((BE36*15)+(BF36*30)+(BG36*30)+(BH36*30)+(BI36*15))</f>
        <v>6294</v>
      </c>
      <c r="BL36" s="2" t="n">
        <f aca="false">(1/BE36)</f>
        <v>0.0641025641025641</v>
      </c>
      <c r="BM36" s="2" t="n">
        <f aca="false">(BJ36/AU36)</f>
        <v>0.83988603988604</v>
      </c>
      <c r="BN36" s="2" t="n">
        <f aca="false">(BK36/AV36)</f>
        <v>0.352308984047019</v>
      </c>
      <c r="BO36" s="2" t="n">
        <f aca="false">(AX36*BM36)</f>
        <v>2.4153347788099</v>
      </c>
      <c r="BP36" s="2" t="n">
        <f aca="false">(AX36*BN36)</f>
        <v>1.01316619356051</v>
      </c>
      <c r="BQ36" s="2" t="n">
        <v>1</v>
      </c>
      <c r="BR36" s="4" t="n">
        <f aca="false">(BC36*BL36)</f>
        <v>0.0472599296128708</v>
      </c>
      <c r="BS36" s="1" t="n">
        <v>198</v>
      </c>
      <c r="BT36" s="1" t="n">
        <v>0</v>
      </c>
      <c r="BU36" s="1" t="n">
        <v>37</v>
      </c>
      <c r="BV36" s="1" t="n">
        <v>1</v>
      </c>
      <c r="BW36" s="1" t="n">
        <v>130</v>
      </c>
      <c r="BX36" s="1" t="n">
        <v>0</v>
      </c>
      <c r="BY36" s="1" t="n">
        <v>31</v>
      </c>
      <c r="BZ36" s="1" t="n">
        <v>153</v>
      </c>
      <c r="CA36" s="1" t="n">
        <v>1</v>
      </c>
      <c r="CB36" s="1" t="n">
        <v>5</v>
      </c>
      <c r="CC36" s="1" t="n">
        <v>2</v>
      </c>
      <c r="CD36" s="1" t="n">
        <v>76</v>
      </c>
      <c r="CE36" s="1" t="n">
        <v>-0.93</v>
      </c>
      <c r="CF36" s="1" t="n">
        <v>21.32</v>
      </c>
      <c r="CG36" s="1" t="n">
        <v>162</v>
      </c>
      <c r="CH36" s="1" t="n">
        <v>100</v>
      </c>
      <c r="CI36" s="1" t="n">
        <v>439</v>
      </c>
      <c r="CJ36" s="1" t="n">
        <v>0.81</v>
      </c>
      <c r="CK36" s="1" t="s">
        <v>432</v>
      </c>
    </row>
    <row r="37" customFormat="false" ht="15" hidden="false" customHeight="true" outlineLevel="0" collapsed="false">
      <c r="A37" s="1" t="n">
        <v>30399</v>
      </c>
      <c r="B37" s="1" t="n">
        <v>2</v>
      </c>
      <c r="C37" s="1" t="n">
        <v>28</v>
      </c>
      <c r="D37" s="1" t="n">
        <v>1</v>
      </c>
      <c r="E37" s="1" t="n">
        <v>0</v>
      </c>
      <c r="F37" s="1" t="n">
        <v>0</v>
      </c>
      <c r="G37" s="1" t="n">
        <v>1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1</v>
      </c>
      <c r="P37" s="1" t="n">
        <f aca="false">SUM(E37:O37)</f>
        <v>2</v>
      </c>
      <c r="Q37" s="1" t="n">
        <v>100</v>
      </c>
      <c r="R37" s="1" t="n">
        <v>70</v>
      </c>
      <c r="S37" s="1" t="n">
        <v>30</v>
      </c>
      <c r="T37" s="2" t="n">
        <v>80</v>
      </c>
      <c r="U37" s="3" t="n">
        <v>57.2</v>
      </c>
      <c r="V37" s="3" t="n">
        <v>154</v>
      </c>
      <c r="W37" s="2" t="n">
        <v>24.1187384044527</v>
      </c>
      <c r="X37" s="2" t="n">
        <v>0</v>
      </c>
      <c r="Y37" s="3" t="n">
        <v>72</v>
      </c>
      <c r="Z37" s="3" t="n">
        <v>98</v>
      </c>
      <c r="AA37" s="2" t="n">
        <v>36.950151809465</v>
      </c>
      <c r="AB37" s="2" t="n">
        <v>0.467532467532468</v>
      </c>
      <c r="AC37" s="2" t="n">
        <v>0.734693877551021</v>
      </c>
      <c r="AD37" s="3" t="n">
        <v>31.3</v>
      </c>
      <c r="AE37" s="3" t="n">
        <v>17.9</v>
      </c>
      <c r="AF37" s="3" t="n">
        <v>39.3</v>
      </c>
      <c r="AG37" s="1" t="n">
        <v>3</v>
      </c>
      <c r="AH37" s="3" t="n">
        <v>47.9</v>
      </c>
      <c r="AI37" s="3" t="n">
        <v>27.4</v>
      </c>
      <c r="AJ37" s="3" t="n">
        <v>37.3</v>
      </c>
      <c r="AK37" s="3" t="n">
        <v>2</v>
      </c>
      <c r="AL37" s="1" t="n">
        <v>1227</v>
      </c>
      <c r="AM37" s="1" t="n">
        <v>30</v>
      </c>
      <c r="AN37" s="1" t="n">
        <v>1914</v>
      </c>
      <c r="AO37" s="1" t="n">
        <v>99</v>
      </c>
      <c r="AP37" s="1" t="n">
        <v>126</v>
      </c>
      <c r="AQ37" s="1" t="n">
        <v>107</v>
      </c>
      <c r="AR37" s="1" t="n">
        <v>103</v>
      </c>
      <c r="AS37" s="1" t="n">
        <v>104</v>
      </c>
      <c r="AT37" s="1" t="n">
        <v>1</v>
      </c>
      <c r="AU37" s="1" t="n">
        <f aca="false">((AO37*15)+(AP37*30)+(AQ37*30)+(AR37*30)+(AS37*15))-(AO37*120)</f>
        <v>1245</v>
      </c>
      <c r="AV37" s="1" t="n">
        <f aca="false">((AO37*15)+(AP37*30)+(AQ37*30)+(AR37*30)+(AS37*15))</f>
        <v>13125</v>
      </c>
      <c r="AX37" s="4" t="n">
        <f aca="false">10000/SQRT((AO37*BE37)*(AVERAGE(AO37:AS37)*AVERAGE(BE37:BI37)))</f>
        <v>4.6369332521906</v>
      </c>
      <c r="AY37" s="4" t="n">
        <v>0</v>
      </c>
      <c r="AZ37" s="2" t="n">
        <f aca="false">(AO37*BE37)/405</f>
        <v>2.01422222222222</v>
      </c>
      <c r="BA37" s="2" t="n">
        <v>1</v>
      </c>
      <c r="BB37" s="2" t="n">
        <f aca="false">1/(LOG(BE37)+LOG(AO37))</f>
        <v>0.343458205751677</v>
      </c>
      <c r="BC37" s="2" t="n">
        <f aca="false">(BF37-BE37)/(AP37-AO37)</f>
        <v>2.84666666666667</v>
      </c>
      <c r="BD37" s="2" t="n">
        <f aca="false">(20*BE37)/((AO37/18)-3.5)</f>
        <v>82.4</v>
      </c>
      <c r="BE37" s="3" t="n">
        <v>8.24</v>
      </c>
      <c r="BF37" s="3" t="n">
        <v>85.1</v>
      </c>
      <c r="BG37" s="3" t="n">
        <v>82.5</v>
      </c>
      <c r="BH37" s="3" t="n">
        <v>47</v>
      </c>
      <c r="BI37" s="3" t="n">
        <v>41.6</v>
      </c>
      <c r="BJ37" s="2" t="n">
        <f aca="false">((BE37*15)+(BF37*30)+(BG37*30)+(BH37*30)+(BI37*15))-(BE37*120)</f>
        <v>6196.8</v>
      </c>
      <c r="BK37" s="2" t="n">
        <f aca="false">((BE37*15)+(BF37*30)+(BG37*30)+(BH37*30)+(BI37*15))</f>
        <v>7185.6</v>
      </c>
      <c r="BL37" s="2" t="n">
        <f aca="false">(1/BE37)</f>
        <v>0.121359223300971</v>
      </c>
      <c r="BM37" s="2" t="n">
        <f aca="false">(BJ37/AU37)</f>
        <v>4.97734939759036</v>
      </c>
      <c r="BN37" s="2" t="n">
        <f aca="false">(BK37/AV37)</f>
        <v>0.547474285714286</v>
      </c>
      <c r="BO37" s="2" t="n">
        <f aca="false">(AX37*BM37)</f>
        <v>23.0796369294576</v>
      </c>
      <c r="BP37" s="2" t="n">
        <f aca="false">(AX37*BN37)</f>
        <v>2.53860172014787</v>
      </c>
      <c r="BQ37" s="2" t="n">
        <v>2</v>
      </c>
      <c r="BR37" s="4" t="n">
        <f aca="false">(BC37*BL37)</f>
        <v>0.34546925566343</v>
      </c>
      <c r="BS37" s="1" t="n">
        <v>169</v>
      </c>
      <c r="BT37" s="1" t="n">
        <v>0</v>
      </c>
      <c r="BU37" s="1" t="n">
        <v>48</v>
      </c>
      <c r="BV37" s="1" t="n">
        <v>1</v>
      </c>
      <c r="BW37" s="1" t="n">
        <v>108</v>
      </c>
      <c r="BX37" s="1" t="n">
        <v>0</v>
      </c>
      <c r="BY37" s="1" t="n">
        <v>13</v>
      </c>
      <c r="BZ37" s="1" t="n">
        <v>67</v>
      </c>
      <c r="CA37" s="1" t="n">
        <v>0</v>
      </c>
      <c r="CB37" s="1" t="n">
        <v>1</v>
      </c>
      <c r="CD37" s="1" t="n">
        <v>77</v>
      </c>
      <c r="CE37" s="1" t="n">
        <v>60.32</v>
      </c>
      <c r="CF37" s="1" t="n">
        <v>32.33</v>
      </c>
      <c r="CG37" s="1" t="n">
        <v>140</v>
      </c>
      <c r="CH37" s="1" t="n">
        <v>84</v>
      </c>
      <c r="CI37" s="1" t="n">
        <v>460</v>
      </c>
      <c r="CJ37" s="1" t="n">
        <v>1.77</v>
      </c>
      <c r="CK37" s="1" t="s">
        <v>429</v>
      </c>
      <c r="FQ37" s="1" t="n">
        <v>33.46012</v>
      </c>
      <c r="FR37" s="1" t="n">
        <v>576.1818</v>
      </c>
      <c r="FS37" s="1" t="n">
        <v>0.89</v>
      </c>
      <c r="FT37" s="1" t="n">
        <v>1</v>
      </c>
      <c r="FU37" s="1" t="n">
        <v>4</v>
      </c>
      <c r="FV37" s="1" t="n">
        <v>2</v>
      </c>
      <c r="FW37" s="1" t="n">
        <v>4886.95</v>
      </c>
      <c r="FX37" s="1" t="n">
        <v>123.76</v>
      </c>
      <c r="FY37" s="1" t="n">
        <v>32.47</v>
      </c>
      <c r="FZ37" s="1" t="n">
        <v>43.07</v>
      </c>
      <c r="GA37" s="1" t="n">
        <v>44.96</v>
      </c>
      <c r="GB37" s="1" t="n">
        <v>788.52</v>
      </c>
      <c r="GC37" s="1" t="n">
        <v>94.37</v>
      </c>
      <c r="GD37" s="1" t="n">
        <v>65.05</v>
      </c>
      <c r="GE37" s="1" t="n">
        <v>18.15</v>
      </c>
      <c r="GF37" s="1" t="n">
        <v>155.92</v>
      </c>
      <c r="GG37" s="1" t="n">
        <v>3.12</v>
      </c>
      <c r="GH37" s="1" t="n">
        <v>55.1</v>
      </c>
      <c r="GI37" s="1" t="n">
        <v>15.5</v>
      </c>
      <c r="GJ37" s="1" t="n">
        <v>63.33</v>
      </c>
      <c r="GK37" s="1" t="n">
        <v>58.39</v>
      </c>
      <c r="GL37" s="1" t="n">
        <v>29.48</v>
      </c>
      <c r="GM37" s="1" t="n">
        <v>17.92</v>
      </c>
      <c r="GN37" s="1" t="n">
        <v>0</v>
      </c>
      <c r="GO37" s="1" t="n">
        <v>32.81</v>
      </c>
      <c r="GP37" s="1" t="n">
        <v>10.34</v>
      </c>
      <c r="GQ37" s="1" t="n">
        <v>9.1</v>
      </c>
      <c r="GR37" s="1" t="n">
        <v>3.34</v>
      </c>
      <c r="GS37" s="1" t="n">
        <v>1664.91</v>
      </c>
      <c r="GT37" s="1" t="n">
        <v>27.91</v>
      </c>
      <c r="GU37" s="1" t="n">
        <v>0.76</v>
      </c>
      <c r="GV37" s="1" t="n">
        <v>678.96</v>
      </c>
      <c r="GW37" s="1" t="n">
        <v>2307.44</v>
      </c>
      <c r="GX37" s="1" t="n">
        <v>7394.84</v>
      </c>
      <c r="GY37" s="1" t="n">
        <v>3776.28</v>
      </c>
      <c r="GZ37" s="1" t="n">
        <v>12.58</v>
      </c>
      <c r="HA37" s="1" t="n">
        <v>8.01</v>
      </c>
      <c r="HB37" s="1" t="n">
        <v>5.63</v>
      </c>
      <c r="HC37" s="1" t="n">
        <v>0</v>
      </c>
      <c r="HD37" s="1" t="n">
        <v>84.34</v>
      </c>
      <c r="HE37" s="1" t="n">
        <v>690.1</v>
      </c>
      <c r="HF37" s="1" t="n">
        <v>3.32</v>
      </c>
      <c r="HG37" s="1" t="n">
        <v>2.8</v>
      </c>
      <c r="HH37" s="1" t="n">
        <v>30.09</v>
      </c>
      <c r="HI37" s="1" t="n">
        <v>8.88</v>
      </c>
      <c r="HJ37" s="1" t="n">
        <v>3.51</v>
      </c>
      <c r="HK37" s="1" t="n">
        <v>2.59</v>
      </c>
      <c r="HL37" s="1" t="n">
        <v>790.66</v>
      </c>
      <c r="HM37" s="1" t="n">
        <v>4.03</v>
      </c>
      <c r="HN37" s="1" t="n">
        <v>79.36</v>
      </c>
      <c r="HO37" s="1" t="n">
        <v>10587.81</v>
      </c>
      <c r="HP37" s="1" t="n">
        <v>9639.35</v>
      </c>
      <c r="HQ37" s="1" t="n">
        <v>145</v>
      </c>
      <c r="HR37" s="1" t="n">
        <v>4330.97</v>
      </c>
      <c r="HS37" s="1" t="n">
        <v>1114.04</v>
      </c>
      <c r="HT37" s="1" t="n">
        <v>18313.14</v>
      </c>
      <c r="HU37" s="1" t="n">
        <v>1348.77</v>
      </c>
      <c r="HV37" s="1" t="n">
        <v>220.93</v>
      </c>
      <c r="HW37" s="1" t="n">
        <v>22.79</v>
      </c>
      <c r="HX37" s="1" t="n">
        <v>12.27</v>
      </c>
      <c r="HY37" s="1" t="n">
        <v>11.94</v>
      </c>
      <c r="HZ37" s="1" t="n">
        <v>0.99</v>
      </c>
      <c r="IA37" s="1" t="n">
        <v>14.83</v>
      </c>
      <c r="IB37" s="1" t="n">
        <v>3.05</v>
      </c>
      <c r="IC37" s="1" t="n">
        <v>32.24</v>
      </c>
      <c r="ID37" s="1" t="n">
        <v>14.03</v>
      </c>
      <c r="IE37" s="1" t="n">
        <v>40.17</v>
      </c>
      <c r="IF37" s="1" t="n">
        <v>47.44</v>
      </c>
      <c r="IG37" s="1" t="n">
        <v>36.97</v>
      </c>
      <c r="IH37" s="1" t="n">
        <v>278.3</v>
      </c>
      <c r="II37" s="1" t="n">
        <v>16</v>
      </c>
      <c r="IJ37" s="1" t="n">
        <v>50.86</v>
      </c>
      <c r="IK37" s="1" t="n">
        <v>98.11</v>
      </c>
      <c r="IL37" s="1" t="n">
        <v>7108494.3</v>
      </c>
      <c r="IM37" s="1" t="n">
        <v>9014.98</v>
      </c>
      <c r="IN37" s="1" t="n">
        <v>121.73</v>
      </c>
      <c r="IO37" s="1" t="n">
        <v>0.51</v>
      </c>
      <c r="IP37" s="1" t="n">
        <v>0.33</v>
      </c>
      <c r="IQ37" s="1" t="n">
        <v>0.26</v>
      </c>
      <c r="IR37" s="1" t="n">
        <v>0.63</v>
      </c>
      <c r="IS37" s="1" t="n">
        <v>1.22</v>
      </c>
      <c r="IT37" s="1" t="n">
        <v>0.53</v>
      </c>
      <c r="IU37" s="1" t="n">
        <v>2.38</v>
      </c>
      <c r="IV37" s="1" t="n">
        <v>2.73</v>
      </c>
      <c r="IW37" s="1" t="n">
        <v>19.48</v>
      </c>
      <c r="IX37" s="1" t="n">
        <v>15.18</v>
      </c>
      <c r="IY37" s="1" t="n">
        <v>9.71</v>
      </c>
      <c r="IZ37" s="1" t="n">
        <v>5.64</v>
      </c>
      <c r="JA37" s="1" t="n">
        <v>1.79</v>
      </c>
      <c r="JB37" s="1" t="n">
        <v>0.13</v>
      </c>
      <c r="JC37" s="1" t="n">
        <v>39.48</v>
      </c>
      <c r="JD37" s="1" t="n">
        <v>20.82</v>
      </c>
      <c r="JE37" s="1" t="n">
        <v>1.82</v>
      </c>
      <c r="JF37" s="1" t="n">
        <v>0.15</v>
      </c>
      <c r="JG37" s="1" t="n">
        <v>0.02</v>
      </c>
      <c r="JH37" s="1" t="n">
        <v>21.42</v>
      </c>
      <c r="JI37" s="1" t="n">
        <v>10.5</v>
      </c>
      <c r="JJ37" s="1" t="n">
        <v>0.18</v>
      </c>
      <c r="JK37" s="1" t="n">
        <v>0.33</v>
      </c>
      <c r="JL37" s="1" t="n">
        <v>1.33</v>
      </c>
      <c r="JM37" s="1" t="n">
        <v>1.14</v>
      </c>
      <c r="JN37" s="1" t="n">
        <v>0.01</v>
      </c>
      <c r="JO37" s="1" t="n">
        <v>0.1</v>
      </c>
      <c r="JP37" s="1" t="n">
        <v>0.07</v>
      </c>
      <c r="JQ37" s="1" t="n">
        <v>0.05</v>
      </c>
      <c r="JR37" s="1" t="n">
        <v>0.04</v>
      </c>
      <c r="JS37" s="1" t="n">
        <v>0</v>
      </c>
      <c r="JT37" s="1" t="n">
        <v>0.11</v>
      </c>
      <c r="JU37" s="1" t="n">
        <v>0.09</v>
      </c>
      <c r="KE37" s="1" t="n">
        <v>0</v>
      </c>
      <c r="KF37" s="1" t="n">
        <v>0</v>
      </c>
      <c r="KG37" s="1" t="n">
        <v>0</v>
      </c>
    </row>
    <row r="38" customFormat="false" ht="15" hidden="false" customHeight="true" outlineLevel="0" collapsed="false">
      <c r="A38" s="1" t="n">
        <v>30401</v>
      </c>
      <c r="B38" s="1" t="n">
        <v>2</v>
      </c>
      <c r="C38" s="1" t="n">
        <v>54</v>
      </c>
      <c r="D38" s="1" t="n">
        <v>1</v>
      </c>
      <c r="E38" s="1" t="n">
        <v>1</v>
      </c>
      <c r="F38" s="1" t="n">
        <v>1</v>
      </c>
      <c r="G38" s="1" t="n">
        <v>1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1</v>
      </c>
      <c r="N38" s="1" t="n">
        <v>0</v>
      </c>
      <c r="O38" s="1" t="n">
        <v>1</v>
      </c>
      <c r="P38" s="1" t="n">
        <f aca="false">SUM(E38:O38)</f>
        <v>5</v>
      </c>
      <c r="Q38" s="1" t="n">
        <v>108</v>
      </c>
      <c r="R38" s="1" t="n">
        <v>70</v>
      </c>
      <c r="S38" s="1" t="n">
        <v>38</v>
      </c>
      <c r="T38" s="2" t="n">
        <v>82.6666666666667</v>
      </c>
      <c r="U38" s="3" t="n">
        <v>73</v>
      </c>
      <c r="V38" s="3" t="n">
        <v>163</v>
      </c>
      <c r="W38" s="2" t="n">
        <v>27.4756294930182</v>
      </c>
      <c r="X38" s="2" t="n">
        <v>1</v>
      </c>
      <c r="Y38" s="3" t="n">
        <v>86</v>
      </c>
      <c r="Z38" s="3" t="n">
        <v>110</v>
      </c>
      <c r="AA38" s="2" t="n">
        <v>44.9865259766363</v>
      </c>
      <c r="AB38" s="2" t="n">
        <v>0.52760736196319</v>
      </c>
      <c r="AC38" s="2" t="n">
        <v>0.781818181818182</v>
      </c>
      <c r="AD38" s="3" t="n">
        <v>33.3</v>
      </c>
      <c r="AE38" s="3" t="n">
        <v>24.3</v>
      </c>
      <c r="AF38" s="3" t="n">
        <v>48.7</v>
      </c>
      <c r="AG38" s="1" t="n">
        <v>15</v>
      </c>
      <c r="AH38" s="3" t="n">
        <v>49.3</v>
      </c>
      <c r="AI38" s="3" t="n">
        <v>36</v>
      </c>
      <c r="AJ38" s="3" t="n">
        <v>46.2</v>
      </c>
      <c r="AK38" s="3" t="n">
        <v>2.5</v>
      </c>
      <c r="AL38" s="1" t="n">
        <v>1448</v>
      </c>
      <c r="AM38" s="1" t="n">
        <v>69</v>
      </c>
      <c r="AN38" s="1" t="n">
        <v>2244</v>
      </c>
      <c r="AO38" s="1" t="n">
        <v>104</v>
      </c>
      <c r="AP38" s="1" t="n">
        <v>123</v>
      </c>
      <c r="AQ38" s="1" t="n">
        <v>122</v>
      </c>
      <c r="AR38" s="1" t="n">
        <v>119</v>
      </c>
      <c r="AS38" s="1" t="n">
        <v>109</v>
      </c>
      <c r="AT38" s="1" t="n">
        <v>2</v>
      </c>
      <c r="AU38" s="1" t="n">
        <f aca="false">((AO38*15)+(AP38*30)+(AQ38*30)+(AR38*30)+(AS38*15))-(AO38*120)</f>
        <v>1635</v>
      </c>
      <c r="AV38" s="1" t="n">
        <f aca="false">((AO38*15)+(AP38*30)+(AQ38*30)+(AR38*30)+(AS38*15))</f>
        <v>14115</v>
      </c>
      <c r="AX38" s="4" t="n">
        <f aca="false">10000/SQRT((AO38*BE38)*(AVERAGE(AO38:AS38)*AVERAGE(BE38:BI38)))</f>
        <v>4.75071655783649</v>
      </c>
      <c r="AY38" s="4" t="n">
        <v>0</v>
      </c>
      <c r="AZ38" s="2" t="n">
        <f aca="false">(AO38*BE38)/405</f>
        <v>1.99525925925926</v>
      </c>
      <c r="BA38" s="2" t="n">
        <v>1</v>
      </c>
      <c r="BB38" s="2" t="n">
        <f aca="false">1/(LOG(BE38)+LOG(AO38))</f>
        <v>0.343943490364402</v>
      </c>
      <c r="BC38" s="2" t="n">
        <f aca="false">(BF38-BE38)/(AP38-AO38)</f>
        <v>2.88578947368421</v>
      </c>
      <c r="BD38" s="2" t="n">
        <f aca="false">(20*BE38)/((AO38/18)-3.5)</f>
        <v>68.2243902439024</v>
      </c>
      <c r="BE38" s="3" t="n">
        <v>7.77</v>
      </c>
      <c r="BF38" s="3" t="n">
        <v>62.6</v>
      </c>
      <c r="BG38" s="3" t="n">
        <v>46.7</v>
      </c>
      <c r="BH38" s="3" t="n">
        <v>62.4</v>
      </c>
      <c r="BI38" s="3" t="n">
        <v>58.1</v>
      </c>
      <c r="BJ38" s="2" t="n">
        <f aca="false">((BE38*15)+(BF38*30)+(BG38*30)+(BH38*30)+(BI38*15))-(BE38*120)</f>
        <v>5206.65</v>
      </c>
      <c r="BK38" s="2" t="n">
        <f aca="false">((BE38*15)+(BF38*30)+(BG38*30)+(BH38*30)+(BI38*15))</f>
        <v>6139.05</v>
      </c>
      <c r="BL38" s="2" t="n">
        <f aca="false">(1/BE38)</f>
        <v>0.128700128700129</v>
      </c>
      <c r="BM38" s="2" t="n">
        <f aca="false">(BJ38/AU38)</f>
        <v>3.18449541284404</v>
      </c>
      <c r="BN38" s="2" t="n">
        <f aca="false">(BK38/AV38)</f>
        <v>0.434930924548353</v>
      </c>
      <c r="BO38" s="2" t="n">
        <f aca="false">(AX38*BM38)</f>
        <v>15.1286350861525</v>
      </c>
      <c r="BP38" s="2" t="n">
        <f aca="false">(AX38*BN38)</f>
        <v>2.06623354476699</v>
      </c>
      <c r="BQ38" s="2" t="n">
        <v>2</v>
      </c>
      <c r="BR38" s="4" t="n">
        <f aca="false">(BC38*BL38)</f>
        <v>0.371401476664635</v>
      </c>
      <c r="BS38" s="1" t="n">
        <v>179</v>
      </c>
      <c r="BT38" s="1" t="n">
        <v>0</v>
      </c>
      <c r="BU38" s="1" t="n">
        <v>38</v>
      </c>
      <c r="BV38" s="1" t="n">
        <v>1</v>
      </c>
      <c r="BW38" s="1" t="n">
        <v>107</v>
      </c>
      <c r="BX38" s="1" t="n">
        <v>0</v>
      </c>
      <c r="BY38" s="1" t="n">
        <v>34</v>
      </c>
      <c r="BZ38" s="1" t="n">
        <v>170</v>
      </c>
      <c r="CA38" s="1" t="n">
        <v>1</v>
      </c>
      <c r="CB38" s="1" t="n">
        <v>3</v>
      </c>
      <c r="CD38" s="1" t="n">
        <v>56</v>
      </c>
      <c r="CE38" s="1" t="n">
        <v>6.4</v>
      </c>
      <c r="CF38" s="1" t="n">
        <v>27.22</v>
      </c>
      <c r="CG38" s="1" t="n">
        <v>148</v>
      </c>
      <c r="CH38" s="1" t="n">
        <v>72</v>
      </c>
      <c r="CI38" s="1" t="n">
        <v>368</v>
      </c>
      <c r="CJ38" s="1" t="n">
        <v>0.67</v>
      </c>
      <c r="CK38" s="1" t="s">
        <v>429</v>
      </c>
      <c r="FM38" s="1" t="n">
        <v>10</v>
      </c>
      <c r="FN38" s="1" t="n">
        <v>10</v>
      </c>
      <c r="FO38" s="1" t="n">
        <v>2</v>
      </c>
      <c r="FP38" s="1" t="n">
        <v>2</v>
      </c>
      <c r="FQ38" s="1" t="n">
        <v>32.92012</v>
      </c>
      <c r="FR38" s="1" t="n">
        <v>617.1437</v>
      </c>
      <c r="FS38" s="1" t="n">
        <v>0.18</v>
      </c>
      <c r="FT38" s="1" t="n">
        <v>2</v>
      </c>
      <c r="FU38" s="1" t="n">
        <v>3</v>
      </c>
      <c r="FV38" s="1" t="n">
        <v>1</v>
      </c>
      <c r="FW38" s="1" t="n">
        <v>3421.66</v>
      </c>
      <c r="FX38" s="1" t="n">
        <v>100.41</v>
      </c>
      <c r="FY38" s="1" t="n">
        <v>46.92</v>
      </c>
      <c r="FZ38" s="1" t="n">
        <v>51.39</v>
      </c>
      <c r="GA38" s="1" t="n">
        <v>61.28</v>
      </c>
      <c r="GB38" s="1" t="n">
        <v>482.54</v>
      </c>
      <c r="GC38" s="1" t="n">
        <v>51.85</v>
      </c>
      <c r="GD38" s="1" t="n">
        <v>39.3</v>
      </c>
      <c r="GE38" s="1" t="n">
        <v>41.02</v>
      </c>
      <c r="GF38" s="1" t="n">
        <v>129.2</v>
      </c>
      <c r="GG38" s="1" t="n">
        <v>1.76</v>
      </c>
      <c r="GH38" s="1" t="n">
        <v>30.84</v>
      </c>
      <c r="GI38" s="1" t="n">
        <v>7.99</v>
      </c>
      <c r="GJ38" s="1" t="n">
        <v>33.62</v>
      </c>
      <c r="GK38" s="1" t="n">
        <v>30.88</v>
      </c>
      <c r="GL38" s="1" t="n">
        <v>17.31</v>
      </c>
      <c r="GM38" s="1" t="n">
        <v>7.99</v>
      </c>
      <c r="GN38" s="1" t="n">
        <v>0</v>
      </c>
      <c r="GO38" s="1" t="n">
        <v>32.58</v>
      </c>
      <c r="GP38" s="1" t="n">
        <v>7.81</v>
      </c>
      <c r="GQ38" s="1" t="n">
        <v>4.48</v>
      </c>
      <c r="GR38" s="1" t="n">
        <v>1.3</v>
      </c>
      <c r="GS38" s="1" t="n">
        <v>1667.16</v>
      </c>
      <c r="GT38" s="1" t="n">
        <v>21.17</v>
      </c>
      <c r="GU38" s="1" t="n">
        <v>0.67</v>
      </c>
      <c r="GV38" s="1" t="n">
        <v>459</v>
      </c>
      <c r="GW38" s="1" t="n">
        <v>2008.1</v>
      </c>
      <c r="GX38" s="1" t="n">
        <v>4590.13</v>
      </c>
      <c r="GY38" s="1" t="n">
        <v>4041.5</v>
      </c>
      <c r="GZ38" s="1" t="n">
        <v>10.25</v>
      </c>
      <c r="HA38" s="1" t="n">
        <v>2.52</v>
      </c>
      <c r="HB38" s="1" t="n">
        <v>3.01</v>
      </c>
      <c r="HC38" s="1" t="n">
        <v>0</v>
      </c>
      <c r="HD38" s="1" t="n">
        <v>106.13</v>
      </c>
      <c r="HE38" s="1" t="n">
        <v>332.77</v>
      </c>
      <c r="HF38" s="1" t="n">
        <v>2.68</v>
      </c>
      <c r="HG38" s="1" t="n">
        <v>3.22</v>
      </c>
      <c r="HH38" s="1" t="n">
        <v>25.59</v>
      </c>
      <c r="HI38" s="1" t="n">
        <v>7.29</v>
      </c>
      <c r="HJ38" s="1" t="n">
        <v>2.25</v>
      </c>
      <c r="HK38" s="1" t="n">
        <v>0.37</v>
      </c>
      <c r="HL38" s="1" t="n">
        <v>640.91</v>
      </c>
      <c r="HM38" s="1" t="n">
        <v>4.72</v>
      </c>
      <c r="HN38" s="1" t="n">
        <v>77.41</v>
      </c>
      <c r="HO38" s="1" t="n">
        <v>5672.18</v>
      </c>
      <c r="HP38" s="1" t="n">
        <v>6582.98</v>
      </c>
      <c r="HQ38" s="1" t="n">
        <v>53.44</v>
      </c>
      <c r="HR38" s="1" t="n">
        <v>2195.38</v>
      </c>
      <c r="HS38" s="1" t="n">
        <v>689.49</v>
      </c>
      <c r="HT38" s="1" t="n">
        <v>7625.79</v>
      </c>
      <c r="HU38" s="1" t="n">
        <v>1893.07</v>
      </c>
      <c r="HV38" s="1" t="n">
        <v>425.61</v>
      </c>
      <c r="HW38" s="1" t="n">
        <v>10.49</v>
      </c>
      <c r="HX38" s="1" t="n">
        <v>8.25</v>
      </c>
      <c r="HY38" s="1" t="n">
        <v>12.31</v>
      </c>
      <c r="HZ38" s="1" t="n">
        <v>1.33</v>
      </c>
      <c r="IA38" s="1" t="n">
        <v>23.05</v>
      </c>
      <c r="IB38" s="1" t="n">
        <v>3.29</v>
      </c>
      <c r="IC38" s="1" t="n">
        <v>41.96</v>
      </c>
      <c r="ID38" s="1" t="n">
        <v>15.4</v>
      </c>
      <c r="IE38" s="1" t="n">
        <v>39.01</v>
      </c>
      <c r="IF38" s="1" t="n">
        <v>51.17</v>
      </c>
      <c r="IG38" s="1" t="n">
        <v>19.59</v>
      </c>
      <c r="IH38" s="1" t="n">
        <v>290.89</v>
      </c>
      <c r="II38" s="1" t="n">
        <v>4.53</v>
      </c>
      <c r="IJ38" s="1" t="n">
        <v>58.79</v>
      </c>
      <c r="IK38" s="1" t="n">
        <v>77.81</v>
      </c>
      <c r="IL38" s="1" t="n">
        <v>3104293</v>
      </c>
      <c r="IM38" s="1" t="n">
        <v>6433.23</v>
      </c>
      <c r="IN38" s="1" t="n">
        <v>102.85</v>
      </c>
      <c r="IO38" s="1" t="n">
        <v>0.82</v>
      </c>
      <c r="IP38" s="1" t="n">
        <v>0.73</v>
      </c>
      <c r="IQ38" s="1" t="n">
        <v>0.61</v>
      </c>
      <c r="IR38" s="1" t="n">
        <v>1.29</v>
      </c>
      <c r="IS38" s="1" t="n">
        <v>1.13</v>
      </c>
      <c r="IT38" s="1" t="n">
        <v>0.66</v>
      </c>
      <c r="IU38" s="1" t="n">
        <v>3.12</v>
      </c>
      <c r="IV38" s="1" t="n">
        <v>3.89</v>
      </c>
      <c r="IW38" s="1" t="n">
        <v>21.2</v>
      </c>
      <c r="IX38" s="1" t="n">
        <v>19.5</v>
      </c>
      <c r="IY38" s="1" t="n">
        <v>11.07</v>
      </c>
      <c r="IZ38" s="1" t="n">
        <v>7.74</v>
      </c>
      <c r="JA38" s="1" t="n">
        <v>1.74</v>
      </c>
      <c r="JB38" s="1" t="n">
        <v>0.14</v>
      </c>
      <c r="JC38" s="1" t="n">
        <v>50.38</v>
      </c>
      <c r="JD38" s="1" t="n">
        <v>24.17</v>
      </c>
      <c r="JE38" s="1" t="n">
        <v>4.92</v>
      </c>
      <c r="JF38" s="1" t="n">
        <v>0.14</v>
      </c>
      <c r="JG38" s="1" t="n">
        <v>0</v>
      </c>
      <c r="JH38" s="1" t="n">
        <v>15.58</v>
      </c>
      <c r="JI38" s="1" t="n">
        <v>15.46</v>
      </c>
      <c r="JJ38" s="1" t="n">
        <v>0.56</v>
      </c>
      <c r="JK38" s="1" t="n">
        <v>1.34</v>
      </c>
      <c r="JL38" s="1" t="n">
        <v>1.23</v>
      </c>
      <c r="JM38" s="1" t="n">
        <v>1.63</v>
      </c>
      <c r="JN38" s="1" t="n">
        <v>0</v>
      </c>
      <c r="JO38" s="1" t="n">
        <v>0.09</v>
      </c>
      <c r="JP38" s="1" t="n">
        <v>0.04</v>
      </c>
      <c r="JQ38" s="1" t="n">
        <v>0.02</v>
      </c>
      <c r="JR38" s="1" t="n">
        <v>0.02</v>
      </c>
      <c r="JS38" s="1" t="n">
        <v>0.01</v>
      </c>
      <c r="JT38" s="1" t="n">
        <v>0.08</v>
      </c>
      <c r="JU38" s="1" t="n">
        <v>0.06</v>
      </c>
      <c r="JV38" s="1" t="n">
        <v>48</v>
      </c>
      <c r="JW38" s="1" t="n">
        <v>2880</v>
      </c>
      <c r="JX38" s="1" t="n">
        <v>43.2</v>
      </c>
      <c r="JY38" s="1" t="n">
        <v>14.092</v>
      </c>
      <c r="JZ38" s="1" t="n">
        <v>9.742001</v>
      </c>
      <c r="KA38" s="1" t="n">
        <v>584.52</v>
      </c>
      <c r="KB38" s="1" t="n">
        <v>39.7246</v>
      </c>
      <c r="KC38" s="1" t="n">
        <v>16.984</v>
      </c>
      <c r="KD38" s="1" t="n">
        <v>1019.04</v>
      </c>
      <c r="KE38" s="1" t="n">
        <v>65.75601</v>
      </c>
      <c r="KF38" s="1" t="n">
        <v>113.756</v>
      </c>
      <c r="KG38" s="1" t="n">
        <v>158.1686</v>
      </c>
    </row>
    <row r="39" customFormat="false" ht="15" hidden="false" customHeight="true" outlineLevel="0" collapsed="false">
      <c r="A39" s="1" t="n">
        <v>30417</v>
      </c>
      <c r="B39" s="1" t="n">
        <v>1</v>
      </c>
      <c r="C39" s="1" t="n">
        <v>40</v>
      </c>
      <c r="D39" s="1" t="n">
        <v>1</v>
      </c>
      <c r="E39" s="1" t="n">
        <v>0</v>
      </c>
      <c r="F39" s="1" t="n">
        <v>0</v>
      </c>
      <c r="G39" s="1" t="n">
        <v>1</v>
      </c>
      <c r="H39" s="1" t="n">
        <v>1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1</v>
      </c>
      <c r="N39" s="1" t="n">
        <v>0</v>
      </c>
      <c r="O39" s="1" t="n">
        <v>1</v>
      </c>
      <c r="P39" s="1" t="n">
        <f aca="false">SUM(E39:O39)</f>
        <v>4</v>
      </c>
      <c r="Q39" s="1" t="n">
        <v>130</v>
      </c>
      <c r="R39" s="1" t="n">
        <v>80</v>
      </c>
      <c r="S39" s="1" t="n">
        <v>50</v>
      </c>
      <c r="T39" s="2" t="n">
        <v>96.6666666666667</v>
      </c>
      <c r="U39" s="3" t="n">
        <v>80.9</v>
      </c>
      <c r="V39" s="3" t="n">
        <v>173</v>
      </c>
      <c r="W39" s="2" t="n">
        <v>27.0306391793912</v>
      </c>
      <c r="X39" s="2" t="n">
        <v>1</v>
      </c>
      <c r="Y39" s="3" t="n">
        <v>98</v>
      </c>
      <c r="Z39" s="3" t="n">
        <v>99</v>
      </c>
      <c r="AA39" s="2" t="n">
        <v>40.8692679664999</v>
      </c>
      <c r="AB39" s="2" t="n">
        <v>0.566473988439306</v>
      </c>
      <c r="AC39" s="2" t="n">
        <v>0.98989898989899</v>
      </c>
      <c r="AD39" s="3" t="n">
        <v>28.5</v>
      </c>
      <c r="AE39" s="3" t="n">
        <v>23.1</v>
      </c>
      <c r="AF39" s="3" t="n">
        <v>57.8</v>
      </c>
      <c r="AG39" s="1" t="n">
        <v>11</v>
      </c>
      <c r="AH39" s="3" t="n">
        <v>50.8</v>
      </c>
      <c r="AI39" s="3" t="n">
        <v>41.1</v>
      </c>
      <c r="AJ39" s="3" t="n">
        <v>54.9</v>
      </c>
      <c r="AK39" s="3" t="n">
        <v>2.9</v>
      </c>
      <c r="AL39" s="1" t="n">
        <v>1708</v>
      </c>
      <c r="AM39" s="1" t="n">
        <v>55</v>
      </c>
      <c r="AN39" s="1" t="n">
        <v>3040</v>
      </c>
      <c r="AO39" s="1" t="n">
        <v>103</v>
      </c>
      <c r="AP39" s="1" t="n">
        <v>175</v>
      </c>
      <c r="AQ39" s="1" t="n">
        <v>186</v>
      </c>
      <c r="AR39" s="1" t="n">
        <v>126</v>
      </c>
      <c r="AS39" s="1" t="n">
        <v>108</v>
      </c>
      <c r="AT39" s="1" t="n">
        <v>2</v>
      </c>
      <c r="AU39" s="1" t="n">
        <v>5415</v>
      </c>
      <c r="AV39" s="1" t="n">
        <f aca="false">((AO39*15)+(AP39*30)+(AQ39*30)+(AR39*30)+(AS39*15))</f>
        <v>17775</v>
      </c>
      <c r="AW39" s="1" t="n">
        <v>5.24</v>
      </c>
      <c r="AX39" s="4" t="n">
        <f aca="false">10000/SQRT((AO39*BE39)*(AVERAGE(AO39:AS39)*AVERAGE(BE39:BI39)))</f>
        <v>1.44198629308106</v>
      </c>
      <c r="AY39" s="4" t="n">
        <v>1</v>
      </c>
      <c r="AZ39" s="2" t="n">
        <f aca="false">(AO39*BE39)/405</f>
        <v>6.76493827160494</v>
      </c>
      <c r="BA39" s="2" t="n">
        <v>1</v>
      </c>
      <c r="BB39" s="2" t="n">
        <f aca="false">1/(LOG(BE39)+LOG(AO39))</f>
        <v>0.290890570269408</v>
      </c>
      <c r="BC39" s="2" t="n">
        <f aca="false">(BF39-BE39)/(AP39-AO39)</f>
        <v>0.9375</v>
      </c>
      <c r="BD39" s="2" t="n">
        <f aca="false">(20*BE39)/((AO39/18)-3.5)</f>
        <v>239.4</v>
      </c>
      <c r="BE39" s="3" t="n">
        <v>26.6</v>
      </c>
      <c r="BF39" s="3" t="n">
        <v>94.1</v>
      </c>
      <c r="BG39" s="3" t="n">
        <v>208</v>
      </c>
      <c r="BH39" s="3" t="n">
        <v>195</v>
      </c>
      <c r="BI39" s="3" t="n">
        <v>105</v>
      </c>
      <c r="BJ39" s="2" t="n">
        <f aca="false">((BE39*15)+(BF39*30)+(BG39*30)+(BH39*30)+(BI39*15))-(BE39*120)</f>
        <v>13695</v>
      </c>
      <c r="BK39" s="2" t="n">
        <f aca="false">((BE39*15)+(BF39*30)+(BG39*30)+(BH39*30)+(BI39*15))</f>
        <v>16887</v>
      </c>
      <c r="BL39" s="2" t="n">
        <f aca="false">(1/BE39)</f>
        <v>0.037593984962406</v>
      </c>
      <c r="BM39" s="2" t="n">
        <f aca="false">(BJ39/AU39)</f>
        <v>2.52908587257618</v>
      </c>
      <c r="BN39" s="2" t="n">
        <f aca="false">(BK39/AV39)</f>
        <v>0.950042194092827</v>
      </c>
      <c r="BO39" s="2" t="n">
        <f aca="false">(AX39*BM39)</f>
        <v>3.6469071622798</v>
      </c>
      <c r="BP39" s="2" t="n">
        <f aca="false">(AX39*BN39)</f>
        <v>1.36994782173051</v>
      </c>
      <c r="BQ39" s="2" t="n">
        <v>2</v>
      </c>
      <c r="BR39" s="4" t="n">
        <f aca="false">(BC39*BL39)</f>
        <v>0.0352443609022556</v>
      </c>
      <c r="BS39" s="1" t="n">
        <v>155</v>
      </c>
      <c r="BT39" s="1" t="n">
        <v>0</v>
      </c>
      <c r="BU39" s="1" t="n">
        <v>40</v>
      </c>
      <c r="BV39" s="1" t="n">
        <v>0</v>
      </c>
      <c r="BZ39" s="1" t="n">
        <v>300</v>
      </c>
      <c r="CA39" s="1" t="n">
        <v>1</v>
      </c>
      <c r="CB39" s="1" t="n">
        <v>3</v>
      </c>
      <c r="CN39" s="1" t="n">
        <v>1254</v>
      </c>
      <c r="CO39" s="1" t="n">
        <v>15.5980861244019</v>
      </c>
      <c r="CP39" s="1" t="n">
        <v>45.9401913875598</v>
      </c>
      <c r="CQ39" s="1" t="n">
        <v>8.75598086124402</v>
      </c>
      <c r="CR39" s="1" t="n">
        <v>17.799043062201</v>
      </c>
      <c r="CS39" s="1" t="n">
        <v>8.4688995215311</v>
      </c>
      <c r="CT39" s="1" t="n">
        <v>46.3795853269537</v>
      </c>
      <c r="CU39" s="1" t="n">
        <v>1.71</v>
      </c>
      <c r="CV39" s="1" t="n">
        <v>3.26</v>
      </c>
      <c r="CW39" s="1" t="n">
        <v>5.5</v>
      </c>
      <c r="CX39" s="1" t="n">
        <v>0</v>
      </c>
      <c r="CY39" s="1" t="n">
        <v>1.39</v>
      </c>
      <c r="CZ39" s="1" t="n">
        <v>5.96</v>
      </c>
      <c r="DA39" s="1" t="n">
        <v>2.36</v>
      </c>
      <c r="DB39" s="1" t="n">
        <v>0.65</v>
      </c>
      <c r="DC39" s="1" t="n">
        <v>0</v>
      </c>
      <c r="DD39" s="1" t="n">
        <v>48.9</v>
      </c>
      <c r="DE39" s="1" t="n">
        <v>64.01</v>
      </c>
      <c r="DF39" s="1" t="n">
        <v>12.2</v>
      </c>
      <c r="DG39" s="1" t="n">
        <v>24.8</v>
      </c>
      <c r="DH39" s="1" t="n">
        <v>11.8</v>
      </c>
      <c r="DI39" s="1" t="n">
        <v>83</v>
      </c>
      <c r="DJ39" s="1" t="n">
        <v>145.4</v>
      </c>
      <c r="DK39" s="1" t="n">
        <v>30.4</v>
      </c>
      <c r="DL39" s="1" t="n">
        <v>15.7</v>
      </c>
      <c r="DM39" s="1" t="n">
        <v>1099</v>
      </c>
      <c r="DN39" s="1" t="n">
        <v>217</v>
      </c>
      <c r="DO39" s="1" t="n">
        <v>0.99</v>
      </c>
      <c r="DP39" s="1" t="n">
        <v>0.67</v>
      </c>
      <c r="DQ39" s="1" t="n">
        <v>0.73</v>
      </c>
      <c r="DR39" s="1" t="n">
        <v>1.1</v>
      </c>
      <c r="DS39" s="1" t="n">
        <v>29.3</v>
      </c>
      <c r="DT39" s="1" t="n">
        <v>94.2</v>
      </c>
      <c r="DU39" s="1" t="n">
        <v>1.93</v>
      </c>
      <c r="DV39" s="1" t="n">
        <v>12.24</v>
      </c>
      <c r="DW39" s="1" t="n">
        <v>3.11</v>
      </c>
      <c r="DX39" s="1" t="n">
        <v>686</v>
      </c>
      <c r="DY39" s="1" t="n">
        <v>7.14</v>
      </c>
      <c r="DZ39" s="1" t="n">
        <v>1621</v>
      </c>
      <c r="EA39" s="1" t="n">
        <v>237</v>
      </c>
      <c r="EB39" s="1" t="n">
        <v>1420</v>
      </c>
      <c r="EC39" s="1" t="n">
        <v>639</v>
      </c>
      <c r="ED39" s="1" t="n">
        <v>15</v>
      </c>
      <c r="EE39" s="1" t="n">
        <v>3.8</v>
      </c>
      <c r="EF39" s="1" t="n">
        <v>0</v>
      </c>
      <c r="EG39" s="1" t="n">
        <v>10</v>
      </c>
      <c r="EH39" s="1" t="n">
        <v>1</v>
      </c>
      <c r="EI39" s="1" t="n">
        <v>250</v>
      </c>
      <c r="EJ39" s="1" t="n">
        <v>17</v>
      </c>
      <c r="EK39" s="1" t="n">
        <v>7</v>
      </c>
      <c r="EL39" s="1" t="n">
        <v>200</v>
      </c>
      <c r="EM39" s="1" t="n">
        <v>1500</v>
      </c>
      <c r="EN39" s="1" t="n">
        <v>0</v>
      </c>
      <c r="EO39" s="1" t="n">
        <v>5</v>
      </c>
      <c r="EP39" s="1" t="n">
        <v>1</v>
      </c>
      <c r="EQ39" s="1" t="n">
        <v>1</v>
      </c>
      <c r="ER39" s="1" t="n">
        <v>600</v>
      </c>
      <c r="ES39" s="1" t="n">
        <v>10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1</v>
      </c>
      <c r="FE39" s="1" t="n">
        <v>2</v>
      </c>
      <c r="FF39" s="1" t="n">
        <v>1</v>
      </c>
      <c r="FG39" s="1" t="n">
        <v>2</v>
      </c>
      <c r="FH39" s="1" t="n">
        <v>0</v>
      </c>
      <c r="FI39" s="1" t="n">
        <v>0</v>
      </c>
      <c r="FJ39" s="1" t="n">
        <v>4</v>
      </c>
      <c r="FK39" s="1" t="n">
        <v>1</v>
      </c>
      <c r="FL39" s="1" t="n">
        <v>3</v>
      </c>
      <c r="FM39" s="1" t="n">
        <v>13</v>
      </c>
      <c r="FN39" s="1" t="n">
        <v>13</v>
      </c>
      <c r="FO39" s="1" t="n">
        <v>2</v>
      </c>
      <c r="FP39" s="1" t="n">
        <v>2</v>
      </c>
      <c r="FQ39" s="1" t="n">
        <v>30.59</v>
      </c>
      <c r="FR39" s="1" t="n">
        <v>52.56435</v>
      </c>
      <c r="FS39" s="1" t="n">
        <v>0.07</v>
      </c>
      <c r="FT39" s="1" t="n">
        <v>5</v>
      </c>
      <c r="FU39" s="1" t="n">
        <v>4</v>
      </c>
      <c r="FV39" s="1" t="n">
        <v>2</v>
      </c>
      <c r="FW39" s="1" t="n">
        <v>1328.3</v>
      </c>
      <c r="FX39" s="1" t="n">
        <v>53.89</v>
      </c>
      <c r="FY39" s="1" t="n">
        <v>25.69</v>
      </c>
      <c r="FZ39" s="1" t="n">
        <v>25.95</v>
      </c>
      <c r="GA39" s="1" t="n">
        <v>14.05</v>
      </c>
      <c r="GB39" s="1" t="n">
        <v>193.4</v>
      </c>
      <c r="GC39" s="1" t="n">
        <v>30.74</v>
      </c>
      <c r="GD39" s="1" t="n">
        <v>24.02</v>
      </c>
      <c r="GE39" s="1" t="n">
        <v>4.81</v>
      </c>
      <c r="GF39" s="1" t="n">
        <v>50.11</v>
      </c>
      <c r="GG39" s="1" t="n">
        <v>1.34</v>
      </c>
      <c r="GH39" s="1" t="n">
        <v>17.16</v>
      </c>
      <c r="GI39" s="1" t="n">
        <v>5.54</v>
      </c>
      <c r="GJ39" s="1" t="n">
        <v>18.47</v>
      </c>
      <c r="GK39" s="1" t="n">
        <v>18.21</v>
      </c>
      <c r="GL39" s="1" t="n">
        <v>12.66</v>
      </c>
      <c r="GM39" s="1" t="n">
        <v>4.42</v>
      </c>
      <c r="GN39" s="1" t="n">
        <v>0</v>
      </c>
      <c r="GO39" s="1" t="n">
        <v>10.62</v>
      </c>
      <c r="GP39" s="1" t="n">
        <v>4.38</v>
      </c>
      <c r="GQ39" s="1" t="n">
        <v>3.07</v>
      </c>
      <c r="GR39" s="1" t="n">
        <v>1.24</v>
      </c>
      <c r="GS39" s="1" t="n">
        <v>723.61</v>
      </c>
      <c r="GT39" s="1" t="n">
        <v>8.52</v>
      </c>
      <c r="GU39" s="1" t="n">
        <v>1.2</v>
      </c>
      <c r="GV39" s="1" t="n">
        <v>281.33</v>
      </c>
      <c r="GW39" s="1" t="n">
        <v>1018.03</v>
      </c>
      <c r="GX39" s="1" t="n">
        <v>2880.28</v>
      </c>
      <c r="GY39" s="1" t="n">
        <v>901.94</v>
      </c>
      <c r="GZ39" s="1" t="n">
        <v>7.11</v>
      </c>
      <c r="HA39" s="1" t="n">
        <v>1.29</v>
      </c>
      <c r="HB39" s="1" t="n">
        <v>2.38</v>
      </c>
      <c r="HC39" s="1" t="n">
        <v>0</v>
      </c>
      <c r="HD39" s="1" t="n">
        <v>33.13</v>
      </c>
      <c r="HE39" s="1" t="n">
        <v>179.21</v>
      </c>
      <c r="HF39" s="1" t="n">
        <v>1.21</v>
      </c>
      <c r="HG39" s="1" t="n">
        <v>1.51</v>
      </c>
      <c r="HH39" s="1" t="n">
        <v>16.39</v>
      </c>
      <c r="HI39" s="1" t="n">
        <v>4.94</v>
      </c>
      <c r="HJ39" s="1" t="n">
        <v>1.54</v>
      </c>
      <c r="HK39" s="1" t="n">
        <v>0.5</v>
      </c>
      <c r="HL39" s="1" t="n">
        <v>257.03</v>
      </c>
      <c r="HM39" s="1" t="n">
        <v>2.89</v>
      </c>
      <c r="HN39" s="1" t="n">
        <v>36.53</v>
      </c>
      <c r="HO39" s="1" t="n">
        <v>3861.01</v>
      </c>
      <c r="HP39" s="1" t="n">
        <v>4167.31</v>
      </c>
      <c r="HQ39" s="1" t="n">
        <v>31.3</v>
      </c>
      <c r="HR39" s="1" t="n">
        <v>1092.25</v>
      </c>
      <c r="HS39" s="1" t="n">
        <v>452.11</v>
      </c>
      <c r="HT39" s="1" t="n">
        <v>1761.57</v>
      </c>
      <c r="HU39" s="1" t="n">
        <v>717.04</v>
      </c>
      <c r="HV39" s="1" t="n">
        <v>212.7</v>
      </c>
      <c r="HW39" s="1" t="n">
        <v>5.32</v>
      </c>
      <c r="HX39" s="1" t="n">
        <v>6.39</v>
      </c>
      <c r="HY39" s="1" t="n">
        <v>5.53</v>
      </c>
      <c r="HZ39" s="1" t="n">
        <v>0.4</v>
      </c>
      <c r="IA39" s="1" t="n">
        <v>3.05</v>
      </c>
      <c r="IB39" s="1" t="n">
        <v>0.64</v>
      </c>
      <c r="IC39" s="1" t="n">
        <v>10.67</v>
      </c>
      <c r="ID39" s="1" t="n">
        <v>6</v>
      </c>
      <c r="IE39" s="1" t="n">
        <v>11.87</v>
      </c>
      <c r="IF39" s="1" t="n">
        <v>16.25</v>
      </c>
      <c r="IG39" s="1" t="n">
        <v>8.29</v>
      </c>
      <c r="IH39" s="1" t="n">
        <v>123.95</v>
      </c>
      <c r="II39" s="1" t="n">
        <v>0.22</v>
      </c>
      <c r="IJ39" s="1" t="n">
        <v>292.68</v>
      </c>
      <c r="IK39" s="1" t="n">
        <v>38.38</v>
      </c>
      <c r="IL39" s="1" t="n">
        <v>1121664.8</v>
      </c>
      <c r="IM39" s="1" t="n">
        <v>5799.71</v>
      </c>
      <c r="IN39" s="1" t="n">
        <v>33.43</v>
      </c>
      <c r="IO39" s="1" t="n">
        <v>0.03</v>
      </c>
      <c r="IP39" s="1" t="n">
        <v>0.01</v>
      </c>
      <c r="IQ39" s="1" t="n">
        <v>0.02</v>
      </c>
      <c r="IR39" s="1" t="n">
        <v>0.04</v>
      </c>
      <c r="IS39" s="1" t="n">
        <v>0.11</v>
      </c>
      <c r="IT39" s="1" t="n">
        <v>0</v>
      </c>
      <c r="IU39" s="1" t="n">
        <v>0.36</v>
      </c>
      <c r="IV39" s="1" t="n">
        <v>0.27</v>
      </c>
      <c r="IW39" s="1" t="n">
        <v>6.64</v>
      </c>
      <c r="IX39" s="1" t="n">
        <v>2.79</v>
      </c>
      <c r="IY39" s="1" t="n">
        <v>1.95</v>
      </c>
      <c r="IZ39" s="1" t="n">
        <v>0.79</v>
      </c>
      <c r="JA39" s="1" t="n">
        <v>1.38</v>
      </c>
      <c r="JB39" s="1" t="n">
        <v>0</v>
      </c>
      <c r="JC39" s="1" t="n">
        <v>14</v>
      </c>
      <c r="JD39" s="1" t="n">
        <v>5.77</v>
      </c>
      <c r="JE39" s="1" t="n">
        <v>0.38</v>
      </c>
      <c r="JF39" s="1" t="n">
        <v>0.2</v>
      </c>
      <c r="JG39" s="1" t="n">
        <v>0</v>
      </c>
      <c r="JH39" s="1" t="n">
        <v>6.94</v>
      </c>
      <c r="JI39" s="1" t="n">
        <v>2.88</v>
      </c>
      <c r="JJ39" s="1" t="n">
        <v>0.03</v>
      </c>
      <c r="JK39" s="1" t="n">
        <v>0.09</v>
      </c>
      <c r="JL39" s="1" t="n">
        <v>0.43</v>
      </c>
      <c r="JM39" s="1" t="n">
        <v>0.3</v>
      </c>
      <c r="JN39" s="1" t="n">
        <v>0</v>
      </c>
      <c r="JO39" s="1" t="n">
        <v>0.09</v>
      </c>
      <c r="JP39" s="1" t="n">
        <v>0</v>
      </c>
      <c r="JQ39" s="1" t="n">
        <v>0.03</v>
      </c>
      <c r="JR39" s="1" t="n">
        <v>0.02</v>
      </c>
      <c r="JS39" s="1" t="n">
        <v>0.02</v>
      </c>
      <c r="JT39" s="1" t="n">
        <v>0.09</v>
      </c>
      <c r="JU39" s="1" t="n">
        <v>0.06</v>
      </c>
      <c r="JV39" s="1" t="n">
        <v>42</v>
      </c>
      <c r="JW39" s="1" t="n">
        <v>2520</v>
      </c>
      <c r="JX39" s="1" t="n">
        <v>37.8</v>
      </c>
      <c r="JY39" s="1" t="n">
        <v>10.302</v>
      </c>
      <c r="JZ39" s="1" t="n">
        <v>7.468</v>
      </c>
      <c r="KA39" s="1" t="n">
        <v>448.08</v>
      </c>
      <c r="KB39" s="1" t="n">
        <v>45.3875</v>
      </c>
      <c r="KC39" s="1" t="n">
        <v>12.875</v>
      </c>
      <c r="KD39" s="1" t="n">
        <v>772.5</v>
      </c>
      <c r="KE39" s="1" t="n">
        <v>48.001</v>
      </c>
      <c r="KF39" s="1" t="n">
        <v>90.001</v>
      </c>
      <c r="KG39" s="1" t="n">
        <v>119.4135</v>
      </c>
    </row>
    <row r="40" customFormat="false" ht="15" hidden="false" customHeight="true" outlineLevel="0" collapsed="false">
      <c r="A40" s="1" t="n">
        <v>30418</v>
      </c>
      <c r="B40" s="1" t="n">
        <v>2</v>
      </c>
      <c r="C40" s="1" t="n">
        <v>40</v>
      </c>
      <c r="D40" s="1" t="n">
        <v>1</v>
      </c>
      <c r="E40" s="1" t="n">
        <v>0</v>
      </c>
      <c r="F40" s="1" t="n">
        <v>0</v>
      </c>
      <c r="G40" s="1" t="n">
        <v>1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1</v>
      </c>
      <c r="P40" s="1" t="n">
        <f aca="false">SUM(E40:O40)</f>
        <v>2</v>
      </c>
      <c r="Q40" s="1" t="n">
        <v>130</v>
      </c>
      <c r="R40" s="1" t="n">
        <v>80</v>
      </c>
      <c r="S40" s="1" t="n">
        <v>50</v>
      </c>
      <c r="T40" s="2" t="n">
        <v>96.6666666666667</v>
      </c>
      <c r="U40" s="3" t="n">
        <v>75.9</v>
      </c>
      <c r="V40" s="3" t="n">
        <v>170.5</v>
      </c>
      <c r="W40" s="2" t="n">
        <v>26.1091665878346</v>
      </c>
      <c r="X40" s="2" t="n">
        <v>1</v>
      </c>
      <c r="Y40" s="3" t="n">
        <v>84.7</v>
      </c>
      <c r="Z40" s="3" t="n">
        <v>103</v>
      </c>
      <c r="AA40" s="2" t="n">
        <v>39.533319693419</v>
      </c>
      <c r="AB40" s="2" t="n">
        <v>0.496774193548387</v>
      </c>
      <c r="AC40" s="2" t="n">
        <v>0.822330097087379</v>
      </c>
      <c r="AD40" s="3" t="n">
        <v>40.6</v>
      </c>
      <c r="AE40" s="3" t="n">
        <v>30.8</v>
      </c>
      <c r="AF40" s="3" t="n">
        <v>45.1</v>
      </c>
      <c r="AG40" s="1" t="n">
        <v>7</v>
      </c>
      <c r="AH40" s="3" t="n">
        <v>42.2</v>
      </c>
      <c r="AI40" s="3" t="n">
        <v>32</v>
      </c>
      <c r="AJ40" s="3" t="n">
        <v>42.8</v>
      </c>
      <c r="AK40" s="3" t="n">
        <v>2.3</v>
      </c>
      <c r="AL40" s="1" t="n">
        <v>1395</v>
      </c>
      <c r="AM40" s="1" t="n">
        <v>55</v>
      </c>
      <c r="AN40" s="1" t="n">
        <v>2176</v>
      </c>
      <c r="AO40" s="1" t="n">
        <v>105</v>
      </c>
      <c r="AP40" s="1" t="n">
        <v>159</v>
      </c>
      <c r="AQ40" s="1" t="n">
        <v>154</v>
      </c>
      <c r="AR40" s="1" t="n">
        <v>164</v>
      </c>
      <c r="AS40" s="1" t="n">
        <v>178</v>
      </c>
      <c r="AT40" s="1" t="n">
        <v>4</v>
      </c>
      <c r="AU40" s="1" t="n">
        <v>5955</v>
      </c>
      <c r="AV40" s="1" t="n">
        <f aca="false">((AO40*15)+(AP40*30)+(AQ40*30)+(AR40*30)+(AS40*15))</f>
        <v>18555</v>
      </c>
      <c r="AW40" s="1" t="n">
        <v>5.1</v>
      </c>
      <c r="AX40" s="4" t="n">
        <f aca="false">10000/SQRT((AO40*BE40)*(AVERAGE(AO40:AS40)*AVERAGE(BE40:BI40)))</f>
        <v>0.993863055366846</v>
      </c>
      <c r="AY40" s="4" t="n">
        <v>1</v>
      </c>
      <c r="AZ40" s="2" t="n">
        <f aca="false">(AO40*BE40)/405</f>
        <v>8.84074074074074</v>
      </c>
      <c r="BA40" s="2" t="n">
        <v>1</v>
      </c>
      <c r="BB40" s="2" t="n">
        <f aca="false">1/(LOG(BE40)+LOG(AO40))</f>
        <v>0.281377559856319</v>
      </c>
      <c r="BC40" s="2" t="n">
        <f aca="false">(BF40-BE40)/(AP40-AO40)</f>
        <v>2.20185185185185</v>
      </c>
      <c r="BD40" s="2" t="n">
        <f aca="false">(20*BE40)/((AO40/18)-3.5)</f>
        <v>292.285714285714</v>
      </c>
      <c r="BE40" s="3" t="n">
        <v>34.1</v>
      </c>
      <c r="BF40" s="3" t="n">
        <v>153</v>
      </c>
      <c r="BG40" s="3" t="n">
        <v>196</v>
      </c>
      <c r="BH40" s="3" t="n">
        <v>247</v>
      </c>
      <c r="BI40" s="3" t="n">
        <v>300</v>
      </c>
      <c r="BJ40" s="2" t="n">
        <f aca="false">((BE40*15)+(BF40*30)+(BG40*30)+(BH40*30)+(BI40*15))-(BE40*120)</f>
        <v>18799.5</v>
      </c>
      <c r="BK40" s="2" t="n">
        <f aca="false">((BE40*15)+(BF40*30)+(BG40*30)+(BH40*30)+(BI40*15))</f>
        <v>22891.5</v>
      </c>
      <c r="BL40" s="2" t="n">
        <f aca="false">(1/BE40)</f>
        <v>0.0293255131964809</v>
      </c>
      <c r="BM40" s="2" t="n">
        <f aca="false">(BJ40/AU40)</f>
        <v>3.15692695214106</v>
      </c>
      <c r="BN40" s="2" t="n">
        <f aca="false">(BK40/AV40)</f>
        <v>1.23371059013743</v>
      </c>
      <c r="BO40" s="2" t="n">
        <f aca="false">(AX40*BM40)</f>
        <v>3.13755306622486</v>
      </c>
      <c r="BP40" s="2" t="n">
        <f aca="false">(AX40*BN40)</f>
        <v>1.22613937655242</v>
      </c>
      <c r="BQ40" s="2" t="n">
        <v>1</v>
      </c>
      <c r="BR40" s="4" t="n">
        <f aca="false">(BC40*BL40)</f>
        <v>0.0645704355381775</v>
      </c>
      <c r="BS40" s="1" t="n">
        <v>232</v>
      </c>
      <c r="BT40" s="1" t="n">
        <v>1</v>
      </c>
      <c r="BU40" s="1" t="n">
        <v>47</v>
      </c>
      <c r="BV40" s="1" t="n">
        <v>1</v>
      </c>
      <c r="BW40" s="1" t="n">
        <v>139</v>
      </c>
      <c r="BX40" s="1" t="n">
        <v>1</v>
      </c>
      <c r="BY40" s="1" t="n">
        <v>46</v>
      </c>
      <c r="BZ40" s="1" t="n">
        <v>231</v>
      </c>
      <c r="CA40" s="1" t="n">
        <v>1</v>
      </c>
      <c r="CB40" s="1" t="n">
        <v>3</v>
      </c>
    </row>
    <row r="41" customFormat="false" ht="15" hidden="false" customHeight="true" outlineLevel="0" collapsed="false">
      <c r="A41" s="1" t="n">
        <v>30423</v>
      </c>
      <c r="B41" s="1" t="n">
        <v>2</v>
      </c>
      <c r="C41" s="1" t="n">
        <v>68</v>
      </c>
      <c r="D41" s="1" t="n">
        <v>1</v>
      </c>
      <c r="E41" s="1" t="n">
        <v>1</v>
      </c>
      <c r="F41" s="1" t="n">
        <v>1</v>
      </c>
      <c r="G41" s="1" t="n">
        <v>1</v>
      </c>
      <c r="H41" s="1" t="n">
        <v>1</v>
      </c>
      <c r="I41" s="1" t="n">
        <v>1</v>
      </c>
      <c r="J41" s="1" t="n">
        <v>0</v>
      </c>
      <c r="K41" s="1" t="n">
        <v>0</v>
      </c>
      <c r="L41" s="1" t="n">
        <v>0</v>
      </c>
      <c r="M41" s="1" t="n">
        <v>1</v>
      </c>
      <c r="N41" s="1" t="n">
        <v>0</v>
      </c>
      <c r="O41" s="1" t="n">
        <v>1</v>
      </c>
      <c r="P41" s="1" t="n">
        <f aca="false">SUM(E41:O41)</f>
        <v>7</v>
      </c>
      <c r="Q41" s="1" t="n">
        <v>130</v>
      </c>
      <c r="R41" s="1" t="n">
        <v>90</v>
      </c>
      <c r="S41" s="1" t="n">
        <v>40</v>
      </c>
      <c r="T41" s="2" t="n">
        <v>103.333333333333</v>
      </c>
      <c r="U41" s="3" t="n">
        <v>76.4</v>
      </c>
      <c r="V41" s="3" t="n">
        <v>152</v>
      </c>
      <c r="W41" s="2" t="n">
        <v>33.0678670360111</v>
      </c>
      <c r="X41" s="2" t="n">
        <v>2</v>
      </c>
      <c r="Y41" s="3" t="n">
        <v>98</v>
      </c>
      <c r="Z41" s="3" t="n">
        <v>112</v>
      </c>
      <c r="AA41" s="2" t="n">
        <v>47.1499021895611</v>
      </c>
      <c r="AB41" s="2" t="n">
        <v>0.644736842105263</v>
      </c>
      <c r="AC41" s="2" t="n">
        <v>0.875</v>
      </c>
      <c r="AD41" s="3" t="n">
        <v>47.5</v>
      </c>
      <c r="AE41" s="3" t="n">
        <v>36.3</v>
      </c>
      <c r="AF41" s="3" t="n">
        <v>40.1</v>
      </c>
      <c r="AG41" s="1" t="n">
        <v>14</v>
      </c>
      <c r="AH41" s="3" t="n">
        <v>36.6</v>
      </c>
      <c r="AI41" s="3" t="n">
        <v>28</v>
      </c>
      <c r="AJ41" s="3" t="n">
        <v>38.1</v>
      </c>
      <c r="AK41" s="3" t="n">
        <v>2</v>
      </c>
      <c r="AL41" s="1" t="n">
        <v>1262</v>
      </c>
      <c r="AM41" s="1" t="n">
        <v>83</v>
      </c>
      <c r="AN41" s="1" t="n">
        <v>1969</v>
      </c>
      <c r="AO41" s="1" t="n">
        <v>110</v>
      </c>
      <c r="AP41" s="1" t="n">
        <v>188</v>
      </c>
      <c r="AQ41" s="1" t="n">
        <v>254</v>
      </c>
      <c r="AR41" s="1" t="n">
        <v>232</v>
      </c>
      <c r="AS41" s="1" t="n">
        <v>228</v>
      </c>
      <c r="AT41" s="1" t="n">
        <v>5</v>
      </c>
      <c r="AU41" s="1" t="n">
        <f aca="false">((AO41*15)+(AP41*30)+(AQ41*30)+(AR41*30)+(AS41*15))-(AO41*120)</f>
        <v>12090</v>
      </c>
      <c r="AV41" s="1" t="n">
        <f aca="false">((AO41*15)+(AP41*30)+(AQ41*30)+(AR41*30)+(AS41*15))</f>
        <v>25290</v>
      </c>
      <c r="AW41" s="1" t="n">
        <v>6.15</v>
      </c>
      <c r="AX41" s="4" t="n">
        <f aca="false">10000/SQRT((AO41*BE41)*(AVERAGE(AO41:AS41)*AVERAGE(BE41:BI41)))</f>
        <v>1.48448223502702</v>
      </c>
      <c r="AY41" s="4" t="n">
        <v>1</v>
      </c>
      <c r="AZ41" s="2" t="n">
        <f aca="false">(AO41*BE41)/405</f>
        <v>7.00740740740741</v>
      </c>
      <c r="BA41" s="2" t="n">
        <v>1</v>
      </c>
      <c r="BB41" s="2" t="n">
        <f aca="false">1/(LOG(BE41)+LOG(AO41))</f>
        <v>0.289602204316221</v>
      </c>
      <c r="BC41" s="2" t="n">
        <f aca="false">(BF41-BE41)/(AP41-AO41)</f>
        <v>0.415384615384615</v>
      </c>
      <c r="BD41" s="2" t="n">
        <f aca="false">(20*BE41)/((AO41/18)-3.5)</f>
        <v>197.617021276596</v>
      </c>
      <c r="BE41" s="3" t="n">
        <v>25.8</v>
      </c>
      <c r="BF41" s="3" t="n">
        <v>58.2</v>
      </c>
      <c r="BG41" s="3" t="n">
        <v>118</v>
      </c>
      <c r="BH41" s="3" t="n">
        <v>94.6</v>
      </c>
      <c r="BI41" s="3" t="n">
        <v>98.4</v>
      </c>
      <c r="BJ41" s="2" t="n">
        <f aca="false">((BE41*15)+(BF41*30)+(BG41*30)+(BH41*30)+(BI41*15))-(BE41*120)</f>
        <v>6891</v>
      </c>
      <c r="BK41" s="2" t="n">
        <f aca="false">((BE41*15)+(BF41*30)+(BG41*30)+(BH41*30)+(BI41*15))</f>
        <v>9987</v>
      </c>
      <c r="BL41" s="2" t="n">
        <f aca="false">(1/BE41)</f>
        <v>0.0387596899224806</v>
      </c>
      <c r="BM41" s="2" t="n">
        <f aca="false">(BJ41/AU41)</f>
        <v>0.569975186104218</v>
      </c>
      <c r="BN41" s="2" t="n">
        <f aca="false">(BK41/AV41)</f>
        <v>0.394899169632266</v>
      </c>
      <c r="BO41" s="2" t="n">
        <f aca="false">(AX41*BM41)</f>
        <v>0.846118038177933</v>
      </c>
      <c r="BP41" s="2" t="n">
        <f aca="false">(AX41*BN41)</f>
        <v>0.586220801946021</v>
      </c>
      <c r="BQ41" s="2" t="n">
        <v>1</v>
      </c>
      <c r="BR41" s="4" t="n">
        <f aca="false">(BC41*BL41)</f>
        <v>0.0161001788908766</v>
      </c>
      <c r="BS41" s="1" t="n">
        <v>205</v>
      </c>
      <c r="BT41" s="1" t="n">
        <v>1</v>
      </c>
      <c r="BU41" s="1" t="n">
        <v>37</v>
      </c>
      <c r="BV41" s="1" t="n">
        <v>1</v>
      </c>
      <c r="BW41" s="1" t="n">
        <v>126</v>
      </c>
      <c r="BX41" s="1" t="n">
        <v>0</v>
      </c>
      <c r="BY41" s="1" t="n">
        <v>42</v>
      </c>
      <c r="BZ41" s="1" t="n">
        <v>208</v>
      </c>
      <c r="CA41" s="1" t="n">
        <v>1</v>
      </c>
      <c r="CB41" s="1" t="n">
        <v>5</v>
      </c>
      <c r="CC41" s="1" t="n">
        <v>2</v>
      </c>
      <c r="CD41" s="1" t="n">
        <v>101</v>
      </c>
      <c r="CE41" s="1" t="n">
        <v>55</v>
      </c>
      <c r="CF41" s="1" t="n">
        <v>27.5</v>
      </c>
      <c r="CG41" s="1" t="n">
        <v>158</v>
      </c>
      <c r="CH41" s="1" t="n">
        <v>64</v>
      </c>
      <c r="CI41" s="1" t="n">
        <v>523</v>
      </c>
      <c r="CJ41" s="1" t="n">
        <v>0.84</v>
      </c>
      <c r="CK41" s="1" t="s">
        <v>429</v>
      </c>
      <c r="CN41" s="1" t="n">
        <v>1675</v>
      </c>
      <c r="CO41" s="1" t="n">
        <v>11.8208955223881</v>
      </c>
      <c r="CP41" s="1" t="n">
        <v>23.8405970149254</v>
      </c>
      <c r="CQ41" s="1" t="n">
        <v>5.64179104477612</v>
      </c>
      <c r="CR41" s="1" t="n">
        <v>4.56716417910448</v>
      </c>
      <c r="CS41" s="1" t="n">
        <v>1.98805970149254</v>
      </c>
      <c r="CT41" s="1" t="n">
        <v>65.5283582089552</v>
      </c>
      <c r="CU41" s="1" t="n">
        <v>8.28</v>
      </c>
      <c r="CV41" s="1" t="n">
        <v>2.67</v>
      </c>
      <c r="CW41" s="1" t="n">
        <v>8.16</v>
      </c>
      <c r="CX41" s="1" t="n">
        <v>0</v>
      </c>
      <c r="CY41" s="1" t="n">
        <v>0.71</v>
      </c>
      <c r="CZ41" s="1" t="n">
        <v>0.47</v>
      </c>
      <c r="DA41" s="1" t="n">
        <v>2.26</v>
      </c>
      <c r="DB41" s="1" t="n">
        <v>0</v>
      </c>
      <c r="DC41" s="1" t="n">
        <v>0</v>
      </c>
      <c r="DD41" s="1" t="n">
        <v>49.5</v>
      </c>
      <c r="DE41" s="1" t="n">
        <v>44.37</v>
      </c>
      <c r="DF41" s="1" t="n">
        <v>10.5</v>
      </c>
      <c r="DG41" s="1" t="n">
        <v>8.5</v>
      </c>
      <c r="DH41" s="1" t="n">
        <v>3.7</v>
      </c>
      <c r="DI41" s="1" t="n">
        <v>120</v>
      </c>
      <c r="DJ41" s="1" t="n">
        <v>274.4</v>
      </c>
      <c r="DK41" s="1" t="n">
        <v>28.3</v>
      </c>
      <c r="DL41" s="1" t="n">
        <v>8</v>
      </c>
      <c r="DM41" s="1" t="n">
        <v>2132</v>
      </c>
      <c r="DN41" s="1" t="n">
        <v>276</v>
      </c>
      <c r="DO41" s="1" t="n">
        <v>0.88</v>
      </c>
      <c r="DP41" s="1" t="n">
        <v>0.43</v>
      </c>
      <c r="DQ41" s="1" t="n">
        <v>0.67</v>
      </c>
      <c r="DR41" s="1" t="n">
        <v>1.08</v>
      </c>
      <c r="DS41" s="1" t="n">
        <v>112.8</v>
      </c>
      <c r="DT41" s="1" t="n">
        <v>69</v>
      </c>
      <c r="DU41" s="1" t="n">
        <v>0.64</v>
      </c>
      <c r="DV41" s="1" t="n">
        <v>13.97</v>
      </c>
      <c r="DW41" s="1" t="n">
        <v>0.41</v>
      </c>
      <c r="DX41" s="1" t="n">
        <v>821</v>
      </c>
      <c r="DY41" s="1" t="n">
        <v>10.54</v>
      </c>
      <c r="DZ41" s="1" t="n">
        <v>1760</v>
      </c>
      <c r="EA41" s="1" t="n">
        <v>307</v>
      </c>
      <c r="EB41" s="1" t="n">
        <v>1967</v>
      </c>
      <c r="EC41" s="1" t="n">
        <v>187</v>
      </c>
      <c r="ED41" s="1" t="n">
        <v>35</v>
      </c>
      <c r="EE41" s="1" t="n">
        <v>3.4</v>
      </c>
      <c r="EF41" s="1" t="n">
        <v>0</v>
      </c>
      <c r="EG41" s="1" t="n">
        <v>6</v>
      </c>
      <c r="EH41" s="1" t="n">
        <v>2</v>
      </c>
      <c r="EI41" s="1" t="n">
        <v>125</v>
      </c>
      <c r="EJ41" s="1" t="n">
        <v>10</v>
      </c>
      <c r="EK41" s="1" t="n">
        <v>5</v>
      </c>
      <c r="EL41" s="1" t="n">
        <v>250</v>
      </c>
      <c r="EM41" s="1" t="n">
        <v>1500</v>
      </c>
      <c r="EN41" s="1" t="n">
        <v>0</v>
      </c>
      <c r="EO41" s="1" t="n">
        <v>5</v>
      </c>
      <c r="EP41" s="1" t="n">
        <v>1</v>
      </c>
      <c r="EQ41" s="1" t="n">
        <v>7</v>
      </c>
      <c r="ER41" s="1" t="n">
        <v>300</v>
      </c>
      <c r="ES41" s="1" t="n">
        <v>2</v>
      </c>
      <c r="ET41" s="1" t="n">
        <v>0</v>
      </c>
      <c r="EU41" s="1" t="n">
        <v>0</v>
      </c>
      <c r="EV41" s="1" t="n">
        <v>0</v>
      </c>
      <c r="EW41" s="1" t="n">
        <v>0</v>
      </c>
      <c r="EX41" s="1" t="n">
        <v>0</v>
      </c>
      <c r="EY41" s="1" t="n">
        <v>0</v>
      </c>
      <c r="EZ41" s="1" t="n">
        <v>0</v>
      </c>
      <c r="FA41" s="1" t="n">
        <v>0</v>
      </c>
      <c r="FB41" s="1" t="n">
        <v>0</v>
      </c>
      <c r="FC41" s="1" t="n">
        <v>0</v>
      </c>
      <c r="FD41" s="1" t="n">
        <v>0</v>
      </c>
      <c r="FE41" s="1" t="n">
        <v>0</v>
      </c>
      <c r="FF41" s="1" t="n">
        <v>0</v>
      </c>
      <c r="FG41" s="1" t="n">
        <v>0</v>
      </c>
      <c r="FH41" s="1" t="n">
        <v>0</v>
      </c>
      <c r="FI41" s="1" t="n">
        <v>0</v>
      </c>
      <c r="FJ41" s="1" t="n">
        <v>4</v>
      </c>
      <c r="FK41" s="1" t="n">
        <v>1</v>
      </c>
      <c r="FL41" s="1" t="n">
        <v>2</v>
      </c>
      <c r="FM41" s="1" t="n">
        <v>22</v>
      </c>
      <c r="FN41" s="1" t="n">
        <v>22</v>
      </c>
      <c r="FO41" s="1" t="n">
        <v>1</v>
      </c>
      <c r="FP41" s="1" t="n">
        <v>1</v>
      </c>
      <c r="FQ41" s="1" t="n">
        <v>17.59036</v>
      </c>
      <c r="FR41" s="1" t="n">
        <v>511.3143</v>
      </c>
      <c r="FS41" s="1" t="n">
        <v>0</v>
      </c>
      <c r="FT41" s="1" t="n">
        <v>1</v>
      </c>
      <c r="FU41" s="1" t="n">
        <v>2</v>
      </c>
      <c r="FV41" s="1" t="n">
        <v>3</v>
      </c>
      <c r="FW41" s="1" t="n">
        <v>2547.86</v>
      </c>
      <c r="FX41" s="1" t="n">
        <v>75.37</v>
      </c>
      <c r="FY41" s="1" t="n">
        <v>36.72</v>
      </c>
      <c r="FZ41" s="1" t="n">
        <v>36.6</v>
      </c>
      <c r="GA41" s="1" t="n">
        <v>24.44</v>
      </c>
      <c r="GB41" s="1" t="n">
        <v>440.57</v>
      </c>
      <c r="GC41" s="1" t="n">
        <v>86.17</v>
      </c>
      <c r="GD41" s="1" t="n">
        <v>34.7</v>
      </c>
      <c r="GE41" s="1" t="n">
        <v>23.56</v>
      </c>
      <c r="GF41" s="1" t="n">
        <v>150.23</v>
      </c>
      <c r="GG41" s="1" t="n">
        <v>1.17</v>
      </c>
      <c r="GH41" s="1" t="n">
        <v>29.85</v>
      </c>
      <c r="GI41" s="1" t="n">
        <v>7.44</v>
      </c>
      <c r="GJ41" s="1" t="n">
        <v>30.99</v>
      </c>
      <c r="GK41" s="1" t="n">
        <v>30.71</v>
      </c>
      <c r="GL41" s="1" t="n">
        <v>14.76</v>
      </c>
      <c r="GM41" s="1" t="n">
        <v>8.6</v>
      </c>
      <c r="GN41" s="1" t="n">
        <v>0</v>
      </c>
      <c r="GO41" s="1" t="n">
        <v>20.89</v>
      </c>
      <c r="GP41" s="1" t="n">
        <v>9.73</v>
      </c>
      <c r="GQ41" s="1" t="n">
        <v>3.72</v>
      </c>
      <c r="GR41" s="1" t="n">
        <v>1.41</v>
      </c>
      <c r="GS41" s="1" t="n">
        <v>1254.07</v>
      </c>
      <c r="GT41" s="1" t="n">
        <v>16.99</v>
      </c>
      <c r="GU41" s="1" t="n">
        <v>0.48</v>
      </c>
      <c r="GV41" s="1" t="n">
        <v>451.5</v>
      </c>
      <c r="GW41" s="1" t="n">
        <v>1939.09</v>
      </c>
      <c r="GX41" s="1" t="n">
        <v>3657.9</v>
      </c>
      <c r="GY41" s="1" t="n">
        <v>2847.89</v>
      </c>
      <c r="GZ41" s="1" t="n">
        <v>10.62</v>
      </c>
      <c r="HA41" s="1" t="n">
        <v>1.68</v>
      </c>
      <c r="HB41" s="1" t="n">
        <v>3.98</v>
      </c>
      <c r="HC41" s="1" t="n">
        <v>0</v>
      </c>
      <c r="HD41" s="1" t="n">
        <v>57.95</v>
      </c>
      <c r="HE41" s="1" t="n">
        <v>256.94</v>
      </c>
      <c r="HF41" s="1" t="n">
        <v>2.29</v>
      </c>
      <c r="HG41" s="1" t="n">
        <v>2.43</v>
      </c>
      <c r="HH41" s="1" t="n">
        <v>22.73</v>
      </c>
      <c r="HI41" s="1" t="n">
        <v>5.2</v>
      </c>
      <c r="HJ41" s="1" t="n">
        <v>2.37</v>
      </c>
      <c r="HK41" s="1" t="n">
        <v>0.27</v>
      </c>
      <c r="HL41" s="1" t="n">
        <v>401.58</v>
      </c>
      <c r="HM41" s="1" t="n">
        <v>4.52</v>
      </c>
      <c r="HN41" s="1" t="n">
        <v>26.72</v>
      </c>
      <c r="HO41" s="1" t="n">
        <v>4137.71</v>
      </c>
      <c r="HP41" s="1" t="n">
        <v>3759.48</v>
      </c>
      <c r="HQ41" s="1" t="n">
        <v>43.97</v>
      </c>
      <c r="HR41" s="1" t="n">
        <v>1075.37</v>
      </c>
      <c r="HS41" s="1" t="n">
        <v>453.01</v>
      </c>
      <c r="HT41" s="1" t="n">
        <v>5524.87</v>
      </c>
      <c r="HU41" s="1" t="n">
        <v>475.6</v>
      </c>
      <c r="HV41" s="1" t="n">
        <v>338.06</v>
      </c>
      <c r="HW41" s="1" t="n">
        <v>7.91</v>
      </c>
      <c r="HX41" s="1" t="n">
        <v>7.97</v>
      </c>
      <c r="HY41" s="1" t="n">
        <v>5.31</v>
      </c>
      <c r="HZ41" s="1" t="n">
        <v>2.16</v>
      </c>
      <c r="IA41" s="1" t="n">
        <v>12.63</v>
      </c>
      <c r="IB41" s="1" t="n">
        <v>3.22</v>
      </c>
      <c r="IC41" s="1" t="n">
        <v>25.69</v>
      </c>
      <c r="ID41" s="1" t="n">
        <v>7.7</v>
      </c>
      <c r="IE41" s="1" t="n">
        <v>21.38</v>
      </c>
      <c r="IF41" s="1" t="n">
        <v>22.71</v>
      </c>
      <c r="IG41" s="1" t="n">
        <v>11.17</v>
      </c>
      <c r="IH41" s="1" t="n">
        <v>186.73</v>
      </c>
      <c r="II41" s="1" t="n">
        <v>0</v>
      </c>
      <c r="IJ41" s="1" t="n">
        <v>42.07</v>
      </c>
      <c r="IK41" s="1" t="n">
        <v>34.35</v>
      </c>
      <c r="IL41" s="1" t="n">
        <v>2739152.2</v>
      </c>
      <c r="IM41" s="1" t="n">
        <v>6217.29</v>
      </c>
      <c r="IN41" s="1" t="n">
        <v>39.2</v>
      </c>
      <c r="IO41" s="1" t="n">
        <v>0.01</v>
      </c>
      <c r="IP41" s="1" t="n">
        <v>0.03</v>
      </c>
      <c r="IQ41" s="1" t="n">
        <v>0.02</v>
      </c>
      <c r="IR41" s="1" t="n">
        <v>0.07</v>
      </c>
      <c r="IS41" s="1" t="n">
        <v>0.05</v>
      </c>
      <c r="IT41" s="1" t="n">
        <v>0.05</v>
      </c>
      <c r="IU41" s="1" t="n">
        <v>0.34</v>
      </c>
      <c r="IV41" s="1" t="n">
        <v>0.73</v>
      </c>
      <c r="IW41" s="1" t="n">
        <v>6.6</v>
      </c>
      <c r="IX41" s="1" t="n">
        <v>8.34</v>
      </c>
      <c r="IY41" s="1" t="n">
        <v>2.69</v>
      </c>
      <c r="IZ41" s="1" t="n">
        <v>3.25</v>
      </c>
      <c r="JA41" s="1" t="n">
        <v>0.79</v>
      </c>
      <c r="JB41" s="1" t="n">
        <v>0.06</v>
      </c>
      <c r="JC41" s="1" t="n">
        <v>16.07</v>
      </c>
      <c r="JD41" s="1" t="n">
        <v>12.27</v>
      </c>
      <c r="JE41" s="1" t="n">
        <v>1.41</v>
      </c>
      <c r="JF41" s="1" t="n">
        <v>0.13</v>
      </c>
      <c r="JG41" s="1" t="n">
        <v>0.02</v>
      </c>
      <c r="JH41" s="1" t="n">
        <v>9.23</v>
      </c>
      <c r="JI41" s="1" t="n">
        <v>8.45</v>
      </c>
      <c r="JJ41" s="1" t="n">
        <v>0.12</v>
      </c>
      <c r="JK41" s="1" t="n">
        <v>0.25</v>
      </c>
      <c r="JL41" s="1" t="n">
        <v>0.81</v>
      </c>
      <c r="JM41" s="1" t="n">
        <v>0.82</v>
      </c>
      <c r="JN41" s="1" t="n">
        <v>0</v>
      </c>
      <c r="JO41" s="1" t="n">
        <v>0.06</v>
      </c>
      <c r="JP41" s="1" t="n">
        <v>0.02</v>
      </c>
      <c r="JQ41" s="1" t="n">
        <v>0</v>
      </c>
      <c r="JR41" s="1" t="n">
        <v>0</v>
      </c>
      <c r="JS41" s="1" t="n">
        <v>0</v>
      </c>
      <c r="JT41" s="1" t="n">
        <v>0.01</v>
      </c>
      <c r="JU41" s="1" t="n">
        <v>0.01</v>
      </c>
      <c r="JV41" s="1" t="n">
        <v>56</v>
      </c>
      <c r="JW41" s="1" t="n">
        <v>3360</v>
      </c>
      <c r="JX41" s="1" t="n">
        <v>50.4</v>
      </c>
      <c r="JY41" s="1" t="n">
        <v>7.875</v>
      </c>
      <c r="JZ41" s="1" t="n">
        <v>7.875</v>
      </c>
      <c r="KA41" s="1" t="n">
        <v>472.5</v>
      </c>
      <c r="KB41" s="1" t="n">
        <v>49.5</v>
      </c>
      <c r="KC41" s="1" t="n">
        <v>16.375</v>
      </c>
      <c r="KD41" s="1" t="n">
        <v>982.5</v>
      </c>
      <c r="KE41" s="1" t="n">
        <v>67.625</v>
      </c>
      <c r="KF41" s="1" t="n">
        <v>123.625</v>
      </c>
      <c r="KG41" s="1" t="n">
        <v>201.9654</v>
      </c>
    </row>
    <row r="42" customFormat="false" ht="15" hidden="false" customHeight="true" outlineLevel="0" collapsed="false">
      <c r="A42" s="1" t="n">
        <v>30433</v>
      </c>
      <c r="B42" s="1" t="n">
        <v>1</v>
      </c>
      <c r="C42" s="1" t="n">
        <v>62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1</v>
      </c>
      <c r="N42" s="1" t="n">
        <v>0</v>
      </c>
      <c r="O42" s="1" t="n">
        <v>1</v>
      </c>
      <c r="P42" s="1" t="n">
        <f aca="false">SUM(E42:O42)</f>
        <v>5</v>
      </c>
      <c r="Q42" s="1" t="n">
        <v>120</v>
      </c>
      <c r="R42" s="1" t="n">
        <v>80</v>
      </c>
      <c r="S42" s="1" t="n">
        <v>40</v>
      </c>
      <c r="T42" s="2" t="n">
        <v>93.3333333333333</v>
      </c>
      <c r="U42" s="3" t="n">
        <v>100.1</v>
      </c>
      <c r="V42" s="3" t="n">
        <v>164</v>
      </c>
      <c r="W42" s="2" t="n">
        <v>37.2174301011303</v>
      </c>
      <c r="X42" s="2" t="n">
        <v>2</v>
      </c>
      <c r="Y42" s="3" t="n">
        <v>127</v>
      </c>
      <c r="Z42" s="3" t="n">
        <v>114</v>
      </c>
      <c r="AA42" s="2" t="n">
        <v>45.6694987294629</v>
      </c>
      <c r="AB42" s="2" t="n">
        <v>0.774390243902439</v>
      </c>
      <c r="AC42" s="2" t="n">
        <v>1.1140350877193</v>
      </c>
      <c r="AD42" s="3" t="n">
        <v>37.4</v>
      </c>
      <c r="AE42" s="3" t="n">
        <v>37.4</v>
      </c>
      <c r="AF42" s="3" t="n">
        <v>62.7</v>
      </c>
      <c r="AG42" s="1" t="n">
        <v>23</v>
      </c>
      <c r="AH42" s="3" t="n">
        <v>47.1</v>
      </c>
      <c r="AI42" s="3" t="n">
        <v>47.1</v>
      </c>
      <c r="AJ42" s="3" t="n">
        <v>59.6</v>
      </c>
      <c r="AK42" s="3" t="n">
        <v>3.1</v>
      </c>
      <c r="AL42" s="1" t="n">
        <v>1877</v>
      </c>
      <c r="AM42" s="1" t="n">
        <v>77</v>
      </c>
      <c r="AN42" s="1" t="n">
        <v>2909</v>
      </c>
      <c r="AO42" s="1" t="n">
        <v>110</v>
      </c>
      <c r="AP42" s="1" t="n">
        <v>166</v>
      </c>
      <c r="AQ42" s="1" t="n">
        <v>214</v>
      </c>
      <c r="AR42" s="1" t="n">
        <v>195</v>
      </c>
      <c r="AS42" s="1" t="n">
        <v>171</v>
      </c>
      <c r="AT42" s="1" t="n">
        <v>4</v>
      </c>
      <c r="AU42" s="1" t="n">
        <f aca="false">((AO42*15)+(AP42*30)+(AQ42*30)+(AR42*30)+(AS42*15))-(AO42*120)</f>
        <v>8265</v>
      </c>
      <c r="AV42" s="1" t="n">
        <f aca="false">((AO42*15)+(AP42*30)+(AQ42*30)+(AR42*30)+(AS42*15))</f>
        <v>21465</v>
      </c>
      <c r="AW42" s="1" t="n">
        <v>6.17</v>
      </c>
      <c r="AX42" s="4" t="n">
        <f aca="false">10000/SQRT((AO42*BE42)*(AVERAGE(AO42:AS42)*AVERAGE(BE42:BI42)))</f>
        <v>4.64360247153175</v>
      </c>
      <c r="AY42" s="4" t="n">
        <v>0</v>
      </c>
      <c r="AZ42" s="2" t="n">
        <f aca="false">(AO42*BE42)/405</f>
        <v>1.42049382716049</v>
      </c>
      <c r="BA42" s="2" t="n">
        <v>0</v>
      </c>
      <c r="BB42" s="2" t="n">
        <f aca="false">1/(LOG(BE42)+LOG(AO42))</f>
        <v>0.362332707154089</v>
      </c>
      <c r="BC42" s="2" t="n">
        <f aca="false">(BF42-BE42)/(AP42-AO42)</f>
        <v>0.619642857142857</v>
      </c>
      <c r="BD42" s="2" t="n">
        <f aca="false">(20*BE42)/((AO42/18)-3.5)</f>
        <v>40.0595744680851</v>
      </c>
      <c r="BE42" s="3" t="n">
        <v>5.23</v>
      </c>
      <c r="BF42" s="3" t="n">
        <v>39.93</v>
      </c>
      <c r="BG42" s="3" t="n">
        <v>66.01</v>
      </c>
      <c r="BH42" s="3" t="n">
        <v>65.76</v>
      </c>
      <c r="BI42" s="3" t="n">
        <v>58.5</v>
      </c>
      <c r="BJ42" s="2" t="n">
        <f aca="false">((BE42*15)+(BF42*30)+(BG42*30)+(BH42*30)+(BI42*15))-(BE42*120)</f>
        <v>5479.35</v>
      </c>
      <c r="BK42" s="2" t="n">
        <f aca="false">((BE42*15)+(BF42*30)+(BG42*30)+(BH42*30)+(BI42*15))</f>
        <v>6106.95</v>
      </c>
      <c r="BL42" s="2" t="n">
        <f aca="false">(1/BE42)</f>
        <v>0.191204588910134</v>
      </c>
      <c r="BM42" s="2" t="n">
        <f aca="false">(BJ42/AU42)</f>
        <v>0.662958257713249</v>
      </c>
      <c r="BN42" s="2" t="n">
        <f aca="false">(BK42/AV42)</f>
        <v>0.284507337526205</v>
      </c>
      <c r="BO42" s="2" t="n">
        <f aca="false">(AX42*BM42)</f>
        <v>3.07851460403963</v>
      </c>
      <c r="BP42" s="2" t="n">
        <f aca="false">(AX42*BN42)</f>
        <v>1.32113897570561</v>
      </c>
      <c r="BQ42" s="2" t="n">
        <v>2</v>
      </c>
      <c r="BR42" s="4" t="n">
        <f aca="false">(BC42*BL42)</f>
        <v>0.118478557771101</v>
      </c>
      <c r="BS42" s="1" t="n">
        <v>248</v>
      </c>
      <c r="BT42" s="1" t="n">
        <v>1</v>
      </c>
      <c r="BU42" s="1" t="n">
        <v>43</v>
      </c>
      <c r="BV42" s="1" t="n">
        <v>0</v>
      </c>
      <c r="BW42" s="1" t="n">
        <v>168</v>
      </c>
      <c r="BX42" s="1" t="n">
        <v>1</v>
      </c>
      <c r="BY42" s="1" t="n">
        <v>37</v>
      </c>
      <c r="BZ42" s="1" t="n">
        <v>187</v>
      </c>
      <c r="CA42" s="1" t="n">
        <v>1</v>
      </c>
      <c r="CB42" s="1" t="n">
        <v>5</v>
      </c>
      <c r="CC42" s="1" t="n">
        <v>2</v>
      </c>
      <c r="CD42" s="1" t="n">
        <v>67</v>
      </c>
      <c r="CE42" s="1" t="n">
        <v>24.26</v>
      </c>
      <c r="CF42" s="1" t="n">
        <v>42.71</v>
      </c>
      <c r="CG42" s="1" t="n">
        <v>170</v>
      </c>
      <c r="CH42" s="1" t="n">
        <v>90</v>
      </c>
      <c r="CI42" s="1" t="n">
        <v>411</v>
      </c>
      <c r="CJ42" s="1" t="n">
        <v>1.44</v>
      </c>
      <c r="CK42" s="1" t="s">
        <v>429</v>
      </c>
    </row>
    <row r="43" customFormat="false" ht="15" hidden="false" customHeight="true" outlineLevel="0" collapsed="false">
      <c r="A43" s="1" t="n">
        <v>30445</v>
      </c>
      <c r="B43" s="1" t="n">
        <v>1</v>
      </c>
      <c r="C43" s="1" t="n">
        <v>48</v>
      </c>
      <c r="D43" s="1" t="n">
        <v>1</v>
      </c>
      <c r="E43" s="1" t="n">
        <v>1</v>
      </c>
      <c r="F43" s="1" t="n">
        <v>1</v>
      </c>
      <c r="G43" s="1" t="n">
        <v>1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f aca="false">IF(W43&gt;27,1,0)</f>
        <v>1</v>
      </c>
      <c r="N43" s="1" t="n">
        <v>0</v>
      </c>
      <c r="O43" s="1" t="n">
        <v>1</v>
      </c>
      <c r="P43" s="1" t="n">
        <f aca="false">SUM(E43:O43)</f>
        <v>5</v>
      </c>
      <c r="Q43" s="1" t="n">
        <v>130</v>
      </c>
      <c r="R43" s="1" t="n">
        <v>80</v>
      </c>
      <c r="S43" s="1" t="n">
        <f aca="false">Q43-R43</f>
        <v>50</v>
      </c>
      <c r="T43" s="2" t="n">
        <f aca="false">(S43/3)+ R43</f>
        <v>96.6666666666667</v>
      </c>
      <c r="U43" s="3" t="n">
        <v>79.2</v>
      </c>
      <c r="V43" s="3" t="n">
        <v>170.5</v>
      </c>
      <c r="W43" s="18" t="n">
        <f aca="false">U43/POWER((V43/100),2)</f>
        <v>27.2443477438274</v>
      </c>
      <c r="X43" s="2" t="n">
        <v>1</v>
      </c>
      <c r="Y43" s="3" t="n">
        <v>92</v>
      </c>
      <c r="Z43" s="3" t="n">
        <v>99</v>
      </c>
      <c r="AA43" s="2" t="n">
        <v>47.4590643794988</v>
      </c>
      <c r="AB43" s="2" t="n">
        <v>0.539589442815249</v>
      </c>
      <c r="AC43" s="2" t="n">
        <v>0.929292929292929</v>
      </c>
      <c r="AD43" s="3" t="n">
        <v>26.1</v>
      </c>
      <c r="AE43" s="3" t="n">
        <v>20.7</v>
      </c>
      <c r="AF43" s="3" t="n">
        <v>58.5</v>
      </c>
      <c r="AG43" s="1" t="n">
        <v>11</v>
      </c>
      <c r="AH43" s="3" t="n">
        <v>51.9</v>
      </c>
      <c r="AI43" s="3" t="n">
        <v>41.1</v>
      </c>
      <c r="AJ43" s="3" t="n">
        <v>55.6</v>
      </c>
      <c r="AK43" s="3" t="n">
        <v>2.9</v>
      </c>
      <c r="AL43" s="1" t="n">
        <v>1708</v>
      </c>
      <c r="AM43" s="1" t="n">
        <v>58</v>
      </c>
      <c r="AN43" s="1" t="n">
        <v>2647</v>
      </c>
      <c r="AO43" s="1" t="n">
        <v>100</v>
      </c>
      <c r="AP43" s="1" t="n">
        <v>106</v>
      </c>
      <c r="AQ43" s="1" t="n">
        <v>125</v>
      </c>
      <c r="AR43" s="1" t="n">
        <v>118</v>
      </c>
      <c r="AS43" s="1" t="n">
        <v>106</v>
      </c>
      <c r="AT43" s="1" t="n">
        <v>2</v>
      </c>
      <c r="AU43" s="1" t="n">
        <f aca="false">((AO43*15)+(AP43*30)+(AQ43*30)+(AR43*30)+(AS43*15))-(AO43*120)</f>
        <v>1560</v>
      </c>
      <c r="AV43" s="1" t="n">
        <f aca="false">((AO43*15)+(AP43*30)+(AQ43*30)+(AR43*30)+(AS43*15))</f>
        <v>13560</v>
      </c>
      <c r="AW43" s="1" t="n">
        <v>5.11</v>
      </c>
      <c r="AX43" s="4" t="n">
        <f aca="false">10000/SQRT((AO43*BE43)*(AVERAGE(AO43:AS43)*AVERAGE(BE43:BI43)))</f>
        <v>3.03076811773509</v>
      </c>
      <c r="AY43" s="4" t="n">
        <v>1</v>
      </c>
      <c r="AZ43" s="2" t="n">
        <f aca="false">(AO43*BE43)/405</f>
        <v>3.58024691358025</v>
      </c>
      <c r="BA43" s="2" t="n">
        <v>1</v>
      </c>
      <c r="BB43" s="2" t="n">
        <f aca="false">1/(LOG(BE43)+LOG(AO43))</f>
        <v>0.316318757984846</v>
      </c>
      <c r="BC43" s="2" t="n">
        <f aca="false">(BF43-BE43)/(AP43-AO43)</f>
        <v>5.45</v>
      </c>
      <c r="BD43" s="2" t="n">
        <f aca="false">(20*BE43)/((AO43/18)-3.5)</f>
        <v>141.081081081081</v>
      </c>
      <c r="BE43" s="3" t="n">
        <v>14.5</v>
      </c>
      <c r="BF43" s="3" t="n">
        <v>47.2</v>
      </c>
      <c r="BG43" s="3" t="n">
        <v>69</v>
      </c>
      <c r="BH43" s="3" t="n">
        <v>125</v>
      </c>
      <c r="BI43" s="3" t="n">
        <v>82.5</v>
      </c>
      <c r="BJ43" s="2" t="n">
        <f aca="false">((BE43*15)+(BF43*30)+(BG43*30)+(BH43*30)+(BI43*15))-(BE43*120)</f>
        <v>6951</v>
      </c>
      <c r="BK43" s="2" t="n">
        <f aca="false">((BE43*15)+(BF43*30)+(BG43*30)+(BH43*30)+(BI43*15))</f>
        <v>8691</v>
      </c>
      <c r="BL43" s="2" t="n">
        <f aca="false">(1/BE43)</f>
        <v>0.0689655172413793</v>
      </c>
      <c r="BM43" s="2" t="n">
        <f aca="false">(BJ43/AU43)</f>
        <v>4.45576923076923</v>
      </c>
      <c r="BN43" s="2" t="n">
        <f aca="false">(BK43/AV43)</f>
        <v>0.640929203539823</v>
      </c>
      <c r="BO43" s="2" t="n">
        <f aca="false">(AX43*BM43)</f>
        <v>13.5044033246004</v>
      </c>
      <c r="BP43" s="2" t="n">
        <f aca="false">(AX43*BN43)</f>
        <v>1.94250779581384</v>
      </c>
      <c r="BQ43" s="2" t="n">
        <v>2</v>
      </c>
      <c r="BR43" s="4" t="n">
        <f aca="false">(BC43*BL43)</f>
        <v>0.375862068965517</v>
      </c>
      <c r="BS43" s="1" t="n">
        <v>176</v>
      </c>
      <c r="BT43" s="1" t="n">
        <v>0</v>
      </c>
      <c r="BU43" s="1" t="n">
        <v>60</v>
      </c>
      <c r="BV43" s="1" t="n">
        <v>0</v>
      </c>
      <c r="BW43" s="1" t="n">
        <v>48</v>
      </c>
      <c r="BX43" s="1" t="n">
        <v>0</v>
      </c>
      <c r="BY43" s="1" t="n">
        <v>68</v>
      </c>
      <c r="BZ43" s="1" t="n">
        <v>338</v>
      </c>
      <c r="CA43" s="1" t="n">
        <v>1</v>
      </c>
      <c r="CB43" s="1" t="n">
        <v>3</v>
      </c>
      <c r="CD43" s="1" t="n">
        <v>66</v>
      </c>
      <c r="CE43" s="1" t="n">
        <v>2.27</v>
      </c>
      <c r="CF43" s="1" t="n">
        <v>23.22</v>
      </c>
      <c r="CG43" s="1" t="n">
        <v>164</v>
      </c>
      <c r="CH43" s="1" t="n">
        <v>60</v>
      </c>
      <c r="CI43" s="1" t="n">
        <v>380</v>
      </c>
      <c r="CJ43" s="1" t="n">
        <v>1.56</v>
      </c>
      <c r="CK43" s="1" t="s">
        <v>429</v>
      </c>
      <c r="CN43" s="1" t="n">
        <v>1453</v>
      </c>
      <c r="CO43" s="1" t="n">
        <v>17.6737783895389</v>
      </c>
      <c r="CP43" s="1" t="n">
        <v>24.4666207845836</v>
      </c>
      <c r="CQ43" s="1" t="n">
        <v>7.18513420509291</v>
      </c>
      <c r="CR43" s="1" t="n">
        <v>9.04335856847901</v>
      </c>
      <c r="CS43" s="1" t="n">
        <v>3.59256710254646</v>
      </c>
      <c r="CT43" s="1" t="n">
        <v>59.9587061252581</v>
      </c>
      <c r="CU43" s="1" t="n">
        <v>2.8</v>
      </c>
      <c r="CV43" s="1" t="n">
        <v>4</v>
      </c>
      <c r="CW43" s="1" t="n">
        <v>8.5</v>
      </c>
      <c r="CX43" s="1" t="n">
        <v>0</v>
      </c>
      <c r="CY43" s="1" t="n">
        <v>1.4</v>
      </c>
      <c r="CZ43" s="1" t="n">
        <v>3.2</v>
      </c>
      <c r="DA43" s="1" t="n">
        <v>1.9</v>
      </c>
      <c r="DB43" s="1" t="n">
        <v>0</v>
      </c>
      <c r="DC43" s="1" t="n">
        <v>4.6</v>
      </c>
      <c r="DD43" s="1" t="n">
        <v>64.2</v>
      </c>
      <c r="DE43" s="1" t="n">
        <v>39.5</v>
      </c>
      <c r="DF43" s="1" t="n">
        <v>11.6</v>
      </c>
      <c r="DG43" s="1" t="n">
        <v>14.6</v>
      </c>
      <c r="DH43" s="1" t="n">
        <v>5.8</v>
      </c>
      <c r="DI43" s="1" t="n">
        <v>159</v>
      </c>
      <c r="DJ43" s="1" t="n">
        <v>217.8</v>
      </c>
      <c r="DK43" s="1" t="n">
        <v>27.5</v>
      </c>
      <c r="DL43" s="1" t="n">
        <v>14.4</v>
      </c>
      <c r="DM43" s="1" t="n">
        <v>665</v>
      </c>
      <c r="DN43" s="1" t="n">
        <v>247</v>
      </c>
      <c r="DO43" s="1" t="n">
        <v>1.21</v>
      </c>
      <c r="DP43" s="1" t="n">
        <v>1.8</v>
      </c>
      <c r="DQ43" s="1" t="n">
        <v>1.66</v>
      </c>
      <c r="DR43" s="1" t="n">
        <v>2.35</v>
      </c>
      <c r="DS43" s="1" t="n">
        <v>64.7</v>
      </c>
      <c r="DT43" s="1" t="n">
        <v>209.5</v>
      </c>
      <c r="DU43" s="1" t="n">
        <v>2.84</v>
      </c>
      <c r="DV43" s="1" t="n">
        <v>24.07</v>
      </c>
      <c r="DW43" s="1" t="n">
        <v>2.15</v>
      </c>
      <c r="DX43" s="1" t="n">
        <v>1020</v>
      </c>
      <c r="DY43" s="1" t="n">
        <v>16.07</v>
      </c>
      <c r="DZ43" s="1" t="n">
        <v>1893</v>
      </c>
      <c r="EA43" s="1" t="n">
        <v>199</v>
      </c>
      <c r="EB43" s="1" t="n">
        <v>1053</v>
      </c>
      <c r="EC43" s="1" t="n">
        <v>629</v>
      </c>
      <c r="ED43" s="1" t="n">
        <v>50</v>
      </c>
      <c r="EE43" s="1" t="n">
        <v>5.2</v>
      </c>
      <c r="EF43" s="1" t="n">
        <v>0</v>
      </c>
      <c r="EG43" s="1" t="n">
        <v>5</v>
      </c>
      <c r="EH43" s="1" t="n">
        <v>1</v>
      </c>
      <c r="EI43" s="1" t="n">
        <v>120</v>
      </c>
      <c r="EJ43" s="1" t="n">
        <v>5</v>
      </c>
      <c r="EK43" s="1" t="n">
        <v>4</v>
      </c>
      <c r="EL43" s="1" t="n">
        <v>250</v>
      </c>
      <c r="EM43" s="1" t="n">
        <v>1000</v>
      </c>
      <c r="EN43" s="1" t="n">
        <v>1000</v>
      </c>
      <c r="EO43" s="1" t="n">
        <v>4</v>
      </c>
      <c r="EP43" s="1" t="n">
        <v>0</v>
      </c>
      <c r="EQ43" s="1" t="n">
        <v>0</v>
      </c>
      <c r="ER43" s="1" t="n">
        <v>0</v>
      </c>
      <c r="ES43" s="1" t="n">
        <v>0</v>
      </c>
      <c r="ET43" s="1" t="n">
        <v>1</v>
      </c>
      <c r="EU43" s="1" t="n">
        <v>1</v>
      </c>
      <c r="EV43" s="1" t="n">
        <v>450</v>
      </c>
      <c r="EW43" s="1" t="n">
        <v>5</v>
      </c>
      <c r="EX43" s="1" t="n">
        <v>1</v>
      </c>
      <c r="EY43" s="1" t="n">
        <v>5</v>
      </c>
      <c r="EZ43" s="1" t="n">
        <v>2</v>
      </c>
      <c r="FA43" s="1" t="n">
        <v>0</v>
      </c>
      <c r="FB43" s="1" t="n">
        <v>0</v>
      </c>
      <c r="FC43" s="1" t="n">
        <v>0</v>
      </c>
      <c r="FD43" s="1" t="n">
        <v>1</v>
      </c>
      <c r="FE43" s="1" t="n">
        <v>3</v>
      </c>
      <c r="FF43" s="1" t="n">
        <v>1</v>
      </c>
      <c r="FG43" s="1" t="n">
        <v>1</v>
      </c>
      <c r="FH43" s="1" t="n">
        <v>1</v>
      </c>
      <c r="FI43" s="1" t="n">
        <v>1</v>
      </c>
      <c r="FJ43" s="1" t="n">
        <v>2</v>
      </c>
      <c r="FK43" s="1" t="n">
        <v>1</v>
      </c>
      <c r="FL43" s="1" t="n">
        <v>3</v>
      </c>
      <c r="FN43" s="1" t="n">
        <v>10</v>
      </c>
      <c r="FO43" s="1" t="n">
        <v>2</v>
      </c>
      <c r="FP43" s="1" t="n">
        <v>2</v>
      </c>
      <c r="FQ43" s="1" t="n">
        <v>32.62173</v>
      </c>
      <c r="FR43" s="1" t="n">
        <v>116.5293</v>
      </c>
      <c r="FS43" s="1" t="n">
        <v>0.02</v>
      </c>
      <c r="FT43" s="1" t="n">
        <v>2</v>
      </c>
      <c r="FU43" s="1" t="n">
        <v>4</v>
      </c>
      <c r="FV43" s="1" t="n">
        <v>1</v>
      </c>
      <c r="FW43" s="1" t="n">
        <v>2228.4</v>
      </c>
      <c r="FX43" s="1" t="n">
        <v>69.58</v>
      </c>
      <c r="FY43" s="1" t="n">
        <v>11.99</v>
      </c>
      <c r="FZ43" s="1" t="n">
        <v>19.89</v>
      </c>
      <c r="GA43" s="1" t="n">
        <v>13.43</v>
      </c>
      <c r="GB43" s="1" t="n">
        <v>425.97</v>
      </c>
      <c r="GC43" s="1" t="n">
        <v>36.16</v>
      </c>
      <c r="GD43" s="1" t="n">
        <v>22.66</v>
      </c>
      <c r="GE43" s="1" t="n">
        <v>9.48</v>
      </c>
      <c r="GF43" s="1" t="n">
        <v>97.09</v>
      </c>
      <c r="GG43" s="1" t="n">
        <v>1.32</v>
      </c>
      <c r="GH43" s="1" t="n">
        <v>14.82</v>
      </c>
      <c r="GI43" s="1" t="n">
        <v>6.36</v>
      </c>
      <c r="GJ43" s="1" t="n">
        <v>29.33</v>
      </c>
      <c r="GK43" s="1" t="n">
        <v>24.6</v>
      </c>
      <c r="GL43" s="1" t="n">
        <v>16.48</v>
      </c>
      <c r="GM43" s="1" t="n">
        <v>5.55</v>
      </c>
      <c r="GN43" s="1" t="n">
        <v>0</v>
      </c>
      <c r="GO43" s="1" t="n">
        <v>16.37</v>
      </c>
      <c r="GP43" s="1" t="n">
        <v>8.92</v>
      </c>
      <c r="GQ43" s="1" t="n">
        <v>5.03</v>
      </c>
      <c r="GR43" s="1" t="n">
        <v>1.45</v>
      </c>
      <c r="GS43" s="1" t="n">
        <v>1558.14</v>
      </c>
      <c r="GT43" s="1" t="n">
        <v>12.97</v>
      </c>
      <c r="GU43" s="1" t="n">
        <v>0.38</v>
      </c>
      <c r="GV43" s="1" t="n">
        <v>372.23</v>
      </c>
      <c r="GW43" s="1" t="n">
        <v>1573.59</v>
      </c>
      <c r="GX43" s="1" t="n">
        <v>4191.32</v>
      </c>
      <c r="GY43" s="1" t="n">
        <v>1950.4</v>
      </c>
      <c r="GZ43" s="1" t="n">
        <v>9.04</v>
      </c>
      <c r="HA43" s="1" t="n">
        <v>1.65</v>
      </c>
      <c r="HB43" s="1" t="n">
        <v>3.03</v>
      </c>
      <c r="HC43" s="1" t="n">
        <v>0</v>
      </c>
      <c r="HD43" s="1" t="n">
        <v>33.7</v>
      </c>
      <c r="HE43" s="1" t="n">
        <v>253.67</v>
      </c>
      <c r="HF43" s="1" t="n">
        <v>1.96</v>
      </c>
      <c r="HG43" s="1" t="n">
        <v>3.02</v>
      </c>
      <c r="HH43" s="1" t="n">
        <v>17.33</v>
      </c>
      <c r="HI43" s="1" t="n">
        <v>6.46</v>
      </c>
      <c r="HJ43" s="1" t="n">
        <v>2.12</v>
      </c>
      <c r="HK43" s="1" t="n">
        <v>2.11</v>
      </c>
      <c r="HL43" s="1" t="n">
        <v>321.02</v>
      </c>
      <c r="HM43" s="1" t="n">
        <v>6.85</v>
      </c>
      <c r="HN43" s="1" t="n">
        <v>51.44</v>
      </c>
      <c r="HO43" s="1" t="n">
        <v>5119.92</v>
      </c>
      <c r="HP43" s="1" t="n">
        <v>5337.92</v>
      </c>
      <c r="HQ43" s="1" t="n">
        <v>150.84</v>
      </c>
      <c r="HR43" s="1" t="n">
        <v>2298.66</v>
      </c>
      <c r="HS43" s="1" t="n">
        <v>336.97</v>
      </c>
      <c r="HT43" s="1" t="n">
        <v>5444.5</v>
      </c>
      <c r="HU43" s="1" t="n">
        <v>1068.19</v>
      </c>
      <c r="HV43" s="1" t="n">
        <v>378.22</v>
      </c>
      <c r="HW43" s="1" t="n">
        <v>6.25</v>
      </c>
      <c r="HX43" s="1" t="n">
        <v>5.84</v>
      </c>
      <c r="HY43" s="1" t="n">
        <v>4.74</v>
      </c>
      <c r="HZ43" s="1" t="n">
        <v>0.6</v>
      </c>
      <c r="IA43" s="1" t="n">
        <v>3.85</v>
      </c>
      <c r="IB43" s="1" t="n">
        <v>0.62</v>
      </c>
      <c r="IC43" s="1" t="n">
        <v>10.45</v>
      </c>
      <c r="ID43" s="1" t="n">
        <v>5.19</v>
      </c>
      <c r="IE43" s="1" t="n">
        <v>13.93</v>
      </c>
      <c r="IF43" s="1" t="n">
        <v>13.42</v>
      </c>
      <c r="IG43" s="1" t="n">
        <v>6.12</v>
      </c>
      <c r="IH43" s="1" t="n">
        <v>133.72</v>
      </c>
      <c r="II43" s="1" t="n">
        <v>0.21</v>
      </c>
      <c r="IJ43" s="1" t="n">
        <v>1.84</v>
      </c>
      <c r="IK43" s="1" t="n">
        <v>54.07</v>
      </c>
      <c r="IL43" s="1" t="n">
        <v>3689917.2</v>
      </c>
      <c r="IM43" s="1" t="n">
        <v>8662.39</v>
      </c>
      <c r="IN43" s="1" t="n">
        <v>23.87</v>
      </c>
      <c r="IO43" s="1" t="n">
        <v>0.31</v>
      </c>
      <c r="IP43" s="1" t="n">
        <v>0.12</v>
      </c>
      <c r="IQ43" s="1" t="n">
        <v>0.14</v>
      </c>
      <c r="IR43" s="1" t="n">
        <v>0.5</v>
      </c>
      <c r="IS43" s="1" t="n">
        <v>1.82</v>
      </c>
      <c r="IT43" s="1" t="n">
        <v>0.04</v>
      </c>
      <c r="IU43" s="1" t="n">
        <v>1.56</v>
      </c>
      <c r="IV43" s="1" t="n">
        <v>0.35</v>
      </c>
      <c r="IW43" s="1" t="n">
        <v>12.08</v>
      </c>
      <c r="IX43" s="1" t="n">
        <v>3.33</v>
      </c>
      <c r="IY43" s="1" t="n">
        <v>9.63</v>
      </c>
      <c r="IZ43" s="1" t="n">
        <v>1.23</v>
      </c>
      <c r="JA43" s="1" t="n">
        <v>0.54</v>
      </c>
      <c r="JB43" s="1" t="n">
        <v>0</v>
      </c>
      <c r="JC43" s="1" t="n">
        <v>18.09</v>
      </c>
      <c r="JD43" s="1" t="n">
        <v>5.62</v>
      </c>
      <c r="JE43" s="1" t="n">
        <v>0.56</v>
      </c>
      <c r="JF43" s="1" t="n">
        <v>0.02</v>
      </c>
      <c r="JG43" s="1" t="n">
        <v>0.01</v>
      </c>
      <c r="JH43" s="1" t="n">
        <v>4.94</v>
      </c>
      <c r="JI43" s="1" t="n">
        <v>3.92</v>
      </c>
      <c r="JJ43" s="1" t="n">
        <v>0.05</v>
      </c>
      <c r="JK43" s="1" t="n">
        <v>0.15</v>
      </c>
      <c r="JL43" s="1" t="n">
        <v>0.46</v>
      </c>
      <c r="JM43" s="1" t="n">
        <v>0.45</v>
      </c>
      <c r="JN43" s="1" t="n">
        <v>0</v>
      </c>
      <c r="JO43" s="1" t="n">
        <v>0.03</v>
      </c>
      <c r="JP43" s="1" t="n">
        <v>0.01</v>
      </c>
      <c r="JQ43" s="1" t="n">
        <v>0</v>
      </c>
      <c r="JR43" s="1" t="n">
        <v>0</v>
      </c>
      <c r="JS43" s="1" t="n">
        <v>0</v>
      </c>
      <c r="JT43" s="1" t="n">
        <v>0.02</v>
      </c>
      <c r="JU43" s="1" t="n">
        <v>0.01</v>
      </c>
      <c r="JV43" s="1" t="n">
        <v>41</v>
      </c>
      <c r="JW43" s="1" t="n">
        <v>2460</v>
      </c>
      <c r="JX43" s="1" t="n">
        <v>36.9</v>
      </c>
      <c r="JY43" s="1" t="n">
        <v>25.1228</v>
      </c>
      <c r="JZ43" s="1" t="n">
        <v>18.976</v>
      </c>
      <c r="KA43" s="1" t="n">
        <v>1138.56</v>
      </c>
      <c r="KB43" s="1" t="n">
        <v>17.9656</v>
      </c>
      <c r="KC43" s="1" t="n">
        <v>7.359</v>
      </c>
      <c r="KD43" s="1" t="n">
        <v>441.54</v>
      </c>
      <c r="KE43" s="1" t="n">
        <v>68.384</v>
      </c>
      <c r="KF43" s="1" t="n">
        <v>109.384</v>
      </c>
      <c r="KG43" s="1" t="n">
        <v>173.2979</v>
      </c>
    </row>
    <row r="44" customFormat="false" ht="15" hidden="false" customHeight="true" outlineLevel="0" collapsed="false">
      <c r="A44" s="1" t="n">
        <v>30446</v>
      </c>
      <c r="B44" s="1" t="n">
        <v>2</v>
      </c>
      <c r="C44" s="1" t="n">
        <v>46</v>
      </c>
      <c r="D44" s="1" t="n">
        <v>1</v>
      </c>
      <c r="E44" s="1" t="n">
        <v>1</v>
      </c>
      <c r="F44" s="1" t="n">
        <v>1</v>
      </c>
      <c r="G44" s="1" t="n">
        <v>1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f aca="false">IF(W44&gt;27,1,0)</f>
        <v>0</v>
      </c>
      <c r="N44" s="1" t="n">
        <v>0</v>
      </c>
      <c r="O44" s="1" t="n">
        <v>1</v>
      </c>
      <c r="P44" s="1" t="n">
        <f aca="false">SUM(E44:O44)</f>
        <v>4</v>
      </c>
      <c r="Q44" s="1" t="n">
        <v>130</v>
      </c>
      <c r="R44" s="1" t="n">
        <v>80</v>
      </c>
      <c r="S44" s="1" t="n">
        <f aca="false">Q44-R44</f>
        <v>50</v>
      </c>
      <c r="T44" s="2" t="n">
        <f aca="false">(S44/3)+ R44</f>
        <v>96.6666666666667</v>
      </c>
      <c r="U44" s="3" t="n">
        <v>56.9</v>
      </c>
      <c r="V44" s="3" t="n">
        <v>153.5</v>
      </c>
      <c r="W44" s="18" t="n">
        <f aca="false">U44/POWER((V44/100),2)</f>
        <v>24.1487973347197</v>
      </c>
      <c r="X44" s="2" t="n">
        <v>0</v>
      </c>
      <c r="Y44" s="3" t="n">
        <v>78.5</v>
      </c>
      <c r="Z44" s="3" t="n">
        <v>95.5</v>
      </c>
      <c r="AA44" s="2" t="n">
        <v>38.8673664802907</v>
      </c>
      <c r="AB44" s="2" t="n">
        <v>0.511400651465798</v>
      </c>
      <c r="AC44" s="2" t="n">
        <v>0.821989528795812</v>
      </c>
      <c r="AD44" s="3" t="n">
        <v>31.2</v>
      </c>
      <c r="AE44" s="3" t="n">
        <v>17.8</v>
      </c>
      <c r="AF44" s="3" t="n">
        <v>39.1</v>
      </c>
      <c r="AG44" s="1" t="n">
        <v>5</v>
      </c>
      <c r="AH44" s="3" t="n">
        <v>47.3</v>
      </c>
      <c r="AI44" s="3" t="n">
        <v>26.9</v>
      </c>
      <c r="AJ44" s="3" t="n">
        <v>37.1</v>
      </c>
      <c r="AK44" s="3" t="n">
        <v>2</v>
      </c>
      <c r="AL44" s="1" t="n">
        <v>1186</v>
      </c>
      <c r="AM44" s="1" t="n">
        <v>36</v>
      </c>
      <c r="AN44" s="1" t="n">
        <v>1850</v>
      </c>
      <c r="AO44" s="1" t="n">
        <v>83</v>
      </c>
      <c r="AP44" s="1" t="n">
        <v>96</v>
      </c>
      <c r="AQ44" s="1" t="n">
        <v>92</v>
      </c>
      <c r="AR44" s="1" t="n">
        <v>75</v>
      </c>
      <c r="AS44" s="1" t="n">
        <v>96</v>
      </c>
      <c r="AT44" s="1" t="n">
        <v>1</v>
      </c>
      <c r="AU44" s="1" t="n">
        <f aca="false">((AO44*15)+(AP44*30)+(AQ44*30)+(AR44*30)+(AS44*15))-(AO44*120)</f>
        <v>615</v>
      </c>
      <c r="AV44" s="1" t="n">
        <f aca="false">((AO44*15)+(AP44*30)+(AQ44*30)+(AR44*30)+(AS44*15))</f>
        <v>10575</v>
      </c>
      <c r="AX44" s="4" t="n">
        <f aca="false">10000/SQRT((AO44*BE44)*(AVERAGE(AO44:AS44)*AVERAGE(BE44:BI44)))</f>
        <v>9.6545524075494</v>
      </c>
      <c r="AY44" s="4" t="n">
        <v>0</v>
      </c>
      <c r="AZ44" s="2" t="n">
        <f aca="false">(AO44*BE44)/405</f>
        <v>0.971407407407408</v>
      </c>
      <c r="BA44" s="2" t="n">
        <v>0</v>
      </c>
      <c r="BB44" s="2" t="n">
        <f aca="false">1/(LOG(BE44)+LOG(AO44))</f>
        <v>0.385377775385885</v>
      </c>
      <c r="BC44" s="2" t="n">
        <f aca="false">(BF44-BE44)/(AP44-AO44)</f>
        <v>2.92769230769231</v>
      </c>
      <c r="BD44" s="2" t="n">
        <f aca="false">(20*BE44)/((AO44/18)-3.5)</f>
        <v>85.32</v>
      </c>
      <c r="BE44" s="3" t="n">
        <v>4.74</v>
      </c>
      <c r="BF44" s="3" t="n">
        <v>42.8</v>
      </c>
      <c r="BG44" s="3" t="n">
        <v>23.7</v>
      </c>
      <c r="BH44" s="3" t="n">
        <v>30.4</v>
      </c>
      <c r="BI44" s="3" t="n">
        <v>52.6</v>
      </c>
      <c r="BJ44" s="2" t="n">
        <f aca="false">((BE44*15)+(BF44*30)+(BG44*30)+(BH44*30)+(BI44*15))-(BE44*120)</f>
        <v>3198.3</v>
      </c>
      <c r="BK44" s="2" t="n">
        <f aca="false">((BE44*15)+(BF44*30)+(BG44*30)+(BH44*30)+(BI44*15))</f>
        <v>3767.1</v>
      </c>
      <c r="BL44" s="2" t="n">
        <f aca="false">(1/BE44)</f>
        <v>0.210970464135021</v>
      </c>
      <c r="BM44" s="2" t="n">
        <f aca="false">(BJ44/AU44)</f>
        <v>5.20048780487805</v>
      </c>
      <c r="BN44" s="2" t="n">
        <f aca="false">(BK44/AV44)</f>
        <v>0.35622695035461</v>
      </c>
      <c r="BO44" s="2" t="n">
        <f aca="false">(AX44*BM44)</f>
        <v>50.2083820570166</v>
      </c>
      <c r="BP44" s="2" t="n">
        <f aca="false">(AX44*BN44)</f>
        <v>3.43921176118008</v>
      </c>
      <c r="BQ44" s="2" t="n">
        <v>2</v>
      </c>
      <c r="BR44" s="4" t="n">
        <f aca="false">(BC44*BL44)</f>
        <v>0.617656604998377</v>
      </c>
      <c r="BS44" s="1" t="n">
        <v>141</v>
      </c>
      <c r="BT44" s="1" t="n">
        <v>0</v>
      </c>
      <c r="BU44" s="1" t="n">
        <v>48</v>
      </c>
      <c r="BV44" s="1" t="n">
        <v>1</v>
      </c>
      <c r="BW44" s="1" t="n">
        <v>62</v>
      </c>
      <c r="BX44" s="1" t="n">
        <v>0</v>
      </c>
      <c r="BY44" s="1" t="n">
        <v>31</v>
      </c>
      <c r="BZ44" s="1" t="n">
        <v>157</v>
      </c>
      <c r="CA44" s="1" t="n">
        <v>1</v>
      </c>
      <c r="CB44" s="1" t="n">
        <v>1</v>
      </c>
      <c r="CD44" s="1" t="n">
        <v>69</v>
      </c>
      <c r="CE44" s="1" t="n">
        <v>53.83</v>
      </c>
      <c r="CF44" s="1" t="n">
        <v>41.81</v>
      </c>
      <c r="CG44" s="1" t="n">
        <v>126</v>
      </c>
      <c r="CH44" s="1" t="n">
        <v>68</v>
      </c>
      <c r="CI44" s="1" t="n">
        <v>422</v>
      </c>
      <c r="CJ44" s="1" t="n">
        <v>1.64</v>
      </c>
      <c r="CK44" s="1" t="s">
        <v>429</v>
      </c>
    </row>
    <row r="45" customFormat="false" ht="15" hidden="false" customHeight="true" outlineLevel="0" collapsed="false">
      <c r="A45" s="1" t="n">
        <v>30453</v>
      </c>
      <c r="B45" s="1" t="n">
        <v>1</v>
      </c>
      <c r="C45" s="1" t="n">
        <v>26</v>
      </c>
      <c r="D45" s="1" t="n">
        <v>1</v>
      </c>
      <c r="E45" s="1" t="n">
        <v>1</v>
      </c>
      <c r="F45" s="1" t="n">
        <v>0</v>
      </c>
      <c r="G45" s="1" t="n">
        <v>1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f aca="false">IF(W45&gt;27,1,0)</f>
        <v>1</v>
      </c>
      <c r="N45" s="1" t="n">
        <v>1</v>
      </c>
      <c r="O45" s="1" t="n">
        <v>1</v>
      </c>
      <c r="P45" s="1" t="n">
        <f aca="false">SUM(E45:O45)</f>
        <v>5</v>
      </c>
      <c r="Q45" s="1" t="n">
        <v>120</v>
      </c>
      <c r="R45" s="1" t="n">
        <v>80</v>
      </c>
      <c r="S45" s="1" t="n">
        <f aca="false">Q45-R45</f>
        <v>40</v>
      </c>
      <c r="T45" s="2" t="n">
        <f aca="false">(S45/3)+ R45</f>
        <v>93.3333333333333</v>
      </c>
      <c r="U45" s="3" t="n">
        <v>104.1</v>
      </c>
      <c r="V45" s="3" t="n">
        <v>172</v>
      </c>
      <c r="W45" s="18" t="n">
        <f aca="false">U45/POWER((V45/100),2)</f>
        <v>35.1879394267171</v>
      </c>
      <c r="X45" s="2" t="n">
        <v>2</v>
      </c>
      <c r="Y45" s="3" t="n">
        <v>113</v>
      </c>
      <c r="Z45" s="3" t="n">
        <v>115</v>
      </c>
      <c r="AA45" s="2" t="n">
        <v>42.8534171161385</v>
      </c>
      <c r="AB45" s="2" t="n">
        <v>0.656976744186047</v>
      </c>
      <c r="AC45" s="2" t="n">
        <v>0.982608695652174</v>
      </c>
      <c r="AD45" s="3" t="n">
        <v>33.9</v>
      </c>
      <c r="AE45" s="3" t="n">
        <v>35.3</v>
      </c>
      <c r="AF45" s="3" t="n">
        <v>68.8</v>
      </c>
      <c r="AG45" s="1" t="n">
        <v>14</v>
      </c>
      <c r="AH45" s="3" t="n">
        <v>49.3</v>
      </c>
      <c r="AI45" s="3" t="n">
        <v>51.3</v>
      </c>
      <c r="AJ45" s="3" t="n">
        <v>65.4</v>
      </c>
      <c r="AK45" s="3" t="n">
        <v>3.4</v>
      </c>
      <c r="AL45" s="1" t="n">
        <v>2106</v>
      </c>
      <c r="AM45" s="1" t="n">
        <v>41</v>
      </c>
      <c r="AN45" s="1" t="n">
        <v>3749</v>
      </c>
      <c r="AO45" s="1" t="n">
        <v>93</v>
      </c>
      <c r="AP45" s="1" t="n">
        <v>125</v>
      </c>
      <c r="AQ45" s="1" t="n">
        <v>101</v>
      </c>
      <c r="AR45" s="1" t="n">
        <v>113</v>
      </c>
      <c r="AS45" s="1" t="n">
        <v>85</v>
      </c>
      <c r="AT45" s="1" t="n">
        <v>1</v>
      </c>
      <c r="AU45" s="1" t="n">
        <v>1680</v>
      </c>
      <c r="AV45" s="1" t="n">
        <f aca="false">((AO45*15)+(AP45*30)+(AQ45*30)+(AR45*30)+(AS45*15))</f>
        <v>12840</v>
      </c>
      <c r="AX45" s="4" t="n">
        <f aca="false">10000/SQRT((AO45*BE45)*(AVERAGE(AO45:AS45)*AVERAGE(BE45:BI45)))</f>
        <v>1.80715197873615</v>
      </c>
      <c r="AY45" s="4" t="n">
        <v>1</v>
      </c>
      <c r="AZ45" s="2" t="n">
        <f aca="false">(AO45*BE45)/405</f>
        <v>5.3962962962963</v>
      </c>
      <c r="BA45" s="2" t="n">
        <v>1</v>
      </c>
      <c r="BB45" s="2" t="n">
        <f aca="false">1/(LOG(BE45)+LOG(AO45))</f>
        <v>0.299441468822198</v>
      </c>
      <c r="BC45" s="2" t="n">
        <f aca="false">(BF45-BE45)/(AP45-AO45)</f>
        <v>3.640625</v>
      </c>
      <c r="BD45" s="2" t="n">
        <f aca="false">(20*BE45)/((AO45/18)-3.5)</f>
        <v>282</v>
      </c>
      <c r="BE45" s="3" t="n">
        <v>23.5</v>
      </c>
      <c r="BF45" s="3" t="n">
        <v>140</v>
      </c>
      <c r="BG45" s="3" t="n">
        <v>163</v>
      </c>
      <c r="BH45" s="3" t="n">
        <v>238</v>
      </c>
      <c r="BI45" s="3" t="n">
        <v>113</v>
      </c>
      <c r="BJ45" s="2" t="n">
        <f aca="false">((BE45*15)+(BF45*30)+(BG45*30)+(BH45*30)+(BI45*15))-(BE45*120)</f>
        <v>15457.5</v>
      </c>
      <c r="BK45" s="2" t="n">
        <f aca="false">((BE45*15)+(BF45*30)+(BG45*30)+(BH45*30)+(BI45*15))</f>
        <v>18277.5</v>
      </c>
      <c r="BL45" s="2" t="n">
        <f aca="false">(1/BE45)</f>
        <v>0.0425531914893617</v>
      </c>
      <c r="BM45" s="2" t="n">
        <f aca="false">(BJ45/AU45)</f>
        <v>9.20089285714286</v>
      </c>
      <c r="BN45" s="2" t="n">
        <f aca="false">(BK45/AV45)</f>
        <v>1.42348130841122</v>
      </c>
      <c r="BO45" s="2" t="n">
        <f aca="false">(AX45*BM45)</f>
        <v>16.627411732925</v>
      </c>
      <c r="BP45" s="2" t="n">
        <f aca="false">(AX45*BN45)</f>
        <v>2.57244706318925</v>
      </c>
      <c r="BQ45" s="2" t="n">
        <v>2</v>
      </c>
      <c r="BR45" s="4" t="n">
        <f aca="false">(BC45*BL45)</f>
        <v>0.154920212765957</v>
      </c>
      <c r="BS45" s="1" t="n">
        <v>140</v>
      </c>
      <c r="BT45" s="1" t="n">
        <v>0</v>
      </c>
      <c r="BU45" s="1" t="n">
        <v>25</v>
      </c>
      <c r="BV45" s="1" t="n">
        <v>1</v>
      </c>
      <c r="BW45" s="1" t="n">
        <v>82</v>
      </c>
      <c r="BX45" s="1" t="n">
        <v>0</v>
      </c>
      <c r="BY45" s="1" t="n">
        <v>33</v>
      </c>
      <c r="BZ45" s="1" t="n">
        <v>164</v>
      </c>
      <c r="CA45" s="1" t="n">
        <v>1</v>
      </c>
      <c r="CB45" s="1" t="n">
        <v>5</v>
      </c>
      <c r="CC45" s="1" t="n">
        <v>2</v>
      </c>
      <c r="CD45" s="1" t="n">
        <v>60</v>
      </c>
      <c r="CE45" s="1" t="n">
        <v>84.09</v>
      </c>
      <c r="CF45" s="1" t="n">
        <v>40.5</v>
      </c>
      <c r="CG45" s="1" t="n">
        <v>156</v>
      </c>
      <c r="CH45" s="1" t="n">
        <v>56</v>
      </c>
      <c r="CI45" s="1" t="n">
        <v>393</v>
      </c>
      <c r="CJ45" s="1" t="n">
        <v>1.25</v>
      </c>
      <c r="CK45" s="1" t="s">
        <v>429</v>
      </c>
      <c r="FM45" s="1" t="n">
        <v>0</v>
      </c>
      <c r="FN45" s="1" t="n">
        <v>0</v>
      </c>
      <c r="FO45" s="1" t="n">
        <v>2</v>
      </c>
      <c r="FP45" s="1" t="n">
        <v>2</v>
      </c>
      <c r="FQ45" s="1" t="n">
        <v>30.93036</v>
      </c>
      <c r="FR45" s="1" t="n">
        <v>29.05029</v>
      </c>
      <c r="FS45" s="1" t="n">
        <v>0.3</v>
      </c>
      <c r="FT45" s="1" t="n">
        <v>6</v>
      </c>
      <c r="FU45" s="1" t="n">
        <v>1</v>
      </c>
      <c r="FV45" s="1" t="n">
        <v>2</v>
      </c>
      <c r="FW45" s="1" t="n">
        <v>1083</v>
      </c>
      <c r="FX45" s="1" t="n">
        <v>25.86</v>
      </c>
      <c r="FY45" s="1" t="n">
        <v>10.13</v>
      </c>
      <c r="FZ45" s="1" t="n">
        <v>13.98</v>
      </c>
      <c r="GA45" s="1" t="n">
        <v>11.08</v>
      </c>
      <c r="GB45" s="1" t="n">
        <v>180.75</v>
      </c>
      <c r="GC45" s="1" t="n">
        <v>27.98</v>
      </c>
      <c r="GD45" s="1" t="n">
        <v>24.8</v>
      </c>
      <c r="GE45" s="1" t="n">
        <v>5.77</v>
      </c>
      <c r="GF45" s="1" t="n">
        <v>30.13</v>
      </c>
      <c r="GG45" s="1" t="n">
        <v>0.8</v>
      </c>
      <c r="GH45" s="1" t="n">
        <v>18.34</v>
      </c>
      <c r="GI45" s="1" t="n">
        <v>4.31</v>
      </c>
      <c r="GJ45" s="1" t="n">
        <v>14.46</v>
      </c>
      <c r="GK45" s="1" t="n">
        <v>15.46</v>
      </c>
      <c r="GL45" s="1" t="n">
        <v>9.66</v>
      </c>
      <c r="GM45" s="1" t="n">
        <v>3.45</v>
      </c>
      <c r="GN45" s="1" t="n">
        <v>0</v>
      </c>
      <c r="GO45" s="1" t="n">
        <v>7.52</v>
      </c>
      <c r="GP45" s="1" t="n">
        <v>3.07</v>
      </c>
      <c r="GQ45" s="1" t="n">
        <v>2.75</v>
      </c>
      <c r="GR45" s="1" t="n">
        <v>0.75</v>
      </c>
      <c r="GS45" s="1" t="n">
        <v>382.84</v>
      </c>
      <c r="GT45" s="1" t="n">
        <v>5.9</v>
      </c>
      <c r="GU45" s="1" t="n">
        <v>0.19</v>
      </c>
      <c r="GV45" s="1" t="n">
        <v>174.09</v>
      </c>
      <c r="GW45" s="1" t="n">
        <v>508.65</v>
      </c>
      <c r="GX45" s="1" t="n">
        <v>2150.14</v>
      </c>
      <c r="GY45" s="1" t="n">
        <v>741.29</v>
      </c>
      <c r="GZ45" s="1" t="n">
        <v>3.07</v>
      </c>
      <c r="HA45" s="1" t="n">
        <v>0.86</v>
      </c>
      <c r="HB45" s="1" t="n">
        <v>1.35</v>
      </c>
      <c r="HC45" s="1" t="n">
        <v>0</v>
      </c>
      <c r="HD45" s="1" t="n">
        <v>16.39</v>
      </c>
      <c r="HE45" s="1" t="n">
        <v>255.89</v>
      </c>
      <c r="HF45" s="1" t="n">
        <v>0.84</v>
      </c>
      <c r="HG45" s="1" t="n">
        <v>0.81</v>
      </c>
      <c r="HH45" s="1" t="n">
        <v>8</v>
      </c>
      <c r="HI45" s="1" t="n">
        <v>2.51</v>
      </c>
      <c r="HJ45" s="1" t="n">
        <v>0.89</v>
      </c>
      <c r="HK45" s="1" t="n">
        <v>0.77</v>
      </c>
      <c r="HL45" s="1" t="n">
        <v>251.07</v>
      </c>
      <c r="HM45" s="1" t="n">
        <v>0.85</v>
      </c>
      <c r="HN45" s="1" t="n">
        <v>37</v>
      </c>
      <c r="HO45" s="1" t="n">
        <v>4434.22</v>
      </c>
      <c r="HP45" s="1" t="n">
        <v>5183.67</v>
      </c>
      <c r="HQ45" s="1" t="n">
        <v>51.24</v>
      </c>
      <c r="HR45" s="1" t="n">
        <v>1790.55</v>
      </c>
      <c r="HS45" s="1" t="n">
        <v>657.12</v>
      </c>
      <c r="HT45" s="1" t="n">
        <v>4717.03</v>
      </c>
      <c r="HU45" s="1" t="n">
        <v>850.47</v>
      </c>
      <c r="HV45" s="1" t="n">
        <v>83.72</v>
      </c>
      <c r="HW45" s="1" t="n">
        <v>4.77</v>
      </c>
      <c r="HX45" s="1" t="n">
        <v>4.55</v>
      </c>
      <c r="HY45" s="1" t="n">
        <v>3.94</v>
      </c>
      <c r="HZ45" s="1" t="n">
        <v>0.29</v>
      </c>
      <c r="IA45" s="1" t="n">
        <v>2.99</v>
      </c>
      <c r="IB45" s="1" t="n">
        <v>0.68</v>
      </c>
      <c r="IC45" s="1" t="n">
        <v>8.28</v>
      </c>
      <c r="ID45" s="1" t="n">
        <v>4.26</v>
      </c>
      <c r="IE45" s="1" t="n">
        <v>8.43</v>
      </c>
      <c r="IF45" s="1" t="n">
        <v>10.02</v>
      </c>
      <c r="IG45" s="1" t="n">
        <v>4.82</v>
      </c>
      <c r="IH45" s="1" t="n">
        <v>77.48</v>
      </c>
      <c r="II45" s="1" t="n">
        <v>6.87</v>
      </c>
      <c r="IJ45" s="1" t="n">
        <v>24.2</v>
      </c>
      <c r="IK45" s="1" t="n">
        <v>45.51</v>
      </c>
      <c r="IL45" s="1" t="n">
        <v>1612222.3</v>
      </c>
      <c r="IM45" s="1" t="n">
        <v>8919.63</v>
      </c>
      <c r="IN45" s="1" t="n">
        <v>17.86</v>
      </c>
      <c r="IO45" s="1" t="n">
        <v>0.08</v>
      </c>
      <c r="IP45" s="1" t="n">
        <v>0.04</v>
      </c>
      <c r="IQ45" s="1" t="n">
        <v>0.02</v>
      </c>
      <c r="IR45" s="1" t="n">
        <v>0.12</v>
      </c>
      <c r="IS45" s="1" t="n">
        <v>0.26</v>
      </c>
      <c r="IT45" s="1" t="n">
        <v>0.04</v>
      </c>
      <c r="IU45" s="1" t="n">
        <v>0.45</v>
      </c>
      <c r="IV45" s="1" t="n">
        <v>0.32</v>
      </c>
      <c r="IW45" s="1" t="n">
        <v>4.8</v>
      </c>
      <c r="IX45" s="1" t="n">
        <v>2.54</v>
      </c>
      <c r="IY45" s="1" t="n">
        <v>2.69</v>
      </c>
      <c r="IZ45" s="1" t="n">
        <v>0.92</v>
      </c>
      <c r="JA45" s="1" t="n">
        <v>0.44</v>
      </c>
      <c r="JB45" s="1" t="n">
        <v>0</v>
      </c>
      <c r="JC45" s="1" t="n">
        <v>9.07</v>
      </c>
      <c r="JD45" s="1" t="n">
        <v>4.21</v>
      </c>
      <c r="JE45" s="1" t="n">
        <v>0.37</v>
      </c>
      <c r="JF45" s="1" t="n">
        <v>0.04</v>
      </c>
      <c r="JG45" s="1" t="n">
        <v>0</v>
      </c>
      <c r="JH45" s="1" t="n">
        <v>3.81</v>
      </c>
      <c r="JI45" s="1" t="n">
        <v>2.82</v>
      </c>
      <c r="JJ45" s="1" t="n">
        <v>0.02</v>
      </c>
      <c r="JK45" s="1" t="n">
        <v>0.07</v>
      </c>
      <c r="JL45" s="1" t="n">
        <v>0.28</v>
      </c>
      <c r="JM45" s="1" t="n">
        <v>0.35</v>
      </c>
      <c r="JN45" s="1" t="n">
        <v>0</v>
      </c>
      <c r="JO45" s="1" t="n">
        <v>0.02</v>
      </c>
      <c r="JP45" s="1" t="n">
        <v>0.01</v>
      </c>
      <c r="JQ45" s="1" t="n">
        <v>0</v>
      </c>
      <c r="JR45" s="1" t="n">
        <v>0</v>
      </c>
      <c r="JS45" s="1" t="n">
        <v>0</v>
      </c>
      <c r="JT45" s="1" t="n">
        <v>0.01</v>
      </c>
      <c r="JU45" s="1" t="n">
        <v>0.01</v>
      </c>
      <c r="JV45" s="1" t="n">
        <v>49</v>
      </c>
      <c r="JW45" s="1" t="n">
        <v>2940</v>
      </c>
      <c r="JX45" s="1" t="n">
        <v>44.1</v>
      </c>
      <c r="JY45" s="1" t="n">
        <v>18.609</v>
      </c>
      <c r="JZ45" s="1" t="n">
        <v>17.867</v>
      </c>
      <c r="KA45" s="1" t="n">
        <v>1072.02</v>
      </c>
      <c r="KB45" s="1" t="n">
        <v>46.85</v>
      </c>
      <c r="KC45" s="1" t="n">
        <v>17.5</v>
      </c>
      <c r="KD45" s="1" t="n">
        <v>1050</v>
      </c>
      <c r="KE45" s="1" t="n">
        <v>36.125</v>
      </c>
      <c r="KF45" s="1" t="n">
        <v>85.125</v>
      </c>
      <c r="KG45" s="1" t="n">
        <v>67.354</v>
      </c>
    </row>
    <row r="46" customFormat="false" ht="15" hidden="false" customHeight="true" outlineLevel="0" collapsed="false">
      <c r="A46" s="1" t="n">
        <v>30455</v>
      </c>
      <c r="B46" s="1" t="n">
        <v>2</v>
      </c>
      <c r="C46" s="1" t="n">
        <v>39</v>
      </c>
      <c r="D46" s="1" t="n">
        <v>1</v>
      </c>
      <c r="E46" s="1" t="n">
        <v>0</v>
      </c>
      <c r="F46" s="1" t="n">
        <v>0</v>
      </c>
      <c r="G46" s="1" t="n">
        <v>1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f aca="false">SUM(E46:O46)</f>
        <v>1</v>
      </c>
      <c r="Q46" s="1" t="n">
        <v>90</v>
      </c>
      <c r="R46" s="1" t="n">
        <v>60</v>
      </c>
      <c r="S46" s="1" t="n">
        <v>30</v>
      </c>
      <c r="T46" s="2" t="n">
        <v>70</v>
      </c>
      <c r="U46" s="3" t="n">
        <v>61.2</v>
      </c>
      <c r="V46" s="3" t="n">
        <v>159.5</v>
      </c>
      <c r="W46" s="2" t="n">
        <v>24.0563673706037</v>
      </c>
      <c r="X46" s="2" t="n">
        <v>0</v>
      </c>
      <c r="Y46" s="3" t="n">
        <v>77</v>
      </c>
      <c r="Z46" s="3" t="n">
        <v>99</v>
      </c>
      <c r="AA46" s="2" t="n">
        <v>26.6593439293356</v>
      </c>
      <c r="AB46" s="2" t="n">
        <v>0.482758620689655</v>
      </c>
      <c r="AC46" s="2" t="n">
        <v>0.777777777777778</v>
      </c>
      <c r="AD46" s="3" t="n">
        <v>28</v>
      </c>
      <c r="AE46" s="3" t="n">
        <v>17.1</v>
      </c>
      <c r="AF46" s="3" t="n">
        <v>44.1</v>
      </c>
      <c r="AG46" s="1" t="n">
        <v>4</v>
      </c>
      <c r="AH46" s="3" t="n">
        <v>50.2</v>
      </c>
      <c r="AI46" s="3" t="n">
        <v>30.7</v>
      </c>
      <c r="AJ46" s="3" t="n">
        <v>41.9</v>
      </c>
      <c r="AK46" s="3" t="n">
        <v>2.2</v>
      </c>
      <c r="AL46" s="1" t="n">
        <v>1320</v>
      </c>
      <c r="AM46" s="1" t="n">
        <v>29</v>
      </c>
      <c r="AN46" s="1" t="n">
        <v>2165</v>
      </c>
      <c r="AO46" s="1" t="n">
        <v>100</v>
      </c>
      <c r="AP46" s="1" t="n">
        <v>148</v>
      </c>
      <c r="AQ46" s="1" t="n">
        <v>115</v>
      </c>
      <c r="AR46" s="1" t="n">
        <v>110</v>
      </c>
      <c r="AS46" s="1" t="n">
        <v>97</v>
      </c>
      <c r="AT46" s="1" t="n">
        <v>2</v>
      </c>
      <c r="AU46" s="1" t="n">
        <f aca="false">((AO46*15)+(AP46*30)+(AQ46*30)+(AR46*30)+(AS46*15))-(AO46*120)</f>
        <v>2145</v>
      </c>
      <c r="AV46" s="1" t="n">
        <f aca="false">((AO46*15)+(AP46*30)+(AQ46*30)+(AR46*30)+(AS46*15))</f>
        <v>14145</v>
      </c>
      <c r="BS46" s="1" t="n">
        <v>156</v>
      </c>
      <c r="BT46" s="1" t="n">
        <v>0</v>
      </c>
      <c r="BU46" s="1" t="n">
        <v>65</v>
      </c>
      <c r="BV46" s="1" t="n">
        <v>0</v>
      </c>
      <c r="BW46" s="1" t="n">
        <v>72</v>
      </c>
      <c r="BX46" s="1" t="n">
        <v>0</v>
      </c>
      <c r="BY46" s="1" t="n">
        <v>19</v>
      </c>
      <c r="BZ46" s="1" t="n">
        <v>94</v>
      </c>
      <c r="CA46" s="1" t="n">
        <v>0</v>
      </c>
      <c r="CB46" s="1" t="n">
        <v>0</v>
      </c>
      <c r="CN46" s="1" t="n">
        <v>1983</v>
      </c>
      <c r="CO46" s="1" t="n">
        <v>15</v>
      </c>
      <c r="CP46" s="1" t="n">
        <v>30</v>
      </c>
      <c r="CQ46" s="1" t="n">
        <v>10</v>
      </c>
      <c r="CR46" s="1" t="n">
        <v>7</v>
      </c>
      <c r="CS46" s="1" t="n">
        <v>3</v>
      </c>
      <c r="CT46" s="1" t="n">
        <v>54</v>
      </c>
      <c r="CU46" s="1" t="n">
        <v>7.6</v>
      </c>
      <c r="CV46" s="1" t="n">
        <v>6.2</v>
      </c>
      <c r="CW46" s="1" t="n">
        <v>6.2</v>
      </c>
      <c r="CX46" s="1" t="n">
        <v>1.1</v>
      </c>
      <c r="CY46" s="1" t="n">
        <v>3.1</v>
      </c>
      <c r="CZ46" s="1" t="n">
        <v>0</v>
      </c>
      <c r="DA46" s="1" t="n">
        <v>0</v>
      </c>
      <c r="DB46" s="1" t="n">
        <v>0.7</v>
      </c>
      <c r="DC46" s="1" t="n">
        <v>3.2</v>
      </c>
      <c r="DD46" s="1" t="n">
        <v>73.6</v>
      </c>
      <c r="DE46" s="1" t="n">
        <v>67</v>
      </c>
      <c r="DF46" s="1" t="n">
        <v>21.8</v>
      </c>
      <c r="DG46" s="1" t="n">
        <v>16.4</v>
      </c>
      <c r="DH46" s="1" t="n">
        <v>6.8</v>
      </c>
      <c r="DI46" s="1" t="n">
        <v>198</v>
      </c>
      <c r="DJ46" s="1" t="n">
        <v>265.2</v>
      </c>
      <c r="DK46" s="1" t="n">
        <v>48</v>
      </c>
      <c r="DL46" s="1" t="n">
        <v>21.5</v>
      </c>
      <c r="DM46" s="1" t="n">
        <v>529</v>
      </c>
      <c r="DN46" s="1" t="n">
        <v>895</v>
      </c>
      <c r="DO46" s="1" t="n">
        <v>0.85</v>
      </c>
      <c r="DP46" s="1" t="n">
        <v>0.82</v>
      </c>
      <c r="DQ46" s="1" t="n">
        <v>0.86</v>
      </c>
      <c r="DR46" s="1" t="n">
        <v>2.93</v>
      </c>
      <c r="DS46" s="1" t="n">
        <v>175.5</v>
      </c>
      <c r="DT46" s="1" t="n">
        <v>161.4</v>
      </c>
      <c r="DU46" s="1" t="n">
        <v>0.96</v>
      </c>
      <c r="DV46" s="1" t="n">
        <v>12.06</v>
      </c>
      <c r="DW46" s="1" t="n">
        <v>0.86</v>
      </c>
      <c r="DX46" s="1" t="n">
        <v>1134</v>
      </c>
      <c r="DY46" s="1" t="n">
        <v>10.88</v>
      </c>
      <c r="DZ46" s="1" t="n">
        <v>2194</v>
      </c>
      <c r="EA46" s="1" t="n">
        <v>166</v>
      </c>
      <c r="EB46" s="1" t="n">
        <v>891</v>
      </c>
      <c r="EC46" s="1" t="n">
        <v>693</v>
      </c>
      <c r="ED46" s="1" t="n">
        <v>29</v>
      </c>
      <c r="EE46" s="1" t="n">
        <v>8.9</v>
      </c>
      <c r="EF46" s="1" t="n">
        <v>21.4</v>
      </c>
      <c r="EG46" s="1" t="n">
        <v>5</v>
      </c>
      <c r="EH46" s="1" t="n">
        <v>1</v>
      </c>
      <c r="EI46" s="1" t="n">
        <v>220</v>
      </c>
      <c r="EJ46" s="1" t="s">
        <v>425</v>
      </c>
      <c r="EK46" s="1" t="s">
        <v>425</v>
      </c>
      <c r="EL46" s="1" t="s">
        <v>425</v>
      </c>
      <c r="EM46" s="1" t="n">
        <v>1000</v>
      </c>
      <c r="EN46" s="1" t="n">
        <v>500</v>
      </c>
      <c r="EO46" s="1" t="n">
        <v>3</v>
      </c>
      <c r="EP46" s="1" t="n">
        <v>1</v>
      </c>
      <c r="EQ46" s="1" t="n">
        <v>2</v>
      </c>
      <c r="ER46" s="1" t="n">
        <v>400</v>
      </c>
      <c r="ES46" s="1" t="n">
        <v>2</v>
      </c>
      <c r="ET46" s="1" t="n">
        <v>0</v>
      </c>
      <c r="EU46" s="1" t="n">
        <v>0</v>
      </c>
      <c r="EV46" s="1" t="n">
        <v>0</v>
      </c>
      <c r="EW46" s="1" t="n">
        <v>0</v>
      </c>
      <c r="EX46" s="1" t="n">
        <v>1</v>
      </c>
      <c r="EY46" s="1" t="n">
        <v>2</v>
      </c>
      <c r="EZ46" s="1" t="n">
        <v>1</v>
      </c>
      <c r="FA46" s="1" t="n">
        <v>0</v>
      </c>
      <c r="FB46" s="1" t="n">
        <v>0</v>
      </c>
      <c r="FC46" s="1" t="n">
        <v>0</v>
      </c>
      <c r="FD46" s="1" t="n">
        <v>0</v>
      </c>
      <c r="FE46" s="1" t="n">
        <v>2</v>
      </c>
      <c r="FF46" s="1" t="n">
        <v>0</v>
      </c>
      <c r="FG46" s="1" t="n">
        <v>0</v>
      </c>
      <c r="FH46" s="1" t="n">
        <v>0</v>
      </c>
      <c r="FI46" s="1" t="n">
        <v>0</v>
      </c>
      <c r="FJ46" s="1" t="n">
        <v>1</v>
      </c>
      <c r="FK46" s="1" t="n">
        <v>0</v>
      </c>
      <c r="FL46" s="1" t="n">
        <v>5</v>
      </c>
    </row>
    <row r="47" customFormat="false" ht="15" hidden="false" customHeight="true" outlineLevel="0" collapsed="false">
      <c r="A47" s="1" t="n">
        <v>30458</v>
      </c>
      <c r="B47" s="1" t="n">
        <v>2</v>
      </c>
      <c r="C47" s="1" t="n">
        <v>39</v>
      </c>
      <c r="D47" s="1" t="n">
        <v>1</v>
      </c>
      <c r="E47" s="1" t="n">
        <v>1</v>
      </c>
      <c r="F47" s="1" t="n">
        <v>0</v>
      </c>
      <c r="G47" s="1" t="n">
        <v>1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f aca="false">IF(W47&gt;27,1,0)</f>
        <v>0</v>
      </c>
      <c r="N47" s="1" t="n">
        <v>0</v>
      </c>
      <c r="O47" s="1" t="n">
        <v>1</v>
      </c>
      <c r="P47" s="1" t="n">
        <f aca="false">SUM(E47:O47)</f>
        <v>3</v>
      </c>
      <c r="Q47" s="1" t="n">
        <v>100</v>
      </c>
      <c r="R47" s="1" t="n">
        <v>60</v>
      </c>
      <c r="S47" s="1" t="n">
        <f aca="false">Q47-R47</f>
        <v>40</v>
      </c>
      <c r="T47" s="2" t="n">
        <f aca="false">(S47/3)+ R47</f>
        <v>73.3333333333333</v>
      </c>
      <c r="U47" s="3" t="n">
        <v>51.4</v>
      </c>
      <c r="V47" s="3" t="n">
        <v>158</v>
      </c>
      <c r="W47" s="18" t="n">
        <f aca="false">U47/POWER((V47/100),2)</f>
        <v>20.5896490946964</v>
      </c>
      <c r="X47" s="2" t="n">
        <v>0</v>
      </c>
      <c r="Y47" s="3" t="n">
        <v>72</v>
      </c>
      <c r="Z47" s="3" t="n">
        <v>92.7</v>
      </c>
      <c r="AA47" s="2" t="n">
        <v>29.2737280519814</v>
      </c>
      <c r="AB47" s="2" t="n">
        <v>0.455696202531646</v>
      </c>
      <c r="AC47" s="2" t="n">
        <v>0.776699029126213</v>
      </c>
      <c r="AD47" s="3" t="n">
        <v>25</v>
      </c>
      <c r="AE47" s="3" t="n">
        <v>12.8</v>
      </c>
      <c r="AF47" s="3" t="n">
        <v>38.6</v>
      </c>
      <c r="AG47" s="1" t="n">
        <v>3</v>
      </c>
      <c r="AH47" s="3" t="n">
        <v>51.4</v>
      </c>
      <c r="AI47" s="3" t="n">
        <v>26.4</v>
      </c>
      <c r="AJ47" s="3" t="n">
        <v>36.6</v>
      </c>
      <c r="AK47" s="3" t="n">
        <v>2</v>
      </c>
      <c r="AL47" s="1" t="n">
        <v>1165</v>
      </c>
      <c r="AM47" s="1" t="n">
        <v>24</v>
      </c>
      <c r="AN47" s="1" t="n">
        <v>1817</v>
      </c>
      <c r="AO47" s="1" t="n">
        <v>79</v>
      </c>
      <c r="AP47" s="1" t="n">
        <v>95</v>
      </c>
      <c r="AQ47" s="1" t="n">
        <v>80</v>
      </c>
      <c r="AR47" s="1" t="n">
        <v>74</v>
      </c>
      <c r="AS47" s="1" t="n">
        <v>71</v>
      </c>
      <c r="AT47" s="1" t="n">
        <v>1</v>
      </c>
      <c r="AU47" s="1" t="n">
        <f aca="false">((AO47*15)+(AP47*30)+(AQ47*30)+(AR47*30)+(AS47*15))-(AO47*120)</f>
        <v>240</v>
      </c>
      <c r="AV47" s="1" t="n">
        <f aca="false">((AO47*15)+(AP47*30)+(AQ47*30)+(AR47*30)+(AS47*15))</f>
        <v>9720</v>
      </c>
      <c r="AX47" s="4" t="n">
        <f aca="false">10000/SQRT((AO47*BE47)*(AVERAGE(AO47:AS47)*AVERAGE(BE47:BI47)))</f>
        <v>13.9198821140986</v>
      </c>
      <c r="AY47" s="4" t="n">
        <v>0</v>
      </c>
      <c r="AZ47" s="2" t="n">
        <f aca="false">(AO47*BE47)/405</f>
        <v>0.635901234567901</v>
      </c>
      <c r="BA47" s="2" t="n">
        <v>0</v>
      </c>
      <c r="BB47" s="2" t="n">
        <f aca="false">1/(LOG(BE47)+LOG(AO47))</f>
        <v>0.414792376955877</v>
      </c>
      <c r="BC47" s="2" t="n">
        <f aca="false">(BF47-BE47)/(AP47-AO47)</f>
        <v>2.665</v>
      </c>
      <c r="BD47" s="2" t="n">
        <f aca="false">(20*BE47)/((AO47/18)-3.5)</f>
        <v>73.35</v>
      </c>
      <c r="BE47" s="3" t="n">
        <v>3.26</v>
      </c>
      <c r="BF47" s="3" t="n">
        <v>45.9</v>
      </c>
      <c r="BG47" s="3" t="n">
        <v>19.8</v>
      </c>
      <c r="BH47" s="3" t="n">
        <v>20.6</v>
      </c>
      <c r="BI47" s="3" t="n">
        <v>36</v>
      </c>
      <c r="BJ47" s="2" t="n">
        <f aca="false">((BE47*15)+(BF47*30)+(BG47*30)+(BH47*30)+(BI47*15))-(BE47*120)</f>
        <v>2786.7</v>
      </c>
      <c r="BK47" s="2" t="n">
        <f aca="false">((BE47*15)+(BF47*30)+(BG47*30)+(BH47*30)+(BI47*15))</f>
        <v>3177.9</v>
      </c>
      <c r="BL47" s="2" t="n">
        <f aca="false">(1/BE47)</f>
        <v>0.306748466257669</v>
      </c>
      <c r="BM47" s="2" t="n">
        <f aca="false">(BJ47/AU47)</f>
        <v>11.61125</v>
      </c>
      <c r="BN47" s="2" t="n">
        <f aca="false">(BK47/AV47)</f>
        <v>0.326944444444444</v>
      </c>
      <c r="BO47" s="2" t="n">
        <f aca="false">(AX47*BM47)</f>
        <v>161.627231197327</v>
      </c>
      <c r="BP47" s="2" t="n">
        <f aca="false">(AX47*BN47)</f>
        <v>4.55102812452612</v>
      </c>
      <c r="BQ47" s="2" t="n">
        <v>2</v>
      </c>
      <c r="BR47" s="4" t="n">
        <f aca="false">(BC47*BL47)</f>
        <v>0.817484662576687</v>
      </c>
      <c r="BS47" s="1" t="n">
        <v>134</v>
      </c>
      <c r="BT47" s="1" t="n">
        <v>0</v>
      </c>
      <c r="BU47" s="1" t="n">
        <v>44</v>
      </c>
      <c r="BV47" s="1" t="n">
        <v>1</v>
      </c>
      <c r="BW47" s="1" t="n">
        <v>77</v>
      </c>
      <c r="BX47" s="1" t="n">
        <v>0</v>
      </c>
      <c r="BY47" s="1" t="n">
        <v>13</v>
      </c>
      <c r="BZ47" s="1" t="n">
        <v>64</v>
      </c>
      <c r="CA47" s="1" t="n">
        <v>0</v>
      </c>
      <c r="CB47" s="1" t="n">
        <v>0</v>
      </c>
      <c r="CD47" s="1" t="n">
        <v>56</v>
      </c>
      <c r="CE47" s="1" t="n">
        <v>50.24</v>
      </c>
      <c r="CF47" s="1" t="n">
        <v>36.28</v>
      </c>
      <c r="CG47" s="1" t="n">
        <v>148</v>
      </c>
      <c r="CH47" s="1" t="n">
        <v>70</v>
      </c>
      <c r="CI47" s="1" t="n">
        <v>413</v>
      </c>
      <c r="CJ47" s="1" t="n">
        <v>1.76</v>
      </c>
      <c r="CK47" s="1" t="s">
        <v>433</v>
      </c>
      <c r="FM47" s="1" t="n">
        <v>2</v>
      </c>
      <c r="FN47" s="1" t="n">
        <v>2</v>
      </c>
      <c r="FO47" s="1" t="n">
        <v>2</v>
      </c>
      <c r="FP47" s="1" t="n">
        <v>2</v>
      </c>
      <c r="FQ47" s="1" t="n">
        <v>22.75036</v>
      </c>
      <c r="FR47" s="1" t="n">
        <v>16.9856</v>
      </c>
      <c r="FS47" s="1" t="n">
        <v>0</v>
      </c>
      <c r="FT47" s="1" t="n">
        <v>1</v>
      </c>
      <c r="FU47" s="1" t="n">
        <v>4</v>
      </c>
      <c r="FV47" s="1" t="n">
        <v>1</v>
      </c>
      <c r="FW47" s="1" t="n">
        <v>822.25</v>
      </c>
      <c r="FX47" s="1" t="n">
        <v>22.6</v>
      </c>
      <c r="FY47" s="1" t="n">
        <v>8.43</v>
      </c>
      <c r="FZ47" s="1" t="n">
        <v>10.89</v>
      </c>
      <c r="GA47" s="1" t="n">
        <v>7.22</v>
      </c>
      <c r="GB47" s="1" t="n">
        <v>132.56</v>
      </c>
      <c r="GC47" s="1" t="n">
        <v>14.66</v>
      </c>
      <c r="GD47" s="1" t="n">
        <v>13.56</v>
      </c>
      <c r="GE47" s="1" t="n">
        <v>2.88</v>
      </c>
      <c r="GF47" s="1" t="n">
        <v>27.31</v>
      </c>
      <c r="GG47" s="1" t="n">
        <v>0.59</v>
      </c>
      <c r="GH47" s="1" t="n">
        <v>8.72</v>
      </c>
      <c r="GI47" s="1" t="n">
        <v>3.06</v>
      </c>
      <c r="GJ47" s="1" t="n">
        <v>11.45</v>
      </c>
      <c r="GK47" s="1" t="n">
        <v>11.45</v>
      </c>
      <c r="GL47" s="1" t="n">
        <v>6.47</v>
      </c>
      <c r="GM47" s="1" t="n">
        <v>3.1</v>
      </c>
      <c r="GN47" s="1" t="n">
        <v>0</v>
      </c>
      <c r="GO47" s="1" t="n">
        <v>5.81</v>
      </c>
      <c r="GP47" s="1" t="n">
        <v>2.24</v>
      </c>
      <c r="GQ47" s="1" t="n">
        <v>2.26</v>
      </c>
      <c r="GR47" s="1" t="n">
        <v>0.74</v>
      </c>
      <c r="GS47" s="1" t="n">
        <v>295.44</v>
      </c>
      <c r="GT47" s="1" t="n">
        <v>5.6</v>
      </c>
      <c r="GU47" s="1" t="n">
        <v>0.22</v>
      </c>
      <c r="GV47" s="1" t="n">
        <v>124.12</v>
      </c>
      <c r="GW47" s="1" t="n">
        <v>392.71</v>
      </c>
      <c r="GX47" s="1" t="n">
        <v>1464.85</v>
      </c>
      <c r="GY47" s="1" t="n">
        <v>589.88</v>
      </c>
      <c r="GZ47" s="1" t="n">
        <v>2.61</v>
      </c>
      <c r="HA47" s="1" t="n">
        <v>1.41</v>
      </c>
      <c r="HB47" s="1" t="n">
        <v>1.07</v>
      </c>
      <c r="HC47" s="1" t="n">
        <v>0</v>
      </c>
      <c r="HD47" s="1" t="n">
        <v>16.09</v>
      </c>
      <c r="HE47" s="1" t="n">
        <v>120.09</v>
      </c>
      <c r="HF47" s="1" t="n">
        <v>0.66</v>
      </c>
      <c r="HG47" s="1" t="n">
        <v>0.56</v>
      </c>
      <c r="HH47" s="1" t="n">
        <v>6.83</v>
      </c>
      <c r="HI47" s="1" t="n">
        <v>1.88</v>
      </c>
      <c r="HJ47" s="1" t="n">
        <v>0.64</v>
      </c>
      <c r="HK47" s="1" t="n">
        <v>0.74</v>
      </c>
      <c r="HL47" s="1" t="n">
        <v>122.11</v>
      </c>
      <c r="HM47" s="1" t="n">
        <v>1.17</v>
      </c>
      <c r="HN47" s="1" t="n">
        <v>28.65</v>
      </c>
      <c r="HO47" s="1" t="n">
        <v>2254.69</v>
      </c>
      <c r="HP47" s="1" t="n">
        <v>2436.78</v>
      </c>
      <c r="HQ47" s="1" t="n">
        <v>43.08</v>
      </c>
      <c r="HR47" s="1" t="n">
        <v>1520.57</v>
      </c>
      <c r="HS47" s="1" t="n">
        <v>152.5</v>
      </c>
      <c r="HT47" s="1" t="n">
        <v>5612.71</v>
      </c>
      <c r="HU47" s="1" t="n">
        <v>474.69</v>
      </c>
      <c r="HV47" s="1" t="n">
        <v>54.44</v>
      </c>
      <c r="HW47" s="1" t="n">
        <v>4.7</v>
      </c>
      <c r="HX47" s="1" t="n">
        <v>2.94</v>
      </c>
      <c r="HY47" s="1" t="n">
        <v>2.64</v>
      </c>
      <c r="HZ47" s="1" t="n">
        <v>0.24</v>
      </c>
      <c r="IA47" s="1" t="n">
        <v>2.03</v>
      </c>
      <c r="IB47" s="1" t="n">
        <v>0.44</v>
      </c>
      <c r="IC47" s="1" t="n">
        <v>5.63</v>
      </c>
      <c r="ID47" s="1" t="n">
        <v>2.77</v>
      </c>
      <c r="IE47" s="1" t="n">
        <v>6.66</v>
      </c>
      <c r="IF47" s="1" t="n">
        <v>8.35</v>
      </c>
      <c r="IG47" s="1" t="n">
        <v>6.88</v>
      </c>
      <c r="IH47" s="1" t="n">
        <v>68.83</v>
      </c>
      <c r="II47" s="1" t="n">
        <v>0</v>
      </c>
      <c r="IJ47" s="1" t="n">
        <v>56.56</v>
      </c>
      <c r="IK47" s="1" t="n">
        <v>36.74</v>
      </c>
      <c r="IL47" s="1" t="n">
        <v>1182965.3</v>
      </c>
      <c r="IM47" s="1" t="n">
        <v>8924</v>
      </c>
      <c r="IN47" s="1" t="n">
        <v>20.74</v>
      </c>
      <c r="IO47" s="1" t="n">
        <v>0.04</v>
      </c>
      <c r="IP47" s="1" t="n">
        <v>0.02</v>
      </c>
      <c r="IQ47" s="1" t="n">
        <v>0.01</v>
      </c>
      <c r="IR47" s="1" t="n">
        <v>0.04</v>
      </c>
      <c r="IS47" s="1" t="n">
        <v>0.07</v>
      </c>
      <c r="IT47" s="1" t="n">
        <v>0.02</v>
      </c>
      <c r="IU47" s="1" t="n">
        <v>0.22</v>
      </c>
      <c r="IV47" s="1" t="n">
        <v>0.17</v>
      </c>
      <c r="IW47" s="1" t="n">
        <v>2.97</v>
      </c>
      <c r="IX47" s="1" t="n">
        <v>1.71</v>
      </c>
      <c r="IY47" s="1" t="n">
        <v>1.21</v>
      </c>
      <c r="IZ47" s="1" t="n">
        <v>0.57</v>
      </c>
      <c r="JA47" s="1" t="n">
        <v>0.35</v>
      </c>
      <c r="JB47" s="1" t="n">
        <v>0</v>
      </c>
      <c r="JC47" s="1" t="n">
        <v>5.67</v>
      </c>
      <c r="JD47" s="1" t="n">
        <v>2.71</v>
      </c>
      <c r="JE47" s="1" t="n">
        <v>0.16</v>
      </c>
      <c r="JF47" s="1" t="n">
        <v>0.04</v>
      </c>
      <c r="JG47" s="1" t="n">
        <v>0</v>
      </c>
      <c r="JH47" s="1" t="n">
        <v>4.03</v>
      </c>
      <c r="JI47" s="1" t="n">
        <v>1.79</v>
      </c>
      <c r="JJ47" s="1" t="n">
        <v>0</v>
      </c>
      <c r="JK47" s="1" t="n">
        <v>0.02</v>
      </c>
      <c r="JL47" s="1" t="n">
        <v>0.21</v>
      </c>
      <c r="JM47" s="1" t="n">
        <v>0.18</v>
      </c>
      <c r="JN47" s="1" t="n">
        <v>0</v>
      </c>
      <c r="JO47" s="1" t="n">
        <v>0.02</v>
      </c>
      <c r="JP47" s="1" t="n">
        <v>0.01</v>
      </c>
      <c r="JQ47" s="1" t="n">
        <v>0</v>
      </c>
      <c r="JR47" s="1" t="n">
        <v>0</v>
      </c>
      <c r="JS47" s="1" t="n">
        <v>0</v>
      </c>
      <c r="JT47" s="1" t="n">
        <v>0.01</v>
      </c>
      <c r="JU47" s="1" t="n">
        <v>0.01</v>
      </c>
      <c r="JV47" s="1" t="n">
        <v>44</v>
      </c>
      <c r="JW47" s="1" t="n">
        <v>2640</v>
      </c>
      <c r="JX47" s="1" t="n">
        <v>39.6</v>
      </c>
      <c r="JY47" s="1" t="n">
        <v>23.4125</v>
      </c>
      <c r="JZ47" s="1" t="n">
        <v>16.25</v>
      </c>
      <c r="KA47" s="1" t="n">
        <v>975</v>
      </c>
      <c r="KB47" s="1" t="n">
        <v>56.0946</v>
      </c>
      <c r="KC47" s="1" t="n">
        <v>21.492</v>
      </c>
      <c r="KD47" s="1" t="n">
        <v>1289.52</v>
      </c>
      <c r="KE47" s="1" t="n">
        <v>77.742</v>
      </c>
      <c r="KF47" s="1" t="n">
        <v>121.742</v>
      </c>
      <c r="KG47" s="1" t="n">
        <v>170.9258</v>
      </c>
    </row>
    <row r="48" customFormat="false" ht="15" hidden="false" customHeight="true" outlineLevel="0" collapsed="false">
      <c r="A48" s="1" t="n">
        <v>30460</v>
      </c>
      <c r="B48" s="1" t="n">
        <v>2</v>
      </c>
      <c r="C48" s="1" t="n">
        <v>35</v>
      </c>
      <c r="D48" s="1" t="n">
        <v>1</v>
      </c>
      <c r="E48" s="1" t="n">
        <v>1</v>
      </c>
      <c r="F48" s="1" t="n">
        <v>0</v>
      </c>
      <c r="G48" s="1" t="n">
        <v>1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</v>
      </c>
      <c r="M48" s="1" t="n">
        <v>1</v>
      </c>
      <c r="N48" s="1" t="n">
        <v>0</v>
      </c>
      <c r="O48" s="1" t="n">
        <v>1</v>
      </c>
      <c r="P48" s="1" t="n">
        <f aca="false">SUM(E48:O48)</f>
        <v>5</v>
      </c>
      <c r="Q48" s="1" t="n">
        <v>120</v>
      </c>
      <c r="R48" s="1" t="n">
        <v>80</v>
      </c>
      <c r="S48" s="1" t="n">
        <v>40</v>
      </c>
      <c r="T48" s="2" t="n">
        <v>93.3333333333333</v>
      </c>
      <c r="U48" s="3" t="n">
        <v>133.7</v>
      </c>
      <c r="V48" s="3" t="n">
        <v>171.5</v>
      </c>
      <c r="W48" s="2" t="n">
        <v>45.4572499553757</v>
      </c>
      <c r="X48" s="2" t="n">
        <v>2</v>
      </c>
      <c r="Y48" s="3" t="n">
        <v>129</v>
      </c>
      <c r="Z48" s="3" t="n">
        <v>150</v>
      </c>
      <c r="AA48" s="2" t="n">
        <v>45.3402536143528</v>
      </c>
      <c r="AB48" s="2" t="n">
        <v>0.752186588921283</v>
      </c>
      <c r="AC48" s="2" t="n">
        <v>0.86</v>
      </c>
      <c r="AD48" s="3" t="n">
        <v>51.2</v>
      </c>
      <c r="AE48" s="3" t="n">
        <v>68.5</v>
      </c>
      <c r="AF48" s="3" t="n">
        <v>65.2</v>
      </c>
      <c r="AG48" s="1" t="n">
        <v>15</v>
      </c>
      <c r="AH48" s="3" t="n">
        <v>36.4</v>
      </c>
      <c r="AI48" s="3" t="n">
        <v>48.7</v>
      </c>
      <c r="AJ48" s="3" t="n">
        <v>61.9</v>
      </c>
      <c r="AK48" s="3" t="n">
        <v>3.3</v>
      </c>
      <c r="AL48" s="1" t="n">
        <v>2098</v>
      </c>
      <c r="AM48" s="1" t="n">
        <v>50</v>
      </c>
      <c r="AN48" s="1" t="n">
        <v>3273</v>
      </c>
      <c r="AO48" s="1" t="n">
        <v>113</v>
      </c>
      <c r="AP48" s="1" t="n">
        <v>160</v>
      </c>
      <c r="AQ48" s="1" t="n">
        <v>138</v>
      </c>
      <c r="AR48" s="1" t="n">
        <v>128</v>
      </c>
      <c r="AS48" s="1" t="n">
        <v>148</v>
      </c>
      <c r="AT48" s="1" t="n">
        <v>4</v>
      </c>
      <c r="AU48" s="1" t="n">
        <f aca="false">((AO48*15)+(AP48*30)+(AQ48*30)+(AR48*30)+(AS48*15))-(AO48*120)</f>
        <v>3135</v>
      </c>
      <c r="AV48" s="1" t="n">
        <f aca="false">((AO48*15)+(AP48*30)+(AQ48*30)+(AR48*30)+(AS48*15))</f>
        <v>16695</v>
      </c>
      <c r="AW48" s="1" t="n">
        <v>4.9</v>
      </c>
      <c r="BS48" s="1" t="n">
        <v>219</v>
      </c>
      <c r="BT48" s="1" t="n">
        <v>1</v>
      </c>
      <c r="BU48" s="1" t="n">
        <v>40</v>
      </c>
      <c r="BV48" s="1" t="n">
        <v>1</v>
      </c>
      <c r="BW48" s="1" t="n">
        <v>138</v>
      </c>
      <c r="BX48" s="1" t="n">
        <v>1</v>
      </c>
      <c r="BY48" s="1" t="n">
        <v>41</v>
      </c>
      <c r="BZ48" s="1" t="n">
        <v>203</v>
      </c>
      <c r="CA48" s="1" t="n">
        <v>1</v>
      </c>
      <c r="CB48" s="1" t="n">
        <v>5</v>
      </c>
      <c r="CC48" s="1" t="n">
        <v>2</v>
      </c>
      <c r="CD48" s="1" t="n">
        <v>72</v>
      </c>
      <c r="CE48" s="1" t="n">
        <v>9.43</v>
      </c>
      <c r="CF48" s="1" t="n">
        <v>10.16</v>
      </c>
      <c r="CG48" s="1" t="n">
        <v>146</v>
      </c>
      <c r="CH48" s="1" t="n">
        <v>90</v>
      </c>
      <c r="CI48" s="1" t="n">
        <v>428</v>
      </c>
      <c r="CJ48" s="1" t="n">
        <v>0.87</v>
      </c>
      <c r="CK48" s="1" t="s">
        <v>429</v>
      </c>
    </row>
    <row r="49" customFormat="false" ht="15" hidden="false" customHeight="true" outlineLevel="0" collapsed="false">
      <c r="A49" s="1" t="n">
        <v>30467</v>
      </c>
      <c r="B49" s="1" t="n">
        <v>2</v>
      </c>
      <c r="C49" s="1" t="n">
        <v>72</v>
      </c>
      <c r="D49" s="1" t="n">
        <v>1</v>
      </c>
      <c r="E49" s="1" t="n">
        <v>1</v>
      </c>
      <c r="F49" s="1" t="n">
        <v>1</v>
      </c>
      <c r="G49" s="1" t="n">
        <v>1</v>
      </c>
      <c r="H49" s="1" t="n">
        <v>0</v>
      </c>
      <c r="I49" s="1" t="n">
        <v>1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1</v>
      </c>
      <c r="P49" s="1" t="n">
        <f aca="false">SUM(E49:O49)</f>
        <v>5</v>
      </c>
      <c r="Q49" s="1" t="n">
        <v>120</v>
      </c>
      <c r="R49" s="1" t="n">
        <v>80</v>
      </c>
      <c r="S49" s="1" t="n">
        <v>40</v>
      </c>
      <c r="T49" s="2" t="n">
        <v>93.3333333333333</v>
      </c>
      <c r="U49" s="3" t="n">
        <v>63.7</v>
      </c>
      <c r="V49" s="3" t="n">
        <v>153.5</v>
      </c>
      <c r="W49" s="2" t="n">
        <v>27.0347695996775</v>
      </c>
      <c r="X49" s="2" t="n">
        <v>1</v>
      </c>
      <c r="Y49" s="3" t="n">
        <v>88</v>
      </c>
      <c r="Z49" s="3" t="n">
        <v>97</v>
      </c>
      <c r="AA49" s="2" t="n">
        <v>39.5412741512929</v>
      </c>
      <c r="AB49" s="2" t="n">
        <v>0.57328990228013</v>
      </c>
      <c r="AC49" s="2" t="n">
        <v>0.907216494845361</v>
      </c>
      <c r="AD49" s="3" t="n">
        <v>40.1</v>
      </c>
      <c r="AE49" s="3" t="n">
        <v>25.5</v>
      </c>
      <c r="AF49" s="3" t="n">
        <v>38.2</v>
      </c>
      <c r="AG49" s="1" t="n">
        <v>11</v>
      </c>
      <c r="AH49" s="3" t="n">
        <v>40.8</v>
      </c>
      <c r="AI49" s="3" t="n">
        <v>26</v>
      </c>
      <c r="AJ49" s="3" t="n">
        <v>36.2</v>
      </c>
      <c r="AK49" s="3" t="n">
        <v>2</v>
      </c>
      <c r="AL49" s="1" t="n">
        <v>1172</v>
      </c>
      <c r="AM49" s="1" t="n">
        <v>64</v>
      </c>
      <c r="AN49" s="1" t="n">
        <v>1828</v>
      </c>
      <c r="AO49" s="1" t="n">
        <v>114</v>
      </c>
      <c r="AP49" s="1" t="n">
        <v>213</v>
      </c>
      <c r="AQ49" s="1" t="n">
        <v>188</v>
      </c>
      <c r="AR49" s="1" t="n">
        <v>222</v>
      </c>
      <c r="AS49" s="1" t="n">
        <v>177</v>
      </c>
      <c r="AT49" s="1" t="n">
        <v>4</v>
      </c>
      <c r="AU49" s="1" t="n">
        <f aca="false">((AO49*15)+(AP49*30)+(AQ49*30)+(AR49*30)+(AS49*15))-(AO49*120)</f>
        <v>9375</v>
      </c>
      <c r="AV49" s="1" t="n">
        <f aca="false">((AO49*15)+(AP49*30)+(AQ49*30)+(AR49*30)+(AS49*15))</f>
        <v>23055</v>
      </c>
      <c r="AW49" s="1" t="n">
        <v>4.6</v>
      </c>
      <c r="AX49" s="4" t="n">
        <f aca="false">10000/SQRT((AO49*BE49)*(AVERAGE(AO49:AS49)*AVERAGE(BE49:BI49)))</f>
        <v>5.02562637680889</v>
      </c>
      <c r="AY49" s="4" t="n">
        <v>0</v>
      </c>
      <c r="AZ49" s="2" t="n">
        <f aca="false">(AO49*BE49)/405</f>
        <v>2.00133333333333</v>
      </c>
      <c r="BA49" s="2" t="n">
        <v>1</v>
      </c>
      <c r="BB49" s="2" t="n">
        <f aca="false">1/(LOG(BE49)+LOG(AO49))</f>
        <v>0.343787397915866</v>
      </c>
      <c r="BC49" s="2" t="n">
        <f aca="false">(BF49-BE49)/(AP49-AO49)</f>
        <v>0.206969696969697</v>
      </c>
      <c r="BD49" s="2" t="n">
        <f aca="false">(20*BE49)/((AO49/18)-3.5)</f>
        <v>50.1882352941177</v>
      </c>
      <c r="BE49" s="19" t="n">
        <v>7.11</v>
      </c>
      <c r="BF49" s="19" t="n">
        <v>27.6</v>
      </c>
      <c r="BG49" s="19" t="n">
        <v>24.8</v>
      </c>
      <c r="BH49" s="19" t="n">
        <v>32.1</v>
      </c>
      <c r="BI49" s="19" t="n">
        <v>42</v>
      </c>
      <c r="BJ49" s="2" t="n">
        <f aca="false">((BE49*15)+(BF49*30)+(BG49*30)+(BH49*30)+(BI49*15))-(BE49*120)</f>
        <v>2418.45</v>
      </c>
      <c r="BK49" s="2" t="n">
        <f aca="false">((BE49*15)+(BF49*30)+(BG49*30)+(BH49*30)+(BI49*15))</f>
        <v>3271.65</v>
      </c>
      <c r="BL49" s="2" t="n">
        <f aca="false">(1/BE49)</f>
        <v>0.140646976090014</v>
      </c>
      <c r="BM49" s="2" t="n">
        <f aca="false">(BJ49/AU49)</f>
        <v>0.257968</v>
      </c>
      <c r="BN49" s="2" t="n">
        <f aca="false">(BK49/AV49)</f>
        <v>0.141906310995446</v>
      </c>
      <c r="BO49" s="2" t="n">
        <f aca="false">(AX49*BM49)</f>
        <v>1.29645078517264</v>
      </c>
      <c r="BP49" s="2" t="n">
        <f aca="false">(AX49*BN49)</f>
        <v>0.713168099574358</v>
      </c>
      <c r="BQ49" s="2" t="n">
        <v>1</v>
      </c>
      <c r="BR49" s="4" t="n">
        <f aca="false">(BC49*BL49)</f>
        <v>0.0291096620210544</v>
      </c>
      <c r="BS49" s="1" t="n">
        <v>233</v>
      </c>
      <c r="BT49" s="1" t="n">
        <v>1</v>
      </c>
      <c r="BU49" s="1" t="n">
        <v>43</v>
      </c>
      <c r="BV49" s="1" t="n">
        <v>1</v>
      </c>
      <c r="BW49" s="1" t="n">
        <v>156</v>
      </c>
      <c r="BX49" s="1" t="n">
        <v>1</v>
      </c>
      <c r="BY49" s="1" t="n">
        <v>34</v>
      </c>
      <c r="BZ49" s="1" t="n">
        <v>171</v>
      </c>
      <c r="CA49" s="1" t="n">
        <v>1</v>
      </c>
      <c r="CB49" s="1" t="n">
        <v>3</v>
      </c>
      <c r="CD49" s="1" t="n">
        <v>56</v>
      </c>
      <c r="CE49" s="1" t="n">
        <v>-7</v>
      </c>
      <c r="CF49" s="1" t="n">
        <v>29.9</v>
      </c>
      <c r="CG49" s="1" t="n">
        <v>190</v>
      </c>
      <c r="CH49" s="1" t="n">
        <v>85</v>
      </c>
      <c r="CI49" s="1" t="n">
        <v>437</v>
      </c>
      <c r="CJ49" s="1" t="n">
        <v>0.95</v>
      </c>
      <c r="CK49" s="1" t="s">
        <v>429</v>
      </c>
    </row>
    <row r="50" customFormat="false" ht="15" hidden="false" customHeight="true" outlineLevel="0" collapsed="false">
      <c r="A50" s="1" t="n">
        <v>30471</v>
      </c>
      <c r="B50" s="1" t="n">
        <v>1</v>
      </c>
      <c r="C50" s="1" t="n">
        <v>40</v>
      </c>
      <c r="D50" s="1" t="n">
        <v>1</v>
      </c>
      <c r="E50" s="1" t="n">
        <v>1</v>
      </c>
      <c r="F50" s="1" t="n">
        <v>0</v>
      </c>
      <c r="G50" s="1" t="n">
        <v>1</v>
      </c>
      <c r="H50" s="1" t="n">
        <v>1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f aca="false">IF(W50&gt;27,1,0)</f>
        <v>1</v>
      </c>
      <c r="N50" s="1" t="n">
        <v>0</v>
      </c>
      <c r="O50" s="1" t="n">
        <v>1</v>
      </c>
      <c r="P50" s="1" t="n">
        <f aca="false">SUM(E50:O50)</f>
        <v>5</v>
      </c>
      <c r="Q50" s="1" t="n">
        <v>140</v>
      </c>
      <c r="R50" s="1" t="n">
        <v>100</v>
      </c>
      <c r="S50" s="1" t="n">
        <f aca="false">Q50-R50</f>
        <v>40</v>
      </c>
      <c r="T50" s="2" t="n">
        <f aca="false">(S50/3)+ R50</f>
        <v>113.333333333333</v>
      </c>
      <c r="U50" s="3" t="n">
        <v>99.7</v>
      </c>
      <c r="V50" s="3" t="n">
        <v>174</v>
      </c>
      <c r="W50" s="18" t="n">
        <f aca="false">U50/POWER((V50/100),2)</f>
        <v>32.930373893513</v>
      </c>
      <c r="X50" s="2" t="n">
        <v>2</v>
      </c>
      <c r="Y50" s="3" t="n">
        <v>105</v>
      </c>
      <c r="Z50" s="3" t="n">
        <v>108.5</v>
      </c>
      <c r="AA50" s="2" t="n">
        <v>40.7746762463969</v>
      </c>
      <c r="AB50" s="2" t="n">
        <v>0.603448275862069</v>
      </c>
      <c r="AC50" s="2" t="n">
        <v>0.967741935483871</v>
      </c>
      <c r="AD50" s="3" t="n">
        <v>32</v>
      </c>
      <c r="AE50" s="3" t="n">
        <v>31.9</v>
      </c>
      <c r="AF50" s="3" t="n">
        <v>67.8</v>
      </c>
      <c r="AG50" s="1" t="n">
        <v>14</v>
      </c>
      <c r="AH50" s="3" t="n">
        <v>49.1</v>
      </c>
      <c r="AI50" s="3" t="n">
        <v>49</v>
      </c>
      <c r="AJ50" s="3" t="n">
        <v>64.4</v>
      </c>
      <c r="AK50" s="3" t="n">
        <v>3.4</v>
      </c>
      <c r="AL50" s="1" t="n">
        <v>2028</v>
      </c>
      <c r="AM50" s="1" t="n">
        <v>55</v>
      </c>
      <c r="AN50" s="1" t="n">
        <v>3143</v>
      </c>
      <c r="AO50" s="1" t="n">
        <v>91</v>
      </c>
      <c r="AP50" s="1" t="n">
        <v>116</v>
      </c>
      <c r="AQ50" s="1" t="n">
        <v>121</v>
      </c>
      <c r="AR50" s="1" t="n">
        <v>150</v>
      </c>
      <c r="AS50" s="1" t="n">
        <v>144</v>
      </c>
      <c r="AT50" s="1" t="n">
        <v>3</v>
      </c>
      <c r="AU50" s="1" t="n">
        <f aca="false">((AO50*15)+(AP50*30)+(AQ50*30)+(AR50*30)+(AS50*15))-(AO50*120)</f>
        <v>4215</v>
      </c>
      <c r="AV50" s="1" t="n">
        <f aca="false">((AO50*15)+(AP50*30)+(AQ50*30)+(AR50*30)+(AS50*15))</f>
        <v>15135</v>
      </c>
      <c r="AX50" s="4" t="n">
        <f aca="false">10000/SQRT((AO50*BE50)*(AVERAGE(AO50:AS50)*AVERAGE(BE50:BI50)))</f>
        <v>1.88832767451288</v>
      </c>
      <c r="AY50" s="4" t="n">
        <v>1</v>
      </c>
      <c r="AZ50" s="2" t="n">
        <f aca="false">(AO50*BE50)/405</f>
        <v>4.53876543209877</v>
      </c>
      <c r="BA50" s="2" t="n">
        <v>1</v>
      </c>
      <c r="BB50" s="2" t="n">
        <f aca="false">1/(LOG(BE50)+LOG(AO50))</f>
        <v>0.306335687210164</v>
      </c>
      <c r="BC50" s="2" t="n">
        <f aca="false">(BF50-BE50)/(AP50-AO50)</f>
        <v>5.152</v>
      </c>
      <c r="BD50" s="2" t="n">
        <f aca="false">(20*BE50)/((AO50/18)-3.5)</f>
        <v>259.714285714286</v>
      </c>
      <c r="BE50" s="2" t="n">
        <v>20.2</v>
      </c>
      <c r="BF50" s="2" t="n">
        <v>149</v>
      </c>
      <c r="BG50" s="2" t="n">
        <v>104</v>
      </c>
      <c r="BH50" s="2" t="n">
        <v>219</v>
      </c>
      <c r="BI50" s="2" t="n">
        <v>121</v>
      </c>
      <c r="BJ50" s="2" t="n">
        <f aca="false">((BE50*15)+(BF50*30)+(BG50*30)+(BH50*30)+(BI50*15))-(BE50*120)</f>
        <v>13854</v>
      </c>
      <c r="BK50" s="2" t="n">
        <f aca="false">((BE50*15)+(BF50*30)+(BG50*30)+(BH50*30)+(BI50*15))</f>
        <v>16278</v>
      </c>
      <c r="BL50" s="2" t="n">
        <f aca="false">(1/BE50)</f>
        <v>0.0495049504950495</v>
      </c>
      <c r="BM50" s="2" t="n">
        <f aca="false">(BJ50/AU50)</f>
        <v>3.28683274021352</v>
      </c>
      <c r="BN50" s="2" t="n">
        <f aca="false">(BK50/AV50)</f>
        <v>1.07552031714569</v>
      </c>
      <c r="BO50" s="2" t="n">
        <f aca="false">(AX50*BM50)</f>
        <v>6.20661722484021</v>
      </c>
      <c r="BP50" s="2" t="n">
        <f aca="false">(AX50*BN50)</f>
        <v>2.03093477936708</v>
      </c>
      <c r="BQ50" s="2" t="n">
        <v>2</v>
      </c>
      <c r="BR50" s="4" t="n">
        <f aca="false">(BC50*BL50)</f>
        <v>0.255049504950495</v>
      </c>
      <c r="BS50" s="1" t="n">
        <v>255</v>
      </c>
      <c r="BT50" s="1" t="n">
        <v>1</v>
      </c>
      <c r="BU50" s="1" t="n">
        <v>70</v>
      </c>
      <c r="BV50" s="1" t="n">
        <v>0</v>
      </c>
      <c r="BW50" s="1" t="n">
        <v>73</v>
      </c>
      <c r="BX50" s="1" t="n">
        <v>0</v>
      </c>
      <c r="BY50" s="1" t="n">
        <v>112</v>
      </c>
      <c r="BZ50" s="1" t="n">
        <v>363</v>
      </c>
      <c r="CA50" s="1" t="n">
        <v>1</v>
      </c>
      <c r="CB50" s="1" t="n">
        <v>5</v>
      </c>
      <c r="CC50" s="1" t="n">
        <v>2</v>
      </c>
      <c r="CD50" s="1" t="n">
        <v>45</v>
      </c>
      <c r="CE50" s="1" t="n">
        <v>51.27</v>
      </c>
      <c r="CF50" s="1" t="n">
        <v>49.58</v>
      </c>
      <c r="CG50" s="1" t="n">
        <v>178</v>
      </c>
      <c r="CH50" s="1" t="n">
        <v>80</v>
      </c>
      <c r="CI50" s="1" t="n">
        <v>418</v>
      </c>
      <c r="CJ50" s="1" t="n">
        <v>1.72</v>
      </c>
      <c r="CK50" s="1" t="s">
        <v>433</v>
      </c>
      <c r="FN50" s="1" t="n">
        <v>7</v>
      </c>
      <c r="FO50" s="1" t="n">
        <v>2</v>
      </c>
      <c r="FP50" s="1" t="n">
        <v>2</v>
      </c>
      <c r="FQ50" s="1" t="n">
        <v>21.09036</v>
      </c>
      <c r="FR50" s="1" t="n">
        <v>360.3815</v>
      </c>
      <c r="FS50" s="1" t="n">
        <v>0</v>
      </c>
      <c r="FT50" s="1" t="n">
        <v>4</v>
      </c>
      <c r="FU50" s="1" t="n">
        <v>1</v>
      </c>
      <c r="FV50" s="1" t="n">
        <v>2</v>
      </c>
      <c r="FW50" s="1" t="n">
        <v>2873.34</v>
      </c>
      <c r="FX50" s="1" t="n">
        <v>80.21</v>
      </c>
      <c r="FY50" s="1" t="n">
        <v>31.65</v>
      </c>
      <c r="FZ50" s="1" t="n">
        <v>29.82</v>
      </c>
      <c r="GA50" s="1" t="n">
        <v>28.02</v>
      </c>
      <c r="GB50" s="1" t="n">
        <v>518.28</v>
      </c>
      <c r="GC50" s="1" t="n">
        <v>42.97</v>
      </c>
      <c r="GD50" s="1" t="n">
        <v>27.28</v>
      </c>
      <c r="GE50" s="1" t="n">
        <v>11.27</v>
      </c>
      <c r="GF50" s="1" t="n">
        <v>137.41</v>
      </c>
      <c r="GG50" s="1" t="n">
        <v>1.43</v>
      </c>
      <c r="GH50" s="1" t="n">
        <v>14.08</v>
      </c>
      <c r="GI50" s="1" t="n">
        <v>10.72</v>
      </c>
      <c r="GJ50" s="1" t="n">
        <v>45.13</v>
      </c>
      <c r="GK50" s="1" t="n">
        <v>41.55</v>
      </c>
      <c r="GL50" s="1" t="n">
        <v>24.52</v>
      </c>
      <c r="GM50" s="1" t="n">
        <v>11.86</v>
      </c>
      <c r="GN50" s="1" t="n">
        <v>0</v>
      </c>
      <c r="GO50" s="1" t="n">
        <v>24.91</v>
      </c>
      <c r="GP50" s="1" t="n">
        <v>11.5</v>
      </c>
      <c r="GQ50" s="1" t="n">
        <v>6.58</v>
      </c>
      <c r="GR50" s="1" t="n">
        <v>1.69</v>
      </c>
      <c r="GS50" s="1" t="n">
        <v>1051.77</v>
      </c>
      <c r="GT50" s="1" t="n">
        <v>19.21</v>
      </c>
      <c r="GU50" s="1" t="n">
        <v>1.34</v>
      </c>
      <c r="GV50" s="1" t="n">
        <v>490.93</v>
      </c>
      <c r="GW50" s="1" t="n">
        <v>1471.61</v>
      </c>
      <c r="GX50" s="1" t="n">
        <v>4504.44</v>
      </c>
      <c r="GY50" s="1" t="n">
        <v>2184.75</v>
      </c>
      <c r="GZ50" s="1" t="n">
        <v>9.06</v>
      </c>
      <c r="HA50" s="1" t="n">
        <v>2.37</v>
      </c>
      <c r="HB50" s="1" t="n">
        <v>5.2</v>
      </c>
      <c r="HC50" s="1" t="n">
        <v>0</v>
      </c>
      <c r="HD50" s="1" t="n">
        <v>70.14</v>
      </c>
      <c r="HE50" s="1" t="n">
        <v>436.03</v>
      </c>
      <c r="HF50" s="1" t="n">
        <v>2.16</v>
      </c>
      <c r="HG50" s="1" t="n">
        <v>2.02</v>
      </c>
      <c r="HH50" s="1" t="n">
        <v>22.7</v>
      </c>
      <c r="HI50" s="1" t="n">
        <v>6.53</v>
      </c>
      <c r="HJ50" s="1" t="n">
        <v>2.5</v>
      </c>
      <c r="HK50" s="1" t="n">
        <v>0.34</v>
      </c>
      <c r="HL50" s="1" t="n">
        <v>488.4</v>
      </c>
      <c r="HM50" s="1" t="n">
        <v>3.71</v>
      </c>
      <c r="HN50" s="1" t="n">
        <v>106.6</v>
      </c>
      <c r="HO50" s="1" t="n">
        <v>9794.87</v>
      </c>
      <c r="HP50" s="1" t="n">
        <v>9055.38</v>
      </c>
      <c r="HQ50" s="1" t="n">
        <v>67.4</v>
      </c>
      <c r="HR50" s="1" t="n">
        <v>3016.08</v>
      </c>
      <c r="HS50" s="1" t="n">
        <v>1163.92</v>
      </c>
      <c r="HT50" s="1" t="n">
        <v>5020.78</v>
      </c>
      <c r="HU50" s="1" t="n">
        <v>2790.2</v>
      </c>
      <c r="HV50" s="1" t="n">
        <v>134.09</v>
      </c>
      <c r="HW50" s="1" t="n">
        <v>9.29</v>
      </c>
      <c r="HX50" s="1" t="n">
        <v>7.86</v>
      </c>
      <c r="HY50" s="1" t="n">
        <v>7.29</v>
      </c>
      <c r="HZ50" s="1" t="n">
        <v>0.51</v>
      </c>
      <c r="IA50" s="1" t="n">
        <v>6.38</v>
      </c>
      <c r="IB50" s="1" t="n">
        <v>1.05</v>
      </c>
      <c r="IC50" s="1" t="n">
        <v>16.56</v>
      </c>
      <c r="ID50" s="1" t="n">
        <v>8.24</v>
      </c>
      <c r="IE50" s="1" t="n">
        <v>18.63</v>
      </c>
      <c r="IF50" s="1" t="n">
        <v>23.01</v>
      </c>
      <c r="IG50" s="1" t="n">
        <v>10.65</v>
      </c>
      <c r="IH50" s="1" t="n">
        <v>223.29</v>
      </c>
      <c r="II50" s="1" t="n">
        <v>0</v>
      </c>
      <c r="IJ50" s="1" t="n">
        <v>3.42</v>
      </c>
      <c r="IK50" s="1" t="n">
        <v>83.81</v>
      </c>
      <c r="IL50" s="1" t="n">
        <v>4619272.3</v>
      </c>
      <c r="IM50" s="1" t="n">
        <v>8912.7</v>
      </c>
      <c r="IN50" s="1" t="n">
        <v>41.69</v>
      </c>
      <c r="IO50" s="1" t="n">
        <v>0.05</v>
      </c>
      <c r="IP50" s="1" t="n">
        <v>0.04</v>
      </c>
      <c r="IQ50" s="1" t="n">
        <v>0.02</v>
      </c>
      <c r="IR50" s="1" t="n">
        <v>0.07</v>
      </c>
      <c r="IS50" s="1" t="n">
        <v>0.11</v>
      </c>
      <c r="IT50" s="1" t="n">
        <v>0.02</v>
      </c>
      <c r="IU50" s="1" t="n">
        <v>0.45</v>
      </c>
      <c r="IV50" s="1" t="n">
        <v>0.47</v>
      </c>
      <c r="IW50" s="1" t="n">
        <v>8.47</v>
      </c>
      <c r="IX50" s="1" t="n">
        <v>6.09</v>
      </c>
      <c r="IY50" s="1" t="n">
        <v>2.92</v>
      </c>
      <c r="IZ50" s="1" t="n">
        <v>1.55</v>
      </c>
      <c r="JA50" s="1" t="n">
        <v>1.57</v>
      </c>
      <c r="JB50" s="1" t="n">
        <v>0.03</v>
      </c>
      <c r="JC50" s="1" t="n">
        <v>18.12</v>
      </c>
      <c r="JD50" s="1" t="n">
        <v>11.17</v>
      </c>
      <c r="JE50" s="1" t="n">
        <v>0.44</v>
      </c>
      <c r="JF50" s="1" t="n">
        <v>0.19</v>
      </c>
      <c r="JG50" s="1" t="n">
        <v>0.01</v>
      </c>
      <c r="JH50" s="1" t="n">
        <v>8.63</v>
      </c>
      <c r="JI50" s="1" t="n">
        <v>5.71</v>
      </c>
      <c r="JJ50" s="1" t="n">
        <v>0.05</v>
      </c>
      <c r="JK50" s="1" t="n">
        <v>0.13</v>
      </c>
      <c r="JL50" s="1" t="n">
        <v>0.81</v>
      </c>
      <c r="JM50" s="1" t="n">
        <v>0.66</v>
      </c>
      <c r="JN50" s="1" t="n">
        <v>0.01</v>
      </c>
      <c r="JO50" s="1" t="n">
        <v>0.12</v>
      </c>
      <c r="JP50" s="1" t="n">
        <v>0.03</v>
      </c>
      <c r="JQ50" s="1" t="n">
        <v>0.05</v>
      </c>
      <c r="JR50" s="1" t="n">
        <v>0.04</v>
      </c>
      <c r="JS50" s="1" t="n">
        <v>0.02</v>
      </c>
      <c r="JT50" s="1" t="n">
        <v>0.13</v>
      </c>
      <c r="JU50" s="1" t="n">
        <v>0.09</v>
      </c>
      <c r="JV50" s="1" t="n">
        <v>56</v>
      </c>
      <c r="JW50" s="1" t="n">
        <v>3360</v>
      </c>
      <c r="JX50" s="1" t="n">
        <v>50.4</v>
      </c>
      <c r="JY50" s="1" t="n">
        <v>13.975</v>
      </c>
      <c r="JZ50" s="1" t="n">
        <v>14.125</v>
      </c>
      <c r="KA50" s="1" t="n">
        <v>847.5</v>
      </c>
      <c r="KB50" s="1" t="n">
        <v>31.4777</v>
      </c>
      <c r="KC50" s="1" t="n">
        <v>12.468</v>
      </c>
      <c r="KD50" s="1" t="n">
        <v>748.0799</v>
      </c>
      <c r="KE50" s="1" t="n">
        <v>26.968</v>
      </c>
      <c r="KF50" s="1" t="n">
        <v>82.968</v>
      </c>
      <c r="KG50" s="1" t="n">
        <v>46.3902</v>
      </c>
    </row>
    <row r="51" customFormat="false" ht="15" hidden="false" customHeight="true" outlineLevel="0" collapsed="false">
      <c r="A51" s="1" t="n">
        <v>30482</v>
      </c>
      <c r="B51" s="1" t="n">
        <v>1</v>
      </c>
      <c r="C51" s="1" t="n">
        <v>38</v>
      </c>
      <c r="D51" s="1" t="n">
        <v>1</v>
      </c>
      <c r="E51" s="1" t="n">
        <v>0</v>
      </c>
      <c r="F51" s="1" t="n">
        <v>0</v>
      </c>
      <c r="G51" s="1" t="n">
        <v>1</v>
      </c>
      <c r="H51" s="1" t="n">
        <v>0</v>
      </c>
      <c r="I51" s="1" t="n">
        <v>1</v>
      </c>
      <c r="J51" s="1" t="n">
        <v>0</v>
      </c>
      <c r="K51" s="1" t="n">
        <v>0</v>
      </c>
      <c r="L51" s="1" t="n">
        <v>0</v>
      </c>
      <c r="M51" s="1" t="n">
        <v>0</v>
      </c>
      <c r="N51" s="1" t="n">
        <v>0</v>
      </c>
      <c r="O51" s="1" t="n">
        <v>1</v>
      </c>
      <c r="P51" s="1" t="n">
        <f aca="false">SUM(E51:O51)</f>
        <v>3</v>
      </c>
      <c r="Q51" s="1" t="n">
        <v>100</v>
      </c>
      <c r="R51" s="1" t="n">
        <v>60</v>
      </c>
      <c r="S51" s="1" t="n">
        <v>40</v>
      </c>
      <c r="T51" s="2" t="n">
        <v>73.3333333333333</v>
      </c>
      <c r="U51" s="3" t="n">
        <v>67.1</v>
      </c>
      <c r="V51" s="3" t="n">
        <v>177</v>
      </c>
      <c r="W51" s="2" t="n">
        <v>21.4178556608893</v>
      </c>
      <c r="X51" s="2" t="n">
        <v>0</v>
      </c>
      <c r="Y51" s="3" t="n">
        <v>86</v>
      </c>
      <c r="Z51" s="3" t="n">
        <v>91.4</v>
      </c>
      <c r="AA51" s="2" t="n">
        <v>30.9983644616693</v>
      </c>
      <c r="AB51" s="2" t="n">
        <v>0.485875706214689</v>
      </c>
      <c r="AC51" s="2" t="n">
        <v>0.940919037199125</v>
      </c>
      <c r="AD51" s="3" t="n">
        <v>16.3</v>
      </c>
      <c r="AE51" s="3" t="n">
        <v>10.9</v>
      </c>
      <c r="AF51" s="3" t="n">
        <v>56.2</v>
      </c>
      <c r="AG51" s="1" t="n">
        <v>5</v>
      </c>
      <c r="AH51" s="3" t="n">
        <v>56.8</v>
      </c>
      <c r="AI51" s="3" t="n">
        <v>38.1</v>
      </c>
      <c r="AJ51" s="3" t="n">
        <v>53.4</v>
      </c>
      <c r="AK51" s="3" t="n">
        <v>2.8</v>
      </c>
      <c r="AL51" s="1" t="n">
        <v>1621</v>
      </c>
      <c r="AM51" s="1" t="n">
        <v>25</v>
      </c>
      <c r="AN51" s="1" t="n">
        <v>2885</v>
      </c>
      <c r="AO51" s="1" t="n">
        <v>99</v>
      </c>
      <c r="AP51" s="1" t="n">
        <v>185</v>
      </c>
      <c r="AQ51" s="1" t="n">
        <v>233</v>
      </c>
      <c r="AR51" s="1" t="n">
        <v>184</v>
      </c>
      <c r="AS51" s="1" t="n">
        <v>148</v>
      </c>
      <c r="AT51" s="1" t="n">
        <v>3</v>
      </c>
      <c r="AU51" s="1" t="n">
        <f aca="false">((AO51*15)+(AP51*30)+(AQ51*30)+(AR51*30)+(AS51*15))-(AO51*120)</f>
        <v>9885</v>
      </c>
      <c r="AV51" s="1" t="n">
        <f aca="false">((AO51*15)+(AP51*30)+(AQ51*30)+(AR51*30)+(AS51*15))</f>
        <v>21765</v>
      </c>
      <c r="AW51" s="1" t="n">
        <v>3.6</v>
      </c>
      <c r="BS51" s="1" t="n">
        <v>250</v>
      </c>
      <c r="BT51" s="1" t="n">
        <v>1</v>
      </c>
      <c r="BU51" s="1" t="n">
        <v>43</v>
      </c>
      <c r="BV51" s="1" t="n">
        <v>0</v>
      </c>
      <c r="BW51" s="1" t="n">
        <v>175</v>
      </c>
      <c r="BX51" s="1" t="n">
        <v>1</v>
      </c>
      <c r="BY51" s="1" t="n">
        <v>32</v>
      </c>
      <c r="BZ51" s="1" t="n">
        <v>161</v>
      </c>
      <c r="CA51" s="1" t="n">
        <v>1</v>
      </c>
      <c r="CB51" s="1" t="n">
        <v>1</v>
      </c>
      <c r="CD51" s="1" t="n">
        <v>57</v>
      </c>
      <c r="CE51" s="1" t="n">
        <v>102.13</v>
      </c>
      <c r="CF51" s="1" t="n">
        <v>76.31</v>
      </c>
      <c r="CG51" s="1" t="n">
        <v>168</v>
      </c>
      <c r="CH51" s="1" t="n">
        <v>96</v>
      </c>
      <c r="CI51" s="1" t="n">
        <v>383</v>
      </c>
      <c r="CJ51" s="1" t="n">
        <v>1.52</v>
      </c>
      <c r="CK51" s="1" t="s">
        <v>429</v>
      </c>
    </row>
    <row r="52" customFormat="false" ht="15" hidden="false" customHeight="true" outlineLevel="0" collapsed="false">
      <c r="A52" s="1" t="n">
        <v>30483</v>
      </c>
      <c r="B52" s="1" t="n">
        <v>2</v>
      </c>
      <c r="C52" s="1" t="n">
        <v>42</v>
      </c>
      <c r="D52" s="1" t="n">
        <v>1</v>
      </c>
      <c r="E52" s="1" t="n">
        <v>0</v>
      </c>
      <c r="F52" s="1" t="n">
        <v>0</v>
      </c>
      <c r="G52" s="1" t="n">
        <v>1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</v>
      </c>
      <c r="M52" s="1" t="n">
        <v>0</v>
      </c>
      <c r="N52" s="1" t="n">
        <v>0</v>
      </c>
      <c r="O52" s="1" t="n">
        <v>0</v>
      </c>
      <c r="P52" s="1" t="n">
        <f aca="false">SUM(E52:O52)</f>
        <v>2</v>
      </c>
      <c r="Q52" s="1" t="n">
        <v>90</v>
      </c>
      <c r="R52" s="1" t="n">
        <v>60</v>
      </c>
      <c r="S52" s="1" t="n">
        <v>30</v>
      </c>
      <c r="T52" s="2" t="n">
        <v>70</v>
      </c>
      <c r="U52" s="3" t="n">
        <v>56.9</v>
      </c>
      <c r="V52" s="3" t="n">
        <v>150.5</v>
      </c>
      <c r="W52" s="2" t="n">
        <v>25.1211355283054</v>
      </c>
      <c r="X52" s="2" t="n">
        <v>1</v>
      </c>
      <c r="Y52" s="3" t="n">
        <v>76</v>
      </c>
      <c r="Z52" s="3" t="n">
        <v>96</v>
      </c>
      <c r="AA52" s="2" t="n">
        <v>38.309978276421</v>
      </c>
      <c r="AB52" s="2" t="n">
        <v>0.504983388704319</v>
      </c>
      <c r="AC52" s="2" t="n">
        <v>0.791666666666667</v>
      </c>
      <c r="AD52" s="3" t="n">
        <v>30.8</v>
      </c>
      <c r="AE52" s="3" t="n">
        <v>17.5</v>
      </c>
      <c r="AF52" s="3" t="n">
        <v>39.4</v>
      </c>
      <c r="AG52" s="1" t="n">
        <v>5</v>
      </c>
      <c r="AH52" s="3" t="n">
        <v>47.6</v>
      </c>
      <c r="AI52" s="3" t="n">
        <v>27.1</v>
      </c>
      <c r="AJ52" s="3" t="n">
        <v>37.4</v>
      </c>
      <c r="AK52" s="3" t="n">
        <v>2</v>
      </c>
      <c r="AL52" s="1" t="n">
        <v>1197</v>
      </c>
      <c r="AM52" s="1" t="n">
        <v>34</v>
      </c>
      <c r="AN52" s="1" t="n">
        <v>1963</v>
      </c>
      <c r="AO52" s="1" t="n">
        <v>85</v>
      </c>
      <c r="AP52" s="1" t="n">
        <v>102</v>
      </c>
      <c r="AQ52" s="1" t="n">
        <v>98</v>
      </c>
      <c r="AR52" s="1" t="n">
        <v>95</v>
      </c>
      <c r="AS52" s="1" t="n">
        <v>86</v>
      </c>
      <c r="AT52" s="1" t="n">
        <v>1</v>
      </c>
      <c r="AU52" s="1" t="n">
        <f aca="false">((AO52*15)+(AP52*30)+(AQ52*30)+(AR52*30)+(AS52*15))-(AO52*120)</f>
        <v>1215</v>
      </c>
      <c r="AV52" s="1" t="n">
        <f aca="false">((AO52*15)+(AP52*30)+(AQ52*30)+(AR52*30)+(AS52*15))</f>
        <v>11415</v>
      </c>
      <c r="BS52" s="1" t="n">
        <v>105</v>
      </c>
      <c r="BT52" s="1" t="n">
        <v>0</v>
      </c>
      <c r="BU52" s="1" t="n">
        <v>52</v>
      </c>
      <c r="BV52" s="1" t="n">
        <v>0</v>
      </c>
      <c r="BW52" s="1" t="n">
        <v>39</v>
      </c>
      <c r="BX52" s="1" t="n">
        <v>0</v>
      </c>
      <c r="BY52" s="1" t="n">
        <v>14</v>
      </c>
      <c r="BZ52" s="1" t="n">
        <v>70</v>
      </c>
      <c r="CA52" s="1" t="n">
        <v>0</v>
      </c>
      <c r="CB52" s="1" t="n">
        <v>2</v>
      </c>
      <c r="CD52" s="1" t="n">
        <v>65</v>
      </c>
      <c r="CE52" s="1" t="n">
        <v>62.81</v>
      </c>
      <c r="CF52" s="1" t="n">
        <v>31.95</v>
      </c>
      <c r="CG52" s="1" t="n">
        <v>134</v>
      </c>
      <c r="CH52" s="1" t="n">
        <v>100</v>
      </c>
      <c r="CI52" s="1" t="n">
        <v>420</v>
      </c>
      <c r="CJ52" s="1" t="n">
        <v>1.31</v>
      </c>
      <c r="CK52" s="1" t="s">
        <v>429</v>
      </c>
      <c r="CN52" s="1" t="n">
        <v>1629</v>
      </c>
      <c r="CO52" s="1" t="n">
        <v>17</v>
      </c>
      <c r="CP52" s="1" t="n">
        <v>17</v>
      </c>
      <c r="CQ52" s="1" t="n">
        <v>3</v>
      </c>
      <c r="CR52" s="1" t="n">
        <v>7</v>
      </c>
      <c r="CS52" s="1" t="n">
        <v>3</v>
      </c>
      <c r="CT52" s="1" t="n">
        <v>69</v>
      </c>
      <c r="CU52" s="1" t="n">
        <v>6.4</v>
      </c>
      <c r="CV52" s="1" t="n">
        <v>3</v>
      </c>
      <c r="CW52" s="1" t="n">
        <v>10.2</v>
      </c>
      <c r="CX52" s="1" t="n">
        <v>0</v>
      </c>
      <c r="CY52" s="1" t="n">
        <v>0</v>
      </c>
      <c r="CZ52" s="1" t="n">
        <v>2.5</v>
      </c>
      <c r="DA52" s="1" t="n">
        <v>0.3</v>
      </c>
      <c r="DB52" s="1" t="n">
        <v>2.2</v>
      </c>
      <c r="DC52" s="1" t="n">
        <v>2.5</v>
      </c>
      <c r="DD52" s="1" t="n">
        <v>67.3</v>
      </c>
      <c r="DE52" s="1" t="n">
        <v>29.9</v>
      </c>
      <c r="DF52" s="1" t="n">
        <v>6.1</v>
      </c>
      <c r="DG52" s="1" t="n">
        <v>13.1</v>
      </c>
      <c r="DH52" s="1" t="n">
        <v>5.4</v>
      </c>
      <c r="DI52" s="1" t="n">
        <v>68</v>
      </c>
      <c r="DJ52" s="1" t="n">
        <v>280.1</v>
      </c>
      <c r="DK52" s="1" t="n">
        <v>43.4</v>
      </c>
      <c r="DL52" s="1" t="n">
        <v>25.5</v>
      </c>
      <c r="DM52" s="1" t="n">
        <v>1005</v>
      </c>
      <c r="DN52" s="1" t="n">
        <v>161</v>
      </c>
      <c r="DO52" s="1" t="n">
        <v>1.27</v>
      </c>
      <c r="DP52" s="1" t="n">
        <v>0.78</v>
      </c>
      <c r="DQ52" s="1" t="n">
        <v>1.09</v>
      </c>
      <c r="DR52" s="1" t="n">
        <v>2.18</v>
      </c>
      <c r="DS52" s="1" t="n">
        <v>31.2</v>
      </c>
      <c r="DT52" s="1" t="n">
        <v>508.6</v>
      </c>
      <c r="DU52" s="1" t="n">
        <v>2.39</v>
      </c>
      <c r="DV52" s="1" t="n">
        <v>14.18</v>
      </c>
      <c r="DW52" s="1" t="n">
        <v>2.53</v>
      </c>
      <c r="DX52" s="1" t="n">
        <v>634</v>
      </c>
      <c r="DY52" s="1" t="n">
        <v>15.69</v>
      </c>
      <c r="DZ52" s="1" t="n">
        <v>2558</v>
      </c>
      <c r="EA52" s="1" t="n">
        <v>243</v>
      </c>
      <c r="EB52" s="1" t="n">
        <v>986</v>
      </c>
      <c r="EC52" s="1" t="n">
        <v>733</v>
      </c>
      <c r="ED52" s="1" t="n">
        <v>59</v>
      </c>
      <c r="EE52" s="1" t="n">
        <v>4.3</v>
      </c>
      <c r="EF52" s="1" t="n">
        <v>0</v>
      </c>
      <c r="EG52" s="1" t="n">
        <v>11</v>
      </c>
      <c r="EH52" s="1" t="n">
        <v>1</v>
      </c>
      <c r="EI52" s="1" t="n">
        <v>300</v>
      </c>
      <c r="EJ52" s="1" t="n">
        <v>24</v>
      </c>
      <c r="EK52" s="1" t="n">
        <v>1</v>
      </c>
      <c r="EL52" s="1" t="n">
        <v>300</v>
      </c>
      <c r="EM52" s="1" t="n">
        <v>2500</v>
      </c>
      <c r="EN52" s="1" t="n">
        <v>500</v>
      </c>
      <c r="EO52" s="1" t="n">
        <v>5</v>
      </c>
      <c r="EP52" s="1" t="n">
        <v>1</v>
      </c>
      <c r="EQ52" s="1" t="n">
        <v>2</v>
      </c>
      <c r="ER52" s="1" t="n">
        <v>900</v>
      </c>
      <c r="ES52" s="1" t="n">
        <v>4</v>
      </c>
      <c r="ET52" s="1" t="n">
        <v>0</v>
      </c>
      <c r="EU52" s="1" t="n">
        <v>0</v>
      </c>
      <c r="EV52" s="1" t="n">
        <v>0</v>
      </c>
      <c r="EW52" s="1" t="n">
        <v>0</v>
      </c>
      <c r="EX52" s="1" t="n">
        <v>1</v>
      </c>
      <c r="EY52" s="1" t="n">
        <v>1</v>
      </c>
      <c r="EZ52" s="1" t="n">
        <v>8</v>
      </c>
      <c r="FA52" s="1" t="n">
        <v>1</v>
      </c>
      <c r="FB52" s="1" t="n">
        <v>1</v>
      </c>
      <c r="FC52" s="1" t="n">
        <v>3</v>
      </c>
      <c r="FD52" s="1" t="n">
        <v>1</v>
      </c>
      <c r="FE52" s="1" t="n">
        <v>6</v>
      </c>
      <c r="FF52" s="1" t="n">
        <v>1</v>
      </c>
      <c r="FG52" s="1" t="n">
        <v>1</v>
      </c>
      <c r="FH52" s="1" t="n">
        <v>1</v>
      </c>
      <c r="FI52" s="1" t="n">
        <v>24</v>
      </c>
      <c r="FJ52" s="1" t="n">
        <v>4</v>
      </c>
      <c r="FK52" s="1" t="n">
        <v>1</v>
      </c>
      <c r="FL52" s="1" t="n">
        <v>0</v>
      </c>
      <c r="FM52" s="1" t="n">
        <v>10</v>
      </c>
      <c r="FN52" s="1" t="n">
        <v>10</v>
      </c>
      <c r="FO52" s="1" t="n">
        <v>2</v>
      </c>
      <c r="FP52" s="1" t="n">
        <v>2</v>
      </c>
      <c r="FQ52" s="1" t="n">
        <v>33.37339</v>
      </c>
      <c r="FR52" s="1" t="n">
        <v>333.1578</v>
      </c>
      <c r="FS52" s="1" t="n">
        <v>0.08</v>
      </c>
      <c r="FT52" s="1" t="n">
        <v>1</v>
      </c>
      <c r="FU52" s="1" t="n">
        <v>4</v>
      </c>
      <c r="FV52" s="1" t="n">
        <v>1</v>
      </c>
      <c r="FW52" s="1" t="n">
        <v>1883.96</v>
      </c>
      <c r="FX52" s="1" t="n">
        <v>60.62</v>
      </c>
      <c r="FY52" s="1" t="n">
        <v>20.45</v>
      </c>
      <c r="FZ52" s="1" t="n">
        <v>24.62</v>
      </c>
      <c r="GA52" s="1" t="n">
        <v>20.49</v>
      </c>
      <c r="GB52" s="1" t="n">
        <v>301.3</v>
      </c>
      <c r="GC52" s="1" t="n">
        <v>38.98</v>
      </c>
      <c r="GD52" s="1" t="n">
        <v>25.8</v>
      </c>
      <c r="GE52" s="1" t="n">
        <v>7.19</v>
      </c>
      <c r="GF52" s="1" t="n">
        <v>134.63</v>
      </c>
      <c r="GG52" s="1" t="n">
        <v>1.45</v>
      </c>
      <c r="GH52" s="1" t="n">
        <v>16.88</v>
      </c>
      <c r="GI52" s="1" t="n">
        <v>8.32</v>
      </c>
      <c r="GJ52" s="1" t="n">
        <v>32.82</v>
      </c>
      <c r="GK52" s="1" t="n">
        <v>28.53</v>
      </c>
      <c r="GL52" s="1" t="n">
        <v>16.09</v>
      </c>
      <c r="GM52" s="1" t="n">
        <v>11.07</v>
      </c>
      <c r="GN52" s="1" t="n">
        <v>0</v>
      </c>
      <c r="GO52" s="1" t="n">
        <v>20.17</v>
      </c>
      <c r="GP52" s="1" t="n">
        <v>8.4</v>
      </c>
      <c r="GQ52" s="1" t="n">
        <v>4.79</v>
      </c>
      <c r="GR52" s="1" t="n">
        <v>1.2</v>
      </c>
      <c r="GS52" s="1" t="n">
        <v>809.55</v>
      </c>
      <c r="GT52" s="1" t="n">
        <v>12.34</v>
      </c>
      <c r="GU52" s="1" t="n">
        <v>0.67</v>
      </c>
      <c r="GV52" s="1" t="n">
        <v>354.47</v>
      </c>
      <c r="GW52" s="1" t="n">
        <v>1332.57</v>
      </c>
      <c r="GX52" s="1" t="n">
        <v>2776.52</v>
      </c>
      <c r="GY52" s="1" t="n">
        <v>1699.24</v>
      </c>
      <c r="GZ52" s="1" t="n">
        <v>6.54</v>
      </c>
      <c r="HA52" s="1" t="n">
        <v>2.19</v>
      </c>
      <c r="HB52" s="1" t="n">
        <v>2.69</v>
      </c>
      <c r="HC52" s="1" t="n">
        <v>0</v>
      </c>
      <c r="HD52" s="1" t="n">
        <v>42.14</v>
      </c>
      <c r="HE52" s="1" t="n">
        <v>231.56</v>
      </c>
      <c r="HF52" s="1" t="n">
        <v>1.54</v>
      </c>
      <c r="HG52" s="1" t="n">
        <v>1.21</v>
      </c>
      <c r="HH52" s="1" t="n">
        <v>16.06</v>
      </c>
      <c r="HI52" s="1" t="n">
        <v>3.75</v>
      </c>
      <c r="HJ52" s="1" t="n">
        <v>1.61</v>
      </c>
      <c r="HK52" s="1" t="n">
        <v>1.07</v>
      </c>
      <c r="HL52" s="1" t="n">
        <v>319.03</v>
      </c>
      <c r="HM52" s="1" t="n">
        <v>2.15</v>
      </c>
      <c r="HN52" s="1" t="n">
        <v>91.11</v>
      </c>
      <c r="HO52" s="1" t="n">
        <v>5494.56</v>
      </c>
      <c r="HP52" s="1" t="n">
        <v>6598.39</v>
      </c>
      <c r="HQ52" s="1" t="n">
        <v>165.24</v>
      </c>
      <c r="HR52" s="1" t="n">
        <v>3140.73</v>
      </c>
      <c r="HS52" s="1" t="n">
        <v>724.37</v>
      </c>
      <c r="HT52" s="1" t="n">
        <v>6325.92</v>
      </c>
      <c r="HU52" s="1" t="n">
        <v>2102.31</v>
      </c>
      <c r="HV52" s="1" t="n">
        <v>123.18</v>
      </c>
      <c r="HW52" s="1" t="n">
        <v>7.89</v>
      </c>
      <c r="HX52" s="1" t="n">
        <v>6.09</v>
      </c>
      <c r="HY52" s="1" t="n">
        <v>5.27</v>
      </c>
      <c r="HZ52" s="1" t="n">
        <v>0.67</v>
      </c>
      <c r="IA52" s="1" t="n">
        <v>8.28</v>
      </c>
      <c r="IB52" s="1" t="n">
        <v>1.65</v>
      </c>
      <c r="IC52" s="1" t="n">
        <v>16.98</v>
      </c>
      <c r="ID52" s="1" t="n">
        <v>6.54</v>
      </c>
      <c r="IE52" s="1" t="n">
        <v>15.06</v>
      </c>
      <c r="IF52" s="1" t="n">
        <v>17.11</v>
      </c>
      <c r="IG52" s="1" t="n">
        <v>12.37</v>
      </c>
      <c r="IH52" s="1" t="n">
        <v>120.02</v>
      </c>
      <c r="II52" s="1" t="n">
        <v>1.41</v>
      </c>
      <c r="IJ52" s="1" t="n">
        <v>113.48</v>
      </c>
      <c r="IK52" s="1" t="n">
        <v>81.25</v>
      </c>
      <c r="IL52" s="1" t="n">
        <v>1739063.7</v>
      </c>
      <c r="IM52" s="1" t="n">
        <v>5771.87</v>
      </c>
      <c r="IN52" s="1" t="n">
        <v>39.65</v>
      </c>
      <c r="IO52" s="1" t="n">
        <v>0.07</v>
      </c>
      <c r="IP52" s="1" t="n">
        <v>0.04</v>
      </c>
      <c r="IQ52" s="1" t="n">
        <v>0.04</v>
      </c>
      <c r="IR52" s="1" t="n">
        <v>0.08</v>
      </c>
      <c r="IS52" s="1" t="n">
        <v>0.19</v>
      </c>
      <c r="IT52" s="1" t="n">
        <v>0.05</v>
      </c>
      <c r="IU52" s="1" t="n">
        <v>0.45</v>
      </c>
      <c r="IV52" s="1" t="n">
        <v>0.38</v>
      </c>
      <c r="IW52" s="1" t="n">
        <v>5.59</v>
      </c>
      <c r="IX52" s="1" t="n">
        <v>3.21</v>
      </c>
      <c r="IY52" s="1" t="n">
        <v>2.12</v>
      </c>
      <c r="IZ52" s="1" t="n">
        <v>1.14</v>
      </c>
      <c r="JA52" s="1" t="n">
        <v>0.68</v>
      </c>
      <c r="JB52" s="1" t="n">
        <v>0</v>
      </c>
      <c r="JC52" s="1" t="n">
        <v>10.95</v>
      </c>
      <c r="JD52" s="1" t="n">
        <v>5.03</v>
      </c>
      <c r="JE52" s="1" t="n">
        <v>0.64</v>
      </c>
      <c r="JF52" s="1" t="n">
        <v>0.12</v>
      </c>
      <c r="JG52" s="1" t="n">
        <v>0.01</v>
      </c>
      <c r="JH52" s="1" t="n">
        <v>8.28</v>
      </c>
      <c r="JI52" s="1" t="n">
        <v>4.53</v>
      </c>
      <c r="JJ52" s="1" t="n">
        <v>0.06</v>
      </c>
      <c r="JK52" s="1" t="n">
        <v>0.14</v>
      </c>
      <c r="JL52" s="1" t="n">
        <v>0.58</v>
      </c>
      <c r="JM52" s="1" t="n">
        <v>0.48</v>
      </c>
      <c r="JN52" s="1" t="n">
        <v>0.01</v>
      </c>
      <c r="JO52" s="1" t="n">
        <v>0.06</v>
      </c>
      <c r="JP52" s="1" t="n">
        <v>0.02</v>
      </c>
      <c r="JQ52" s="1" t="n">
        <v>0.04</v>
      </c>
      <c r="JR52" s="1" t="n">
        <v>0.04</v>
      </c>
      <c r="JS52" s="1" t="n">
        <v>0.01</v>
      </c>
      <c r="JT52" s="1" t="n">
        <v>0.11</v>
      </c>
      <c r="JU52" s="1" t="n">
        <v>0.1</v>
      </c>
      <c r="JV52" s="1" t="n">
        <v>53</v>
      </c>
      <c r="JW52" s="1" t="n">
        <v>3180</v>
      </c>
      <c r="JX52" s="1" t="n">
        <v>47.7</v>
      </c>
      <c r="JY52" s="1" t="n">
        <v>51.6125</v>
      </c>
      <c r="JZ52" s="1" t="n">
        <v>45.875</v>
      </c>
      <c r="KA52" s="1" t="n">
        <v>2752.5</v>
      </c>
      <c r="KB52" s="1" t="n">
        <v>95.9875</v>
      </c>
      <c r="KC52" s="1" t="n">
        <v>36.625</v>
      </c>
      <c r="KD52" s="1" t="n">
        <v>2197.5</v>
      </c>
      <c r="KE52" s="1" t="n">
        <v>122.5</v>
      </c>
      <c r="KF52" s="1" t="n">
        <v>175.5</v>
      </c>
      <c r="KG52" s="1" t="n">
        <v>257.8889</v>
      </c>
    </row>
    <row r="53" customFormat="false" ht="15" hidden="false" customHeight="true" outlineLevel="0" collapsed="false">
      <c r="A53" s="1" t="n">
        <v>30487</v>
      </c>
      <c r="B53" s="1" t="n">
        <v>2</v>
      </c>
      <c r="C53" s="1" t="n">
        <v>55</v>
      </c>
      <c r="D53" s="1" t="n">
        <v>1</v>
      </c>
      <c r="E53" s="1" t="n">
        <v>1</v>
      </c>
      <c r="F53" s="1" t="n">
        <v>1</v>
      </c>
      <c r="G53" s="1" t="n">
        <v>1</v>
      </c>
      <c r="H53" s="1" t="n">
        <v>1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f aca="false">IF(W53&gt;27,1,0)</f>
        <v>1</v>
      </c>
      <c r="N53" s="1" t="n">
        <v>0</v>
      </c>
      <c r="O53" s="1" t="n">
        <v>1</v>
      </c>
      <c r="P53" s="1" t="n">
        <f aca="false">SUM(E53:O53)</f>
        <v>6</v>
      </c>
      <c r="Q53" s="1" t="n">
        <v>160</v>
      </c>
      <c r="R53" s="1" t="n">
        <v>100</v>
      </c>
      <c r="S53" s="1" t="n">
        <f aca="false">Q53-R53</f>
        <v>60</v>
      </c>
      <c r="T53" s="2" t="n">
        <f aca="false">(S53/3)+ R53</f>
        <v>120</v>
      </c>
      <c r="U53" s="3" t="n">
        <v>73.7</v>
      </c>
      <c r="V53" s="3" t="n">
        <v>153</v>
      </c>
      <c r="W53" s="18" t="n">
        <f aca="false">U53/POWER((V53/100),2)</f>
        <v>31.4836174121065</v>
      </c>
      <c r="X53" s="2" t="n">
        <v>2</v>
      </c>
      <c r="Y53" s="3" t="n">
        <v>102</v>
      </c>
      <c r="Z53" s="3" t="n">
        <v>113</v>
      </c>
      <c r="AA53" s="2" t="n">
        <v>47.2451874418218</v>
      </c>
      <c r="AB53" s="2" t="n">
        <v>0.666666666666667</v>
      </c>
      <c r="AC53" s="2" t="n">
        <v>0.902654867256637</v>
      </c>
      <c r="AD53" s="3" t="n">
        <v>42.4</v>
      </c>
      <c r="AE53" s="3" t="n">
        <v>31.2</v>
      </c>
      <c r="AF53" s="3" t="n">
        <v>42.5</v>
      </c>
      <c r="AG53" s="1" t="n">
        <v>10</v>
      </c>
      <c r="AH53" s="3" t="n">
        <v>40.3</v>
      </c>
      <c r="AI53" s="3" t="n">
        <v>29.7</v>
      </c>
      <c r="AJ53" s="3" t="n">
        <v>40.3</v>
      </c>
      <c r="AK53" s="3" t="n">
        <v>2.2</v>
      </c>
      <c r="AL53" s="1" t="n">
        <v>1312</v>
      </c>
      <c r="AM53" s="1" t="n">
        <v>70</v>
      </c>
      <c r="AN53" s="1" t="n">
        <v>2152</v>
      </c>
      <c r="AO53" s="1" t="n">
        <v>129</v>
      </c>
      <c r="AP53" s="1" t="n">
        <v>202</v>
      </c>
      <c r="AQ53" s="1" t="n">
        <v>243</v>
      </c>
      <c r="AR53" s="1" t="n">
        <v>238</v>
      </c>
      <c r="AS53" s="1" t="n">
        <v>247</v>
      </c>
      <c r="AT53" s="1" t="n">
        <v>5</v>
      </c>
      <c r="AU53" s="1" t="n">
        <f aca="false">((AO53*15)+(AP53*30)+(AQ53*30)+(AR53*30)+(AS53*15))-(AO53*120)</f>
        <v>10650</v>
      </c>
      <c r="AV53" s="1" t="n">
        <f aca="false">((AO53*15)+(AP53*30)+(AQ53*30)+(AR53*30)+(AS53*15))</f>
        <v>26130</v>
      </c>
      <c r="AW53" s="1" t="n">
        <v>5.7</v>
      </c>
      <c r="AX53" s="4" t="n">
        <f aca="false">10000/SQRT((AO53*BE53)*(AVERAGE(AO53:AS53)*AVERAGE(BE53:BI53)))</f>
        <v>1.64471031766353</v>
      </c>
      <c r="AY53" s="4" t="n">
        <v>1</v>
      </c>
      <c r="AZ53" s="2" t="n">
        <f aca="false">(AO53*BE53)/405</f>
        <v>7.38962962962963</v>
      </c>
      <c r="BA53" s="2" t="n">
        <v>1</v>
      </c>
      <c r="BB53" s="2" t="n">
        <f aca="false">1/(LOG(BE53)+LOG(AO53))</f>
        <v>0.287680566341685</v>
      </c>
      <c r="BC53" s="2" t="n">
        <f aca="false">(BF53-BE53)/(AP53-AO53)</f>
        <v>0.367123287671233</v>
      </c>
      <c r="BD53" s="2" t="n">
        <f aca="false">(20*BE53)/((AO53/18)-3.5)</f>
        <v>126.545454545455</v>
      </c>
      <c r="BE53" s="2" t="n">
        <v>23.2</v>
      </c>
      <c r="BF53" s="2" t="n">
        <v>50</v>
      </c>
      <c r="BG53" s="2" t="n">
        <v>91.3</v>
      </c>
      <c r="BH53" s="2" t="n">
        <v>71</v>
      </c>
      <c r="BI53" s="2" t="n">
        <v>56.1</v>
      </c>
      <c r="BJ53" s="2" t="n">
        <f aca="false">((BE53*15)+(BF53*30)+(BG53*30)+(BH53*30)+(BI53*15))-(BE53*120)</f>
        <v>4774.5</v>
      </c>
      <c r="BK53" s="2" t="n">
        <f aca="false">((BE53*15)+(BF53*30)+(BG53*30)+(BH53*30)+(BI53*15))</f>
        <v>7558.5</v>
      </c>
      <c r="BL53" s="2" t="n">
        <f aca="false">(1/BE53)</f>
        <v>0.0431034482758621</v>
      </c>
      <c r="BM53" s="2" t="n">
        <f aca="false">(BJ53/AU53)</f>
        <v>0.44830985915493</v>
      </c>
      <c r="BN53" s="2" t="n">
        <f aca="false">(BK53/AV53)</f>
        <v>0.289265212399541</v>
      </c>
      <c r="BO53" s="2" t="n">
        <f aca="false">(AX53*BM53)</f>
        <v>0.737339850862399</v>
      </c>
      <c r="BP53" s="2" t="n">
        <f aca="false">(AX53*BN53)</f>
        <v>0.475757479374659</v>
      </c>
      <c r="BQ53" s="2" t="n">
        <v>1</v>
      </c>
      <c r="BR53" s="4" t="n">
        <f aca="false">(BC53*BL53)</f>
        <v>0.0158242796410014</v>
      </c>
      <c r="BS53" s="1" t="n">
        <v>236</v>
      </c>
      <c r="BT53" s="1" t="n">
        <v>1</v>
      </c>
      <c r="BU53" s="1" t="n">
        <v>57</v>
      </c>
      <c r="BV53" s="1" t="n">
        <v>0</v>
      </c>
      <c r="BW53" s="1" t="n">
        <v>144</v>
      </c>
      <c r="BX53" s="1" t="n">
        <v>1</v>
      </c>
      <c r="BY53" s="1" t="n">
        <v>35</v>
      </c>
      <c r="BZ53" s="1" t="n">
        <v>176</v>
      </c>
      <c r="CA53" s="1" t="n">
        <v>1</v>
      </c>
      <c r="CB53" s="1" t="n">
        <v>5</v>
      </c>
      <c r="CC53" s="1" t="n">
        <v>2</v>
      </c>
      <c r="CD53" s="1" t="n">
        <v>60</v>
      </c>
      <c r="CE53" s="1" t="n">
        <v>10.66</v>
      </c>
      <c r="CF53" s="1" t="n">
        <v>21.36</v>
      </c>
      <c r="CG53" s="1" t="n">
        <v>156</v>
      </c>
      <c r="CH53" s="1" t="n">
        <v>62</v>
      </c>
      <c r="CI53" s="1" t="n">
        <v>425</v>
      </c>
      <c r="CJ53" s="1" t="n">
        <v>1.39</v>
      </c>
      <c r="CK53" s="1" t="s">
        <v>429</v>
      </c>
      <c r="CN53" s="1" t="n">
        <v>1779</v>
      </c>
      <c r="CO53" s="1" t="n">
        <v>18.6846543001686</v>
      </c>
      <c r="CP53" s="1" t="n">
        <v>29.4435075885329</v>
      </c>
      <c r="CQ53" s="1" t="n">
        <v>4.19898819561551</v>
      </c>
      <c r="CR53" s="1" t="n">
        <v>6.6779089376054</v>
      </c>
      <c r="CS53" s="1" t="n">
        <v>6.9814502529511</v>
      </c>
      <c r="CT53" s="1" t="n">
        <v>53.4232715008432</v>
      </c>
      <c r="CU53" s="1" t="n">
        <v>0.07</v>
      </c>
      <c r="CV53" s="1" t="n">
        <v>3.24</v>
      </c>
      <c r="CW53" s="1" t="n">
        <v>9.12</v>
      </c>
      <c r="CX53" s="1" t="n">
        <v>0</v>
      </c>
      <c r="CY53" s="1" t="n">
        <v>1.74</v>
      </c>
      <c r="CZ53" s="1" t="n">
        <v>2.61</v>
      </c>
      <c r="DA53" s="1" t="n">
        <v>0</v>
      </c>
      <c r="DB53" s="1" t="n">
        <v>3.67</v>
      </c>
      <c r="DC53" s="1" t="n">
        <v>0</v>
      </c>
      <c r="DD53" s="1" t="n">
        <v>83.1</v>
      </c>
      <c r="DE53" s="1" t="n">
        <v>58.2</v>
      </c>
      <c r="DF53" s="1" t="n">
        <v>8.3</v>
      </c>
      <c r="DG53" s="1" t="n">
        <v>13.2</v>
      </c>
      <c r="DH53" s="1" t="n">
        <v>13.8</v>
      </c>
      <c r="DI53" s="1" t="n">
        <v>109</v>
      </c>
      <c r="DJ53" s="1" t="n">
        <v>237.6</v>
      </c>
      <c r="DK53" s="1" t="n">
        <v>41.5</v>
      </c>
      <c r="DL53" s="1" t="n">
        <v>26</v>
      </c>
      <c r="DM53" s="1" t="n">
        <v>1262</v>
      </c>
      <c r="DN53" s="1" t="n">
        <v>3012</v>
      </c>
      <c r="DO53" s="1" t="n">
        <v>3.23</v>
      </c>
      <c r="DP53" s="1" t="n">
        <v>1.7</v>
      </c>
      <c r="DQ53" s="1" t="n">
        <v>2.45</v>
      </c>
      <c r="DR53" s="1" t="n">
        <v>2.73</v>
      </c>
      <c r="DS53" s="1" t="n">
        <v>55.2</v>
      </c>
      <c r="DT53" s="1" t="n">
        <v>246.6</v>
      </c>
      <c r="DU53" s="1" t="n">
        <v>2.91</v>
      </c>
      <c r="DV53" s="1" t="n">
        <v>17.86</v>
      </c>
      <c r="DW53" s="1" t="n">
        <v>1.2</v>
      </c>
      <c r="DX53" s="1" t="n">
        <v>280</v>
      </c>
      <c r="DY53" s="1" t="n">
        <v>18.98</v>
      </c>
      <c r="DZ53" s="1" t="n">
        <v>3423</v>
      </c>
      <c r="EA53" s="1" t="n">
        <v>395</v>
      </c>
      <c r="EB53" s="1" t="n">
        <v>1126</v>
      </c>
      <c r="EC53" s="1" t="n">
        <v>1085</v>
      </c>
      <c r="ED53" s="1" t="n">
        <v>32</v>
      </c>
      <c r="EE53" s="1" t="n">
        <v>5.4</v>
      </c>
      <c r="EF53" s="1" t="n">
        <v>0</v>
      </c>
      <c r="EG53" s="1" t="n">
        <v>4</v>
      </c>
      <c r="EH53" s="1" t="n">
        <v>2</v>
      </c>
      <c r="EI53" s="1" t="n">
        <v>250</v>
      </c>
      <c r="EJ53" s="1" t="n">
        <v>8</v>
      </c>
      <c r="EK53" s="1" t="n">
        <v>1</v>
      </c>
      <c r="EL53" s="1" t="n">
        <v>350</v>
      </c>
      <c r="EM53" s="1" t="n">
        <v>1500</v>
      </c>
      <c r="EN53" s="1" t="n">
        <v>0</v>
      </c>
      <c r="EO53" s="1" t="n">
        <v>5</v>
      </c>
      <c r="EP53" s="1" t="n">
        <v>0</v>
      </c>
      <c r="EQ53" s="1" t="n">
        <v>0</v>
      </c>
      <c r="ER53" s="1" t="n">
        <v>0</v>
      </c>
      <c r="ES53" s="1" t="n">
        <v>0</v>
      </c>
      <c r="ET53" s="1" t="n">
        <v>0</v>
      </c>
      <c r="EU53" s="1" t="n">
        <v>0</v>
      </c>
      <c r="EV53" s="1" t="n">
        <v>0</v>
      </c>
      <c r="EW53" s="1" t="n">
        <v>0</v>
      </c>
      <c r="EX53" s="1" t="n">
        <v>1</v>
      </c>
      <c r="EY53" s="1" t="n">
        <v>2</v>
      </c>
      <c r="EZ53" s="1" t="n">
        <v>5</v>
      </c>
      <c r="FA53" s="1" t="n">
        <v>0</v>
      </c>
      <c r="FB53" s="1" t="n">
        <v>0</v>
      </c>
      <c r="FC53" s="1" t="n">
        <v>0</v>
      </c>
      <c r="FD53" s="1" t="n">
        <v>2</v>
      </c>
      <c r="FE53" s="1" t="n">
        <v>10</v>
      </c>
      <c r="FF53" s="1" t="n">
        <v>1</v>
      </c>
      <c r="FG53" s="1" t="n">
        <v>4</v>
      </c>
      <c r="FH53" s="1" t="n">
        <v>1</v>
      </c>
      <c r="FI53" s="1" t="n">
        <v>8</v>
      </c>
      <c r="FJ53" s="1" t="n">
        <v>2</v>
      </c>
      <c r="FK53" s="1" t="n">
        <v>1</v>
      </c>
      <c r="FL53" s="1" t="n">
        <v>3</v>
      </c>
      <c r="FM53" s="1" t="n">
        <v>0</v>
      </c>
      <c r="FN53" s="1" t="n">
        <v>0</v>
      </c>
      <c r="FO53" s="1" t="n">
        <v>2</v>
      </c>
      <c r="FP53" s="1" t="n">
        <v>2</v>
      </c>
      <c r="FQ53" s="1" t="n">
        <v>24.19036</v>
      </c>
      <c r="FR53" s="1" t="n">
        <v>1151.009</v>
      </c>
      <c r="FS53" s="1" t="n">
        <v>0</v>
      </c>
      <c r="FT53" s="1" t="n">
        <v>4</v>
      </c>
      <c r="FU53" s="1" t="n">
        <v>4</v>
      </c>
      <c r="FV53" s="1" t="n">
        <v>1</v>
      </c>
      <c r="FW53" s="1" t="n">
        <v>3549.39</v>
      </c>
      <c r="FX53" s="1" t="n">
        <v>75.38</v>
      </c>
      <c r="FY53" s="1" t="n">
        <v>7.86</v>
      </c>
      <c r="FZ53" s="1" t="n">
        <v>23.76</v>
      </c>
      <c r="GA53" s="1" t="n">
        <v>53.2</v>
      </c>
      <c r="GB53" s="1" t="n">
        <v>626.56</v>
      </c>
      <c r="GC53" s="1" t="n">
        <v>106.56</v>
      </c>
      <c r="GD53" s="1" t="n">
        <v>14.8</v>
      </c>
      <c r="GE53" s="1" t="n">
        <v>2.61</v>
      </c>
      <c r="GF53" s="1" t="n">
        <v>201.23</v>
      </c>
      <c r="GG53" s="1" t="n">
        <v>1.7</v>
      </c>
      <c r="GH53" s="1" t="n">
        <v>4.75</v>
      </c>
      <c r="GI53" s="1" t="n">
        <v>4.05</v>
      </c>
      <c r="GJ53" s="1" t="n">
        <v>22.71</v>
      </c>
      <c r="GK53" s="1" t="n">
        <v>20.65</v>
      </c>
      <c r="GL53" s="1" t="n">
        <v>10.25</v>
      </c>
      <c r="GM53" s="1" t="n">
        <v>6.44</v>
      </c>
      <c r="GN53" s="1" t="n">
        <v>0</v>
      </c>
      <c r="GO53" s="1" t="n">
        <v>17.67</v>
      </c>
      <c r="GP53" s="1" t="n">
        <v>5.82</v>
      </c>
      <c r="GQ53" s="1" t="n">
        <v>2.02</v>
      </c>
      <c r="GR53" s="1" t="n">
        <v>0.75</v>
      </c>
      <c r="GS53" s="1" t="n">
        <v>593.81</v>
      </c>
      <c r="GT53" s="1" t="n">
        <v>28.88</v>
      </c>
      <c r="GU53" s="1" t="n">
        <v>0.16</v>
      </c>
      <c r="GV53" s="1" t="n">
        <v>326.46</v>
      </c>
      <c r="GW53" s="1" t="n">
        <v>1398.12</v>
      </c>
      <c r="GX53" s="1" t="n">
        <v>2262.14</v>
      </c>
      <c r="GY53" s="1" t="n">
        <v>3044.37</v>
      </c>
      <c r="GZ53" s="1" t="n">
        <v>16.38</v>
      </c>
      <c r="HA53" s="1" t="n">
        <v>3.48</v>
      </c>
      <c r="HB53" s="1" t="n">
        <v>5.05</v>
      </c>
      <c r="HC53" s="1" t="n">
        <v>0</v>
      </c>
      <c r="HD53" s="1" t="n">
        <v>59.07</v>
      </c>
      <c r="HE53" s="1" t="n">
        <v>162.55</v>
      </c>
      <c r="HF53" s="1" t="n">
        <v>3.59</v>
      </c>
      <c r="HG53" s="1" t="n">
        <v>2.83</v>
      </c>
      <c r="HH53" s="1" t="n">
        <v>35.42</v>
      </c>
      <c r="HI53" s="1" t="n">
        <v>3.9</v>
      </c>
      <c r="HJ53" s="1" t="n">
        <v>2.91</v>
      </c>
      <c r="HK53" s="1" t="n">
        <v>1.47</v>
      </c>
      <c r="HL53" s="1" t="n">
        <v>467.09</v>
      </c>
      <c r="HM53" s="1" t="n">
        <v>1.26</v>
      </c>
      <c r="HN53" s="1" t="n">
        <v>32.11</v>
      </c>
      <c r="HO53" s="1" t="n">
        <v>4856.93</v>
      </c>
      <c r="HP53" s="1" t="n">
        <v>1618.98</v>
      </c>
      <c r="HQ53" s="1" t="n">
        <v>31.98</v>
      </c>
      <c r="HR53" s="1" t="n">
        <v>761.71</v>
      </c>
      <c r="HS53" s="1" t="n">
        <v>75.15</v>
      </c>
      <c r="HT53" s="1" t="n">
        <v>1222.99</v>
      </c>
      <c r="HU53" s="1" t="n">
        <v>194.92</v>
      </c>
      <c r="HV53" s="1" t="n">
        <v>183.74</v>
      </c>
      <c r="HW53" s="1" t="n">
        <v>14.92</v>
      </c>
      <c r="HX53" s="1" t="n">
        <v>12.4</v>
      </c>
      <c r="HY53" s="1" t="n">
        <v>7.54</v>
      </c>
      <c r="HZ53" s="1" t="n">
        <v>5.15</v>
      </c>
      <c r="IA53" s="1" t="n">
        <v>21.54</v>
      </c>
      <c r="IB53" s="1" t="n">
        <v>5.18</v>
      </c>
      <c r="IC53" s="1" t="n">
        <v>41.09</v>
      </c>
      <c r="ID53" s="1" t="n">
        <v>11.86</v>
      </c>
      <c r="IE53" s="1" t="n">
        <v>21.97</v>
      </c>
      <c r="IF53" s="1" t="n">
        <v>35.05</v>
      </c>
      <c r="IG53" s="1" t="n">
        <v>23.11</v>
      </c>
      <c r="IH53" s="1" t="n">
        <v>111.46</v>
      </c>
      <c r="II53" s="1" t="n">
        <v>0</v>
      </c>
      <c r="IJ53" s="1" t="n">
        <v>2.51</v>
      </c>
      <c r="IK53" s="1" t="n">
        <v>29.94</v>
      </c>
      <c r="IL53" s="1" t="n">
        <v>3619338.7</v>
      </c>
      <c r="IM53" s="1" t="n">
        <v>5776.52</v>
      </c>
      <c r="IN53" s="1" t="n">
        <v>82.27</v>
      </c>
      <c r="IO53" s="1" t="n">
        <v>0.09</v>
      </c>
      <c r="IP53" s="1" t="n">
        <v>0.14</v>
      </c>
      <c r="IQ53" s="1" t="n">
        <v>0.19</v>
      </c>
      <c r="IR53" s="1" t="n">
        <v>0.32</v>
      </c>
      <c r="IS53" s="1" t="n">
        <v>0.52</v>
      </c>
      <c r="IT53" s="1" t="n">
        <v>0.2</v>
      </c>
      <c r="IU53" s="1" t="n">
        <v>0.79</v>
      </c>
      <c r="IV53" s="1" t="n">
        <v>1.32</v>
      </c>
      <c r="IW53" s="1" t="n">
        <v>9.42</v>
      </c>
      <c r="IX53" s="1" t="n">
        <v>11.13</v>
      </c>
      <c r="IY53" s="1" t="n">
        <v>4.15</v>
      </c>
      <c r="IZ53" s="1" t="n">
        <v>5.45</v>
      </c>
      <c r="JA53" s="1" t="n">
        <v>0.72</v>
      </c>
      <c r="JB53" s="1" t="n">
        <v>0.06</v>
      </c>
      <c r="JC53" s="1" t="n">
        <v>26.09</v>
      </c>
      <c r="JD53" s="1" t="n">
        <v>15.13</v>
      </c>
      <c r="JE53" s="1" t="n">
        <v>4.14</v>
      </c>
      <c r="JF53" s="1" t="n">
        <v>0.14</v>
      </c>
      <c r="JG53" s="1" t="n">
        <v>0.05</v>
      </c>
      <c r="JH53" s="1" t="n">
        <v>15.33</v>
      </c>
      <c r="JI53" s="1" t="n">
        <v>10.78</v>
      </c>
      <c r="JJ53" s="1" t="n">
        <v>0.39</v>
      </c>
      <c r="JK53" s="1" t="n">
        <v>0.76</v>
      </c>
      <c r="JL53" s="1" t="n">
        <v>1.15</v>
      </c>
      <c r="JM53" s="1" t="n">
        <v>1.03</v>
      </c>
      <c r="JN53" s="1" t="n">
        <v>0</v>
      </c>
      <c r="JO53" s="1" t="n">
        <v>0.03</v>
      </c>
      <c r="JP53" s="1" t="n">
        <v>0.01</v>
      </c>
      <c r="JQ53" s="1" t="n">
        <v>0</v>
      </c>
      <c r="JR53" s="1" t="n">
        <v>0</v>
      </c>
      <c r="JS53" s="1" t="n">
        <v>0</v>
      </c>
      <c r="JT53" s="1" t="n">
        <v>0.01</v>
      </c>
      <c r="JU53" s="1" t="n">
        <v>0.01</v>
      </c>
      <c r="JV53" s="1" t="n">
        <v>60</v>
      </c>
      <c r="JW53" s="1" t="n">
        <v>3600</v>
      </c>
      <c r="JX53" s="1" t="n">
        <v>54</v>
      </c>
      <c r="JY53" s="1" t="n">
        <v>63.567</v>
      </c>
      <c r="JZ53" s="1" t="n">
        <v>51.992</v>
      </c>
      <c r="KA53" s="1" t="n">
        <v>3119.52</v>
      </c>
      <c r="KB53" s="1" t="n">
        <v>191.2441</v>
      </c>
      <c r="KC53" s="1" t="n">
        <v>69.617</v>
      </c>
      <c r="KD53" s="1" t="n">
        <v>4177.021</v>
      </c>
      <c r="KE53" s="1" t="n">
        <v>129.109</v>
      </c>
      <c r="KF53" s="1" t="n">
        <v>189.109</v>
      </c>
      <c r="KG53" s="1" t="n">
        <v>273.5611</v>
      </c>
    </row>
    <row r="54" customFormat="false" ht="15" hidden="false" customHeight="true" outlineLevel="0" collapsed="false">
      <c r="A54" s="1" t="n">
        <v>30488</v>
      </c>
      <c r="B54" s="1" t="n">
        <v>1</v>
      </c>
      <c r="C54" s="1" t="n">
        <v>38</v>
      </c>
      <c r="D54" s="1" t="n">
        <v>1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f aca="false">IF(W54&gt;27,1,0)</f>
        <v>1</v>
      </c>
      <c r="N54" s="1" t="n">
        <v>0</v>
      </c>
      <c r="O54" s="1" t="n">
        <v>1</v>
      </c>
      <c r="P54" s="1" t="n">
        <f aca="false">SUM(E54:O54)</f>
        <v>2</v>
      </c>
      <c r="Q54" s="1" t="n">
        <v>130</v>
      </c>
      <c r="R54" s="1" t="n">
        <v>80</v>
      </c>
      <c r="S54" s="1" t="n">
        <f aca="false">Q54-R54</f>
        <v>50</v>
      </c>
      <c r="T54" s="2" t="n">
        <f aca="false">(S54/3)+ R54</f>
        <v>96.6666666666667</v>
      </c>
      <c r="U54" s="3" t="n">
        <v>122.2</v>
      </c>
      <c r="V54" s="3" t="n">
        <v>171</v>
      </c>
      <c r="W54" s="18" t="n">
        <f aca="false">U54/POWER((V54/100),2)</f>
        <v>41.7906364351425</v>
      </c>
      <c r="X54" s="2" t="n">
        <v>2</v>
      </c>
      <c r="AD54" s="3" t="n">
        <v>38.5</v>
      </c>
      <c r="AE54" s="3" t="n">
        <v>47</v>
      </c>
      <c r="AF54" s="3" t="n">
        <v>75.2</v>
      </c>
      <c r="AG54" s="1" t="n">
        <v>21</v>
      </c>
      <c r="AH54" s="3" t="n">
        <v>46.8</v>
      </c>
      <c r="AI54" s="3" t="n">
        <v>57.2</v>
      </c>
      <c r="AJ54" s="3" t="n">
        <v>71.5</v>
      </c>
      <c r="AK54" s="3" t="n">
        <v>3.7</v>
      </c>
      <c r="AL54" s="1" t="n">
        <v>2312</v>
      </c>
      <c r="AM54" s="1" t="n">
        <v>53</v>
      </c>
      <c r="AN54" s="1" t="n">
        <v>4855</v>
      </c>
      <c r="AO54" s="1" t="n">
        <v>106</v>
      </c>
      <c r="AP54" s="1" t="n">
        <v>158</v>
      </c>
      <c r="AQ54" s="1" t="n">
        <v>146</v>
      </c>
      <c r="AR54" s="1" t="n">
        <v>155</v>
      </c>
      <c r="AS54" s="1" t="n">
        <v>87</v>
      </c>
      <c r="AT54" s="1" t="n">
        <v>2</v>
      </c>
      <c r="AU54" s="1" t="n">
        <f aca="false">((AO54*15)+(AP54*30)+(AQ54*30)+(AR54*30)+(AS54*15))-(AO54*120)</f>
        <v>3945</v>
      </c>
      <c r="AV54" s="1" t="n">
        <f aca="false">((AO54*15)+(AP54*30)+(AQ54*30)+(AR54*30)+(AS54*15))</f>
        <v>16665</v>
      </c>
      <c r="AW54" s="1" t="n">
        <v>5.18</v>
      </c>
      <c r="AX54" s="4" t="n">
        <f aca="false">10000/SQRT((AO54*BE54)*(AVERAGE(AO54:AS54)*AVERAGE(BE54:BI54)))</f>
        <v>2.05075963456288</v>
      </c>
      <c r="AY54" s="4" t="n">
        <v>1</v>
      </c>
      <c r="AZ54" s="2" t="n">
        <f aca="false">(AO54*BE54)/405</f>
        <v>5.28691358024691</v>
      </c>
      <c r="BA54" s="2" t="n">
        <v>1</v>
      </c>
      <c r="BB54" s="2" t="n">
        <f aca="false">1/(LOG(BE54)+LOG(AO54))</f>
        <v>0.300241042391938</v>
      </c>
      <c r="BC54" s="2" t="n">
        <f aca="false">(BF54-BE54)/(AP54-AO54)</f>
        <v>1.68846153846154</v>
      </c>
      <c r="BD54" s="2" t="n">
        <f aca="false">(20*BE54)/((AO54/18)-3.5)</f>
        <v>169.116279069767</v>
      </c>
      <c r="BE54" s="2" t="n">
        <v>20.2</v>
      </c>
      <c r="BF54" s="2" t="n">
        <v>108</v>
      </c>
      <c r="BG54" s="2" t="n">
        <v>124</v>
      </c>
      <c r="BH54" s="2" t="n">
        <v>121</v>
      </c>
      <c r="BI54" s="2" t="n">
        <v>52.6</v>
      </c>
      <c r="BJ54" s="2" t="n">
        <f aca="false">((BE54*15)+(BF54*30)+(BG54*30)+(BH54*30)+(BI54*15))-(BE54*120)</f>
        <v>9258</v>
      </c>
      <c r="BK54" s="2" t="n">
        <f aca="false">((BE54*15)+(BF54*30)+(BG54*30)+(BH54*30)+(BI54*15))</f>
        <v>11682</v>
      </c>
      <c r="BL54" s="2" t="n">
        <f aca="false">(1/BE54)</f>
        <v>0.0495049504950495</v>
      </c>
      <c r="BM54" s="2" t="n">
        <f aca="false">(BJ54/AU54)</f>
        <v>2.3467680608365</v>
      </c>
      <c r="BN54" s="2" t="n">
        <f aca="false">(BK54/AV54)</f>
        <v>0.700990099009901</v>
      </c>
      <c r="BO54" s="2" t="n">
        <f aca="false">(AX54*BM54)</f>
        <v>4.81265721084491</v>
      </c>
      <c r="BP54" s="2" t="n">
        <f aca="false">(AX54*BN54)</f>
        <v>1.43756219927774</v>
      </c>
      <c r="BQ54" s="2" t="n">
        <v>2</v>
      </c>
      <c r="BR54" s="4" t="n">
        <f aca="false">(BC54*BL54)</f>
        <v>0.0835872048743336</v>
      </c>
      <c r="BS54" s="1" t="n">
        <v>180</v>
      </c>
      <c r="BT54" s="1" t="n">
        <v>0</v>
      </c>
      <c r="BU54" s="1" t="n">
        <v>34</v>
      </c>
      <c r="BV54" s="1" t="n">
        <v>1</v>
      </c>
      <c r="BW54" s="1" t="n">
        <v>115</v>
      </c>
      <c r="BX54" s="1" t="n">
        <v>0</v>
      </c>
      <c r="BY54" s="1" t="n">
        <v>31</v>
      </c>
      <c r="BZ54" s="1" t="n">
        <v>154</v>
      </c>
      <c r="CA54" s="1" t="n">
        <v>1</v>
      </c>
      <c r="CB54" s="1" t="n">
        <v>5</v>
      </c>
      <c r="CC54" s="1" t="n">
        <v>2</v>
      </c>
    </row>
    <row r="55" customFormat="false" ht="15" hidden="false" customHeight="true" outlineLevel="0" collapsed="false">
      <c r="A55" s="1" t="n">
        <v>30489</v>
      </c>
      <c r="B55" s="1" t="n">
        <v>2</v>
      </c>
      <c r="C55" s="1" t="n">
        <v>45</v>
      </c>
      <c r="D55" s="1" t="n">
        <v>1</v>
      </c>
      <c r="E55" s="1" t="n">
        <v>1</v>
      </c>
      <c r="F55" s="1" t="n">
        <v>1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f aca="false">IF(W55&gt;27,1,0)</f>
        <v>1</v>
      </c>
      <c r="N55" s="1" t="n">
        <v>0</v>
      </c>
      <c r="O55" s="1" t="n">
        <v>1</v>
      </c>
      <c r="P55" s="1" t="n">
        <f aca="false">SUM(E55:O55)</f>
        <v>4</v>
      </c>
      <c r="Q55" s="1" t="n">
        <v>120</v>
      </c>
      <c r="R55" s="1" t="n">
        <v>80</v>
      </c>
      <c r="S55" s="1" t="n">
        <f aca="false">Q55-R55</f>
        <v>40</v>
      </c>
      <c r="T55" s="2" t="n">
        <f aca="false">(S55/3)+ R55</f>
        <v>93.3333333333333</v>
      </c>
      <c r="U55" s="3" t="n">
        <v>64.8</v>
      </c>
      <c r="V55" s="3" t="n">
        <v>154</v>
      </c>
      <c r="W55" s="18" t="n">
        <f aca="false">U55/POWER((V55/100),2)</f>
        <v>27.3233260246247</v>
      </c>
      <c r="X55" s="2" t="n">
        <v>1</v>
      </c>
      <c r="Y55" s="3" t="n">
        <v>88</v>
      </c>
      <c r="Z55" s="3" t="n">
        <v>95.25</v>
      </c>
      <c r="AA55" s="2" t="n">
        <v>38.338400129653</v>
      </c>
      <c r="AB55" s="2" t="n">
        <v>0.571428571428571</v>
      </c>
      <c r="AC55" s="2" t="n">
        <v>0.923884514435696</v>
      </c>
      <c r="AD55" s="3" t="n">
        <v>38.2</v>
      </c>
      <c r="AE55" s="3" t="n">
        <v>24.8</v>
      </c>
      <c r="AF55" s="3" t="n">
        <v>40</v>
      </c>
      <c r="AG55" s="1" t="n">
        <v>7</v>
      </c>
      <c r="AH55" s="3" t="n">
        <v>43.1</v>
      </c>
      <c r="AI55" s="3" t="n">
        <v>27.9</v>
      </c>
      <c r="AJ55" s="3" t="n">
        <v>38</v>
      </c>
      <c r="AK55" s="3" t="n">
        <v>2</v>
      </c>
      <c r="AL55" s="1" t="n">
        <v>1236</v>
      </c>
      <c r="AM55" s="1" t="n">
        <v>56</v>
      </c>
      <c r="AN55" s="1" t="n">
        <v>1928</v>
      </c>
      <c r="AO55" s="1" t="n">
        <v>202</v>
      </c>
      <c r="AP55" s="1" t="n">
        <v>269</v>
      </c>
      <c r="AQ55" s="1" t="n">
        <v>314</v>
      </c>
      <c r="AR55" s="1" t="n">
        <v>352</v>
      </c>
      <c r="AS55" s="1" t="n">
        <v>374</v>
      </c>
      <c r="AT55" s="1" t="n">
        <v>5</v>
      </c>
      <c r="AU55" s="1" t="n">
        <f aca="false">((AO55*15)+(AP55*30)+(AQ55*30)+(AR55*30)+(AS55*15))-(AO55*120)</f>
        <v>12450</v>
      </c>
      <c r="AV55" s="1" t="n">
        <f aca="false">((AO55*15)+(AP55*30)+(AQ55*30)+(AR55*30)+(AS55*15))</f>
        <v>36690</v>
      </c>
      <c r="AW55" s="1" t="n">
        <v>10.48</v>
      </c>
      <c r="AX55" s="4" t="n">
        <f aca="false">10000/SQRT((AO55*BE55)*(AVERAGE(AO55:AS55)*AVERAGE(BE55:BI55)))</f>
        <v>2.0569512198348</v>
      </c>
      <c r="AY55" s="4" t="n">
        <v>1</v>
      </c>
      <c r="AZ55" s="2" t="n">
        <f aca="false">(AO55*BE55)/405</f>
        <v>8.62864197530864</v>
      </c>
      <c r="BA55" s="2" t="n">
        <v>1</v>
      </c>
      <c r="BB55" s="2" t="n">
        <f aca="false">1/(LOG(BE55)+LOG(AO55))</f>
        <v>0.282215023219842</v>
      </c>
      <c r="BC55" s="2" t="n">
        <f aca="false">(BF55-BE55)/(AP55-AO55)</f>
        <v>0.0402985074626866</v>
      </c>
      <c r="BD55" s="2" t="n">
        <f aca="false">(20*BE55)/((AO55/18)-3.5)</f>
        <v>44.8057553956835</v>
      </c>
      <c r="BE55" s="2" t="n">
        <v>17.3</v>
      </c>
      <c r="BF55" s="2" t="n">
        <v>20</v>
      </c>
      <c r="BG55" s="2" t="n">
        <v>22</v>
      </c>
      <c r="BH55" s="2" t="n">
        <v>24.2</v>
      </c>
      <c r="BI55" s="2" t="n">
        <v>28.4</v>
      </c>
      <c r="BJ55" s="2" t="n">
        <f aca="false">((BE55*15)+(BF55*30)+(BG55*30)+(BH55*30)+(BI55*15))-(BE55*120)</f>
        <v>595.5</v>
      </c>
      <c r="BK55" s="2" t="n">
        <f aca="false">((BE55*15)+(BF55*30)+(BG55*30)+(BH55*30)+(BI55*15))</f>
        <v>2671.5</v>
      </c>
      <c r="BL55" s="2" t="n">
        <f aca="false">(1/BE55)</f>
        <v>0.0578034682080925</v>
      </c>
      <c r="BM55" s="2" t="n">
        <f aca="false">(BJ55/AU55)</f>
        <v>0.0478313253012048</v>
      </c>
      <c r="BN55" s="2" t="n">
        <f aca="false">(BK55/AV55)</f>
        <v>0.072812755519215</v>
      </c>
      <c r="BO55" s="2" t="n">
        <f aca="false">(AX55*BM55)</f>
        <v>0.0983867029246282</v>
      </c>
      <c r="BP55" s="2" t="n">
        <f aca="false">(AX55*BN55)</f>
        <v>0.149772286284782</v>
      </c>
      <c r="BQ55" s="2" t="n">
        <v>1</v>
      </c>
      <c r="BR55" s="4" t="n">
        <f aca="false">(BC55*BL55)</f>
        <v>0.00232939349495298</v>
      </c>
      <c r="BS55" s="1" t="n">
        <v>197</v>
      </c>
      <c r="BT55" s="1" t="n">
        <v>0</v>
      </c>
      <c r="BU55" s="1" t="n">
        <v>37</v>
      </c>
      <c r="BV55" s="1" t="n">
        <v>1</v>
      </c>
      <c r="BW55" s="1" t="n">
        <v>107</v>
      </c>
      <c r="BX55" s="1" t="n">
        <v>0</v>
      </c>
      <c r="BY55" s="1" t="n">
        <v>53</v>
      </c>
      <c r="BZ55" s="1" t="n">
        <v>267</v>
      </c>
      <c r="CA55" s="1" t="n">
        <v>1</v>
      </c>
      <c r="CB55" s="1" t="n">
        <v>3</v>
      </c>
      <c r="CN55" s="1" t="n">
        <v>1547</v>
      </c>
      <c r="CO55" s="1" t="n">
        <v>8.97220426632192</v>
      </c>
      <c r="CP55" s="1" t="n">
        <v>21.0019392372334</v>
      </c>
      <c r="CQ55" s="1" t="n">
        <v>10.0646412411118</v>
      </c>
      <c r="CR55" s="1" t="n">
        <v>6.86489980607628</v>
      </c>
      <c r="CS55" s="1" t="n">
        <v>2.55979314802844</v>
      </c>
      <c r="CT55" s="1" t="n">
        <v>68.5714285714286</v>
      </c>
      <c r="CU55" s="1" t="n">
        <v>14.8</v>
      </c>
      <c r="CV55" s="1" t="n">
        <v>1.7</v>
      </c>
      <c r="CW55" s="1" t="n">
        <v>6.2</v>
      </c>
      <c r="CX55" s="1" t="n">
        <v>0</v>
      </c>
      <c r="CY55" s="1" t="n">
        <v>0</v>
      </c>
      <c r="CZ55" s="1" t="n">
        <v>5.4</v>
      </c>
      <c r="DA55" s="1" t="n">
        <v>0.2</v>
      </c>
      <c r="DB55" s="1" t="n">
        <v>0</v>
      </c>
      <c r="DC55" s="1" t="n">
        <v>3.2</v>
      </c>
      <c r="DD55" s="1" t="n">
        <v>34.7</v>
      </c>
      <c r="DE55" s="1" t="n">
        <v>36.1</v>
      </c>
      <c r="DF55" s="1" t="n">
        <v>17.3</v>
      </c>
      <c r="DG55" s="1" t="n">
        <v>11.8</v>
      </c>
      <c r="DH55" s="1" t="n">
        <v>4.4</v>
      </c>
      <c r="DI55" s="1" t="n">
        <v>154</v>
      </c>
      <c r="DJ55" s="1" t="n">
        <v>265.2</v>
      </c>
      <c r="DK55" s="1" t="n">
        <v>152.7</v>
      </c>
      <c r="DL55" s="1" t="n">
        <v>7.8</v>
      </c>
      <c r="DM55" s="1" t="n">
        <v>1422</v>
      </c>
      <c r="DN55" s="1" t="n">
        <v>1948</v>
      </c>
      <c r="DO55" s="1" t="n">
        <v>0.93</v>
      </c>
      <c r="DP55" s="1" t="n">
        <v>0.84</v>
      </c>
      <c r="DQ55" s="1" t="n">
        <v>0.56</v>
      </c>
      <c r="DR55" s="1" t="n">
        <v>2.08</v>
      </c>
      <c r="DS55" s="1" t="n">
        <v>26</v>
      </c>
      <c r="DT55" s="1" t="n">
        <v>118.2</v>
      </c>
      <c r="DU55" s="1" t="n">
        <v>0.98</v>
      </c>
      <c r="DV55" s="1" t="n">
        <v>10.55</v>
      </c>
      <c r="DW55" s="1" t="n">
        <v>1.07</v>
      </c>
      <c r="DX55" s="1" t="n">
        <v>440</v>
      </c>
      <c r="DY55" s="1" t="n">
        <v>8.15</v>
      </c>
      <c r="DZ55" s="1" t="n">
        <v>1618</v>
      </c>
      <c r="EA55" s="1" t="n">
        <v>299</v>
      </c>
      <c r="EB55" s="1" t="n">
        <v>704</v>
      </c>
      <c r="EC55" s="1" t="n">
        <v>334</v>
      </c>
      <c r="ED55" s="1" t="n">
        <v>36</v>
      </c>
      <c r="EE55" s="1" t="n">
        <v>4.8</v>
      </c>
      <c r="EF55" s="1" t="n">
        <v>0</v>
      </c>
      <c r="EG55" s="1" t="n">
        <v>7</v>
      </c>
      <c r="EH55" s="1" t="n">
        <v>3</v>
      </c>
      <c r="EI55" s="1" t="n">
        <v>250</v>
      </c>
      <c r="EJ55" s="1" t="s">
        <v>425</v>
      </c>
      <c r="EK55" s="1" t="s">
        <v>425</v>
      </c>
      <c r="EL55" s="1" t="s">
        <v>425</v>
      </c>
      <c r="EM55" s="1" t="n">
        <v>2000</v>
      </c>
      <c r="EN55" s="1" t="n">
        <v>500</v>
      </c>
      <c r="EO55" s="1" t="n">
        <v>3</v>
      </c>
      <c r="EP55" s="1" t="n">
        <v>0</v>
      </c>
      <c r="EQ55" s="1" t="n">
        <v>0</v>
      </c>
      <c r="ER55" s="1" t="n">
        <v>0</v>
      </c>
      <c r="ES55" s="1" t="n">
        <v>0</v>
      </c>
      <c r="ET55" s="1" t="n">
        <v>0</v>
      </c>
      <c r="EU55" s="1" t="n">
        <v>0</v>
      </c>
      <c r="EV55" s="1" t="n">
        <v>0</v>
      </c>
      <c r="EW55" s="1" t="n">
        <v>0</v>
      </c>
      <c r="EX55" s="1" t="n">
        <v>1</v>
      </c>
      <c r="EY55" s="1" t="n">
        <v>2</v>
      </c>
      <c r="EZ55" s="1" t="n">
        <v>8</v>
      </c>
      <c r="FA55" s="1" t="n">
        <v>1</v>
      </c>
      <c r="FB55" s="1" t="n">
        <v>1</v>
      </c>
      <c r="FC55" s="1" t="n">
        <v>3</v>
      </c>
      <c r="FD55" s="1" t="n">
        <v>1</v>
      </c>
      <c r="FE55" s="1" t="n">
        <v>3</v>
      </c>
      <c r="FF55" s="1" t="n">
        <v>1</v>
      </c>
      <c r="FG55" s="1" t="n">
        <v>2</v>
      </c>
      <c r="FH55" s="1" t="n">
        <v>1</v>
      </c>
      <c r="FI55" s="1" t="n">
        <v>12</v>
      </c>
      <c r="FJ55" s="1" t="n">
        <v>2</v>
      </c>
      <c r="FK55" s="1" t="n">
        <v>1</v>
      </c>
      <c r="FL55" s="1" t="n">
        <v>3</v>
      </c>
      <c r="FM55" s="1" t="n">
        <v>6</v>
      </c>
      <c r="FN55" s="1" t="n">
        <v>6</v>
      </c>
      <c r="FO55" s="1" t="n">
        <v>2</v>
      </c>
      <c r="FP55" s="1" t="n">
        <v>2</v>
      </c>
      <c r="FQ55" s="1" t="n">
        <v>32.03036</v>
      </c>
      <c r="FR55" s="1" t="n">
        <v>3244.759</v>
      </c>
      <c r="FS55" s="1" t="n">
        <v>0.16</v>
      </c>
      <c r="FT55" s="1" t="n">
        <v>1</v>
      </c>
      <c r="FU55" s="1" t="n">
        <v>4</v>
      </c>
      <c r="FV55" s="1" t="n">
        <v>1</v>
      </c>
      <c r="FW55" s="1" t="n">
        <v>1931.13</v>
      </c>
      <c r="FX55" s="1" t="n">
        <v>47.82</v>
      </c>
      <c r="FY55" s="1" t="n">
        <v>13.5</v>
      </c>
      <c r="FZ55" s="1" t="n">
        <v>15.11</v>
      </c>
      <c r="GA55" s="1" t="n">
        <v>19.28</v>
      </c>
      <c r="GB55" s="1" t="n">
        <v>343.08</v>
      </c>
      <c r="GC55" s="1" t="n">
        <v>20.36</v>
      </c>
      <c r="GD55" s="1" t="n">
        <v>16.46</v>
      </c>
      <c r="GE55" s="1" t="n">
        <v>4.62</v>
      </c>
      <c r="GF55" s="1" t="n">
        <v>75.7</v>
      </c>
      <c r="GG55" s="1" t="n">
        <v>0.64</v>
      </c>
      <c r="GH55" s="1" t="n">
        <v>13.58</v>
      </c>
      <c r="GI55" s="1" t="n">
        <v>6.09</v>
      </c>
      <c r="GJ55" s="1" t="n">
        <v>28.48</v>
      </c>
      <c r="GK55" s="1" t="n">
        <v>24.45</v>
      </c>
      <c r="GL55" s="1" t="n">
        <v>13.65</v>
      </c>
      <c r="GM55" s="1" t="n">
        <v>6.44</v>
      </c>
      <c r="GN55" s="1" t="n">
        <v>0</v>
      </c>
      <c r="GO55" s="1" t="n">
        <v>18.39</v>
      </c>
      <c r="GP55" s="1" t="n">
        <v>8.1</v>
      </c>
      <c r="GQ55" s="1" t="n">
        <v>4.08</v>
      </c>
      <c r="GR55" s="1" t="n">
        <v>1.08</v>
      </c>
      <c r="GS55" s="1" t="n">
        <v>606.03</v>
      </c>
      <c r="GT55" s="1" t="n">
        <v>11.87</v>
      </c>
      <c r="GU55" s="1" t="n">
        <v>0.26</v>
      </c>
      <c r="GV55" s="1" t="n">
        <v>292.23</v>
      </c>
      <c r="GW55" s="1" t="n">
        <v>878.13</v>
      </c>
      <c r="GX55" s="1" t="n">
        <v>2938.23</v>
      </c>
      <c r="GY55" s="1" t="n">
        <v>1705.13</v>
      </c>
      <c r="GZ55" s="1" t="n">
        <v>4.81</v>
      </c>
      <c r="HA55" s="1" t="n">
        <v>2.09</v>
      </c>
      <c r="HB55" s="1" t="n">
        <v>2.36</v>
      </c>
      <c r="HC55" s="1" t="n">
        <v>0</v>
      </c>
      <c r="HD55" s="1" t="n">
        <v>35.96</v>
      </c>
      <c r="HE55" s="1" t="n">
        <v>310.97</v>
      </c>
      <c r="HF55" s="1" t="n">
        <v>1.43</v>
      </c>
      <c r="HG55" s="1" t="n">
        <v>1.02</v>
      </c>
      <c r="HH55" s="1" t="n">
        <v>12.52</v>
      </c>
      <c r="HI55" s="1" t="n">
        <v>3.14</v>
      </c>
      <c r="HJ55" s="1" t="n">
        <v>1.3</v>
      </c>
      <c r="HK55" s="1" t="n">
        <v>0.49</v>
      </c>
      <c r="HL55" s="1" t="n">
        <v>322.47</v>
      </c>
      <c r="HM55" s="1" t="n">
        <v>0.82</v>
      </c>
      <c r="HN55" s="1" t="n">
        <v>26.46</v>
      </c>
      <c r="HO55" s="1" t="n">
        <v>3940.66</v>
      </c>
      <c r="HP55" s="1" t="n">
        <v>4121.52</v>
      </c>
      <c r="HQ55" s="1" t="n">
        <v>55.03</v>
      </c>
      <c r="HR55" s="1" t="n">
        <v>1579.73</v>
      </c>
      <c r="HS55" s="1" t="n">
        <v>437.5</v>
      </c>
      <c r="HT55" s="1" t="n">
        <v>6758.69</v>
      </c>
      <c r="HU55" s="1" t="n">
        <v>472.2</v>
      </c>
      <c r="HV55" s="1" t="n">
        <v>47.37</v>
      </c>
      <c r="HW55" s="1" t="n">
        <v>6.66</v>
      </c>
      <c r="HX55" s="1" t="n">
        <v>4.04</v>
      </c>
      <c r="HY55" s="1" t="n">
        <v>4.43</v>
      </c>
      <c r="HZ55" s="1" t="n">
        <v>0.49</v>
      </c>
      <c r="IA55" s="1" t="n">
        <v>7.71</v>
      </c>
      <c r="IB55" s="1" t="n">
        <v>1.14</v>
      </c>
      <c r="IC55" s="1" t="n">
        <v>14.63</v>
      </c>
      <c r="ID55" s="1" t="n">
        <v>5.48</v>
      </c>
      <c r="IE55" s="1" t="n">
        <v>12.28</v>
      </c>
      <c r="IF55" s="1" t="n">
        <v>16.52</v>
      </c>
      <c r="IG55" s="1" t="n">
        <v>9.55</v>
      </c>
      <c r="IH55" s="1" t="n">
        <v>82.86</v>
      </c>
      <c r="II55" s="1" t="n">
        <v>1.83</v>
      </c>
      <c r="IJ55" s="1" t="n">
        <v>51.12</v>
      </c>
      <c r="IK55" s="1" t="n">
        <v>29.87</v>
      </c>
      <c r="IL55" s="1" t="n">
        <v>3261590.1</v>
      </c>
      <c r="IM55" s="1" t="n">
        <v>9506.79</v>
      </c>
      <c r="IN55" s="1" t="n">
        <v>35.74</v>
      </c>
      <c r="IO55" s="1" t="n">
        <v>0.14</v>
      </c>
      <c r="IP55" s="1" t="n">
        <v>0.1</v>
      </c>
      <c r="IQ55" s="1" t="n">
        <v>0.1</v>
      </c>
      <c r="IR55" s="1" t="n">
        <v>0.24</v>
      </c>
      <c r="IS55" s="1" t="n">
        <v>0.35</v>
      </c>
      <c r="IT55" s="1" t="n">
        <v>0.08</v>
      </c>
      <c r="IU55" s="1" t="n">
        <v>0.71</v>
      </c>
      <c r="IV55" s="1" t="n">
        <v>0.68</v>
      </c>
      <c r="IW55" s="1" t="n">
        <v>7.02</v>
      </c>
      <c r="IX55" s="1" t="n">
        <v>4.89</v>
      </c>
      <c r="IY55" s="1" t="n">
        <v>3.85</v>
      </c>
      <c r="IZ55" s="1" t="n">
        <v>1.77</v>
      </c>
      <c r="JA55" s="1" t="n">
        <v>0.59</v>
      </c>
      <c r="JB55" s="1" t="n">
        <v>0.03</v>
      </c>
      <c r="JC55" s="1" t="n">
        <v>15.25</v>
      </c>
      <c r="JD55" s="1" t="n">
        <v>6.88</v>
      </c>
      <c r="JE55" s="1" t="n">
        <v>1.04</v>
      </c>
      <c r="JF55" s="1" t="n">
        <v>0.06</v>
      </c>
      <c r="JG55" s="1" t="n">
        <v>0</v>
      </c>
      <c r="JH55" s="1" t="n">
        <v>6.46</v>
      </c>
      <c r="JI55" s="1" t="n">
        <v>4.86</v>
      </c>
      <c r="JJ55" s="1" t="n">
        <v>0.1</v>
      </c>
      <c r="JK55" s="1" t="n">
        <v>0.27</v>
      </c>
      <c r="JL55" s="1" t="n">
        <v>0.43</v>
      </c>
      <c r="JM55" s="1" t="n">
        <v>0.54</v>
      </c>
      <c r="JN55" s="1" t="n">
        <v>0</v>
      </c>
      <c r="JO55" s="1" t="n">
        <v>0.03</v>
      </c>
      <c r="JP55" s="1" t="n">
        <v>0.01</v>
      </c>
      <c r="JQ55" s="1" t="n">
        <v>0</v>
      </c>
      <c r="JR55" s="1" t="n">
        <v>0</v>
      </c>
      <c r="JS55" s="1" t="n">
        <v>0</v>
      </c>
      <c r="JT55" s="1" t="n">
        <v>0.01</v>
      </c>
      <c r="JU55" s="1" t="n">
        <v>0.01</v>
      </c>
      <c r="JV55" s="1" t="n">
        <v>56</v>
      </c>
      <c r="JW55" s="1" t="n">
        <v>3360</v>
      </c>
      <c r="JX55" s="1" t="n">
        <v>50.4</v>
      </c>
      <c r="JY55" s="1" t="n">
        <v>17.79</v>
      </c>
      <c r="JZ55" s="1" t="n">
        <v>13.085</v>
      </c>
      <c r="KA55" s="1" t="n">
        <v>785.1</v>
      </c>
      <c r="KB55" s="1" t="n">
        <v>8.805</v>
      </c>
      <c r="KC55" s="1" t="n">
        <v>3.242</v>
      </c>
      <c r="KD55" s="1" t="n">
        <v>194.52</v>
      </c>
      <c r="KE55" s="1" t="n">
        <v>43.44201</v>
      </c>
      <c r="KF55" s="1" t="n">
        <v>99.442</v>
      </c>
      <c r="KG55" s="1" t="n">
        <v>90.6595</v>
      </c>
    </row>
    <row r="56" customFormat="false" ht="15" hidden="false" customHeight="true" outlineLevel="0" collapsed="false">
      <c r="A56" s="1" t="n">
        <v>30496</v>
      </c>
      <c r="B56" s="1" t="n">
        <v>2</v>
      </c>
      <c r="C56" s="1" t="n">
        <v>42</v>
      </c>
      <c r="D56" s="1" t="n">
        <v>1</v>
      </c>
      <c r="E56" s="1" t="n">
        <v>1</v>
      </c>
      <c r="F56" s="1" t="n">
        <v>0</v>
      </c>
      <c r="G56" s="1" t="n">
        <v>1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1</v>
      </c>
      <c r="P56" s="1" t="n">
        <f aca="false">SUM(E56:O56)</f>
        <v>3</v>
      </c>
      <c r="Q56" s="1" t="n">
        <v>110</v>
      </c>
      <c r="R56" s="1" t="n">
        <v>70</v>
      </c>
      <c r="S56" s="1" t="n">
        <v>40</v>
      </c>
      <c r="T56" s="2" t="n">
        <v>83.3333333333333</v>
      </c>
      <c r="U56" s="3" t="n">
        <v>51.6</v>
      </c>
      <c r="V56" s="3" t="n">
        <v>155</v>
      </c>
      <c r="W56" s="2" t="n">
        <v>21.477627471384</v>
      </c>
      <c r="X56" s="2" t="n">
        <v>0</v>
      </c>
      <c r="Y56" s="3" t="n">
        <v>70</v>
      </c>
      <c r="Z56" s="3" t="n">
        <v>96</v>
      </c>
      <c r="AA56" s="2" t="n">
        <v>33.2566038782235</v>
      </c>
      <c r="AB56" s="2" t="n">
        <v>0.451612903225806</v>
      </c>
      <c r="AC56" s="2" t="n">
        <v>0.729166666666667</v>
      </c>
      <c r="AD56" s="3" t="n">
        <v>26.3</v>
      </c>
      <c r="AO56" s="1" t="n">
        <v>85</v>
      </c>
      <c r="AP56" s="1" t="n">
        <v>96</v>
      </c>
      <c r="AQ56" s="1" t="n">
        <v>83</v>
      </c>
      <c r="AR56" s="1" t="n">
        <v>81</v>
      </c>
      <c r="AS56" s="1" t="n">
        <v>78</v>
      </c>
      <c r="AT56" s="1" t="n">
        <v>1</v>
      </c>
      <c r="AU56" s="1" t="n">
        <f aca="false">((AO56*15)+(AP56*30)+(AQ56*30)+(AR56*30)+(AS56*15))-(AO56*120)</f>
        <v>45</v>
      </c>
      <c r="AV56" s="1" t="n">
        <f aca="false">((AO56*15)+(AP56*30)+(AQ56*30)+(AR56*30)+(AS56*15))</f>
        <v>10245</v>
      </c>
      <c r="AX56" s="4" t="n">
        <f aca="false">10000/SQRT((AO56*BE56)*(AVERAGE(AO56:AS56)*AVERAGE(BE56:BI56)))</f>
        <v>21.6750196612567</v>
      </c>
      <c r="AY56" s="4" t="n">
        <v>0</v>
      </c>
      <c r="AZ56" s="2" t="n">
        <f aca="false">(AO56*BE56)/405</f>
        <v>0.419753086419753</v>
      </c>
      <c r="BA56" s="2" t="n">
        <v>0</v>
      </c>
      <c r="BB56" s="2" t="n">
        <f aca="false">1/(LOG(BE56)+LOG(AO56))</f>
        <v>0.448340237884517</v>
      </c>
      <c r="BC56" s="2" t="n">
        <f aca="false">(BF56-BE56)/(AP56-AO56)</f>
        <v>0.9</v>
      </c>
      <c r="BD56" s="2" t="n">
        <f aca="false">(20*BE56)/((AO56/18)-3.5)</f>
        <v>32.7272727272727</v>
      </c>
      <c r="BE56" s="3" t="n">
        <v>2</v>
      </c>
      <c r="BF56" s="3" t="n">
        <v>11.9</v>
      </c>
      <c r="BG56" s="3" t="n">
        <v>17.1</v>
      </c>
      <c r="BH56" s="3" t="n">
        <v>24.1</v>
      </c>
      <c r="BI56" s="3" t="n">
        <v>18.9</v>
      </c>
      <c r="BJ56" s="2" t="n">
        <f aca="false">((BE56*15)+(BF56*30)+(BG56*30)+(BH56*30)+(BI56*15))-(BE56*120)</f>
        <v>1666.5</v>
      </c>
      <c r="BK56" s="2" t="n">
        <f aca="false">((BE56*15)+(BF56*30)+(BG56*30)+(BH56*30)+(BI56*15))</f>
        <v>1906.5</v>
      </c>
      <c r="BL56" s="2" t="n">
        <f aca="false">(1/BE56)</f>
        <v>0.5</v>
      </c>
      <c r="BM56" s="2" t="n">
        <f aca="false">(BJ56/AU56)</f>
        <v>37.0333333333333</v>
      </c>
      <c r="BN56" s="2" t="n">
        <f aca="false">(BK56/AV56)</f>
        <v>0.186090775988287</v>
      </c>
      <c r="BO56" s="2" t="e">
        <f aca="false">(BM56/#REF!)</f>
        <v>#REF!</v>
      </c>
      <c r="BP56" s="2" t="n">
        <f aca="false">(AX56*BN56)</f>
        <v>4.03352122832463</v>
      </c>
      <c r="BQ56" s="2" t="n">
        <v>2</v>
      </c>
      <c r="BR56" s="4" t="n">
        <f aca="false">(BC56*BL56)</f>
        <v>0.45</v>
      </c>
      <c r="BS56" s="1" t="n">
        <v>154</v>
      </c>
      <c r="BT56" s="1" t="n">
        <v>0</v>
      </c>
      <c r="BU56" s="1" t="n">
        <v>47</v>
      </c>
      <c r="BV56" s="1" t="n">
        <v>1</v>
      </c>
      <c r="BW56" s="1" t="n">
        <v>91</v>
      </c>
      <c r="BX56" s="1" t="n">
        <v>0</v>
      </c>
      <c r="BY56" s="1" t="n">
        <v>16</v>
      </c>
      <c r="BZ56" s="1" t="n">
        <v>78</v>
      </c>
      <c r="CA56" s="1" t="n">
        <v>0</v>
      </c>
      <c r="CB56" s="1" t="n">
        <v>0</v>
      </c>
      <c r="CD56" s="1" t="n">
        <v>62</v>
      </c>
      <c r="CE56" s="1" t="n">
        <v>56.92</v>
      </c>
      <c r="CF56" s="1" t="n">
        <v>64.93</v>
      </c>
      <c r="CG56" s="1" t="n">
        <v>162</v>
      </c>
      <c r="CH56" s="1" t="n">
        <v>74</v>
      </c>
      <c r="CI56" s="1" t="n">
        <v>386</v>
      </c>
      <c r="CJ56" s="1" t="n">
        <v>1.56</v>
      </c>
      <c r="CK56" s="1" t="s">
        <v>429</v>
      </c>
      <c r="FM56" s="1" t="n">
        <v>7</v>
      </c>
      <c r="FN56" s="1" t="n">
        <v>7</v>
      </c>
      <c r="FO56" s="1" t="n">
        <v>2</v>
      </c>
      <c r="FP56" s="1" t="n">
        <v>2</v>
      </c>
      <c r="FQ56" s="1" t="n">
        <v>30.68339</v>
      </c>
      <c r="FR56" s="1" t="n">
        <v>57.87508</v>
      </c>
      <c r="FS56" s="1" t="n">
        <v>0.11</v>
      </c>
      <c r="FT56" s="1" t="n">
        <v>1</v>
      </c>
      <c r="FU56" s="1" t="n">
        <v>4</v>
      </c>
      <c r="FV56" s="1" t="n">
        <v>1</v>
      </c>
      <c r="FW56" s="1" t="n">
        <v>1326.71</v>
      </c>
      <c r="FX56" s="1" t="n">
        <v>54.94</v>
      </c>
      <c r="FY56" s="1" t="n">
        <v>12.57</v>
      </c>
      <c r="FZ56" s="1" t="n">
        <v>18.26</v>
      </c>
      <c r="GA56" s="1" t="n">
        <v>18.56</v>
      </c>
      <c r="GB56" s="1" t="n">
        <v>189.2</v>
      </c>
      <c r="GC56" s="1" t="n">
        <v>28.22</v>
      </c>
      <c r="GD56" s="1" t="n">
        <v>19.44</v>
      </c>
      <c r="GE56" s="1" t="n">
        <v>5.13</v>
      </c>
      <c r="GF56" s="1" t="n">
        <v>25.61</v>
      </c>
      <c r="GG56" s="1" t="n">
        <v>0.65</v>
      </c>
      <c r="GH56" s="1" t="n">
        <v>14.76</v>
      </c>
      <c r="GI56" s="1" t="n">
        <v>2.81</v>
      </c>
      <c r="GJ56" s="1" t="n">
        <v>10.06</v>
      </c>
      <c r="GK56" s="1" t="n">
        <v>13.61</v>
      </c>
      <c r="GL56" s="1" t="n">
        <v>6.33</v>
      </c>
      <c r="GM56" s="1" t="n">
        <v>2.96</v>
      </c>
      <c r="GN56" s="1" t="n">
        <v>0</v>
      </c>
      <c r="GO56" s="1" t="n">
        <v>9.77</v>
      </c>
      <c r="GP56" s="1" t="n">
        <v>2.25</v>
      </c>
      <c r="GQ56" s="1" t="n">
        <v>1.89</v>
      </c>
      <c r="GR56" s="1" t="n">
        <v>0.61</v>
      </c>
      <c r="GS56" s="1" t="n">
        <v>1248.17</v>
      </c>
      <c r="GT56" s="1" t="n">
        <v>6.61</v>
      </c>
      <c r="GU56" s="1" t="n">
        <v>0.23</v>
      </c>
      <c r="GV56" s="1" t="n">
        <v>238.28</v>
      </c>
      <c r="GW56" s="1" t="n">
        <v>1324.52</v>
      </c>
      <c r="GX56" s="1" t="n">
        <v>2904.41</v>
      </c>
      <c r="GY56" s="1" t="n">
        <v>1572.16</v>
      </c>
      <c r="GZ56" s="1" t="n">
        <v>6.49</v>
      </c>
      <c r="HA56" s="1" t="n">
        <v>0.72</v>
      </c>
      <c r="HB56" s="1" t="n">
        <v>1.03</v>
      </c>
      <c r="HC56" s="1" t="n">
        <v>0</v>
      </c>
      <c r="HD56" s="1" t="n">
        <v>23.76</v>
      </c>
      <c r="HE56" s="1" t="n">
        <v>199.4</v>
      </c>
      <c r="HF56" s="1" t="n">
        <v>1.03</v>
      </c>
      <c r="HG56" s="1" t="n">
        <v>2.07</v>
      </c>
      <c r="HH56" s="1" t="n">
        <v>8.99</v>
      </c>
      <c r="HI56" s="1" t="n">
        <v>4.9</v>
      </c>
      <c r="HJ56" s="1" t="n">
        <v>1.04</v>
      </c>
      <c r="HK56" s="1" t="n">
        <v>0.21</v>
      </c>
      <c r="HL56" s="1" t="n">
        <v>219.69</v>
      </c>
      <c r="HM56" s="1" t="n">
        <v>4.6</v>
      </c>
      <c r="HN56" s="1" t="n">
        <v>39.25</v>
      </c>
      <c r="HO56" s="1" t="n">
        <v>3403.09</v>
      </c>
      <c r="HP56" s="1" t="n">
        <v>3895.45</v>
      </c>
      <c r="HQ56" s="1" t="n">
        <v>92.63</v>
      </c>
      <c r="HR56" s="1" t="n">
        <v>1508.93</v>
      </c>
      <c r="HS56" s="1" t="n">
        <v>609.48</v>
      </c>
      <c r="HT56" s="1" t="n">
        <v>3172.37</v>
      </c>
      <c r="HU56" s="1" t="n">
        <v>833.11</v>
      </c>
      <c r="HV56" s="1" t="n">
        <v>376.31</v>
      </c>
      <c r="HW56" s="1" t="n">
        <v>4.99</v>
      </c>
      <c r="HX56" s="1" t="n">
        <v>4.87</v>
      </c>
      <c r="HY56" s="1" t="n">
        <v>5.25</v>
      </c>
      <c r="HZ56" s="1" t="n">
        <v>0.56</v>
      </c>
      <c r="IA56" s="1" t="n">
        <v>6.86</v>
      </c>
      <c r="IB56" s="1" t="n">
        <v>1.07</v>
      </c>
      <c r="IC56" s="1" t="n">
        <v>14.27</v>
      </c>
      <c r="ID56" s="1" t="n">
        <v>6.22</v>
      </c>
      <c r="IE56" s="1" t="n">
        <v>12.13</v>
      </c>
      <c r="IF56" s="1" t="n">
        <v>16.98</v>
      </c>
      <c r="IG56" s="1" t="n">
        <v>6.38</v>
      </c>
      <c r="IH56" s="1" t="n">
        <v>171.48</v>
      </c>
      <c r="II56" s="1" t="n">
        <v>1.25</v>
      </c>
      <c r="IJ56" s="1" t="n">
        <v>119.66</v>
      </c>
      <c r="IK56" s="1" t="n">
        <v>56</v>
      </c>
      <c r="IL56" s="1" t="n">
        <v>1108419.6</v>
      </c>
      <c r="IM56" s="1" t="n">
        <v>5858.45</v>
      </c>
      <c r="IN56" s="1" t="n">
        <v>28.27</v>
      </c>
      <c r="IO56" s="1" t="n">
        <v>0.08</v>
      </c>
      <c r="IP56" s="1" t="n">
        <v>0.09</v>
      </c>
      <c r="IQ56" s="1" t="n">
        <v>0.09</v>
      </c>
      <c r="IR56" s="1" t="n">
        <v>0.19</v>
      </c>
      <c r="IS56" s="1" t="n">
        <v>0.14</v>
      </c>
      <c r="IT56" s="1" t="n">
        <v>0.05</v>
      </c>
      <c r="IU56" s="1" t="n">
        <v>0.43</v>
      </c>
      <c r="IV56" s="1" t="n">
        <v>0.32</v>
      </c>
      <c r="IW56" s="1" t="n">
        <v>5.54</v>
      </c>
      <c r="IX56" s="1" t="n">
        <v>4.41</v>
      </c>
      <c r="IY56" s="1" t="n">
        <v>2.43</v>
      </c>
      <c r="IZ56" s="1" t="n">
        <v>1.92</v>
      </c>
      <c r="JA56" s="1" t="n">
        <v>0.53</v>
      </c>
      <c r="JB56" s="1" t="n">
        <v>0</v>
      </c>
      <c r="JC56" s="1" t="n">
        <v>14.81</v>
      </c>
      <c r="JD56" s="1" t="n">
        <v>8.06</v>
      </c>
      <c r="JE56" s="1" t="n">
        <v>1.4</v>
      </c>
      <c r="JF56" s="1" t="n">
        <v>0.04</v>
      </c>
      <c r="JG56" s="1" t="n">
        <v>0.01</v>
      </c>
      <c r="JH56" s="1" t="n">
        <v>5.06</v>
      </c>
      <c r="JI56" s="1" t="n">
        <v>5.04</v>
      </c>
      <c r="JJ56" s="1" t="n">
        <v>0.15</v>
      </c>
      <c r="JK56" s="1" t="n">
        <v>0.38</v>
      </c>
      <c r="JL56" s="1" t="n">
        <v>0.34</v>
      </c>
      <c r="JM56" s="1" t="n">
        <v>0.48</v>
      </c>
      <c r="JN56" s="1" t="n">
        <v>0</v>
      </c>
      <c r="JO56" s="1" t="n">
        <v>0.05</v>
      </c>
      <c r="JP56" s="1" t="n">
        <v>0.03</v>
      </c>
      <c r="JQ56" s="1" t="n">
        <v>0</v>
      </c>
      <c r="JR56" s="1" t="n">
        <v>0</v>
      </c>
      <c r="JS56" s="1" t="n">
        <v>0</v>
      </c>
      <c r="JT56" s="1" t="n">
        <v>0.03</v>
      </c>
      <c r="JU56" s="1" t="n">
        <v>0.02</v>
      </c>
      <c r="JV56" s="1" t="n">
        <v>56</v>
      </c>
      <c r="JW56" s="1" t="n">
        <v>3360</v>
      </c>
      <c r="JX56" s="1" t="n">
        <v>50.4</v>
      </c>
      <c r="JY56" s="1" t="n">
        <v>13.8775</v>
      </c>
      <c r="JZ56" s="1" t="n">
        <v>11.085</v>
      </c>
      <c r="KA56" s="1" t="n">
        <v>665.1</v>
      </c>
      <c r="KB56" s="1" t="n">
        <v>16.164</v>
      </c>
      <c r="KC56" s="1" t="n">
        <v>6.484</v>
      </c>
      <c r="KD56" s="1" t="n">
        <v>389.04</v>
      </c>
      <c r="KE56" s="1" t="n">
        <v>57.569</v>
      </c>
      <c r="KF56" s="1" t="n">
        <v>113.569</v>
      </c>
      <c r="KG56" s="1" t="n">
        <v>101.2346</v>
      </c>
    </row>
    <row r="57" customFormat="false" ht="15" hidden="false" customHeight="true" outlineLevel="0" collapsed="false">
      <c r="A57" s="1" t="n">
        <v>30497</v>
      </c>
      <c r="B57" s="1" t="n">
        <v>2</v>
      </c>
      <c r="C57" s="1" t="n">
        <v>66</v>
      </c>
      <c r="D57" s="1" t="n">
        <v>1</v>
      </c>
      <c r="E57" s="1" t="n">
        <v>1</v>
      </c>
      <c r="F57" s="1" t="n">
        <v>1</v>
      </c>
      <c r="G57" s="1" t="n">
        <v>1</v>
      </c>
      <c r="H57" s="1" t="n">
        <v>1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1</v>
      </c>
      <c r="P57" s="1" t="n">
        <f aca="false">SUM(E57:O57)</f>
        <v>5</v>
      </c>
      <c r="Q57" s="1" t="n">
        <v>120</v>
      </c>
      <c r="R57" s="1" t="n">
        <v>66</v>
      </c>
      <c r="S57" s="1" t="n">
        <v>54</v>
      </c>
      <c r="T57" s="2" t="n">
        <v>84</v>
      </c>
      <c r="U57" s="3" t="n">
        <v>69</v>
      </c>
      <c r="V57" s="3" t="n">
        <v>143</v>
      </c>
      <c r="W57" s="2" t="n">
        <v>33.7424812949288</v>
      </c>
      <c r="X57" s="2" t="n">
        <v>2</v>
      </c>
      <c r="Y57" s="3" t="n">
        <v>83</v>
      </c>
      <c r="Z57" s="3" t="n">
        <v>117</v>
      </c>
      <c r="AA57" s="2" t="n">
        <v>44.3920771655098</v>
      </c>
      <c r="AB57" s="2" t="n">
        <v>0.58041958041958</v>
      </c>
      <c r="AC57" s="2" t="n">
        <v>0.70940170940171</v>
      </c>
      <c r="AD57" s="3" t="n">
        <v>40.6</v>
      </c>
      <c r="AO57" s="1" t="n">
        <v>97</v>
      </c>
      <c r="AP57" s="1" t="n">
        <v>172</v>
      </c>
      <c r="AQ57" s="1" t="n">
        <v>157</v>
      </c>
      <c r="AR57" s="1" t="n">
        <v>113</v>
      </c>
      <c r="AS57" s="1" t="n">
        <v>96</v>
      </c>
      <c r="AT57" s="1" t="n">
        <v>1</v>
      </c>
      <c r="AU57" s="1" t="n">
        <f aca="false">((AO57*15)+(AP57*30)+(AQ57*30)+(AR57*30)+(AS57*15))-(AO57*120)</f>
        <v>4515</v>
      </c>
      <c r="AV57" s="1" t="n">
        <f aca="false">((AO57*15)+(AP57*30)+(AQ57*30)+(AR57*30)+(AS57*15))</f>
        <v>16155</v>
      </c>
      <c r="AX57" s="4" t="n">
        <f aca="false">10000/SQRT((AO57*BE57)*(AVERAGE(AO57:AS57)*AVERAGE(BE57:BI57)))</f>
        <v>5.6910145756122</v>
      </c>
      <c r="AY57" s="4" t="n">
        <v>0</v>
      </c>
      <c r="AZ57" s="2" t="n">
        <f aca="false">(AO57*BE57)/405</f>
        <v>1.5017037037037</v>
      </c>
      <c r="BA57" s="2" t="n">
        <v>0</v>
      </c>
      <c r="BB57" s="2" t="n">
        <f aca="false">1/(LOG(BE57)+LOG(AO57))</f>
        <v>0.359190335044814</v>
      </c>
      <c r="BC57" s="2" t="n">
        <f aca="false">(BF57-BE57)/(AP57-AO57)</f>
        <v>0.3684</v>
      </c>
      <c r="BD57" s="2" t="n">
        <f aca="false">(20*BE57)/((AO57/18)-3.5)</f>
        <v>66.3882352941176</v>
      </c>
      <c r="BE57" s="3" t="n">
        <v>6.27</v>
      </c>
      <c r="BF57" s="3" t="n">
        <v>33.9</v>
      </c>
      <c r="BG57" s="3" t="n">
        <v>53.9</v>
      </c>
      <c r="BH57" s="3" t="n">
        <v>64.3</v>
      </c>
      <c r="BI57" s="3" t="n">
        <v>41.5</v>
      </c>
      <c r="BJ57" s="2" t="n">
        <f aca="false">((BE57*15)+(BF57*30)+(BG57*30)+(BH57*30)+(BI57*15))-(BE57*120)</f>
        <v>4527.15</v>
      </c>
      <c r="BK57" s="2" t="n">
        <f aca="false">((BE57*15)+(BF57*30)+(BG57*30)+(BH57*30)+(BI57*15))</f>
        <v>5279.55</v>
      </c>
      <c r="BL57" s="2" t="n">
        <f aca="false">(1/BE57)</f>
        <v>0.159489633173844</v>
      </c>
      <c r="BM57" s="2" t="n">
        <f aca="false">(BJ57/AU57)</f>
        <v>1.00269102990033</v>
      </c>
      <c r="BN57" s="2" t="n">
        <f aca="false">(BK57/AV57)</f>
        <v>0.326805942432683</v>
      </c>
      <c r="BO57" s="2" t="n">
        <f aca="false">(AX57*BM57)</f>
        <v>5.7063292659984</v>
      </c>
      <c r="BP57" s="2" t="n">
        <f aca="false">(AX57*BN57)</f>
        <v>1.85985738178108</v>
      </c>
      <c r="BQ57" s="2" t="n">
        <v>2</v>
      </c>
      <c r="BR57" s="4" t="n">
        <f aca="false">(BC57*BL57)</f>
        <v>0.058755980861244</v>
      </c>
      <c r="BS57" s="1" t="n">
        <v>231</v>
      </c>
      <c r="BT57" s="1" t="n">
        <v>1</v>
      </c>
      <c r="BU57" s="1" t="n">
        <v>49</v>
      </c>
      <c r="BV57" s="1" t="n">
        <v>1</v>
      </c>
      <c r="BW57" s="1" t="n">
        <v>150</v>
      </c>
      <c r="BX57" s="1" t="n">
        <v>1</v>
      </c>
      <c r="BY57" s="1" t="n">
        <v>32</v>
      </c>
      <c r="BZ57" s="1" t="n">
        <v>158</v>
      </c>
      <c r="CA57" s="1" t="n">
        <v>1</v>
      </c>
      <c r="CB57" s="1" t="n">
        <v>5</v>
      </c>
      <c r="CC57" s="1" t="n">
        <v>2</v>
      </c>
      <c r="CD57" s="1" t="n">
        <v>59</v>
      </c>
      <c r="CE57" s="1" t="n">
        <v>51.87</v>
      </c>
      <c r="CF57" s="1" t="n">
        <v>33.7</v>
      </c>
      <c r="CG57" s="1" t="n">
        <v>138</v>
      </c>
      <c r="CH57" s="1" t="n">
        <v>98</v>
      </c>
      <c r="CI57" s="1" t="n">
        <v>400</v>
      </c>
      <c r="CJ57" s="1" t="n">
        <v>1.5</v>
      </c>
      <c r="CK57" s="1" t="s">
        <v>429</v>
      </c>
      <c r="FM57" s="1" t="n">
        <v>4</v>
      </c>
      <c r="FN57" s="1" t="n">
        <v>4</v>
      </c>
      <c r="FO57" s="1" t="n">
        <v>2</v>
      </c>
      <c r="FP57" s="1" t="n">
        <v>2</v>
      </c>
      <c r="FQ57" s="1" t="n">
        <v>31.28339</v>
      </c>
      <c r="FR57" s="1" t="n">
        <v>183.5639</v>
      </c>
      <c r="FS57" s="1" t="n">
        <v>0</v>
      </c>
      <c r="FT57" s="1" t="n">
        <v>1</v>
      </c>
      <c r="FU57" s="1" t="n">
        <v>3</v>
      </c>
      <c r="FV57" s="1" t="n">
        <v>1</v>
      </c>
      <c r="FW57" s="1" t="n">
        <v>1503.07</v>
      </c>
      <c r="FX57" s="1" t="n">
        <v>45.33</v>
      </c>
      <c r="FY57" s="1" t="n">
        <v>16.47</v>
      </c>
      <c r="FZ57" s="1" t="n">
        <v>19.82</v>
      </c>
      <c r="GA57" s="1" t="n">
        <v>23.15</v>
      </c>
      <c r="GB57" s="1" t="n">
        <v>227.16</v>
      </c>
      <c r="GC57" s="1" t="n">
        <v>26.49</v>
      </c>
      <c r="GD57" s="1" t="n">
        <v>14.54</v>
      </c>
      <c r="GE57" s="1" t="n">
        <v>6.76</v>
      </c>
      <c r="GF57" s="1" t="n">
        <v>107.43</v>
      </c>
      <c r="GG57" s="1" t="n">
        <v>0.92</v>
      </c>
      <c r="GH57" s="1" t="n">
        <v>9.47</v>
      </c>
      <c r="GI57" s="1" t="n">
        <v>5.58</v>
      </c>
      <c r="GJ57" s="1" t="n">
        <v>22.12</v>
      </c>
      <c r="GK57" s="1" t="n">
        <v>23.41</v>
      </c>
      <c r="GL57" s="1" t="n">
        <v>9.65</v>
      </c>
      <c r="GM57" s="1" t="n">
        <v>7.37</v>
      </c>
      <c r="GN57" s="1" t="n">
        <v>0</v>
      </c>
      <c r="GO57" s="1" t="n">
        <v>14.32</v>
      </c>
      <c r="GP57" s="1" t="n">
        <v>3.96</v>
      </c>
      <c r="GQ57" s="1" t="n">
        <v>2.53</v>
      </c>
      <c r="GR57" s="1" t="n">
        <v>0.81</v>
      </c>
      <c r="GS57" s="1" t="n">
        <v>629.34</v>
      </c>
      <c r="GT57" s="1" t="n">
        <v>11.28</v>
      </c>
      <c r="GU57" s="1" t="n">
        <v>0.27</v>
      </c>
      <c r="GV57" s="1" t="n">
        <v>271.29</v>
      </c>
      <c r="GW57" s="1" t="n">
        <v>1034.94</v>
      </c>
      <c r="GX57" s="1" t="n">
        <v>2179.97</v>
      </c>
      <c r="GY57" s="1" t="n">
        <v>1507.7</v>
      </c>
      <c r="GZ57" s="1" t="n">
        <v>6.19</v>
      </c>
      <c r="HA57" s="1" t="n">
        <v>1.84</v>
      </c>
      <c r="HB57" s="1" t="n">
        <v>2.3</v>
      </c>
      <c r="HC57" s="1" t="n">
        <v>0</v>
      </c>
      <c r="HD57" s="1" t="n">
        <v>47.22</v>
      </c>
      <c r="HE57" s="1" t="n">
        <v>172.36</v>
      </c>
      <c r="HF57" s="1" t="n">
        <v>1.37</v>
      </c>
      <c r="HG57" s="1" t="n">
        <v>1.22</v>
      </c>
      <c r="HH57" s="1" t="n">
        <v>15.88</v>
      </c>
      <c r="HI57" s="1" t="n">
        <v>2.88</v>
      </c>
      <c r="HJ57" s="1" t="n">
        <v>1.56</v>
      </c>
      <c r="HK57" s="1" t="n">
        <v>1.46</v>
      </c>
      <c r="HL57" s="1" t="n">
        <v>242.47</v>
      </c>
      <c r="HM57" s="1" t="n">
        <v>1.9</v>
      </c>
      <c r="HN57" s="1" t="n">
        <v>37.69</v>
      </c>
      <c r="HO57" s="1" t="n">
        <v>3416.54</v>
      </c>
      <c r="HP57" s="1" t="n">
        <v>3466.88</v>
      </c>
      <c r="HQ57" s="1" t="n">
        <v>93.73</v>
      </c>
      <c r="HR57" s="1" t="n">
        <v>1424.85</v>
      </c>
      <c r="HS57" s="1" t="n">
        <v>242.77</v>
      </c>
      <c r="HT57" s="1" t="n">
        <v>4832.56</v>
      </c>
      <c r="HU57" s="1" t="n">
        <v>649.29</v>
      </c>
      <c r="HV57" s="1" t="n">
        <v>111.01</v>
      </c>
      <c r="HW57" s="1" t="n">
        <v>7.01</v>
      </c>
      <c r="HX57" s="1" t="n">
        <v>5.29</v>
      </c>
      <c r="HY57" s="1" t="n">
        <v>4.96</v>
      </c>
      <c r="HZ57" s="1" t="n">
        <v>0.67</v>
      </c>
      <c r="IA57" s="1" t="n">
        <v>8.34</v>
      </c>
      <c r="IB57" s="1" t="n">
        <v>1.67</v>
      </c>
      <c r="IC57" s="1" t="n">
        <v>16.95</v>
      </c>
      <c r="ID57" s="1" t="n">
        <v>6.17</v>
      </c>
      <c r="IE57" s="1" t="n">
        <v>13.81</v>
      </c>
      <c r="IF57" s="1" t="n">
        <v>19.3</v>
      </c>
      <c r="IG57" s="1" t="n">
        <v>11.35</v>
      </c>
      <c r="IH57" s="1" t="n">
        <v>97.2</v>
      </c>
      <c r="II57" s="1" t="n">
        <v>0</v>
      </c>
      <c r="IJ57" s="1" t="n">
        <v>52.56</v>
      </c>
      <c r="IK57" s="1" t="n">
        <v>32.73</v>
      </c>
      <c r="IL57" s="1" t="n">
        <v>1066855.3</v>
      </c>
      <c r="IM57" s="1" t="n">
        <v>4696.49</v>
      </c>
      <c r="IN57" s="1" t="n">
        <v>39.47</v>
      </c>
      <c r="IO57" s="1" t="n">
        <v>0.1</v>
      </c>
      <c r="IP57" s="1" t="n">
        <v>0.07</v>
      </c>
      <c r="IQ57" s="1" t="n">
        <v>0.08</v>
      </c>
      <c r="IR57" s="1" t="n">
        <v>0.15</v>
      </c>
      <c r="IS57" s="1" t="n">
        <v>0.18</v>
      </c>
      <c r="IT57" s="1" t="n">
        <v>0.04</v>
      </c>
      <c r="IU57" s="1" t="n">
        <v>0.47</v>
      </c>
      <c r="IV57" s="1" t="n">
        <v>0.57</v>
      </c>
      <c r="IW57" s="1" t="n">
        <v>6.01</v>
      </c>
      <c r="IX57" s="1" t="n">
        <v>6.42</v>
      </c>
      <c r="IY57" s="1" t="n">
        <v>2.41</v>
      </c>
      <c r="IZ57" s="1" t="n">
        <v>2.2</v>
      </c>
      <c r="JA57" s="1" t="n">
        <v>0.63</v>
      </c>
      <c r="JB57" s="1" t="n">
        <v>0.03</v>
      </c>
      <c r="JC57" s="1" t="n">
        <v>14.68</v>
      </c>
      <c r="JD57" s="1" t="n">
        <v>10.67</v>
      </c>
      <c r="JE57" s="1" t="n">
        <v>1.08</v>
      </c>
      <c r="JF57" s="1" t="n">
        <v>0.04</v>
      </c>
      <c r="JG57" s="1" t="n">
        <v>0.01</v>
      </c>
      <c r="JH57" s="1" t="n">
        <v>7.94</v>
      </c>
      <c r="JI57" s="1" t="n">
        <v>6.16</v>
      </c>
      <c r="JJ57" s="1" t="n">
        <v>0.1</v>
      </c>
      <c r="JK57" s="1" t="n">
        <v>0.27</v>
      </c>
      <c r="JL57" s="1" t="n">
        <v>0.53</v>
      </c>
      <c r="JM57" s="1" t="n">
        <v>0.52</v>
      </c>
      <c r="JN57" s="1" t="n">
        <v>0.01</v>
      </c>
      <c r="JO57" s="1" t="n">
        <v>0.04</v>
      </c>
      <c r="JP57" s="1" t="n">
        <v>0.03</v>
      </c>
      <c r="JQ57" s="1" t="n">
        <v>0.04</v>
      </c>
      <c r="JR57" s="1" t="n">
        <v>0.04</v>
      </c>
      <c r="JS57" s="1" t="n">
        <v>0</v>
      </c>
      <c r="JT57" s="1" t="n">
        <v>0.09</v>
      </c>
      <c r="JU57" s="1" t="n">
        <v>0.09</v>
      </c>
      <c r="JV57" s="1" t="n">
        <v>46</v>
      </c>
      <c r="JW57" s="1" t="n">
        <v>2760</v>
      </c>
      <c r="JX57" s="1" t="n">
        <v>41.4</v>
      </c>
      <c r="JY57" s="1" t="n">
        <v>17.9755</v>
      </c>
      <c r="JZ57" s="1" t="n">
        <v>12.867</v>
      </c>
      <c r="KA57" s="1" t="n">
        <v>772.02</v>
      </c>
      <c r="KB57" s="1" t="n">
        <v>50.434</v>
      </c>
      <c r="KC57" s="1" t="n">
        <v>20.742</v>
      </c>
      <c r="KD57" s="1" t="n">
        <v>1244.52</v>
      </c>
      <c r="KE57" s="1" t="n">
        <v>77.10901</v>
      </c>
      <c r="KF57" s="1" t="n">
        <v>123.109</v>
      </c>
      <c r="KG57" s="1" t="n">
        <v>237.8382</v>
      </c>
    </row>
    <row r="58" customFormat="false" ht="15" hidden="false" customHeight="true" outlineLevel="0" collapsed="false">
      <c r="A58" s="1" t="n">
        <v>30498</v>
      </c>
      <c r="B58" s="1" t="n">
        <v>2</v>
      </c>
      <c r="C58" s="1" t="n">
        <v>18</v>
      </c>
      <c r="D58" s="1" t="n">
        <v>1</v>
      </c>
      <c r="E58" s="1" t="n">
        <v>1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</v>
      </c>
      <c r="N58" s="1" t="n">
        <v>0</v>
      </c>
      <c r="O58" s="1" t="n">
        <v>1</v>
      </c>
      <c r="P58" s="1" t="n">
        <f aca="false">SUM(E58:O58)</f>
        <v>2</v>
      </c>
      <c r="Q58" s="1" t="n">
        <v>110</v>
      </c>
      <c r="R58" s="1" t="n">
        <v>76</v>
      </c>
      <c r="S58" s="1" t="n">
        <v>34</v>
      </c>
      <c r="T58" s="2" t="n">
        <v>87.3333333333333</v>
      </c>
      <c r="U58" s="3" t="n">
        <v>65.6</v>
      </c>
      <c r="V58" s="3" t="n">
        <v>159.5</v>
      </c>
      <c r="W58" s="2" t="n">
        <v>25.7859101227386</v>
      </c>
      <c r="X58" s="2" t="n">
        <v>1</v>
      </c>
      <c r="Y58" s="3" t="n">
        <v>80</v>
      </c>
      <c r="Z58" s="3" t="n">
        <v>99</v>
      </c>
      <c r="AA58" s="2" t="n">
        <v>33.681563775548</v>
      </c>
      <c r="AB58" s="2" t="n">
        <v>0.501567398119122</v>
      </c>
      <c r="AC58" s="2" t="n">
        <v>0.808080808080808</v>
      </c>
      <c r="AD58" s="3" t="n">
        <v>33.3</v>
      </c>
      <c r="AO58" s="1" t="n">
        <v>93</v>
      </c>
      <c r="AP58" s="1" t="n">
        <v>154</v>
      </c>
      <c r="AQ58" s="1" t="n">
        <v>134</v>
      </c>
      <c r="AR58" s="1" t="n">
        <v>97</v>
      </c>
      <c r="AS58" s="1" t="n">
        <v>105</v>
      </c>
      <c r="AT58" s="1" t="n">
        <v>1</v>
      </c>
      <c r="AU58" s="1" t="n">
        <f aca="false">((AO58*15)+(AP58*30)+(AQ58*30)+(AR58*30)+(AS58*15))-(AO58*120)</f>
        <v>3360</v>
      </c>
      <c r="AV58" s="1" t="n">
        <f aca="false">((AO58*15)+(AP58*30)+(AQ58*30)+(AR58*30)+(AS58*15))</f>
        <v>14520</v>
      </c>
      <c r="AX58" s="4" t="n">
        <f aca="false">10000/SQRT((AO58*BE58)*(AVERAGE(AO58:AS58)*AVERAGE(BE58:BI58)))</f>
        <v>4.74936207661891</v>
      </c>
      <c r="AY58" s="4" t="n">
        <v>0</v>
      </c>
      <c r="AZ58" s="2" t="n">
        <f aca="false">(AO58*BE58)/405</f>
        <v>1.74059259259259</v>
      </c>
      <c r="BA58" s="2" t="n">
        <v>0</v>
      </c>
      <c r="BB58" s="2" t="n">
        <f aca="false">1/(LOG(BE58)+LOG(AO58))</f>
        <v>0.351104837756044</v>
      </c>
      <c r="BC58" s="2" t="n">
        <f aca="false">(BF58-BE58)/(AP58-AO58)</f>
        <v>1.12655737704918</v>
      </c>
      <c r="BD58" s="2" t="n">
        <f aca="false">(20*BE58)/((AO58/18)-3.5)</f>
        <v>90.96</v>
      </c>
      <c r="BE58" s="3" t="n">
        <v>7.58</v>
      </c>
      <c r="BF58" s="3" t="n">
        <v>76.3</v>
      </c>
      <c r="BG58" s="3" t="n">
        <v>85.6</v>
      </c>
      <c r="BH58" s="3" t="n">
        <v>50.2</v>
      </c>
      <c r="BI58" s="3" t="n">
        <v>50</v>
      </c>
      <c r="BJ58" s="2" t="n">
        <f aca="false">((BE58*15)+(BF58*30)+(BG58*30)+(BH58*30)+(BI58*15))-(BE58*120)</f>
        <v>6317.1</v>
      </c>
      <c r="BK58" s="2" t="n">
        <f aca="false">((BE58*15)+(BF58*30)+(BG58*30)+(BH58*30)+(BI58*15))</f>
        <v>7226.7</v>
      </c>
      <c r="BL58" s="2" t="n">
        <f aca="false">(1/BE58)</f>
        <v>0.131926121372032</v>
      </c>
      <c r="BM58" s="2" t="n">
        <f aca="false">(BJ58/AU58)</f>
        <v>1.88008928571429</v>
      </c>
      <c r="BN58" s="2" t="n">
        <f aca="false">(BK58/AV58)</f>
        <v>0.497706611570248</v>
      </c>
      <c r="BO58" s="2" t="n">
        <f aca="false">(AX58*BM58)</f>
        <v>8.92922475422896</v>
      </c>
      <c r="BP58" s="2" t="n">
        <f aca="false">(AX58*BN58)</f>
        <v>2.36378890627423</v>
      </c>
      <c r="BQ58" s="2" t="n">
        <v>2</v>
      </c>
      <c r="BR58" s="4" t="n">
        <f aca="false">(BC58*BL58)</f>
        <v>0.148622345257148</v>
      </c>
      <c r="BS58" s="1" t="n">
        <v>170</v>
      </c>
      <c r="BT58" s="1" t="n">
        <v>0</v>
      </c>
      <c r="BU58" s="1" t="n">
        <v>41</v>
      </c>
      <c r="BV58" s="1" t="n">
        <v>1</v>
      </c>
      <c r="BW58" s="1" t="n">
        <v>101</v>
      </c>
      <c r="BX58" s="1" t="n">
        <v>0</v>
      </c>
      <c r="BY58" s="1" t="n">
        <v>28</v>
      </c>
      <c r="BZ58" s="1" t="n">
        <v>142</v>
      </c>
      <c r="CA58" s="1" t="n">
        <v>0</v>
      </c>
      <c r="CB58" s="1" t="n">
        <v>2</v>
      </c>
      <c r="CD58" s="1" t="n">
        <v>65</v>
      </c>
      <c r="CE58" s="1" t="n">
        <v>49.79</v>
      </c>
      <c r="CF58" s="1" t="n">
        <v>40.2</v>
      </c>
      <c r="CG58" s="1" t="n">
        <v>128</v>
      </c>
      <c r="CH58" s="1" t="n">
        <v>84</v>
      </c>
      <c r="CI58" s="1" t="n">
        <v>405</v>
      </c>
      <c r="CJ58" s="1" t="n">
        <v>1.67</v>
      </c>
      <c r="CK58" s="1" t="s">
        <v>429</v>
      </c>
    </row>
    <row r="59" customFormat="false" ht="15" hidden="false" customHeight="true" outlineLevel="0" collapsed="false">
      <c r="A59" s="1" t="n">
        <v>30501</v>
      </c>
      <c r="B59" s="1" t="n">
        <v>2</v>
      </c>
      <c r="C59" s="1" t="n">
        <v>42</v>
      </c>
      <c r="D59" s="1" t="n">
        <v>1</v>
      </c>
      <c r="E59" s="1" t="n">
        <v>1</v>
      </c>
      <c r="F59" s="1" t="n">
        <v>0</v>
      </c>
      <c r="G59" s="1" t="n">
        <v>1</v>
      </c>
      <c r="H59" s="1" t="n">
        <v>1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1</v>
      </c>
      <c r="N59" s="1" t="n">
        <v>0</v>
      </c>
      <c r="O59" s="1" t="n">
        <v>0</v>
      </c>
      <c r="P59" s="1" t="n">
        <f aca="false">SUM(E59:O59)</f>
        <v>4</v>
      </c>
      <c r="Q59" s="1" t="n">
        <v>130</v>
      </c>
      <c r="R59" s="1" t="n">
        <v>90</v>
      </c>
      <c r="S59" s="1" t="n">
        <f aca="false">Q59-R59</f>
        <v>40</v>
      </c>
      <c r="T59" s="2" t="n">
        <f aca="false">(S59/3)+R59</f>
        <v>103.333333333333</v>
      </c>
      <c r="U59" s="3" t="n">
        <v>74.2</v>
      </c>
      <c r="V59" s="3" t="n">
        <v>162.8</v>
      </c>
      <c r="W59" s="2" t="n">
        <f aca="false">U59/POWER((V59/100),2)</f>
        <v>27.9959432293585</v>
      </c>
      <c r="X59" s="2" t="n">
        <v>1</v>
      </c>
      <c r="Y59" s="3" t="n">
        <v>86</v>
      </c>
      <c r="Z59" s="3" t="n">
        <v>103.5</v>
      </c>
      <c r="AA59" s="2" t="n">
        <v>35.3814528830345</v>
      </c>
      <c r="AB59" s="2" t="n">
        <v>0.528255528255528</v>
      </c>
      <c r="AC59" s="2" t="n">
        <v>0.830917874396135</v>
      </c>
      <c r="AD59" s="3" t="n">
        <v>36.8</v>
      </c>
      <c r="AE59" s="3" t="n">
        <v>27.3</v>
      </c>
      <c r="AF59" s="3" t="n">
        <v>46.9</v>
      </c>
      <c r="AG59" s="1" t="n">
        <v>7</v>
      </c>
      <c r="AH59" s="3" t="n">
        <v>44.7</v>
      </c>
      <c r="AI59" s="3" t="n">
        <v>33.2</v>
      </c>
      <c r="AJ59" s="3" t="n">
        <v>44.5</v>
      </c>
      <c r="AK59" s="3" t="n">
        <v>2.4</v>
      </c>
      <c r="AL59" s="1" t="n">
        <v>1426</v>
      </c>
      <c r="AM59" s="1" t="n">
        <v>54</v>
      </c>
      <c r="AN59" s="1" t="n">
        <v>225</v>
      </c>
      <c r="AO59" s="1" t="n">
        <v>81</v>
      </c>
      <c r="AP59" s="1" t="n">
        <v>125</v>
      </c>
      <c r="AQ59" s="1" t="n">
        <v>171</v>
      </c>
      <c r="AR59" s="1" t="n">
        <v>178</v>
      </c>
      <c r="AS59" s="1" t="n">
        <v>163</v>
      </c>
      <c r="AT59" s="1" t="n">
        <v>3</v>
      </c>
      <c r="AU59" s="1" t="n">
        <f aca="false">((AO59*15)+(AP59*30)+(AQ59*30)+(AR59*30)+(AS59*15))-(AO59*120)</f>
        <v>8160</v>
      </c>
      <c r="AV59" s="1" t="n">
        <f aca="false">((AO59*15)+(AP59*30)+(AQ59*30)+(AR59*30)+(AS59*15))</f>
        <v>17880</v>
      </c>
      <c r="AW59" s="1" t="n">
        <v>5.36</v>
      </c>
      <c r="AX59" s="4" t="n">
        <f aca="false">10000/SQRT((AO59*BE59)*(AVERAGE(AO59:AS59)*AVERAGE(BE59:BI59)))</f>
        <v>5.28989132167946</v>
      </c>
      <c r="AY59" s="4" t="n">
        <v>0</v>
      </c>
      <c r="AZ59" s="2" t="n">
        <f aca="false">(AO59*BE59)/405</f>
        <v>1.382</v>
      </c>
      <c r="BA59" s="2" t="n">
        <v>0</v>
      </c>
      <c r="BB59" s="2" t="n">
        <f aca="false">1/(LOG(BE59)+LOG(AO59))</f>
        <v>0.363905909901333</v>
      </c>
      <c r="BC59" s="2" t="n">
        <f aca="false">(BF59-BE59)/(AP59-AO59)</f>
        <v>0.440681818181818</v>
      </c>
      <c r="BD59" s="2" t="n">
        <f aca="false">(20*BE59)/((AO59/18)-3.5)</f>
        <v>138.2</v>
      </c>
      <c r="BE59" s="2" t="n">
        <v>6.91</v>
      </c>
      <c r="BF59" s="2" t="n">
        <v>26.3</v>
      </c>
      <c r="BG59" s="2" t="n">
        <v>48.9</v>
      </c>
      <c r="BH59" s="2" t="n">
        <v>65.6</v>
      </c>
      <c r="BI59" s="2" t="n">
        <v>74.6</v>
      </c>
      <c r="BJ59" s="2" t="n">
        <f aca="false">((BE59*15)+(BF59*30)+(BG59*30)+(BH59*30)+(BI59*15))-(BE59*120)</f>
        <v>4617.45</v>
      </c>
      <c r="BK59" s="2" t="n">
        <f aca="false">((BE59*15)+(BF59*30)+(BG59*30)+(BH59*30)+(BI59*15))</f>
        <v>5446.65</v>
      </c>
      <c r="BL59" s="2" t="n">
        <f aca="false">(1/BE59)</f>
        <v>0.144717800289436</v>
      </c>
      <c r="BM59" s="2" t="n">
        <f aca="false">(BJ59/AU59)</f>
        <v>0.565863970588235</v>
      </c>
      <c r="BN59" s="2" t="n">
        <f aca="false">(BK59/AV59)</f>
        <v>0.304622483221476</v>
      </c>
      <c r="BO59" s="2" t="n">
        <f aca="false">(AX59*BM59)</f>
        <v>2.99335890726579</v>
      </c>
      <c r="BP59" s="2" t="n">
        <f aca="false">(AX59*BN59)</f>
        <v>1.61141983038173</v>
      </c>
      <c r="BQ59" s="2" t="n">
        <v>2</v>
      </c>
      <c r="BR59" s="4" t="n">
        <f aca="false">(BC59*BL59)</f>
        <v>0.0637745033548217</v>
      </c>
      <c r="BS59" s="1" t="n">
        <v>180</v>
      </c>
      <c r="BT59" s="1" t="n">
        <v>0</v>
      </c>
      <c r="BU59" s="1" t="n">
        <v>65</v>
      </c>
      <c r="BV59" s="1" t="n">
        <v>0</v>
      </c>
      <c r="BW59" s="1" t="n">
        <v>85</v>
      </c>
      <c r="BX59" s="1" t="n">
        <v>0</v>
      </c>
      <c r="BY59" s="1" t="n">
        <v>30</v>
      </c>
      <c r="BZ59" s="1" t="n">
        <v>150</v>
      </c>
      <c r="CA59" s="1" t="n">
        <v>0</v>
      </c>
      <c r="CB59" s="1" t="n">
        <v>2</v>
      </c>
      <c r="CD59" s="1" t="n">
        <v>83</v>
      </c>
      <c r="CE59" s="1" t="n">
        <v>53.24</v>
      </c>
      <c r="CF59" s="1" t="n">
        <v>21.62</v>
      </c>
      <c r="CG59" s="1" t="n">
        <v>154</v>
      </c>
      <c r="CH59" s="1" t="n">
        <v>54</v>
      </c>
      <c r="CI59" s="1" t="n">
        <v>458</v>
      </c>
      <c r="CJ59" s="1" t="n">
        <v>0.87</v>
      </c>
      <c r="CK59" s="1" t="s">
        <v>429</v>
      </c>
    </row>
    <row r="60" customFormat="false" ht="15" hidden="false" customHeight="true" outlineLevel="0" collapsed="false">
      <c r="A60" s="1" t="n">
        <v>30502</v>
      </c>
      <c r="B60" s="1" t="n">
        <v>1</v>
      </c>
      <c r="C60" s="1" t="n">
        <v>53</v>
      </c>
      <c r="D60" s="1" t="n">
        <v>1</v>
      </c>
      <c r="E60" s="1" t="n">
        <v>1</v>
      </c>
      <c r="F60" s="1" t="n">
        <v>1</v>
      </c>
      <c r="G60" s="1" t="n">
        <v>1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1</v>
      </c>
      <c r="N60" s="1" t="n">
        <v>0</v>
      </c>
      <c r="O60" s="1" t="n">
        <v>1</v>
      </c>
      <c r="P60" s="1" t="n">
        <f aca="false">SUM(E60:O60)</f>
        <v>5</v>
      </c>
      <c r="Q60" s="1" t="n">
        <v>110</v>
      </c>
      <c r="R60" s="1" t="n">
        <v>80</v>
      </c>
      <c r="S60" s="1" t="n">
        <f aca="false">Q60-R60</f>
        <v>30</v>
      </c>
      <c r="T60" s="2" t="n">
        <f aca="false">(S60/3)+R60</f>
        <v>90</v>
      </c>
      <c r="U60" s="3" t="n">
        <v>74.3</v>
      </c>
      <c r="V60" s="3" t="n">
        <v>166</v>
      </c>
      <c r="W60" s="2" t="n">
        <f aca="false">U60/POWER((V60/100),2)</f>
        <v>26.9632747858906</v>
      </c>
      <c r="X60" s="2" t="n">
        <v>1</v>
      </c>
      <c r="Y60" s="3" t="n">
        <v>94</v>
      </c>
      <c r="Z60" s="3" t="n">
        <v>97.2</v>
      </c>
      <c r="AA60" s="2" t="n">
        <v>37.8900491173006</v>
      </c>
      <c r="AB60" s="2" t="n">
        <v>0.566265060240964</v>
      </c>
      <c r="AC60" s="2" t="n">
        <v>0.967078189300411</v>
      </c>
      <c r="AD60" s="3" t="n">
        <v>25.2</v>
      </c>
      <c r="AE60" s="3" t="n">
        <v>18.7</v>
      </c>
      <c r="AF60" s="3" t="n">
        <v>55.6</v>
      </c>
      <c r="AG60" s="1" t="n">
        <v>12</v>
      </c>
      <c r="AH60" s="3" t="n">
        <v>52.8</v>
      </c>
      <c r="AI60" s="3" t="n">
        <v>39.2</v>
      </c>
      <c r="AJ60" s="3" t="n">
        <v>52.8</v>
      </c>
      <c r="AK60" s="3" t="n">
        <v>2.8</v>
      </c>
      <c r="AL60" s="1" t="n">
        <v>1614</v>
      </c>
      <c r="AM60" s="1" t="n">
        <v>56</v>
      </c>
      <c r="AN60" s="1" t="n">
        <v>2502</v>
      </c>
      <c r="AO60" s="1" t="n">
        <v>180</v>
      </c>
      <c r="AP60" s="1" t="n">
        <v>243</v>
      </c>
      <c r="AQ60" s="1" t="n">
        <v>289</v>
      </c>
      <c r="AR60" s="1" t="n">
        <v>312</v>
      </c>
      <c r="AS60" s="1" t="n">
        <v>359</v>
      </c>
      <c r="AT60" s="1" t="n">
        <v>6</v>
      </c>
      <c r="AU60" s="1" t="n">
        <v>11805</v>
      </c>
      <c r="AV60" s="1" t="n">
        <f aca="false">((AO60*15)+(AP60*30)+(AQ60*30)+(AR60*30)+(AS60*15))</f>
        <v>33405</v>
      </c>
      <c r="AW60" s="1" t="n">
        <v>8.05</v>
      </c>
      <c r="BS60" s="1" t="n">
        <v>236</v>
      </c>
      <c r="BT60" s="1" t="n">
        <v>1</v>
      </c>
      <c r="BU60" s="1" t="n">
        <v>50</v>
      </c>
      <c r="BV60" s="1" t="n">
        <v>0</v>
      </c>
      <c r="BW60" s="1" t="n">
        <v>132</v>
      </c>
      <c r="BX60" s="1" t="n">
        <v>1</v>
      </c>
      <c r="BY60" s="1" t="n">
        <v>54</v>
      </c>
      <c r="BZ60" s="1" t="n">
        <v>271</v>
      </c>
      <c r="CA60" s="1" t="n">
        <v>1</v>
      </c>
      <c r="CB60" s="1" t="n">
        <v>3</v>
      </c>
      <c r="CD60" s="1" t="n">
        <v>71</v>
      </c>
      <c r="CE60" s="1" t="n">
        <v>49.13</v>
      </c>
      <c r="CF60" s="1" t="n">
        <v>47.87</v>
      </c>
      <c r="CG60" s="1" t="n">
        <v>182</v>
      </c>
      <c r="CH60" s="1" t="n">
        <v>62</v>
      </c>
      <c r="CI60" s="1" t="n">
        <v>441</v>
      </c>
      <c r="CJ60" s="1" t="n">
        <v>0.96</v>
      </c>
      <c r="CK60" s="1" t="s">
        <v>429</v>
      </c>
    </row>
    <row r="61" customFormat="false" ht="15" hidden="false" customHeight="true" outlineLevel="0" collapsed="false">
      <c r="A61" s="1" t="n">
        <v>30507</v>
      </c>
      <c r="B61" s="1" t="n">
        <v>1</v>
      </c>
      <c r="C61" s="1" t="n">
        <v>42</v>
      </c>
      <c r="D61" s="1" t="n">
        <v>1</v>
      </c>
      <c r="E61" s="1" t="n">
        <v>0</v>
      </c>
      <c r="F61" s="1" t="n">
        <v>0</v>
      </c>
      <c r="G61" s="1" t="n">
        <v>1</v>
      </c>
      <c r="H61" s="1" t="n">
        <v>0</v>
      </c>
      <c r="I61" s="1" t="n">
        <v>1</v>
      </c>
      <c r="J61" s="1" t="n">
        <v>0</v>
      </c>
      <c r="K61" s="1" t="n">
        <v>0</v>
      </c>
      <c r="L61" s="1" t="n">
        <v>0</v>
      </c>
      <c r="M61" s="1" t="n">
        <v>1</v>
      </c>
      <c r="N61" s="1" t="n">
        <v>0</v>
      </c>
      <c r="O61" s="1" t="n">
        <v>1</v>
      </c>
      <c r="P61" s="1" t="n">
        <f aca="false">SUM(E61:O61)</f>
        <v>4</v>
      </c>
      <c r="Q61" s="1" t="n">
        <v>120</v>
      </c>
      <c r="R61" s="1" t="n">
        <v>80</v>
      </c>
      <c r="S61" s="1" t="n">
        <v>40</v>
      </c>
      <c r="T61" s="2" t="n">
        <v>93.3333333333333</v>
      </c>
      <c r="U61" s="3" t="n">
        <v>77.4</v>
      </c>
      <c r="V61" s="3" t="n">
        <v>167</v>
      </c>
      <c r="W61" s="2" t="n">
        <v>27.7528774785758</v>
      </c>
      <c r="X61" s="2" t="n">
        <v>1</v>
      </c>
      <c r="AD61" s="3" t="n">
        <v>25</v>
      </c>
      <c r="AO61" s="1" t="n">
        <v>193</v>
      </c>
      <c r="AP61" s="1" t="n">
        <v>264</v>
      </c>
      <c r="AQ61" s="1" t="n">
        <v>378</v>
      </c>
      <c r="AR61" s="1" t="n">
        <v>393</v>
      </c>
      <c r="AS61" s="1" t="n">
        <v>385</v>
      </c>
      <c r="AT61" s="1" t="n">
        <v>5</v>
      </c>
      <c r="AU61" s="1" t="n">
        <f aca="false">((AO61*15)+(AP61*30)+(AQ61*30)+(AR61*30)+(AS61*15))-(AO61*120)</f>
        <v>16560</v>
      </c>
      <c r="AV61" s="1" t="n">
        <f aca="false">((AO61*15)+(AP61*30)+(AQ61*30)+(AR61*30)+(AS61*15))</f>
        <v>39720</v>
      </c>
      <c r="AX61" s="4" t="n">
        <f aca="false">10000/SQRT((AO61*BE61)*(AVERAGE(AO61:AS61)*AVERAGE(BE61:BI61)))</f>
        <v>1.91244524688582</v>
      </c>
      <c r="AY61" s="4" t="n">
        <v>1</v>
      </c>
      <c r="AZ61" s="2" t="n">
        <f aca="false">(AO61*BE61)/405</f>
        <v>4.1078024691358</v>
      </c>
      <c r="BA61" s="2" t="n">
        <v>1</v>
      </c>
      <c r="BB61" s="2" t="n">
        <f aca="false">1/(LOG(BE61)+LOG(AO61))</f>
        <v>0.310456365207148</v>
      </c>
      <c r="BC61" s="2" t="n">
        <f aca="false">(BF61-BE61)/(AP61-AO61)</f>
        <v>0.70112676056338</v>
      </c>
      <c r="BD61" s="2" t="n">
        <f aca="false">(20*BE61)/((AO61/18)-3.5)</f>
        <v>23.8707692307692</v>
      </c>
      <c r="BE61" s="3" t="n">
        <v>8.62</v>
      </c>
      <c r="BF61" s="3" t="n">
        <v>58.4</v>
      </c>
      <c r="BG61" s="3" t="n">
        <v>64.4</v>
      </c>
      <c r="BH61" s="3" t="n">
        <v>62.3</v>
      </c>
      <c r="BI61" s="3" t="n">
        <v>61</v>
      </c>
      <c r="BJ61" s="2" t="n">
        <f aca="false">((BE61*15)+(BF61*30)+(BG61*30)+(BH61*30)+(BI61*15))-(BE61*120)</f>
        <v>5562.9</v>
      </c>
      <c r="BK61" s="2" t="n">
        <f aca="false">((BE61*15)+(BF61*30)+(BG61*30)+(BH61*30)+(BI61*15))</f>
        <v>6597.3</v>
      </c>
      <c r="BL61" s="2" t="n">
        <f aca="false">(1/BE61)</f>
        <v>0.116009280742459</v>
      </c>
      <c r="BM61" s="2" t="n">
        <f aca="false">(BJ61/AU61)</f>
        <v>0.335923913043478</v>
      </c>
      <c r="BN61" s="2" t="n">
        <f aca="false">(BK61/AV61)</f>
        <v>0.166095166163142</v>
      </c>
      <c r="BO61" s="2" t="n">
        <f aca="false">(AX61*BM61)</f>
        <v>0.642436090815287</v>
      </c>
      <c r="BP61" s="2" t="n">
        <f aca="false">(AX61*BN61)</f>
        <v>0.317647911059412</v>
      </c>
      <c r="BQ61" s="2" t="n">
        <v>1</v>
      </c>
      <c r="BR61" s="4" t="n">
        <f aca="false">(BC61*BL61)</f>
        <v>0.0813372112022483</v>
      </c>
      <c r="BS61" s="1" t="n">
        <v>298</v>
      </c>
      <c r="BT61" s="1" t="n">
        <v>1</v>
      </c>
      <c r="BU61" s="1" t="n">
        <v>49</v>
      </c>
      <c r="BV61" s="1" t="n">
        <v>0</v>
      </c>
      <c r="BW61" s="1" t="n">
        <v>202</v>
      </c>
      <c r="BX61" s="1" t="n">
        <v>1</v>
      </c>
      <c r="BY61" s="1" t="n">
        <v>47</v>
      </c>
      <c r="BZ61" s="1" t="n">
        <v>236</v>
      </c>
      <c r="CA61" s="1" t="n">
        <v>1</v>
      </c>
      <c r="CB61" s="1" t="n">
        <v>3</v>
      </c>
    </row>
    <row r="62" customFormat="false" ht="15" hidden="false" customHeight="true" outlineLevel="0" collapsed="false">
      <c r="A62" s="1" t="n">
        <v>30516</v>
      </c>
      <c r="B62" s="1" t="n">
        <v>2</v>
      </c>
      <c r="C62" s="1" t="n">
        <v>71</v>
      </c>
      <c r="D62" s="1" t="n">
        <v>1</v>
      </c>
      <c r="E62" s="1" t="n">
        <v>1</v>
      </c>
      <c r="F62" s="1" t="n">
        <v>1</v>
      </c>
      <c r="G62" s="1" t="n">
        <v>0</v>
      </c>
      <c r="H62" s="1" t="n">
        <v>1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1</v>
      </c>
      <c r="N62" s="1" t="n">
        <v>0</v>
      </c>
      <c r="O62" s="1" t="n">
        <v>1</v>
      </c>
      <c r="P62" s="1" t="n">
        <f aca="false">SUM(E62:O62)</f>
        <v>5</v>
      </c>
      <c r="Q62" s="1" t="n">
        <v>120</v>
      </c>
      <c r="R62" s="1" t="n">
        <v>80</v>
      </c>
      <c r="S62" s="1" t="n">
        <f aca="false">Q62-R62</f>
        <v>40</v>
      </c>
      <c r="T62" s="2" t="n">
        <f aca="false">(S62/3)+R62</f>
        <v>93.3333333333333</v>
      </c>
      <c r="U62" s="3" t="n">
        <v>81.7</v>
      </c>
      <c r="V62" s="3" t="n">
        <v>156.2</v>
      </c>
      <c r="W62" s="2" t="n">
        <f aca="false">U62/POWER((V62/100),2)</f>
        <v>33.4857474494271</v>
      </c>
      <c r="X62" s="2" t="n">
        <v>2</v>
      </c>
      <c r="Y62" s="3" t="n">
        <v>100</v>
      </c>
      <c r="Z62" s="3" t="n">
        <v>111</v>
      </c>
      <c r="AA62" s="2" t="n">
        <v>48.0004737442441</v>
      </c>
      <c r="AB62" s="2" t="n">
        <v>0.640204865556978</v>
      </c>
      <c r="AC62" s="2" t="n">
        <v>0.900900900900901</v>
      </c>
      <c r="AD62" s="3" t="n">
        <v>42</v>
      </c>
      <c r="AE62" s="3" t="n">
        <v>34.3</v>
      </c>
      <c r="AF62" s="3" t="n">
        <v>47.2</v>
      </c>
      <c r="AG62" s="1" t="n">
        <v>13</v>
      </c>
      <c r="AH62" s="3" t="n">
        <v>40.8</v>
      </c>
      <c r="AI62" s="3" t="n">
        <v>33.3</v>
      </c>
      <c r="AJ62" s="3" t="n">
        <v>45</v>
      </c>
      <c r="AK62" s="3" t="n">
        <v>2.4</v>
      </c>
      <c r="AL62" s="1" t="n">
        <v>1440</v>
      </c>
      <c r="AM62" s="1" t="n">
        <v>75</v>
      </c>
      <c r="AN62" s="1" t="n">
        <v>2246</v>
      </c>
      <c r="AO62" s="1" t="n">
        <v>106</v>
      </c>
      <c r="AP62" s="1" t="n">
        <v>154</v>
      </c>
      <c r="AQ62" s="1" t="n">
        <v>174</v>
      </c>
      <c r="AR62" s="1" t="n">
        <v>180</v>
      </c>
      <c r="AS62" s="1" t="n">
        <v>160</v>
      </c>
      <c r="AT62" s="1" t="n">
        <v>4</v>
      </c>
      <c r="AU62" s="1" t="n">
        <f aca="false">((AO62*15)+(AP62*30)+(AQ62*30)+(AR62*30)+(AS62*15))-(AO62*120)</f>
        <v>6510</v>
      </c>
      <c r="AV62" s="1" t="n">
        <f aca="false">((AO62*15)+(AP62*30)+(AQ62*30)+(AR62*30)+(AS62*15))</f>
        <v>19230</v>
      </c>
      <c r="AW62" s="1" t="n">
        <v>5.36</v>
      </c>
      <c r="AX62" s="4" t="n">
        <f aca="false">10000/SQRT((AO62*BE62)*(AVERAGE(AO62:AS62)*AVERAGE(BE62:BI62)))</f>
        <v>1.41996759807795</v>
      </c>
      <c r="AY62" s="4" t="n">
        <v>1</v>
      </c>
      <c r="AZ62" s="2" t="n">
        <f aca="false">(AO62*BE62)/405</f>
        <v>6.54320987654321</v>
      </c>
      <c r="BA62" s="2" t="n">
        <v>1</v>
      </c>
      <c r="BB62" s="2" t="n">
        <f aca="false">1/(LOG(BF62)+LOG(AO62))</f>
        <v>0.263680973161682</v>
      </c>
      <c r="BC62" s="2" t="n">
        <f aca="false">(BF62-BE62)/(AP62-AO62)</f>
        <v>0.697916666666667</v>
      </c>
      <c r="BD62" s="2" t="n">
        <f aca="false">(20*BE62)/((AO62/18)-3.5)</f>
        <v>209.302325581395</v>
      </c>
      <c r="BE62" s="2" t="n">
        <v>25</v>
      </c>
      <c r="BF62" s="2" t="n">
        <v>58.5</v>
      </c>
      <c r="BG62" s="2" t="n">
        <v>128</v>
      </c>
      <c r="BH62" s="2" t="n">
        <v>178</v>
      </c>
      <c r="BI62" s="2" t="n">
        <v>215</v>
      </c>
      <c r="BJ62" s="2" t="n">
        <f aca="false">((BE62*15)+(BF62*30)+(BG62*30)+(BH62*30)+(BI62*15))-(BE62*120)</f>
        <v>11535</v>
      </c>
      <c r="BK62" s="2" t="n">
        <f aca="false">((BE62*15)+(BF62*30)+(BG62*30)+(BH62*30)+(BI62*15))</f>
        <v>14535</v>
      </c>
      <c r="BL62" s="2" t="n">
        <f aca="false">(1/BE62)</f>
        <v>0.04</v>
      </c>
      <c r="BM62" s="2" t="n">
        <f aca="false">(BJ62/AU62)</f>
        <v>1.77188940092166</v>
      </c>
      <c r="BN62" s="2" t="n">
        <f aca="false">(BK62/AV62)</f>
        <v>0.75585023400936</v>
      </c>
      <c r="BO62" s="2" t="n">
        <f aca="false">(AX62*BM62)</f>
        <v>2.5160255366865</v>
      </c>
      <c r="BP62" s="2" t="n">
        <f aca="false">(AX62*BN62)</f>
        <v>1.07328284129293</v>
      </c>
      <c r="BQ62" s="2" t="n">
        <v>1</v>
      </c>
      <c r="BR62" s="4" t="n">
        <f aca="false">(BC62*BL62)</f>
        <v>0.0279166666666667</v>
      </c>
      <c r="BS62" s="1" t="n">
        <v>106</v>
      </c>
      <c r="BT62" s="1" t="n">
        <v>0</v>
      </c>
      <c r="BU62" s="1" t="n">
        <v>206</v>
      </c>
      <c r="BV62" s="1" t="n">
        <v>0</v>
      </c>
      <c r="BW62" s="1" t="n">
        <v>25</v>
      </c>
      <c r="BX62" s="1" t="n">
        <v>0</v>
      </c>
      <c r="BY62" s="1" t="n">
        <v>149</v>
      </c>
      <c r="BZ62" s="1" t="n">
        <v>32</v>
      </c>
      <c r="CA62" s="1" t="n">
        <v>0</v>
      </c>
      <c r="CB62" s="1" t="n">
        <v>4</v>
      </c>
      <c r="CC62" s="1" t="n">
        <v>1</v>
      </c>
      <c r="CD62" s="1" t="n">
        <v>62</v>
      </c>
      <c r="CE62" s="1" t="n">
        <v>1</v>
      </c>
      <c r="CF62" s="1" t="n">
        <v>36.36</v>
      </c>
      <c r="CG62" s="1" t="n">
        <v>43.57</v>
      </c>
      <c r="CH62" s="1" t="n">
        <v>164</v>
      </c>
      <c r="CI62" s="1" t="n">
        <v>58</v>
      </c>
      <c r="CJ62" s="1" t="n">
        <v>499</v>
      </c>
      <c r="CK62" s="1" t="n">
        <v>0</v>
      </c>
      <c r="CN62" s="1" t="n">
        <v>1421</v>
      </c>
      <c r="CO62" s="1" t="n">
        <v>13.7086558761436</v>
      </c>
      <c r="CP62" s="1" t="n">
        <v>21.597466572836</v>
      </c>
      <c r="CQ62" s="1" t="n">
        <v>4.43349753694581</v>
      </c>
      <c r="CR62" s="1" t="n">
        <v>5.1301900070373</v>
      </c>
      <c r="CS62" s="1" t="n">
        <v>2.34342012667136</v>
      </c>
      <c r="CT62" s="1" t="n">
        <v>66.9106263194933</v>
      </c>
      <c r="CU62" s="1" t="n">
        <v>3.4</v>
      </c>
      <c r="CV62" s="1" t="n">
        <v>1</v>
      </c>
      <c r="CW62" s="1" t="n">
        <v>8.1</v>
      </c>
      <c r="CX62" s="1" t="n">
        <v>0</v>
      </c>
      <c r="CY62" s="1" t="n">
        <v>1.2</v>
      </c>
      <c r="CZ62" s="1" t="n">
        <v>0.8</v>
      </c>
      <c r="DA62" s="1" t="n">
        <v>1.1</v>
      </c>
      <c r="DB62" s="1" t="n">
        <v>0.5</v>
      </c>
      <c r="DC62" s="1" t="n">
        <v>3.3</v>
      </c>
      <c r="DD62" s="1" t="n">
        <v>48.7</v>
      </c>
      <c r="DE62" s="1" t="n">
        <v>34.1</v>
      </c>
      <c r="DF62" s="1" t="n">
        <v>7</v>
      </c>
      <c r="DG62" s="1" t="n">
        <v>8.1</v>
      </c>
      <c r="DH62" s="1" t="n">
        <v>3.7</v>
      </c>
      <c r="DI62" s="1" t="n">
        <v>51</v>
      </c>
      <c r="DJ62" s="1" t="n">
        <v>237.7</v>
      </c>
      <c r="DK62" s="1" t="n">
        <v>20.3</v>
      </c>
      <c r="DL62" s="1" t="n">
        <v>16.1</v>
      </c>
      <c r="DM62" s="1" t="n">
        <v>575</v>
      </c>
      <c r="DN62" s="1" t="n">
        <v>2342</v>
      </c>
      <c r="DO62" s="1" t="n">
        <v>0.89</v>
      </c>
      <c r="DP62" s="1" t="n">
        <v>0.76</v>
      </c>
      <c r="DQ62" s="1" t="n">
        <v>0.88</v>
      </c>
      <c r="DR62" s="1" t="n">
        <v>1.41</v>
      </c>
      <c r="DS62" s="1" t="n">
        <v>177.6</v>
      </c>
      <c r="DT62" s="1" t="n">
        <v>199.5</v>
      </c>
      <c r="DU62" s="1" t="n">
        <v>1.48</v>
      </c>
      <c r="DV62" s="1" t="n">
        <v>11.53</v>
      </c>
      <c r="DW62" s="1" t="n">
        <v>0.68</v>
      </c>
      <c r="DX62" s="1" t="n">
        <v>649</v>
      </c>
      <c r="DY62" s="1" t="n">
        <v>9.17</v>
      </c>
      <c r="DZ62" s="1" t="n">
        <v>1951</v>
      </c>
      <c r="EA62" s="1" t="n">
        <v>184</v>
      </c>
      <c r="EB62" s="1" t="n">
        <v>1099</v>
      </c>
      <c r="EC62" s="1" t="n">
        <v>527</v>
      </c>
      <c r="ED62" s="1" t="n">
        <v>17</v>
      </c>
      <c r="EE62" s="1" t="n">
        <v>3.3</v>
      </c>
      <c r="EF62" s="1" t="n">
        <v>0</v>
      </c>
      <c r="EG62" s="1" t="n">
        <v>7</v>
      </c>
      <c r="EH62" s="1" t="n">
        <v>5</v>
      </c>
      <c r="EI62" s="1" t="n">
        <v>700</v>
      </c>
      <c r="EJ62" s="1" t="n">
        <v>7</v>
      </c>
      <c r="EK62" s="1" t="n">
        <v>5</v>
      </c>
      <c r="EL62" s="1" t="n">
        <v>300</v>
      </c>
      <c r="EM62" s="1" t="n">
        <v>900</v>
      </c>
      <c r="EN62" s="1" t="n">
        <v>900</v>
      </c>
      <c r="EO62" s="1" t="n">
        <v>4</v>
      </c>
      <c r="EP62" s="1" t="n">
        <v>0</v>
      </c>
      <c r="EQ62" s="1" t="n">
        <v>0</v>
      </c>
      <c r="ER62" s="1" t="n">
        <v>0</v>
      </c>
      <c r="ES62" s="1" t="n">
        <v>0</v>
      </c>
      <c r="ET62" s="1" t="n">
        <v>0</v>
      </c>
      <c r="EU62" s="1" t="n">
        <v>0</v>
      </c>
      <c r="EV62" s="1" t="n">
        <v>0</v>
      </c>
      <c r="EW62" s="1" t="n">
        <v>0</v>
      </c>
      <c r="EX62" s="1" t="n">
        <v>1</v>
      </c>
      <c r="EY62" s="1" t="n">
        <v>2</v>
      </c>
      <c r="EZ62" s="1" t="n">
        <v>2</v>
      </c>
      <c r="FA62" s="1" t="n">
        <v>0</v>
      </c>
      <c r="FB62" s="1" t="n">
        <v>0</v>
      </c>
      <c r="FC62" s="1" t="n">
        <v>0</v>
      </c>
      <c r="FD62" s="1" t="n">
        <v>1</v>
      </c>
      <c r="FE62" s="1" t="n">
        <v>10</v>
      </c>
      <c r="FF62" s="1" t="n">
        <v>0</v>
      </c>
      <c r="FG62" s="1" t="n">
        <v>0</v>
      </c>
      <c r="FH62" s="1" t="s">
        <v>426</v>
      </c>
      <c r="FI62" s="1" t="s">
        <v>426</v>
      </c>
      <c r="FJ62" s="1" t="n">
        <v>4</v>
      </c>
      <c r="FK62" s="1" t="n">
        <v>1</v>
      </c>
      <c r="FL62" s="1" t="n">
        <v>5</v>
      </c>
      <c r="FM62" s="1" t="n">
        <v>12</v>
      </c>
      <c r="FN62" s="1" t="n">
        <v>12</v>
      </c>
      <c r="FO62" s="1" t="n">
        <v>2</v>
      </c>
      <c r="FP62" s="1" t="n">
        <v>2</v>
      </c>
      <c r="FQ62" s="1" t="n">
        <v>28.52012</v>
      </c>
      <c r="FR62" s="1" t="n">
        <v>197.8586</v>
      </c>
      <c r="FS62" s="1" t="n">
        <v>0</v>
      </c>
      <c r="FT62" s="1" t="n">
        <v>1</v>
      </c>
      <c r="FU62" s="1" t="n">
        <v>2</v>
      </c>
      <c r="FV62" s="1" t="n">
        <v>1</v>
      </c>
      <c r="FW62" s="1" t="n">
        <v>2337.04</v>
      </c>
      <c r="FX62" s="1" t="n">
        <v>67.02</v>
      </c>
      <c r="FY62" s="1" t="n">
        <v>21.15</v>
      </c>
      <c r="FZ62" s="1" t="n">
        <v>24.38</v>
      </c>
      <c r="GA62" s="1" t="n">
        <v>18.5</v>
      </c>
      <c r="GB62" s="1" t="n">
        <v>417.93</v>
      </c>
      <c r="GC62" s="1" t="n">
        <v>30.26</v>
      </c>
      <c r="GD62" s="1" t="n">
        <v>11.86</v>
      </c>
      <c r="GE62" s="1" t="n">
        <v>10.25</v>
      </c>
      <c r="GF62" s="1" t="n">
        <v>94.69</v>
      </c>
      <c r="GG62" s="1" t="n">
        <v>0.98</v>
      </c>
      <c r="GH62" s="1" t="n">
        <v>6.69</v>
      </c>
      <c r="GI62" s="1" t="n">
        <v>7.73</v>
      </c>
      <c r="GJ62" s="1" t="n">
        <v>35.65</v>
      </c>
      <c r="GK62" s="1" t="n">
        <v>31.34</v>
      </c>
      <c r="GL62" s="1" t="n">
        <v>17.86</v>
      </c>
      <c r="GM62" s="1" t="n">
        <v>9.3</v>
      </c>
      <c r="GN62" s="1" t="n">
        <v>0</v>
      </c>
      <c r="GO62" s="1" t="n">
        <v>23.08</v>
      </c>
      <c r="GP62" s="1" t="n">
        <v>11.24</v>
      </c>
      <c r="GQ62" s="1" t="n">
        <v>5.16</v>
      </c>
      <c r="GR62" s="1" t="n">
        <v>1.01</v>
      </c>
      <c r="GS62" s="1" t="n">
        <v>1251.96</v>
      </c>
      <c r="GT62" s="1" t="n">
        <v>14.67</v>
      </c>
      <c r="GU62" s="1" t="n">
        <v>0.26</v>
      </c>
      <c r="GV62" s="1" t="n">
        <v>414.59</v>
      </c>
      <c r="GW62" s="1" t="n">
        <v>1596.1</v>
      </c>
      <c r="GX62" s="1" t="n">
        <v>3558.71</v>
      </c>
      <c r="GY62" s="1" t="n">
        <v>1985.58</v>
      </c>
      <c r="GZ62" s="1" t="n">
        <v>9.31</v>
      </c>
      <c r="HA62" s="1" t="n">
        <v>2.35</v>
      </c>
      <c r="HB62" s="1" t="n">
        <v>3.34</v>
      </c>
      <c r="HC62" s="1" t="n">
        <v>0</v>
      </c>
      <c r="HD62" s="1" t="n">
        <v>37.13</v>
      </c>
      <c r="HE62" s="1" t="n">
        <v>260.52</v>
      </c>
      <c r="HF62" s="1" t="n">
        <v>1.61</v>
      </c>
      <c r="HG62" s="1" t="n">
        <v>2.1</v>
      </c>
      <c r="HH62" s="1" t="n">
        <v>13.14</v>
      </c>
      <c r="HI62" s="1" t="n">
        <v>5.35</v>
      </c>
      <c r="HJ62" s="1" t="n">
        <v>1.8</v>
      </c>
      <c r="HK62" s="1" t="n">
        <v>0.23</v>
      </c>
      <c r="HL62" s="1" t="n">
        <v>380.35</v>
      </c>
      <c r="HM62" s="1" t="n">
        <v>3.48</v>
      </c>
      <c r="HN62" s="1" t="n">
        <v>40.89</v>
      </c>
      <c r="HO62" s="1" t="n">
        <v>6174.87</v>
      </c>
      <c r="HP62" s="1" t="n">
        <v>3538.93</v>
      </c>
      <c r="HQ62" s="1" t="n">
        <v>37.31</v>
      </c>
      <c r="HR62" s="1" t="n">
        <v>1002.85</v>
      </c>
      <c r="HS62" s="1" t="n">
        <v>657.98</v>
      </c>
      <c r="HT62" s="1" t="n">
        <v>1341.32</v>
      </c>
      <c r="HU62" s="1" t="n">
        <v>562.7</v>
      </c>
      <c r="HV62" s="1" t="n">
        <v>246.73</v>
      </c>
      <c r="HW62" s="1" t="n">
        <v>6.96</v>
      </c>
      <c r="HX62" s="1" t="n">
        <v>4.82</v>
      </c>
      <c r="HY62" s="1" t="n">
        <v>4.28</v>
      </c>
      <c r="HZ62" s="1" t="n">
        <v>0.19</v>
      </c>
      <c r="IA62" s="1" t="n">
        <v>6.4</v>
      </c>
      <c r="IB62" s="1" t="n">
        <v>0.88</v>
      </c>
      <c r="IC62" s="1" t="n">
        <v>13.42</v>
      </c>
      <c r="ID62" s="1" t="n">
        <v>5.3</v>
      </c>
      <c r="IE62" s="1" t="n">
        <v>15.93</v>
      </c>
      <c r="IF62" s="1" t="n">
        <v>18.71</v>
      </c>
      <c r="IG62" s="1" t="n">
        <v>10.54</v>
      </c>
      <c r="IH62" s="1" t="n">
        <v>303.04</v>
      </c>
      <c r="II62" s="1" t="n">
        <v>0</v>
      </c>
      <c r="IJ62" s="1" t="n">
        <v>3.19</v>
      </c>
      <c r="IK62" s="1" t="n">
        <v>48.52</v>
      </c>
      <c r="IL62" s="1" t="n">
        <v>3745094.8</v>
      </c>
      <c r="IM62" s="1" t="n">
        <v>8961.06</v>
      </c>
      <c r="IN62" s="1" t="n">
        <v>39.92</v>
      </c>
      <c r="IO62" s="1" t="n">
        <v>0.08</v>
      </c>
      <c r="IP62" s="1" t="n">
        <v>0.04</v>
      </c>
      <c r="IQ62" s="1" t="n">
        <v>0.04</v>
      </c>
      <c r="IR62" s="1" t="n">
        <v>0.13</v>
      </c>
      <c r="IS62" s="1" t="n">
        <v>0.1</v>
      </c>
      <c r="IT62" s="1" t="n">
        <v>0.05</v>
      </c>
      <c r="IU62" s="1" t="n">
        <v>0.44</v>
      </c>
      <c r="IV62" s="1" t="n">
        <v>0.6</v>
      </c>
      <c r="IW62" s="1" t="n">
        <v>6.15</v>
      </c>
      <c r="IX62" s="1" t="n">
        <v>6.59</v>
      </c>
      <c r="IY62" s="1" t="n">
        <v>2.37</v>
      </c>
      <c r="IZ62" s="1" t="n">
        <v>2.13</v>
      </c>
      <c r="JA62" s="1" t="n">
        <v>0.77</v>
      </c>
      <c r="JB62" s="1" t="n">
        <v>0.04</v>
      </c>
      <c r="JC62" s="1" t="n">
        <v>13.06</v>
      </c>
      <c r="JD62" s="1" t="n">
        <v>10.74</v>
      </c>
      <c r="JE62" s="1" t="n">
        <v>0.51</v>
      </c>
      <c r="JF62" s="1" t="n">
        <v>0.04</v>
      </c>
      <c r="JG62" s="1" t="n">
        <v>0</v>
      </c>
      <c r="JH62" s="1" t="n">
        <v>6.48</v>
      </c>
      <c r="JI62" s="1" t="n">
        <v>4.99</v>
      </c>
      <c r="JJ62" s="1" t="n">
        <v>0.04</v>
      </c>
      <c r="JK62" s="1" t="n">
        <v>0.13</v>
      </c>
      <c r="JL62" s="1" t="n">
        <v>0.5</v>
      </c>
      <c r="JM62" s="1" t="n">
        <v>0.51</v>
      </c>
      <c r="JN62" s="1" t="n">
        <v>0</v>
      </c>
      <c r="JO62" s="1" t="n">
        <v>0.09</v>
      </c>
      <c r="JP62" s="1" t="n">
        <v>0.08</v>
      </c>
      <c r="JQ62" s="1" t="n">
        <v>0.01</v>
      </c>
      <c r="JR62" s="1" t="n">
        <v>0</v>
      </c>
      <c r="JS62" s="1" t="n">
        <v>0</v>
      </c>
      <c r="JT62" s="1" t="n">
        <v>0.03</v>
      </c>
      <c r="JU62" s="1" t="n">
        <v>0.01</v>
      </c>
      <c r="JV62" s="1" t="n">
        <v>51</v>
      </c>
      <c r="JW62" s="1" t="n">
        <v>3060</v>
      </c>
      <c r="JX62" s="1" t="n">
        <v>45.9</v>
      </c>
      <c r="JY62" s="1" t="n">
        <v>24.7875</v>
      </c>
      <c r="JZ62" s="1" t="n">
        <v>17.125</v>
      </c>
      <c r="KA62" s="1" t="n">
        <v>1027.5</v>
      </c>
      <c r="KB62" s="1" t="n">
        <v>67.55</v>
      </c>
      <c r="KC62" s="1" t="n">
        <v>25.25</v>
      </c>
      <c r="KD62" s="1" t="n">
        <v>1515</v>
      </c>
      <c r="KE62" s="1" t="n">
        <v>42.75</v>
      </c>
      <c r="KF62" s="1" t="n">
        <v>93.75</v>
      </c>
      <c r="KG62" s="1" t="n">
        <v>93.275</v>
      </c>
    </row>
    <row r="63" customFormat="false" ht="15" hidden="false" customHeight="true" outlineLevel="0" collapsed="false">
      <c r="A63" s="1" t="n">
        <v>30517</v>
      </c>
      <c r="B63" s="1" t="n">
        <v>1</v>
      </c>
      <c r="C63" s="1" t="n">
        <v>45</v>
      </c>
      <c r="D63" s="1" t="n">
        <v>1</v>
      </c>
      <c r="E63" s="1" t="n">
        <v>1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1</v>
      </c>
      <c r="N63" s="1" t="n">
        <v>0</v>
      </c>
      <c r="O63" s="1" t="n">
        <v>1</v>
      </c>
      <c r="P63" s="1" t="n">
        <f aca="false">SUM(E63:O63)</f>
        <v>3</v>
      </c>
      <c r="Q63" s="1" t="n">
        <v>118</v>
      </c>
      <c r="R63" s="1" t="n">
        <v>70</v>
      </c>
      <c r="S63" s="1" t="n">
        <v>48</v>
      </c>
      <c r="T63" s="2" t="n">
        <v>86</v>
      </c>
      <c r="U63" s="3" t="n">
        <v>81.7</v>
      </c>
      <c r="V63" s="3" t="n">
        <v>174</v>
      </c>
      <c r="W63" s="2" t="n">
        <v>26.9850706830493</v>
      </c>
      <c r="X63" s="2" t="n">
        <v>1</v>
      </c>
      <c r="AD63" s="3" t="n">
        <v>24.9</v>
      </c>
      <c r="AO63" s="1" t="n">
        <v>106</v>
      </c>
      <c r="AP63" s="1" t="n">
        <v>136</v>
      </c>
      <c r="AQ63" s="1" t="n">
        <v>113</v>
      </c>
      <c r="AR63" s="1" t="n">
        <v>138</v>
      </c>
      <c r="AS63" s="1" t="n">
        <v>131</v>
      </c>
      <c r="AT63" s="1" t="n">
        <v>2</v>
      </c>
      <c r="AU63" s="1" t="n">
        <f aca="false">((AO63*15)+(AP63*30)+(AQ63*30)+(AR63*30)+(AS63*15))-(AO63*120)</f>
        <v>2445</v>
      </c>
      <c r="AV63" s="1" t="n">
        <f aca="false">((AO63*15)+(AP63*30)+(AQ63*30)+(AR63*30)+(AS63*15))</f>
        <v>15165</v>
      </c>
      <c r="AW63" s="1" t="n">
        <v>5.34</v>
      </c>
      <c r="BS63" s="1" t="n">
        <v>216</v>
      </c>
      <c r="BT63" s="1" t="n">
        <v>1</v>
      </c>
      <c r="BU63" s="1" t="n">
        <v>41</v>
      </c>
      <c r="BV63" s="1" t="n">
        <v>0</v>
      </c>
      <c r="BW63" s="1" t="n">
        <v>151</v>
      </c>
      <c r="BX63" s="1" t="n">
        <v>1</v>
      </c>
      <c r="BY63" s="1" t="n">
        <v>24</v>
      </c>
      <c r="BZ63" s="1" t="n">
        <v>119</v>
      </c>
      <c r="CA63" s="1" t="n">
        <v>0</v>
      </c>
      <c r="CB63" s="1" t="n">
        <v>3</v>
      </c>
      <c r="CD63" s="1" t="n">
        <v>61</v>
      </c>
      <c r="CE63" s="1" t="n">
        <v>17.28</v>
      </c>
      <c r="CF63" s="1" t="n">
        <v>14.96</v>
      </c>
      <c r="CG63" s="1" t="n">
        <v>178</v>
      </c>
      <c r="CH63" s="1" t="n">
        <v>108</v>
      </c>
      <c r="CI63" s="1" t="n">
        <v>418</v>
      </c>
      <c r="CJ63" s="1" t="n">
        <v>0.96</v>
      </c>
      <c r="CK63" s="1" t="s">
        <v>429</v>
      </c>
    </row>
    <row r="64" customFormat="false" ht="15" hidden="false" customHeight="true" outlineLevel="0" collapsed="false">
      <c r="A64" s="1" t="n">
        <v>30518</v>
      </c>
      <c r="B64" s="1" t="n">
        <v>2</v>
      </c>
      <c r="C64" s="1" t="n">
        <v>44</v>
      </c>
      <c r="D64" s="1" t="n">
        <v>1</v>
      </c>
      <c r="E64" s="1" t="n">
        <v>0</v>
      </c>
      <c r="F64" s="1" t="n">
        <v>0</v>
      </c>
      <c r="G64" s="1" t="n">
        <v>0</v>
      </c>
      <c r="H64" s="1" t="n">
        <v>1</v>
      </c>
      <c r="I64" s="1" t="n">
        <v>0</v>
      </c>
      <c r="J64" s="1" t="n">
        <v>0</v>
      </c>
      <c r="K64" s="1" t="n">
        <v>0</v>
      </c>
      <c r="L64" s="1" t="n">
        <v>1</v>
      </c>
      <c r="M64" s="1" t="n">
        <v>1</v>
      </c>
      <c r="N64" s="1" t="n">
        <v>0</v>
      </c>
      <c r="O64" s="1" t="n">
        <v>1</v>
      </c>
      <c r="P64" s="1" t="n">
        <f aca="false">SUM(E64:O64)</f>
        <v>4</v>
      </c>
      <c r="Q64" s="1" t="n">
        <v>106</v>
      </c>
      <c r="R64" s="1" t="n">
        <v>80</v>
      </c>
      <c r="S64" s="1" t="n">
        <v>26</v>
      </c>
      <c r="T64" s="2" t="n">
        <v>88.6666666666667</v>
      </c>
      <c r="U64" s="3" t="n">
        <v>66.4</v>
      </c>
      <c r="V64" s="3" t="n">
        <v>148.5</v>
      </c>
      <c r="W64" s="2" t="n">
        <v>30.1103062045823</v>
      </c>
      <c r="X64" s="2" t="n">
        <v>2</v>
      </c>
      <c r="AD64" s="3" t="n">
        <v>37.1</v>
      </c>
      <c r="AO64" s="1" t="n">
        <v>105</v>
      </c>
      <c r="AP64" s="1" t="n">
        <v>144</v>
      </c>
      <c r="AQ64" s="1" t="n">
        <v>182</v>
      </c>
      <c r="AR64" s="1" t="n">
        <v>193</v>
      </c>
      <c r="AS64" s="1" t="n">
        <v>142</v>
      </c>
      <c r="AT64" s="1" t="n">
        <v>4</v>
      </c>
      <c r="AU64" s="1" t="n">
        <f aca="false">((AO64*15)+(AP64*30)+(AQ64*30)+(AR64*30)+(AS64*15))-(AO64*120)</f>
        <v>6675</v>
      </c>
      <c r="AV64" s="1" t="n">
        <f aca="false">((AO64*15)+(AP64*30)+(AQ64*30)+(AR64*30)+(AS64*15))</f>
        <v>19275</v>
      </c>
      <c r="AW64" s="1" t="n">
        <v>5.97</v>
      </c>
      <c r="BS64" s="1" t="n">
        <v>219</v>
      </c>
      <c r="BT64" s="1" t="n">
        <v>1</v>
      </c>
      <c r="BU64" s="1" t="n">
        <v>72</v>
      </c>
      <c r="BV64" s="1" t="n">
        <v>0</v>
      </c>
      <c r="BW64" s="1" t="n">
        <v>143</v>
      </c>
      <c r="BX64" s="1" t="n">
        <v>1</v>
      </c>
      <c r="BY64" s="1" t="n">
        <v>14</v>
      </c>
      <c r="BZ64" s="1" t="n">
        <v>70</v>
      </c>
      <c r="CA64" s="1" t="n">
        <v>0</v>
      </c>
      <c r="CB64" s="1" t="n">
        <v>5</v>
      </c>
      <c r="CC64" s="1" t="n">
        <v>2</v>
      </c>
      <c r="CD64" s="1" t="n">
        <v>57</v>
      </c>
      <c r="CE64" s="1" t="n">
        <v>55.88</v>
      </c>
      <c r="CF64" s="1" t="n">
        <v>33.81</v>
      </c>
      <c r="CG64" s="1" t="n">
        <v>142</v>
      </c>
      <c r="CH64" s="1" t="n">
        <v>92</v>
      </c>
      <c r="CI64" s="1" t="n">
        <v>415</v>
      </c>
      <c r="CJ64" s="1" t="n">
        <v>1.19</v>
      </c>
      <c r="CK64" s="1" t="s">
        <v>429</v>
      </c>
      <c r="CN64" s="1" t="n">
        <v>1330</v>
      </c>
      <c r="CO64" s="1" t="n">
        <v>17</v>
      </c>
      <c r="CP64" s="1" t="n">
        <v>26</v>
      </c>
      <c r="CQ64" s="1" t="n">
        <v>8</v>
      </c>
      <c r="CR64" s="1" t="n">
        <v>11</v>
      </c>
      <c r="CS64" s="1" t="n">
        <v>6</v>
      </c>
      <c r="CT64" s="1" t="n">
        <v>59</v>
      </c>
      <c r="CU64" s="1" t="n">
        <v>6.8</v>
      </c>
      <c r="CV64" s="1" t="n">
        <v>5.6</v>
      </c>
      <c r="CW64" s="1" t="n">
        <v>8</v>
      </c>
      <c r="CX64" s="1" t="n">
        <v>0</v>
      </c>
      <c r="CY64" s="1" t="n">
        <v>0</v>
      </c>
      <c r="CZ64" s="1" t="n">
        <v>3.4</v>
      </c>
      <c r="DA64" s="1" t="n">
        <v>0</v>
      </c>
      <c r="DB64" s="1" t="n">
        <v>0</v>
      </c>
      <c r="DC64" s="1" t="n">
        <v>1.2</v>
      </c>
      <c r="DD64" s="1" t="n">
        <v>55.1</v>
      </c>
      <c r="DE64" s="1" t="n">
        <v>38.6</v>
      </c>
      <c r="DF64" s="1" t="n">
        <v>11.1</v>
      </c>
      <c r="DG64" s="1" t="n">
        <v>15.5</v>
      </c>
      <c r="DH64" s="1" t="n">
        <v>8.5</v>
      </c>
      <c r="DI64" s="1" t="n">
        <v>317</v>
      </c>
      <c r="DJ64" s="1" t="n">
        <v>197.4</v>
      </c>
      <c r="DK64" s="1" t="n">
        <v>33</v>
      </c>
      <c r="DL64" s="1" t="n">
        <v>10.3</v>
      </c>
      <c r="DM64" s="1" t="n">
        <v>553</v>
      </c>
      <c r="DN64" s="1" t="n">
        <v>245</v>
      </c>
      <c r="DO64" s="1" t="n">
        <v>0.94</v>
      </c>
      <c r="DP64" s="1" t="n">
        <v>0.76</v>
      </c>
      <c r="DQ64" s="1" t="n">
        <v>0.56</v>
      </c>
      <c r="DR64" s="1" t="n">
        <v>2.87</v>
      </c>
      <c r="DS64" s="1" t="n">
        <v>26.7</v>
      </c>
      <c r="DT64" s="1" t="n">
        <v>170.3</v>
      </c>
      <c r="DU64" s="1" t="n">
        <v>1.67</v>
      </c>
      <c r="DV64" s="1" t="n">
        <v>10.96</v>
      </c>
      <c r="DW64" s="1" t="n">
        <v>4.79</v>
      </c>
      <c r="DX64" s="1" t="n">
        <v>639</v>
      </c>
      <c r="DY64" s="1" t="n">
        <v>8</v>
      </c>
      <c r="DZ64" s="1" t="n">
        <v>1347</v>
      </c>
      <c r="EA64" s="1" t="n">
        <v>131</v>
      </c>
      <c r="EB64" s="1" t="n">
        <v>691</v>
      </c>
      <c r="EC64" s="1" t="n">
        <v>606</v>
      </c>
      <c r="ED64" s="1" t="n">
        <v>76</v>
      </c>
      <c r="EE64" s="1" t="n">
        <v>3.5</v>
      </c>
      <c r="EF64" s="1" t="n">
        <v>0</v>
      </c>
      <c r="EG64" s="1" t="n">
        <v>5</v>
      </c>
      <c r="EH64" s="1" t="n">
        <v>7</v>
      </c>
      <c r="EI64" s="1" t="n">
        <v>800</v>
      </c>
      <c r="EJ64" s="1" t="s">
        <v>425</v>
      </c>
      <c r="EK64" s="1" t="s">
        <v>425</v>
      </c>
      <c r="EL64" s="1" t="s">
        <v>425</v>
      </c>
      <c r="EM64" s="1" t="n">
        <v>1000</v>
      </c>
      <c r="EN64" s="1" t="n">
        <v>1000</v>
      </c>
      <c r="EO64" s="1" t="n">
        <v>4</v>
      </c>
      <c r="EP64" s="1" t="n">
        <v>1</v>
      </c>
      <c r="EQ64" s="1" t="n">
        <v>3</v>
      </c>
      <c r="ER64" s="1" t="n">
        <v>500</v>
      </c>
      <c r="ES64" s="1" t="n">
        <v>2</v>
      </c>
      <c r="ET64" s="1" t="n">
        <v>0</v>
      </c>
      <c r="EU64" s="1" t="n">
        <v>0</v>
      </c>
      <c r="EV64" s="1" t="n">
        <v>0</v>
      </c>
      <c r="EW64" s="1" t="n">
        <v>0</v>
      </c>
      <c r="EX64" s="1" t="n">
        <v>1</v>
      </c>
      <c r="EY64" s="1" t="n">
        <v>2</v>
      </c>
      <c r="EZ64" s="1" t="n">
        <v>8</v>
      </c>
      <c r="FA64" s="1" t="n">
        <v>1</v>
      </c>
      <c r="FB64" s="1" t="n">
        <v>2</v>
      </c>
      <c r="FC64" s="1" t="n">
        <v>3</v>
      </c>
      <c r="FD64" s="1" t="n">
        <v>3</v>
      </c>
      <c r="FE64" s="1" t="n">
        <v>6</v>
      </c>
      <c r="FF64" s="1" t="n">
        <v>1</v>
      </c>
      <c r="FG64" s="1" t="n">
        <v>1</v>
      </c>
      <c r="FH64" s="1" t="n">
        <v>1</v>
      </c>
      <c r="FI64" s="1" t="n">
        <v>1</v>
      </c>
      <c r="FJ64" s="1" t="n">
        <v>0</v>
      </c>
      <c r="FK64" s="1" t="n">
        <v>0</v>
      </c>
      <c r="FL64" s="1" t="n">
        <v>3</v>
      </c>
    </row>
    <row r="65" s="20" customFormat="true" ht="15" hidden="false" customHeight="true" outlineLevel="0" collapsed="false">
      <c r="A65" s="1" t="n">
        <v>30523</v>
      </c>
      <c r="B65" s="1" t="n">
        <v>1</v>
      </c>
      <c r="C65" s="1" t="n">
        <v>60</v>
      </c>
      <c r="D65" s="1" t="n">
        <v>1</v>
      </c>
      <c r="E65" s="1" t="n">
        <v>0</v>
      </c>
      <c r="F65" s="1" t="n">
        <v>0</v>
      </c>
      <c r="G65" s="1" t="n">
        <v>0</v>
      </c>
      <c r="H65" s="1" t="n">
        <v>1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1</v>
      </c>
      <c r="N65" s="1" t="n">
        <v>0</v>
      </c>
      <c r="O65" s="1" t="n">
        <v>1</v>
      </c>
      <c r="P65" s="1" t="n">
        <f aca="false">SUM(E65:O65)</f>
        <v>3</v>
      </c>
      <c r="Q65" s="1" t="n">
        <v>110</v>
      </c>
      <c r="R65" s="1" t="n">
        <v>70</v>
      </c>
      <c r="S65" s="1" t="n">
        <v>40</v>
      </c>
      <c r="T65" s="2" t="n">
        <v>83.3333333333333</v>
      </c>
      <c r="U65" s="3" t="n">
        <v>75</v>
      </c>
      <c r="V65" s="3" t="n">
        <v>165.3</v>
      </c>
      <c r="W65" s="2" t="n">
        <v>27.4483066041724</v>
      </c>
      <c r="X65" s="2" t="n">
        <v>1</v>
      </c>
      <c r="Y65" s="3" t="n">
        <v>97</v>
      </c>
      <c r="Z65" s="3" t="n">
        <v>98</v>
      </c>
      <c r="AA65" s="2" t="n">
        <v>40.2038523474622</v>
      </c>
      <c r="AB65" s="2" t="n">
        <v>0.58681185722928</v>
      </c>
      <c r="AC65" s="2" t="n">
        <v>0.989795918367347</v>
      </c>
      <c r="AD65" s="3" t="n">
        <v>28.6</v>
      </c>
      <c r="AE65" s="3" t="n">
        <v>21.4</v>
      </c>
      <c r="AF65" s="3" t="n">
        <v>53.6</v>
      </c>
      <c r="AG65" s="1" t="n">
        <v>14</v>
      </c>
      <c r="AH65" s="3" t="n">
        <v>50.7</v>
      </c>
      <c r="AI65" s="3" t="n">
        <v>38</v>
      </c>
      <c r="AJ65" s="3" t="n">
        <v>50.9</v>
      </c>
      <c r="AK65" s="3" t="n">
        <v>2.7</v>
      </c>
      <c r="AL65" s="1" t="n">
        <v>1564</v>
      </c>
      <c r="AM65" s="1" t="n">
        <v>69</v>
      </c>
      <c r="AN65" s="1" t="n">
        <v>2784</v>
      </c>
      <c r="AO65" s="1" t="n">
        <v>93</v>
      </c>
      <c r="AP65" s="1" t="n">
        <v>162</v>
      </c>
      <c r="AQ65" s="1" t="n">
        <v>184</v>
      </c>
      <c r="AR65" s="1" t="n">
        <v>113</v>
      </c>
      <c r="AS65" s="1" t="n">
        <v>72</v>
      </c>
      <c r="AT65" s="1" t="n">
        <v>1</v>
      </c>
      <c r="AU65" s="1" t="n">
        <f aca="false">((AO65*15)+(AP65*30)+(AQ65*30)+(AR65*30)+(AS65*15))-(AO65*120)</f>
        <v>5085</v>
      </c>
      <c r="AV65" s="1" t="n">
        <f aca="false">((AO65*15)+(AP65*30)+(AQ65*30)+(AR65*30)+(AS65*15))</f>
        <v>16245</v>
      </c>
      <c r="AW65" s="1"/>
      <c r="AX65" s="4" t="n">
        <f aca="false">10000/SQRT((AO65*BE65)*(AVERAGE(AO65:AS65)*AVERAGE(BE65:BI65)))</f>
        <v>2.48191424747477</v>
      </c>
      <c r="AY65" s="4" t="n">
        <v>1</v>
      </c>
      <c r="AZ65" s="2" t="n">
        <f aca="false">(AO65*BE65)/405</f>
        <v>2.59481481481482</v>
      </c>
      <c r="BA65" s="2" t="n">
        <v>1</v>
      </c>
      <c r="BB65" s="2" t="n">
        <f aca="false">1/(LOG(BE65)+LOG(AO65))</f>
        <v>0.330954718522442</v>
      </c>
      <c r="BC65" s="2" t="n">
        <f aca="false">(BF65-BE65)/(AP65-AO65)</f>
        <v>0.78695652173913</v>
      </c>
      <c r="BD65" s="2" t="n">
        <f aca="false">(20*BE65)/((AO65/18)-3.5)</f>
        <v>135.6</v>
      </c>
      <c r="BE65" s="3" t="n">
        <v>11.3</v>
      </c>
      <c r="BF65" s="3" t="n">
        <v>65.6</v>
      </c>
      <c r="BG65" s="3" t="n">
        <v>217</v>
      </c>
      <c r="BH65" s="3" t="n">
        <v>207</v>
      </c>
      <c r="BI65" s="3" t="n">
        <v>118</v>
      </c>
      <c r="BJ65" s="2" t="n">
        <f aca="false">((BE65*15)+(BF65*30)+(BG65*30)+(BH65*30)+(BI65*15))-(BE65*120)</f>
        <v>15271.5</v>
      </c>
      <c r="BK65" s="2" t="n">
        <f aca="false">((BE65*15)+(BF65*30)+(BG65*30)+(BH65*30)+(BI65*15))</f>
        <v>16627.5</v>
      </c>
      <c r="BL65" s="2" t="n">
        <f aca="false">(1/BE65)</f>
        <v>0.0884955752212389</v>
      </c>
      <c r="BM65" s="2" t="n">
        <f aca="false">(BJ65/AU65)</f>
        <v>3.00324483775811</v>
      </c>
      <c r="BN65" s="2" t="n">
        <f aca="false">(BK65/AV65)</f>
        <v>1.02354570637119</v>
      </c>
      <c r="BO65" s="2" t="n">
        <f aca="false">(AX65*BM65)</f>
        <v>7.45379615148693</v>
      </c>
      <c r="BP65" s="2" t="n">
        <f aca="false">(AX65*BN65)</f>
        <v>2.54035267158429</v>
      </c>
      <c r="BQ65" s="2" t="n">
        <v>2</v>
      </c>
      <c r="BR65" s="4" t="n">
        <f aca="false">(BC65*BL65)</f>
        <v>0.0696421700654098</v>
      </c>
      <c r="BS65" s="1" t="n">
        <v>261</v>
      </c>
      <c r="BT65" s="1" t="n">
        <v>1</v>
      </c>
      <c r="BU65" s="1" t="n">
        <v>34</v>
      </c>
      <c r="BV65" s="1" t="n">
        <v>1</v>
      </c>
      <c r="BW65" s="1" t="n">
        <v>180</v>
      </c>
      <c r="BX65" s="1" t="n">
        <v>1</v>
      </c>
      <c r="BY65" s="1" t="n">
        <v>47</v>
      </c>
      <c r="BZ65" s="1" t="n">
        <v>234</v>
      </c>
      <c r="CA65" s="1" t="n">
        <v>1</v>
      </c>
      <c r="CB65" s="1" t="n">
        <v>3</v>
      </c>
      <c r="CC65" s="1"/>
      <c r="CD65" s="1" t="n">
        <v>63</v>
      </c>
      <c r="CE65" s="1" t="n">
        <v>60.84</v>
      </c>
      <c r="CF65" s="1" t="n">
        <v>24.5</v>
      </c>
      <c r="CG65" s="1" t="n">
        <v>144</v>
      </c>
      <c r="CH65" s="1" t="n">
        <v>102</v>
      </c>
      <c r="CI65" s="1" t="n">
        <v>414</v>
      </c>
      <c r="CJ65" s="1" t="n">
        <v>1.58</v>
      </c>
      <c r="CK65" s="1" t="s">
        <v>434</v>
      </c>
      <c r="CL65" s="4"/>
      <c r="CM65" s="4"/>
      <c r="CN65" s="1" t="n">
        <v>2645</v>
      </c>
      <c r="CO65" s="1" t="n">
        <v>19.4328922495274</v>
      </c>
      <c r="CP65" s="1" t="n">
        <v>29.3648393194707</v>
      </c>
      <c r="CQ65" s="1" t="n">
        <v>6.12476370510397</v>
      </c>
      <c r="CR65" s="1" t="n">
        <v>7.72400756143667</v>
      </c>
      <c r="CS65" s="1" t="n">
        <v>3.16446124763705</v>
      </c>
      <c r="CT65" s="1" t="n">
        <v>51.2816635160681</v>
      </c>
      <c r="CU65" s="1" t="n">
        <v>9</v>
      </c>
      <c r="CV65" s="1" t="n">
        <v>11.4</v>
      </c>
      <c r="CW65" s="1" t="n">
        <v>14.9</v>
      </c>
      <c r="CX65" s="1" t="n">
        <v>0</v>
      </c>
      <c r="CY65" s="1" t="n">
        <v>0</v>
      </c>
      <c r="CZ65" s="1" t="n">
        <v>2.4</v>
      </c>
      <c r="DA65" s="1" t="n">
        <v>1</v>
      </c>
      <c r="DB65" s="1" t="n">
        <v>0</v>
      </c>
      <c r="DC65" s="1" t="n">
        <v>1.7</v>
      </c>
      <c r="DD65" s="1" t="n">
        <v>128.5</v>
      </c>
      <c r="DE65" s="1" t="n">
        <v>86.3</v>
      </c>
      <c r="DF65" s="1" t="n">
        <v>18</v>
      </c>
      <c r="DG65" s="1" t="n">
        <v>22.7</v>
      </c>
      <c r="DH65" s="1" t="n">
        <v>9.3</v>
      </c>
      <c r="DI65" s="1" t="n">
        <v>374</v>
      </c>
      <c r="DJ65" s="1" t="n">
        <v>339.1</v>
      </c>
      <c r="DK65" s="1" t="n">
        <v>5.6</v>
      </c>
      <c r="DL65" s="1" t="n">
        <v>12.1</v>
      </c>
      <c r="DM65" s="1" t="n">
        <v>951</v>
      </c>
      <c r="DN65" s="1" t="n">
        <v>1749</v>
      </c>
      <c r="DO65" s="1" t="n">
        <v>1.65</v>
      </c>
      <c r="DP65" s="1" t="n">
        <v>2.17</v>
      </c>
      <c r="DQ65" s="1" t="n">
        <v>1.1</v>
      </c>
      <c r="DR65" s="1" t="n">
        <v>4.32</v>
      </c>
      <c r="DS65" s="1" t="n">
        <v>19.7</v>
      </c>
      <c r="DT65" s="1" t="n">
        <v>104.8</v>
      </c>
      <c r="DU65" s="1" t="n">
        <v>2.24</v>
      </c>
      <c r="DV65" s="1" t="n">
        <v>19.16</v>
      </c>
      <c r="DW65" s="1" t="n">
        <v>1.68</v>
      </c>
      <c r="DX65" s="1" t="n">
        <v>1657</v>
      </c>
      <c r="DY65" s="1" t="n">
        <v>22.7</v>
      </c>
      <c r="DZ65" s="1" t="n">
        <v>1812</v>
      </c>
      <c r="EA65" s="1" t="n">
        <v>140</v>
      </c>
      <c r="EB65" s="1" t="n">
        <v>1449</v>
      </c>
      <c r="EC65" s="1" t="n">
        <v>603</v>
      </c>
      <c r="ED65" s="1" t="n">
        <v>73</v>
      </c>
      <c r="EE65" s="1" t="n">
        <v>10.8</v>
      </c>
      <c r="EF65" s="1" t="n">
        <v>0</v>
      </c>
      <c r="EG65" s="1" t="n">
        <v>5</v>
      </c>
      <c r="EH65" s="1" t="n">
        <v>2</v>
      </c>
      <c r="EI65" s="1" t="n">
        <v>1500</v>
      </c>
      <c r="EJ65" s="1" t="n">
        <v>5</v>
      </c>
      <c r="EK65" s="1" t="n">
        <v>5</v>
      </c>
      <c r="EL65" s="1" t="n">
        <v>500</v>
      </c>
      <c r="EM65" s="1" t="n">
        <v>2000</v>
      </c>
      <c r="EN65" s="1" t="n">
        <v>500</v>
      </c>
      <c r="EO65" s="1" t="n">
        <v>5</v>
      </c>
      <c r="EP65" s="1" t="n">
        <v>1</v>
      </c>
      <c r="EQ65" s="1" t="n">
        <v>3</v>
      </c>
      <c r="ER65" s="1" t="n">
        <v>1000</v>
      </c>
      <c r="ES65" s="1" t="n">
        <v>2</v>
      </c>
      <c r="ET65" s="1" t="n">
        <v>0</v>
      </c>
      <c r="EU65" s="1" t="n">
        <v>0</v>
      </c>
      <c r="EV65" s="1" t="n">
        <v>0</v>
      </c>
      <c r="EW65" s="1" t="n">
        <v>0</v>
      </c>
      <c r="EX65" s="1" t="n">
        <v>0</v>
      </c>
      <c r="EY65" s="1" t="n">
        <v>0</v>
      </c>
      <c r="EZ65" s="1" t="n">
        <v>0</v>
      </c>
      <c r="FA65" s="1" t="n">
        <v>1</v>
      </c>
      <c r="FB65" s="1" t="n">
        <v>1</v>
      </c>
      <c r="FC65" s="1" t="n">
        <v>1</v>
      </c>
      <c r="FD65" s="1" t="n">
        <v>2</v>
      </c>
      <c r="FE65" s="1" t="n">
        <v>3</v>
      </c>
      <c r="FF65" s="1" t="n">
        <v>0</v>
      </c>
      <c r="FG65" s="1" t="n">
        <v>0</v>
      </c>
      <c r="FH65" s="1" t="s">
        <v>426</v>
      </c>
      <c r="FI65" s="1" t="s">
        <v>426</v>
      </c>
      <c r="FJ65" s="1" t="n">
        <v>4</v>
      </c>
      <c r="FK65" s="1" t="n">
        <v>1</v>
      </c>
      <c r="FL65" s="1" t="n">
        <v>5</v>
      </c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</row>
    <row r="66" customFormat="false" ht="15" hidden="false" customHeight="true" outlineLevel="0" collapsed="false">
      <c r="A66" s="1" t="n">
        <v>30525</v>
      </c>
      <c r="B66" s="1" t="n">
        <v>2</v>
      </c>
      <c r="C66" s="1" t="n">
        <v>21</v>
      </c>
      <c r="D66" s="1" t="n">
        <v>1</v>
      </c>
      <c r="E66" s="1" t="n">
        <v>1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f aca="false">IF(W66&gt;27,1,0)</f>
        <v>0</v>
      </c>
      <c r="N66" s="1" t="n">
        <v>0</v>
      </c>
      <c r="O66" s="1" t="n">
        <v>0</v>
      </c>
      <c r="P66" s="1" t="n">
        <f aca="false">SUM(E66:O66)</f>
        <v>1</v>
      </c>
      <c r="Q66" s="1" t="n">
        <v>100</v>
      </c>
      <c r="R66" s="1" t="n">
        <v>70</v>
      </c>
      <c r="S66" s="1" t="n">
        <f aca="false">Q66-R66</f>
        <v>30</v>
      </c>
      <c r="T66" s="2" t="n">
        <f aca="false">(S66/3)+ R66</f>
        <v>80</v>
      </c>
      <c r="U66" s="3" t="n">
        <v>51.7</v>
      </c>
      <c r="V66" s="3" t="n">
        <v>166.2</v>
      </c>
      <c r="W66" s="18" t="n">
        <f aca="false">U66/POWER((V66/100),2)</f>
        <v>18.7166665942618</v>
      </c>
      <c r="X66" s="2" t="n">
        <v>0</v>
      </c>
      <c r="Y66" s="3" t="n">
        <v>65.7</v>
      </c>
      <c r="Z66" s="3" t="n">
        <v>76.7</v>
      </c>
      <c r="AA66" s="2" t="n">
        <v>31.6392267957794</v>
      </c>
      <c r="AB66" s="2" t="n">
        <v>0.395306859205776</v>
      </c>
      <c r="AC66" s="2" t="n">
        <v>0.856584093872229</v>
      </c>
      <c r="AD66" s="3" t="n">
        <v>20</v>
      </c>
      <c r="AE66" s="3" t="n">
        <v>10.3</v>
      </c>
      <c r="AF66" s="3" t="n">
        <v>41.4</v>
      </c>
      <c r="AG66" s="1" t="n">
        <v>1</v>
      </c>
      <c r="AH66" s="3" t="n">
        <v>55.5</v>
      </c>
      <c r="AI66" s="3" t="n">
        <v>28.7</v>
      </c>
      <c r="AJ66" s="3" t="n">
        <v>39.3</v>
      </c>
      <c r="AK66" s="3" t="n">
        <v>2.1</v>
      </c>
      <c r="AL66" s="1" t="n">
        <v>1282</v>
      </c>
      <c r="AM66" s="1" t="n">
        <v>12</v>
      </c>
      <c r="AN66" s="1" t="n">
        <v>2000</v>
      </c>
      <c r="AO66" s="1" t="n">
        <v>92</v>
      </c>
      <c r="AP66" s="1" t="n">
        <v>106</v>
      </c>
      <c r="AQ66" s="1" t="n">
        <v>94</v>
      </c>
      <c r="AR66" s="1" t="n">
        <v>83</v>
      </c>
      <c r="AS66" s="1" t="n">
        <v>79</v>
      </c>
      <c r="AT66" s="1" t="n">
        <v>1</v>
      </c>
      <c r="AU66" s="1" t="n">
        <f aca="false">((AO66*15)+(AP66*30)+(AQ66*30)+(AR66*30)+(AS66*15))-(AO66*120)</f>
        <v>15</v>
      </c>
      <c r="AV66" s="1" t="n">
        <f aca="false">((AO66*15)+(AP66*30)+(AQ66*30)+(AR66*30)+(AS66*15))</f>
        <v>11055</v>
      </c>
      <c r="AX66" s="4" t="n">
        <f aca="false">10000/SQRT((AO66*BE66)*(AVERAGE(AO66:AS66)*AVERAGE(BE66:BI66)))</f>
        <v>4.66542586813</v>
      </c>
      <c r="AY66" s="4" t="n">
        <v>0</v>
      </c>
      <c r="AZ66" s="2" t="n">
        <f aca="false">(AO66*BE66)/405</f>
        <v>2.77135802469136</v>
      </c>
      <c r="BA66" s="2" t="n">
        <v>1</v>
      </c>
      <c r="BB66" s="2" t="n">
        <f aca="false">1/(LOG(BE66)+LOG(AO66))</f>
        <v>0.327852980287862</v>
      </c>
      <c r="BC66" s="2" t="n">
        <f aca="false">(BF66-BE66)/(AP66-AO66)</f>
        <v>2.66428571428571</v>
      </c>
      <c r="BD66" s="2" t="n">
        <f aca="false">(20*BE66)/((AO66/18)-3.5)</f>
        <v>151.448275862069</v>
      </c>
      <c r="BE66" s="2" t="n">
        <v>12.2</v>
      </c>
      <c r="BF66" s="2" t="n">
        <v>49.5</v>
      </c>
      <c r="BG66" s="2" t="n">
        <v>65.9</v>
      </c>
      <c r="BH66" s="2" t="n">
        <v>45.2</v>
      </c>
      <c r="BI66" s="2" t="n">
        <v>52.6</v>
      </c>
      <c r="BJ66" s="2" t="n">
        <f aca="false">((BE66*15)+(BF66*30)+(BG66*30)+(BH66*30)+(BI66*15))-(BE66*120)</f>
        <v>4326</v>
      </c>
      <c r="BK66" s="2" t="n">
        <f aca="false">((BE66*15)+(BF66*30)+(BG66*30)+(BH66*30)+(BI66*15))</f>
        <v>5790</v>
      </c>
      <c r="BL66" s="2" t="n">
        <f aca="false">(1/BE66)</f>
        <v>0.0819672131147541</v>
      </c>
      <c r="BM66" s="2" t="n">
        <f aca="false">(BJ66/AU66)</f>
        <v>288.4</v>
      </c>
      <c r="BN66" s="2" t="n">
        <f aca="false">(BK66/AV66)</f>
        <v>0.523744911804613</v>
      </c>
      <c r="BO66" s="2" t="n">
        <f aca="false">(AX66*BM66)</f>
        <v>1345.50882036869</v>
      </c>
      <c r="BP66" s="2" t="n">
        <f aca="false">(AX66*BN66)</f>
        <v>2.44349305983471</v>
      </c>
      <c r="BQ66" s="2" t="n">
        <v>2</v>
      </c>
      <c r="BR66" s="4" t="n">
        <f aca="false">(BC66*BL66)</f>
        <v>0.218384074941452</v>
      </c>
      <c r="BS66" s="1" t="n">
        <v>116</v>
      </c>
      <c r="BT66" s="1" t="n">
        <v>0</v>
      </c>
      <c r="BU66" s="1" t="n">
        <v>62</v>
      </c>
      <c r="BV66" s="1" t="n">
        <v>0</v>
      </c>
      <c r="BW66" s="1" t="n">
        <v>45</v>
      </c>
      <c r="BX66" s="1" t="n">
        <v>0</v>
      </c>
      <c r="BY66" s="1" t="n">
        <v>9</v>
      </c>
      <c r="BZ66" s="1" t="n">
        <v>45</v>
      </c>
      <c r="CA66" s="1" t="n">
        <v>0</v>
      </c>
      <c r="CB66" s="1" t="n">
        <v>0</v>
      </c>
      <c r="CD66" s="1" t="n">
        <v>64</v>
      </c>
      <c r="CE66" s="1" t="n">
        <v>50.53</v>
      </c>
      <c r="CF66" s="1" t="n">
        <v>56.43</v>
      </c>
      <c r="CG66" s="1" t="n">
        <v>166</v>
      </c>
      <c r="CH66" s="1" t="n">
        <v>68</v>
      </c>
      <c r="CI66" s="1" t="n">
        <v>425</v>
      </c>
      <c r="CJ66" s="1" t="n">
        <v>2.13</v>
      </c>
      <c r="CK66" s="1" t="s">
        <v>429</v>
      </c>
      <c r="FM66" s="1" t="n">
        <v>3</v>
      </c>
      <c r="FN66" s="1" t="n">
        <v>3</v>
      </c>
      <c r="FO66" s="1" t="n">
        <v>2</v>
      </c>
      <c r="FP66" s="1" t="n">
        <v>2</v>
      </c>
      <c r="FQ66" s="1" t="n">
        <v>28.83001</v>
      </c>
      <c r="FR66" s="1" t="n">
        <v>351.5551</v>
      </c>
      <c r="FS66" s="1" t="n">
        <v>0.16</v>
      </c>
      <c r="FT66" s="1" t="n">
        <v>1</v>
      </c>
      <c r="FU66" s="1" t="n">
        <v>4</v>
      </c>
      <c r="FV66" s="1" t="n">
        <v>3</v>
      </c>
      <c r="FW66" s="1" t="n">
        <v>2587.45</v>
      </c>
      <c r="FX66" s="1" t="n">
        <v>95.29</v>
      </c>
      <c r="FY66" s="1" t="n">
        <v>40.5</v>
      </c>
      <c r="FZ66" s="1" t="n">
        <v>49.58</v>
      </c>
      <c r="GA66" s="1" t="n">
        <v>25.2</v>
      </c>
      <c r="GB66" s="1" t="n">
        <v>365.94</v>
      </c>
      <c r="GC66" s="1" t="n">
        <v>64.09</v>
      </c>
      <c r="GD66" s="1" t="n">
        <v>20.29</v>
      </c>
      <c r="GE66" s="1" t="n">
        <v>9.07</v>
      </c>
      <c r="GF66" s="1" t="n">
        <v>145.57</v>
      </c>
      <c r="GG66" s="1" t="n">
        <v>0.64</v>
      </c>
      <c r="GH66" s="1" t="n">
        <v>10.66</v>
      </c>
      <c r="GI66" s="1" t="n">
        <v>11.48</v>
      </c>
      <c r="GJ66" s="1" t="n">
        <v>48.92</v>
      </c>
      <c r="GK66" s="1" t="n">
        <v>34.32</v>
      </c>
      <c r="GL66" s="1" t="n">
        <v>27.4</v>
      </c>
      <c r="GM66" s="1" t="n">
        <v>11.89</v>
      </c>
      <c r="GN66" s="1" t="n">
        <v>0</v>
      </c>
      <c r="GO66" s="1" t="n">
        <v>36.45</v>
      </c>
      <c r="GP66" s="1" t="n">
        <v>21.02</v>
      </c>
      <c r="GQ66" s="1" t="n">
        <v>8.66</v>
      </c>
      <c r="GR66" s="1" t="n">
        <v>1.54</v>
      </c>
      <c r="GS66" s="1" t="n">
        <v>870.65</v>
      </c>
      <c r="GT66" s="1" t="n">
        <v>17.71</v>
      </c>
      <c r="GU66" s="1" t="n">
        <v>0.8</v>
      </c>
      <c r="GV66" s="1" t="n">
        <v>430.37</v>
      </c>
      <c r="GW66" s="1" t="n">
        <v>1743.08</v>
      </c>
      <c r="GX66" s="1" t="n">
        <v>3720.25</v>
      </c>
      <c r="GY66" s="1" t="n">
        <v>3150.73</v>
      </c>
      <c r="GZ66" s="1" t="n">
        <v>9.78</v>
      </c>
      <c r="HA66" s="1" t="n">
        <v>2.77</v>
      </c>
      <c r="HB66" s="1" t="n">
        <v>3.38</v>
      </c>
      <c r="HC66" s="1" t="n">
        <v>0</v>
      </c>
      <c r="HD66" s="1" t="n">
        <v>59.36</v>
      </c>
      <c r="HE66" s="1" t="n">
        <v>126.8</v>
      </c>
      <c r="HF66" s="1" t="n">
        <v>2.22</v>
      </c>
      <c r="HG66" s="1" t="n">
        <v>1.75</v>
      </c>
      <c r="HH66" s="1" t="n">
        <v>19.27</v>
      </c>
      <c r="HI66" s="1" t="n">
        <v>5.2</v>
      </c>
      <c r="HJ66" s="1" t="n">
        <v>2.39</v>
      </c>
      <c r="HK66" s="1" t="n">
        <v>1.11</v>
      </c>
      <c r="HL66" s="1" t="n">
        <v>395.05</v>
      </c>
      <c r="HM66" s="1" t="n">
        <v>2.73</v>
      </c>
      <c r="HN66" s="1" t="n">
        <v>48.92</v>
      </c>
      <c r="HO66" s="1" t="n">
        <v>2721.96</v>
      </c>
      <c r="HP66" s="1" t="n">
        <v>2721.61</v>
      </c>
      <c r="HQ66" s="1" t="n">
        <v>10.75</v>
      </c>
      <c r="HR66" s="1" t="n">
        <v>620.71</v>
      </c>
      <c r="HS66" s="1" t="n">
        <v>345.8</v>
      </c>
      <c r="HT66" s="1" t="n">
        <v>2291.53</v>
      </c>
      <c r="HU66" s="1" t="n">
        <v>498.06</v>
      </c>
      <c r="HV66" s="1" t="n">
        <v>142.59</v>
      </c>
      <c r="HW66" s="1" t="n">
        <v>10.21</v>
      </c>
      <c r="HX66" s="1" t="n">
        <v>9.53</v>
      </c>
      <c r="HY66" s="1" t="n">
        <v>5.49</v>
      </c>
      <c r="HZ66" s="1" t="n">
        <v>1.97</v>
      </c>
      <c r="IA66" s="1" t="n">
        <v>14.46</v>
      </c>
      <c r="IB66" s="1" t="n">
        <v>2.9</v>
      </c>
      <c r="IC66" s="1" t="n">
        <v>26.24</v>
      </c>
      <c r="ID66" s="1" t="n">
        <v>7.91</v>
      </c>
      <c r="IE66" s="1" t="n">
        <v>25.58</v>
      </c>
      <c r="IF66" s="1" t="n">
        <v>30.12</v>
      </c>
      <c r="IG66" s="1" t="n">
        <v>17.5</v>
      </c>
      <c r="IH66" s="1" t="n">
        <v>344.05</v>
      </c>
      <c r="II66" s="1" t="n">
        <v>3.8</v>
      </c>
      <c r="IJ66" s="1" t="n">
        <v>0.8</v>
      </c>
      <c r="IK66" s="1" t="n">
        <v>32.18</v>
      </c>
      <c r="IL66" s="1" t="n">
        <v>1540980.6</v>
      </c>
      <c r="IM66" s="1" t="n">
        <v>4211.02</v>
      </c>
      <c r="IN66" s="1" t="n">
        <v>68.1</v>
      </c>
      <c r="IO66" s="1" t="n">
        <v>0.32</v>
      </c>
      <c r="IP66" s="1" t="n">
        <v>0.18</v>
      </c>
      <c r="IQ66" s="1" t="n">
        <v>0.12</v>
      </c>
      <c r="IR66" s="1" t="n">
        <v>0.27</v>
      </c>
      <c r="IS66" s="1" t="n">
        <v>0.43</v>
      </c>
      <c r="IT66" s="1" t="n">
        <v>0.28</v>
      </c>
      <c r="IU66" s="1" t="n">
        <v>1.55</v>
      </c>
      <c r="IV66" s="1" t="n">
        <v>2.31</v>
      </c>
      <c r="IW66" s="1" t="n">
        <v>14.41</v>
      </c>
      <c r="IX66" s="1" t="n">
        <v>14.4</v>
      </c>
      <c r="IY66" s="1" t="n">
        <v>5.77</v>
      </c>
      <c r="IZ66" s="1" t="n">
        <v>5.04</v>
      </c>
      <c r="JA66" s="1" t="n">
        <v>1.68</v>
      </c>
      <c r="JB66" s="1" t="n">
        <v>0.14</v>
      </c>
      <c r="JC66" s="1" t="n">
        <v>25.77</v>
      </c>
      <c r="JD66" s="1" t="n">
        <v>18.16</v>
      </c>
      <c r="JE66" s="1" t="n">
        <v>1.77</v>
      </c>
      <c r="JF66" s="1" t="n">
        <v>0.24</v>
      </c>
      <c r="JG66" s="1" t="n">
        <v>0.02</v>
      </c>
      <c r="JH66" s="1" t="n">
        <v>13.07</v>
      </c>
      <c r="JI66" s="1" t="n">
        <v>7.54</v>
      </c>
      <c r="JJ66" s="1" t="n">
        <v>0.16</v>
      </c>
      <c r="JK66" s="1" t="n">
        <v>0.18</v>
      </c>
      <c r="JL66" s="1" t="n">
        <v>1.17</v>
      </c>
      <c r="JM66" s="1" t="n">
        <v>0.88</v>
      </c>
      <c r="JN66" s="1" t="n">
        <v>0</v>
      </c>
      <c r="JO66" s="1" t="n">
        <v>0.13</v>
      </c>
      <c r="JP66" s="1" t="n">
        <v>0.09</v>
      </c>
      <c r="JQ66" s="1" t="n">
        <v>0</v>
      </c>
      <c r="JR66" s="1" t="n">
        <v>0</v>
      </c>
      <c r="JS66" s="1" t="n">
        <v>0.01</v>
      </c>
      <c r="JT66" s="1" t="n">
        <v>0.04</v>
      </c>
      <c r="JU66" s="1" t="n">
        <v>0.01</v>
      </c>
      <c r="JV66" s="1" t="n">
        <v>49</v>
      </c>
      <c r="JW66" s="1" t="n">
        <v>2940</v>
      </c>
      <c r="JX66" s="1" t="n">
        <v>44.1</v>
      </c>
      <c r="JY66" s="1" t="n">
        <v>16.3525</v>
      </c>
      <c r="JZ66" s="1" t="n">
        <v>11.085</v>
      </c>
      <c r="KA66" s="1" t="n">
        <v>665.1</v>
      </c>
      <c r="KB66" s="1" t="n">
        <v>4.5175</v>
      </c>
      <c r="KC66" s="1" t="n">
        <v>1.742</v>
      </c>
      <c r="KD66" s="1" t="n">
        <v>104.52</v>
      </c>
      <c r="KE66" s="1" t="n">
        <v>48.742</v>
      </c>
      <c r="KF66" s="1" t="n">
        <v>97.742</v>
      </c>
      <c r="KG66" s="1" t="n">
        <v>123.6925</v>
      </c>
    </row>
    <row r="67" customFormat="false" ht="15" hidden="false" customHeight="true" outlineLevel="0" collapsed="false">
      <c r="A67" s="1" t="n">
        <v>30526</v>
      </c>
      <c r="B67" s="1" t="n">
        <v>2</v>
      </c>
      <c r="C67" s="1" t="n">
        <v>48</v>
      </c>
      <c r="D67" s="1" t="n">
        <v>1</v>
      </c>
      <c r="E67" s="1" t="n">
        <v>1</v>
      </c>
      <c r="F67" s="1" t="n">
        <v>1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</v>
      </c>
      <c r="L67" s="1" t="n">
        <v>0</v>
      </c>
      <c r="M67" s="1" t="n">
        <f aca="false">IF(W67&gt;27,1,0)</f>
        <v>1</v>
      </c>
      <c r="N67" s="1" t="n">
        <v>0</v>
      </c>
      <c r="O67" s="1" t="n">
        <v>1</v>
      </c>
      <c r="P67" s="1" t="n">
        <f aca="false">SUM(E67:O67)</f>
        <v>5</v>
      </c>
      <c r="Q67" s="1" t="n">
        <v>150</v>
      </c>
      <c r="R67" s="1" t="n">
        <v>100</v>
      </c>
      <c r="S67" s="1" t="n">
        <f aca="false">Q67-R67</f>
        <v>50</v>
      </c>
      <c r="T67" s="2" t="n">
        <f aca="false">(S67/3)+ R67</f>
        <v>116.666666666667</v>
      </c>
      <c r="U67" s="3" t="n">
        <v>77.4</v>
      </c>
      <c r="V67" s="3" t="n">
        <v>156</v>
      </c>
      <c r="W67" s="18" t="n">
        <f aca="false">U67/POWER((V67/100),2)</f>
        <v>31.8047337278106</v>
      </c>
      <c r="X67" s="2" t="n">
        <v>2</v>
      </c>
      <c r="Y67" s="3" t="n">
        <v>97.5</v>
      </c>
      <c r="Z67" s="3" t="n">
        <v>112.5</v>
      </c>
      <c r="AA67" s="2" t="n">
        <v>40.9515016928394</v>
      </c>
      <c r="AB67" s="2" t="n">
        <v>0.625</v>
      </c>
      <c r="AC67" s="2" t="n">
        <v>0.866666666666667</v>
      </c>
      <c r="AD67" s="3" t="n">
        <v>40.5</v>
      </c>
      <c r="AE67" s="3" t="n">
        <v>31.3</v>
      </c>
      <c r="AF67" s="3" t="n">
        <v>46.1</v>
      </c>
      <c r="AG67" s="1" t="n">
        <v>9</v>
      </c>
      <c r="AH67" s="3" t="n">
        <v>42.1</v>
      </c>
      <c r="AI67" s="3" t="n">
        <v>32.6</v>
      </c>
      <c r="AJ67" s="3" t="n">
        <v>43.8</v>
      </c>
      <c r="AK67" s="3" t="n">
        <v>2.3</v>
      </c>
      <c r="AL67" s="1" t="n">
        <v>1412</v>
      </c>
      <c r="AM67" s="1" t="n">
        <v>63</v>
      </c>
      <c r="AN67" s="1" t="n">
        <v>2203</v>
      </c>
      <c r="AO67" s="1" t="n">
        <v>77</v>
      </c>
      <c r="AP67" s="1" t="n">
        <v>124</v>
      </c>
      <c r="AQ67" s="1" t="n">
        <v>84</v>
      </c>
      <c r="AR67" s="1" t="n">
        <v>85</v>
      </c>
      <c r="AS67" s="1" t="n">
        <v>81</v>
      </c>
      <c r="AT67" s="1" t="n">
        <v>1</v>
      </c>
      <c r="AU67" s="1" t="n">
        <v>1920</v>
      </c>
      <c r="AV67" s="1" t="n">
        <f aca="false">((AO67*15)+(AP67*30)+(AQ67*30)+(AR67*30)+(AS67*15))</f>
        <v>11160</v>
      </c>
      <c r="BS67" s="1" t="n">
        <v>207</v>
      </c>
      <c r="BT67" s="1" t="n">
        <v>1</v>
      </c>
      <c r="BU67" s="1" t="n">
        <v>75</v>
      </c>
      <c r="BV67" s="1" t="n">
        <v>0</v>
      </c>
      <c r="BW67" s="1" t="n">
        <v>115</v>
      </c>
      <c r="BX67" s="1" t="n">
        <v>0</v>
      </c>
      <c r="BY67" s="1" t="n">
        <v>17</v>
      </c>
      <c r="BZ67" s="1" t="n">
        <v>86</v>
      </c>
      <c r="CA67" s="1" t="n">
        <v>0</v>
      </c>
      <c r="CB67" s="1" t="n">
        <v>4</v>
      </c>
      <c r="CC67" s="1" t="n">
        <v>1</v>
      </c>
      <c r="CD67" s="1" t="n">
        <v>61</v>
      </c>
      <c r="CE67" s="1" t="n">
        <v>80.96</v>
      </c>
      <c r="CF67" s="1" t="n">
        <v>74.6</v>
      </c>
      <c r="CG67" s="1" t="n">
        <v>154</v>
      </c>
      <c r="CH67" s="1" t="n">
        <v>66</v>
      </c>
      <c r="CI67" s="1" t="n">
        <v>437</v>
      </c>
      <c r="CJ67" s="1" t="n">
        <v>2.52</v>
      </c>
      <c r="CK67" s="1" t="s">
        <v>429</v>
      </c>
    </row>
    <row r="68" customFormat="false" ht="15" hidden="false" customHeight="true" outlineLevel="0" collapsed="false">
      <c r="A68" s="1" t="n">
        <v>30533</v>
      </c>
      <c r="B68" s="1" t="n">
        <v>2</v>
      </c>
      <c r="C68" s="1" t="n">
        <v>46</v>
      </c>
      <c r="D68" s="1" t="n">
        <v>1</v>
      </c>
      <c r="E68" s="1" t="n">
        <v>0</v>
      </c>
      <c r="F68" s="1" t="n">
        <v>1</v>
      </c>
      <c r="G68" s="1" t="n">
        <v>1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</v>
      </c>
      <c r="M68" s="1" t="n">
        <v>1</v>
      </c>
      <c r="N68" s="1" t="n">
        <v>0</v>
      </c>
      <c r="O68" s="1" t="n">
        <v>1</v>
      </c>
      <c r="P68" s="1" t="n">
        <f aca="false">SUM(E68:O68)</f>
        <v>4</v>
      </c>
      <c r="Q68" s="1" t="n">
        <v>100</v>
      </c>
      <c r="R68" s="1" t="n">
        <v>70</v>
      </c>
      <c r="S68" s="1" t="n">
        <v>30</v>
      </c>
      <c r="T68" s="2" t="n">
        <v>80</v>
      </c>
      <c r="U68" s="3" t="n">
        <v>76.1</v>
      </c>
      <c r="V68" s="3" t="n">
        <v>163</v>
      </c>
      <c r="W68" s="2" t="n">
        <v>28.6424028002559</v>
      </c>
      <c r="X68" s="2" t="n">
        <v>1</v>
      </c>
      <c r="Y68" s="3" t="n">
        <v>83</v>
      </c>
      <c r="Z68" s="3" t="n">
        <v>104</v>
      </c>
      <c r="AA68" s="2" t="n">
        <v>41.6923729862144</v>
      </c>
      <c r="AB68" s="2" t="n">
        <v>0.50920245398773</v>
      </c>
      <c r="AC68" s="2" t="n">
        <v>0.798076923076923</v>
      </c>
      <c r="AD68" s="3" t="n">
        <v>40.8</v>
      </c>
      <c r="AO68" s="1" t="n">
        <v>83</v>
      </c>
      <c r="AP68" s="1" t="n">
        <v>112</v>
      </c>
      <c r="AQ68" s="1" t="n">
        <v>127</v>
      </c>
      <c r="AR68" s="1" t="n">
        <v>125</v>
      </c>
      <c r="AS68" s="1" t="n">
        <v>103</v>
      </c>
      <c r="AT68" s="1" t="n">
        <v>1</v>
      </c>
      <c r="AU68" s="1" t="n">
        <f aca="false">((AO68*15)+(AP68*30)+(AQ68*30)+(AR68*30)+(AS68*15))-(AO68*120)</f>
        <v>3750</v>
      </c>
      <c r="AV68" s="1" t="n">
        <f aca="false">((AO68*15)+(AP68*30)+(AQ68*30)+(AR68*30)+(AS68*15))</f>
        <v>13710</v>
      </c>
      <c r="AX68" s="4" t="n">
        <f aca="false">10000/SQRT((AO68*BE68)*(AVERAGE(AO68:AS68)*AVERAGE(BE68:BI68)))</f>
        <v>13.439683012379</v>
      </c>
      <c r="AY68" s="4" t="n">
        <v>0</v>
      </c>
      <c r="AZ68" s="2" t="n">
        <f aca="false">(AO68*BE68)/405</f>
        <v>0.446765432098766</v>
      </c>
      <c r="BA68" s="2" t="n">
        <v>0</v>
      </c>
      <c r="BB68" s="2" t="n">
        <f aca="false">1/(LOG(BE68)+LOG(AO68))</f>
        <v>0.442961098452274</v>
      </c>
      <c r="BC68" s="2" t="n">
        <f aca="false">(BF68-BE68)/(AP68-AO68)</f>
        <v>1.18</v>
      </c>
      <c r="BD68" s="2" t="n">
        <f aca="false">(20*BE68)/((AO68/18)-3.5)</f>
        <v>39.24</v>
      </c>
      <c r="BE68" s="3" t="n">
        <v>2.18</v>
      </c>
      <c r="BF68" s="3" t="n">
        <v>36.4</v>
      </c>
      <c r="BG68" s="3" t="n">
        <v>40.7</v>
      </c>
      <c r="BH68" s="3" t="n">
        <v>32.7</v>
      </c>
      <c r="BI68" s="3" t="n">
        <v>27.1</v>
      </c>
      <c r="BJ68" s="2" t="n">
        <f aca="false">((BE68*15)+(BF68*30)+(BG68*30)+(BH68*30)+(BI68*15))-(BE68*120)</f>
        <v>3471.6</v>
      </c>
      <c r="BK68" s="2" t="n">
        <f aca="false">((BE68*15)+(BF68*30)+(BG68*30)+(BH68*30)+(BI68*15))</f>
        <v>3733.2</v>
      </c>
      <c r="BL68" s="2" t="n">
        <f aca="false">(1/BE68)</f>
        <v>0.458715596330275</v>
      </c>
      <c r="BM68" s="2" t="n">
        <f aca="false">(BJ68/AU68)</f>
        <v>0.92576</v>
      </c>
      <c r="BN68" s="2" t="n">
        <f aca="false">(BK68/AV68)</f>
        <v>0.272297592997812</v>
      </c>
      <c r="BO68" s="2" t="n">
        <f aca="false">(AX68*BM68)</f>
        <v>12.44192094554</v>
      </c>
      <c r="BP68" s="2" t="n">
        <f aca="false">(AX68*BN68)</f>
        <v>3.65959333492438</v>
      </c>
      <c r="BQ68" s="2" t="n">
        <v>2</v>
      </c>
      <c r="BR68" s="4" t="n">
        <f aca="false">(BC68*BL68)</f>
        <v>0.541284403669725</v>
      </c>
      <c r="BS68" s="1" t="n">
        <v>225</v>
      </c>
      <c r="BT68" s="1" t="n">
        <v>1</v>
      </c>
      <c r="BU68" s="1" t="n">
        <v>46</v>
      </c>
      <c r="BV68" s="1" t="n">
        <v>1</v>
      </c>
      <c r="BW68" s="1" t="n">
        <v>139</v>
      </c>
      <c r="BX68" s="1" t="n">
        <v>1</v>
      </c>
      <c r="BY68" s="1" t="n">
        <v>40</v>
      </c>
      <c r="BZ68" s="1" t="n">
        <v>202</v>
      </c>
      <c r="CA68" s="1" t="n">
        <v>1</v>
      </c>
      <c r="CB68" s="1" t="n">
        <v>3</v>
      </c>
      <c r="CD68" s="1" t="n">
        <v>58</v>
      </c>
      <c r="CE68" s="1" t="n">
        <v>19.66</v>
      </c>
      <c r="CF68" s="1" t="n">
        <v>24.09</v>
      </c>
      <c r="CG68" s="1" t="n">
        <v>150</v>
      </c>
      <c r="CH68" s="1" t="n">
        <v>104</v>
      </c>
      <c r="CI68" s="1" t="n">
        <v>402</v>
      </c>
      <c r="CJ68" s="1" t="n">
        <v>0.99</v>
      </c>
      <c r="CK68" s="1" t="s">
        <v>429</v>
      </c>
      <c r="FM68" s="1" t="n">
        <v>27</v>
      </c>
      <c r="FN68" s="1" t="n">
        <v>27</v>
      </c>
      <c r="FO68" s="1" t="n">
        <v>1</v>
      </c>
      <c r="FP68" s="1" t="n">
        <v>1</v>
      </c>
      <c r="FQ68" s="1" t="n">
        <v>22.73001</v>
      </c>
      <c r="FR68" s="1" t="n">
        <v>55.14771</v>
      </c>
      <c r="FS68" s="1" t="n">
        <v>0.23</v>
      </c>
      <c r="FT68" s="1" t="n">
        <v>1</v>
      </c>
      <c r="FU68" s="1" t="n">
        <v>4</v>
      </c>
      <c r="FV68" s="1" t="n">
        <v>3</v>
      </c>
      <c r="FW68" s="1" t="n">
        <v>1146.63</v>
      </c>
      <c r="FX68" s="1" t="n">
        <v>37.74</v>
      </c>
      <c r="FY68" s="1" t="n">
        <v>17.79</v>
      </c>
      <c r="FZ68" s="1" t="n">
        <v>18.34</v>
      </c>
      <c r="GA68" s="1" t="n">
        <v>7.27</v>
      </c>
      <c r="GB68" s="1" t="n">
        <v>171.56</v>
      </c>
      <c r="GC68" s="1" t="n">
        <v>22.08</v>
      </c>
      <c r="GD68" s="1" t="n">
        <v>18.83</v>
      </c>
      <c r="GE68" s="1" t="n">
        <v>10.78</v>
      </c>
      <c r="GF68" s="1" t="n">
        <v>50.17</v>
      </c>
      <c r="GG68" s="1" t="n">
        <v>0.61</v>
      </c>
      <c r="GH68" s="1" t="n">
        <v>15.28</v>
      </c>
      <c r="GI68" s="1" t="n">
        <v>2.03</v>
      </c>
      <c r="GJ68" s="1" t="n">
        <v>9.28</v>
      </c>
      <c r="GK68" s="1" t="n">
        <v>8.27</v>
      </c>
      <c r="GL68" s="1" t="n">
        <v>3.22</v>
      </c>
      <c r="GM68" s="1" t="n">
        <v>3</v>
      </c>
      <c r="GN68" s="1" t="n">
        <v>0</v>
      </c>
      <c r="GO68" s="1" t="n">
        <v>6</v>
      </c>
      <c r="GP68" s="1" t="n">
        <v>2.14</v>
      </c>
      <c r="GQ68" s="1" t="n">
        <v>0.88</v>
      </c>
      <c r="GR68" s="1" t="n">
        <v>0.24</v>
      </c>
      <c r="GS68" s="1" t="n">
        <v>659.06</v>
      </c>
      <c r="GT68" s="1" t="n">
        <v>5.19</v>
      </c>
      <c r="GU68" s="1" t="n">
        <v>0.58</v>
      </c>
      <c r="GV68" s="1" t="n">
        <v>163.2</v>
      </c>
      <c r="GW68" s="1" t="n">
        <v>866.81</v>
      </c>
      <c r="GX68" s="1" t="n">
        <v>1294.28</v>
      </c>
      <c r="GY68" s="1" t="n">
        <v>1295.44</v>
      </c>
      <c r="GZ68" s="1" t="n">
        <v>4.52</v>
      </c>
      <c r="HA68" s="1" t="n">
        <v>0.66</v>
      </c>
      <c r="HB68" s="1" t="n">
        <v>0.97</v>
      </c>
      <c r="HC68" s="1" t="n">
        <v>0</v>
      </c>
      <c r="HD68" s="1" t="n">
        <v>22.59</v>
      </c>
      <c r="HE68" s="1" t="n">
        <v>40.39</v>
      </c>
      <c r="HF68" s="1" t="n">
        <v>0.74</v>
      </c>
      <c r="HG68" s="1" t="n">
        <v>1.01</v>
      </c>
      <c r="HH68" s="1" t="n">
        <v>8.16</v>
      </c>
      <c r="HI68" s="1" t="n">
        <v>2.68</v>
      </c>
      <c r="HJ68" s="1" t="n">
        <v>0.67</v>
      </c>
      <c r="HK68" s="1" t="n">
        <v>0.15</v>
      </c>
      <c r="HL68" s="1" t="n">
        <v>102.98</v>
      </c>
      <c r="HM68" s="1" t="n">
        <v>1.71</v>
      </c>
      <c r="HN68" s="1" t="n">
        <v>9.98</v>
      </c>
      <c r="HO68" s="1" t="n">
        <v>988.9</v>
      </c>
      <c r="HP68" s="1" t="n">
        <v>771.17</v>
      </c>
      <c r="HQ68" s="1" t="n">
        <v>4.69</v>
      </c>
      <c r="HR68" s="1" t="n">
        <v>253.22</v>
      </c>
      <c r="HS68" s="1" t="n">
        <v>108.69</v>
      </c>
      <c r="HT68" s="1" t="n">
        <v>1209.71</v>
      </c>
      <c r="HU68" s="1" t="n">
        <v>98.25</v>
      </c>
      <c r="HV68" s="1" t="n">
        <v>152.33</v>
      </c>
      <c r="HW68" s="1" t="n">
        <v>2.32</v>
      </c>
      <c r="HX68" s="1" t="n">
        <v>2.18</v>
      </c>
      <c r="HY68" s="1" t="n">
        <v>1.88</v>
      </c>
      <c r="HZ68" s="1" t="n">
        <v>0.21</v>
      </c>
      <c r="IA68" s="1" t="n">
        <v>2.89</v>
      </c>
      <c r="IB68" s="1" t="n">
        <v>0.58</v>
      </c>
      <c r="IC68" s="1" t="n">
        <v>6.11</v>
      </c>
      <c r="ID68" s="1" t="n">
        <v>2.36</v>
      </c>
      <c r="IE68" s="1" t="n">
        <v>11.13</v>
      </c>
      <c r="IF68" s="1" t="n">
        <v>11.51</v>
      </c>
      <c r="IG68" s="1" t="n">
        <v>5.2</v>
      </c>
      <c r="IH68" s="1" t="n">
        <v>127.1</v>
      </c>
      <c r="II68" s="1" t="n">
        <v>4.85</v>
      </c>
      <c r="IJ68" s="1" t="n">
        <v>56.94</v>
      </c>
      <c r="IK68" s="1" t="n">
        <v>11</v>
      </c>
      <c r="IL68" s="1" t="n">
        <v>1642782.3</v>
      </c>
      <c r="IM68" s="1" t="n">
        <v>9575.56</v>
      </c>
      <c r="IN68" s="1" t="n">
        <v>21.66</v>
      </c>
      <c r="IO68" s="1" t="n">
        <v>0.06</v>
      </c>
      <c r="IP68" s="1" t="n">
        <v>0.03</v>
      </c>
      <c r="IQ68" s="1" t="n">
        <v>0.02</v>
      </c>
      <c r="IR68" s="1" t="n">
        <v>0.06</v>
      </c>
      <c r="IS68" s="1" t="n">
        <v>0.09</v>
      </c>
      <c r="IT68" s="1" t="n">
        <v>0.03</v>
      </c>
      <c r="IU68" s="1" t="n">
        <v>0.35</v>
      </c>
      <c r="IV68" s="1" t="n">
        <v>0.27</v>
      </c>
      <c r="IW68" s="1" t="n">
        <v>5.01</v>
      </c>
      <c r="IX68" s="1" t="n">
        <v>1.98</v>
      </c>
      <c r="IY68" s="1" t="n">
        <v>2.13</v>
      </c>
      <c r="IZ68" s="1" t="n">
        <v>0.62</v>
      </c>
      <c r="JA68" s="1" t="n">
        <v>0.77</v>
      </c>
      <c r="JB68" s="1" t="n">
        <v>0.01</v>
      </c>
      <c r="JC68" s="1" t="n">
        <v>9.78</v>
      </c>
      <c r="JD68" s="1" t="n">
        <v>2.91</v>
      </c>
      <c r="JE68" s="1" t="n">
        <v>0.26</v>
      </c>
      <c r="JF68" s="1" t="n">
        <v>0.08</v>
      </c>
      <c r="JG68" s="1" t="n">
        <v>0</v>
      </c>
      <c r="JH68" s="1" t="n">
        <v>4.32</v>
      </c>
      <c r="JI68" s="1" t="n">
        <v>2.12</v>
      </c>
      <c r="JJ68" s="1" t="n">
        <v>0.01</v>
      </c>
      <c r="JK68" s="1" t="n">
        <v>0.06</v>
      </c>
      <c r="JL68" s="1" t="n">
        <v>0.25</v>
      </c>
      <c r="JM68" s="1" t="n">
        <v>0.16</v>
      </c>
      <c r="JN68" s="1" t="n">
        <v>0</v>
      </c>
      <c r="JO68" s="1" t="n">
        <v>0.08</v>
      </c>
      <c r="JP68" s="1" t="n">
        <v>0.01</v>
      </c>
      <c r="JQ68" s="1" t="n">
        <v>0</v>
      </c>
      <c r="JR68" s="1" t="n">
        <v>0</v>
      </c>
      <c r="JS68" s="1" t="n">
        <v>0.01</v>
      </c>
      <c r="JT68" s="1" t="n">
        <v>0.02</v>
      </c>
      <c r="JU68" s="1" t="n">
        <v>0.01</v>
      </c>
      <c r="JV68" s="1" t="n">
        <v>49</v>
      </c>
      <c r="JW68" s="1" t="n">
        <v>2940</v>
      </c>
      <c r="JX68" s="1" t="n">
        <v>44.1</v>
      </c>
      <c r="JY68" s="1" t="n">
        <v>9</v>
      </c>
      <c r="JZ68" s="1" t="n">
        <v>9</v>
      </c>
      <c r="KA68" s="1" t="n">
        <v>540</v>
      </c>
      <c r="KB68" s="1" t="n">
        <v>38.8691</v>
      </c>
      <c r="KC68" s="1" t="n">
        <v>15.742</v>
      </c>
      <c r="KD68" s="1" t="n">
        <v>944.52</v>
      </c>
      <c r="KE68" s="1" t="n">
        <v>58.625</v>
      </c>
      <c r="KF68" s="1" t="n">
        <v>107.625</v>
      </c>
      <c r="KG68" s="1" t="n">
        <v>115.5766</v>
      </c>
    </row>
    <row r="69" customFormat="false" ht="15" hidden="false" customHeight="true" outlineLevel="0" collapsed="false">
      <c r="A69" s="1" t="n">
        <v>30534</v>
      </c>
      <c r="B69" s="1" t="n">
        <v>2</v>
      </c>
      <c r="C69" s="1" t="n">
        <v>47</v>
      </c>
      <c r="D69" s="1" t="n">
        <v>1</v>
      </c>
      <c r="E69" s="1" t="n">
        <v>1</v>
      </c>
      <c r="F69" s="1" t="n">
        <v>1</v>
      </c>
      <c r="G69" s="1" t="n">
        <v>1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f aca="false">IF(W69&gt;27,1,0)</f>
        <v>0</v>
      </c>
      <c r="N69" s="1" t="n">
        <v>0</v>
      </c>
      <c r="O69" s="1" t="n">
        <v>1</v>
      </c>
      <c r="P69" s="1" t="n">
        <f aca="false">SUM(E69:O69)</f>
        <v>4</v>
      </c>
      <c r="Q69" s="1" t="n">
        <v>120</v>
      </c>
      <c r="R69" s="1" t="n">
        <v>80</v>
      </c>
      <c r="S69" s="1" t="n">
        <f aca="false">Q69-R69</f>
        <v>40</v>
      </c>
      <c r="T69" s="2" t="n">
        <f aca="false">(S69/3)+ R69</f>
        <v>93.3333333333333</v>
      </c>
      <c r="U69" s="3" t="n">
        <v>71.8</v>
      </c>
      <c r="V69" s="3" t="n">
        <v>167</v>
      </c>
      <c r="W69" s="18" t="n">
        <f aca="false">U69/POWER((V69/100),2)</f>
        <v>25.7449173509269</v>
      </c>
      <c r="X69" s="2" t="n">
        <v>1</v>
      </c>
      <c r="Y69" s="3" t="n">
        <v>9</v>
      </c>
      <c r="Z69" s="3" t="n">
        <v>99</v>
      </c>
      <c r="AA69" s="2" t="n">
        <v>41.5249273333741</v>
      </c>
      <c r="AB69" s="2" t="n">
        <v>0.0538922155688623</v>
      </c>
      <c r="AC69" s="2" t="n">
        <v>0.0909090909090909</v>
      </c>
      <c r="AD69" s="3" t="n">
        <v>39.8</v>
      </c>
      <c r="AE69" s="3" t="n">
        <v>28.6</v>
      </c>
      <c r="AF69" s="3" t="n">
        <v>43.2</v>
      </c>
      <c r="AG69" s="1" t="n">
        <v>7</v>
      </c>
      <c r="AH69" s="3" t="n">
        <v>42.3</v>
      </c>
      <c r="AI69" s="3" t="n">
        <v>30.4</v>
      </c>
      <c r="AJ69" s="3" t="n">
        <v>41</v>
      </c>
      <c r="AK69" s="3" t="n">
        <v>2.2</v>
      </c>
      <c r="AL69" s="1" t="n">
        <v>1330</v>
      </c>
      <c r="AM69" s="1" t="n">
        <v>61</v>
      </c>
      <c r="AN69" s="1" t="n">
        <v>2075</v>
      </c>
      <c r="AO69" s="1" t="n">
        <v>143</v>
      </c>
      <c r="AP69" s="1" t="n">
        <v>239</v>
      </c>
      <c r="AQ69" s="1" t="n">
        <v>254</v>
      </c>
      <c r="AR69" s="1" t="n">
        <v>248</v>
      </c>
      <c r="AS69" s="1" t="n">
        <v>247</v>
      </c>
      <c r="AT69" s="1" t="n">
        <v>5</v>
      </c>
      <c r="AU69" s="1" t="n">
        <f aca="false">((AO69*15)+(AP69*30)+(AQ69*30)+(AR69*30)+(AS69*15))-(AO69*120)</f>
        <v>10920</v>
      </c>
      <c r="AV69" s="1" t="n">
        <f aca="false">((AO69*15)+(AP69*30)+(AQ69*30)+(AR69*30)+(AS69*15))</f>
        <v>28080</v>
      </c>
      <c r="AW69" s="1" t="n">
        <v>6.16</v>
      </c>
      <c r="AX69" s="4" t="n">
        <f aca="false">10000/SQRT((AO69*BE69)*(AVERAGE(AO69:AS69)*AVERAGE(BE69:BI69)))</f>
        <v>1.89820029715751</v>
      </c>
      <c r="AY69" s="4" t="n">
        <v>1</v>
      </c>
      <c r="AZ69" s="2" t="n">
        <f aca="false">(AO69*BE69)/405</f>
        <v>5.50814814814815</v>
      </c>
      <c r="BA69" s="2" t="n">
        <v>1</v>
      </c>
      <c r="BB69" s="2" t="n">
        <f aca="false">1/(LOG(BE69)+LOG(AO69))</f>
        <v>0.29864469341604</v>
      </c>
      <c r="BC69" s="2" t="n">
        <f aca="false">(BF69-BE69)/(AP69-AO69)</f>
        <v>0.439583333333333</v>
      </c>
      <c r="BD69" s="2" t="n">
        <f aca="false">(20*BE69)/((AO69/18)-3.5)</f>
        <v>70.2</v>
      </c>
      <c r="BE69" s="2" t="n">
        <v>15.6</v>
      </c>
      <c r="BF69" s="2" t="n">
        <v>57.8</v>
      </c>
      <c r="BG69" s="2" t="n">
        <v>73.8</v>
      </c>
      <c r="BH69" s="2" t="n">
        <v>44.8</v>
      </c>
      <c r="BI69" s="2" t="n">
        <v>83</v>
      </c>
      <c r="BJ69" s="2" t="n">
        <f aca="false">((BE69*15)+(BF69*30)+(BG69*30)+(BH69*30)+(BI69*15))-(BE69*120)</f>
        <v>4899</v>
      </c>
      <c r="BK69" s="2" t="n">
        <f aca="false">((BE69*15)+(BF69*30)+(BG69*30)+(BH69*30)+(BI69*15))</f>
        <v>6771</v>
      </c>
      <c r="BL69" s="2" t="n">
        <f aca="false">(1/BE69)</f>
        <v>0.0641025641025641</v>
      </c>
      <c r="BM69" s="2" t="n">
        <f aca="false">(BJ69/AU69)</f>
        <v>0.448626373626374</v>
      </c>
      <c r="BN69" s="2" t="n">
        <f aca="false">(BK69/AV69)</f>
        <v>0.241132478632479</v>
      </c>
      <c r="BO69" s="2" t="n">
        <f aca="false">(AX69*BM69)</f>
        <v>0.851582715730277</v>
      </c>
      <c r="BP69" s="2" t="n">
        <f aca="false">(AX69*BN69)</f>
        <v>0.457717742594497</v>
      </c>
      <c r="BQ69" s="2" t="n">
        <v>1</v>
      </c>
      <c r="BR69" s="4" t="n">
        <f aca="false">(BC69*BL69)</f>
        <v>0.0281784188034188</v>
      </c>
      <c r="BS69" s="1" t="n">
        <v>174</v>
      </c>
      <c r="BT69" s="1" t="n">
        <v>0</v>
      </c>
      <c r="BU69" s="1" t="n">
        <v>38</v>
      </c>
      <c r="BV69" s="1" t="n">
        <v>1</v>
      </c>
      <c r="BW69" s="1" t="n">
        <v>100</v>
      </c>
      <c r="BX69" s="1" t="n">
        <v>0</v>
      </c>
      <c r="BY69" s="1" t="n">
        <v>36</v>
      </c>
      <c r="BZ69" s="1" t="n">
        <v>178</v>
      </c>
      <c r="CA69" s="1" t="n">
        <v>1</v>
      </c>
      <c r="CB69" s="1" t="n">
        <v>3</v>
      </c>
      <c r="CD69" s="1" t="n">
        <v>69</v>
      </c>
      <c r="CE69" s="1" t="n">
        <v>26.19</v>
      </c>
      <c r="CF69" s="1" t="n">
        <v>8.94</v>
      </c>
      <c r="CG69" s="1" t="n">
        <v>154</v>
      </c>
      <c r="CH69" s="1" t="n">
        <v>60</v>
      </c>
      <c r="CI69" s="1" t="n">
        <v>471</v>
      </c>
      <c r="CJ69" s="1" t="n">
        <v>1.47</v>
      </c>
      <c r="CK69" s="1" t="s">
        <v>429</v>
      </c>
      <c r="CN69" s="1" t="n">
        <v>1060</v>
      </c>
      <c r="CO69" s="1" t="n">
        <v>16.9433962264151</v>
      </c>
      <c r="CP69" s="1" t="n">
        <v>21.4811320754717</v>
      </c>
      <c r="CQ69" s="1" t="n">
        <v>8.15094339622642</v>
      </c>
      <c r="CR69" s="1" t="n">
        <v>7.13207547169811</v>
      </c>
      <c r="CS69" s="1" t="n">
        <v>2.0377358490566</v>
      </c>
      <c r="CT69" s="1" t="n">
        <v>64.2641509433962</v>
      </c>
      <c r="CU69" s="1" t="n">
        <v>0.7</v>
      </c>
      <c r="CV69" s="1" t="n">
        <v>4.2</v>
      </c>
      <c r="CW69" s="1" t="n">
        <v>6.7</v>
      </c>
      <c r="CX69" s="1" t="n">
        <v>0</v>
      </c>
      <c r="CY69" s="1" t="n">
        <v>3.3</v>
      </c>
      <c r="CZ69" s="1" t="n">
        <v>1.3</v>
      </c>
      <c r="DA69" s="1" t="n">
        <v>0</v>
      </c>
      <c r="DB69" s="1" t="n">
        <v>0.2</v>
      </c>
      <c r="DC69" s="1" t="n">
        <v>1.1</v>
      </c>
      <c r="DD69" s="1" t="n">
        <v>44.9</v>
      </c>
      <c r="DE69" s="1" t="n">
        <v>25.3</v>
      </c>
      <c r="DF69" s="1" t="n">
        <v>9.6</v>
      </c>
      <c r="DG69" s="1" t="n">
        <v>8.4</v>
      </c>
      <c r="DH69" s="1" t="n">
        <v>2.4</v>
      </c>
      <c r="DI69" s="1" t="n">
        <v>104</v>
      </c>
      <c r="DJ69" s="1" t="n">
        <v>170.3</v>
      </c>
      <c r="DK69" s="1" t="n">
        <v>35.3</v>
      </c>
      <c r="DL69" s="1" t="n">
        <v>17</v>
      </c>
      <c r="DM69" s="1" t="n">
        <v>1563</v>
      </c>
      <c r="DN69" s="1" t="n">
        <v>262</v>
      </c>
      <c r="DO69" s="1" t="n">
        <v>0.62</v>
      </c>
      <c r="DP69" s="1" t="n">
        <v>0.48</v>
      </c>
      <c r="DQ69" s="1" t="n">
        <v>1.52</v>
      </c>
      <c r="DR69" s="1" t="n">
        <v>1.83</v>
      </c>
      <c r="DS69" s="1" t="n">
        <v>51.3</v>
      </c>
      <c r="DT69" s="1" t="n">
        <v>70.1</v>
      </c>
      <c r="DU69" s="1" t="n">
        <v>1.91</v>
      </c>
      <c r="DV69" s="1" t="n">
        <v>8.88</v>
      </c>
      <c r="DW69" s="1" t="n">
        <v>1.58</v>
      </c>
      <c r="DX69" s="1" t="n">
        <v>574</v>
      </c>
      <c r="DY69" s="1" t="n">
        <v>7.69</v>
      </c>
      <c r="DZ69" s="1" t="n">
        <v>2132</v>
      </c>
      <c r="EA69" s="1" t="n">
        <v>235</v>
      </c>
      <c r="EB69" s="1" t="n">
        <v>1689</v>
      </c>
      <c r="EC69" s="1" t="n">
        <v>566</v>
      </c>
      <c r="ED69" s="1" t="n">
        <v>43</v>
      </c>
      <c r="EE69" s="1" t="n">
        <v>2.7</v>
      </c>
      <c r="EF69" s="1" t="n">
        <v>0</v>
      </c>
      <c r="EG69" s="1" t="n">
        <v>8</v>
      </c>
      <c r="EH69" s="1" t="n">
        <v>6</v>
      </c>
      <c r="EI69" s="1" t="n">
        <v>250</v>
      </c>
      <c r="EJ69" s="1" t="n">
        <v>6</v>
      </c>
      <c r="EK69" s="1" t="n">
        <v>4</v>
      </c>
      <c r="EL69" s="1" t="n">
        <v>125</v>
      </c>
      <c r="EM69" s="1" t="n">
        <v>2000</v>
      </c>
      <c r="EN69" s="1" t="n">
        <v>0</v>
      </c>
      <c r="EO69" s="1" t="n">
        <v>4</v>
      </c>
      <c r="EP69" s="1" t="n">
        <v>1</v>
      </c>
      <c r="EQ69" s="1" t="n">
        <v>3</v>
      </c>
      <c r="ER69" s="1" t="n">
        <v>250</v>
      </c>
      <c r="ES69" s="1" t="n">
        <v>4</v>
      </c>
      <c r="ET69" s="1" t="n">
        <v>1</v>
      </c>
      <c r="EU69" s="1" t="n">
        <v>1</v>
      </c>
      <c r="EV69" s="1" t="n">
        <v>125</v>
      </c>
      <c r="EW69" s="1" t="n">
        <v>3</v>
      </c>
      <c r="EX69" s="1" t="n">
        <v>1</v>
      </c>
      <c r="EY69" s="1" t="n">
        <v>2</v>
      </c>
      <c r="EZ69" s="1" t="n">
        <v>2</v>
      </c>
      <c r="FA69" s="1" t="n">
        <v>1</v>
      </c>
      <c r="FB69" s="1" t="n">
        <v>1</v>
      </c>
      <c r="FC69" s="1" t="n">
        <v>3</v>
      </c>
      <c r="FD69" s="1" t="n">
        <v>1</v>
      </c>
      <c r="FE69" s="1" t="n">
        <v>1</v>
      </c>
      <c r="FF69" s="1" t="n">
        <v>1</v>
      </c>
      <c r="FG69" s="1" t="n">
        <v>1</v>
      </c>
      <c r="FH69" s="1" t="n">
        <v>1</v>
      </c>
      <c r="FI69" s="1" t="n">
        <v>0.5</v>
      </c>
      <c r="FJ69" s="1" t="n">
        <v>2</v>
      </c>
      <c r="FK69" s="1" t="n">
        <v>1</v>
      </c>
      <c r="FL69" s="1" t="n">
        <v>3</v>
      </c>
      <c r="FM69" s="1" t="n">
        <v>17</v>
      </c>
      <c r="FN69" s="1" t="n">
        <v>17</v>
      </c>
      <c r="FO69" s="1" t="n">
        <v>2</v>
      </c>
      <c r="FP69" s="1" t="n">
        <v>1</v>
      </c>
      <c r="FQ69" s="1" t="n">
        <v>32.8</v>
      </c>
      <c r="FR69" s="1" t="n">
        <v>108.3293</v>
      </c>
      <c r="FS69" s="1" t="n">
        <v>0.09</v>
      </c>
      <c r="FT69" s="1" t="n">
        <v>2</v>
      </c>
      <c r="FU69" s="1" t="n">
        <v>4</v>
      </c>
      <c r="FV69" s="1" t="n">
        <v>1</v>
      </c>
      <c r="FW69" s="1" t="n">
        <v>2290.24</v>
      </c>
      <c r="FX69" s="1" t="n">
        <v>79.83</v>
      </c>
      <c r="FY69" s="1" t="n">
        <v>35.29</v>
      </c>
      <c r="FZ69" s="1" t="n">
        <v>36.32</v>
      </c>
      <c r="GA69" s="1" t="n">
        <v>29.79</v>
      </c>
      <c r="GB69" s="1" t="n">
        <v>328.36</v>
      </c>
      <c r="GC69" s="1" t="n">
        <v>49.32</v>
      </c>
      <c r="GD69" s="1" t="n">
        <v>39.92</v>
      </c>
      <c r="GE69" s="1" t="n">
        <v>10.29</v>
      </c>
      <c r="GF69" s="1" t="n">
        <v>94.94</v>
      </c>
      <c r="GG69" s="1" t="n">
        <v>1.94</v>
      </c>
      <c r="GH69" s="1" t="n">
        <v>31.28</v>
      </c>
      <c r="GI69" s="1" t="n">
        <v>8.44</v>
      </c>
      <c r="GJ69" s="1" t="n">
        <v>33.08</v>
      </c>
      <c r="GK69" s="1" t="n">
        <v>28.52</v>
      </c>
      <c r="GL69" s="1" t="n">
        <v>18.56</v>
      </c>
      <c r="GM69" s="1" t="n">
        <v>8.55</v>
      </c>
      <c r="GN69" s="1" t="n">
        <v>0</v>
      </c>
      <c r="GO69" s="1" t="n">
        <v>23.77</v>
      </c>
      <c r="GP69" s="1" t="n">
        <v>9.28</v>
      </c>
      <c r="GQ69" s="1" t="n">
        <v>5.33</v>
      </c>
      <c r="GR69" s="1" t="n">
        <v>1.9</v>
      </c>
      <c r="GS69" s="1" t="n">
        <v>857.29</v>
      </c>
      <c r="GT69" s="1" t="n">
        <v>19.75</v>
      </c>
      <c r="GU69" s="1" t="n">
        <v>1.22</v>
      </c>
      <c r="GV69" s="1" t="n">
        <v>370.48</v>
      </c>
      <c r="GW69" s="1" t="n">
        <v>1433.64</v>
      </c>
      <c r="GX69" s="1" t="n">
        <v>3543.2</v>
      </c>
      <c r="GY69" s="1" t="n">
        <v>2549.91</v>
      </c>
      <c r="GZ69" s="1" t="n">
        <v>8.73</v>
      </c>
      <c r="HA69" s="1" t="n">
        <v>2.35</v>
      </c>
      <c r="HB69" s="1" t="n">
        <v>3.05</v>
      </c>
      <c r="HC69" s="1" t="n">
        <v>0</v>
      </c>
      <c r="HD69" s="1" t="n">
        <v>81.36</v>
      </c>
      <c r="HE69" s="1" t="n">
        <v>225.39</v>
      </c>
      <c r="HF69" s="1" t="n">
        <v>2</v>
      </c>
      <c r="HG69" s="1" t="n">
        <v>2.39</v>
      </c>
      <c r="HH69" s="1" t="n">
        <v>23.25</v>
      </c>
      <c r="HI69" s="1" t="n">
        <v>5.89</v>
      </c>
      <c r="HJ69" s="1" t="n">
        <v>2.79</v>
      </c>
      <c r="HK69" s="1" t="n">
        <v>1.56</v>
      </c>
      <c r="HL69" s="1" t="n">
        <v>467.43</v>
      </c>
      <c r="HM69" s="1" t="n">
        <v>10.2</v>
      </c>
      <c r="HN69" s="1" t="n">
        <v>34.29</v>
      </c>
      <c r="HO69" s="1" t="n">
        <v>4952.37</v>
      </c>
      <c r="HP69" s="1" t="n">
        <v>4234.84</v>
      </c>
      <c r="HQ69" s="1" t="n">
        <v>22.04</v>
      </c>
      <c r="HR69" s="1" t="n">
        <v>1638.16</v>
      </c>
      <c r="HS69" s="1" t="n">
        <v>421.81</v>
      </c>
      <c r="HT69" s="1" t="n">
        <v>9093.91</v>
      </c>
      <c r="HU69" s="1" t="n">
        <v>434.28</v>
      </c>
      <c r="HV69" s="1" t="n">
        <v>275.57</v>
      </c>
      <c r="HW69" s="1" t="n">
        <v>8.58</v>
      </c>
      <c r="HX69" s="1" t="n">
        <v>6.7</v>
      </c>
      <c r="HY69" s="1" t="n">
        <v>8</v>
      </c>
      <c r="HZ69" s="1" t="n">
        <v>0.56</v>
      </c>
      <c r="IA69" s="1" t="n">
        <v>9.64</v>
      </c>
      <c r="IB69" s="1" t="n">
        <v>1.35</v>
      </c>
      <c r="IC69" s="1" t="n">
        <v>21.32</v>
      </c>
      <c r="ID69" s="1" t="n">
        <v>9.31</v>
      </c>
      <c r="IE69" s="1" t="n">
        <v>23.09</v>
      </c>
      <c r="IF69" s="1" t="n">
        <v>30.32</v>
      </c>
      <c r="IG69" s="1" t="n">
        <v>15.08</v>
      </c>
      <c r="IH69" s="1" t="n">
        <v>427.99</v>
      </c>
      <c r="II69" s="1" t="n">
        <v>1.61</v>
      </c>
      <c r="IJ69" s="1" t="n">
        <v>146.01</v>
      </c>
      <c r="IK69" s="1" t="n">
        <v>34</v>
      </c>
      <c r="IL69" s="1" t="n">
        <v>2579105.3</v>
      </c>
      <c r="IM69" s="1" t="n">
        <v>7854.51</v>
      </c>
      <c r="IN69" s="1" t="n">
        <v>64.99</v>
      </c>
      <c r="IO69" s="1" t="n">
        <v>0.28</v>
      </c>
      <c r="IP69" s="1" t="n">
        <v>0.22</v>
      </c>
      <c r="IQ69" s="1" t="n">
        <v>0.19</v>
      </c>
      <c r="IR69" s="1" t="n">
        <v>0.44</v>
      </c>
      <c r="IS69" s="1" t="n">
        <v>0.62</v>
      </c>
      <c r="IT69" s="1" t="n">
        <v>0.27</v>
      </c>
      <c r="IU69" s="1" t="n">
        <v>1.37</v>
      </c>
      <c r="IV69" s="1" t="n">
        <v>1.51</v>
      </c>
      <c r="IW69" s="1" t="n">
        <v>13.53</v>
      </c>
      <c r="IX69" s="1" t="n">
        <v>10.59</v>
      </c>
      <c r="IY69" s="1" t="n">
        <v>6.61</v>
      </c>
      <c r="IZ69" s="1" t="n">
        <v>4.01</v>
      </c>
      <c r="JA69" s="1" t="n">
        <v>1.46</v>
      </c>
      <c r="JB69" s="1" t="n">
        <v>0.07</v>
      </c>
      <c r="JC69" s="1" t="n">
        <v>27.21</v>
      </c>
      <c r="JD69" s="1" t="n">
        <v>14.94</v>
      </c>
      <c r="JE69" s="1" t="n">
        <v>1.56</v>
      </c>
      <c r="JF69" s="1" t="n">
        <v>0.16</v>
      </c>
      <c r="JG69" s="1" t="n">
        <v>0</v>
      </c>
      <c r="JH69" s="1" t="n">
        <v>10.48</v>
      </c>
      <c r="JI69" s="1" t="n">
        <v>7.27</v>
      </c>
      <c r="JJ69" s="1" t="n">
        <v>0.16</v>
      </c>
      <c r="JK69" s="1" t="n">
        <v>0.4</v>
      </c>
      <c r="JL69" s="1" t="n">
        <v>0.75</v>
      </c>
      <c r="JM69" s="1" t="n">
        <v>0.73</v>
      </c>
      <c r="JN69" s="1" t="n">
        <v>0</v>
      </c>
      <c r="JO69" s="1" t="n">
        <v>0.16</v>
      </c>
      <c r="JP69" s="1" t="n">
        <v>0.08</v>
      </c>
      <c r="JQ69" s="1" t="n">
        <v>0.03</v>
      </c>
      <c r="JR69" s="1" t="n">
        <v>0.02</v>
      </c>
      <c r="JS69" s="1" t="n">
        <v>0.01</v>
      </c>
      <c r="JT69" s="1" t="n">
        <v>0.11</v>
      </c>
      <c r="JU69" s="1" t="n">
        <v>0.06</v>
      </c>
      <c r="JV69" s="1" t="n">
        <v>60</v>
      </c>
      <c r="JW69" s="1" t="n">
        <v>3600</v>
      </c>
      <c r="JX69" s="1" t="n">
        <v>54</v>
      </c>
      <c r="JY69" s="1" t="n">
        <v>25.7278</v>
      </c>
      <c r="JZ69" s="1" t="n">
        <v>17.335</v>
      </c>
      <c r="KA69" s="1" t="n">
        <v>1040.1</v>
      </c>
      <c r="KB69" s="1" t="n">
        <v>29.03</v>
      </c>
      <c r="KC69" s="1" t="n">
        <v>10.242</v>
      </c>
      <c r="KD69" s="1" t="n">
        <v>614.52</v>
      </c>
      <c r="KE69" s="1" t="n">
        <v>59.192</v>
      </c>
      <c r="KF69" s="1" t="n">
        <v>119.192</v>
      </c>
      <c r="KG69" s="1" t="n">
        <v>205.9023</v>
      </c>
    </row>
    <row r="70" customFormat="false" ht="15" hidden="false" customHeight="true" outlineLevel="0" collapsed="false">
      <c r="A70" s="1" t="n">
        <v>30535</v>
      </c>
      <c r="B70" s="1" t="n">
        <v>2</v>
      </c>
      <c r="C70" s="1" t="n">
        <v>33</v>
      </c>
      <c r="D70" s="1" t="n">
        <v>1</v>
      </c>
      <c r="E70" s="1" t="n">
        <v>0</v>
      </c>
      <c r="F70" s="1" t="n">
        <v>0</v>
      </c>
      <c r="G70" s="1" t="n">
        <v>1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f aca="false">IF(W70&gt;27,1,0)</f>
        <v>1</v>
      </c>
      <c r="N70" s="1" t="n">
        <v>0</v>
      </c>
      <c r="O70" s="1" t="n">
        <v>1</v>
      </c>
      <c r="P70" s="1" t="n">
        <f aca="false">SUM(E70:O70)</f>
        <v>3</v>
      </c>
      <c r="Q70" s="1" t="n">
        <v>130</v>
      </c>
      <c r="R70" s="1" t="n">
        <v>80</v>
      </c>
      <c r="S70" s="1" t="n">
        <f aca="false">Q70-R70</f>
        <v>50</v>
      </c>
      <c r="T70" s="2" t="n">
        <f aca="false">(S70/3)+ R70</f>
        <v>96.6666666666667</v>
      </c>
      <c r="U70" s="3" t="n">
        <v>97.6</v>
      </c>
      <c r="V70" s="3" t="n">
        <v>165.5</v>
      </c>
      <c r="W70" s="18" t="n">
        <f aca="false">U70/POWER((V70/100),2)</f>
        <v>35.633117623972</v>
      </c>
      <c r="X70" s="2" t="n">
        <v>2</v>
      </c>
      <c r="Y70" s="3" t="n">
        <v>92.1</v>
      </c>
      <c r="Z70" s="3" t="n">
        <v>119.5</v>
      </c>
      <c r="AA70" s="2" t="n">
        <v>41.0360738324136</v>
      </c>
      <c r="AB70" s="2" t="n">
        <v>0.556495468277946</v>
      </c>
      <c r="AC70" s="2" t="n">
        <v>0.77071129707113</v>
      </c>
      <c r="AD70" s="3" t="n">
        <v>45.3</v>
      </c>
      <c r="AE70" s="3" t="n">
        <v>44.2</v>
      </c>
      <c r="AF70" s="3" t="n">
        <v>53.4</v>
      </c>
      <c r="AG70" s="1" t="n">
        <v>10</v>
      </c>
      <c r="AH70" s="3" t="n">
        <v>39.8</v>
      </c>
      <c r="AI70" s="3" t="n">
        <v>38.8</v>
      </c>
      <c r="AJ70" s="3" t="n">
        <v>50.7</v>
      </c>
      <c r="AK70" s="3" t="n">
        <v>2.7</v>
      </c>
      <c r="AL70" s="1" t="n">
        <v>1679</v>
      </c>
      <c r="AM70" s="1" t="n">
        <v>48</v>
      </c>
      <c r="AN70" s="1" t="n">
        <v>3056</v>
      </c>
      <c r="AO70" s="1" t="n">
        <v>98</v>
      </c>
      <c r="AP70" s="1" t="n">
        <v>131</v>
      </c>
      <c r="AQ70" s="1" t="n">
        <v>138</v>
      </c>
      <c r="AR70" s="1" t="n">
        <v>118</v>
      </c>
      <c r="AS70" s="1" t="n">
        <v>116</v>
      </c>
      <c r="AT70" s="1" t="n">
        <v>1</v>
      </c>
      <c r="AU70" s="1" t="n">
        <f aca="false">((AO70*15)+(AP70*30)+(AQ70*30)+(AR70*30)+(AS70*15))-(AO70*120)</f>
        <v>3060</v>
      </c>
      <c r="AV70" s="1" t="n">
        <f aca="false">((AO70*15)+(AP70*30)+(AQ70*30)+(AR70*30)+(AS70*15))</f>
        <v>14820</v>
      </c>
      <c r="AX70" s="4" t="n">
        <f aca="false">10000/SQRT((AO70*BE70)*(AVERAGE(AO70:AS70)*AVERAGE(BE70:BI70)))</f>
        <v>1.55070009967046</v>
      </c>
      <c r="AY70" s="4" t="n">
        <v>1</v>
      </c>
      <c r="AZ70" s="2" t="n">
        <f aca="false">(AO70*BE70)/405</f>
        <v>9.8483950617284</v>
      </c>
      <c r="BA70" s="2" t="n">
        <v>1</v>
      </c>
      <c r="BB70" s="2" t="n">
        <f aca="false">1/(LOG(BE70)+LOG(AO70))</f>
        <v>0.277714483181977</v>
      </c>
      <c r="BC70" s="2" t="n">
        <f aca="false">(BF70-BE70)/(AP70-AO70)</f>
        <v>1.53939393939394</v>
      </c>
      <c r="BD70" s="2" t="n">
        <f aca="false">(20*BE70)/((AO70/18)-3.5)</f>
        <v>418.628571428571</v>
      </c>
      <c r="BE70" s="2" t="n">
        <v>40.7</v>
      </c>
      <c r="BF70" s="2" t="n">
        <v>91.5</v>
      </c>
      <c r="BG70" s="2" t="n">
        <v>105</v>
      </c>
      <c r="BH70" s="2" t="n">
        <v>101</v>
      </c>
      <c r="BI70" s="2" t="n">
        <v>95.5</v>
      </c>
      <c r="BJ70" s="2" t="n">
        <f aca="false">((BE70*15)+(BF70*30)+(BG70*30)+(BH70*30)+(BI70*15))-(BE70*120)</f>
        <v>6084</v>
      </c>
      <c r="BK70" s="2" t="n">
        <f aca="false">((BE70*15)+(BF70*30)+(BG70*30)+(BH70*30)+(BI70*15))</f>
        <v>10968</v>
      </c>
      <c r="BL70" s="2" t="n">
        <f aca="false">(1/BE70)</f>
        <v>0.0245700245700246</v>
      </c>
      <c r="BM70" s="2" t="n">
        <f aca="false">(BJ70/AU70)</f>
        <v>1.98823529411765</v>
      </c>
      <c r="BN70" s="2" t="n">
        <f aca="false">(BK70/AV70)</f>
        <v>0.740080971659919</v>
      </c>
      <c r="BO70" s="2" t="n">
        <f aca="false">(AX70*BM70)</f>
        <v>3.08315666875656</v>
      </c>
      <c r="BP70" s="2" t="n">
        <f aca="false">(AX70*BN70)</f>
        <v>1.14764363651725</v>
      </c>
      <c r="BQ70" s="2" t="n">
        <v>1</v>
      </c>
      <c r="BR70" s="4" t="n">
        <f aca="false">(BC70*BL70)</f>
        <v>0.037822946913856</v>
      </c>
      <c r="BS70" s="1" t="n">
        <v>178</v>
      </c>
      <c r="BT70" s="1" t="n">
        <v>0</v>
      </c>
      <c r="BU70" s="1" t="n">
        <v>33</v>
      </c>
      <c r="BV70" s="1" t="n">
        <v>1</v>
      </c>
      <c r="BW70" s="1" t="n">
        <v>109</v>
      </c>
      <c r="BX70" s="1" t="n">
        <v>0</v>
      </c>
      <c r="BY70" s="1" t="n">
        <v>36</v>
      </c>
      <c r="BZ70" s="1" t="n">
        <v>178</v>
      </c>
      <c r="CA70" s="1" t="n">
        <v>1</v>
      </c>
      <c r="CB70" s="1" t="n">
        <v>5</v>
      </c>
      <c r="CC70" s="1" t="n">
        <v>2</v>
      </c>
      <c r="CD70" s="1" t="n">
        <v>58</v>
      </c>
      <c r="CE70" s="1" t="n">
        <v>23.18</v>
      </c>
      <c r="CF70" s="1" t="n">
        <v>23.29</v>
      </c>
      <c r="CG70" s="1" t="n">
        <v>168</v>
      </c>
      <c r="CH70" s="1" t="n">
        <v>58</v>
      </c>
      <c r="CI70" s="1" t="n">
        <v>382</v>
      </c>
      <c r="CJ70" s="1" t="n">
        <v>2.24</v>
      </c>
      <c r="CK70" s="1" t="s">
        <v>429</v>
      </c>
    </row>
    <row r="71" customFormat="false" ht="15" hidden="false" customHeight="true" outlineLevel="0" collapsed="false">
      <c r="A71" s="1" t="n">
        <v>30537</v>
      </c>
      <c r="B71" s="1" t="n">
        <v>2</v>
      </c>
      <c r="C71" s="1" t="n">
        <v>50</v>
      </c>
      <c r="D71" s="1" t="n">
        <v>1</v>
      </c>
      <c r="E71" s="1" t="n">
        <v>1</v>
      </c>
      <c r="F71" s="1" t="n">
        <v>0</v>
      </c>
      <c r="G71" s="1" t="n">
        <v>1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</v>
      </c>
      <c r="M71" s="1" t="n">
        <v>1</v>
      </c>
      <c r="N71" s="1" t="n">
        <v>0</v>
      </c>
      <c r="O71" s="1" t="n">
        <v>1</v>
      </c>
      <c r="P71" s="1" t="n">
        <f aca="false">SUM(E71:O71)</f>
        <v>4</v>
      </c>
      <c r="Q71" s="1" t="n">
        <v>100</v>
      </c>
      <c r="R71" s="1" t="n">
        <v>66</v>
      </c>
      <c r="S71" s="1" t="n">
        <v>34</v>
      </c>
      <c r="T71" s="2" t="n">
        <v>77.3333333333333</v>
      </c>
      <c r="U71" s="3" t="n">
        <v>79.2</v>
      </c>
      <c r="V71" s="3" t="n">
        <v>162</v>
      </c>
      <c r="W71" s="2" t="n">
        <v>30.1783264746228</v>
      </c>
      <c r="X71" s="2" t="n">
        <v>2</v>
      </c>
      <c r="Y71" s="3" t="n">
        <v>96</v>
      </c>
      <c r="Z71" s="3" t="n">
        <v>109</v>
      </c>
      <c r="AA71" s="2" t="n">
        <v>45.4453457577372</v>
      </c>
      <c r="AB71" s="2" t="n">
        <v>0.592592592592593</v>
      </c>
      <c r="AC71" s="2" t="n">
        <v>0.880733944954129</v>
      </c>
      <c r="AD71" s="3" t="n">
        <v>43</v>
      </c>
      <c r="AO71" s="1" t="n">
        <v>99</v>
      </c>
      <c r="AP71" s="1" t="n">
        <v>201</v>
      </c>
      <c r="AQ71" s="1" t="n">
        <v>216</v>
      </c>
      <c r="AR71" s="1" t="n">
        <v>176</v>
      </c>
      <c r="AS71" s="1" t="n">
        <v>130</v>
      </c>
      <c r="AT71" s="1" t="n">
        <v>1</v>
      </c>
      <c r="AU71" s="1" t="n">
        <f aca="false">((AO71*15)+(AP71*30)+(AQ71*30)+(AR71*30)+(AS71*15))-(AO71*120)</f>
        <v>9345</v>
      </c>
      <c r="AV71" s="1" t="n">
        <f aca="false">((AO71*15)+(AP71*30)+(AQ71*30)+(AR71*30)+(AS71*15))</f>
        <v>21225</v>
      </c>
      <c r="AX71" s="4" t="n">
        <f aca="false">10000/SQRT((AO71*BE71)*(AVERAGE(AO71:AS71)*AVERAGE(BE71:BI71)))</f>
        <v>7.91734710733531</v>
      </c>
      <c r="AY71" s="4" t="n">
        <v>0</v>
      </c>
      <c r="AZ71" s="2" t="n">
        <f aca="false">(AO71*BE71)/405</f>
        <v>1.28333333333333</v>
      </c>
      <c r="BA71" s="2" t="n">
        <v>0</v>
      </c>
      <c r="BB71" s="2" t="n">
        <f aca="false">1/(LOG(BE71)+LOG(AO71))</f>
        <v>0.368216373048528</v>
      </c>
      <c r="BC71" s="2" t="n">
        <f aca="false">(BF71-BE71)/(AP71-AO71)</f>
        <v>0.128921568627451</v>
      </c>
      <c r="BD71" s="2" t="n">
        <f aca="false">(20*BE71)/((AO71/18)-3.5)</f>
        <v>52.5</v>
      </c>
      <c r="BE71" s="3" t="n">
        <v>5.25</v>
      </c>
      <c r="BF71" s="3" t="n">
        <v>18.4</v>
      </c>
      <c r="BG71" s="3" t="n">
        <v>23.1</v>
      </c>
      <c r="BH71" s="3" t="n">
        <v>22.5</v>
      </c>
      <c r="BI71" s="3" t="n">
        <v>24.1</v>
      </c>
      <c r="BJ71" s="2" t="n">
        <f aca="false">((BE71*15)+(BF71*30)+(BG71*30)+(BH71*30)+(BI71*15))-(BE71*120)</f>
        <v>1730.25</v>
      </c>
      <c r="BK71" s="2" t="n">
        <f aca="false">((BE71*15)+(BF71*30)+(BG71*30)+(BH71*30)+(BI71*15))</f>
        <v>2360.25</v>
      </c>
      <c r="BL71" s="2" t="n">
        <f aca="false">(1/BE71)</f>
        <v>0.19047619047619</v>
      </c>
      <c r="BM71" s="2" t="n">
        <f aca="false">(BJ71/AU71)</f>
        <v>0.185152487961477</v>
      </c>
      <c r="BN71" s="2" t="n">
        <f aca="false">(BK71/AV71)</f>
        <v>0.111201413427562</v>
      </c>
      <c r="BO71" s="2" t="n">
        <f aca="false">(AX71*BM71)</f>
        <v>1.46591651497773</v>
      </c>
      <c r="BP71" s="2" t="n">
        <f aca="false">(AX71*BN71)</f>
        <v>0.880420188932304</v>
      </c>
      <c r="BQ71" s="2" t="n">
        <v>1</v>
      </c>
      <c r="BR71" s="4" t="n">
        <f aca="false">(BC71*BL71)</f>
        <v>0.0245564892623716</v>
      </c>
      <c r="BS71" s="1" t="n">
        <v>220</v>
      </c>
      <c r="BT71" s="1" t="n">
        <v>1</v>
      </c>
      <c r="BU71" s="1" t="n">
        <v>35</v>
      </c>
      <c r="BV71" s="1" t="n">
        <v>1</v>
      </c>
      <c r="BW71" s="1" t="n">
        <v>163</v>
      </c>
      <c r="BX71" s="1" t="n">
        <v>1</v>
      </c>
      <c r="BY71" s="1" t="n">
        <v>22</v>
      </c>
      <c r="BZ71" s="1" t="n">
        <v>109</v>
      </c>
      <c r="CA71" s="1" t="n">
        <v>0</v>
      </c>
      <c r="CB71" s="1" t="n">
        <v>5</v>
      </c>
      <c r="CC71" s="1" t="n">
        <v>2</v>
      </c>
      <c r="CD71" s="1" t="n">
        <v>58</v>
      </c>
      <c r="CE71" s="1" t="n">
        <v>19.6</v>
      </c>
      <c r="CF71" s="1" t="n">
        <v>16.07</v>
      </c>
      <c r="CG71" s="1" t="n">
        <v>142</v>
      </c>
      <c r="CH71" s="1" t="n">
        <v>94</v>
      </c>
      <c r="CI71" s="1" t="n">
        <v>411</v>
      </c>
      <c r="CJ71" s="1" t="n">
        <v>1.2</v>
      </c>
      <c r="CK71" s="1" t="s">
        <v>429</v>
      </c>
      <c r="FM71" s="1" t="n">
        <v>7</v>
      </c>
      <c r="FN71" s="1" t="n">
        <v>7</v>
      </c>
      <c r="FO71" s="1" t="n">
        <v>2</v>
      </c>
      <c r="FP71" s="1" t="n">
        <v>2</v>
      </c>
      <c r="FQ71" s="1" t="n">
        <v>35.36036</v>
      </c>
      <c r="FR71" s="1" t="n">
        <v>209.8748</v>
      </c>
      <c r="FS71" s="1" t="n">
        <v>0.09</v>
      </c>
      <c r="FT71" s="1" t="n">
        <v>1</v>
      </c>
      <c r="FU71" s="1" t="n">
        <v>3</v>
      </c>
      <c r="FV71" s="1" t="n">
        <v>1</v>
      </c>
      <c r="FW71" s="1" t="n">
        <v>1855.24</v>
      </c>
      <c r="FX71" s="1" t="n">
        <v>45.12</v>
      </c>
      <c r="FY71" s="1" t="n">
        <v>11.3</v>
      </c>
      <c r="FZ71" s="1" t="n">
        <v>13.59</v>
      </c>
      <c r="GA71" s="1" t="n">
        <v>21.5</v>
      </c>
      <c r="GB71" s="1" t="n">
        <v>346.64</v>
      </c>
      <c r="GC71" s="1" t="n">
        <v>32</v>
      </c>
      <c r="GD71" s="1" t="n">
        <v>24.21</v>
      </c>
      <c r="GE71" s="1" t="n">
        <v>7.49</v>
      </c>
      <c r="GF71" s="1" t="n">
        <v>109.68</v>
      </c>
      <c r="GG71" s="1" t="n">
        <v>1.08</v>
      </c>
      <c r="GH71" s="1" t="n">
        <v>16.34</v>
      </c>
      <c r="GI71" s="1" t="n">
        <v>7.26</v>
      </c>
      <c r="GJ71" s="1" t="n">
        <v>31.2</v>
      </c>
      <c r="GK71" s="1" t="n">
        <v>28.16</v>
      </c>
      <c r="GL71" s="1" t="n">
        <v>14.14</v>
      </c>
      <c r="GM71" s="1" t="n">
        <v>8.68</v>
      </c>
      <c r="GN71" s="1" t="n">
        <v>0</v>
      </c>
      <c r="GO71" s="1" t="n">
        <v>16.61</v>
      </c>
      <c r="GP71" s="1" t="n">
        <v>5.89</v>
      </c>
      <c r="GQ71" s="1" t="n">
        <v>4.07</v>
      </c>
      <c r="GR71" s="1" t="n">
        <v>1.41</v>
      </c>
      <c r="GS71" s="1" t="n">
        <v>775.42</v>
      </c>
      <c r="GT71" s="1" t="n">
        <v>11.78</v>
      </c>
      <c r="GU71" s="1" t="n">
        <v>0.22</v>
      </c>
      <c r="GV71" s="1" t="n">
        <v>362.09</v>
      </c>
      <c r="GW71" s="1" t="n">
        <v>1077.61</v>
      </c>
      <c r="GX71" s="1" t="n">
        <v>3018.31</v>
      </c>
      <c r="GY71" s="1" t="n">
        <v>1225.87</v>
      </c>
      <c r="GZ71" s="1" t="n">
        <v>5.57</v>
      </c>
      <c r="HA71" s="1" t="n">
        <v>1.44</v>
      </c>
      <c r="HB71" s="1" t="n">
        <v>2.77</v>
      </c>
      <c r="HC71" s="1" t="n">
        <v>0</v>
      </c>
      <c r="HD71" s="1" t="n">
        <v>24.5</v>
      </c>
      <c r="HE71" s="1" t="n">
        <v>221.37</v>
      </c>
      <c r="HF71" s="1" t="n">
        <v>1.29</v>
      </c>
      <c r="HG71" s="1" t="n">
        <v>1.13</v>
      </c>
      <c r="HH71" s="1" t="n">
        <v>12.22</v>
      </c>
      <c r="HI71" s="1" t="n">
        <v>3.48</v>
      </c>
      <c r="HJ71" s="1" t="n">
        <v>1.81</v>
      </c>
      <c r="HK71" s="1" t="n">
        <v>0.48</v>
      </c>
      <c r="HL71" s="1" t="n">
        <v>296.97</v>
      </c>
      <c r="HM71" s="1" t="n">
        <v>1.64</v>
      </c>
      <c r="HN71" s="1" t="n">
        <v>82</v>
      </c>
      <c r="HO71" s="1" t="n">
        <v>4149.07</v>
      </c>
      <c r="HP71" s="1" t="n">
        <v>4511.49</v>
      </c>
      <c r="HQ71" s="1" t="n">
        <v>55.5</v>
      </c>
      <c r="HR71" s="1" t="n">
        <v>1543.63</v>
      </c>
      <c r="HS71" s="1" t="n">
        <v>657.1</v>
      </c>
      <c r="HT71" s="1" t="n">
        <v>3321.37</v>
      </c>
      <c r="HU71" s="1" t="n">
        <v>1852.82</v>
      </c>
      <c r="HV71" s="1" t="n">
        <v>97.66</v>
      </c>
      <c r="HW71" s="1" t="n">
        <v>6.22</v>
      </c>
      <c r="HX71" s="1" t="n">
        <v>5.32</v>
      </c>
      <c r="HY71" s="1" t="n">
        <v>4.03</v>
      </c>
      <c r="HZ71" s="1" t="n">
        <v>0.53</v>
      </c>
      <c r="IA71" s="1" t="n">
        <v>6.12</v>
      </c>
      <c r="IB71" s="1" t="n">
        <v>1.15</v>
      </c>
      <c r="IC71" s="1" t="n">
        <v>12.73</v>
      </c>
      <c r="ID71" s="1" t="n">
        <v>5.06</v>
      </c>
      <c r="IE71" s="1" t="n">
        <v>10.78</v>
      </c>
      <c r="IF71" s="1" t="n">
        <v>13.43</v>
      </c>
      <c r="IG71" s="1" t="n">
        <v>7.34</v>
      </c>
      <c r="IH71" s="1" t="n">
        <v>85.56</v>
      </c>
      <c r="II71" s="1" t="n">
        <v>1.07</v>
      </c>
      <c r="IJ71" s="1" t="n">
        <v>99.53</v>
      </c>
      <c r="IK71" s="1" t="n">
        <v>73.17</v>
      </c>
      <c r="IL71" s="1" t="n">
        <v>2662084.8</v>
      </c>
      <c r="IM71" s="1" t="n">
        <v>7679.68</v>
      </c>
      <c r="IN71" s="1" t="n">
        <v>28.97</v>
      </c>
      <c r="IO71" s="1" t="n">
        <v>0.17</v>
      </c>
      <c r="IP71" s="1" t="n">
        <v>0.11</v>
      </c>
      <c r="IQ71" s="1" t="n">
        <v>0.08</v>
      </c>
      <c r="IR71" s="1" t="n">
        <v>0.22</v>
      </c>
      <c r="IS71" s="1" t="n">
        <v>0.41</v>
      </c>
      <c r="IT71" s="1" t="n">
        <v>0.11</v>
      </c>
      <c r="IU71" s="1" t="n">
        <v>0.77</v>
      </c>
      <c r="IV71" s="1" t="n">
        <v>0.76</v>
      </c>
      <c r="IW71" s="1" t="n">
        <v>6.39</v>
      </c>
      <c r="IX71" s="1" t="n">
        <v>4.68</v>
      </c>
      <c r="IY71" s="1" t="n">
        <v>3.07</v>
      </c>
      <c r="IZ71" s="1" t="n">
        <v>1.43</v>
      </c>
      <c r="JA71" s="1" t="n">
        <v>0.58</v>
      </c>
      <c r="JB71" s="1" t="n">
        <v>0.02</v>
      </c>
      <c r="JC71" s="1" t="n">
        <v>12.07</v>
      </c>
      <c r="JD71" s="1" t="n">
        <v>7.1</v>
      </c>
      <c r="JE71" s="1" t="n">
        <v>0.59</v>
      </c>
      <c r="JF71" s="1" t="n">
        <v>0.05</v>
      </c>
      <c r="JG71" s="1" t="n">
        <v>0</v>
      </c>
      <c r="JH71" s="1" t="n">
        <v>5.48</v>
      </c>
      <c r="JI71" s="1" t="n">
        <v>4.4</v>
      </c>
      <c r="JJ71" s="1" t="n">
        <v>0.05</v>
      </c>
      <c r="JK71" s="1" t="n">
        <v>0.11</v>
      </c>
      <c r="JL71" s="1" t="n">
        <v>0.48</v>
      </c>
      <c r="JM71" s="1" t="n">
        <v>0.45</v>
      </c>
      <c r="JN71" s="1" t="n">
        <v>0</v>
      </c>
      <c r="JO71" s="1" t="n">
        <v>0.02</v>
      </c>
      <c r="JP71" s="1" t="n">
        <v>0.01</v>
      </c>
      <c r="JQ71" s="1" t="n">
        <v>0</v>
      </c>
      <c r="JR71" s="1" t="n">
        <v>0</v>
      </c>
      <c r="JS71" s="1" t="n">
        <v>0</v>
      </c>
      <c r="JT71" s="1" t="n">
        <v>0.01</v>
      </c>
      <c r="JU71" s="1" t="n">
        <v>0.01</v>
      </c>
      <c r="JV71" s="1" t="n">
        <v>53</v>
      </c>
      <c r="JW71" s="1" t="n">
        <v>3180</v>
      </c>
      <c r="JX71" s="1" t="n">
        <v>47.7</v>
      </c>
      <c r="JY71" s="1" t="n">
        <v>13.575</v>
      </c>
      <c r="JZ71" s="1" t="n">
        <v>11.125</v>
      </c>
      <c r="KA71" s="1" t="n">
        <v>667.5</v>
      </c>
      <c r="KB71" s="1" t="n">
        <v>39.825</v>
      </c>
      <c r="KC71" s="1" t="n">
        <v>17.125</v>
      </c>
      <c r="KD71" s="1" t="n">
        <v>1027.5</v>
      </c>
      <c r="KE71" s="1" t="n">
        <v>66.813</v>
      </c>
      <c r="KF71" s="1" t="n">
        <v>119.813</v>
      </c>
      <c r="KG71" s="1" t="n">
        <v>135.4535</v>
      </c>
    </row>
    <row r="72" customFormat="false" ht="15" hidden="false" customHeight="true" outlineLevel="0" collapsed="false">
      <c r="A72" s="1" t="n">
        <v>30539</v>
      </c>
      <c r="B72" s="1" t="n">
        <v>1</v>
      </c>
      <c r="C72" s="1" t="n">
        <v>56</v>
      </c>
      <c r="D72" s="1" t="n">
        <v>1</v>
      </c>
      <c r="E72" s="1" t="n">
        <v>1</v>
      </c>
      <c r="F72" s="1" t="n">
        <v>1</v>
      </c>
      <c r="G72" s="1" t="n">
        <v>1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1</v>
      </c>
      <c r="N72" s="1" t="n">
        <v>0</v>
      </c>
      <c r="O72" s="1" t="n">
        <v>1</v>
      </c>
      <c r="P72" s="1" t="n">
        <f aca="false">SUM(E72:O72)</f>
        <v>5</v>
      </c>
      <c r="Q72" s="1" t="n">
        <v>110</v>
      </c>
      <c r="R72" s="1" t="n">
        <v>80</v>
      </c>
      <c r="S72" s="1" t="n">
        <v>30</v>
      </c>
      <c r="T72" s="2" t="n">
        <v>90</v>
      </c>
      <c r="U72" s="3" t="n">
        <v>87.8</v>
      </c>
      <c r="V72" s="3" t="n">
        <v>171</v>
      </c>
      <c r="W72" s="2" t="n">
        <v>30.0263328887521</v>
      </c>
      <c r="X72" s="2" t="n">
        <v>2</v>
      </c>
      <c r="Y72" s="3" t="n">
        <v>98</v>
      </c>
      <c r="Z72" s="3" t="n">
        <v>107</v>
      </c>
      <c r="AA72" s="2" t="n">
        <v>38.8466316351974</v>
      </c>
      <c r="AB72" s="2" t="n">
        <v>0.573099415204678</v>
      </c>
      <c r="AC72" s="2" t="n">
        <v>0.91588785046729</v>
      </c>
      <c r="AD72" s="3" t="n">
        <v>27.9</v>
      </c>
      <c r="AO72" s="1" t="n">
        <v>95</v>
      </c>
      <c r="AP72" s="1" t="n">
        <v>116</v>
      </c>
      <c r="AQ72" s="1" t="n">
        <v>195</v>
      </c>
      <c r="AR72" s="1" t="n">
        <v>187</v>
      </c>
      <c r="AS72" s="1" t="n">
        <v>148</v>
      </c>
      <c r="AT72" s="1" t="n">
        <v>3</v>
      </c>
      <c r="AU72" s="1" t="n">
        <f aca="false">((AO72*15)+(AP72*30)+(AQ72*30)+(AR72*30)+(AS72*15))-(AO72*120)</f>
        <v>7185</v>
      </c>
      <c r="AV72" s="1" t="n">
        <f aca="false">((AO72*15)+(AP72*30)+(AQ72*30)+(AR72*30)+(AS72*15))</f>
        <v>18585</v>
      </c>
      <c r="AW72" s="1" t="n">
        <v>5.78</v>
      </c>
      <c r="BS72" s="1" t="n">
        <v>228</v>
      </c>
      <c r="BT72" s="1" t="n">
        <v>1</v>
      </c>
      <c r="BU72" s="1" t="n">
        <v>29</v>
      </c>
      <c r="BV72" s="1" t="n">
        <v>1</v>
      </c>
      <c r="BW72" s="1" t="n">
        <v>148</v>
      </c>
      <c r="BX72" s="1" t="n">
        <v>1</v>
      </c>
      <c r="BY72" s="1" t="n">
        <v>51</v>
      </c>
      <c r="BZ72" s="1" t="n">
        <v>253</v>
      </c>
      <c r="CA72" s="1" t="n">
        <v>1</v>
      </c>
      <c r="CB72" s="1" t="n">
        <v>5</v>
      </c>
      <c r="CC72" s="1" t="n">
        <v>2</v>
      </c>
      <c r="CD72" s="1" t="n">
        <v>53</v>
      </c>
      <c r="CE72" s="1" t="n">
        <v>-5.65</v>
      </c>
      <c r="CF72" s="1" t="n">
        <v>28.39</v>
      </c>
      <c r="CG72" s="1" t="n">
        <v>186</v>
      </c>
      <c r="CH72" s="1" t="n">
        <v>112</v>
      </c>
      <c r="CI72" s="1" t="n">
        <v>421</v>
      </c>
      <c r="CJ72" s="1" t="n">
        <v>1.15</v>
      </c>
      <c r="CK72" s="1" t="s">
        <v>429</v>
      </c>
      <c r="CN72" s="1" t="n">
        <v>1953</v>
      </c>
      <c r="CO72" s="1" t="n">
        <v>11</v>
      </c>
      <c r="CP72" s="1" t="n">
        <v>30</v>
      </c>
      <c r="CQ72" s="1" t="n">
        <v>7</v>
      </c>
      <c r="CR72" s="1" t="n">
        <v>7</v>
      </c>
      <c r="CS72" s="1" t="n">
        <v>5</v>
      </c>
      <c r="CT72" s="1" t="n">
        <v>61</v>
      </c>
      <c r="CU72" s="1" t="n">
        <v>7.7</v>
      </c>
      <c r="CV72" s="1" t="n">
        <v>5</v>
      </c>
      <c r="CW72" s="1" t="n">
        <v>7.1</v>
      </c>
      <c r="CX72" s="1" t="n">
        <v>0</v>
      </c>
      <c r="CY72" s="1" t="n">
        <v>4.9</v>
      </c>
      <c r="CZ72" s="1" t="n">
        <v>0</v>
      </c>
      <c r="DA72" s="1" t="n">
        <v>0</v>
      </c>
      <c r="DB72" s="1" t="n">
        <v>0</v>
      </c>
      <c r="DC72" s="1" t="n">
        <v>1.1</v>
      </c>
      <c r="DD72" s="1" t="n">
        <v>55</v>
      </c>
      <c r="DE72" s="1" t="n">
        <v>65.3</v>
      </c>
      <c r="DF72" s="1" t="n">
        <v>14.4</v>
      </c>
      <c r="DG72" s="1" t="n">
        <v>14.3</v>
      </c>
      <c r="DH72" s="1" t="n">
        <v>11.7</v>
      </c>
      <c r="DI72" s="1" t="n">
        <v>283</v>
      </c>
      <c r="DJ72" s="1" t="n">
        <v>296.3</v>
      </c>
      <c r="DK72" s="1" t="n">
        <v>54.3</v>
      </c>
      <c r="DL72" s="1" t="n">
        <v>17.7</v>
      </c>
      <c r="DM72" s="1" t="n">
        <v>3295</v>
      </c>
      <c r="DN72" s="1" t="n">
        <v>186</v>
      </c>
      <c r="DO72" s="1" t="n">
        <v>4.83</v>
      </c>
      <c r="DP72" s="1" t="n">
        <v>3.51</v>
      </c>
      <c r="DQ72" s="1" t="n">
        <v>1.92</v>
      </c>
      <c r="DR72" s="1" t="n">
        <v>0.98</v>
      </c>
      <c r="DS72" s="1" t="n">
        <v>283.4</v>
      </c>
      <c r="DT72" s="1" t="n">
        <v>132.4</v>
      </c>
      <c r="DU72" s="1" t="n">
        <v>2.28</v>
      </c>
      <c r="DV72" s="1" t="n">
        <v>32.85</v>
      </c>
      <c r="DW72" s="1" t="n">
        <v>2.51</v>
      </c>
      <c r="DX72" s="1" t="n">
        <v>903</v>
      </c>
      <c r="DY72" s="1" t="n">
        <v>44.07</v>
      </c>
      <c r="DZ72" s="1" t="n">
        <v>1747</v>
      </c>
      <c r="EA72" s="1" t="n">
        <v>238</v>
      </c>
      <c r="EB72" s="1" t="n">
        <v>1224</v>
      </c>
      <c r="EC72" s="1" t="n">
        <v>945</v>
      </c>
      <c r="ED72" s="1" t="n">
        <v>15</v>
      </c>
      <c r="EE72" s="1" t="n">
        <v>4.7</v>
      </c>
      <c r="EF72" s="1" t="n">
        <v>0</v>
      </c>
      <c r="EG72" s="1" t="n">
        <v>5</v>
      </c>
      <c r="EH72" s="1" t="n">
        <v>7</v>
      </c>
      <c r="EI72" s="1" t="n">
        <v>900</v>
      </c>
      <c r="EJ72" s="1" t="n">
        <v>5</v>
      </c>
      <c r="EK72" s="1" t="n">
        <v>7</v>
      </c>
      <c r="EL72" s="1" t="n">
        <v>400</v>
      </c>
      <c r="EM72" s="1" t="n">
        <v>2000</v>
      </c>
      <c r="EN72" s="1" t="n">
        <v>0</v>
      </c>
      <c r="EO72" s="1" t="n">
        <v>4</v>
      </c>
      <c r="EP72" s="1" t="n">
        <v>0</v>
      </c>
      <c r="EQ72" s="1" t="n">
        <v>0</v>
      </c>
      <c r="ER72" s="1" t="n">
        <v>0</v>
      </c>
      <c r="ES72" s="1" t="n">
        <v>0</v>
      </c>
      <c r="ET72" s="1" t="n">
        <v>0</v>
      </c>
      <c r="EU72" s="1" t="n">
        <v>0</v>
      </c>
      <c r="EV72" s="1" t="n">
        <v>0</v>
      </c>
      <c r="EW72" s="1" t="n">
        <v>0</v>
      </c>
      <c r="EX72" s="1" t="n">
        <v>1</v>
      </c>
      <c r="EY72" s="1" t="n">
        <v>7</v>
      </c>
      <c r="EZ72" s="1" t="n">
        <v>7</v>
      </c>
      <c r="FA72" s="1" t="n">
        <v>1</v>
      </c>
      <c r="FB72" s="1" t="n">
        <v>1</v>
      </c>
      <c r="FC72" s="1" t="n">
        <v>3</v>
      </c>
      <c r="FD72" s="1" t="n">
        <v>5</v>
      </c>
      <c r="FE72" s="1" t="n">
        <v>3</v>
      </c>
      <c r="FF72" s="1" t="n">
        <v>0</v>
      </c>
      <c r="FG72" s="1" t="n">
        <v>0</v>
      </c>
      <c r="FH72" s="1" t="n">
        <v>0</v>
      </c>
      <c r="FI72" s="1" t="n">
        <v>0</v>
      </c>
      <c r="FJ72" s="1" t="n">
        <v>0</v>
      </c>
      <c r="FK72" s="1" t="n">
        <v>1</v>
      </c>
      <c r="FL72" s="1" t="n">
        <v>3</v>
      </c>
    </row>
    <row r="73" customFormat="false" ht="15" hidden="false" customHeight="true" outlineLevel="0" collapsed="false">
      <c r="A73" s="1" t="n">
        <v>30540</v>
      </c>
      <c r="B73" s="1" t="n">
        <v>2</v>
      </c>
      <c r="C73" s="1" t="n">
        <v>25</v>
      </c>
      <c r="D73" s="1" t="n">
        <v>1</v>
      </c>
      <c r="E73" s="1" t="n">
        <v>0</v>
      </c>
      <c r="F73" s="1" t="n">
        <v>0</v>
      </c>
      <c r="G73" s="1" t="n">
        <v>1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</v>
      </c>
      <c r="M73" s="1" t="n">
        <v>1</v>
      </c>
      <c r="N73" s="1" t="n">
        <v>0</v>
      </c>
      <c r="O73" s="1" t="n">
        <v>1</v>
      </c>
      <c r="P73" s="1" t="n">
        <f aca="false">SUM(E73:O73)</f>
        <v>3</v>
      </c>
      <c r="Q73" s="1" t="n">
        <v>112</v>
      </c>
      <c r="R73" s="1" t="n">
        <v>70</v>
      </c>
      <c r="S73" s="1" t="n">
        <v>42</v>
      </c>
      <c r="T73" s="2" t="n">
        <v>84</v>
      </c>
      <c r="U73" s="3" t="n">
        <v>91.4</v>
      </c>
      <c r="V73" s="3" t="n">
        <v>165.1</v>
      </c>
      <c r="W73" s="2" t="n">
        <v>33.5314280096016</v>
      </c>
      <c r="X73" s="2" t="n">
        <v>2</v>
      </c>
      <c r="Y73" s="3" t="n">
        <v>90</v>
      </c>
      <c r="Z73" s="3" t="n">
        <v>125</v>
      </c>
      <c r="AA73" s="2" t="n">
        <v>40.0729033245007</v>
      </c>
      <c r="AB73" s="2" t="n">
        <v>0.545124167171411</v>
      </c>
      <c r="AC73" s="2" t="n">
        <v>0.72</v>
      </c>
      <c r="AD73" s="3" t="n">
        <v>42.8</v>
      </c>
      <c r="AO73" s="1" t="n">
        <v>96</v>
      </c>
      <c r="AP73" s="1" t="n">
        <v>137</v>
      </c>
      <c r="AQ73" s="1" t="n">
        <v>110</v>
      </c>
      <c r="AR73" s="1" t="n">
        <v>123</v>
      </c>
      <c r="AS73" s="1" t="n">
        <v>131</v>
      </c>
      <c r="AT73" s="1" t="n">
        <v>1</v>
      </c>
      <c r="AU73" s="1" t="n">
        <f aca="false">((AO73*15)+(AP73*30)+(AQ73*30)+(AR73*30)+(AS73*15))-(AO73*120)</f>
        <v>2985</v>
      </c>
      <c r="AV73" s="1" t="n">
        <f aca="false">((AO73*15)+(AP73*30)+(AQ73*30)+(AR73*30)+(AS73*15))</f>
        <v>14505</v>
      </c>
      <c r="AX73" s="4" t="n">
        <f aca="false">10000/SQRT((AO73*BE73)*(AVERAGE(AO73:AS73)*AVERAGE(BE73:BI73)))</f>
        <v>6.40548462340238</v>
      </c>
      <c r="AY73" s="4" t="n">
        <v>0</v>
      </c>
      <c r="AZ73" s="2" t="n">
        <f aca="false">(AO73*BE73)/405</f>
        <v>1.37481481481481</v>
      </c>
      <c r="BA73" s="2" t="n">
        <v>0</v>
      </c>
      <c r="BB73" s="2" t="n">
        <f aca="false">1/(LOG(BE73)+LOG(AO73))</f>
        <v>0.364205951733973</v>
      </c>
      <c r="BC73" s="2" t="n">
        <f aca="false">(BF73-BE73)/(AP73-AO73)</f>
        <v>0.746341463414634</v>
      </c>
      <c r="BD73" s="2" t="n">
        <f aca="false">(20*BE73)/((AO73/18)-3.5)</f>
        <v>63.2727272727273</v>
      </c>
      <c r="BE73" s="3" t="n">
        <v>5.8</v>
      </c>
      <c r="BF73" s="3" t="n">
        <v>36.4</v>
      </c>
      <c r="BG73" s="3" t="n">
        <v>46.3</v>
      </c>
      <c r="BH73" s="3" t="n">
        <v>45.4</v>
      </c>
      <c r="BI73" s="3" t="n">
        <v>49.4</v>
      </c>
      <c r="BJ73" s="2" t="n">
        <f aca="false">((BE73*15)+(BF73*30)+(BG73*30)+(BH73*30)+(BI73*15))-(BE73*120)</f>
        <v>3975</v>
      </c>
      <c r="BK73" s="2" t="n">
        <f aca="false">((BE73*15)+(BF73*30)+(BG73*30)+(BH73*30)+(BI73*15))</f>
        <v>4671</v>
      </c>
      <c r="BL73" s="2" t="n">
        <f aca="false">(1/BE73)</f>
        <v>0.172413793103448</v>
      </c>
      <c r="BM73" s="2" t="n">
        <f aca="false">(BJ73/AU73)</f>
        <v>1.33165829145729</v>
      </c>
      <c r="BN73" s="2" t="n">
        <f aca="false">(BK73/AV73)</f>
        <v>0.322026887280248</v>
      </c>
      <c r="BO73" s="2" t="n">
        <f aca="false">(AX73*BM73)</f>
        <v>8.52991670955593</v>
      </c>
      <c r="BP73" s="2" t="n">
        <f aca="false">(AX73*BN73)</f>
        <v>2.06273827479576</v>
      </c>
      <c r="BQ73" s="2" t="n">
        <v>2</v>
      </c>
      <c r="BR73" s="4" t="n">
        <f aca="false">(BC73*BL73)</f>
        <v>0.128679562657696</v>
      </c>
      <c r="BS73" s="1" t="n">
        <v>146</v>
      </c>
      <c r="BT73" s="1" t="n">
        <v>0</v>
      </c>
      <c r="BU73" s="1" t="n">
        <v>47</v>
      </c>
      <c r="BV73" s="1" t="n">
        <v>1</v>
      </c>
      <c r="BW73" s="1" t="n">
        <v>85</v>
      </c>
      <c r="BX73" s="1" t="n">
        <v>0</v>
      </c>
      <c r="BY73" s="1" t="n">
        <v>14</v>
      </c>
      <c r="BZ73" s="1" t="n">
        <v>71</v>
      </c>
      <c r="CA73" s="1" t="n">
        <v>0</v>
      </c>
      <c r="CB73" s="1" t="n">
        <v>4</v>
      </c>
      <c r="CC73" s="1" t="n">
        <v>1</v>
      </c>
      <c r="CD73" s="1" t="n">
        <v>76</v>
      </c>
      <c r="CE73" s="1" t="n">
        <v>45.59</v>
      </c>
      <c r="CF73" s="1" t="n">
        <v>19.12</v>
      </c>
      <c r="CG73" s="1" t="n">
        <v>148</v>
      </c>
      <c r="CH73" s="1" t="n">
        <v>102</v>
      </c>
      <c r="CI73" s="1" t="n">
        <v>429</v>
      </c>
      <c r="CJ73" s="1" t="n">
        <v>1.24</v>
      </c>
      <c r="CK73" s="1" t="s">
        <v>429</v>
      </c>
    </row>
    <row r="74" customFormat="false" ht="15" hidden="false" customHeight="true" outlineLevel="0" collapsed="false">
      <c r="A74" s="1" t="n">
        <v>30558</v>
      </c>
      <c r="B74" s="1" t="n">
        <v>1</v>
      </c>
      <c r="C74" s="1" t="n">
        <v>48</v>
      </c>
      <c r="D74" s="1" t="n">
        <v>1</v>
      </c>
      <c r="E74" s="1" t="n">
        <v>0</v>
      </c>
      <c r="F74" s="1" t="n">
        <v>1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</v>
      </c>
      <c r="M74" s="1" t="n">
        <f aca="false">IF(W74&gt;27,1,0)</f>
        <v>1</v>
      </c>
      <c r="N74" s="1" t="n">
        <v>0</v>
      </c>
      <c r="O74" s="1" t="n">
        <v>1</v>
      </c>
      <c r="P74" s="1" t="n">
        <f aca="false">SUM(E74:O74)</f>
        <v>3</v>
      </c>
      <c r="Q74" s="1" t="n">
        <v>130</v>
      </c>
      <c r="R74" s="1" t="n">
        <v>80</v>
      </c>
      <c r="S74" s="1" t="n">
        <f aca="false">Q74-R74</f>
        <v>50</v>
      </c>
      <c r="T74" s="2" t="n">
        <f aca="false">(S74/3)+ R74</f>
        <v>96.6666666666667</v>
      </c>
      <c r="U74" s="3" t="n">
        <v>77.6</v>
      </c>
      <c r="V74" s="3" t="n">
        <v>169.5</v>
      </c>
      <c r="W74" s="18" t="n">
        <f aca="false">U74/POWER((V74/100),2)</f>
        <v>27.0098589465807</v>
      </c>
      <c r="X74" s="2" t="n">
        <v>1</v>
      </c>
      <c r="Y74" s="3" t="n">
        <v>90.2</v>
      </c>
      <c r="Z74" s="3" t="n">
        <v>98.5</v>
      </c>
      <c r="AA74" s="2" t="n">
        <v>38.3950651366946</v>
      </c>
      <c r="AB74" s="2" t="n">
        <v>0.532153392330384</v>
      </c>
      <c r="AC74" s="2" t="n">
        <v>0.915736040609137</v>
      </c>
      <c r="AD74" s="3" t="n">
        <v>25.8</v>
      </c>
      <c r="AE74" s="3" t="n">
        <v>20</v>
      </c>
      <c r="AF74" s="3" t="n">
        <v>57.6</v>
      </c>
      <c r="AG74" s="1" t="n">
        <v>11</v>
      </c>
      <c r="AH74" s="3" t="n">
        <v>52.3</v>
      </c>
      <c r="AI74" s="3" t="n">
        <v>40.6</v>
      </c>
      <c r="AJ74" s="3" t="n">
        <v>54.7</v>
      </c>
      <c r="AK74" s="3" t="n">
        <v>2.9</v>
      </c>
      <c r="AL74" s="1" t="n">
        <v>1680</v>
      </c>
      <c r="AM74" s="1" t="n">
        <v>57</v>
      </c>
      <c r="AN74" s="1" t="n">
        <v>3528</v>
      </c>
      <c r="AO74" s="1" t="n">
        <v>98</v>
      </c>
      <c r="AP74" s="1" t="n">
        <v>169</v>
      </c>
      <c r="AQ74" s="1" t="n">
        <v>187</v>
      </c>
      <c r="AR74" s="1" t="n">
        <v>165</v>
      </c>
      <c r="AS74" s="1" t="n">
        <v>172</v>
      </c>
      <c r="AT74" s="1" t="n">
        <v>3</v>
      </c>
      <c r="AU74" s="1" t="n">
        <f aca="false">((AO74*15)+(AP74*30)+(AQ74*30)+(AR74*30)+(AS74*15))-(AO74*120)</f>
        <v>7920</v>
      </c>
      <c r="AV74" s="1" t="n">
        <f aca="false">((AO74*15)+(AP74*30)+(AQ74*30)+(AR74*30)+(AS74*15))</f>
        <v>19680</v>
      </c>
      <c r="AW74" s="1" t="n">
        <v>5.02</v>
      </c>
      <c r="AX74" s="4" t="n">
        <f aca="false">10000/SQRT((AO74*BE74)*(AVERAGE(AO74:AS74)*AVERAGE(BE74:BI74)))</f>
        <v>10.692005571288</v>
      </c>
      <c r="AY74" s="4" t="n">
        <v>0</v>
      </c>
      <c r="AZ74" s="2" t="n">
        <f aca="false">(AO74*BE74)/405</f>
        <v>0.754962962962963</v>
      </c>
      <c r="BA74" s="2" t="n">
        <v>0</v>
      </c>
      <c r="BB74" s="2" t="n">
        <f aca="false">1/(LOG(BE74)+LOG(AO74))</f>
        <v>0.402352851692656</v>
      </c>
      <c r="BC74" s="2" t="n">
        <f aca="false">(BF74-BE74)/(AP74-AO74)</f>
        <v>0.234929577464789</v>
      </c>
      <c r="BD74" s="2" t="n">
        <f aca="false">(20*BE74)/((AO74/18)-3.5)</f>
        <v>32.0914285714286</v>
      </c>
      <c r="BE74" s="2" t="n">
        <v>3.12</v>
      </c>
      <c r="BF74" s="2" t="n">
        <v>19.8</v>
      </c>
      <c r="BG74" s="2" t="n">
        <v>22.6</v>
      </c>
      <c r="BH74" s="2" t="n">
        <v>22.1</v>
      </c>
      <c r="BI74" s="2" t="n">
        <v>22.8</v>
      </c>
      <c r="BJ74" s="2" t="n">
        <f aca="false">((BE74*15)+(BF74*30)+(BG74*30)+(BH74*30)+(BI74*15))-(BE74*120)</f>
        <v>1949.4</v>
      </c>
      <c r="BK74" s="2" t="n">
        <f aca="false">((BE74*15)+(BF74*30)+(BG74*30)+(BH74*30)+(BI74*15))</f>
        <v>2323.8</v>
      </c>
      <c r="BL74" s="2" t="n">
        <f aca="false">(1/BE74)</f>
        <v>0.32051282051282</v>
      </c>
      <c r="BM74" s="2" t="n">
        <f aca="false">(BJ74/AU74)</f>
        <v>0.246136363636364</v>
      </c>
      <c r="BN74" s="2" t="n">
        <f aca="false">(BK74/AV74)</f>
        <v>0.118079268292683</v>
      </c>
      <c r="BO74" s="2" t="n">
        <f aca="false">(AX74*BM74)</f>
        <v>2.63169137129657</v>
      </c>
      <c r="BP74" s="2" t="n">
        <f aca="false">(AX74*BN74)</f>
        <v>1.26250419443898</v>
      </c>
      <c r="BQ74" s="2" t="n">
        <v>1</v>
      </c>
      <c r="BR74" s="4" t="n">
        <f aca="false">(BC74*BL74)</f>
        <v>0.0752979414951246</v>
      </c>
      <c r="BS74" s="1" t="n">
        <v>226</v>
      </c>
      <c r="BT74" s="1" t="n">
        <v>1</v>
      </c>
      <c r="BU74" s="1" t="n">
        <v>48</v>
      </c>
      <c r="BV74" s="1" t="n">
        <v>0</v>
      </c>
      <c r="BW74" s="1" t="n">
        <v>146</v>
      </c>
      <c r="BX74" s="1" t="n">
        <v>1</v>
      </c>
      <c r="BY74" s="1" t="n">
        <v>32</v>
      </c>
      <c r="BZ74" s="1" t="n">
        <v>161</v>
      </c>
      <c r="CA74" s="1" t="n">
        <v>1</v>
      </c>
      <c r="CB74" s="1" t="n">
        <v>3</v>
      </c>
      <c r="CD74" s="1" t="n">
        <v>57</v>
      </c>
      <c r="CE74" s="1" t="n">
        <v>24.61</v>
      </c>
      <c r="CF74" s="1" t="n">
        <v>21.96</v>
      </c>
      <c r="CG74" s="1" t="n">
        <v>162</v>
      </c>
      <c r="CH74" s="1" t="n">
        <v>64</v>
      </c>
      <c r="CI74" s="1" t="n">
        <v>401</v>
      </c>
      <c r="CJ74" s="1" t="n">
        <v>1.56</v>
      </c>
      <c r="CK74" s="1" t="s">
        <v>429</v>
      </c>
      <c r="FN74" s="1" t="n">
        <v>24</v>
      </c>
      <c r="FO74" s="1" t="n">
        <v>1</v>
      </c>
      <c r="FP74" s="1" t="n">
        <v>1</v>
      </c>
      <c r="FQ74" s="1" t="n">
        <v>25.65</v>
      </c>
      <c r="FR74" s="1" t="n">
        <v>226.6152</v>
      </c>
      <c r="FS74" s="1" t="n">
        <v>0.16</v>
      </c>
      <c r="FT74" s="1" t="n">
        <v>1</v>
      </c>
      <c r="FU74" s="1" t="n">
        <v>2</v>
      </c>
      <c r="FV74" s="1" t="n">
        <v>3</v>
      </c>
      <c r="FW74" s="1" t="n">
        <v>2103.45</v>
      </c>
      <c r="FX74" s="1" t="n">
        <v>55.42</v>
      </c>
      <c r="FY74" s="1" t="n">
        <v>23.22</v>
      </c>
      <c r="FZ74" s="1" t="n">
        <v>31.91</v>
      </c>
      <c r="GA74" s="1" t="n">
        <v>31.73</v>
      </c>
      <c r="GB74" s="1" t="n">
        <v>308.56</v>
      </c>
      <c r="GC74" s="1" t="n">
        <v>16.89</v>
      </c>
      <c r="GD74" s="1" t="n">
        <v>11.17</v>
      </c>
      <c r="GE74" s="1" t="n">
        <v>2.47</v>
      </c>
      <c r="GF74" s="1" t="n">
        <v>84.95</v>
      </c>
      <c r="GG74" s="1" t="n">
        <v>0.68</v>
      </c>
      <c r="GH74" s="1" t="n">
        <v>9.76</v>
      </c>
      <c r="GI74" s="1" t="n">
        <v>2.85</v>
      </c>
      <c r="GJ74" s="1" t="n">
        <v>14.08</v>
      </c>
      <c r="GK74" s="1" t="n">
        <v>12.57</v>
      </c>
      <c r="GL74" s="1" t="n">
        <v>4.14</v>
      </c>
      <c r="GM74" s="1" t="n">
        <v>3.85</v>
      </c>
      <c r="GN74" s="1" t="n">
        <v>0</v>
      </c>
      <c r="GO74" s="1" t="n">
        <v>9.84</v>
      </c>
      <c r="GP74" s="1" t="n">
        <v>2.24</v>
      </c>
      <c r="GQ74" s="1" t="n">
        <v>1.48</v>
      </c>
      <c r="GR74" s="1" t="n">
        <v>0.55</v>
      </c>
      <c r="GS74" s="1" t="n">
        <v>432.06</v>
      </c>
      <c r="GT74" s="1" t="n">
        <v>10.37</v>
      </c>
      <c r="GU74" s="1" t="n">
        <v>0.62</v>
      </c>
      <c r="GV74" s="1" t="n">
        <v>215.5</v>
      </c>
      <c r="GW74" s="1" t="n">
        <v>830.55</v>
      </c>
      <c r="GX74" s="1" t="n">
        <v>1692.78</v>
      </c>
      <c r="GY74" s="1" t="n">
        <v>2173.78</v>
      </c>
      <c r="GZ74" s="1" t="n">
        <v>5.53</v>
      </c>
      <c r="HA74" s="1" t="n">
        <v>1.68</v>
      </c>
      <c r="HB74" s="1" t="n">
        <v>1.61</v>
      </c>
      <c r="HC74" s="1" t="n">
        <v>0</v>
      </c>
      <c r="HD74" s="1" t="n">
        <v>42.21</v>
      </c>
      <c r="HE74" s="1" t="n">
        <v>104.1</v>
      </c>
      <c r="HF74" s="1" t="n">
        <v>1.79</v>
      </c>
      <c r="HG74" s="1" t="n">
        <v>0.98</v>
      </c>
      <c r="HH74" s="1" t="n">
        <v>13.86</v>
      </c>
      <c r="HI74" s="1" t="n">
        <v>2.36</v>
      </c>
      <c r="HJ74" s="1" t="n">
        <v>0.97</v>
      </c>
      <c r="HK74" s="1" t="n">
        <v>0.4</v>
      </c>
      <c r="HL74" s="1" t="n">
        <v>164.69</v>
      </c>
      <c r="HM74" s="1" t="n">
        <v>2.68</v>
      </c>
      <c r="HN74" s="1" t="n">
        <v>11.36</v>
      </c>
      <c r="HO74" s="1" t="n">
        <v>1753.42</v>
      </c>
      <c r="HP74" s="1" t="n">
        <v>1205.93</v>
      </c>
      <c r="HQ74" s="1" t="n">
        <v>59.02</v>
      </c>
      <c r="HR74" s="1" t="n">
        <v>574.61</v>
      </c>
      <c r="HS74" s="1" t="n">
        <v>24.59</v>
      </c>
      <c r="HT74" s="1" t="n">
        <v>2595.53</v>
      </c>
      <c r="HU74" s="1" t="n">
        <v>279.17</v>
      </c>
      <c r="HV74" s="1" t="n">
        <v>28.73</v>
      </c>
      <c r="HW74" s="1" t="n">
        <v>6.69</v>
      </c>
      <c r="HX74" s="1" t="n">
        <v>3.19</v>
      </c>
      <c r="HY74" s="1" t="n">
        <v>4.86</v>
      </c>
      <c r="HZ74" s="1" t="n">
        <v>0.63</v>
      </c>
      <c r="IA74" s="1" t="n">
        <v>6.56</v>
      </c>
      <c r="IB74" s="1" t="n">
        <v>0.96</v>
      </c>
      <c r="IC74" s="1" t="n">
        <v>14.29</v>
      </c>
      <c r="ID74" s="1" t="n">
        <v>5.9</v>
      </c>
      <c r="IE74" s="1" t="n">
        <v>19.14</v>
      </c>
      <c r="IF74" s="1" t="n">
        <v>27.44</v>
      </c>
      <c r="IG74" s="1" t="n">
        <v>12.84</v>
      </c>
      <c r="IH74" s="1" t="n">
        <v>123.39</v>
      </c>
      <c r="II74" s="1" t="n">
        <v>2.75</v>
      </c>
      <c r="IJ74" s="1" t="n">
        <v>21.28</v>
      </c>
      <c r="IK74" s="1" t="n">
        <v>17.75</v>
      </c>
      <c r="IL74" s="1" t="n">
        <v>2406992.4</v>
      </c>
      <c r="IM74" s="1" t="n">
        <v>7800.73</v>
      </c>
      <c r="IN74" s="1" t="n">
        <v>59.39</v>
      </c>
      <c r="IO74" s="1" t="n">
        <v>0.02</v>
      </c>
      <c r="IP74" s="1" t="n">
        <v>0.04</v>
      </c>
      <c r="IQ74" s="1" t="n">
        <v>0.06</v>
      </c>
      <c r="IR74" s="1" t="n">
        <v>0.19</v>
      </c>
      <c r="IS74" s="1" t="n">
        <v>0.19</v>
      </c>
      <c r="IT74" s="1" t="n">
        <v>0.04</v>
      </c>
      <c r="IU74" s="1" t="n">
        <v>0.53</v>
      </c>
      <c r="IV74" s="1" t="n">
        <v>1.37</v>
      </c>
      <c r="IW74" s="1" t="n">
        <v>8.76</v>
      </c>
      <c r="IX74" s="1" t="n">
        <v>16.19</v>
      </c>
      <c r="IY74" s="1" t="n">
        <v>4.42</v>
      </c>
      <c r="IZ74" s="1" t="n">
        <v>6.02</v>
      </c>
      <c r="JA74" s="1" t="n">
        <v>1.12</v>
      </c>
      <c r="JB74" s="1" t="n">
        <v>0.17</v>
      </c>
      <c r="JC74" s="1" t="n">
        <v>20.21</v>
      </c>
      <c r="JD74" s="1" t="n">
        <v>23.07</v>
      </c>
      <c r="JE74" s="1" t="n">
        <v>1.14</v>
      </c>
      <c r="JF74" s="1" t="n">
        <v>0.05</v>
      </c>
      <c r="JG74" s="1" t="n">
        <v>0</v>
      </c>
      <c r="JH74" s="1" t="n">
        <v>8.06</v>
      </c>
      <c r="JI74" s="1" t="n">
        <v>7.49</v>
      </c>
      <c r="JJ74" s="1" t="n">
        <v>0.11</v>
      </c>
      <c r="JK74" s="1" t="n">
        <v>0.29</v>
      </c>
      <c r="JL74" s="1" t="n">
        <v>0.57</v>
      </c>
      <c r="JM74" s="1" t="n">
        <v>0.5</v>
      </c>
      <c r="JN74" s="1" t="n">
        <v>0</v>
      </c>
      <c r="JO74" s="1" t="n">
        <v>0.07</v>
      </c>
      <c r="JP74" s="1" t="n">
        <v>0.06</v>
      </c>
      <c r="JQ74" s="1" t="n">
        <v>0</v>
      </c>
      <c r="JR74" s="1" t="n">
        <v>0</v>
      </c>
      <c r="JS74" s="1" t="n">
        <v>0</v>
      </c>
      <c r="JT74" s="1" t="n">
        <v>0.01</v>
      </c>
      <c r="JU74" s="1" t="n">
        <v>0.01</v>
      </c>
      <c r="JV74" s="1" t="n">
        <v>60</v>
      </c>
      <c r="JW74" s="1" t="n">
        <v>3600</v>
      </c>
      <c r="JX74" s="1" t="n">
        <v>54</v>
      </c>
      <c r="JY74" s="1" t="n">
        <v>15</v>
      </c>
      <c r="JZ74" s="1" t="n">
        <v>15</v>
      </c>
      <c r="KA74" s="1" t="n">
        <v>900</v>
      </c>
      <c r="KB74" s="1" t="n">
        <v>54.3</v>
      </c>
      <c r="KC74" s="1" t="n">
        <v>22</v>
      </c>
      <c r="KD74" s="1" t="n">
        <v>1320</v>
      </c>
      <c r="KE74" s="1" t="n">
        <v>37.158</v>
      </c>
      <c r="KF74" s="1" t="n">
        <v>97.158</v>
      </c>
      <c r="KG74" s="1" t="n">
        <v>69.8214</v>
      </c>
    </row>
    <row r="75" customFormat="false" ht="15" hidden="false" customHeight="true" outlineLevel="0" collapsed="false">
      <c r="A75" s="1" t="n">
        <v>30563</v>
      </c>
      <c r="B75" s="1" t="n">
        <v>2</v>
      </c>
      <c r="C75" s="1" t="n">
        <v>46</v>
      </c>
      <c r="D75" s="1" t="n">
        <v>1</v>
      </c>
      <c r="E75" s="1" t="n">
        <v>1</v>
      </c>
      <c r="F75" s="1" t="n">
        <v>1</v>
      </c>
      <c r="G75" s="1" t="n">
        <v>1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</v>
      </c>
      <c r="M75" s="1" t="n">
        <v>1</v>
      </c>
      <c r="N75" s="1" t="n">
        <v>0</v>
      </c>
      <c r="O75" s="1" t="n">
        <v>1</v>
      </c>
      <c r="P75" s="1" t="n">
        <f aca="false">SUM(E75:O75)</f>
        <v>5</v>
      </c>
      <c r="Q75" s="1" t="n">
        <v>110</v>
      </c>
      <c r="R75" s="1" t="n">
        <v>78</v>
      </c>
      <c r="S75" s="1" t="n">
        <v>32</v>
      </c>
      <c r="T75" s="2" t="n">
        <v>88.6666666666667</v>
      </c>
      <c r="U75" s="3" t="n">
        <v>74.6</v>
      </c>
      <c r="V75" s="3" t="n">
        <v>153</v>
      </c>
      <c r="W75" s="2" t="n">
        <v>31.8680849246016</v>
      </c>
      <c r="X75" s="2" t="n">
        <v>2</v>
      </c>
      <c r="Y75" s="3" t="n">
        <v>92</v>
      </c>
      <c r="Z75" s="3" t="n">
        <v>110</v>
      </c>
      <c r="AA75" s="2" t="n">
        <v>41.6923729862144</v>
      </c>
      <c r="AB75" s="2" t="n">
        <v>0.601307189542484</v>
      </c>
      <c r="AC75" s="2" t="n">
        <v>0.836363636363636</v>
      </c>
      <c r="AD75" s="3" t="n">
        <v>40.6</v>
      </c>
      <c r="AO75" s="1" t="n">
        <v>89</v>
      </c>
      <c r="AP75" s="1" t="n">
        <v>168</v>
      </c>
      <c r="AQ75" s="1" t="n">
        <v>203</v>
      </c>
      <c r="AR75" s="1" t="n">
        <v>204</v>
      </c>
      <c r="AS75" s="1" t="n">
        <v>181</v>
      </c>
      <c r="AT75" s="1" t="n">
        <v>3</v>
      </c>
      <c r="AU75" s="1" t="n">
        <f aca="false">((AO75*15)+(AP75*30)+(AQ75*30)+(AR75*30)+(AS75*15))-(AO75*120)</f>
        <v>10620</v>
      </c>
      <c r="AV75" s="1" t="n">
        <f aca="false">((AO75*15)+(AP75*30)+(AQ75*30)+(AR75*30)+(AS75*15))</f>
        <v>21300</v>
      </c>
      <c r="AW75" s="1" t="n">
        <v>5.96</v>
      </c>
      <c r="BS75" s="1" t="n">
        <v>178</v>
      </c>
      <c r="BT75" s="1" t="n">
        <v>0</v>
      </c>
      <c r="BU75" s="1" t="n">
        <v>43</v>
      </c>
      <c r="BV75" s="1" t="n">
        <v>1</v>
      </c>
      <c r="BW75" s="1" t="n">
        <v>98</v>
      </c>
      <c r="BX75" s="1" t="n">
        <v>0</v>
      </c>
      <c r="BY75" s="1" t="n">
        <v>37</v>
      </c>
      <c r="BZ75" s="1" t="n">
        <v>184</v>
      </c>
      <c r="CA75" s="1" t="n">
        <v>1</v>
      </c>
      <c r="CB75" s="1" t="n">
        <v>5</v>
      </c>
      <c r="CC75" s="1" t="n">
        <v>2</v>
      </c>
      <c r="CD75" s="1" t="n">
        <v>74</v>
      </c>
      <c r="CE75" s="1" t="n">
        <v>48.98</v>
      </c>
      <c r="CF75" s="1" t="n">
        <v>30.95</v>
      </c>
      <c r="CG75" s="1" t="n">
        <v>136</v>
      </c>
      <c r="CH75" s="1" t="n">
        <v>86</v>
      </c>
      <c r="CI75" s="1" t="n">
        <v>431</v>
      </c>
      <c r="CJ75" s="1" t="n">
        <v>1.67</v>
      </c>
      <c r="CK75" s="1" t="s">
        <v>429</v>
      </c>
      <c r="CN75" s="1" t="n">
        <v>2255</v>
      </c>
      <c r="CO75" s="1" t="n">
        <v>14.1374722838137</v>
      </c>
      <c r="CP75" s="1" t="n">
        <v>12.5215077605322</v>
      </c>
      <c r="CQ75" s="1" t="n">
        <v>2.82039911308204</v>
      </c>
      <c r="CR75" s="1" t="n">
        <v>4.59423503325942</v>
      </c>
      <c r="CS75" s="1" t="n">
        <v>1.9689578713969</v>
      </c>
      <c r="CT75" s="1" t="n">
        <v>60.0443458980044</v>
      </c>
      <c r="CU75" s="1" t="n">
        <v>0.46</v>
      </c>
      <c r="CV75" s="1" t="n">
        <v>3.06</v>
      </c>
      <c r="CW75" s="1" t="n">
        <v>14.28</v>
      </c>
      <c r="CX75" s="1" t="n">
        <v>0</v>
      </c>
      <c r="CY75" s="1" t="n">
        <v>3.16</v>
      </c>
      <c r="CZ75" s="1" t="n">
        <v>0.95</v>
      </c>
      <c r="DA75" s="1" t="n">
        <v>5.62</v>
      </c>
      <c r="DB75" s="1" t="n">
        <v>1.64</v>
      </c>
      <c r="DC75" s="1" t="n">
        <v>0</v>
      </c>
      <c r="DD75" s="1" t="n">
        <v>79.7</v>
      </c>
      <c r="DE75" s="1" t="n">
        <v>70.59</v>
      </c>
      <c r="DF75" s="1" t="n">
        <v>15.9</v>
      </c>
      <c r="DG75" s="1" t="n">
        <v>25.9</v>
      </c>
      <c r="DH75" s="1" t="n">
        <v>11.1</v>
      </c>
      <c r="DI75" s="1" t="n">
        <v>322</v>
      </c>
      <c r="DJ75" s="1" t="n">
        <v>338.5</v>
      </c>
      <c r="DK75" s="1" t="n">
        <v>48.4</v>
      </c>
      <c r="DL75" s="1" t="n">
        <v>25.9</v>
      </c>
      <c r="DM75" s="1" t="n">
        <v>1127</v>
      </c>
      <c r="DN75" s="1" t="n">
        <v>2190</v>
      </c>
      <c r="DO75" s="1" t="n">
        <v>1.24</v>
      </c>
      <c r="DP75" s="1" t="n">
        <v>1.45</v>
      </c>
      <c r="DQ75" s="1" t="n">
        <v>1.5</v>
      </c>
      <c r="DR75" s="1" t="n">
        <v>3.08</v>
      </c>
      <c r="DS75" s="1" t="n">
        <v>44.1</v>
      </c>
      <c r="DT75" s="1" t="n">
        <v>134.1</v>
      </c>
      <c r="DU75" s="1" t="n">
        <v>3.55</v>
      </c>
      <c r="DV75" s="1" t="n">
        <v>13.16</v>
      </c>
      <c r="DW75" s="1" t="n">
        <v>2.07</v>
      </c>
      <c r="DX75" s="1" t="n">
        <v>1281</v>
      </c>
      <c r="DY75" s="1" t="n">
        <v>18.19</v>
      </c>
      <c r="DZ75" s="1" t="n">
        <v>2873</v>
      </c>
      <c r="EA75" s="1" t="n">
        <v>324</v>
      </c>
      <c r="EB75" s="1" t="n">
        <v>2251</v>
      </c>
      <c r="EC75" s="1" t="n">
        <v>983</v>
      </c>
      <c r="ED75" s="1" t="n">
        <v>41</v>
      </c>
      <c r="EE75" s="1" t="n">
        <v>5.8</v>
      </c>
      <c r="EF75" s="1" t="n">
        <v>0</v>
      </c>
      <c r="EG75" s="1" t="n">
        <v>0</v>
      </c>
      <c r="EH75" s="1" t="n">
        <v>0</v>
      </c>
      <c r="EI75" s="1" t="n">
        <v>0</v>
      </c>
      <c r="EJ75" s="1" t="n">
        <v>0</v>
      </c>
      <c r="EK75" s="1" t="n">
        <v>0</v>
      </c>
      <c r="EL75" s="1" t="n">
        <v>0</v>
      </c>
      <c r="EM75" s="1" t="n">
        <v>2000</v>
      </c>
      <c r="EN75" s="1" t="n">
        <v>0</v>
      </c>
      <c r="EO75" s="1" t="n">
        <v>3</v>
      </c>
      <c r="EP75" s="1" t="n">
        <v>1</v>
      </c>
      <c r="EQ75" s="1" t="n">
        <v>1</v>
      </c>
      <c r="ER75" s="1" t="n">
        <v>600</v>
      </c>
      <c r="ES75" s="1" t="n">
        <v>2</v>
      </c>
      <c r="ET75" s="1" t="n">
        <v>0</v>
      </c>
      <c r="EU75" s="1" t="n">
        <v>0</v>
      </c>
      <c r="EV75" s="1" t="n">
        <v>0</v>
      </c>
      <c r="EW75" s="1" t="n">
        <v>0</v>
      </c>
      <c r="EX75" s="1" t="n">
        <v>1</v>
      </c>
      <c r="EY75" s="1" t="n">
        <v>1</v>
      </c>
      <c r="EZ75" s="1" t="n">
        <v>1</v>
      </c>
      <c r="FA75" s="1" t="n">
        <v>0</v>
      </c>
      <c r="FB75" s="1" t="n">
        <v>0</v>
      </c>
      <c r="FC75" s="1" t="n">
        <v>0</v>
      </c>
      <c r="FD75" s="1" t="n">
        <v>2</v>
      </c>
      <c r="FE75" s="1" t="n">
        <v>2</v>
      </c>
      <c r="FF75" s="1" t="n">
        <v>0</v>
      </c>
      <c r="FG75" s="1" t="n">
        <v>0</v>
      </c>
      <c r="FH75" s="1" t="n">
        <v>0</v>
      </c>
      <c r="FI75" s="1" t="n">
        <v>0</v>
      </c>
      <c r="FJ75" s="1" t="n">
        <v>0</v>
      </c>
      <c r="FK75" s="1" t="n">
        <v>1</v>
      </c>
      <c r="FL75" s="1" t="n">
        <v>1</v>
      </c>
    </row>
    <row r="76" customFormat="false" ht="15" hidden="false" customHeight="true" outlineLevel="0" collapsed="false">
      <c r="A76" s="1" t="n">
        <v>30566</v>
      </c>
      <c r="B76" s="1" t="n">
        <v>2</v>
      </c>
      <c r="C76" s="1" t="n">
        <v>19</v>
      </c>
      <c r="D76" s="1" t="n">
        <v>1</v>
      </c>
      <c r="E76" s="1" t="n">
        <v>0</v>
      </c>
      <c r="F76" s="1" t="n">
        <v>0</v>
      </c>
      <c r="G76" s="1" t="n">
        <v>1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1</v>
      </c>
      <c r="P76" s="1" t="n">
        <f aca="false">SUM(E76:O76)</f>
        <v>2</v>
      </c>
      <c r="Q76" s="1" t="n">
        <v>110</v>
      </c>
      <c r="R76" s="1" t="n">
        <v>70</v>
      </c>
      <c r="S76" s="1" t="n">
        <v>40</v>
      </c>
      <c r="T76" s="2" t="n">
        <v>83.3333333333333</v>
      </c>
      <c r="U76" s="3" t="n">
        <v>67.8</v>
      </c>
      <c r="V76" s="3" t="n">
        <v>169</v>
      </c>
      <c r="W76" s="2" t="n">
        <v>23.7386646125836</v>
      </c>
      <c r="X76" s="2" t="n">
        <v>0</v>
      </c>
      <c r="Y76" s="3" t="n">
        <v>78.5</v>
      </c>
      <c r="Z76" s="3" t="n">
        <v>101</v>
      </c>
      <c r="AA76" s="2" t="n">
        <v>33.76132746698</v>
      </c>
      <c r="AB76" s="2" t="n">
        <v>0.464497041420118</v>
      </c>
      <c r="AC76" s="2" t="n">
        <v>0.777227722772277</v>
      </c>
      <c r="AD76" s="3" t="n">
        <v>27.1</v>
      </c>
      <c r="AO76" s="1" t="n">
        <v>93</v>
      </c>
      <c r="AP76" s="1" t="n">
        <v>154</v>
      </c>
      <c r="AQ76" s="1" t="n">
        <v>154</v>
      </c>
      <c r="AR76" s="1" t="n">
        <v>136</v>
      </c>
      <c r="AS76" s="1" t="n">
        <v>129</v>
      </c>
      <c r="AT76" s="1" t="n">
        <v>1</v>
      </c>
      <c r="AU76" s="1" t="n">
        <f aca="false">((AO76*15)+(AP76*30)+(AQ76*30)+(AR76*30)+(AS76*15))-(AO76*120)</f>
        <v>5490</v>
      </c>
      <c r="AV76" s="1" t="n">
        <f aca="false">((AO76*15)+(AP76*30)+(AQ76*30)+(AR76*30)+(AS76*15))</f>
        <v>16650</v>
      </c>
      <c r="AX76" s="4" t="n">
        <f aca="false">10000/SQRT((AO76*BE76)*(AVERAGE(AO76:AS76)*AVERAGE(BE76:BI76)))</f>
        <v>2.09440053597843</v>
      </c>
      <c r="AY76" s="4" t="n">
        <v>1</v>
      </c>
      <c r="AZ76" s="2" t="n">
        <f aca="false">(AO76*BE76)/405</f>
        <v>3.30666666666667</v>
      </c>
      <c r="BA76" s="2" t="n">
        <v>1</v>
      </c>
      <c r="BB76" s="2" t="n">
        <f aca="false">1/(LOG(BE76)+LOG(AO76))</f>
        <v>0.319811138408038</v>
      </c>
      <c r="BC76" s="2" t="n">
        <f aca="false">(BF76-BE76)/(AP76-AO76)</f>
        <v>3.02459016393443</v>
      </c>
      <c r="BD76" s="2" t="n">
        <f aca="false">(20*BE76)/((AO76/18)-3.5)</f>
        <v>172.8</v>
      </c>
      <c r="BE76" s="3" t="n">
        <v>14.4</v>
      </c>
      <c r="BF76" s="3" t="n">
        <v>198.9</v>
      </c>
      <c r="BG76" s="3" t="n">
        <v>168.5</v>
      </c>
      <c r="BH76" s="3" t="n">
        <v>132.5</v>
      </c>
      <c r="BI76" s="3" t="n">
        <v>124.7</v>
      </c>
      <c r="BJ76" s="2" t="n">
        <f aca="false">((BE76*15)+(BF76*30)+(BG76*30)+(BH76*30)+(BI76*15))-(BE76*120)</f>
        <v>15355.5</v>
      </c>
      <c r="BK76" s="2" t="n">
        <f aca="false">((BE76*15)+(BF76*30)+(BG76*30)+(BH76*30)+(BI76*15))</f>
        <v>17083.5</v>
      </c>
      <c r="BL76" s="2" t="n">
        <f aca="false">(1/BE76)</f>
        <v>0.0694444444444444</v>
      </c>
      <c r="BM76" s="2" t="n">
        <f aca="false">(BJ76/AU76)</f>
        <v>2.79699453551913</v>
      </c>
      <c r="BN76" s="2" t="n">
        <f aca="false">(BK76/AV76)</f>
        <v>1.02603603603604</v>
      </c>
      <c r="BO76" s="2" t="n">
        <f aca="false">(AX76*BM76)</f>
        <v>5.85802685431999</v>
      </c>
      <c r="BP76" s="2" t="n">
        <f aca="false">(AX76*BN76)</f>
        <v>2.14893042380706</v>
      </c>
      <c r="BQ76" s="2" t="n">
        <v>2</v>
      </c>
      <c r="BR76" s="4" t="n">
        <f aca="false">(BC76*BL76)</f>
        <v>0.210040983606557</v>
      </c>
      <c r="BS76" s="1" t="n">
        <v>167</v>
      </c>
      <c r="BT76" s="1" t="n">
        <v>0</v>
      </c>
      <c r="BU76" s="1" t="n">
        <v>47</v>
      </c>
      <c r="BV76" s="1" t="n">
        <v>1</v>
      </c>
      <c r="BW76" s="1" t="n">
        <v>105</v>
      </c>
      <c r="BX76" s="1" t="n">
        <v>0</v>
      </c>
      <c r="BY76" s="1" t="n">
        <v>15</v>
      </c>
      <c r="BZ76" s="1" t="n">
        <v>74</v>
      </c>
      <c r="CA76" s="1" t="n">
        <v>0</v>
      </c>
      <c r="CB76" s="1" t="n">
        <v>1</v>
      </c>
      <c r="CN76" s="1" t="n">
        <v>881</v>
      </c>
      <c r="CO76" s="1" t="n">
        <v>29.8297389330306</v>
      </c>
      <c r="CP76" s="1" t="n">
        <v>31.7707150964813</v>
      </c>
      <c r="CQ76" s="1" t="n">
        <v>5.82292849035187</v>
      </c>
      <c r="CR76" s="1" t="n">
        <v>9.29625425652667</v>
      </c>
      <c r="CS76" s="1" t="n">
        <v>5.92508513053348</v>
      </c>
      <c r="CT76" s="1" t="n">
        <v>41.3620885357548</v>
      </c>
      <c r="CU76" s="1" t="n">
        <v>1.1</v>
      </c>
      <c r="CV76" s="1" t="n">
        <v>6</v>
      </c>
      <c r="CW76" s="1" t="n">
        <v>2.7</v>
      </c>
      <c r="CX76" s="1" t="n">
        <v>0</v>
      </c>
      <c r="CY76" s="1" t="n">
        <v>1.3</v>
      </c>
      <c r="CZ76" s="1" t="n">
        <v>0</v>
      </c>
      <c r="DA76" s="1" t="n">
        <v>1.2</v>
      </c>
      <c r="DB76" s="1" t="n">
        <v>0</v>
      </c>
      <c r="DC76" s="1" t="n">
        <v>0</v>
      </c>
      <c r="DD76" s="1" t="n">
        <v>65.7</v>
      </c>
      <c r="DE76" s="1" t="n">
        <v>31.1</v>
      </c>
      <c r="DF76" s="1" t="n">
        <v>5.7</v>
      </c>
      <c r="DG76" s="1" t="n">
        <v>9.1</v>
      </c>
      <c r="DH76" s="1" t="n">
        <v>5.8</v>
      </c>
      <c r="DI76" s="1" t="n">
        <v>154</v>
      </c>
      <c r="DJ76" s="1" t="n">
        <v>91.1</v>
      </c>
      <c r="DK76" s="1" t="n">
        <v>10.7</v>
      </c>
      <c r="DL76" s="1" t="n">
        <v>4.3</v>
      </c>
      <c r="DM76" s="1" t="n">
        <v>3138</v>
      </c>
      <c r="DN76" s="1" t="n">
        <v>218</v>
      </c>
      <c r="DO76" s="1" t="n">
        <v>0.36</v>
      </c>
      <c r="DP76" s="1" t="n">
        <v>0.69</v>
      </c>
      <c r="DQ76" s="1" t="n">
        <v>0.63</v>
      </c>
      <c r="DR76" s="1" t="n">
        <v>3.251</v>
      </c>
      <c r="DS76" s="1" t="n">
        <v>121.7</v>
      </c>
      <c r="DT76" s="1" t="n">
        <v>51.8</v>
      </c>
      <c r="DU76" s="1" t="n">
        <v>1.43</v>
      </c>
      <c r="DV76" s="1" t="n">
        <v>21.17</v>
      </c>
      <c r="DW76" s="1" t="n">
        <v>2.52</v>
      </c>
      <c r="DX76" s="1" t="n">
        <v>609</v>
      </c>
      <c r="DY76" s="1" t="n">
        <v>4.51</v>
      </c>
      <c r="DZ76" s="1" t="n">
        <v>1579</v>
      </c>
      <c r="EA76" s="1" t="n">
        <v>182</v>
      </c>
      <c r="EB76" s="1" t="n">
        <v>1004</v>
      </c>
      <c r="EC76" s="1" t="n">
        <v>759</v>
      </c>
      <c r="ED76" s="1" t="n">
        <v>10</v>
      </c>
      <c r="EE76" s="1" t="n">
        <v>2.4</v>
      </c>
      <c r="EF76" s="1" t="n">
        <v>0</v>
      </c>
      <c r="EG76" s="1" t="s">
        <v>427</v>
      </c>
      <c r="EH76" s="1" t="n">
        <v>7</v>
      </c>
      <c r="EI76" s="1" t="n">
        <v>350</v>
      </c>
      <c r="EJ76" s="1" t="s">
        <v>425</v>
      </c>
      <c r="EK76" s="1" t="s">
        <v>425</v>
      </c>
      <c r="EL76" s="1" t="s">
        <v>425</v>
      </c>
      <c r="EM76" s="1" t="n">
        <v>3000</v>
      </c>
      <c r="EN76" s="1" t="n">
        <v>500</v>
      </c>
      <c r="EO76" s="1" t="n">
        <v>5</v>
      </c>
      <c r="EP76" s="1" t="n">
        <v>1</v>
      </c>
      <c r="EQ76" s="1" t="n">
        <v>2</v>
      </c>
      <c r="ER76" s="1" t="n">
        <v>500</v>
      </c>
      <c r="ES76" s="1" t="n">
        <v>3</v>
      </c>
      <c r="ET76" s="1" t="n">
        <v>0</v>
      </c>
      <c r="EU76" s="1" t="n">
        <v>0</v>
      </c>
      <c r="EV76" s="1" t="n">
        <v>0</v>
      </c>
      <c r="EW76" s="1" t="n">
        <v>0</v>
      </c>
      <c r="EX76" s="1" t="n">
        <v>1</v>
      </c>
      <c r="EY76" s="1" t="n">
        <v>2</v>
      </c>
      <c r="EZ76" s="1" t="n">
        <v>2</v>
      </c>
      <c r="FA76" s="1" t="n">
        <v>0</v>
      </c>
      <c r="FB76" s="1" t="n">
        <v>0</v>
      </c>
      <c r="FC76" s="1" t="n">
        <v>0</v>
      </c>
      <c r="FD76" s="1" t="n">
        <v>0</v>
      </c>
      <c r="FE76" s="1" t="n">
        <v>0</v>
      </c>
      <c r="FF76" s="1" t="n">
        <v>1</v>
      </c>
      <c r="FG76" s="1" t="n">
        <v>1</v>
      </c>
      <c r="FH76" s="1" t="n">
        <v>1</v>
      </c>
      <c r="FI76" s="1" t="n">
        <v>12</v>
      </c>
      <c r="FJ76" s="1" t="n">
        <v>6</v>
      </c>
      <c r="FK76" s="1" t="n">
        <v>1</v>
      </c>
      <c r="FL76" s="1" t="n">
        <v>1</v>
      </c>
      <c r="FM76" s="1" t="n">
        <v>0</v>
      </c>
      <c r="FN76" s="1" t="n">
        <v>0</v>
      </c>
      <c r="FO76" s="1" t="n">
        <v>2</v>
      </c>
      <c r="FP76" s="1" t="n">
        <v>2</v>
      </c>
      <c r="FQ76" s="1" t="n">
        <v>29.36036</v>
      </c>
      <c r="FR76" s="1" t="n">
        <v>102.3518</v>
      </c>
      <c r="FS76" s="1" t="n">
        <v>0.08</v>
      </c>
      <c r="FT76" s="1" t="n">
        <v>1</v>
      </c>
      <c r="FU76" s="1" t="n">
        <v>4</v>
      </c>
      <c r="FV76" s="1" t="n">
        <v>3</v>
      </c>
      <c r="FW76" s="1" t="n">
        <v>1690.85</v>
      </c>
      <c r="FX76" s="1" t="n">
        <v>61.17</v>
      </c>
      <c r="FY76" s="1" t="n">
        <v>20.56</v>
      </c>
      <c r="FZ76" s="1" t="n">
        <v>18.86</v>
      </c>
      <c r="GA76" s="1" t="n">
        <v>17.34</v>
      </c>
      <c r="GB76" s="1" t="n">
        <v>278.51</v>
      </c>
      <c r="GC76" s="1" t="n">
        <v>14.58</v>
      </c>
      <c r="GD76" s="1" t="n">
        <v>13.7</v>
      </c>
      <c r="GE76" s="1" t="n">
        <v>5.26</v>
      </c>
      <c r="GF76" s="1" t="n">
        <v>37.87</v>
      </c>
      <c r="GG76" s="1" t="n">
        <v>0.32</v>
      </c>
      <c r="GH76" s="1" t="n">
        <v>8.36</v>
      </c>
      <c r="GI76" s="1" t="n">
        <v>3.88</v>
      </c>
      <c r="GJ76" s="1" t="n">
        <v>15.54</v>
      </c>
      <c r="GK76" s="1" t="n">
        <v>14.98</v>
      </c>
      <c r="GL76" s="1" t="n">
        <v>6.52</v>
      </c>
      <c r="GM76" s="1" t="n">
        <v>4.08</v>
      </c>
      <c r="GN76" s="1" t="n">
        <v>0</v>
      </c>
      <c r="GO76" s="1" t="n">
        <v>8.44</v>
      </c>
      <c r="GP76" s="1" t="n">
        <v>0.89</v>
      </c>
      <c r="GQ76" s="1" t="n">
        <v>1.37</v>
      </c>
      <c r="GR76" s="1" t="n">
        <v>0.24</v>
      </c>
      <c r="GS76" s="1" t="n">
        <v>1425.64</v>
      </c>
      <c r="GT76" s="1" t="n">
        <v>7.56</v>
      </c>
      <c r="GU76" s="1" t="n">
        <v>0.41</v>
      </c>
      <c r="GV76" s="1" t="n">
        <v>295.49</v>
      </c>
      <c r="GW76" s="1" t="n">
        <v>1450.16</v>
      </c>
      <c r="GX76" s="1" t="n">
        <v>3227.72</v>
      </c>
      <c r="GY76" s="1" t="n">
        <v>1330.68</v>
      </c>
      <c r="GZ76" s="1" t="n">
        <v>7.2</v>
      </c>
      <c r="HA76" s="1" t="n">
        <v>1.04</v>
      </c>
      <c r="HB76" s="1" t="n">
        <v>1.73</v>
      </c>
      <c r="HC76" s="1" t="n">
        <v>0</v>
      </c>
      <c r="HD76" s="1" t="n">
        <v>36.44</v>
      </c>
      <c r="HE76" s="1" t="n">
        <v>197.63</v>
      </c>
      <c r="HF76" s="1" t="n">
        <v>1.04</v>
      </c>
      <c r="HG76" s="1" t="n">
        <v>2.2</v>
      </c>
      <c r="HH76" s="1" t="n">
        <v>10.02</v>
      </c>
      <c r="HI76" s="1" t="n">
        <v>5.4</v>
      </c>
      <c r="HJ76" s="1" t="n">
        <v>1.15</v>
      </c>
      <c r="HK76" s="1" t="n">
        <v>0.38</v>
      </c>
      <c r="HL76" s="1" t="n">
        <v>231.43</v>
      </c>
      <c r="HM76" s="1" t="n">
        <v>5.08</v>
      </c>
      <c r="HN76" s="1" t="n">
        <v>59.27</v>
      </c>
      <c r="HO76" s="1" t="n">
        <v>3109.71</v>
      </c>
      <c r="HP76" s="1" t="n">
        <v>2982.66</v>
      </c>
      <c r="HQ76" s="1" t="n">
        <v>30.77</v>
      </c>
      <c r="HR76" s="1" t="n">
        <v>906.89</v>
      </c>
      <c r="HS76" s="1" t="n">
        <v>330.59</v>
      </c>
      <c r="HT76" s="1" t="n">
        <v>717.7</v>
      </c>
      <c r="HU76" s="1" t="n">
        <v>1540.07</v>
      </c>
      <c r="HV76" s="1" t="n">
        <v>387.98</v>
      </c>
      <c r="HW76" s="1" t="n">
        <v>4.25</v>
      </c>
      <c r="HX76" s="1" t="n">
        <v>4.12</v>
      </c>
      <c r="HY76" s="1" t="n">
        <v>4.78</v>
      </c>
      <c r="HZ76" s="1" t="n">
        <v>0.14</v>
      </c>
      <c r="IA76" s="1" t="n">
        <v>5.58</v>
      </c>
      <c r="IB76" s="1" t="n">
        <v>0.89</v>
      </c>
      <c r="IC76" s="1" t="n">
        <v>12.07</v>
      </c>
      <c r="ID76" s="1" t="n">
        <v>5.58</v>
      </c>
      <c r="IE76" s="1" t="n">
        <v>11.56</v>
      </c>
      <c r="IF76" s="1" t="n">
        <v>16.95</v>
      </c>
      <c r="IG76" s="1" t="n">
        <v>6.77</v>
      </c>
      <c r="IH76" s="1" t="n">
        <v>188.57</v>
      </c>
      <c r="II76" s="1" t="n">
        <v>1.01</v>
      </c>
      <c r="IJ76" s="1" t="n">
        <v>29.87</v>
      </c>
      <c r="IK76" s="1" t="n">
        <v>65.61</v>
      </c>
      <c r="IL76" s="1" t="n">
        <v>2778170</v>
      </c>
      <c r="IM76" s="1" t="n">
        <v>9975.12</v>
      </c>
      <c r="IN76" s="1" t="n">
        <v>31.41</v>
      </c>
      <c r="IO76" s="1" t="n">
        <v>0.11</v>
      </c>
      <c r="IP76" s="1" t="n">
        <v>0.1</v>
      </c>
      <c r="IQ76" s="1" t="n">
        <v>0.1</v>
      </c>
      <c r="IR76" s="1" t="n">
        <v>0.2</v>
      </c>
      <c r="IS76" s="1" t="n">
        <v>0.18</v>
      </c>
      <c r="IT76" s="1" t="n">
        <v>0.04</v>
      </c>
      <c r="IU76" s="1" t="n">
        <v>0.52</v>
      </c>
      <c r="IV76" s="1" t="n">
        <v>0.46</v>
      </c>
      <c r="IW76" s="1" t="n">
        <v>5.52</v>
      </c>
      <c r="IX76" s="1" t="n">
        <v>4.79</v>
      </c>
      <c r="IY76" s="1" t="n">
        <v>2.16</v>
      </c>
      <c r="IZ76" s="1" t="n">
        <v>1.6</v>
      </c>
      <c r="JA76" s="1" t="n">
        <v>0.7</v>
      </c>
      <c r="JB76" s="1" t="n">
        <v>0.02</v>
      </c>
      <c r="JC76" s="1" t="n">
        <v>13.96</v>
      </c>
      <c r="JD76" s="1" t="n">
        <v>9.25</v>
      </c>
      <c r="JE76" s="1" t="n">
        <v>0.86</v>
      </c>
      <c r="JF76" s="1" t="n">
        <v>0.07</v>
      </c>
      <c r="JG76" s="1" t="n">
        <v>0.02</v>
      </c>
      <c r="JH76" s="1" t="n">
        <v>5.03</v>
      </c>
      <c r="JI76" s="1" t="n">
        <v>4.46</v>
      </c>
      <c r="JJ76" s="1" t="n">
        <v>0.09</v>
      </c>
      <c r="JK76" s="1" t="n">
        <v>0.25</v>
      </c>
      <c r="JL76" s="1" t="n">
        <v>0.4</v>
      </c>
      <c r="JM76" s="1" t="n">
        <v>0.41</v>
      </c>
      <c r="JN76" s="1" t="n">
        <v>0.01</v>
      </c>
      <c r="JO76" s="1" t="n">
        <v>0.06</v>
      </c>
      <c r="JP76" s="1" t="n">
        <v>0.04</v>
      </c>
      <c r="JQ76" s="1" t="n">
        <v>0.04</v>
      </c>
      <c r="JR76" s="1" t="n">
        <v>0.04</v>
      </c>
      <c r="JS76" s="1" t="n">
        <v>0</v>
      </c>
      <c r="JT76" s="1" t="n">
        <v>0.11</v>
      </c>
      <c r="JU76" s="1" t="n">
        <v>0.1</v>
      </c>
      <c r="JV76" s="1" t="n">
        <v>46</v>
      </c>
      <c r="JW76" s="1" t="n">
        <v>2760</v>
      </c>
      <c r="JX76" s="1" t="n">
        <v>41.4</v>
      </c>
      <c r="JY76" s="1" t="n">
        <v>26.31</v>
      </c>
      <c r="JZ76" s="1" t="n">
        <v>19.593</v>
      </c>
      <c r="KA76" s="1" t="n">
        <v>1175.58</v>
      </c>
      <c r="KB76" s="1" t="n">
        <v>16.184</v>
      </c>
      <c r="KC76" s="1" t="n">
        <v>6.742</v>
      </c>
      <c r="KD76" s="1" t="n">
        <v>404.52</v>
      </c>
      <c r="KE76" s="1" t="n">
        <v>33.835</v>
      </c>
      <c r="KF76" s="1" t="n">
        <v>79.83501</v>
      </c>
      <c r="KG76" s="1" t="n">
        <v>67.244</v>
      </c>
    </row>
    <row r="77" customFormat="false" ht="15" hidden="false" customHeight="true" outlineLevel="0" collapsed="false">
      <c r="A77" s="1" t="n">
        <v>30567</v>
      </c>
      <c r="B77" s="1" t="n">
        <v>2</v>
      </c>
      <c r="C77" s="1" t="n">
        <v>36</v>
      </c>
      <c r="D77" s="1" t="n">
        <v>1</v>
      </c>
      <c r="E77" s="1" t="n">
        <v>1</v>
      </c>
      <c r="F77" s="1" t="n">
        <v>0</v>
      </c>
      <c r="G77" s="1" t="n">
        <v>1</v>
      </c>
      <c r="H77" s="1" t="n">
        <v>1</v>
      </c>
      <c r="I77" s="1" t="n">
        <v>1</v>
      </c>
      <c r="J77" s="1" t="n">
        <v>0</v>
      </c>
      <c r="K77" s="1" t="n">
        <v>0</v>
      </c>
      <c r="L77" s="1" t="n">
        <v>0</v>
      </c>
      <c r="M77" s="1" t="n">
        <f aca="false">IF(W77&gt;27,1,0)</f>
        <v>0</v>
      </c>
      <c r="N77" s="1" t="n">
        <v>1</v>
      </c>
      <c r="O77" s="1" t="n">
        <v>1</v>
      </c>
      <c r="P77" s="1" t="n">
        <f aca="false">SUM(E77:O77)</f>
        <v>6</v>
      </c>
      <c r="Q77" s="1" t="n">
        <v>130</v>
      </c>
      <c r="R77" s="1" t="n">
        <v>90</v>
      </c>
      <c r="S77" s="1" t="n">
        <f aca="false">Q77-R77</f>
        <v>40</v>
      </c>
      <c r="T77" s="2" t="n">
        <f aca="false">(S77/3)+ R77</f>
        <v>103.333333333333</v>
      </c>
      <c r="U77" s="3" t="n">
        <v>61</v>
      </c>
      <c r="V77" s="3" t="n">
        <v>155</v>
      </c>
      <c r="W77" s="18" t="n">
        <f aca="false">U77/POWER((V77/100),2)</f>
        <v>25.3902185223725</v>
      </c>
      <c r="X77" s="2" t="n">
        <v>1</v>
      </c>
      <c r="Y77" s="3" t="n">
        <v>81</v>
      </c>
      <c r="Z77" s="3" t="n">
        <v>98</v>
      </c>
      <c r="AA77" s="2" t="n">
        <v>36.4952027782116</v>
      </c>
      <c r="AB77" s="2" t="n">
        <v>0.52258064516129</v>
      </c>
      <c r="AC77" s="2" t="n">
        <v>0.826530612244898</v>
      </c>
      <c r="AD77" s="3" t="n">
        <v>35.4</v>
      </c>
      <c r="AE77" s="3" t="n">
        <v>21.6</v>
      </c>
      <c r="AF77" s="3" t="n">
        <v>39.4</v>
      </c>
      <c r="AG77" s="1" t="n">
        <v>5</v>
      </c>
      <c r="AH77" s="3" t="n">
        <v>44.9</v>
      </c>
      <c r="AI77" s="3" t="n">
        <v>27.4</v>
      </c>
      <c r="AJ77" s="3" t="n">
        <v>37.4</v>
      </c>
      <c r="AK77" s="3" t="n">
        <v>2</v>
      </c>
      <c r="AL77" s="1" t="n">
        <v>1223</v>
      </c>
      <c r="AM77" s="1" t="n">
        <v>44</v>
      </c>
      <c r="AN77" s="1" t="n">
        <v>1908</v>
      </c>
      <c r="AO77" s="1" t="n">
        <v>98</v>
      </c>
      <c r="AP77" s="1" t="n">
        <v>179</v>
      </c>
      <c r="AQ77" s="1" t="n">
        <v>210</v>
      </c>
      <c r="AR77" s="1" t="n">
        <v>203</v>
      </c>
      <c r="AS77" s="1" t="n">
        <v>189</v>
      </c>
      <c r="AT77" s="1" t="n">
        <v>3</v>
      </c>
      <c r="AU77" s="1" t="n">
        <f aca="false">((AO77*15)+(AP77*30)+(AQ77*30)+(AR77*30)+(AS77*15))-(AO77*120)</f>
        <v>10305</v>
      </c>
      <c r="AV77" s="1" t="n">
        <f aca="false">((AO77*15)+(AP77*30)+(AQ77*30)+(AR77*30)+(AS77*15))</f>
        <v>22065</v>
      </c>
      <c r="AW77" s="1" t="n">
        <v>5.03</v>
      </c>
      <c r="AX77" s="4" t="n">
        <f aca="false">10000/SQRT((AO77*BE77)*(AVERAGE(AO77:AS77)*AVERAGE(BE77:BI77)))</f>
        <v>1.43418551502142</v>
      </c>
      <c r="AY77" s="4" t="n">
        <v>1</v>
      </c>
      <c r="AZ77" s="2" t="n">
        <f aca="false">(AO77*BE77)/405</f>
        <v>5.05728395061728</v>
      </c>
      <c r="BA77" s="2" t="n">
        <v>1</v>
      </c>
      <c r="BB77" s="2" t="n">
        <f aca="false">1/(LOG(BE77)+LOG(AO77))</f>
        <v>0.301989595472539</v>
      </c>
      <c r="BC77" s="2" t="n">
        <f aca="false">(BF77-BE77)/(AP77-AO77)</f>
        <v>0.460493827160494</v>
      </c>
      <c r="BD77" s="2" t="n">
        <f aca="false">(20*BE77)/((AO77/18)-3.5)</f>
        <v>214.971428571429</v>
      </c>
      <c r="BE77" s="2" t="n">
        <v>20.9</v>
      </c>
      <c r="BF77" s="2" t="n">
        <v>58.2</v>
      </c>
      <c r="BG77" s="2" t="n">
        <v>157</v>
      </c>
      <c r="BH77" s="2" t="n">
        <v>206</v>
      </c>
      <c r="BI77" s="2" t="n">
        <v>233</v>
      </c>
      <c r="BJ77" s="2" t="n">
        <f aca="false">((BE77*15)+(BF77*30)+(BG77*30)+(BH77*30)+(BI77*15))-(BE77*120)</f>
        <v>13936.5</v>
      </c>
      <c r="BK77" s="2" t="n">
        <f aca="false">((BE77*15)+(BF77*30)+(BG77*30)+(BH77*30)+(BI77*15))</f>
        <v>16444.5</v>
      </c>
      <c r="BL77" s="2" t="n">
        <f aca="false">(1/BE77)</f>
        <v>0.0478468899521531</v>
      </c>
      <c r="BM77" s="2" t="n">
        <f aca="false">(BJ77/AU77)</f>
        <v>1.35240174672489</v>
      </c>
      <c r="BN77" s="2" t="n">
        <f aca="false">(BK77/AV77)</f>
        <v>0.745275322909585</v>
      </c>
      <c r="BO77" s="2" t="n">
        <f aca="false">(AX77*BM77)</f>
        <v>1.9395949956425</v>
      </c>
      <c r="BP77" s="2" t="n">
        <f aca="false">(AX77*BN77)</f>
        <v>1.06886307281984</v>
      </c>
      <c r="BQ77" s="2" t="n">
        <v>1</v>
      </c>
      <c r="BR77" s="4" t="n">
        <f aca="false">(BC77*BL77)</f>
        <v>0.022033197471794</v>
      </c>
      <c r="BS77" s="1" t="n">
        <v>190</v>
      </c>
      <c r="BT77" s="1" t="n">
        <v>0</v>
      </c>
      <c r="BU77" s="1" t="n">
        <v>32</v>
      </c>
      <c r="BV77" s="1" t="n">
        <v>1</v>
      </c>
      <c r="BW77" s="1" t="n">
        <v>115</v>
      </c>
      <c r="BX77" s="1" t="n">
        <v>0</v>
      </c>
      <c r="BY77" s="1" t="n">
        <v>43</v>
      </c>
      <c r="BZ77" s="1" t="n">
        <v>217</v>
      </c>
      <c r="CA77" s="1" t="n">
        <v>1</v>
      </c>
      <c r="CB77" s="1" t="n">
        <v>3</v>
      </c>
      <c r="CN77" s="1" t="n">
        <v>1063</v>
      </c>
      <c r="CO77" s="1" t="n">
        <v>13.659454374412</v>
      </c>
      <c r="CP77" s="1" t="n">
        <v>28.7864534336783</v>
      </c>
      <c r="CQ77" s="1" t="n">
        <v>6.77328316086548</v>
      </c>
      <c r="CR77" s="1" t="n">
        <v>8.21260583254939</v>
      </c>
      <c r="CS77" s="1" t="n">
        <v>3.97930385700847</v>
      </c>
      <c r="CT77" s="1" t="n">
        <v>59.2285983066792</v>
      </c>
      <c r="CU77" s="1" t="n">
        <v>2</v>
      </c>
      <c r="CV77" s="1" t="n">
        <v>2.5</v>
      </c>
      <c r="CW77" s="1" t="n">
        <v>6</v>
      </c>
      <c r="CX77" s="1" t="n">
        <v>0</v>
      </c>
      <c r="CY77" s="1" t="n">
        <v>0.6</v>
      </c>
      <c r="CZ77" s="1" t="n">
        <v>3.2</v>
      </c>
      <c r="DA77" s="1" t="n">
        <v>0.1</v>
      </c>
      <c r="DB77" s="1" t="n">
        <v>0.6</v>
      </c>
      <c r="DC77" s="1" t="n">
        <v>2.2</v>
      </c>
      <c r="DD77" s="1" t="n">
        <v>36.3</v>
      </c>
      <c r="DE77" s="1" t="n">
        <v>34</v>
      </c>
      <c r="DF77" s="1" t="n">
        <v>8</v>
      </c>
      <c r="DG77" s="1" t="n">
        <v>9.7</v>
      </c>
      <c r="DH77" s="1" t="n">
        <v>4.7</v>
      </c>
      <c r="DI77" s="1" t="n">
        <v>40</v>
      </c>
      <c r="DJ77" s="1" t="n">
        <v>157.4</v>
      </c>
      <c r="DK77" s="1" t="n">
        <v>19</v>
      </c>
      <c r="DL77" s="1" t="n">
        <v>16</v>
      </c>
      <c r="DM77" s="1" t="s">
        <v>435</v>
      </c>
      <c r="DN77" s="1" t="s">
        <v>436</v>
      </c>
      <c r="DO77" s="1" t="s">
        <v>437</v>
      </c>
      <c r="DP77" s="1" t="s">
        <v>438</v>
      </c>
      <c r="DQ77" s="1" t="s">
        <v>439</v>
      </c>
      <c r="DR77" s="1" t="s">
        <v>440</v>
      </c>
      <c r="DS77" s="1" t="s">
        <v>441</v>
      </c>
      <c r="DT77" s="1" t="s">
        <v>442</v>
      </c>
      <c r="DU77" s="1" t="s">
        <v>443</v>
      </c>
      <c r="DV77" s="1" t="s">
        <v>444</v>
      </c>
      <c r="DW77" s="1" t="s">
        <v>445</v>
      </c>
      <c r="DX77" s="1" t="s">
        <v>446</v>
      </c>
      <c r="DY77" s="1" t="s">
        <v>447</v>
      </c>
      <c r="DZ77" s="1" t="s">
        <v>448</v>
      </c>
      <c r="EA77" s="1" t="s">
        <v>449</v>
      </c>
      <c r="EB77" s="1" t="s">
        <v>450</v>
      </c>
      <c r="EC77" s="1" t="s">
        <v>451</v>
      </c>
      <c r="ED77" s="1" t="n">
        <v>19</v>
      </c>
      <c r="EE77" s="1" t="n">
        <v>1.3</v>
      </c>
      <c r="EF77" s="1" t="n">
        <v>0</v>
      </c>
      <c r="EG77" s="1" t="n">
        <v>8</v>
      </c>
      <c r="EH77" s="1" t="n">
        <v>1</v>
      </c>
      <c r="EI77" s="1" t="n">
        <v>225</v>
      </c>
      <c r="EJ77" s="1" t="s">
        <v>425</v>
      </c>
      <c r="EK77" s="1" t="s">
        <v>425</v>
      </c>
      <c r="EL77" s="1" t="s">
        <v>425</v>
      </c>
      <c r="EM77" s="1" t="n">
        <v>2000</v>
      </c>
      <c r="EN77" s="1" t="n">
        <v>900</v>
      </c>
      <c r="EO77" s="1" t="n">
        <v>4</v>
      </c>
      <c r="EP77" s="1" t="n">
        <v>0</v>
      </c>
      <c r="EQ77" s="1" t="n">
        <v>0</v>
      </c>
      <c r="ER77" s="1" t="n">
        <v>0</v>
      </c>
      <c r="ES77" s="1" t="n">
        <v>0</v>
      </c>
      <c r="ET77" s="1" t="n">
        <v>0</v>
      </c>
      <c r="EU77" s="1" t="n">
        <v>0</v>
      </c>
      <c r="EV77" s="1" t="n">
        <v>0</v>
      </c>
      <c r="EW77" s="1" t="n">
        <v>0</v>
      </c>
      <c r="EX77" s="1" t="n">
        <v>0</v>
      </c>
      <c r="EY77" s="1" t="n">
        <v>0</v>
      </c>
      <c r="EZ77" s="1" t="n">
        <v>0</v>
      </c>
      <c r="FA77" s="1" t="n">
        <v>1</v>
      </c>
      <c r="FB77" s="1" t="n">
        <v>1</v>
      </c>
      <c r="FC77" s="1" t="n">
        <v>3</v>
      </c>
      <c r="FD77" s="1" t="n">
        <v>0</v>
      </c>
      <c r="FE77" s="1" t="n">
        <v>0</v>
      </c>
      <c r="FF77" s="1" t="n">
        <v>1</v>
      </c>
      <c r="FG77" s="1" t="n">
        <v>2</v>
      </c>
      <c r="FH77" s="1" t="n">
        <v>1</v>
      </c>
      <c r="FI77" s="1" t="n">
        <v>0.5</v>
      </c>
      <c r="FJ77" s="1" t="n">
        <v>4</v>
      </c>
      <c r="FK77" s="1" t="n">
        <v>1</v>
      </c>
      <c r="FL77" s="1" t="n">
        <v>5</v>
      </c>
      <c r="FN77" s="1" t="n">
        <v>26</v>
      </c>
      <c r="FO77" s="1" t="n">
        <v>1</v>
      </c>
      <c r="FP77" s="1" t="n">
        <v>1</v>
      </c>
      <c r="FQ77" s="1" t="n">
        <v>28.36339</v>
      </c>
      <c r="FR77" s="1" t="n">
        <v>474.5377</v>
      </c>
      <c r="FS77" s="1" t="n">
        <v>0.04</v>
      </c>
      <c r="FT77" s="1" t="n">
        <v>1</v>
      </c>
      <c r="FU77" s="1" t="n">
        <v>4</v>
      </c>
      <c r="FV77" s="1" t="n">
        <v>1</v>
      </c>
      <c r="FW77" s="1" t="n">
        <v>3793.24</v>
      </c>
      <c r="FX77" s="1" t="n">
        <v>69.65</v>
      </c>
      <c r="FY77" s="1" t="n">
        <v>16.05</v>
      </c>
      <c r="FZ77" s="1" t="n">
        <v>27.05</v>
      </c>
      <c r="GA77" s="1" t="n">
        <v>91.74</v>
      </c>
      <c r="GB77" s="1" t="n">
        <v>630.87</v>
      </c>
      <c r="GC77" s="1" t="n">
        <v>67.06</v>
      </c>
      <c r="GD77" s="1" t="n">
        <v>21.06</v>
      </c>
      <c r="GE77" s="1" t="n">
        <v>5.5</v>
      </c>
      <c r="GF77" s="1" t="n">
        <v>121.51</v>
      </c>
      <c r="GG77" s="1" t="n">
        <v>0.57</v>
      </c>
      <c r="GH77" s="1" t="n">
        <v>12.61</v>
      </c>
      <c r="GI77" s="1" t="n">
        <v>10.56</v>
      </c>
      <c r="GJ77" s="1" t="n">
        <v>45.28</v>
      </c>
      <c r="GK77" s="1" t="n">
        <v>46.75</v>
      </c>
      <c r="GL77" s="1" t="n">
        <v>22.45</v>
      </c>
      <c r="GM77" s="1" t="n">
        <v>9.99</v>
      </c>
      <c r="GN77" s="1" t="n">
        <v>0</v>
      </c>
      <c r="GO77" s="1" t="n">
        <v>50.48</v>
      </c>
      <c r="GP77" s="1" t="n">
        <v>10.34</v>
      </c>
      <c r="GQ77" s="1" t="n">
        <v>5.63</v>
      </c>
      <c r="GR77" s="1" t="n">
        <v>1.88</v>
      </c>
      <c r="GS77" s="1" t="n">
        <v>1065.27</v>
      </c>
      <c r="GT77" s="1" t="n">
        <v>22.33</v>
      </c>
      <c r="GU77" s="1" t="n">
        <v>0.23</v>
      </c>
      <c r="GV77" s="1" t="n">
        <v>512.47</v>
      </c>
      <c r="GW77" s="1" t="n">
        <v>1618.09</v>
      </c>
      <c r="GX77" s="1" t="n">
        <v>5179.62</v>
      </c>
      <c r="GY77" s="1" t="n">
        <v>3962.81</v>
      </c>
      <c r="GZ77" s="1" t="n">
        <v>8.17</v>
      </c>
      <c r="HA77" s="1" t="n">
        <v>2.56</v>
      </c>
      <c r="HB77" s="1" t="n">
        <v>4.18</v>
      </c>
      <c r="HC77" s="1" t="n">
        <v>0</v>
      </c>
      <c r="HD77" s="1" t="n">
        <v>53.2</v>
      </c>
      <c r="HE77" s="1" t="n">
        <v>600.69</v>
      </c>
      <c r="HF77" s="1" t="n">
        <v>2.23</v>
      </c>
      <c r="HG77" s="1" t="n">
        <v>2.22</v>
      </c>
      <c r="HH77" s="1" t="n">
        <v>24.29</v>
      </c>
      <c r="HI77" s="1" t="n">
        <v>5.92</v>
      </c>
      <c r="HJ77" s="1" t="n">
        <v>2.85</v>
      </c>
      <c r="HK77" s="1" t="n">
        <v>0.31</v>
      </c>
      <c r="HL77" s="1" t="n">
        <v>637.79</v>
      </c>
      <c r="HM77" s="1" t="n">
        <v>1.59</v>
      </c>
      <c r="HN77" s="1" t="n">
        <v>108.11</v>
      </c>
      <c r="HO77" s="1" t="n">
        <v>7518.19</v>
      </c>
      <c r="HP77" s="1" t="n">
        <v>9396.4</v>
      </c>
      <c r="HQ77" s="1" t="n">
        <v>113.22</v>
      </c>
      <c r="HR77" s="1" t="n">
        <v>3721.42</v>
      </c>
      <c r="HS77" s="1" t="n">
        <v>1187.2</v>
      </c>
      <c r="HT77" s="1" t="n">
        <v>6066.52</v>
      </c>
      <c r="HU77" s="1" t="n">
        <v>2814.53</v>
      </c>
      <c r="HV77" s="1" t="n">
        <v>129.72</v>
      </c>
      <c r="HW77" s="1" t="n">
        <v>12.29</v>
      </c>
      <c r="HX77" s="1" t="n">
        <v>12.28</v>
      </c>
      <c r="HY77" s="1" t="n">
        <v>16.53</v>
      </c>
      <c r="HZ77" s="1" t="n">
        <v>2.6</v>
      </c>
      <c r="IA77" s="1" t="n">
        <v>39.77</v>
      </c>
      <c r="IB77" s="1" t="n">
        <v>5.65</v>
      </c>
      <c r="IC77" s="1" t="n">
        <v>66.75</v>
      </c>
      <c r="ID77" s="1" t="n">
        <v>22.2</v>
      </c>
      <c r="IE77" s="1" t="n">
        <v>28.53</v>
      </c>
      <c r="IF77" s="1" t="n">
        <v>60.18</v>
      </c>
      <c r="IG77" s="1" t="n">
        <v>20.29</v>
      </c>
      <c r="IH77" s="1" t="n">
        <v>105.23</v>
      </c>
      <c r="II77" s="1" t="n">
        <v>0.25</v>
      </c>
      <c r="IJ77" s="1" t="n">
        <v>1.27</v>
      </c>
      <c r="IK77" s="1" t="n">
        <v>84.98</v>
      </c>
      <c r="IL77" s="1" t="n">
        <v>4604653.7</v>
      </c>
      <c r="IM77" s="1" t="n">
        <v>7298.89</v>
      </c>
      <c r="IN77" s="1" t="n">
        <v>101.31</v>
      </c>
      <c r="IO77" s="1" t="n">
        <v>0.25</v>
      </c>
      <c r="IP77" s="1" t="n">
        <v>0.57</v>
      </c>
      <c r="IQ77" s="1" t="n">
        <v>0.69</v>
      </c>
      <c r="IR77" s="1" t="n">
        <v>1.24</v>
      </c>
      <c r="IS77" s="1" t="n">
        <v>0.26</v>
      </c>
      <c r="IT77" s="1" t="n">
        <v>0.23</v>
      </c>
      <c r="IU77" s="1" t="n">
        <v>1.33</v>
      </c>
      <c r="IV77" s="1" t="n">
        <v>1.65</v>
      </c>
      <c r="IW77" s="1" t="n">
        <v>15.82</v>
      </c>
      <c r="IX77" s="1" t="n">
        <v>18.1</v>
      </c>
      <c r="IY77" s="1" t="n">
        <v>6.34</v>
      </c>
      <c r="IZ77" s="1" t="n">
        <v>8.16</v>
      </c>
      <c r="JA77" s="1" t="n">
        <v>1.23</v>
      </c>
      <c r="JB77" s="1" t="n">
        <v>0.04</v>
      </c>
      <c r="JC77" s="1" t="n">
        <v>56.63</v>
      </c>
      <c r="JD77" s="1" t="n">
        <v>30.81</v>
      </c>
      <c r="JE77" s="1" t="n">
        <v>8.24</v>
      </c>
      <c r="JF77" s="1" t="n">
        <v>0.11</v>
      </c>
      <c r="JG77" s="1" t="n">
        <v>0.03</v>
      </c>
      <c r="JH77" s="1" t="n">
        <v>17.96</v>
      </c>
      <c r="JI77" s="1" t="n">
        <v>22.8</v>
      </c>
      <c r="JJ77" s="1" t="n">
        <v>0.89</v>
      </c>
      <c r="JK77" s="1" t="n">
        <v>2.28</v>
      </c>
      <c r="JL77" s="1" t="n">
        <v>1.33</v>
      </c>
      <c r="JM77" s="1" t="n">
        <v>2.16</v>
      </c>
      <c r="JN77" s="1" t="n">
        <v>0</v>
      </c>
      <c r="JO77" s="1" t="n">
        <v>0.02</v>
      </c>
      <c r="JP77" s="1" t="n">
        <v>0.02</v>
      </c>
      <c r="JQ77" s="1" t="n">
        <v>0.02</v>
      </c>
      <c r="JR77" s="1" t="n">
        <v>0.02</v>
      </c>
      <c r="JS77" s="1" t="n">
        <v>0</v>
      </c>
      <c r="JT77" s="1" t="n">
        <v>0.06</v>
      </c>
      <c r="JU77" s="1" t="n">
        <v>0.06</v>
      </c>
      <c r="JV77" s="1" t="n">
        <v>40</v>
      </c>
      <c r="JW77" s="1" t="n">
        <v>2400</v>
      </c>
      <c r="JX77" s="1" t="n">
        <v>36</v>
      </c>
      <c r="JY77" s="1" t="n">
        <v>38.05</v>
      </c>
      <c r="JZ77" s="1" t="n">
        <v>30.25</v>
      </c>
      <c r="KA77" s="1" t="n">
        <v>1815</v>
      </c>
      <c r="KB77" s="1" t="n">
        <v>25.95</v>
      </c>
      <c r="KC77" s="1" t="n">
        <v>9</v>
      </c>
      <c r="KD77" s="1" t="n">
        <v>540</v>
      </c>
      <c r="KE77" s="1" t="n">
        <v>62.04</v>
      </c>
      <c r="KF77" s="1" t="n">
        <v>102.04</v>
      </c>
      <c r="KG77" s="1" t="n">
        <v>122.425</v>
      </c>
    </row>
    <row r="78" customFormat="false" ht="15" hidden="false" customHeight="true" outlineLevel="0" collapsed="false">
      <c r="A78" s="1" t="n">
        <v>30571</v>
      </c>
      <c r="B78" s="1" t="n">
        <v>1</v>
      </c>
      <c r="C78" s="1" t="n">
        <v>39</v>
      </c>
      <c r="D78" s="1" t="n">
        <v>1</v>
      </c>
      <c r="E78" s="1" t="n">
        <v>1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</v>
      </c>
      <c r="M78" s="1" t="n">
        <f aca="false">IF(W78&gt;27,1,0)</f>
        <v>0</v>
      </c>
      <c r="N78" s="1" t="n">
        <v>0</v>
      </c>
      <c r="O78" s="1" t="n">
        <v>0</v>
      </c>
      <c r="P78" s="1" t="n">
        <f aca="false">SUM(E78:O78)</f>
        <v>1</v>
      </c>
      <c r="Q78" s="1" t="n">
        <v>110</v>
      </c>
      <c r="R78" s="1" t="n">
        <v>70</v>
      </c>
      <c r="S78" s="1" t="n">
        <f aca="false">Q78-R78</f>
        <v>40</v>
      </c>
      <c r="T78" s="2" t="n">
        <f aca="false">(S78/3)+ R78</f>
        <v>83.3333333333333</v>
      </c>
      <c r="U78" s="3" t="n">
        <v>62.9</v>
      </c>
      <c r="V78" s="3" t="n">
        <v>154</v>
      </c>
      <c r="W78" s="18" t="n">
        <f aca="false">U78/POWER((V78/100),2)</f>
        <v>26.5221791195817</v>
      </c>
      <c r="X78" s="2" t="n">
        <v>1</v>
      </c>
      <c r="Y78" s="3" t="n">
        <v>90.5</v>
      </c>
      <c r="Z78" s="3" t="n">
        <v>94.2</v>
      </c>
      <c r="AA78" s="2" t="n">
        <v>34.6858363847421</v>
      </c>
      <c r="AB78" s="2" t="n">
        <v>0.587662337662338</v>
      </c>
      <c r="AC78" s="2" t="n">
        <v>0.960721868365181</v>
      </c>
      <c r="AD78" s="3" t="n">
        <v>24.6</v>
      </c>
      <c r="AE78" s="3" t="n">
        <v>15.5</v>
      </c>
      <c r="AF78" s="3" t="n">
        <v>47.4</v>
      </c>
      <c r="AG78" s="1" t="n">
        <v>9</v>
      </c>
      <c r="AH78" s="3" t="n">
        <v>56.3</v>
      </c>
      <c r="AI78" s="3" t="n">
        <v>35.4</v>
      </c>
      <c r="AJ78" s="3" t="n">
        <v>45</v>
      </c>
      <c r="AK78" s="3" t="n">
        <v>2.4</v>
      </c>
      <c r="AL78" s="1" t="n">
        <v>1399</v>
      </c>
      <c r="AM78" s="1" t="n">
        <v>48</v>
      </c>
      <c r="AN78" s="1" t="n">
        <v>2168</v>
      </c>
      <c r="AO78" s="1" t="n">
        <v>103</v>
      </c>
      <c r="AP78" s="1" t="n">
        <v>187</v>
      </c>
      <c r="AQ78" s="1" t="n">
        <v>134</v>
      </c>
      <c r="AR78" s="1" t="n">
        <v>132</v>
      </c>
      <c r="AS78" s="1" t="n">
        <v>103</v>
      </c>
      <c r="AT78" s="1" t="n">
        <v>2</v>
      </c>
      <c r="AU78" s="1" t="n">
        <f aca="false">((AO78*15)+(AP78*30)+(AQ78*30)+(AR78*30)+(AS78*15))-(AO78*120)</f>
        <v>4320</v>
      </c>
      <c r="AV78" s="1" t="n">
        <f aca="false">((AO78*15)+(AP78*30)+(AQ78*30)+(AR78*30)+(AS78*15))</f>
        <v>16680</v>
      </c>
      <c r="AW78" s="1" t="n">
        <v>5.48</v>
      </c>
      <c r="AX78" s="4" t="n">
        <f aca="false">10000/SQRT((AO78*BE78)*(AVERAGE(AO78:AS78)*AVERAGE(BE78:BI78)))</f>
        <v>4.66831321986651</v>
      </c>
      <c r="AY78" s="4" t="n">
        <v>0</v>
      </c>
      <c r="AZ78" s="2" t="n">
        <f aca="false">(AO78*BE78)/405</f>
        <v>1.58696296296296</v>
      </c>
      <c r="BA78" s="2" t="n">
        <v>0</v>
      </c>
      <c r="BB78" s="2" t="n">
        <f aca="false">1/(LOG(BE78)+LOG(AO78))</f>
        <v>0.356122589531268</v>
      </c>
      <c r="BC78" s="2" t="n">
        <f aca="false">(BF78-BE78)/(AP78-AO78)</f>
        <v>1.0697619047619</v>
      </c>
      <c r="BD78" s="2" t="n">
        <f aca="false">(20*BE78)/((AO78/18)-3.5)</f>
        <v>56.16</v>
      </c>
      <c r="BE78" s="2" t="n">
        <v>6.24</v>
      </c>
      <c r="BF78" s="2" t="n">
        <v>96.1</v>
      </c>
      <c r="BG78" s="2" t="n">
        <v>61.6</v>
      </c>
      <c r="BH78" s="2" t="n">
        <v>73.8</v>
      </c>
      <c r="BI78" s="2" t="n">
        <v>33.1</v>
      </c>
      <c r="BJ78" s="2" t="n">
        <f aca="false">((BE78*15)+(BF78*30)+(BG78*30)+(BH78*30)+(BI78*15))-(BE78*120)</f>
        <v>6786.3</v>
      </c>
      <c r="BK78" s="2" t="n">
        <f aca="false">((BE78*15)+(BF78*30)+(BG78*30)+(BH78*30)+(BI78*15))</f>
        <v>7535.1</v>
      </c>
      <c r="BL78" s="2" t="n">
        <f aca="false">(1/BE78)</f>
        <v>0.16025641025641</v>
      </c>
      <c r="BM78" s="2" t="n">
        <f aca="false">(BJ78/AU78)</f>
        <v>1.57090277777778</v>
      </c>
      <c r="BN78" s="2" t="n">
        <f aca="false">(BK78/AV78)</f>
        <v>0.451744604316547</v>
      </c>
      <c r="BO78" s="2" t="n">
        <f aca="false">(AX78*BM78)</f>
        <v>7.33346620462502</v>
      </c>
      <c r="BP78" s="2" t="n">
        <f aca="false">(AX78*BN78)</f>
        <v>2.1088853083343</v>
      </c>
      <c r="BQ78" s="2" t="n">
        <v>2</v>
      </c>
      <c r="BR78" s="4" t="n">
        <f aca="false">(BC78*BL78)</f>
        <v>0.171436202686203</v>
      </c>
      <c r="BS78" s="1" t="n">
        <v>196</v>
      </c>
      <c r="BT78" s="1" t="n">
        <v>0</v>
      </c>
      <c r="BU78" s="1" t="n">
        <v>45</v>
      </c>
      <c r="BV78" s="1" t="n">
        <v>0</v>
      </c>
      <c r="BW78" s="1" t="n">
        <v>134</v>
      </c>
      <c r="BX78" s="1" t="n">
        <v>1</v>
      </c>
      <c r="BY78" s="1" t="n">
        <v>17</v>
      </c>
      <c r="BZ78" s="1" t="n">
        <v>87</v>
      </c>
      <c r="CA78" s="1" t="n">
        <v>0</v>
      </c>
      <c r="CB78" s="1" t="n">
        <v>2</v>
      </c>
    </row>
    <row r="79" customFormat="false" ht="15" hidden="false" customHeight="true" outlineLevel="0" collapsed="false">
      <c r="A79" s="1" t="n">
        <v>30577</v>
      </c>
      <c r="B79" s="1" t="n">
        <v>2</v>
      </c>
      <c r="C79" s="1" t="n">
        <v>49</v>
      </c>
      <c r="D79" s="1" t="n">
        <v>1</v>
      </c>
      <c r="E79" s="1" t="n">
        <v>1</v>
      </c>
      <c r="F79" s="1" t="n">
        <v>1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f aca="false">IF(W79&gt;27,1,0)</f>
        <v>1</v>
      </c>
      <c r="N79" s="1" t="n">
        <v>0</v>
      </c>
      <c r="O79" s="1" t="n">
        <v>0</v>
      </c>
      <c r="P79" s="1" t="n">
        <f aca="false">SUM(E79:O79)</f>
        <v>3</v>
      </c>
      <c r="Q79" s="1" t="n">
        <v>120</v>
      </c>
      <c r="R79" s="1" t="n">
        <v>80</v>
      </c>
      <c r="S79" s="1" t="n">
        <f aca="false">Q79-R79</f>
        <v>40</v>
      </c>
      <c r="T79" s="2" t="n">
        <f aca="false">(S79/3)+ R79</f>
        <v>93.3333333333333</v>
      </c>
      <c r="U79" s="3" t="n">
        <v>82.1</v>
      </c>
      <c r="V79" s="3" t="n">
        <v>150.5</v>
      </c>
      <c r="W79" s="18" t="n">
        <f aca="false">U79/POWER((V79/100),2)</f>
        <v>36.2468405425989</v>
      </c>
      <c r="X79" s="2" t="n">
        <v>2</v>
      </c>
      <c r="Y79" s="3" t="n">
        <v>94</v>
      </c>
      <c r="Z79" s="3" t="n">
        <v>123.5</v>
      </c>
      <c r="AA79" s="2" t="n">
        <v>40.4626455257312</v>
      </c>
      <c r="AB79" s="2" t="n">
        <v>0.624584717607974</v>
      </c>
      <c r="AC79" s="2" t="n">
        <v>0.761133603238866</v>
      </c>
      <c r="AD79" s="3" t="n">
        <v>42.5</v>
      </c>
      <c r="AE79" s="3" t="n">
        <v>34.9</v>
      </c>
      <c r="AF79" s="3" t="n">
        <v>47.2</v>
      </c>
      <c r="AG79" s="1" t="n">
        <v>11</v>
      </c>
      <c r="AH79" s="3" t="n">
        <v>40.9</v>
      </c>
      <c r="AI79" s="3" t="n">
        <v>33.6</v>
      </c>
      <c r="AJ79" s="3" t="n">
        <v>44.8</v>
      </c>
      <c r="AK79" s="3" t="n">
        <v>2.4</v>
      </c>
      <c r="AL79" s="1" t="n">
        <v>1453</v>
      </c>
      <c r="AM79" s="1" t="n">
        <v>64</v>
      </c>
      <c r="AN79" s="1" t="n">
        <v>2267</v>
      </c>
      <c r="AO79" s="1" t="n">
        <v>88</v>
      </c>
      <c r="AP79" s="1" t="n">
        <v>123</v>
      </c>
      <c r="AQ79" s="1" t="n">
        <v>126</v>
      </c>
      <c r="AR79" s="1" t="n">
        <v>94</v>
      </c>
      <c r="AS79" s="1" t="n">
        <v>127</v>
      </c>
      <c r="AT79" s="1" t="n">
        <v>1</v>
      </c>
      <c r="AU79" s="1" t="n">
        <f aca="false">((AO79*15)+(AP79*30)+(AQ79*30)+(AR79*30)+(AS79*15))-(AO79*120)</f>
        <v>2955</v>
      </c>
      <c r="AV79" s="1" t="n">
        <f aca="false">((AO79*15)+(AP79*30)+(AQ79*30)+(AR79*30)+(AS79*15))</f>
        <v>13515</v>
      </c>
      <c r="AX79" s="4" t="n">
        <f aca="false">10000/SQRT((AO79*BE79)*(AVERAGE(AO79:AS79)*AVERAGE(BE79:BI79)))</f>
        <v>8.38104480346412</v>
      </c>
      <c r="AY79" s="4" t="n">
        <v>0</v>
      </c>
      <c r="AZ79" s="2" t="n">
        <f aca="false">(AO79*BE79)/405</f>
        <v>1.1038024691358</v>
      </c>
      <c r="BA79" s="2" t="n">
        <v>0</v>
      </c>
      <c r="BB79" s="2" t="n">
        <f aca="false">1/(LOG(BE79)+LOG(AO79))</f>
        <v>0.377309172066399</v>
      </c>
      <c r="BC79" s="2" t="n">
        <f aca="false">(BF79-BE79)/(AP79-AO79)</f>
        <v>0.769142857142857</v>
      </c>
      <c r="BD79" s="2" t="n">
        <f aca="false">(20*BE79)/((AO79/18)-3.5)</f>
        <v>73.152</v>
      </c>
      <c r="BE79" s="2" t="n">
        <v>5.08</v>
      </c>
      <c r="BF79" s="2" t="n">
        <v>32</v>
      </c>
      <c r="BG79" s="2" t="n">
        <v>47.8</v>
      </c>
      <c r="BH79" s="2" t="n">
        <v>17.2</v>
      </c>
      <c r="BI79" s="2" t="n">
        <v>40.6</v>
      </c>
      <c r="BJ79" s="2" t="n">
        <f aca="false">((BE79*15)+(BF79*30)+(BG79*30)+(BH79*30)+(BI79*15))-(BE79*120)</f>
        <v>2985.6</v>
      </c>
      <c r="BK79" s="2" t="n">
        <f aca="false">((BE79*15)+(BF79*30)+(BG79*30)+(BH79*30)+(BI79*15))</f>
        <v>3595.2</v>
      </c>
      <c r="BL79" s="2" t="n">
        <f aca="false">(1/BE79)</f>
        <v>0.196850393700787</v>
      </c>
      <c r="BM79" s="2" t="n">
        <f aca="false">(BJ79/AU79)</f>
        <v>1.01035532994924</v>
      </c>
      <c r="BN79" s="2" t="n">
        <f aca="false">(BK79/AV79)</f>
        <v>0.266015538290788</v>
      </c>
      <c r="BO79" s="2" t="n">
        <f aca="false">(AX79*BM79)</f>
        <v>8.46783328772334</v>
      </c>
      <c r="BP79" s="2" t="n">
        <f aca="false">(AX79*BN79)</f>
        <v>2.22948814483272</v>
      </c>
      <c r="BQ79" s="2" t="n">
        <v>2</v>
      </c>
      <c r="BR79" s="4" t="n">
        <f aca="false">(BC79*BL79)</f>
        <v>0.15140607424072</v>
      </c>
      <c r="BS79" s="1" t="n">
        <v>186</v>
      </c>
      <c r="BT79" s="1" t="n">
        <v>0</v>
      </c>
      <c r="BU79" s="1" t="n">
        <v>50</v>
      </c>
      <c r="BV79" s="1" t="n">
        <v>0</v>
      </c>
      <c r="BW79" s="1" t="n">
        <v>116</v>
      </c>
      <c r="BX79" s="1" t="n">
        <v>0</v>
      </c>
      <c r="BY79" s="1" t="n">
        <v>20</v>
      </c>
      <c r="BZ79" s="1" t="n">
        <v>102</v>
      </c>
      <c r="CA79" s="1" t="n">
        <v>0</v>
      </c>
      <c r="CB79" s="1" t="n">
        <v>4</v>
      </c>
      <c r="CC79" s="1" t="n">
        <v>1</v>
      </c>
      <c r="FM79" s="1" t="n">
        <v>2</v>
      </c>
      <c r="FN79" s="1" t="n">
        <v>2</v>
      </c>
      <c r="FO79" s="1" t="n">
        <v>2</v>
      </c>
      <c r="FP79" s="1" t="n">
        <v>2</v>
      </c>
      <c r="FQ79" s="1" t="n">
        <v>31.96012</v>
      </c>
      <c r="FR79" s="1" t="n">
        <v>146.4559</v>
      </c>
      <c r="FS79" s="1" t="n">
        <v>2.28</v>
      </c>
      <c r="FT79" s="1" t="n">
        <v>2</v>
      </c>
      <c r="FU79" s="1" t="n">
        <v>4</v>
      </c>
      <c r="FV79" s="1" t="n">
        <v>1</v>
      </c>
      <c r="FW79" s="1" t="n">
        <v>2453.33</v>
      </c>
      <c r="FX79" s="1" t="n">
        <v>71.12</v>
      </c>
      <c r="FY79" s="1" t="n">
        <v>34.05</v>
      </c>
      <c r="FZ79" s="1" t="n">
        <v>36.53</v>
      </c>
      <c r="GA79" s="1" t="n">
        <v>21.78</v>
      </c>
      <c r="GB79" s="1" t="n">
        <v>260.72</v>
      </c>
      <c r="GC79" s="1" t="n">
        <v>22.28</v>
      </c>
      <c r="GD79" s="1" t="n">
        <v>17.31</v>
      </c>
      <c r="GE79" s="1" t="n">
        <v>3.57</v>
      </c>
      <c r="GF79" s="1" t="n">
        <v>101.59</v>
      </c>
      <c r="GG79" s="1" t="n">
        <v>2.23</v>
      </c>
      <c r="GH79" s="1" t="n">
        <v>13.36</v>
      </c>
      <c r="GI79" s="1" t="n">
        <v>3.02</v>
      </c>
      <c r="GJ79" s="1" t="n">
        <v>18.39</v>
      </c>
      <c r="GK79" s="1" t="n">
        <v>16.38</v>
      </c>
      <c r="GL79" s="1" t="n">
        <v>7.04</v>
      </c>
      <c r="GM79" s="1" t="n">
        <v>5.03</v>
      </c>
      <c r="GN79" s="1" t="n">
        <v>0</v>
      </c>
      <c r="GO79" s="1" t="n">
        <v>9.15</v>
      </c>
      <c r="GP79" s="1" t="n">
        <v>4.56</v>
      </c>
      <c r="GQ79" s="1" t="n">
        <v>1.7</v>
      </c>
      <c r="GR79" s="1" t="n">
        <v>0.53</v>
      </c>
      <c r="GS79" s="1" t="n">
        <v>510.65</v>
      </c>
      <c r="GT79" s="1" t="n">
        <v>12.96</v>
      </c>
      <c r="GU79" s="1" t="n">
        <v>0.87</v>
      </c>
      <c r="GV79" s="1" t="n">
        <v>289.42</v>
      </c>
      <c r="GW79" s="1" t="n">
        <v>1028.64</v>
      </c>
      <c r="GX79" s="1" t="n">
        <v>2209.19</v>
      </c>
      <c r="GY79" s="1" t="n">
        <v>1656.06</v>
      </c>
      <c r="GZ79" s="1" t="n">
        <v>6.93</v>
      </c>
      <c r="HA79" s="1" t="n">
        <v>3.05</v>
      </c>
      <c r="HB79" s="1" t="n">
        <v>2.26</v>
      </c>
      <c r="HC79" s="1" t="n">
        <v>0</v>
      </c>
      <c r="HD79" s="1" t="n">
        <v>67.05</v>
      </c>
      <c r="HE79" s="1" t="n">
        <v>63.09</v>
      </c>
      <c r="HF79" s="1" t="n">
        <v>2.14</v>
      </c>
      <c r="HG79" s="1" t="n">
        <v>1.48</v>
      </c>
      <c r="HH79" s="1" t="n">
        <v>22.54</v>
      </c>
      <c r="HI79" s="1" t="n">
        <v>3.72</v>
      </c>
      <c r="HJ79" s="1" t="n">
        <v>1.58</v>
      </c>
      <c r="HK79" s="1" t="n">
        <v>3.63</v>
      </c>
      <c r="HL79" s="1" t="n">
        <v>260.2</v>
      </c>
      <c r="HM79" s="1" t="n">
        <v>1.81</v>
      </c>
      <c r="HN79" s="1" t="n">
        <v>26.45</v>
      </c>
      <c r="HO79" s="1" t="n">
        <v>2199.55</v>
      </c>
      <c r="HP79" s="1" t="n">
        <v>1589.94</v>
      </c>
      <c r="HQ79" s="1" t="n">
        <v>25.02</v>
      </c>
      <c r="HR79" s="1" t="n">
        <v>781.46</v>
      </c>
      <c r="HS79" s="1" t="n">
        <v>68.83</v>
      </c>
      <c r="HT79" s="1" t="n">
        <v>1748.36</v>
      </c>
      <c r="HU79" s="1" t="n">
        <v>526.48</v>
      </c>
      <c r="HV79" s="1" t="n">
        <v>43.42</v>
      </c>
      <c r="HW79" s="1" t="n">
        <v>10.51</v>
      </c>
      <c r="HX79" s="1" t="n">
        <v>5.16</v>
      </c>
      <c r="HY79" s="1" t="n">
        <v>4.82</v>
      </c>
      <c r="HZ79" s="1" t="n">
        <v>0.83</v>
      </c>
      <c r="IA79" s="1" t="n">
        <v>4.16</v>
      </c>
      <c r="IB79" s="1" t="n">
        <v>0.83</v>
      </c>
      <c r="IC79" s="1" t="n">
        <v>11.6</v>
      </c>
      <c r="ID79" s="1" t="n">
        <v>5</v>
      </c>
      <c r="IE79" s="1" t="n">
        <v>19.93</v>
      </c>
      <c r="IF79" s="1" t="n">
        <v>28.67</v>
      </c>
      <c r="IG79" s="1" t="n">
        <v>18.17</v>
      </c>
      <c r="IH79" s="1" t="n">
        <v>160.73</v>
      </c>
      <c r="II79" s="1" t="n">
        <v>62.72</v>
      </c>
      <c r="IJ79" s="1" t="n">
        <v>101.59</v>
      </c>
      <c r="IK79" s="1" t="n">
        <v>23.78</v>
      </c>
      <c r="IL79" s="1" t="n">
        <v>2076096</v>
      </c>
      <c r="IM79" s="1" t="n">
        <v>7962.93</v>
      </c>
      <c r="IN79" s="1" t="n">
        <v>66.99</v>
      </c>
      <c r="IO79" s="1" t="n">
        <v>0.07</v>
      </c>
      <c r="IP79" s="1" t="n">
        <v>0.03</v>
      </c>
      <c r="IQ79" s="1" t="n">
        <v>0.03</v>
      </c>
      <c r="IR79" s="1" t="n">
        <v>0.14</v>
      </c>
      <c r="IS79" s="1" t="n">
        <v>0.44</v>
      </c>
      <c r="IT79" s="1" t="n">
        <v>0.12</v>
      </c>
      <c r="IU79" s="1" t="n">
        <v>0.84</v>
      </c>
      <c r="IV79" s="1" t="n">
        <v>0.87</v>
      </c>
      <c r="IW79" s="1" t="n">
        <v>12.16</v>
      </c>
      <c r="IX79" s="1" t="n">
        <v>8.77</v>
      </c>
      <c r="IY79" s="1" t="n">
        <v>6.22</v>
      </c>
      <c r="IZ79" s="1" t="n">
        <v>3.55</v>
      </c>
      <c r="JA79" s="1" t="n">
        <v>1.4</v>
      </c>
      <c r="JB79" s="1" t="n">
        <v>0.07</v>
      </c>
      <c r="JC79" s="1" t="n">
        <v>23.66</v>
      </c>
      <c r="JD79" s="1" t="n">
        <v>13.64</v>
      </c>
      <c r="JE79" s="1" t="n">
        <v>0.75</v>
      </c>
      <c r="JF79" s="1" t="n">
        <v>0.18</v>
      </c>
      <c r="JG79" s="1" t="n">
        <v>0</v>
      </c>
      <c r="JH79" s="1" t="n">
        <v>11.58</v>
      </c>
      <c r="JI79" s="1" t="n">
        <v>4.67</v>
      </c>
      <c r="JJ79" s="1" t="n">
        <v>0.07</v>
      </c>
      <c r="JK79" s="1" t="n">
        <v>0.15</v>
      </c>
      <c r="JL79" s="1" t="n">
        <v>0.56</v>
      </c>
      <c r="JM79" s="1" t="n">
        <v>0.39</v>
      </c>
      <c r="JN79" s="1" t="n">
        <v>0</v>
      </c>
      <c r="JO79" s="1" t="n">
        <v>0.1</v>
      </c>
      <c r="JP79" s="1" t="n">
        <v>0.03</v>
      </c>
      <c r="JQ79" s="1" t="n">
        <v>0</v>
      </c>
      <c r="JR79" s="1" t="n">
        <v>0</v>
      </c>
      <c r="JS79" s="1" t="n">
        <v>0.01</v>
      </c>
      <c r="JT79" s="1" t="n">
        <v>0.02</v>
      </c>
      <c r="JU79" s="1" t="n">
        <v>0.01</v>
      </c>
      <c r="JV79" s="1" t="n">
        <v>43</v>
      </c>
      <c r="JW79" s="1" t="n">
        <v>2580</v>
      </c>
      <c r="JX79" s="1" t="n">
        <v>38.7</v>
      </c>
      <c r="JY79" s="1" t="n">
        <v>22.251</v>
      </c>
      <c r="JZ79" s="1" t="n">
        <v>14.109</v>
      </c>
      <c r="KA79" s="1" t="n">
        <v>846.54</v>
      </c>
      <c r="KB79" s="1" t="n">
        <v>5.2875</v>
      </c>
      <c r="KC79" s="1" t="n">
        <v>2.125</v>
      </c>
      <c r="KD79" s="1" t="n">
        <v>127.5</v>
      </c>
      <c r="KE79" s="1" t="n">
        <v>16.234</v>
      </c>
      <c r="KF79" s="1" t="n">
        <v>59.234</v>
      </c>
      <c r="KG79" s="1" t="n">
        <v>27.5385</v>
      </c>
    </row>
    <row r="80" customFormat="false" ht="15" hidden="false" customHeight="true" outlineLevel="0" collapsed="false">
      <c r="A80" s="1" t="n">
        <v>30580</v>
      </c>
      <c r="B80" s="1" t="n">
        <v>1</v>
      </c>
      <c r="C80" s="1" t="n">
        <v>36</v>
      </c>
      <c r="D80" s="1" t="n">
        <v>1</v>
      </c>
      <c r="E80" s="1" t="n">
        <v>1</v>
      </c>
      <c r="F80" s="1" t="n">
        <v>0</v>
      </c>
      <c r="G80" s="1" t="n">
        <v>1</v>
      </c>
      <c r="H80" s="1" t="n">
        <v>0</v>
      </c>
      <c r="I80" s="1" t="n">
        <v>1</v>
      </c>
      <c r="J80" s="1" t="n">
        <v>0</v>
      </c>
      <c r="K80" s="1" t="n">
        <v>0</v>
      </c>
      <c r="L80" s="1" t="n">
        <v>0</v>
      </c>
      <c r="M80" s="1" t="n">
        <v>1</v>
      </c>
      <c r="N80" s="1" t="n">
        <v>0</v>
      </c>
      <c r="O80" s="1" t="n">
        <v>1</v>
      </c>
      <c r="P80" s="1" t="n">
        <f aca="false">SUM(E80:O80)</f>
        <v>5</v>
      </c>
      <c r="Q80" s="1" t="n">
        <v>130</v>
      </c>
      <c r="R80" s="1" t="n">
        <v>90</v>
      </c>
      <c r="S80" s="1" t="n">
        <v>40</v>
      </c>
      <c r="T80" s="2" t="n">
        <v>103.333333333333</v>
      </c>
      <c r="U80" s="3" t="n">
        <v>89.7</v>
      </c>
      <c r="V80" s="3" t="n">
        <v>160</v>
      </c>
      <c r="W80" s="2" t="n">
        <v>35.0390625</v>
      </c>
      <c r="X80" s="2" t="n">
        <v>2</v>
      </c>
      <c r="AD80" s="3" t="n">
        <v>45.3</v>
      </c>
      <c r="AO80" s="1" t="n">
        <v>104</v>
      </c>
      <c r="AP80" s="1" t="n">
        <v>152</v>
      </c>
      <c r="AQ80" s="1" t="n">
        <v>187</v>
      </c>
      <c r="AR80" s="1" t="n">
        <v>183</v>
      </c>
      <c r="AS80" s="1" t="n">
        <v>196</v>
      </c>
      <c r="AT80" s="1" t="n">
        <v>4</v>
      </c>
      <c r="AU80" s="1" t="n">
        <f aca="false">((AO80*15)+(AP80*30)+(AQ80*30)+(AR80*30)+(AS80*15))-(AO80*120)</f>
        <v>7680</v>
      </c>
      <c r="AV80" s="1" t="n">
        <f aca="false">((AO80*15)+(AP80*30)+(AQ80*30)+(AR80*30)+(AS80*15))</f>
        <v>20160</v>
      </c>
      <c r="AW80" s="1" t="n">
        <v>5.82</v>
      </c>
      <c r="BS80" s="1" t="n">
        <v>222</v>
      </c>
      <c r="BT80" s="1" t="n">
        <v>1</v>
      </c>
      <c r="BU80" s="1" t="n">
        <v>44</v>
      </c>
      <c r="BV80" s="1" t="n">
        <v>0</v>
      </c>
      <c r="BW80" s="1" t="n">
        <v>137</v>
      </c>
      <c r="BX80" s="1" t="n">
        <v>1</v>
      </c>
      <c r="BY80" s="1" t="n">
        <v>41</v>
      </c>
      <c r="BZ80" s="1" t="n">
        <v>206</v>
      </c>
      <c r="CA80" s="1" t="n">
        <v>1</v>
      </c>
      <c r="CB80" s="1" t="n">
        <v>5</v>
      </c>
      <c r="CC80" s="1" t="n">
        <v>2</v>
      </c>
      <c r="CD80" s="1" t="n">
        <v>61</v>
      </c>
      <c r="CE80" s="1" t="n">
        <v>22</v>
      </c>
      <c r="CF80" s="1" t="n">
        <v>35.6</v>
      </c>
      <c r="CG80" s="1" t="n">
        <v>152</v>
      </c>
      <c r="CH80" s="1" t="n">
        <v>80</v>
      </c>
      <c r="CI80" s="1" t="n">
        <v>389</v>
      </c>
      <c r="CJ80" s="1" t="n">
        <v>1.42</v>
      </c>
      <c r="CK80" s="1" t="s">
        <v>429</v>
      </c>
      <c r="CN80" s="1" t="n">
        <v>2090</v>
      </c>
      <c r="CO80" s="1" t="n">
        <v>14.2392344497608</v>
      </c>
      <c r="CP80" s="1" t="n">
        <v>11.688038277512</v>
      </c>
      <c r="CQ80" s="1" t="n">
        <v>3.6555023923445</v>
      </c>
      <c r="CR80" s="1" t="n">
        <v>4.44019138755981</v>
      </c>
      <c r="CS80" s="1" t="n">
        <v>1.89473684210526</v>
      </c>
      <c r="CT80" s="1" t="n">
        <v>61.8373205741627</v>
      </c>
      <c r="CU80" s="1" t="n">
        <v>11.75</v>
      </c>
      <c r="CV80" s="1" t="n">
        <v>3.97</v>
      </c>
      <c r="CW80" s="1" t="n">
        <v>9.85</v>
      </c>
      <c r="CX80" s="1" t="n">
        <v>0</v>
      </c>
      <c r="CY80" s="1" t="n">
        <v>1.37</v>
      </c>
      <c r="CZ80" s="1" t="n">
        <v>2.23</v>
      </c>
      <c r="DA80" s="1" t="n">
        <v>0</v>
      </c>
      <c r="DB80" s="1" t="n">
        <v>1.73</v>
      </c>
      <c r="DC80" s="1" t="n">
        <v>0</v>
      </c>
      <c r="DD80" s="1" t="n">
        <v>74.4</v>
      </c>
      <c r="DE80" s="1" t="n">
        <v>61.07</v>
      </c>
      <c r="DF80" s="1" t="n">
        <v>19.1</v>
      </c>
      <c r="DG80" s="1" t="n">
        <v>23.2</v>
      </c>
      <c r="DH80" s="1" t="n">
        <v>9.9</v>
      </c>
      <c r="DI80" s="1" t="n">
        <v>177</v>
      </c>
      <c r="DJ80" s="1" t="n">
        <v>323.1</v>
      </c>
      <c r="DK80" s="1" t="n">
        <v>106.8</v>
      </c>
      <c r="DL80" s="1" t="n">
        <v>18</v>
      </c>
      <c r="DM80" s="1" t="n">
        <v>2805</v>
      </c>
      <c r="DN80" s="1" t="n">
        <v>365</v>
      </c>
      <c r="DO80" s="1" t="n">
        <v>1.56</v>
      </c>
      <c r="DP80" s="1" t="n">
        <v>1.42</v>
      </c>
      <c r="DQ80" s="1" t="n">
        <v>0.82</v>
      </c>
      <c r="DR80" s="1" t="n">
        <v>2.99</v>
      </c>
      <c r="DS80" s="1" t="n">
        <v>62.2</v>
      </c>
      <c r="DT80" s="1" t="n">
        <v>329</v>
      </c>
      <c r="DU80" s="1" t="n">
        <v>2.08</v>
      </c>
      <c r="DV80" s="1" t="n">
        <v>9.99</v>
      </c>
      <c r="DW80" s="1" t="n">
        <v>3.54</v>
      </c>
      <c r="DX80" s="1" t="n">
        <v>970</v>
      </c>
      <c r="DY80" s="1" t="n">
        <v>12.11</v>
      </c>
      <c r="DZ80" s="1" t="n">
        <v>2521</v>
      </c>
      <c r="EA80" s="1" t="n">
        <v>860</v>
      </c>
      <c r="EB80" s="1" t="n">
        <v>1166</v>
      </c>
      <c r="EC80" s="1" t="n">
        <v>854</v>
      </c>
      <c r="ED80" s="1" t="n">
        <v>52</v>
      </c>
      <c r="EE80" s="1" t="n">
        <v>5.6</v>
      </c>
      <c r="EF80" s="1" t="n">
        <v>0</v>
      </c>
      <c r="EG80" s="1" t="n">
        <v>5</v>
      </c>
      <c r="EH80" s="1" t="n">
        <v>4</v>
      </c>
      <c r="EI80" s="1" t="n">
        <v>250</v>
      </c>
      <c r="EJ80" s="1" t="n">
        <v>5</v>
      </c>
      <c r="EK80" s="1" t="n">
        <v>1</v>
      </c>
      <c r="EL80" s="1" t="n">
        <v>250</v>
      </c>
      <c r="EM80" s="1" t="n">
        <v>1000</v>
      </c>
      <c r="EN80" s="1" t="n">
        <v>0</v>
      </c>
      <c r="EO80" s="1" t="n">
        <v>3</v>
      </c>
      <c r="EP80" s="1" t="n">
        <v>1</v>
      </c>
      <c r="EQ80" s="1" t="n">
        <v>1</v>
      </c>
      <c r="ER80" s="1" t="n">
        <v>300</v>
      </c>
      <c r="ES80" s="1" t="n">
        <v>4</v>
      </c>
      <c r="ET80" s="1" t="n">
        <v>0</v>
      </c>
      <c r="EU80" s="1" t="n">
        <v>0</v>
      </c>
      <c r="EV80" s="1" t="n">
        <v>0</v>
      </c>
      <c r="EW80" s="1" t="n">
        <v>0</v>
      </c>
      <c r="EX80" s="1" t="n">
        <v>1</v>
      </c>
      <c r="EY80" s="1" t="n">
        <v>1</v>
      </c>
      <c r="EZ80" s="1" t="n">
        <v>7</v>
      </c>
      <c r="FA80" s="1" t="n">
        <v>0</v>
      </c>
      <c r="FB80" s="1" t="n">
        <v>0</v>
      </c>
      <c r="FC80" s="1" t="n">
        <v>0</v>
      </c>
      <c r="FD80" s="1" t="n">
        <v>2</v>
      </c>
      <c r="FE80" s="1" t="n">
        <v>2</v>
      </c>
      <c r="FF80" s="1" t="n">
        <v>0</v>
      </c>
      <c r="FG80" s="1" t="n">
        <v>0</v>
      </c>
      <c r="FH80" s="1" t="n">
        <v>0</v>
      </c>
      <c r="FI80" s="1" t="n">
        <v>0</v>
      </c>
      <c r="FJ80" s="1" t="n">
        <v>0</v>
      </c>
      <c r="FK80" s="1" t="n">
        <v>1</v>
      </c>
      <c r="FL80" s="1" t="n">
        <v>3</v>
      </c>
    </row>
    <row r="81" customFormat="false" ht="15" hidden="false" customHeight="true" outlineLevel="0" collapsed="false">
      <c r="A81" s="1" t="n">
        <v>30582</v>
      </c>
      <c r="B81" s="1" t="n">
        <v>1</v>
      </c>
      <c r="C81" s="1" t="n">
        <v>46</v>
      </c>
      <c r="D81" s="1" t="n">
        <v>1</v>
      </c>
      <c r="E81" s="1" t="n">
        <v>0</v>
      </c>
      <c r="F81" s="1" t="n">
        <v>1</v>
      </c>
      <c r="G81" s="1" t="n">
        <v>1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</v>
      </c>
      <c r="M81" s="1" t="n">
        <v>0</v>
      </c>
      <c r="N81" s="1" t="n">
        <v>0</v>
      </c>
      <c r="O81" s="1" t="n">
        <v>0</v>
      </c>
      <c r="P81" s="1" t="n">
        <f aca="false">SUM(E81:O81)</f>
        <v>2</v>
      </c>
      <c r="Q81" s="1" t="n">
        <v>120</v>
      </c>
      <c r="R81" s="1" t="n">
        <v>70</v>
      </c>
      <c r="S81" s="1" t="n">
        <v>50</v>
      </c>
      <c r="T81" s="2" t="n">
        <v>86.6666666666667</v>
      </c>
      <c r="U81" s="3" t="s">
        <v>452</v>
      </c>
      <c r="V81" s="3" t="s">
        <v>453</v>
      </c>
      <c r="W81" s="2" t="n">
        <v>24.7082204709909</v>
      </c>
      <c r="X81" s="2" t="n">
        <v>0</v>
      </c>
      <c r="Y81" s="3" t="n">
        <v>86</v>
      </c>
      <c r="Z81" s="3" t="n">
        <v>100</v>
      </c>
      <c r="AB81" s="2" t="n">
        <v>0.476454293628809</v>
      </c>
      <c r="AC81" s="2" t="n">
        <v>0.86</v>
      </c>
      <c r="AD81" s="3" t="s">
        <v>454</v>
      </c>
      <c r="AO81" s="1" t="n">
        <v>93</v>
      </c>
      <c r="AP81" s="1" t="n">
        <v>125</v>
      </c>
      <c r="AQ81" s="1" t="n">
        <v>143</v>
      </c>
      <c r="AR81" s="1" t="n">
        <v>143</v>
      </c>
      <c r="AS81" s="1" t="n">
        <v>140</v>
      </c>
      <c r="AT81" s="1" t="n">
        <v>3</v>
      </c>
      <c r="AU81" s="1" t="n">
        <f aca="false">((AO81*15)+(AP81*30)+(AQ81*30)+(AR81*30)+(AS81*15))-(AO81*120)</f>
        <v>4665</v>
      </c>
      <c r="AV81" s="1" t="n">
        <f aca="false">((AO81*15)+(AP81*30)+(AQ81*30)+(AR81*30)+(AS81*15))</f>
        <v>15825</v>
      </c>
      <c r="AW81" s="1" t="n">
        <v>5.75</v>
      </c>
      <c r="BS81" s="1" t="n">
        <v>173</v>
      </c>
      <c r="BT81" s="1" t="n">
        <v>0</v>
      </c>
      <c r="BU81" s="1" t="n">
        <v>54</v>
      </c>
      <c r="BV81" s="1" t="n">
        <v>0</v>
      </c>
      <c r="BW81" s="1" t="n">
        <v>101</v>
      </c>
      <c r="BX81" s="1" t="n">
        <v>0</v>
      </c>
      <c r="BY81" s="1" t="n">
        <v>18</v>
      </c>
      <c r="BZ81" s="1" t="n">
        <v>92</v>
      </c>
      <c r="CA81" s="1" t="n">
        <v>0</v>
      </c>
      <c r="CB81" s="1" t="n">
        <v>0</v>
      </c>
      <c r="CD81" s="1" t="n">
        <v>44</v>
      </c>
      <c r="CE81" s="1" t="s">
        <v>441</v>
      </c>
      <c r="CF81" s="1" t="s">
        <v>455</v>
      </c>
      <c r="CG81" s="1" t="n">
        <v>152</v>
      </c>
      <c r="CH81" s="1" t="n">
        <v>97</v>
      </c>
      <c r="CI81" s="1" t="n">
        <v>405</v>
      </c>
      <c r="CJ81" s="1" t="s">
        <v>456</v>
      </c>
      <c r="CK81" s="1" t="s">
        <v>433</v>
      </c>
    </row>
    <row r="82" customFormat="false" ht="15" hidden="false" customHeight="true" outlineLevel="0" collapsed="false">
      <c r="A82" s="1" t="n">
        <v>30585</v>
      </c>
      <c r="B82" s="1" t="n">
        <v>2</v>
      </c>
      <c r="C82" s="1" t="n">
        <v>46</v>
      </c>
      <c r="D82" s="1" t="n">
        <v>1</v>
      </c>
      <c r="E82" s="1" t="n">
        <v>1</v>
      </c>
      <c r="F82" s="1" t="n">
        <v>1</v>
      </c>
      <c r="G82" s="1" t="n">
        <v>1</v>
      </c>
      <c r="H82" s="1" t="n">
        <v>1</v>
      </c>
      <c r="I82" s="1" t="n">
        <v>0</v>
      </c>
      <c r="J82" s="1" t="n">
        <v>0</v>
      </c>
      <c r="K82" s="1" t="n">
        <v>0</v>
      </c>
      <c r="L82" s="1" t="n">
        <v>0</v>
      </c>
      <c r="M82" s="1" t="n">
        <f aca="false">IF(W82&gt;27,1,0)</f>
        <v>1</v>
      </c>
      <c r="N82" s="1" t="n">
        <v>0</v>
      </c>
      <c r="O82" s="1" t="n">
        <v>1</v>
      </c>
      <c r="P82" s="1" t="n">
        <f aca="false">SUM(E82:O82)</f>
        <v>6</v>
      </c>
      <c r="Q82" s="1" t="n">
        <v>150</v>
      </c>
      <c r="R82" s="1" t="n">
        <v>90</v>
      </c>
      <c r="S82" s="1" t="n">
        <f aca="false">Q82-R82</f>
        <v>60</v>
      </c>
      <c r="T82" s="2" t="n">
        <f aca="false">(S82/3)+ R82</f>
        <v>110</v>
      </c>
      <c r="U82" s="3" t="n">
        <v>74.2</v>
      </c>
      <c r="V82" s="3" t="n">
        <v>156.7</v>
      </c>
      <c r="W82" s="18" t="n">
        <f aca="false">U82/POWER((V82/100),2)</f>
        <v>30.2180136013641</v>
      </c>
      <c r="X82" s="2" t="n">
        <v>2</v>
      </c>
      <c r="Y82" s="3" t="n">
        <v>88.2</v>
      </c>
      <c r="Z82" s="3" t="n">
        <v>105</v>
      </c>
      <c r="AA82" s="2" t="n">
        <v>44.4935010555655</v>
      </c>
      <c r="AB82" s="2" t="n">
        <v>0.562858966177409</v>
      </c>
      <c r="AC82" s="2" t="n">
        <v>0.84</v>
      </c>
      <c r="AD82" s="3" t="n">
        <v>41.4</v>
      </c>
      <c r="AE82" s="3" t="n">
        <v>30.7</v>
      </c>
      <c r="AF82" s="3" t="n">
        <v>43.5</v>
      </c>
      <c r="AG82" s="1" t="n">
        <v>9</v>
      </c>
      <c r="AH82" s="3" t="n">
        <v>41.4</v>
      </c>
      <c r="AI82" s="3" t="n">
        <v>30.7</v>
      </c>
      <c r="AJ82" s="3" t="n">
        <v>41.3</v>
      </c>
      <c r="AK82" s="3" t="n">
        <v>2.2</v>
      </c>
      <c r="AL82" s="1" t="n">
        <v>1345</v>
      </c>
      <c r="AM82" s="1" t="n">
        <v>61</v>
      </c>
      <c r="AN82" s="1" t="n">
        <v>2098</v>
      </c>
      <c r="AO82" s="1" t="n">
        <v>119</v>
      </c>
      <c r="AP82" s="1" t="n">
        <v>209</v>
      </c>
      <c r="AQ82" s="1" t="n">
        <v>217</v>
      </c>
      <c r="AR82" s="1" t="n">
        <v>215</v>
      </c>
      <c r="AS82" s="1" t="n">
        <v>188</v>
      </c>
      <c r="AT82" s="1" t="n">
        <v>4</v>
      </c>
      <c r="AU82" s="1" t="n">
        <f aca="false">((AO82*15)+(AP82*30)+(AQ82*30)+(AR82*30)+(AS82*15))-(AO82*120)</f>
        <v>9555</v>
      </c>
      <c r="AV82" s="1" t="n">
        <f aca="false">((AO82*15)+(AP82*30)+(AQ82*30)+(AR82*30)+(AS82*15))</f>
        <v>23835</v>
      </c>
      <c r="AW82" s="1" t="n">
        <v>5.7</v>
      </c>
      <c r="AX82" s="4" t="n">
        <f aca="false">10000/SQRT((AO82*BE82)*(AVERAGE(AO82:AS82)*AVERAGE(BE82:BI82)))</f>
        <v>1.52244019534628</v>
      </c>
      <c r="AY82" s="4" t="n">
        <v>1</v>
      </c>
      <c r="AZ82" s="2" t="n">
        <f aca="false">(AO82*BE82)/405</f>
        <v>6.37604938271605</v>
      </c>
      <c r="BA82" s="2" t="n">
        <v>1</v>
      </c>
      <c r="BB82" s="2" t="n">
        <f aca="false">1/(LOG(BE82)+LOG(AO82))</f>
        <v>0.293082660533686</v>
      </c>
      <c r="BC82" s="2" t="n">
        <f aca="false">(BF82-BE82)/(AP82-AO82)</f>
        <v>0.548888888888889</v>
      </c>
      <c r="BD82" s="2" t="n">
        <f aca="false">(20*BE82)/((AO82/18)-3.5)</f>
        <v>139.5</v>
      </c>
      <c r="BE82" s="2" t="n">
        <v>21.7</v>
      </c>
      <c r="BF82" s="2" t="n">
        <v>71.1</v>
      </c>
      <c r="BG82" s="2" t="n">
        <v>85.8</v>
      </c>
      <c r="BH82" s="2" t="n">
        <v>132</v>
      </c>
      <c r="BI82" s="2" t="n">
        <v>130</v>
      </c>
      <c r="BJ82" s="2" t="n">
        <f aca="false">((BE82*15)+(BF82*30)+(BG82*30)+(BH82*30)+(BI82*15))-(BE82*120)</f>
        <v>8338.5</v>
      </c>
      <c r="BK82" s="2" t="n">
        <f aca="false">((BE82*15)+(BF82*30)+(BG82*30)+(BH82*30)+(BI82*15))</f>
        <v>10942.5</v>
      </c>
      <c r="BL82" s="2" t="n">
        <f aca="false">(1/BE82)</f>
        <v>0.0460829493087558</v>
      </c>
      <c r="BM82" s="2" t="n">
        <f aca="false">(BJ82/AU82)</f>
        <v>0.872684458398744</v>
      </c>
      <c r="BN82" s="2" t="n">
        <f aca="false">(BK82/AV82)</f>
        <v>0.459093769666457</v>
      </c>
      <c r="BO82" s="2" t="n">
        <f aca="false">(AX82*BM82)</f>
        <v>1.32860989732025</v>
      </c>
      <c r="BP82" s="2" t="n">
        <f aca="false">(AX82*BN82)</f>
        <v>0.698942808373262</v>
      </c>
      <c r="BQ82" s="2" t="n">
        <v>1</v>
      </c>
      <c r="BR82" s="4" t="n">
        <f aca="false">(BC82*BL82)</f>
        <v>0.0252944188428059</v>
      </c>
      <c r="BS82" s="1" t="n">
        <v>214</v>
      </c>
      <c r="BT82" s="1" t="n">
        <v>1</v>
      </c>
      <c r="BU82" s="1" t="n">
        <v>39</v>
      </c>
      <c r="BV82" s="1" t="n">
        <v>1</v>
      </c>
      <c r="BW82" s="1" t="n">
        <v>134</v>
      </c>
      <c r="BX82" s="1" t="n">
        <v>1</v>
      </c>
      <c r="BY82" s="1" t="n">
        <v>41</v>
      </c>
      <c r="BZ82" s="1" t="n">
        <v>207</v>
      </c>
      <c r="CA82" s="1" t="n">
        <v>1</v>
      </c>
      <c r="CB82" s="1" t="n">
        <v>5</v>
      </c>
      <c r="CC82" s="1" t="n">
        <v>2</v>
      </c>
      <c r="CD82" s="1" t="n">
        <v>65</v>
      </c>
      <c r="CE82" s="1" t="n">
        <v>9.66</v>
      </c>
      <c r="CF82" s="1" t="n">
        <v>10.41</v>
      </c>
      <c r="CG82" s="1" t="n">
        <v>150</v>
      </c>
      <c r="CH82" s="1" t="n">
        <v>50</v>
      </c>
      <c r="CI82" s="1" t="n">
        <v>437</v>
      </c>
      <c r="CJ82" s="1" t="n">
        <v>0.97</v>
      </c>
      <c r="CK82" s="1" t="s">
        <v>429</v>
      </c>
      <c r="CN82" s="1" t="n">
        <v>1482</v>
      </c>
      <c r="CO82" s="1" t="n">
        <v>12.4156545209177</v>
      </c>
      <c r="CP82" s="1" t="n">
        <v>26.9028340080972</v>
      </c>
      <c r="CQ82" s="1" t="n">
        <v>11.2955465587045</v>
      </c>
      <c r="CR82" s="1" t="n">
        <v>8.4412955465587</v>
      </c>
      <c r="CS82" s="1" t="n">
        <v>2.06477732793522</v>
      </c>
      <c r="CT82" s="1" t="n">
        <v>65.4251012145749</v>
      </c>
      <c r="CU82" s="1" t="n">
        <v>5.7</v>
      </c>
      <c r="CV82" s="1" t="n">
        <v>1.6</v>
      </c>
      <c r="CW82" s="1" t="n">
        <v>5.8</v>
      </c>
      <c r="CX82" s="1" t="n">
        <v>0</v>
      </c>
      <c r="CY82" s="1" t="n">
        <v>4</v>
      </c>
      <c r="CZ82" s="1" t="n">
        <v>2.1</v>
      </c>
      <c r="DA82" s="1" t="n">
        <v>1.1</v>
      </c>
      <c r="DB82" s="1" t="n">
        <v>0</v>
      </c>
      <c r="DC82" s="1" t="n">
        <v>0</v>
      </c>
      <c r="DD82" s="1" t="n">
        <v>46</v>
      </c>
      <c r="DE82" s="1" t="n">
        <v>44.3</v>
      </c>
      <c r="DF82" s="1" t="n">
        <v>18.6</v>
      </c>
      <c r="DG82" s="1" t="n">
        <v>13.9</v>
      </c>
      <c r="DH82" s="1" t="n">
        <v>3.4</v>
      </c>
      <c r="DI82" s="1" t="n">
        <v>105</v>
      </c>
      <c r="DJ82" s="1" t="n">
        <v>242.4</v>
      </c>
      <c r="DK82" s="1" t="n">
        <v>25.2</v>
      </c>
      <c r="DL82" s="1" t="n">
        <v>17.5</v>
      </c>
      <c r="DM82" s="1" t="n">
        <v>1573</v>
      </c>
      <c r="DN82" s="1" t="n">
        <v>323</v>
      </c>
      <c r="DO82" s="1" t="n">
        <v>0.7</v>
      </c>
      <c r="DP82" s="1" t="n">
        <v>1.25</v>
      </c>
      <c r="DQ82" s="1" t="n">
        <v>0.55</v>
      </c>
      <c r="DR82" s="1" t="n">
        <v>1.76</v>
      </c>
      <c r="DS82" s="1" t="n">
        <v>135.9</v>
      </c>
      <c r="DT82" s="1" t="n">
        <v>114.7</v>
      </c>
      <c r="DU82" s="1" t="n">
        <v>1.36</v>
      </c>
      <c r="DV82" s="1" t="n">
        <v>7.25</v>
      </c>
      <c r="DW82" s="1" t="n">
        <v>0.45</v>
      </c>
      <c r="DX82" s="1" t="n">
        <v>985</v>
      </c>
      <c r="DY82" s="1" t="n">
        <v>10.39</v>
      </c>
      <c r="DZ82" s="1" t="n">
        <v>1677</v>
      </c>
      <c r="EA82" s="1" t="n">
        <v>145</v>
      </c>
      <c r="EB82" s="1" t="n">
        <v>1719</v>
      </c>
      <c r="EC82" s="1" t="n">
        <v>423</v>
      </c>
      <c r="ED82" s="1" t="n">
        <v>48</v>
      </c>
      <c r="EE82" s="1" t="n">
        <v>3.7</v>
      </c>
      <c r="EF82" s="1" t="n">
        <v>0</v>
      </c>
      <c r="EG82" s="1" t="n">
        <v>8</v>
      </c>
      <c r="EH82" s="1" t="n">
        <v>1</v>
      </c>
      <c r="EI82" s="1" t="n">
        <v>250</v>
      </c>
      <c r="EJ82" s="1" t="s">
        <v>425</v>
      </c>
      <c r="EK82" s="1" t="s">
        <v>425</v>
      </c>
      <c r="EL82" s="1" t="s">
        <v>425</v>
      </c>
      <c r="EM82" s="1" t="n">
        <v>1500</v>
      </c>
      <c r="EN82" s="1" t="n">
        <v>0</v>
      </c>
      <c r="EO82" s="1" t="n">
        <v>5</v>
      </c>
      <c r="EP82" s="1" t="n">
        <v>1</v>
      </c>
      <c r="EQ82" s="1" t="n">
        <v>2</v>
      </c>
      <c r="ER82" s="1" t="n">
        <v>250</v>
      </c>
      <c r="ES82" s="1" t="n">
        <v>10</v>
      </c>
      <c r="ET82" s="1" t="n">
        <v>0</v>
      </c>
      <c r="EU82" s="1" t="n">
        <v>0</v>
      </c>
      <c r="EV82" s="1" t="n">
        <v>0</v>
      </c>
      <c r="EW82" s="1" t="n">
        <v>0</v>
      </c>
      <c r="EX82" s="1" t="n">
        <v>1</v>
      </c>
      <c r="EY82" s="1" t="n">
        <v>1</v>
      </c>
      <c r="EZ82" s="1" t="n">
        <v>7</v>
      </c>
      <c r="FA82" s="1" t="n">
        <v>0</v>
      </c>
      <c r="FB82" s="1" t="n">
        <v>0</v>
      </c>
      <c r="FC82" s="1" t="n">
        <v>0</v>
      </c>
      <c r="FD82" s="1" t="n">
        <v>1</v>
      </c>
      <c r="FE82" s="1" t="n">
        <v>2</v>
      </c>
      <c r="FF82" s="1" t="n">
        <v>1</v>
      </c>
      <c r="FG82" s="1" t="n">
        <v>2</v>
      </c>
      <c r="FH82" s="1" t="n">
        <v>1</v>
      </c>
      <c r="FI82" s="1" t="n">
        <v>5</v>
      </c>
      <c r="FJ82" s="1" t="n">
        <v>4</v>
      </c>
      <c r="FK82" s="1" t="n">
        <v>1</v>
      </c>
      <c r="FL82" s="1" t="n">
        <v>3</v>
      </c>
      <c r="FM82" s="1" t="n">
        <v>0</v>
      </c>
      <c r="FN82" s="1" t="n">
        <v>0</v>
      </c>
      <c r="FO82" s="1" t="n">
        <v>2</v>
      </c>
      <c r="FP82" s="1" t="n">
        <v>2</v>
      </c>
      <c r="FQ82" s="1" t="n">
        <v>29.09036</v>
      </c>
      <c r="FR82" s="1" t="n">
        <v>27.82734</v>
      </c>
      <c r="FS82" s="1" t="n">
        <v>0.06</v>
      </c>
      <c r="FT82" s="1" t="n">
        <v>1</v>
      </c>
      <c r="FU82" s="1" t="n">
        <v>3</v>
      </c>
      <c r="FV82" s="1" t="n">
        <v>2</v>
      </c>
      <c r="FW82" s="1" t="n">
        <v>1120.5</v>
      </c>
      <c r="FX82" s="1" t="n">
        <v>38.33</v>
      </c>
      <c r="FY82" s="1" t="n">
        <v>24.6</v>
      </c>
      <c r="FZ82" s="1" t="n">
        <v>25.6</v>
      </c>
      <c r="GA82" s="1" t="n">
        <v>18.66</v>
      </c>
      <c r="GB82" s="1" t="n">
        <v>127.97</v>
      </c>
      <c r="GC82" s="1" t="n">
        <v>26.31</v>
      </c>
      <c r="GD82" s="1" t="n">
        <v>5.61</v>
      </c>
      <c r="GE82" s="1" t="n">
        <v>23.27</v>
      </c>
      <c r="GF82" s="1" t="n">
        <v>15.06</v>
      </c>
      <c r="GG82" s="1" t="n">
        <v>0.28</v>
      </c>
      <c r="GH82" s="1" t="n">
        <v>3.39</v>
      </c>
      <c r="GI82" s="1" t="n">
        <v>1.81</v>
      </c>
      <c r="GJ82" s="1" t="n">
        <v>8.25</v>
      </c>
      <c r="GK82" s="1" t="n">
        <v>7.54</v>
      </c>
      <c r="GL82" s="1" t="n">
        <v>3.85</v>
      </c>
      <c r="GM82" s="1" t="n">
        <v>1.67</v>
      </c>
      <c r="GN82" s="1" t="n">
        <v>0</v>
      </c>
      <c r="GO82" s="1" t="n">
        <v>2.85</v>
      </c>
      <c r="GP82" s="1" t="n">
        <v>1.06</v>
      </c>
      <c r="GQ82" s="1" t="n">
        <v>0.62</v>
      </c>
      <c r="GR82" s="1" t="n">
        <v>0.14</v>
      </c>
      <c r="GS82" s="1" t="n">
        <v>810.81</v>
      </c>
      <c r="GT82" s="1" t="n">
        <v>4.64</v>
      </c>
      <c r="GU82" s="1" t="n">
        <v>0.23</v>
      </c>
      <c r="GV82" s="1" t="n">
        <v>208.83</v>
      </c>
      <c r="GW82" s="1" t="n">
        <v>897.85</v>
      </c>
      <c r="GX82" s="1" t="n">
        <v>1689.66</v>
      </c>
      <c r="GY82" s="1" t="n">
        <v>726.86</v>
      </c>
      <c r="GZ82" s="1" t="n">
        <v>4.71</v>
      </c>
      <c r="HA82" s="1" t="n">
        <v>1.01</v>
      </c>
      <c r="HB82" s="1" t="n">
        <v>0.95</v>
      </c>
      <c r="HC82" s="1" t="n">
        <v>0</v>
      </c>
      <c r="HD82" s="1" t="n">
        <v>23.94</v>
      </c>
      <c r="HE82" s="1" t="n">
        <v>60.96</v>
      </c>
      <c r="HF82" s="1" t="n">
        <v>0.6</v>
      </c>
      <c r="HG82" s="1" t="n">
        <v>1.36</v>
      </c>
      <c r="HH82" s="1" t="n">
        <v>5.9</v>
      </c>
      <c r="HI82" s="1" t="n">
        <v>2.71</v>
      </c>
      <c r="HJ82" s="1" t="n">
        <v>0.63</v>
      </c>
      <c r="HK82" s="1" t="n">
        <v>1.11</v>
      </c>
      <c r="HL82" s="1" t="n">
        <v>130.72</v>
      </c>
      <c r="HM82" s="1" t="n">
        <v>2.56</v>
      </c>
      <c r="HN82" s="1" t="n">
        <v>22.3</v>
      </c>
      <c r="HO82" s="1" t="n">
        <v>1383.73</v>
      </c>
      <c r="HP82" s="1" t="n">
        <v>1223.03</v>
      </c>
      <c r="HQ82" s="1" t="n">
        <v>29.21</v>
      </c>
      <c r="HR82" s="1" t="n">
        <v>416.94</v>
      </c>
      <c r="HS82" s="1" t="n">
        <v>87.97</v>
      </c>
      <c r="HT82" s="1" t="n">
        <v>1357.3</v>
      </c>
      <c r="HU82" s="1" t="n">
        <v>405.77</v>
      </c>
      <c r="HV82" s="1" t="n">
        <v>257.23</v>
      </c>
      <c r="HW82" s="1" t="n">
        <v>8.02</v>
      </c>
      <c r="HX82" s="1" t="n">
        <v>10.19</v>
      </c>
      <c r="HY82" s="1" t="n">
        <v>7.21</v>
      </c>
      <c r="HZ82" s="1" t="n">
        <v>0.64</v>
      </c>
      <c r="IA82" s="1" t="n">
        <v>3.48</v>
      </c>
      <c r="IB82" s="1" t="n">
        <v>0.86</v>
      </c>
      <c r="IC82" s="1" t="n">
        <v>12.36</v>
      </c>
      <c r="ID82" s="1" t="n">
        <v>7.67</v>
      </c>
      <c r="IE82" s="1" t="n">
        <v>16.74</v>
      </c>
      <c r="IF82" s="1" t="n">
        <v>20.97</v>
      </c>
      <c r="IG82" s="1" t="n">
        <v>10.97</v>
      </c>
      <c r="IH82" s="1" t="n">
        <v>121.99</v>
      </c>
      <c r="II82" s="1" t="n">
        <v>0.83</v>
      </c>
      <c r="IJ82" s="1" t="n">
        <v>5.68</v>
      </c>
      <c r="IK82" s="1" t="n">
        <v>12.65</v>
      </c>
      <c r="IL82" s="1" t="n">
        <v>945555.41</v>
      </c>
      <c r="IM82" s="1" t="n">
        <v>7388.88</v>
      </c>
      <c r="IN82" s="1" t="n">
        <v>38.21</v>
      </c>
      <c r="IO82" s="1" t="n">
        <v>0.43</v>
      </c>
      <c r="IP82" s="1" t="n">
        <v>0.21</v>
      </c>
      <c r="IQ82" s="1" t="n">
        <v>0.13</v>
      </c>
      <c r="IR82" s="1" t="n">
        <v>0.55</v>
      </c>
      <c r="IS82" s="1" t="n">
        <v>1.29</v>
      </c>
      <c r="IT82" s="1" t="n">
        <v>0.17</v>
      </c>
      <c r="IU82" s="1" t="n">
        <v>1.89</v>
      </c>
      <c r="IV82" s="1" t="n">
        <v>1.29</v>
      </c>
      <c r="IW82" s="1" t="n">
        <v>13.19</v>
      </c>
      <c r="IX82" s="1" t="n">
        <v>5.29</v>
      </c>
      <c r="IY82" s="1" t="n">
        <v>9.84</v>
      </c>
      <c r="IZ82" s="1" t="n">
        <v>1.76</v>
      </c>
      <c r="JA82" s="1" t="n">
        <v>0.65</v>
      </c>
      <c r="JB82" s="1" t="n">
        <v>0.05</v>
      </c>
      <c r="JC82" s="1" t="n">
        <v>24.1</v>
      </c>
      <c r="JD82" s="1" t="n">
        <v>11.7</v>
      </c>
      <c r="JE82" s="1" t="n">
        <v>0.58</v>
      </c>
      <c r="JF82" s="1" t="n">
        <v>0.06</v>
      </c>
      <c r="JG82" s="1" t="n">
        <v>0.07</v>
      </c>
      <c r="JH82" s="1" t="n">
        <v>6.66</v>
      </c>
      <c r="JI82" s="1" t="n">
        <v>4.14</v>
      </c>
      <c r="JJ82" s="1" t="n">
        <v>0.05</v>
      </c>
      <c r="JK82" s="1" t="n">
        <v>0.07</v>
      </c>
      <c r="JL82" s="1" t="n">
        <v>0.51</v>
      </c>
      <c r="JM82" s="1" t="n">
        <v>0.29</v>
      </c>
      <c r="JN82" s="1" t="n">
        <v>0</v>
      </c>
      <c r="JO82" s="1" t="n">
        <v>0.02</v>
      </c>
      <c r="JP82" s="1" t="n">
        <v>0.01</v>
      </c>
      <c r="JQ82" s="1" t="n">
        <v>0.02</v>
      </c>
      <c r="JR82" s="1" t="n">
        <v>0.02</v>
      </c>
      <c r="JS82" s="1" t="n">
        <v>0</v>
      </c>
      <c r="JT82" s="1" t="n">
        <v>0.06</v>
      </c>
      <c r="JU82" s="1" t="n">
        <v>0.06</v>
      </c>
      <c r="JV82" s="1" t="n">
        <v>51</v>
      </c>
      <c r="JW82" s="1" t="n">
        <v>3060</v>
      </c>
      <c r="JX82" s="1" t="n">
        <v>45.9</v>
      </c>
      <c r="JY82" s="1" t="n">
        <v>29.45</v>
      </c>
      <c r="JZ82" s="1" t="n">
        <v>19.125</v>
      </c>
      <c r="KA82" s="1" t="n">
        <v>1147.5</v>
      </c>
      <c r="KB82" s="1" t="n">
        <v>119.5946</v>
      </c>
      <c r="KC82" s="1" t="n">
        <v>45.492</v>
      </c>
      <c r="KD82" s="1" t="n">
        <v>2729.52</v>
      </c>
      <c r="KE82" s="1" t="n">
        <v>65.375</v>
      </c>
      <c r="KF82" s="1" t="n">
        <v>116.375</v>
      </c>
      <c r="KG82" s="1" t="n">
        <v>155.1086</v>
      </c>
    </row>
    <row r="83" customFormat="false" ht="15" hidden="false" customHeight="true" outlineLevel="0" collapsed="false">
      <c r="A83" s="1" t="n">
        <v>30587</v>
      </c>
      <c r="B83" s="1" t="n">
        <v>1</v>
      </c>
      <c r="C83" s="1" t="n">
        <v>49</v>
      </c>
      <c r="D83" s="1" t="n">
        <v>1</v>
      </c>
      <c r="E83" s="1" t="n">
        <v>0</v>
      </c>
      <c r="F83" s="1" t="n">
        <v>1</v>
      </c>
      <c r="G83" s="1" t="n">
        <v>1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1</v>
      </c>
      <c r="N83" s="1" t="n">
        <v>0</v>
      </c>
      <c r="O83" s="1" t="n">
        <v>1</v>
      </c>
      <c r="P83" s="1" t="n">
        <f aca="false">SUM(E83:O83)</f>
        <v>4</v>
      </c>
      <c r="Q83" s="1" t="n">
        <v>120</v>
      </c>
      <c r="R83" s="1" t="n">
        <v>80</v>
      </c>
      <c r="S83" s="1" t="n">
        <v>40</v>
      </c>
      <c r="T83" s="2" t="n">
        <v>93.3333333333333</v>
      </c>
      <c r="U83" s="3" t="n">
        <v>97.3</v>
      </c>
      <c r="V83" s="3" t="n">
        <v>176</v>
      </c>
      <c r="W83" s="2" t="n">
        <v>31.4114152892562</v>
      </c>
      <c r="X83" s="2" t="n">
        <v>2</v>
      </c>
      <c r="Y83" s="3" t="n">
        <v>101</v>
      </c>
      <c r="Z83" s="3" t="n">
        <v>110</v>
      </c>
      <c r="AA83" s="2" t="n">
        <v>43.7207857820253</v>
      </c>
      <c r="AB83" s="2" t="n">
        <v>0.573863636363636</v>
      </c>
      <c r="AC83" s="2" t="n">
        <v>0.918181818181818</v>
      </c>
      <c r="AD83" s="3" t="n">
        <v>31.6</v>
      </c>
      <c r="AE83" s="3" t="n">
        <v>30.7</v>
      </c>
      <c r="AF83" s="3" t="n">
        <v>66.6</v>
      </c>
      <c r="AG83" s="1" t="n">
        <v>15</v>
      </c>
      <c r="AH83" s="3" t="n">
        <v>48.6</v>
      </c>
      <c r="AI83" s="3" t="n">
        <v>47.3</v>
      </c>
      <c r="AJ83" s="3" t="n">
        <v>63.3</v>
      </c>
      <c r="AK83" s="3" t="n">
        <v>3.3</v>
      </c>
      <c r="AL83" s="1" t="n">
        <v>1977</v>
      </c>
      <c r="AM83" s="1" t="n">
        <v>64</v>
      </c>
      <c r="AN83" s="1" t="n">
        <v>3519</v>
      </c>
      <c r="AO83" s="1" t="n">
        <v>100</v>
      </c>
      <c r="AP83" s="1" t="n">
        <v>147</v>
      </c>
      <c r="AQ83" s="1" t="n">
        <v>179</v>
      </c>
      <c r="AR83" s="1" t="n">
        <v>144</v>
      </c>
      <c r="AS83" s="1" t="n">
        <v>166</v>
      </c>
      <c r="AT83" s="1" t="n">
        <v>4</v>
      </c>
      <c r="AU83" s="1" t="n">
        <f aca="false">((AO83*15)+(AP83*30)+(AQ83*30)+(AR83*30)+(AS83*15))-(AO83*120)</f>
        <v>6090</v>
      </c>
      <c r="AV83" s="1" t="n">
        <f aca="false">((AO83*15)+(AP83*30)+(AQ83*30)+(AR83*30)+(AS83*15))</f>
        <v>18090</v>
      </c>
      <c r="AW83" s="1" t="n">
        <v>5.65</v>
      </c>
      <c r="AX83" s="4" t="n">
        <f aca="false">10000/SQRT((AO83*BE83)*(AVERAGE(AO83:AS83)*AVERAGE(BE83:BI83)))</f>
        <v>10.2895340745482</v>
      </c>
      <c r="AY83" s="4" t="n">
        <v>0</v>
      </c>
      <c r="AZ83" s="2" t="n">
        <f aca="false">(AO83*BE83)/405</f>
        <v>0.585185185185185</v>
      </c>
      <c r="BA83" s="2" t="n">
        <v>0</v>
      </c>
      <c r="BB83" s="2" t="n">
        <f aca="false">1/(LOG(BE83)+LOG(AO83))</f>
        <v>0.421097250864553</v>
      </c>
      <c r="BC83" s="2" t="n">
        <f aca="false">(BF83-BE83)/(AP83-AO83)</f>
        <v>0.875106382978724</v>
      </c>
      <c r="BD83" s="2" t="n">
        <f aca="false">(20*BE83)/((AO83/18)-3.5)</f>
        <v>23.0594594594595</v>
      </c>
      <c r="BE83" s="3" t="n">
        <v>2.37</v>
      </c>
      <c r="BF83" s="3" t="n">
        <v>43.5</v>
      </c>
      <c r="BG83" s="3" t="n">
        <v>30.9</v>
      </c>
      <c r="BH83" s="3" t="n">
        <v>34.6</v>
      </c>
      <c r="BI83" s="3" t="n">
        <v>24</v>
      </c>
      <c r="BJ83" s="2" t="n">
        <f aca="false">((BE83*15)+(BF83*30)+(BG83*30)+(BH83*30)+(BI83*15))-(BE83*120)</f>
        <v>3381.15</v>
      </c>
      <c r="BK83" s="2" t="n">
        <f aca="false">((BE83*15)+(BF83*30)+(BG83*30)+(BH83*30)+(BI83*15))</f>
        <v>3665.55</v>
      </c>
      <c r="BL83" s="2" t="n">
        <f aca="false">(1/BE83)</f>
        <v>0.421940928270042</v>
      </c>
      <c r="BM83" s="2" t="n">
        <f aca="false">(BJ83/AU83)</f>
        <v>0.555197044334975</v>
      </c>
      <c r="BN83" s="2" t="n">
        <f aca="false">(BK83/AV83)</f>
        <v>0.202628524046434</v>
      </c>
      <c r="BO83" s="2" t="n">
        <f aca="false">(AX83*BM83)</f>
        <v>5.71271890577317</v>
      </c>
      <c r="BP83" s="2" t="n">
        <f aca="false">(AX83*BN83)</f>
        <v>2.08495310265119</v>
      </c>
      <c r="BQ83" s="2" t="n">
        <v>2</v>
      </c>
      <c r="BR83" s="4" t="n">
        <f aca="false">(BC83*BL83)</f>
        <v>0.369243199569082</v>
      </c>
      <c r="BS83" s="1" t="n">
        <v>149</v>
      </c>
      <c r="BT83" s="1" t="n">
        <v>0</v>
      </c>
      <c r="BU83" s="1" t="n">
        <v>48</v>
      </c>
      <c r="BV83" s="1" t="n">
        <v>0</v>
      </c>
      <c r="BW83" s="1" t="n">
        <v>29</v>
      </c>
      <c r="BX83" s="1" t="n">
        <v>0</v>
      </c>
      <c r="BY83" s="1" t="n">
        <v>72</v>
      </c>
      <c r="BZ83" s="1" t="n">
        <v>359</v>
      </c>
      <c r="CA83" s="1" t="n">
        <v>1</v>
      </c>
      <c r="CB83" s="1" t="n">
        <v>4</v>
      </c>
      <c r="CC83" s="1" t="n">
        <v>1</v>
      </c>
      <c r="CD83" s="1" t="n">
        <v>62</v>
      </c>
      <c r="CE83" s="1" t="n">
        <v>12.35</v>
      </c>
      <c r="CF83" s="1" t="n">
        <v>27.9</v>
      </c>
      <c r="CG83" s="1" t="n">
        <v>132</v>
      </c>
      <c r="CH83" s="1" t="n">
        <v>114</v>
      </c>
      <c r="CI83" s="1" t="n">
        <v>396</v>
      </c>
      <c r="CJ83" s="1" t="n">
        <v>2.31</v>
      </c>
      <c r="CK83" s="1" t="s">
        <v>429</v>
      </c>
      <c r="FN83" s="1" t="n">
        <v>15</v>
      </c>
      <c r="FO83" s="1" t="n">
        <v>2</v>
      </c>
      <c r="FP83" s="1" t="n">
        <v>2</v>
      </c>
      <c r="FQ83" s="1" t="n">
        <v>22.23001</v>
      </c>
      <c r="FR83" s="1" t="n">
        <v>173.3767</v>
      </c>
      <c r="FS83" s="1" t="n">
        <v>0.04</v>
      </c>
      <c r="FT83" s="1" t="n">
        <v>1</v>
      </c>
      <c r="FU83" s="1" t="n">
        <v>2</v>
      </c>
      <c r="FW83" s="1" t="n">
        <v>1458.02</v>
      </c>
      <c r="FX83" s="1" t="n">
        <v>50.27</v>
      </c>
      <c r="FY83" s="1" t="n">
        <v>24.04</v>
      </c>
      <c r="FZ83" s="1" t="n">
        <v>30.6</v>
      </c>
      <c r="GA83" s="1" t="n">
        <v>10.05</v>
      </c>
      <c r="GB83" s="1" t="n">
        <v>211.21</v>
      </c>
      <c r="GC83" s="1" t="n">
        <v>18.12</v>
      </c>
      <c r="GD83" s="1" t="n">
        <v>17.18</v>
      </c>
      <c r="GE83" s="1" t="n">
        <v>16.58</v>
      </c>
      <c r="GF83" s="1" t="n">
        <v>93.26</v>
      </c>
      <c r="GG83" s="1" t="n">
        <v>0.59</v>
      </c>
      <c r="GH83" s="1" t="n">
        <v>12.98</v>
      </c>
      <c r="GI83" s="1" t="n">
        <v>5.08</v>
      </c>
      <c r="GJ83" s="1" t="n">
        <v>21.69</v>
      </c>
      <c r="GK83" s="1" t="n">
        <v>17.75</v>
      </c>
      <c r="GL83" s="1" t="n">
        <v>8.37</v>
      </c>
      <c r="GM83" s="1" t="n">
        <v>6.03</v>
      </c>
      <c r="GN83" s="1" t="n">
        <v>0</v>
      </c>
      <c r="GO83" s="1" t="n">
        <v>13.66</v>
      </c>
      <c r="GP83" s="1" t="n">
        <v>4.82</v>
      </c>
      <c r="GQ83" s="1" t="n">
        <v>3.12</v>
      </c>
      <c r="GR83" s="1" t="n">
        <v>0.96</v>
      </c>
      <c r="GS83" s="1" t="n">
        <v>837.5</v>
      </c>
      <c r="GT83" s="1" t="n">
        <v>9.3</v>
      </c>
      <c r="GU83" s="1" t="n">
        <v>0.63</v>
      </c>
      <c r="GV83" s="1" t="n">
        <v>253.73</v>
      </c>
      <c r="GW83" s="1" t="n">
        <v>1165.66</v>
      </c>
      <c r="GX83" s="1" t="n">
        <v>2153.2</v>
      </c>
      <c r="GY83" s="1" t="n">
        <v>1454.83</v>
      </c>
      <c r="GZ83" s="1" t="n">
        <v>5.83</v>
      </c>
      <c r="HA83" s="1" t="n">
        <v>1.71</v>
      </c>
      <c r="HB83" s="1" t="n">
        <v>1.58</v>
      </c>
      <c r="HC83" s="1" t="n">
        <v>0</v>
      </c>
      <c r="HD83" s="1" t="n">
        <v>42.68</v>
      </c>
      <c r="HE83" s="1" t="n">
        <v>82.13</v>
      </c>
      <c r="HF83" s="1" t="n">
        <v>1.14</v>
      </c>
      <c r="HG83" s="1" t="n">
        <v>1.47</v>
      </c>
      <c r="HH83" s="1" t="n">
        <v>10.33</v>
      </c>
      <c r="HI83" s="1" t="n">
        <v>3.73</v>
      </c>
      <c r="HJ83" s="1" t="n">
        <v>1.33</v>
      </c>
      <c r="HK83" s="1" t="n">
        <v>0.11</v>
      </c>
      <c r="HL83" s="1" t="n">
        <v>264.06</v>
      </c>
      <c r="HM83" s="1" t="n">
        <v>3.81</v>
      </c>
      <c r="HN83" s="1" t="n">
        <v>31.64</v>
      </c>
      <c r="HO83" s="1" t="n">
        <v>2266.1</v>
      </c>
      <c r="HP83" s="1" t="n">
        <v>2297.49</v>
      </c>
      <c r="HQ83" s="1" t="n">
        <v>5.78</v>
      </c>
      <c r="HR83" s="1" t="n">
        <v>1183</v>
      </c>
      <c r="HS83" s="1" t="n">
        <v>148.66</v>
      </c>
      <c r="HT83" s="1" t="n">
        <v>5046.19</v>
      </c>
      <c r="HU83" s="1" t="n">
        <v>471.43</v>
      </c>
      <c r="HV83" s="1" t="n">
        <v>163.75</v>
      </c>
      <c r="HW83" s="1" t="n">
        <v>5.33</v>
      </c>
      <c r="HX83" s="1" t="n">
        <v>3.75</v>
      </c>
      <c r="HY83" s="1" t="n">
        <v>3.4</v>
      </c>
      <c r="HZ83" s="1" t="n">
        <v>0.21</v>
      </c>
      <c r="IA83" s="1" t="n">
        <v>4.56</v>
      </c>
      <c r="IB83" s="1" t="n">
        <v>0.67</v>
      </c>
      <c r="IC83" s="1" t="n">
        <v>9.86</v>
      </c>
      <c r="ID83" s="1" t="n">
        <v>4.17</v>
      </c>
      <c r="IE83" s="1" t="n">
        <v>16.61</v>
      </c>
      <c r="IF83" s="1" t="n">
        <v>16.45</v>
      </c>
      <c r="IG83" s="1" t="n">
        <v>9.8</v>
      </c>
      <c r="IH83" s="1" t="n">
        <v>241.99</v>
      </c>
      <c r="II83" s="1" t="n">
        <v>0.79</v>
      </c>
      <c r="IJ83" s="1" t="n">
        <v>2.69</v>
      </c>
      <c r="IK83" s="1" t="n">
        <v>22.8</v>
      </c>
      <c r="IL83" s="1" t="n">
        <v>1368374.3</v>
      </c>
      <c r="IM83" s="1" t="n">
        <v>6478.74</v>
      </c>
      <c r="IN83" s="1" t="n">
        <v>40.96</v>
      </c>
      <c r="IO83" s="1" t="n">
        <v>0.29</v>
      </c>
      <c r="IP83" s="1" t="n">
        <v>0.19</v>
      </c>
      <c r="IQ83" s="1" t="n">
        <v>0.12</v>
      </c>
      <c r="IR83" s="1" t="n">
        <v>0.27</v>
      </c>
      <c r="IS83" s="1" t="n">
        <v>0.31</v>
      </c>
      <c r="IT83" s="1" t="n">
        <v>0.22</v>
      </c>
      <c r="IU83" s="1" t="n">
        <v>1.04</v>
      </c>
      <c r="IV83" s="1" t="n">
        <v>1.55</v>
      </c>
      <c r="IW83" s="1" t="n">
        <v>6.72</v>
      </c>
      <c r="IX83" s="1" t="n">
        <v>7.68</v>
      </c>
      <c r="IY83" s="1" t="n">
        <v>3.11</v>
      </c>
      <c r="IZ83" s="1" t="n">
        <v>2.56</v>
      </c>
      <c r="JA83" s="1" t="n">
        <v>0.65</v>
      </c>
      <c r="JB83" s="1" t="n">
        <v>0.08</v>
      </c>
      <c r="JC83" s="1" t="n">
        <v>11.44</v>
      </c>
      <c r="JD83" s="1" t="n">
        <v>8.84</v>
      </c>
      <c r="JE83" s="1" t="n">
        <v>0.52</v>
      </c>
      <c r="JF83" s="1" t="n">
        <v>0.04</v>
      </c>
      <c r="JG83" s="1" t="n">
        <v>0</v>
      </c>
      <c r="JH83" s="1" t="n">
        <v>6.15</v>
      </c>
      <c r="JI83" s="1" t="n">
        <v>4.05</v>
      </c>
      <c r="JJ83" s="1" t="n">
        <v>0.05</v>
      </c>
      <c r="JK83" s="1" t="n">
        <v>0.1</v>
      </c>
      <c r="JL83" s="1" t="n">
        <v>0.42</v>
      </c>
      <c r="JM83" s="1" t="n">
        <v>0.31</v>
      </c>
      <c r="JN83" s="1" t="n">
        <v>0</v>
      </c>
      <c r="JO83" s="1" t="n">
        <v>0.07</v>
      </c>
      <c r="JP83" s="1" t="n">
        <v>0.04</v>
      </c>
      <c r="JQ83" s="1" t="n">
        <v>0</v>
      </c>
      <c r="JR83" s="1" t="n">
        <v>0</v>
      </c>
      <c r="JS83" s="1" t="n">
        <v>0</v>
      </c>
      <c r="JT83" s="1" t="n">
        <v>0.04</v>
      </c>
      <c r="JU83" s="1" t="n">
        <v>0.01</v>
      </c>
      <c r="JV83" s="1" t="n">
        <v>49</v>
      </c>
      <c r="JW83" s="1" t="n">
        <v>2940</v>
      </c>
      <c r="JX83" s="1" t="n">
        <v>44.1</v>
      </c>
      <c r="JY83" s="1" t="n">
        <v>11</v>
      </c>
      <c r="JZ83" s="1" t="n">
        <v>11</v>
      </c>
      <c r="KA83" s="1" t="n">
        <v>660</v>
      </c>
      <c r="KB83" s="1" t="n">
        <v>0.475</v>
      </c>
      <c r="KC83" s="1" t="n">
        <v>0.125</v>
      </c>
      <c r="KD83" s="1" t="n">
        <v>7.5</v>
      </c>
      <c r="KE83" s="1" t="n">
        <v>52.625</v>
      </c>
      <c r="KF83" s="1" t="n">
        <v>101.625</v>
      </c>
      <c r="KG83" s="1" t="n">
        <v>150.225</v>
      </c>
    </row>
    <row r="84" customFormat="false" ht="15" hidden="false" customHeight="true" outlineLevel="0" collapsed="false">
      <c r="A84" s="1" t="n">
        <v>30588</v>
      </c>
      <c r="B84" s="1" t="n">
        <v>2</v>
      </c>
      <c r="C84" s="1" t="n">
        <v>43</v>
      </c>
      <c r="D84" s="1" t="n">
        <v>1</v>
      </c>
      <c r="E84" s="1" t="n">
        <v>0</v>
      </c>
      <c r="F84" s="1" t="n">
        <v>0</v>
      </c>
      <c r="G84" s="1" t="n">
        <v>1</v>
      </c>
      <c r="H84" s="1" t="n">
        <v>0</v>
      </c>
      <c r="I84" s="1" t="n">
        <v>1</v>
      </c>
      <c r="J84" s="1" t="n">
        <v>0</v>
      </c>
      <c r="K84" s="1" t="n">
        <v>0</v>
      </c>
      <c r="L84" s="1" t="n">
        <v>0</v>
      </c>
      <c r="M84" s="1" t="n">
        <v>1</v>
      </c>
      <c r="N84" s="1" t="n">
        <v>0</v>
      </c>
      <c r="O84" s="1" t="n">
        <v>1</v>
      </c>
      <c r="P84" s="1" t="n">
        <f aca="false">SUM(E84:O84)</f>
        <v>4</v>
      </c>
      <c r="Q84" s="1" t="n">
        <v>110</v>
      </c>
      <c r="R84" s="1" t="n">
        <v>70</v>
      </c>
      <c r="S84" s="1" t="n">
        <v>40</v>
      </c>
      <c r="T84" s="2" t="n">
        <v>83.3333333333333</v>
      </c>
      <c r="U84" s="3" t="n">
        <v>90.8</v>
      </c>
      <c r="V84" s="3" t="n">
        <v>157.6</v>
      </c>
      <c r="W84" s="2" t="n">
        <v>36.5572418768842</v>
      </c>
      <c r="X84" s="2" t="n">
        <v>2</v>
      </c>
      <c r="Y84" s="3" t="n">
        <v>99</v>
      </c>
      <c r="Z84" s="3" t="n">
        <v>132.5</v>
      </c>
      <c r="AA84" s="2" t="n">
        <v>43.1639522303938</v>
      </c>
      <c r="AB84" s="2" t="n">
        <v>0.628172588832487</v>
      </c>
      <c r="AC84" s="2" t="n">
        <v>0.747169811320755</v>
      </c>
      <c r="AD84" s="3" t="n">
        <v>47.8</v>
      </c>
      <c r="AE84" s="3" t="n">
        <v>43.4</v>
      </c>
      <c r="AF84" s="3" t="n">
        <v>47.4</v>
      </c>
      <c r="AG84" s="1" t="n">
        <v>12</v>
      </c>
      <c r="AH84" s="3" t="n">
        <v>37.7</v>
      </c>
      <c r="AI84" s="3" t="n">
        <v>34.2</v>
      </c>
      <c r="AJ84" s="3" t="n">
        <v>45</v>
      </c>
      <c r="AK84" s="3" t="n">
        <v>2.4</v>
      </c>
      <c r="AL84" s="1" t="n">
        <v>1498</v>
      </c>
      <c r="AM84" s="1" t="n">
        <v>58</v>
      </c>
      <c r="AN84" s="1" t="n">
        <v>2337</v>
      </c>
      <c r="AO84" s="1" t="n">
        <v>129</v>
      </c>
      <c r="AP84" s="1" t="n">
        <v>209</v>
      </c>
      <c r="AQ84" s="1" t="n">
        <v>239</v>
      </c>
      <c r="AR84" s="1" t="n">
        <v>238</v>
      </c>
      <c r="AS84" s="1" t="n">
        <v>217</v>
      </c>
      <c r="AT84" s="1" t="n">
        <v>5</v>
      </c>
      <c r="AU84" s="1" t="n">
        <f aca="false">((AO84*15)+(AP84*30)+(AQ84*30)+(AR84*30)+(AS84*15))-(AO84*120)</f>
        <v>10290</v>
      </c>
      <c r="AV84" s="1" t="n">
        <f aca="false">((AO84*15)+(AP84*30)+(AQ84*30)+(AR84*30)+(AS84*15))</f>
        <v>25770</v>
      </c>
      <c r="AW84" s="1" t="n">
        <v>5.8</v>
      </c>
      <c r="BS84" s="1" t="n">
        <v>175</v>
      </c>
      <c r="BT84" s="1" t="n">
        <v>0</v>
      </c>
      <c r="BU84" s="1" t="n">
        <v>29</v>
      </c>
      <c r="BV84" s="1" t="n">
        <v>1</v>
      </c>
      <c r="BW84" s="1" t="n">
        <v>104</v>
      </c>
      <c r="BX84" s="1" t="n">
        <v>0</v>
      </c>
      <c r="BY84" s="1" t="n">
        <v>42</v>
      </c>
      <c r="BZ84" s="1" t="n">
        <v>208</v>
      </c>
      <c r="CA84" s="1" t="n">
        <v>1</v>
      </c>
      <c r="CB84" s="1" t="n">
        <v>5</v>
      </c>
      <c r="CC84" s="1" t="n">
        <v>2</v>
      </c>
      <c r="CD84" s="1" t="n">
        <v>56</v>
      </c>
      <c r="CE84" s="1" t="n">
        <v>-3.19</v>
      </c>
      <c r="CF84" s="1" t="n">
        <v>34.53</v>
      </c>
      <c r="CG84" s="1" t="n">
        <v>186</v>
      </c>
      <c r="CH84" s="1" t="n">
        <v>88</v>
      </c>
      <c r="CI84" s="1" t="n">
        <v>409</v>
      </c>
      <c r="CJ84" s="1" t="n">
        <v>1.03</v>
      </c>
      <c r="CK84" s="1" t="s">
        <v>429</v>
      </c>
      <c r="CN84" s="1" t="n">
        <v>1794</v>
      </c>
      <c r="CO84" s="1" t="n">
        <v>14</v>
      </c>
      <c r="CP84" s="1" t="n">
        <v>27</v>
      </c>
      <c r="CQ84" s="1" t="n">
        <v>7</v>
      </c>
      <c r="CR84" s="1" t="n">
        <v>9</v>
      </c>
      <c r="CS84" s="1" t="n">
        <v>5</v>
      </c>
      <c r="CT84" s="1" t="n">
        <v>62</v>
      </c>
      <c r="CU84" s="1" t="n">
        <v>1.1</v>
      </c>
      <c r="CV84" s="1" t="n">
        <v>1.8</v>
      </c>
      <c r="CW84" s="1" t="n">
        <v>13.3</v>
      </c>
      <c r="CX84" s="1" t="n">
        <v>0</v>
      </c>
      <c r="CY84" s="1" t="n">
        <v>3.7</v>
      </c>
      <c r="CZ84" s="1" t="n">
        <v>2.3</v>
      </c>
      <c r="DA84" s="1" t="n">
        <v>0.5</v>
      </c>
      <c r="DB84" s="1" t="n">
        <v>0</v>
      </c>
      <c r="DC84" s="1" t="n">
        <v>1.3</v>
      </c>
      <c r="DD84" s="1" t="n">
        <v>62</v>
      </c>
      <c r="DE84" s="1" t="n">
        <v>54.7</v>
      </c>
      <c r="DF84" s="1" t="n">
        <v>13</v>
      </c>
      <c r="DG84" s="1" t="n">
        <v>18</v>
      </c>
      <c r="DH84" s="1" t="n">
        <v>8.9</v>
      </c>
      <c r="DI84" s="1" t="n">
        <v>323</v>
      </c>
      <c r="DJ84" s="1" t="n">
        <v>278.5</v>
      </c>
      <c r="DK84" s="1" t="n">
        <v>16.7</v>
      </c>
      <c r="DL84" s="1" t="n">
        <v>17.9</v>
      </c>
      <c r="DM84" s="1" t="n">
        <v>1369</v>
      </c>
      <c r="DN84" s="1" t="n">
        <v>295</v>
      </c>
      <c r="DO84" s="1" t="n">
        <v>1.79</v>
      </c>
      <c r="DP84" s="1" t="n">
        <v>1.38</v>
      </c>
      <c r="DQ84" s="1" t="n">
        <v>0.49</v>
      </c>
      <c r="DR84" s="1" t="n">
        <v>1.48</v>
      </c>
      <c r="DS84" s="1" t="n">
        <v>270.9</v>
      </c>
      <c r="DT84" s="1" t="n">
        <v>221.9</v>
      </c>
      <c r="DU84" s="1" t="n">
        <v>2.75</v>
      </c>
      <c r="DV84" s="1" t="n">
        <v>8.58</v>
      </c>
      <c r="DW84" s="1" t="n">
        <v>5.08</v>
      </c>
      <c r="DX84" s="1" t="n">
        <v>1090</v>
      </c>
      <c r="DY84" s="1" t="n">
        <v>15.74</v>
      </c>
      <c r="DZ84" s="1" t="n">
        <v>1608</v>
      </c>
      <c r="EA84" s="1" t="n">
        <v>199</v>
      </c>
      <c r="EB84" s="1" t="n">
        <v>278</v>
      </c>
      <c r="EC84" s="1" t="n">
        <v>675</v>
      </c>
      <c r="ED84" s="1" t="n">
        <v>70</v>
      </c>
      <c r="EE84" s="1" t="n">
        <v>3.3</v>
      </c>
      <c r="EF84" s="1" t="n">
        <v>0</v>
      </c>
      <c r="EG84" s="1" t="n">
        <v>14</v>
      </c>
      <c r="EH84" s="1" t="n">
        <v>1</v>
      </c>
      <c r="EI84" s="1" t="n">
        <v>1000</v>
      </c>
      <c r="EJ84" s="1" t="n">
        <v>14</v>
      </c>
      <c r="EK84" s="1" t="n">
        <v>3</v>
      </c>
      <c r="EL84" s="1" t="n">
        <v>500</v>
      </c>
      <c r="EM84" s="1" t="n">
        <v>1500</v>
      </c>
      <c r="EN84" s="1" t="n">
        <v>0</v>
      </c>
      <c r="EO84" s="1" t="n">
        <v>2</v>
      </c>
      <c r="EP84" s="1" t="n">
        <v>0</v>
      </c>
      <c r="EQ84" s="1" t="n">
        <v>0</v>
      </c>
      <c r="ER84" s="1" t="n">
        <v>0</v>
      </c>
      <c r="ES84" s="1" t="n">
        <v>0</v>
      </c>
      <c r="ET84" s="1" t="n">
        <v>1</v>
      </c>
      <c r="EU84" s="1" t="n">
        <v>1</v>
      </c>
      <c r="EV84" s="1" t="n">
        <v>500</v>
      </c>
      <c r="EW84" s="1" t="n">
        <v>7</v>
      </c>
      <c r="EX84" s="1" t="n">
        <v>1</v>
      </c>
      <c r="EY84" s="1" t="n">
        <v>2</v>
      </c>
      <c r="EZ84" s="1" t="n">
        <v>1</v>
      </c>
      <c r="FA84" s="1" t="n">
        <v>1</v>
      </c>
      <c r="FB84" s="1" t="n">
        <v>3</v>
      </c>
      <c r="FC84" s="1" t="n">
        <v>1</v>
      </c>
      <c r="FD84" s="1" t="n">
        <v>1</v>
      </c>
      <c r="FE84" s="1" t="n">
        <v>2</v>
      </c>
      <c r="FF84" s="1" t="n">
        <v>1</v>
      </c>
      <c r="FG84" s="1" t="n">
        <v>2</v>
      </c>
      <c r="FH84" s="1" t="n">
        <v>1</v>
      </c>
      <c r="FI84" s="1" t="n">
        <v>2</v>
      </c>
      <c r="FJ84" s="1" t="n">
        <v>4</v>
      </c>
      <c r="FK84" s="1" t="n">
        <v>1</v>
      </c>
      <c r="FL84" s="1" t="n">
        <v>1</v>
      </c>
    </row>
    <row r="85" customFormat="false" ht="15" hidden="false" customHeight="true" outlineLevel="0" collapsed="false">
      <c r="A85" s="1" t="n">
        <v>30590</v>
      </c>
      <c r="B85" s="1" t="n">
        <v>2</v>
      </c>
      <c r="C85" s="1" t="n">
        <v>57</v>
      </c>
      <c r="D85" s="1" t="n">
        <v>1</v>
      </c>
      <c r="E85" s="1" t="n">
        <v>0</v>
      </c>
      <c r="F85" s="1" t="n">
        <v>1</v>
      </c>
      <c r="G85" s="1" t="n">
        <v>1</v>
      </c>
      <c r="H85" s="1" t="n">
        <v>0</v>
      </c>
      <c r="I85" s="1" t="n">
        <v>1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1</v>
      </c>
      <c r="P85" s="1" t="n">
        <f aca="false">SUM(E85:O85)</f>
        <v>4</v>
      </c>
      <c r="Q85" s="1" t="n">
        <v>120</v>
      </c>
      <c r="R85" s="1" t="n">
        <v>80</v>
      </c>
      <c r="S85" s="1" t="n">
        <v>40</v>
      </c>
      <c r="T85" s="2" t="n">
        <v>93.3333333333333</v>
      </c>
      <c r="U85" s="3" t="n">
        <v>68.8</v>
      </c>
      <c r="V85" s="3" t="n">
        <v>162</v>
      </c>
      <c r="W85" s="2" t="n">
        <v>26.2155159274501</v>
      </c>
      <c r="X85" s="2" t="n">
        <v>1</v>
      </c>
      <c r="Y85" s="3" t="n">
        <v>88</v>
      </c>
      <c r="Z85" s="3" t="n">
        <v>95</v>
      </c>
      <c r="AB85" s="2" t="n">
        <v>0.54320987654321</v>
      </c>
      <c r="AC85" s="2" t="n">
        <v>0.926315789473684</v>
      </c>
      <c r="AD85" s="3" t="n">
        <v>37.8</v>
      </c>
      <c r="AO85" s="1" t="n">
        <v>108</v>
      </c>
      <c r="AP85" s="1" t="n">
        <v>148</v>
      </c>
      <c r="AQ85" s="1" t="n">
        <v>132</v>
      </c>
      <c r="AR85" s="1" t="n">
        <v>108</v>
      </c>
      <c r="AS85" s="1" t="n">
        <v>85</v>
      </c>
      <c r="AT85" s="1" t="n">
        <v>2</v>
      </c>
      <c r="AU85" s="1" t="n">
        <f aca="false">((AO85*15)+(AP85*30)+(AQ85*30)+(AR85*30)+(AS85*15))-(AO85*120)</f>
        <v>1575</v>
      </c>
      <c r="AV85" s="1" t="n">
        <f aca="false">((AO85*15)+(AP85*30)+(AQ85*30)+(AR85*30)+(AS85*15))</f>
        <v>14535</v>
      </c>
      <c r="AW85" s="1" t="n">
        <v>5.1</v>
      </c>
      <c r="BS85" s="1" t="n">
        <v>213</v>
      </c>
      <c r="BT85" s="1" t="n">
        <v>1</v>
      </c>
      <c r="BU85" s="1" t="n">
        <v>61</v>
      </c>
      <c r="BV85" s="1" t="n">
        <v>0</v>
      </c>
      <c r="BW85" s="1" t="n">
        <v>114</v>
      </c>
      <c r="BX85" s="1" t="n">
        <v>0</v>
      </c>
      <c r="BY85" s="1" t="n">
        <v>38</v>
      </c>
      <c r="BZ85" s="1" t="n">
        <v>191</v>
      </c>
      <c r="CA85" s="1" t="n">
        <v>1</v>
      </c>
      <c r="CB85" s="1" t="n">
        <v>3</v>
      </c>
      <c r="CD85" s="1" t="n">
        <v>52</v>
      </c>
      <c r="CE85" s="1" t="n">
        <v>-16.7</v>
      </c>
      <c r="CF85" s="1" t="n">
        <v>18</v>
      </c>
      <c r="CG85" s="1" t="n">
        <v>157</v>
      </c>
      <c r="CH85" s="1" t="n">
        <v>97</v>
      </c>
      <c r="CI85" s="1" t="n">
        <v>442</v>
      </c>
      <c r="CJ85" s="1" t="n">
        <v>1.27</v>
      </c>
      <c r="CK85" s="1" t="s">
        <v>429</v>
      </c>
      <c r="CN85" s="1" t="n">
        <v>1389</v>
      </c>
      <c r="CO85" s="1" t="n">
        <v>34</v>
      </c>
      <c r="CP85" s="1" t="n">
        <v>27</v>
      </c>
      <c r="CQ85" s="1" t="n">
        <v>11</v>
      </c>
      <c r="CR85" s="1" t="n">
        <v>8</v>
      </c>
      <c r="CS85" s="1" t="n">
        <v>4</v>
      </c>
      <c r="CT85" s="1" t="n">
        <v>40</v>
      </c>
      <c r="CU85" s="1" t="n">
        <v>0</v>
      </c>
      <c r="CV85" s="1" t="n">
        <v>14.6</v>
      </c>
      <c r="CW85" s="1" t="n">
        <v>2.2</v>
      </c>
      <c r="CX85" s="1" t="n">
        <v>0</v>
      </c>
      <c r="CY85" s="1" t="n">
        <v>3.1</v>
      </c>
      <c r="CZ85" s="1" t="n">
        <v>1.6</v>
      </c>
      <c r="DA85" s="1" t="n">
        <v>0</v>
      </c>
      <c r="DB85" s="1" t="n">
        <v>0.9</v>
      </c>
      <c r="DC85" s="1" t="n">
        <v>4.4</v>
      </c>
      <c r="DD85" s="1" t="n">
        <v>116.4</v>
      </c>
      <c r="DE85" s="1" t="n">
        <v>42.1</v>
      </c>
      <c r="DF85" s="1" t="n">
        <v>17</v>
      </c>
      <c r="DG85" s="1" t="n">
        <v>12.3</v>
      </c>
      <c r="DH85" s="1" t="n">
        <v>5.6</v>
      </c>
      <c r="DI85" s="1" t="n">
        <v>289</v>
      </c>
      <c r="DJ85" s="1" t="n">
        <v>137.2</v>
      </c>
      <c r="DK85" s="1" t="n">
        <v>55.9</v>
      </c>
      <c r="DL85" s="1" t="n">
        <v>20.4</v>
      </c>
      <c r="DM85" s="1" t="n">
        <v>925</v>
      </c>
      <c r="DN85" s="1" t="n">
        <v>2089</v>
      </c>
      <c r="DO85" s="1" t="n">
        <v>0.68</v>
      </c>
      <c r="DP85" s="1" t="n">
        <v>1.13</v>
      </c>
      <c r="DQ85" s="1" t="n">
        <v>1.79</v>
      </c>
      <c r="DR85" s="1" t="n">
        <v>6.03</v>
      </c>
      <c r="DS85" s="1" t="n">
        <v>59.1</v>
      </c>
      <c r="DT85" s="1" t="n">
        <v>224.7</v>
      </c>
      <c r="DU85" s="1" t="n">
        <v>2.57</v>
      </c>
      <c r="DV85" s="1" t="n">
        <v>41.49</v>
      </c>
      <c r="DW85" s="1" t="n">
        <v>1.78</v>
      </c>
      <c r="DX85" s="1" t="n">
        <v>657</v>
      </c>
      <c r="DY85" s="1" t="n">
        <v>11.93</v>
      </c>
      <c r="DZ85" s="1" t="n">
        <v>2172</v>
      </c>
      <c r="EA85" s="1" t="n">
        <v>303</v>
      </c>
      <c r="EB85" s="1" t="n">
        <v>1315</v>
      </c>
      <c r="EC85" s="1" t="n">
        <v>1022</v>
      </c>
      <c r="ED85" s="1" t="n">
        <v>35</v>
      </c>
      <c r="EE85" s="1" t="n">
        <v>4.7</v>
      </c>
      <c r="EF85" s="1" t="n">
        <v>0</v>
      </c>
      <c r="EG85" s="1" t="n">
        <v>6</v>
      </c>
      <c r="EH85" s="1" t="n">
        <v>5</v>
      </c>
      <c r="EI85" s="1" t="n">
        <v>450</v>
      </c>
      <c r="EJ85" s="1" t="n">
        <v>6</v>
      </c>
      <c r="EK85" s="1" t="n">
        <v>5</v>
      </c>
      <c r="EL85" s="1" t="n">
        <v>200</v>
      </c>
      <c r="EM85" s="1" t="n">
        <v>2000</v>
      </c>
      <c r="EN85" s="1" t="n">
        <v>1000</v>
      </c>
      <c r="EO85" s="1" t="n">
        <v>5</v>
      </c>
      <c r="EP85" s="1" t="n">
        <v>0</v>
      </c>
      <c r="EQ85" s="1" t="n">
        <v>0</v>
      </c>
      <c r="ER85" s="1" t="n">
        <v>0</v>
      </c>
      <c r="ES85" s="1" t="n">
        <v>0</v>
      </c>
      <c r="ET85" s="1" t="n">
        <v>0</v>
      </c>
      <c r="EU85" s="1" t="n">
        <v>0</v>
      </c>
      <c r="EV85" s="1" t="n">
        <v>0</v>
      </c>
      <c r="EW85" s="1" t="n">
        <v>0</v>
      </c>
      <c r="EX85" s="1" t="n">
        <v>1</v>
      </c>
      <c r="EY85" s="1" t="n">
        <v>2</v>
      </c>
      <c r="EZ85" s="1" t="n">
        <v>7</v>
      </c>
      <c r="FA85" s="1" t="n">
        <v>0</v>
      </c>
      <c r="FB85" s="1" t="n">
        <v>0</v>
      </c>
      <c r="FC85" s="1" t="n">
        <v>0</v>
      </c>
      <c r="FD85" s="1" t="n">
        <v>0</v>
      </c>
      <c r="FE85" s="1" t="n">
        <v>1</v>
      </c>
      <c r="FF85" s="1" t="n">
        <v>1</v>
      </c>
      <c r="FG85" s="1" t="n">
        <v>1</v>
      </c>
      <c r="FH85" s="1" t="n">
        <v>1</v>
      </c>
      <c r="FI85" s="1" t="n">
        <v>4</v>
      </c>
      <c r="FJ85" s="1" t="n">
        <v>1</v>
      </c>
      <c r="FK85" s="1" t="n">
        <v>1</v>
      </c>
      <c r="FL85" s="1" t="n">
        <v>5</v>
      </c>
    </row>
    <row r="86" customFormat="false" ht="15" hidden="false" customHeight="true" outlineLevel="0" collapsed="false">
      <c r="A86" s="1" t="n">
        <v>30597</v>
      </c>
      <c r="B86" s="1" t="n">
        <v>1</v>
      </c>
      <c r="C86" s="1" t="n">
        <v>29</v>
      </c>
      <c r="D86" s="1" t="n">
        <v>1</v>
      </c>
      <c r="E86" s="1" t="n">
        <v>1</v>
      </c>
      <c r="F86" s="1" t="n">
        <v>0</v>
      </c>
      <c r="G86" s="1" t="n">
        <v>1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1</v>
      </c>
      <c r="P86" s="1" t="n">
        <f aca="false">SUM(E86:O86)</f>
        <v>3</v>
      </c>
      <c r="Q86" s="1" t="n">
        <v>110</v>
      </c>
      <c r="R86" s="1" t="n">
        <v>70</v>
      </c>
      <c r="S86" s="1" t="n">
        <v>40</v>
      </c>
      <c r="T86" s="2" t="n">
        <v>83.3333333333333</v>
      </c>
      <c r="U86" s="3" t="n">
        <v>77</v>
      </c>
      <c r="V86" s="3" t="n">
        <v>178.3</v>
      </c>
      <c r="W86" s="2" t="n">
        <v>24.2207751969196</v>
      </c>
      <c r="X86" s="2" t="n">
        <v>0</v>
      </c>
      <c r="Y86" s="3" t="n">
        <v>84.75</v>
      </c>
      <c r="Z86" s="3" t="n">
        <v>100</v>
      </c>
      <c r="AA86" s="2" t="n">
        <v>31.1067797334003</v>
      </c>
      <c r="AB86" s="2" t="n">
        <v>0.475322490185081</v>
      </c>
      <c r="AC86" s="2" t="n">
        <v>0.8475</v>
      </c>
      <c r="AD86" s="3" t="n">
        <v>17.4</v>
      </c>
      <c r="AE86" s="3" t="n">
        <v>13.4</v>
      </c>
      <c r="AF86" s="3" t="n">
        <v>63.6</v>
      </c>
      <c r="AG86" s="1" t="n">
        <v>4</v>
      </c>
      <c r="AH86" s="3" t="n">
        <v>56.8</v>
      </c>
      <c r="AI86" s="3" t="n">
        <v>43.7</v>
      </c>
      <c r="AJ86" s="3" t="n">
        <v>60.4</v>
      </c>
      <c r="AK86" s="3" t="n">
        <v>3.2</v>
      </c>
      <c r="AL86" s="1" t="n">
        <v>1861</v>
      </c>
      <c r="AM86" s="1" t="n">
        <v>25</v>
      </c>
      <c r="AN86" s="1" t="n">
        <v>2885</v>
      </c>
      <c r="AO86" s="1" t="n">
        <v>113</v>
      </c>
      <c r="AP86" s="1" t="n">
        <v>119</v>
      </c>
      <c r="AQ86" s="1" t="n">
        <v>124</v>
      </c>
      <c r="AR86" s="1" t="n">
        <v>104</v>
      </c>
      <c r="AS86" s="1" t="n">
        <v>98</v>
      </c>
      <c r="AT86" s="1" t="n">
        <v>2</v>
      </c>
      <c r="AU86" s="1" t="n">
        <f aca="false">((AO86*15)+(AP86*30)+(AQ86*30)+(AR86*30)+(AS86*15))-(AO86*120)</f>
        <v>15</v>
      </c>
      <c r="AV86" s="1" t="n">
        <f aca="false">((AO86*15)+(AP86*30)+(AQ86*30)+(AR86*30)+(AS86*15))</f>
        <v>13575</v>
      </c>
      <c r="AW86" s="1" t="n">
        <v>4.98</v>
      </c>
      <c r="AX86" s="4" t="n">
        <f aca="false">10000/SQRT((AO86*BE86)*(AVERAGE(AO86:AS86)*AVERAGE(BE86:BI86)))</f>
        <v>7.01691582793093</v>
      </c>
      <c r="AY86" s="4" t="n">
        <v>0</v>
      </c>
      <c r="AZ86" s="2" t="n">
        <f aca="false">(AO86*BE86)/405</f>
        <v>1.79683950617284</v>
      </c>
      <c r="BA86" s="2" t="n">
        <v>0</v>
      </c>
      <c r="BB86" s="2" t="n">
        <f aca="false">1/(LOG(BE86)+LOG(AO86))</f>
        <v>0.349410366932691</v>
      </c>
      <c r="BC86" s="2" t="n">
        <f aca="false">(BF86-BE86)/(AP86-AO86)</f>
        <v>2.81</v>
      </c>
      <c r="BD86" s="2" t="n">
        <f aca="false">(20*BE86)/((AO86/18)-3.5)</f>
        <v>46.368</v>
      </c>
      <c r="BE86" s="3" t="n">
        <v>6.44</v>
      </c>
      <c r="BF86" s="3" t="n">
        <v>23.3</v>
      </c>
      <c r="BG86" s="3" t="n">
        <v>38.9</v>
      </c>
      <c r="BH86" s="3" t="n">
        <v>29.1</v>
      </c>
      <c r="BI86" s="3" t="n">
        <v>27.3</v>
      </c>
      <c r="BJ86" s="2" t="n">
        <f aca="false">((BE86*15)+(BF86*30)+(BG86*30)+(BH86*30)+(BI86*15))-(BE86*120)</f>
        <v>2472.3</v>
      </c>
      <c r="BK86" s="2" t="n">
        <f aca="false">((BE86*15)+(BF86*30)+(BG86*30)+(BH86*30)+(BI86*15))</f>
        <v>3245.1</v>
      </c>
      <c r="BL86" s="2" t="n">
        <f aca="false">(1/BE86)</f>
        <v>0.15527950310559</v>
      </c>
      <c r="BM86" s="2" t="n">
        <f aca="false">(BJ86/AU86)</f>
        <v>164.82</v>
      </c>
      <c r="BN86" s="2" t="n">
        <f aca="false">(BK86/AV86)</f>
        <v>0.239049723756906</v>
      </c>
      <c r="BO86" s="2" t="n">
        <f aca="false">(AX86*BM86)</f>
        <v>1156.52806675958</v>
      </c>
      <c r="BP86" s="2" t="n">
        <f aca="false">(AX86*BN86)</f>
        <v>1.67739179029235</v>
      </c>
      <c r="BQ86" s="2" t="n">
        <v>2</v>
      </c>
      <c r="BR86" s="4" t="n">
        <f aca="false">(BC86*BL86)</f>
        <v>0.436335403726708</v>
      </c>
      <c r="BS86" s="1" t="n">
        <v>185</v>
      </c>
      <c r="BT86" s="1" t="n">
        <v>0</v>
      </c>
      <c r="BU86" s="1" t="n">
        <v>36</v>
      </c>
      <c r="BV86" s="1" t="n">
        <v>1</v>
      </c>
      <c r="BW86" s="1" t="n">
        <v>135</v>
      </c>
      <c r="BX86" s="1" t="n">
        <v>1</v>
      </c>
      <c r="BY86" s="1" t="n">
        <v>14</v>
      </c>
      <c r="BZ86" s="1" t="n">
        <v>72</v>
      </c>
      <c r="CA86" s="1" t="n">
        <v>0</v>
      </c>
      <c r="CB86" s="1" t="n">
        <v>1</v>
      </c>
      <c r="CD86" s="1" t="n">
        <v>65</v>
      </c>
      <c r="CE86" s="1" t="n">
        <v>18.87</v>
      </c>
      <c r="CF86" s="1" t="n">
        <v>20.58</v>
      </c>
      <c r="CG86" s="1" t="n">
        <v>140</v>
      </c>
      <c r="CH86" s="1" t="n">
        <v>108</v>
      </c>
      <c r="CI86" s="1" t="n">
        <v>429</v>
      </c>
      <c r="CJ86" s="1" t="n">
        <v>1.59</v>
      </c>
      <c r="CK86" s="1" t="s">
        <v>429</v>
      </c>
    </row>
    <row r="87" customFormat="false" ht="15" hidden="false" customHeight="true" outlineLevel="0" collapsed="false">
      <c r="A87" s="1" t="n">
        <v>30598</v>
      </c>
      <c r="B87" s="1" t="n">
        <v>1</v>
      </c>
      <c r="C87" s="1" t="n">
        <v>42</v>
      </c>
      <c r="D87" s="1" t="n">
        <v>1</v>
      </c>
      <c r="E87" s="1" t="n">
        <v>1</v>
      </c>
      <c r="F87" s="1" t="n">
        <v>0</v>
      </c>
      <c r="G87" s="1" t="n">
        <v>1</v>
      </c>
      <c r="H87" s="1" t="n">
        <v>0</v>
      </c>
      <c r="I87" s="1" t="n">
        <v>1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f aca="false">SUM(E87:O87)</f>
        <v>3</v>
      </c>
      <c r="Q87" s="1" t="n">
        <v>100</v>
      </c>
      <c r="R87" s="1" t="n">
        <v>70</v>
      </c>
      <c r="S87" s="1" t="n">
        <v>30</v>
      </c>
      <c r="T87" s="2" t="n">
        <v>80</v>
      </c>
      <c r="U87" s="3" t="n">
        <v>68.5</v>
      </c>
      <c r="V87" s="3" t="n">
        <v>159.4</v>
      </c>
      <c r="W87" s="2" t="n">
        <v>26.9596306097678</v>
      </c>
      <c r="X87" s="2" t="n">
        <v>1</v>
      </c>
      <c r="Y87" s="3" t="n">
        <v>83.5</v>
      </c>
      <c r="Z87" s="3" t="n">
        <v>105</v>
      </c>
      <c r="AA87" s="2" t="n">
        <v>37.3520871608364</v>
      </c>
      <c r="AB87" s="2" t="n">
        <v>0.523839397741531</v>
      </c>
      <c r="AC87" s="2" t="n">
        <v>0.795238095238095</v>
      </c>
      <c r="AD87" s="3" t="n">
        <v>38.9</v>
      </c>
      <c r="AE87" s="3" t="n">
        <v>26.6</v>
      </c>
      <c r="AF87" s="3" t="n">
        <v>41.9</v>
      </c>
      <c r="AG87" s="1" t="n">
        <v>7</v>
      </c>
      <c r="AH87" s="3" t="n">
        <v>42.9</v>
      </c>
      <c r="AI87" s="3" t="n">
        <v>29.4</v>
      </c>
      <c r="AJ87" s="3" t="n">
        <v>39.8</v>
      </c>
      <c r="AK87" s="3" t="n">
        <v>2.1</v>
      </c>
      <c r="AL87" s="1" t="n">
        <v>1294</v>
      </c>
      <c r="AM87" s="1" t="n">
        <v>57</v>
      </c>
      <c r="AN87" s="1" t="n">
        <v>2019</v>
      </c>
      <c r="AO87" s="1" t="n">
        <v>123</v>
      </c>
      <c r="AP87" s="1" t="n">
        <v>218</v>
      </c>
      <c r="AQ87" s="1" t="n">
        <v>246</v>
      </c>
      <c r="AR87" s="1" t="n">
        <v>216</v>
      </c>
      <c r="AS87" s="1" t="n">
        <v>223</v>
      </c>
      <c r="AT87" s="1" t="n">
        <v>5</v>
      </c>
      <c r="AU87" s="1" t="n">
        <f aca="false">((AO87*15)+(AP87*30)+(AQ87*30)+(AR87*30)+(AS87*15))-(AO87*120)</f>
        <v>10830</v>
      </c>
      <c r="AV87" s="1" t="n">
        <f aca="false">((AO87*15)+(AP87*30)+(AQ87*30)+(AR87*30)+(AS87*15))</f>
        <v>25590</v>
      </c>
      <c r="AW87" s="1" t="n">
        <v>5.85</v>
      </c>
      <c r="BS87" s="1" t="n">
        <v>173</v>
      </c>
      <c r="BT87" s="1" t="n">
        <v>0</v>
      </c>
      <c r="BU87" s="1" t="n">
        <v>47</v>
      </c>
      <c r="BV87" s="1" t="n">
        <v>0</v>
      </c>
      <c r="BW87" s="1" t="n">
        <v>105</v>
      </c>
      <c r="BX87" s="1" t="n">
        <v>0</v>
      </c>
      <c r="BY87" s="1" t="n">
        <v>21</v>
      </c>
      <c r="BZ87" s="1" t="n">
        <v>106</v>
      </c>
      <c r="CA87" s="1" t="n">
        <v>0</v>
      </c>
      <c r="CB87" s="1" t="n">
        <v>2</v>
      </c>
      <c r="CD87" s="1" t="n">
        <v>58</v>
      </c>
      <c r="CE87" s="1" t="n">
        <v>56.82</v>
      </c>
      <c r="CF87" s="1" t="n">
        <v>39.5</v>
      </c>
      <c r="CG87" s="1" t="n">
        <v>182</v>
      </c>
      <c r="CH87" s="1" t="n">
        <v>108</v>
      </c>
      <c r="CI87" s="1" t="n">
        <v>443</v>
      </c>
      <c r="CJ87" s="1" t="n">
        <v>1.32</v>
      </c>
      <c r="CK87" s="1" t="s">
        <v>429</v>
      </c>
      <c r="CN87" s="1" t="n">
        <v>2581</v>
      </c>
      <c r="CO87" s="1" t="n">
        <v>17</v>
      </c>
      <c r="CP87" s="1" t="n">
        <v>37</v>
      </c>
      <c r="CQ87" s="1" t="n">
        <v>8</v>
      </c>
      <c r="CR87" s="1" t="n">
        <v>13</v>
      </c>
      <c r="CS87" s="1" t="n">
        <v>5</v>
      </c>
      <c r="CT87" s="1" t="n">
        <v>48</v>
      </c>
      <c r="CU87" s="1" t="n">
        <v>0</v>
      </c>
      <c r="CV87" s="1" t="n">
        <v>9.2</v>
      </c>
      <c r="CW87" s="1" t="n">
        <v>16.5</v>
      </c>
      <c r="CX87" s="1" t="n">
        <v>0</v>
      </c>
      <c r="CY87" s="1" t="n">
        <v>2.5</v>
      </c>
      <c r="CZ87" s="1" t="n">
        <v>3.4</v>
      </c>
      <c r="DA87" s="1" t="n">
        <v>0</v>
      </c>
      <c r="DB87" s="1" t="n">
        <v>0.7</v>
      </c>
      <c r="DC87" s="1" t="n">
        <v>1</v>
      </c>
      <c r="DD87" s="1" t="n">
        <v>106.9</v>
      </c>
      <c r="DE87" s="1" t="n">
        <v>107.2</v>
      </c>
      <c r="DF87" s="1" t="n">
        <v>23.3</v>
      </c>
      <c r="DG87" s="1" t="n">
        <v>35.8</v>
      </c>
      <c r="DH87" s="1" t="n">
        <v>15</v>
      </c>
      <c r="DI87" s="1" t="n">
        <v>451</v>
      </c>
      <c r="DJ87" s="1" t="n">
        <v>311.3</v>
      </c>
      <c r="DK87" s="1" t="n">
        <v>10.1</v>
      </c>
      <c r="DL87" s="1" t="n">
        <v>22.7</v>
      </c>
      <c r="DM87" s="1" t="n">
        <v>719</v>
      </c>
      <c r="DN87" s="1" t="n">
        <v>1148</v>
      </c>
      <c r="DO87" s="1" t="n">
        <v>1.33</v>
      </c>
      <c r="DP87" s="1" t="n">
        <v>1.64</v>
      </c>
      <c r="DQ87" s="1" t="n">
        <v>0.54</v>
      </c>
      <c r="DR87" s="1" t="n">
        <v>1.7</v>
      </c>
      <c r="DS87" s="1" t="n">
        <v>154.8</v>
      </c>
      <c r="DT87" s="1" t="n">
        <v>90</v>
      </c>
      <c r="DU87" s="1" t="n">
        <v>1.41</v>
      </c>
      <c r="DV87" s="1" t="n">
        <v>17.01</v>
      </c>
      <c r="DW87" s="1" t="n">
        <v>4.82</v>
      </c>
      <c r="DX87" s="1" t="n">
        <v>938</v>
      </c>
      <c r="DY87" s="1" t="n">
        <v>16.87</v>
      </c>
      <c r="DZ87" s="1" t="n">
        <v>1461</v>
      </c>
      <c r="EA87" s="1" t="n">
        <v>465</v>
      </c>
      <c r="EB87" s="1" t="n">
        <v>2140</v>
      </c>
      <c r="EC87" s="1" t="n">
        <v>407</v>
      </c>
      <c r="ED87" s="1" t="n">
        <v>119</v>
      </c>
      <c r="EE87" s="1" t="n">
        <v>4.8</v>
      </c>
      <c r="EF87" s="1" t="n">
        <v>0</v>
      </c>
      <c r="EG87" s="1" t="n">
        <v>10</v>
      </c>
      <c r="EH87" s="1" t="n">
        <v>1</v>
      </c>
      <c r="EI87" s="1" t="n">
        <v>355</v>
      </c>
      <c r="EJ87" s="1" t="s">
        <v>425</v>
      </c>
      <c r="EK87" s="1" t="s">
        <v>425</v>
      </c>
      <c r="EL87" s="1" t="s">
        <v>425</v>
      </c>
      <c r="EM87" s="1" t="n">
        <v>2000</v>
      </c>
      <c r="EN87" s="1" t="n">
        <v>0</v>
      </c>
      <c r="EO87" s="1" t="n">
        <v>3</v>
      </c>
      <c r="EP87" s="1" t="n">
        <v>1</v>
      </c>
      <c r="EQ87" s="1" t="n">
        <v>7</v>
      </c>
      <c r="ER87" s="1" t="n">
        <v>400</v>
      </c>
      <c r="ES87" s="1" t="n">
        <v>1</v>
      </c>
      <c r="ET87" s="1" t="n">
        <v>0</v>
      </c>
      <c r="EU87" s="1" t="n">
        <v>0</v>
      </c>
      <c r="EV87" s="1" t="n">
        <v>0</v>
      </c>
      <c r="EW87" s="1" t="n">
        <v>0</v>
      </c>
      <c r="EX87" s="1" t="n">
        <v>1</v>
      </c>
      <c r="EY87" s="1" t="n">
        <v>7</v>
      </c>
      <c r="EZ87" s="1" t="n">
        <v>2</v>
      </c>
      <c r="FA87" s="1" t="n">
        <v>1</v>
      </c>
      <c r="FB87" s="1" t="n">
        <v>1</v>
      </c>
      <c r="FC87" s="1" t="n">
        <v>1</v>
      </c>
      <c r="FD87" s="1" t="n">
        <v>1</v>
      </c>
      <c r="FE87" s="1" t="n">
        <v>16</v>
      </c>
      <c r="FF87" s="1" t="n">
        <v>0</v>
      </c>
      <c r="FG87" s="1" t="n">
        <v>0</v>
      </c>
      <c r="FH87" s="1" t="n">
        <v>0</v>
      </c>
      <c r="FI87" s="1" t="n">
        <v>0</v>
      </c>
      <c r="FJ87" s="1" t="n">
        <v>5</v>
      </c>
      <c r="FK87" s="1" t="n">
        <v>0</v>
      </c>
      <c r="FL87" s="1" t="n">
        <v>0</v>
      </c>
    </row>
    <row r="88" customFormat="false" ht="15" hidden="false" customHeight="true" outlineLevel="0" collapsed="false">
      <c r="A88" s="1" t="n">
        <v>30599</v>
      </c>
      <c r="B88" s="1" t="n">
        <v>2</v>
      </c>
      <c r="C88" s="1" t="n">
        <v>51</v>
      </c>
      <c r="D88" s="1" t="n">
        <v>1</v>
      </c>
      <c r="E88" s="1" t="n">
        <v>0</v>
      </c>
      <c r="F88" s="1" t="n">
        <v>1</v>
      </c>
      <c r="G88" s="1" t="n">
        <v>1</v>
      </c>
      <c r="H88" s="1" t="n">
        <v>0</v>
      </c>
      <c r="I88" s="1" t="n">
        <v>1</v>
      </c>
      <c r="J88" s="1" t="n">
        <v>0</v>
      </c>
      <c r="K88" s="1" t="n">
        <v>0</v>
      </c>
      <c r="L88" s="1" t="n">
        <v>0</v>
      </c>
      <c r="M88" s="1" t="n">
        <v>0</v>
      </c>
      <c r="N88" s="1" t="n">
        <v>0</v>
      </c>
      <c r="O88" s="1" t="n">
        <v>1</v>
      </c>
      <c r="P88" s="1" t="n">
        <f aca="false">SUM(E88:O88)</f>
        <v>4</v>
      </c>
      <c r="Q88" s="1" t="n">
        <v>130</v>
      </c>
      <c r="R88" s="1" t="n">
        <v>90</v>
      </c>
      <c r="S88" s="1" t="n">
        <v>40</v>
      </c>
      <c r="T88" s="2" t="n">
        <v>103.333333333333</v>
      </c>
      <c r="U88" s="3" t="n">
        <v>71.4</v>
      </c>
      <c r="V88" s="3" t="n">
        <v>163</v>
      </c>
      <c r="W88" s="2" t="n">
        <v>26.873423915089</v>
      </c>
      <c r="X88" s="2" t="n">
        <v>1</v>
      </c>
      <c r="Y88" s="3" t="n">
        <v>92</v>
      </c>
      <c r="Z88" s="3" t="n">
        <v>100</v>
      </c>
      <c r="AA88" s="2" t="n">
        <v>37.3865791669838</v>
      </c>
      <c r="AB88" s="2" t="n">
        <v>0.56441717791411</v>
      </c>
      <c r="AC88" s="2" t="n">
        <v>0.92</v>
      </c>
      <c r="AD88" s="3" t="n">
        <v>21.3</v>
      </c>
      <c r="AE88" s="3" t="n">
        <v>15.2</v>
      </c>
      <c r="AF88" s="3" t="n">
        <v>15.2</v>
      </c>
      <c r="AG88" s="1" t="n">
        <v>10</v>
      </c>
      <c r="AH88" s="3" t="n">
        <v>56.2</v>
      </c>
      <c r="AI88" s="3" t="n">
        <v>40.1</v>
      </c>
      <c r="AJ88" s="3" t="n">
        <v>53.4</v>
      </c>
      <c r="AK88" s="3" t="n">
        <v>2.8</v>
      </c>
      <c r="AL88" s="1" t="n">
        <v>1620</v>
      </c>
      <c r="AM88" s="1" t="n">
        <v>42</v>
      </c>
      <c r="AN88" s="1" t="n">
        <v>2884</v>
      </c>
      <c r="AO88" s="1" t="n">
        <v>130</v>
      </c>
      <c r="AP88" s="1" t="n">
        <v>216</v>
      </c>
      <c r="AQ88" s="1" t="n">
        <v>268</v>
      </c>
      <c r="AR88" s="1" t="n">
        <v>230</v>
      </c>
      <c r="AS88" s="1" t="n">
        <v>209</v>
      </c>
      <c r="AT88" s="1" t="n">
        <v>5</v>
      </c>
      <c r="AU88" s="1" t="n">
        <f aca="false">((AO88*15)+(AP88*30)+(AQ88*30)+(AR88*30)+(AS88*15))-(AO88*120)</f>
        <v>10905</v>
      </c>
      <c r="AV88" s="1" t="n">
        <f aca="false">((AO88*15)+(AP88*30)+(AQ88*30)+(AR88*30)+(AS88*15))</f>
        <v>26505</v>
      </c>
      <c r="AW88" s="1" t="n">
        <v>8.89</v>
      </c>
      <c r="AX88" s="4" t="n">
        <f aca="false">10000/SQRT((AO88*BE88)*(AVERAGE(AO88:AS88)*AVERAGE(BE88:BI88)))</f>
        <v>2.32419797331459</v>
      </c>
      <c r="AY88" s="4" t="n">
        <v>1</v>
      </c>
      <c r="AZ88" s="2" t="n">
        <f aca="false">(AO88*BE88)/405</f>
        <v>2.79259259259259</v>
      </c>
      <c r="BA88" s="2" t="n">
        <v>1</v>
      </c>
      <c r="BB88" s="2" t="n">
        <f aca="false">1/(LOG(BE88)+LOG(AO88))</f>
        <v>0.32749705150701</v>
      </c>
      <c r="BC88" s="2" t="n">
        <f aca="false">(BF88-BE88)/(AP88-AO88)</f>
        <v>1.31744186046512</v>
      </c>
      <c r="BD88" s="2" t="n">
        <f aca="false">(20*BE88)/((AO88/18)-3.5)</f>
        <v>46.7462686567164</v>
      </c>
      <c r="BE88" s="3" t="n">
        <v>8.7</v>
      </c>
      <c r="BF88" s="3" t="n">
        <v>122</v>
      </c>
      <c r="BG88" s="3" t="n">
        <v>100</v>
      </c>
      <c r="BH88" s="3" t="n">
        <v>82.5</v>
      </c>
      <c r="BI88" s="3" t="n">
        <v>75.4</v>
      </c>
      <c r="BJ88" s="2" t="n">
        <f aca="false">((BE88*15)+(BF88*30)+(BG88*30)+(BH88*30)+(BI88*15))-(BE88*120)</f>
        <v>9352.5</v>
      </c>
      <c r="BK88" s="2" t="n">
        <f aca="false">((BE88*15)+(BF88*30)+(BG88*30)+(BH88*30)+(BI88*15))</f>
        <v>10396.5</v>
      </c>
      <c r="BL88" s="2" t="n">
        <f aca="false">(1/BE88)</f>
        <v>0.114942528735632</v>
      </c>
      <c r="BM88" s="2" t="n">
        <f aca="false">(BJ88/AU88)</f>
        <v>0.857634112792297</v>
      </c>
      <c r="BN88" s="2" t="n">
        <f aca="false">(BK88/AV88)</f>
        <v>0.392246745897001</v>
      </c>
      <c r="BO88" s="2" t="n">
        <f aca="false">(AX88*BM88)</f>
        <v>1.99331146679731</v>
      </c>
      <c r="BP88" s="2" t="n">
        <f aca="false">(AX88*BN88)</f>
        <v>0.911659091853051</v>
      </c>
      <c r="BQ88" s="2" t="n">
        <v>1</v>
      </c>
      <c r="BR88" s="4" t="n">
        <f aca="false">(BC88*BL88)</f>
        <v>0.151430098904036</v>
      </c>
      <c r="BS88" s="1" t="n">
        <v>179</v>
      </c>
      <c r="BT88" s="1" t="n">
        <v>0</v>
      </c>
      <c r="BU88" s="1" t="n">
        <v>37</v>
      </c>
      <c r="BV88" s="1" t="n">
        <v>1</v>
      </c>
      <c r="BW88" s="1" t="n">
        <v>110</v>
      </c>
      <c r="BX88" s="1" t="n">
        <v>0</v>
      </c>
      <c r="BY88" s="1" t="n">
        <v>32</v>
      </c>
      <c r="BZ88" s="1" t="n">
        <v>161</v>
      </c>
      <c r="CA88" s="1" t="n">
        <v>1</v>
      </c>
      <c r="CB88" s="1" t="n">
        <v>3</v>
      </c>
      <c r="CD88" s="1" t="n">
        <v>58</v>
      </c>
      <c r="CE88" s="1" t="n">
        <v>33.41</v>
      </c>
      <c r="CF88" s="1" t="n">
        <v>24.49</v>
      </c>
      <c r="CG88" s="1" t="n">
        <v>168</v>
      </c>
      <c r="CH88" s="1" t="n">
        <v>98</v>
      </c>
      <c r="CI88" s="1" t="n">
        <v>433</v>
      </c>
      <c r="CJ88" s="1" t="n">
        <v>1.45</v>
      </c>
      <c r="CK88" s="1" t="s">
        <v>429</v>
      </c>
      <c r="FM88" s="1" t="n">
        <v>6</v>
      </c>
      <c r="FN88" s="1" t="n">
        <v>6</v>
      </c>
      <c r="FO88" s="1" t="n">
        <v>2</v>
      </c>
      <c r="FP88" s="1" t="n">
        <v>2</v>
      </c>
      <c r="FQ88" s="1" t="n">
        <v>28.74001</v>
      </c>
      <c r="FR88" s="1" t="n">
        <v>19.40174</v>
      </c>
      <c r="FS88" s="1" t="n">
        <v>0.81</v>
      </c>
      <c r="FT88" s="1" t="n">
        <v>2</v>
      </c>
      <c r="FV88" s="1" t="n">
        <v>2</v>
      </c>
      <c r="FW88" s="1" t="n">
        <v>1325.42</v>
      </c>
      <c r="FX88" s="1" t="n">
        <v>52.77</v>
      </c>
      <c r="FY88" s="1" t="n">
        <v>29.13</v>
      </c>
      <c r="FZ88" s="1" t="n">
        <v>30.15</v>
      </c>
      <c r="GA88" s="1" t="n">
        <v>10.84</v>
      </c>
      <c r="GB88" s="1" t="n">
        <v>153.8</v>
      </c>
      <c r="GC88" s="1" t="n">
        <v>20.25</v>
      </c>
      <c r="GD88" s="1" t="n">
        <v>14.01</v>
      </c>
      <c r="GE88" s="1" t="n">
        <v>7.24</v>
      </c>
      <c r="GF88" s="1" t="n">
        <v>28</v>
      </c>
      <c r="GG88" s="1" t="n">
        <v>0.88</v>
      </c>
      <c r="GH88" s="1" t="n">
        <v>7.89</v>
      </c>
      <c r="GI88" s="1" t="n">
        <v>3.06</v>
      </c>
      <c r="GJ88" s="1" t="n">
        <v>12.15</v>
      </c>
      <c r="GK88" s="1" t="n">
        <v>13.14</v>
      </c>
      <c r="GL88" s="1" t="n">
        <v>6.69</v>
      </c>
      <c r="GM88" s="1" t="n">
        <v>2.04</v>
      </c>
      <c r="GN88" s="1" t="n">
        <v>0</v>
      </c>
      <c r="GO88" s="1" t="n">
        <v>5.21</v>
      </c>
      <c r="GP88" s="1" t="n">
        <v>1.85</v>
      </c>
      <c r="GQ88" s="1" t="n">
        <v>1.83</v>
      </c>
      <c r="GR88" s="1" t="n">
        <v>0.58</v>
      </c>
      <c r="GS88" s="1" t="n">
        <v>445.63</v>
      </c>
      <c r="GT88" s="1" t="n">
        <v>8.47</v>
      </c>
      <c r="GU88" s="1" t="n">
        <v>1.17</v>
      </c>
      <c r="GV88" s="1" t="n">
        <v>200.8</v>
      </c>
      <c r="GW88" s="1" t="n">
        <v>729.35</v>
      </c>
      <c r="GX88" s="1" t="n">
        <v>2056.68</v>
      </c>
      <c r="GY88" s="1" t="n">
        <v>1343.05</v>
      </c>
      <c r="GZ88" s="1" t="n">
        <v>5.34</v>
      </c>
      <c r="HA88" s="1" t="n">
        <v>1.09</v>
      </c>
      <c r="HB88" s="1" t="n">
        <v>1.5</v>
      </c>
      <c r="HC88" s="1" t="n">
        <v>0</v>
      </c>
      <c r="HD88" s="1" t="n">
        <v>47.85</v>
      </c>
      <c r="HE88" s="1" t="n">
        <v>141.51</v>
      </c>
      <c r="HF88" s="1" t="n">
        <v>1.05</v>
      </c>
      <c r="HG88" s="1" t="n">
        <v>1.26</v>
      </c>
      <c r="HH88" s="1" t="n">
        <v>14.73</v>
      </c>
      <c r="HI88" s="1" t="n">
        <v>3.74</v>
      </c>
      <c r="HJ88" s="1" t="n">
        <v>1.23</v>
      </c>
      <c r="HK88" s="1" t="n">
        <v>0.21</v>
      </c>
      <c r="HL88" s="1" t="n">
        <v>214.56</v>
      </c>
      <c r="HM88" s="1" t="n">
        <v>4.2</v>
      </c>
      <c r="HN88" s="1" t="n">
        <v>28.78</v>
      </c>
      <c r="HO88" s="1" t="n">
        <v>3019.78</v>
      </c>
      <c r="HP88" s="1" t="n">
        <v>3103.88</v>
      </c>
      <c r="HQ88" s="1" t="n">
        <v>17.26</v>
      </c>
      <c r="HR88" s="1" t="n">
        <v>1006.1</v>
      </c>
      <c r="HS88" s="1" t="n">
        <v>332.69</v>
      </c>
      <c r="HT88" s="1" t="n">
        <v>3269.09</v>
      </c>
      <c r="HU88" s="1" t="n">
        <v>373.87</v>
      </c>
      <c r="HV88" s="1" t="n">
        <v>107.99</v>
      </c>
      <c r="HW88" s="1" t="n">
        <v>4.64</v>
      </c>
      <c r="HX88" s="1" t="n">
        <v>4.53</v>
      </c>
      <c r="HY88" s="1" t="n">
        <v>4.33</v>
      </c>
      <c r="HZ88" s="1" t="n">
        <v>0.28</v>
      </c>
      <c r="IA88" s="1" t="n">
        <v>2.68</v>
      </c>
      <c r="IB88" s="1" t="n">
        <v>0.6</v>
      </c>
      <c r="IC88" s="1" t="n">
        <v>8.28</v>
      </c>
      <c r="ID88" s="1" t="n">
        <v>4.69</v>
      </c>
      <c r="IE88" s="1" t="n">
        <v>16.27</v>
      </c>
      <c r="IF88" s="1" t="n">
        <v>19.16</v>
      </c>
      <c r="IG88" s="1" t="n">
        <v>8.12</v>
      </c>
      <c r="IH88" s="1" t="n">
        <v>205.11</v>
      </c>
      <c r="II88" s="1" t="n">
        <v>10.43</v>
      </c>
      <c r="IJ88" s="1" t="n">
        <v>58.04</v>
      </c>
      <c r="IK88" s="1" t="n">
        <v>35.14</v>
      </c>
      <c r="IL88" s="1" t="n">
        <v>1356737.8</v>
      </c>
      <c r="IM88" s="1" t="n">
        <v>8821.44</v>
      </c>
      <c r="IN88" s="1" t="n">
        <v>38.34</v>
      </c>
      <c r="IO88" s="1" t="n">
        <v>0.13</v>
      </c>
      <c r="IP88" s="1" t="n">
        <v>0.06</v>
      </c>
      <c r="IQ88" s="1" t="n">
        <v>0.04</v>
      </c>
      <c r="IR88" s="1" t="n">
        <v>0.13</v>
      </c>
      <c r="IS88" s="1" t="n">
        <v>0.19</v>
      </c>
      <c r="IT88" s="1" t="n">
        <v>0.09</v>
      </c>
      <c r="IU88" s="1" t="n">
        <v>0.66</v>
      </c>
      <c r="IV88" s="1" t="n">
        <v>0.8</v>
      </c>
      <c r="IW88" s="1" t="n">
        <v>7.04</v>
      </c>
      <c r="IX88" s="1" t="n">
        <v>5.77</v>
      </c>
      <c r="IY88" s="1" t="n">
        <v>3.33</v>
      </c>
      <c r="IZ88" s="1" t="n">
        <v>2.06</v>
      </c>
      <c r="JA88" s="1" t="n">
        <v>1.06</v>
      </c>
      <c r="JB88" s="1" t="n">
        <v>0.06</v>
      </c>
      <c r="JC88" s="1" t="n">
        <v>13.87</v>
      </c>
      <c r="JD88" s="1" t="n">
        <v>8.48</v>
      </c>
      <c r="JE88" s="1" t="n">
        <v>0.38</v>
      </c>
      <c r="JF88" s="1" t="n">
        <v>0.13</v>
      </c>
      <c r="JG88" s="1" t="n">
        <v>0.02</v>
      </c>
      <c r="JH88" s="1" t="n">
        <v>5.43</v>
      </c>
      <c r="JI88" s="1" t="n">
        <v>2.87</v>
      </c>
      <c r="JJ88" s="1" t="n">
        <v>0.02</v>
      </c>
      <c r="JK88" s="1" t="n">
        <v>0.06</v>
      </c>
      <c r="JL88" s="1" t="n">
        <v>0.49</v>
      </c>
      <c r="JM88" s="1" t="n">
        <v>0.27</v>
      </c>
      <c r="JN88" s="1" t="n">
        <v>0.01</v>
      </c>
      <c r="JO88" s="1" t="n">
        <v>0.12</v>
      </c>
      <c r="JP88" s="1" t="n">
        <v>0.03</v>
      </c>
      <c r="JQ88" s="1" t="n">
        <v>0.04</v>
      </c>
      <c r="JR88" s="1" t="n">
        <v>0.04</v>
      </c>
      <c r="JS88" s="1" t="n">
        <v>0.01</v>
      </c>
      <c r="JT88" s="1" t="n">
        <v>0.12</v>
      </c>
      <c r="JU88" s="1" t="n">
        <v>0.09</v>
      </c>
      <c r="JV88" s="1" t="n">
        <v>51</v>
      </c>
      <c r="JW88" s="1" t="n">
        <v>3060</v>
      </c>
      <c r="JX88" s="1" t="n">
        <v>45.9</v>
      </c>
      <c r="JY88" s="1" t="n">
        <v>11.5375</v>
      </c>
      <c r="JZ88" s="1" t="n">
        <v>6.5</v>
      </c>
      <c r="KA88" s="1" t="n">
        <v>390</v>
      </c>
      <c r="KB88" s="1" t="n">
        <v>16.4925</v>
      </c>
      <c r="KC88" s="1" t="n">
        <v>6.492</v>
      </c>
      <c r="KD88" s="1" t="n">
        <v>389.52</v>
      </c>
      <c r="KE88" s="1" t="n">
        <v>53.75</v>
      </c>
      <c r="KF88" s="1" t="n">
        <v>104.75</v>
      </c>
      <c r="KG88" s="1" t="n">
        <v>130.4656</v>
      </c>
    </row>
    <row r="89" customFormat="false" ht="15" hidden="false" customHeight="true" outlineLevel="0" collapsed="false">
      <c r="A89" s="1" t="n">
        <v>30603</v>
      </c>
      <c r="B89" s="1" t="n">
        <v>2</v>
      </c>
      <c r="C89" s="1" t="n">
        <v>23</v>
      </c>
      <c r="D89" s="1" t="n">
        <v>1</v>
      </c>
      <c r="Q89" s="1" t="n">
        <v>110</v>
      </c>
      <c r="R89" s="1" t="n">
        <v>70</v>
      </c>
      <c r="S89" s="1" t="n">
        <f aca="false">Q89-R89</f>
        <v>40</v>
      </c>
      <c r="T89" s="2" t="n">
        <f aca="false">(S89/3)+ R89</f>
        <v>83.3333333333333</v>
      </c>
      <c r="U89" s="3" t="n">
        <v>56.3</v>
      </c>
      <c r="V89" s="3" t="n">
        <v>164</v>
      </c>
      <c r="W89" s="18" t="n">
        <f aca="false">U89/POWER((V89/100),2)</f>
        <v>20.9324806662701</v>
      </c>
      <c r="X89" s="2" t="n">
        <v>0</v>
      </c>
      <c r="Y89" s="3" t="n">
        <v>69</v>
      </c>
      <c r="Z89" s="3" t="n">
        <v>96.5</v>
      </c>
      <c r="AA89" s="2" t="n">
        <v>31.2791590523405</v>
      </c>
      <c r="AB89" s="2" t="n">
        <v>0.420731707317073</v>
      </c>
      <c r="AC89" s="2" t="n">
        <v>0.715025906735751</v>
      </c>
      <c r="AD89" s="3" t="n">
        <v>25.3</v>
      </c>
      <c r="AE89" s="3" t="n">
        <v>14.2</v>
      </c>
      <c r="AF89" s="3" t="n">
        <v>42.1</v>
      </c>
      <c r="AG89" s="1" t="n">
        <v>1</v>
      </c>
      <c r="AH89" s="3" t="n">
        <v>52.2</v>
      </c>
      <c r="AI89" s="3" t="n">
        <v>29.4</v>
      </c>
      <c r="AJ89" s="3" t="n">
        <v>40</v>
      </c>
      <c r="AK89" s="3" t="n">
        <v>2.1</v>
      </c>
      <c r="AL89" s="1" t="n">
        <v>1304</v>
      </c>
      <c r="AM89" s="1" t="n">
        <v>16</v>
      </c>
      <c r="AN89" s="1" t="n">
        <v>2373</v>
      </c>
      <c r="AO89" s="1" t="n">
        <v>80</v>
      </c>
      <c r="AP89" s="1" t="n">
        <v>112</v>
      </c>
      <c r="AQ89" s="1" t="n">
        <v>141</v>
      </c>
      <c r="AR89" s="1" t="n">
        <v>146</v>
      </c>
      <c r="AS89" s="1" t="n">
        <v>119</v>
      </c>
      <c r="AT89" s="1" t="n">
        <v>1</v>
      </c>
      <c r="AU89" s="1" t="n">
        <v>5355</v>
      </c>
      <c r="AV89" s="1" t="n">
        <f aca="false">((AO89*15)+(AP89*30)+(AQ89*30)+(AR89*30)+(AS89*15))</f>
        <v>14955</v>
      </c>
      <c r="AX89" s="4" t="n">
        <f aca="false">10000/SQRT((AO89*BE89)*(AVERAGE(AO89:AS89)*AVERAGE(BE89:BI89)))</f>
        <v>12.5106104382441</v>
      </c>
      <c r="AY89" s="4" t="n">
        <v>0</v>
      </c>
      <c r="AZ89" s="2" t="n">
        <f aca="false">(AO89*BE89)/405</f>
        <v>0.397037037037037</v>
      </c>
      <c r="BA89" s="2" t="n">
        <v>0</v>
      </c>
      <c r="BB89" s="2" t="n">
        <f aca="false">1/(LOG(BE89)+LOG(AO89))</f>
        <v>0.45325038543056</v>
      </c>
      <c r="BC89" s="2" t="n">
        <f aca="false">(BF89-BE89)/(AP89-AO89)</f>
        <v>0.5121875</v>
      </c>
      <c r="BD89" s="2" t="n">
        <f aca="false">(20*BE89)/((AO89/18)-3.5)</f>
        <v>42.5647058823529</v>
      </c>
      <c r="BE89" s="3" t="n">
        <v>2.01</v>
      </c>
      <c r="BF89" s="3" t="n">
        <v>18.4</v>
      </c>
      <c r="BG89" s="3" t="n">
        <v>37.4</v>
      </c>
      <c r="BH89" s="3" t="n">
        <v>52.3</v>
      </c>
      <c r="BI89" s="3" t="n">
        <v>56</v>
      </c>
      <c r="BJ89" s="2" t="n">
        <f aca="false">((BE89*15)+(BF89*30)+(BG89*30)+(BH89*30)+(BI89*15))-(BE89*120)</f>
        <v>3871.95</v>
      </c>
      <c r="BK89" s="2" t="n">
        <f aca="false">((BE89*15)+(BF89*30)+(BG89*30)+(BH89*30)+(BI89*15))</f>
        <v>4113.15</v>
      </c>
      <c r="BL89" s="2" t="n">
        <f aca="false">(1/BE89)</f>
        <v>0.497512437810945</v>
      </c>
      <c r="BM89" s="2" t="n">
        <f aca="false">(BJ89/AU89)</f>
        <v>0.723053221288515</v>
      </c>
      <c r="BN89" s="2" t="n">
        <f aca="false">(BK89/AV89)</f>
        <v>0.275035105315948</v>
      </c>
      <c r="BO89" s="2" t="n">
        <f aca="false">(AX89*BM89)</f>
        <v>9.04583717765811</v>
      </c>
      <c r="BP89" s="2" t="n">
        <f aca="false">(AX89*BN89)</f>
        <v>3.44085705944926</v>
      </c>
      <c r="BQ89" s="2" t="n">
        <v>2</v>
      </c>
      <c r="BR89" s="4" t="n">
        <f aca="false">(BC89*BL89)</f>
        <v>0.254819651741294</v>
      </c>
      <c r="BS89" s="1" t="n">
        <v>141</v>
      </c>
      <c r="BT89" s="1" t="n">
        <v>0</v>
      </c>
      <c r="BU89" s="1" t="n">
        <v>60</v>
      </c>
      <c r="BV89" s="1" t="n">
        <v>0</v>
      </c>
      <c r="BW89" s="1" t="n">
        <v>62</v>
      </c>
      <c r="BX89" s="1" t="n">
        <v>0</v>
      </c>
      <c r="BY89" s="1" t="n">
        <v>19</v>
      </c>
      <c r="BZ89" s="1" t="n">
        <v>95</v>
      </c>
      <c r="CA89" s="1" t="n">
        <v>0</v>
      </c>
      <c r="CB89" s="1" t="n">
        <v>0</v>
      </c>
      <c r="CD89" s="1" t="n">
        <v>66</v>
      </c>
      <c r="CE89" s="1" t="n">
        <v>74.7</v>
      </c>
      <c r="CF89" s="1" t="n">
        <v>34.88</v>
      </c>
      <c r="CG89" s="1" t="n">
        <v>152</v>
      </c>
      <c r="CH89" s="1" t="n">
        <v>50</v>
      </c>
      <c r="CI89" s="1" t="n">
        <v>423</v>
      </c>
      <c r="CJ89" s="1" t="n">
        <v>1.62</v>
      </c>
      <c r="CK89" s="1" t="s">
        <v>429</v>
      </c>
    </row>
    <row r="90" customFormat="false" ht="15" hidden="false" customHeight="true" outlineLevel="0" collapsed="false">
      <c r="A90" s="1" t="n">
        <v>30617</v>
      </c>
      <c r="B90" s="1" t="n">
        <v>1</v>
      </c>
      <c r="C90" s="1" t="n">
        <v>40</v>
      </c>
      <c r="D90" s="1" t="n">
        <v>1</v>
      </c>
      <c r="E90" s="1" t="n">
        <v>1</v>
      </c>
      <c r="F90" s="1" t="n">
        <v>0</v>
      </c>
      <c r="G90" s="1" t="n">
        <v>1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1</v>
      </c>
      <c r="N90" s="1" t="n">
        <v>0</v>
      </c>
      <c r="O90" s="1" t="n">
        <v>1</v>
      </c>
      <c r="P90" s="1" t="n">
        <f aca="false">SUM(E90:O90)</f>
        <v>4</v>
      </c>
      <c r="Q90" s="1" t="n">
        <v>92</v>
      </c>
      <c r="R90" s="1" t="n">
        <v>60</v>
      </c>
      <c r="S90" s="1" t="n">
        <v>32</v>
      </c>
      <c r="T90" s="2" t="n">
        <v>70.6666666666667</v>
      </c>
      <c r="U90" s="3" t="n">
        <v>76.9</v>
      </c>
      <c r="V90" s="3" t="n">
        <v>166</v>
      </c>
      <c r="W90" s="2" t="n">
        <v>27.9068079547104</v>
      </c>
      <c r="X90" s="2" t="n">
        <v>1</v>
      </c>
      <c r="Y90" s="3" t="n">
        <v>98</v>
      </c>
      <c r="Z90" s="3" t="n">
        <v>99.5</v>
      </c>
      <c r="AA90" s="2" t="n">
        <v>37.198481771906</v>
      </c>
      <c r="AB90" s="2" t="n">
        <v>0.590361445783133</v>
      </c>
      <c r="AC90" s="2" t="n">
        <v>0.984924623115578</v>
      </c>
      <c r="AD90" s="3" t="n">
        <v>24.5</v>
      </c>
      <c r="AE90" s="3" t="n">
        <v>18.8</v>
      </c>
      <c r="AF90" s="3" t="n">
        <v>58.1</v>
      </c>
      <c r="AG90" s="1" t="n">
        <v>10</v>
      </c>
      <c r="AH90" s="3" t="n">
        <v>54</v>
      </c>
      <c r="AI90" s="3" t="n">
        <v>41.5</v>
      </c>
      <c r="AJ90" s="3" t="n">
        <v>55.2</v>
      </c>
      <c r="AK90" s="3" t="n">
        <v>2.9</v>
      </c>
      <c r="AL90" s="1" t="n">
        <v>1700</v>
      </c>
      <c r="AM90" s="1" t="n">
        <v>50</v>
      </c>
      <c r="AN90" s="1" t="n">
        <v>3026</v>
      </c>
      <c r="AO90" s="1" t="n">
        <v>84</v>
      </c>
      <c r="AP90" s="1" t="n">
        <v>136</v>
      </c>
      <c r="AQ90" s="1" t="n">
        <v>142</v>
      </c>
      <c r="AR90" s="1" t="n">
        <v>138</v>
      </c>
      <c r="AS90" s="1" t="n">
        <v>118</v>
      </c>
      <c r="AT90" s="1" t="n">
        <v>1</v>
      </c>
      <c r="AU90" s="1" t="n">
        <f aca="false">((AO90*15)+(AP90*30)+(AQ90*30)+(AR90*30)+(AS90*15))-(AO90*120)</f>
        <v>5430</v>
      </c>
      <c r="AV90" s="1" t="n">
        <f aca="false">((AO90*15)+(AP90*30)+(AQ90*30)+(AR90*30)+(AS90*15))</f>
        <v>15510</v>
      </c>
      <c r="AX90" s="4" t="n">
        <f aca="false">10000/SQRT((AO90*BE90)*(AVERAGE(AO90:AS90)*AVERAGE(BE90:BI90)))</f>
        <v>4.18232744695465</v>
      </c>
      <c r="AY90" s="4" t="n">
        <v>0</v>
      </c>
      <c r="AZ90" s="2" t="n">
        <f aca="false">(AO90*BE90)/405</f>
        <v>2.1362962962963</v>
      </c>
      <c r="BA90" s="2" t="n">
        <v>1</v>
      </c>
      <c r="BB90" s="2" t="n">
        <f aca="false">1/(LOG(BE90)+LOG(AO90))</f>
        <v>0.340469980109451</v>
      </c>
      <c r="BC90" s="2" t="n">
        <f aca="false">(BF90-BE90)/(AP90-AO90)</f>
        <v>0.582692307692308</v>
      </c>
      <c r="BD90" s="2" t="n">
        <f aca="false">(20*BE90)/((AO90/18)-3.5)</f>
        <v>176.571428571429</v>
      </c>
      <c r="BE90" s="3" t="n">
        <v>10.3</v>
      </c>
      <c r="BF90" s="3" t="n">
        <v>40.6</v>
      </c>
      <c r="BG90" s="3" t="n">
        <v>74.3</v>
      </c>
      <c r="BH90" s="3" t="n">
        <v>60.2</v>
      </c>
      <c r="BI90" s="3" t="n">
        <v>81.9</v>
      </c>
      <c r="BJ90" s="2" t="n">
        <f aca="false">((BE90*15)+(BF90*30)+(BG90*30)+(BH90*30)+(BI90*15))-(BE90*120)</f>
        <v>5400</v>
      </c>
      <c r="BK90" s="2" t="n">
        <f aca="false">((BE90*15)+(BF90*30)+(BG90*30)+(BH90*30)+(BI90*15))</f>
        <v>6636</v>
      </c>
      <c r="BL90" s="2" t="n">
        <f aca="false">(1/BE90)</f>
        <v>0.0970873786407767</v>
      </c>
      <c r="BM90" s="2" t="n">
        <f aca="false">(BJ90/AU90)</f>
        <v>0.994475138121547</v>
      </c>
      <c r="BN90" s="2" t="n">
        <f aca="false">(BK90/AV90)</f>
        <v>0.427852998065764</v>
      </c>
      <c r="BO90" s="2" t="n">
        <f aca="false">(AX90*BM90)</f>
        <v>4.15922066547976</v>
      </c>
      <c r="BP90" s="2" t="n">
        <f aca="false">(AX90*BN90)</f>
        <v>1.78942133707228</v>
      </c>
      <c r="BQ90" s="2" t="n">
        <v>2</v>
      </c>
      <c r="BR90" s="4" t="n">
        <f aca="false">(BC90*BL90)</f>
        <v>0.056572068707991</v>
      </c>
      <c r="BS90" s="1" t="n">
        <v>186</v>
      </c>
      <c r="BT90" s="1" t="n">
        <v>0</v>
      </c>
      <c r="BU90" s="1" t="n">
        <v>29</v>
      </c>
      <c r="BV90" s="1" t="n">
        <v>1</v>
      </c>
      <c r="BW90" s="1" t="n">
        <v>127</v>
      </c>
      <c r="BX90" s="1" t="n">
        <v>0</v>
      </c>
      <c r="BY90" s="1" t="n">
        <v>30</v>
      </c>
      <c r="BZ90" s="1" t="n">
        <v>151</v>
      </c>
      <c r="CA90" s="1" t="n">
        <v>1</v>
      </c>
      <c r="CB90" s="1" t="n">
        <v>3</v>
      </c>
      <c r="CD90" s="1" t="n">
        <v>46</v>
      </c>
      <c r="CE90" s="1" t="n">
        <v>80.4</v>
      </c>
      <c r="CF90" s="1" t="n">
        <v>53.37</v>
      </c>
      <c r="CG90" s="1" t="n">
        <v>156</v>
      </c>
      <c r="CH90" s="1" t="n">
        <v>128</v>
      </c>
      <c r="CI90" s="1" t="n">
        <v>389</v>
      </c>
      <c r="CJ90" s="1" t="n">
        <v>0.62</v>
      </c>
      <c r="CK90" s="1" t="s">
        <v>429</v>
      </c>
      <c r="FM90" s="1" t="n">
        <v>0</v>
      </c>
      <c r="FN90" s="1" t="n">
        <v>0</v>
      </c>
      <c r="FO90" s="1" t="n">
        <v>2</v>
      </c>
      <c r="FP90" s="1" t="n">
        <v>2</v>
      </c>
      <c r="FQ90" s="1" t="n">
        <v>30.12036</v>
      </c>
      <c r="FR90" s="1" t="n">
        <v>239.4984</v>
      </c>
      <c r="FS90" s="1" t="n">
        <v>0.13</v>
      </c>
      <c r="FT90" s="1" t="n">
        <v>1</v>
      </c>
      <c r="FU90" s="1" t="n">
        <v>4</v>
      </c>
      <c r="FV90" s="1" t="n">
        <v>1</v>
      </c>
      <c r="FW90" s="1" t="n">
        <v>1976.84</v>
      </c>
      <c r="FX90" s="1" t="n">
        <v>66.98</v>
      </c>
      <c r="FY90" s="1" t="n">
        <v>26.13</v>
      </c>
      <c r="FZ90" s="1" t="n">
        <v>31.33</v>
      </c>
      <c r="GA90" s="1" t="n">
        <v>32.24</v>
      </c>
      <c r="GB90" s="1" t="n">
        <v>275.87</v>
      </c>
      <c r="GC90" s="1" t="n">
        <v>41.51</v>
      </c>
      <c r="GD90" s="1" t="n">
        <v>20.67</v>
      </c>
      <c r="GE90" s="1" t="n">
        <v>10.45</v>
      </c>
      <c r="GF90" s="1" t="n">
        <v>76.38</v>
      </c>
      <c r="GG90" s="1" t="n">
        <v>0.72</v>
      </c>
      <c r="GH90" s="1" t="n">
        <v>12.2</v>
      </c>
      <c r="GI90" s="1" t="n">
        <v>7.56</v>
      </c>
      <c r="GJ90" s="1" t="n">
        <v>26.13</v>
      </c>
      <c r="GK90" s="1" t="n">
        <v>25.05</v>
      </c>
      <c r="GL90" s="1" t="n">
        <v>13.44</v>
      </c>
      <c r="GM90" s="1" t="n">
        <v>6.25</v>
      </c>
      <c r="GN90" s="1" t="n">
        <v>0</v>
      </c>
      <c r="GO90" s="1" t="n">
        <v>16.91</v>
      </c>
      <c r="GP90" s="1" t="n">
        <v>3.99</v>
      </c>
      <c r="GQ90" s="1" t="n">
        <v>3.94</v>
      </c>
      <c r="GR90" s="1" t="n">
        <v>1.12</v>
      </c>
      <c r="GS90" s="1" t="n">
        <v>980.16</v>
      </c>
      <c r="GT90" s="1" t="n">
        <v>12.64</v>
      </c>
      <c r="GU90" s="1" t="n">
        <v>0.65</v>
      </c>
      <c r="GV90" s="1" t="n">
        <v>320.96</v>
      </c>
      <c r="GW90" s="1" t="n">
        <v>1318.55</v>
      </c>
      <c r="GX90" s="1" t="n">
        <v>3284.37</v>
      </c>
      <c r="GY90" s="1" t="n">
        <v>1892.75</v>
      </c>
      <c r="GZ90" s="1" t="n">
        <v>7.26</v>
      </c>
      <c r="HA90" s="1" t="n">
        <v>2.12</v>
      </c>
      <c r="HB90" s="1" t="n">
        <v>2.2</v>
      </c>
      <c r="HC90" s="1" t="n">
        <v>0</v>
      </c>
      <c r="HD90" s="1" t="n">
        <v>50.32</v>
      </c>
      <c r="HE90" s="1" t="n">
        <v>243.25</v>
      </c>
      <c r="HF90" s="1" t="n">
        <v>1.64</v>
      </c>
      <c r="HG90" s="1" t="n">
        <v>1.88</v>
      </c>
      <c r="HH90" s="1" t="n">
        <v>16.37</v>
      </c>
      <c r="HI90" s="1" t="n">
        <v>5.15</v>
      </c>
      <c r="HJ90" s="1" t="n">
        <v>1.62</v>
      </c>
      <c r="HK90" s="1" t="n">
        <v>0.82</v>
      </c>
      <c r="HL90" s="1" t="n">
        <v>359.8</v>
      </c>
      <c r="HM90" s="1" t="n">
        <v>3.24</v>
      </c>
      <c r="HN90" s="1" t="n">
        <v>84.6</v>
      </c>
      <c r="HO90" s="1" t="n">
        <v>6187.88</v>
      </c>
      <c r="HP90" s="1" t="n">
        <v>7201.79</v>
      </c>
      <c r="HQ90" s="1" t="n">
        <v>43.86</v>
      </c>
      <c r="HR90" s="1" t="n">
        <v>3593.52</v>
      </c>
      <c r="HS90" s="1" t="n">
        <v>347.77</v>
      </c>
      <c r="HT90" s="1" t="n">
        <v>7048.6</v>
      </c>
      <c r="HU90" s="1" t="n">
        <v>1919.43</v>
      </c>
      <c r="HV90" s="1" t="n">
        <v>257.21</v>
      </c>
      <c r="HW90" s="1" t="n">
        <v>9.06</v>
      </c>
      <c r="HX90" s="1" t="n">
        <v>8.45</v>
      </c>
      <c r="HY90" s="1" t="n">
        <v>7.48</v>
      </c>
      <c r="HZ90" s="1" t="n">
        <v>0.82</v>
      </c>
      <c r="IA90" s="1" t="n">
        <v>10.11</v>
      </c>
      <c r="IB90" s="1" t="n">
        <v>1.87</v>
      </c>
      <c r="IC90" s="1" t="n">
        <v>21.27</v>
      </c>
      <c r="ID90" s="1" t="n">
        <v>8.99</v>
      </c>
      <c r="IE90" s="1" t="n">
        <v>20.13</v>
      </c>
      <c r="IF90" s="1" t="n">
        <v>30.07</v>
      </c>
      <c r="IG90" s="1" t="n">
        <v>13.73</v>
      </c>
      <c r="IH90" s="1" t="n">
        <v>224.87</v>
      </c>
      <c r="II90" s="1" t="n">
        <v>1.83</v>
      </c>
      <c r="IJ90" s="1" t="n">
        <v>8.78</v>
      </c>
      <c r="IK90" s="1" t="n">
        <v>67.37</v>
      </c>
      <c r="IL90" s="1" t="n">
        <v>1340773.1</v>
      </c>
      <c r="IM90" s="1" t="n">
        <v>4860.16</v>
      </c>
      <c r="IN90" s="1" t="n">
        <v>58.74</v>
      </c>
      <c r="IO90" s="1" t="n">
        <v>0.13</v>
      </c>
      <c r="IP90" s="1" t="n">
        <v>0.11</v>
      </c>
      <c r="IQ90" s="1" t="n">
        <v>0.09</v>
      </c>
      <c r="IR90" s="1" t="n">
        <v>0.2</v>
      </c>
      <c r="IS90" s="1" t="n">
        <v>0.14</v>
      </c>
      <c r="IT90" s="1" t="n">
        <v>0.1</v>
      </c>
      <c r="IU90" s="1" t="n">
        <v>0.7</v>
      </c>
      <c r="IV90" s="1" t="n">
        <v>0.83</v>
      </c>
      <c r="IW90" s="1" t="n">
        <v>9.59</v>
      </c>
      <c r="IX90" s="1" t="n">
        <v>7.94</v>
      </c>
      <c r="IY90" s="1" t="n">
        <v>4.12</v>
      </c>
      <c r="IZ90" s="1" t="n">
        <v>2.76</v>
      </c>
      <c r="JA90" s="1" t="n">
        <v>1.21</v>
      </c>
      <c r="JB90" s="1" t="n">
        <v>0.04</v>
      </c>
      <c r="JC90" s="1" t="n">
        <v>26.54</v>
      </c>
      <c r="JD90" s="1" t="n">
        <v>14.34</v>
      </c>
      <c r="JE90" s="1" t="n">
        <v>1.77</v>
      </c>
      <c r="JF90" s="1" t="n">
        <v>0.11</v>
      </c>
      <c r="JG90" s="1" t="n">
        <v>0</v>
      </c>
      <c r="JH90" s="1" t="n">
        <v>9.97</v>
      </c>
      <c r="JI90" s="1" t="n">
        <v>7.94</v>
      </c>
      <c r="JJ90" s="1" t="n">
        <v>0.16</v>
      </c>
      <c r="JK90" s="1" t="n">
        <v>0.43</v>
      </c>
      <c r="JL90" s="1" t="n">
        <v>0.61</v>
      </c>
      <c r="JM90" s="1" t="n">
        <v>0.8</v>
      </c>
      <c r="JN90" s="1" t="n">
        <v>0</v>
      </c>
      <c r="JO90" s="1" t="n">
        <v>0.09</v>
      </c>
      <c r="JP90" s="1" t="n">
        <v>0.04</v>
      </c>
      <c r="JQ90" s="1" t="n">
        <v>0</v>
      </c>
      <c r="JR90" s="1" t="n">
        <v>0</v>
      </c>
      <c r="JS90" s="1" t="n">
        <v>0.01</v>
      </c>
      <c r="JT90" s="1" t="n">
        <v>0.04</v>
      </c>
      <c r="JU90" s="1" t="n">
        <v>0.02</v>
      </c>
      <c r="JV90" s="1" t="n">
        <v>44</v>
      </c>
      <c r="JW90" s="1" t="n">
        <v>2640</v>
      </c>
      <c r="JX90" s="1" t="n">
        <v>39.6</v>
      </c>
      <c r="JY90" s="1" t="n">
        <v>15.717</v>
      </c>
      <c r="JZ90" s="1" t="n">
        <v>12.492</v>
      </c>
      <c r="KA90" s="1" t="n">
        <v>749.52</v>
      </c>
      <c r="KB90" s="1" t="n">
        <v>52.098</v>
      </c>
      <c r="KC90" s="1" t="n">
        <v>20.984</v>
      </c>
      <c r="KD90" s="1" t="n">
        <v>1259.04</v>
      </c>
      <c r="KE90" s="1" t="n">
        <v>36.976</v>
      </c>
      <c r="KF90" s="1" t="n">
        <v>80.976</v>
      </c>
      <c r="KG90" s="1" t="n">
        <v>76.56499</v>
      </c>
    </row>
    <row r="91" customFormat="false" ht="15" hidden="false" customHeight="true" outlineLevel="0" collapsed="false">
      <c r="A91" s="1" t="n">
        <v>30621</v>
      </c>
      <c r="B91" s="1" t="n">
        <v>1</v>
      </c>
      <c r="C91" s="1" t="n">
        <v>47</v>
      </c>
      <c r="D91" s="1" t="n">
        <v>1</v>
      </c>
      <c r="E91" s="1" t="n">
        <v>0</v>
      </c>
      <c r="F91" s="1" t="n">
        <v>1</v>
      </c>
      <c r="G91" s="1" t="n">
        <v>1</v>
      </c>
      <c r="H91" s="1" t="n">
        <v>0</v>
      </c>
      <c r="I91" s="1" t="n">
        <v>1</v>
      </c>
      <c r="J91" s="1" t="n">
        <v>0</v>
      </c>
      <c r="K91" s="1" t="n">
        <v>0</v>
      </c>
      <c r="L91" s="1" t="n">
        <v>0</v>
      </c>
      <c r="M91" s="1" t="n">
        <v>1</v>
      </c>
      <c r="N91" s="1" t="n">
        <v>1</v>
      </c>
      <c r="O91" s="1" t="n">
        <v>1</v>
      </c>
      <c r="P91" s="1" t="n">
        <f aca="false">SUM(E91:O91)</f>
        <v>6</v>
      </c>
      <c r="Q91" s="1" t="n">
        <v>110</v>
      </c>
      <c r="R91" s="1" t="n">
        <v>70</v>
      </c>
      <c r="S91" s="1" t="n">
        <v>40</v>
      </c>
      <c r="T91" s="2" t="n">
        <v>83.3333333333333</v>
      </c>
      <c r="U91" s="3" t="n">
        <v>82.6</v>
      </c>
      <c r="V91" s="3" t="n">
        <v>165</v>
      </c>
      <c r="W91" s="2" t="n">
        <v>30.3397612488522</v>
      </c>
      <c r="X91" s="2" t="n">
        <v>2</v>
      </c>
      <c r="Y91" s="3" t="n">
        <v>97.5</v>
      </c>
      <c r="Z91" s="3" t="n">
        <v>101.75</v>
      </c>
      <c r="AA91" s="2" t="n">
        <v>40.3712938953037</v>
      </c>
      <c r="AB91" s="2" t="n">
        <v>0.590909090909091</v>
      </c>
      <c r="AC91" s="2" t="n">
        <v>0.958230958230958</v>
      </c>
      <c r="AD91" s="3" t="n">
        <v>50.8</v>
      </c>
      <c r="AE91" s="3" t="n">
        <v>42</v>
      </c>
      <c r="AF91" s="3" t="n">
        <v>40.6</v>
      </c>
      <c r="AG91" s="1" t="n">
        <v>22</v>
      </c>
      <c r="AJ91" s="3" t="n">
        <v>38.5</v>
      </c>
      <c r="AK91" s="3" t="n">
        <v>2.1</v>
      </c>
      <c r="AL91" s="1" t="n">
        <v>1313</v>
      </c>
      <c r="AM91" s="1" t="n">
        <v>62</v>
      </c>
      <c r="AN91" s="1" t="n">
        <v>2337</v>
      </c>
      <c r="AO91" s="1" t="n">
        <v>101</v>
      </c>
      <c r="AP91" s="1" t="n">
        <v>221</v>
      </c>
      <c r="AQ91" s="1" t="n">
        <v>254</v>
      </c>
      <c r="AR91" s="1" t="n">
        <v>311</v>
      </c>
      <c r="AS91" s="1" t="n">
        <v>240</v>
      </c>
      <c r="AT91" s="1" t="n">
        <v>5</v>
      </c>
      <c r="AU91" s="1" t="n">
        <f aca="false">((AO91*15)+(AP91*30)+(AQ91*30)+(AR91*30)+(AS91*15))-(AO91*120)</f>
        <v>16575</v>
      </c>
      <c r="AV91" s="1" t="n">
        <f aca="false">((AO91*15)+(AP91*30)+(AQ91*30)+(AR91*30)+(AS91*15))</f>
        <v>28695</v>
      </c>
      <c r="AW91" s="1" t="n">
        <v>5.57</v>
      </c>
      <c r="AX91" s="4" t="n">
        <f aca="false">10000/SQRT((AO91*BE91)*(AVERAGE(AO91:AS91)*AVERAGE(BE91:BI91)))</f>
        <v>11.6128534168182</v>
      </c>
      <c r="AY91" s="4" t="n">
        <v>0</v>
      </c>
      <c r="AZ91" s="2" t="n">
        <f aca="false">(AO91*BE91)/405</f>
        <v>0.640913580246914</v>
      </c>
      <c r="BA91" s="2" t="n">
        <v>0</v>
      </c>
      <c r="BB91" s="2" t="n">
        <f aca="false">1/(LOG(BE91)+LOG(AO91))</f>
        <v>0.414206539200994</v>
      </c>
      <c r="BC91" s="2" t="n">
        <f aca="false">(BF91-BE91)/(AP91-AO91)</f>
        <v>0.0685833333333333</v>
      </c>
      <c r="BD91" s="2" t="n">
        <f aca="false">(20*BE91)/((AO91/18)-3.5)</f>
        <v>24.3473684210526</v>
      </c>
      <c r="BE91" s="3" t="n">
        <v>2.57</v>
      </c>
      <c r="BF91" s="3" t="n">
        <v>10.8</v>
      </c>
      <c r="BG91" s="3" t="n">
        <v>14</v>
      </c>
      <c r="BH91" s="3" t="n">
        <v>20.4</v>
      </c>
      <c r="BI91" s="3" t="n">
        <v>15.6</v>
      </c>
      <c r="BJ91" s="2" t="n">
        <f aca="false">((BE91*15)+(BF91*30)+(BG91*30)+(BH91*30)+(BI91*15))-(BE91*120)</f>
        <v>1320.15</v>
      </c>
      <c r="BK91" s="2" t="n">
        <f aca="false">((BE91*15)+(BF91*30)+(BG91*30)+(BH91*30)+(BI91*15))</f>
        <v>1628.55</v>
      </c>
      <c r="BL91" s="2" t="n">
        <f aca="false">(1/BE91)</f>
        <v>0.389105058365759</v>
      </c>
      <c r="BM91" s="2" t="n">
        <f aca="false">(BJ91/AU91)</f>
        <v>0.0796470588235294</v>
      </c>
      <c r="BN91" s="2" t="n">
        <f aca="false">(BK91/AV91)</f>
        <v>0.0567537898588604</v>
      </c>
      <c r="BO91" s="2" t="n">
        <f aca="false">(AX91*BM91)</f>
        <v>0.924929619198342</v>
      </c>
      <c r="BP91" s="2" t="n">
        <f aca="false">(AX91*BN91)</f>
        <v>0.659073442479848</v>
      </c>
      <c r="BQ91" s="2" t="n">
        <v>1</v>
      </c>
      <c r="BR91" s="4" t="n">
        <f aca="false">(BC91*BL91)</f>
        <v>0.026686121919585</v>
      </c>
      <c r="BS91" s="1" t="n">
        <v>210</v>
      </c>
      <c r="BT91" s="1" t="n">
        <v>1</v>
      </c>
      <c r="BU91" s="1" t="n">
        <v>44</v>
      </c>
      <c r="BV91" s="1" t="n">
        <v>0</v>
      </c>
      <c r="BZ91" s="1" t="n">
        <v>400</v>
      </c>
      <c r="CA91" s="1" t="n">
        <v>1</v>
      </c>
      <c r="CB91" s="1" t="n">
        <v>5</v>
      </c>
      <c r="CC91" s="1" t="n">
        <v>2</v>
      </c>
      <c r="CD91" s="1" t="n">
        <v>54</v>
      </c>
      <c r="CE91" s="1" t="n">
        <v>42.25</v>
      </c>
      <c r="CF91" s="1" t="n">
        <v>25.8</v>
      </c>
      <c r="CG91" s="1" t="n">
        <v>174</v>
      </c>
      <c r="CH91" s="1" t="n">
        <v>98</v>
      </c>
      <c r="CI91" s="1" t="n">
        <v>391</v>
      </c>
      <c r="CJ91" s="1" t="n">
        <v>1.93</v>
      </c>
      <c r="CK91" s="1" t="s">
        <v>429</v>
      </c>
      <c r="FM91" s="1" t="n">
        <v>8</v>
      </c>
      <c r="FN91" s="1" t="n">
        <v>8</v>
      </c>
      <c r="FO91" s="1" t="n">
        <v>2</v>
      </c>
      <c r="FP91" s="1" t="n">
        <v>2</v>
      </c>
      <c r="FQ91" s="1" t="n">
        <v>34.53036</v>
      </c>
      <c r="FR91" s="1" t="n">
        <v>289.6332</v>
      </c>
      <c r="FS91" s="1" t="n">
        <v>0.44</v>
      </c>
      <c r="FT91" s="1" t="n">
        <v>1</v>
      </c>
      <c r="FV91" s="1" t="n">
        <v>1</v>
      </c>
      <c r="FW91" s="1" t="n">
        <v>2823.88</v>
      </c>
      <c r="FX91" s="1" t="n">
        <v>95.89</v>
      </c>
      <c r="FY91" s="1" t="n">
        <v>31.07</v>
      </c>
      <c r="FZ91" s="1" t="n">
        <v>28.23</v>
      </c>
      <c r="GA91" s="1" t="n">
        <v>30.47</v>
      </c>
      <c r="GB91" s="1" t="n">
        <v>477.48</v>
      </c>
      <c r="GC91" s="1" t="n">
        <v>72.03</v>
      </c>
      <c r="GD91" s="1" t="n">
        <v>56.73</v>
      </c>
      <c r="GE91" s="1" t="n">
        <v>16.59</v>
      </c>
      <c r="GF91" s="1" t="n">
        <v>132.78</v>
      </c>
      <c r="GG91" s="1" t="n">
        <v>4.11</v>
      </c>
      <c r="GH91" s="1" t="n">
        <v>41.08</v>
      </c>
      <c r="GI91" s="1" t="n">
        <v>10.57</v>
      </c>
      <c r="GJ91" s="1" t="n">
        <v>40.96</v>
      </c>
      <c r="GK91" s="1" t="n">
        <v>48.18</v>
      </c>
      <c r="GL91" s="1" t="n">
        <v>23.47</v>
      </c>
      <c r="GM91" s="1" t="n">
        <v>12.74</v>
      </c>
      <c r="GN91" s="1" t="n">
        <v>0</v>
      </c>
      <c r="GO91" s="1" t="n">
        <v>22.44</v>
      </c>
      <c r="GP91" s="1" t="n">
        <v>9.35</v>
      </c>
      <c r="GQ91" s="1" t="n">
        <v>7.15</v>
      </c>
      <c r="GR91" s="1" t="n">
        <v>2.1</v>
      </c>
      <c r="GS91" s="1" t="n">
        <v>1718.9</v>
      </c>
      <c r="GT91" s="1" t="n">
        <v>21.04</v>
      </c>
      <c r="GU91" s="1" t="n">
        <v>0.38</v>
      </c>
      <c r="GV91" s="1" t="n">
        <v>523.43</v>
      </c>
      <c r="GW91" s="1" t="n">
        <v>2045.6</v>
      </c>
      <c r="GX91" s="1" t="n">
        <v>5359.46</v>
      </c>
      <c r="GY91" s="1" t="n">
        <v>2546.1</v>
      </c>
      <c r="GZ91" s="1" t="n">
        <v>13.58</v>
      </c>
      <c r="HA91" s="1" t="n">
        <v>2.43</v>
      </c>
      <c r="HB91" s="1" t="n">
        <v>4.52</v>
      </c>
      <c r="HC91" s="1" t="n">
        <v>0</v>
      </c>
      <c r="HD91" s="1" t="n">
        <v>82.41</v>
      </c>
      <c r="HE91" s="1" t="n">
        <v>633.12</v>
      </c>
      <c r="HF91" s="1" t="n">
        <v>2.83</v>
      </c>
      <c r="HG91" s="1" t="n">
        <v>3.47</v>
      </c>
      <c r="HH91" s="1" t="n">
        <v>28.71</v>
      </c>
      <c r="HI91" s="1" t="n">
        <v>7.79</v>
      </c>
      <c r="HJ91" s="1" t="n">
        <v>2.84</v>
      </c>
      <c r="HK91" s="1" t="n">
        <v>4.76</v>
      </c>
      <c r="HL91" s="1" t="n">
        <v>499.37</v>
      </c>
      <c r="HM91" s="1" t="n">
        <v>4.37</v>
      </c>
      <c r="HN91" s="1" t="n">
        <v>61.38</v>
      </c>
      <c r="HO91" s="1" t="n">
        <v>8468.51</v>
      </c>
      <c r="HP91" s="1" t="n">
        <v>7712.84</v>
      </c>
      <c r="HQ91" s="1" t="n">
        <v>89.57</v>
      </c>
      <c r="HR91" s="1" t="n">
        <v>3787.24</v>
      </c>
      <c r="HS91" s="1" t="n">
        <v>767.74</v>
      </c>
      <c r="HT91" s="1" t="n">
        <v>7197.6</v>
      </c>
      <c r="HU91" s="1" t="n">
        <v>967.95</v>
      </c>
      <c r="HV91" s="1" t="n">
        <v>383.32</v>
      </c>
      <c r="HW91" s="1" t="n">
        <v>12.28</v>
      </c>
      <c r="HX91" s="1" t="n">
        <v>10.41</v>
      </c>
      <c r="HY91" s="1" t="n">
        <v>9.45</v>
      </c>
      <c r="HZ91" s="1" t="n">
        <v>1.06</v>
      </c>
      <c r="IA91" s="1" t="n">
        <v>7.08</v>
      </c>
      <c r="IB91" s="1" t="n">
        <v>1.38</v>
      </c>
      <c r="IC91" s="1" t="n">
        <v>20.45</v>
      </c>
      <c r="ID91" s="1" t="n">
        <v>9.99</v>
      </c>
      <c r="IE91" s="1" t="n">
        <v>19.35</v>
      </c>
      <c r="IF91" s="1" t="n">
        <v>23.73</v>
      </c>
      <c r="IG91" s="1" t="n">
        <v>10.66</v>
      </c>
      <c r="IH91" s="1" t="n">
        <v>203.41</v>
      </c>
      <c r="II91" s="1" t="n">
        <v>9.23</v>
      </c>
      <c r="IJ91" s="1" t="n">
        <v>65.7</v>
      </c>
      <c r="IK91" s="1" t="n">
        <v>62.54</v>
      </c>
      <c r="IL91" s="1" t="n">
        <v>2797003</v>
      </c>
      <c r="IM91" s="1" t="n">
        <v>5857.84</v>
      </c>
      <c r="IN91" s="1" t="n">
        <v>44.38</v>
      </c>
      <c r="IO91" s="1" t="n">
        <v>0.14</v>
      </c>
      <c r="IP91" s="1" t="n">
        <v>0.05</v>
      </c>
      <c r="IQ91" s="1" t="n">
        <v>0.05</v>
      </c>
      <c r="IR91" s="1" t="n">
        <v>0.19</v>
      </c>
      <c r="IS91" s="1" t="n">
        <v>0.74</v>
      </c>
      <c r="IT91" s="1" t="n">
        <v>0.14</v>
      </c>
      <c r="IU91" s="1" t="n">
        <v>0.83</v>
      </c>
      <c r="IV91" s="1" t="n">
        <v>0.72</v>
      </c>
      <c r="IW91" s="1" t="n">
        <v>9.08</v>
      </c>
      <c r="IX91" s="1" t="n">
        <v>6.91</v>
      </c>
      <c r="IY91" s="1" t="n">
        <v>4.86</v>
      </c>
      <c r="IZ91" s="1" t="n">
        <v>2.74</v>
      </c>
      <c r="JA91" s="1" t="n">
        <v>0.86</v>
      </c>
      <c r="JB91" s="1" t="n">
        <v>0.03</v>
      </c>
      <c r="JC91" s="1" t="n">
        <v>17.47</v>
      </c>
      <c r="JD91" s="1" t="n">
        <v>10.75</v>
      </c>
      <c r="JE91" s="1" t="n">
        <v>0.7</v>
      </c>
      <c r="JF91" s="1" t="n">
        <v>0.08</v>
      </c>
      <c r="JG91" s="1" t="n">
        <v>0.01</v>
      </c>
      <c r="JH91" s="1" t="n">
        <v>7.95</v>
      </c>
      <c r="JI91" s="1" t="n">
        <v>5.67</v>
      </c>
      <c r="JJ91" s="1" t="n">
        <v>0.07</v>
      </c>
      <c r="JK91" s="1" t="n">
        <v>0.17</v>
      </c>
      <c r="JL91" s="1" t="n">
        <v>0.82</v>
      </c>
      <c r="JM91" s="1" t="n">
        <v>0.73</v>
      </c>
      <c r="JN91" s="1" t="n">
        <v>0.01</v>
      </c>
      <c r="JO91" s="1" t="n">
        <v>0.06</v>
      </c>
      <c r="JP91" s="1" t="n">
        <v>0.05</v>
      </c>
      <c r="JQ91" s="1" t="n">
        <v>0.04</v>
      </c>
      <c r="JR91" s="1" t="n">
        <v>0.04</v>
      </c>
      <c r="JS91" s="1" t="n">
        <v>0</v>
      </c>
      <c r="JT91" s="1" t="n">
        <v>0.1</v>
      </c>
      <c r="JU91" s="1" t="n">
        <v>0.09</v>
      </c>
      <c r="JV91" s="1" t="n">
        <v>46</v>
      </c>
      <c r="JW91" s="1" t="n">
        <v>2760</v>
      </c>
      <c r="JX91" s="1" t="n">
        <v>41.4</v>
      </c>
      <c r="JY91" s="1" t="n">
        <v>9.367</v>
      </c>
      <c r="JZ91" s="1" t="n">
        <v>6.867</v>
      </c>
      <c r="KA91" s="1" t="n">
        <v>412.02</v>
      </c>
      <c r="KB91" s="1" t="n">
        <v>46.53</v>
      </c>
      <c r="KC91" s="1" t="n">
        <v>15.742</v>
      </c>
      <c r="KD91" s="1" t="n">
        <v>944.52</v>
      </c>
      <c r="KE91" s="1" t="n">
        <v>60.649</v>
      </c>
      <c r="KF91" s="1" t="n">
        <v>106.649</v>
      </c>
      <c r="KG91" s="1" t="n">
        <v>127.747</v>
      </c>
    </row>
    <row r="92" customFormat="false" ht="15" hidden="false" customHeight="true" outlineLevel="0" collapsed="false">
      <c r="A92" s="1" t="n">
        <v>30622</v>
      </c>
      <c r="B92" s="1" t="n">
        <v>1</v>
      </c>
      <c r="C92" s="1" t="n">
        <v>39</v>
      </c>
      <c r="D92" s="1" t="n">
        <v>1</v>
      </c>
      <c r="E92" s="1" t="n">
        <v>0</v>
      </c>
      <c r="F92" s="1" t="n">
        <v>0</v>
      </c>
      <c r="G92" s="1" t="n">
        <v>1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</v>
      </c>
      <c r="M92" s="1" t="n">
        <v>0</v>
      </c>
      <c r="N92" s="1" t="n">
        <v>0</v>
      </c>
      <c r="O92" s="1" t="n">
        <v>1</v>
      </c>
      <c r="P92" s="1" t="n">
        <f aca="false">SUM(E92:O92)</f>
        <v>2</v>
      </c>
      <c r="Q92" s="1" t="n">
        <v>100</v>
      </c>
      <c r="R92" s="1" t="n">
        <v>60</v>
      </c>
      <c r="S92" s="1" t="n">
        <v>40</v>
      </c>
      <c r="T92" s="2" t="n">
        <v>73.3333333333333</v>
      </c>
      <c r="U92" s="3" t="n">
        <v>62.4</v>
      </c>
      <c r="V92" s="3" t="n">
        <v>170.8</v>
      </c>
      <c r="W92" s="2" t="n">
        <v>21.3899050617291</v>
      </c>
      <c r="X92" s="2" t="n">
        <v>0</v>
      </c>
      <c r="Y92" s="3" t="n">
        <v>78.5</v>
      </c>
      <c r="Z92" s="3" t="n">
        <v>94.5</v>
      </c>
      <c r="AA92" s="2" t="n">
        <v>29.5422791197756</v>
      </c>
      <c r="AB92" s="2" t="n">
        <v>0.4596018735363</v>
      </c>
      <c r="AC92" s="2" t="n">
        <v>0.830687830687831</v>
      </c>
      <c r="AD92" s="3" t="n">
        <v>16.9</v>
      </c>
      <c r="AE92" s="3" t="n">
        <v>10.5</v>
      </c>
      <c r="AF92" s="3" t="n">
        <v>51.9</v>
      </c>
      <c r="AG92" s="1" t="n">
        <v>5</v>
      </c>
      <c r="AH92" s="3" t="n">
        <v>57.5</v>
      </c>
      <c r="AI92" s="3" t="n">
        <v>35.9</v>
      </c>
      <c r="AJ92" s="3" t="n">
        <v>49.3</v>
      </c>
      <c r="AK92" s="3" t="n">
        <v>2.6</v>
      </c>
      <c r="AL92" s="1" t="n">
        <v>1500</v>
      </c>
      <c r="AM92" s="1" t="n">
        <v>26</v>
      </c>
      <c r="AN92" s="1" t="n">
        <v>2670</v>
      </c>
      <c r="AO92" s="1" t="n">
        <v>78</v>
      </c>
      <c r="AP92" s="1" t="n">
        <v>82</v>
      </c>
      <c r="AQ92" s="1" t="n">
        <v>84</v>
      </c>
      <c r="AR92" s="1" t="n">
        <v>82</v>
      </c>
      <c r="AS92" s="1" t="n">
        <v>63</v>
      </c>
      <c r="AT92" s="1" t="n">
        <v>1</v>
      </c>
      <c r="AU92" s="1" t="n">
        <f aca="false">((AO92*15)+(AP92*30)+(AQ92*30)+(AR92*30)+(AS92*15))-(AO92*120)</f>
        <v>195</v>
      </c>
      <c r="AV92" s="1" t="n">
        <f aca="false">((AO92*15)+(AP92*30)+(AQ92*30)+(AR92*30)+(AS92*15))</f>
        <v>9555</v>
      </c>
      <c r="AX92" s="4" t="n">
        <f aca="false">10000/SQRT((AO92*BE92)*(AVERAGE(AO92:AS92)*AVERAGE(BE92:BI92)))</f>
        <v>17.7509841356895</v>
      </c>
      <c r="AY92" s="4" t="n">
        <v>0</v>
      </c>
      <c r="AZ92" s="2" t="n">
        <f aca="false">(AO92*BE92)/405</f>
        <v>0.548888888888889</v>
      </c>
      <c r="BA92" s="2" t="n">
        <v>0</v>
      </c>
      <c r="BB92" s="2" t="n">
        <f aca="false">1/(LOG(BE92)+LOG(AO92))</f>
        <v>0.426086831762587</v>
      </c>
      <c r="BC92" s="2" t="n">
        <f aca="false">(BF92-BE92)/(AP92-AO92)</f>
        <v>4.3625</v>
      </c>
      <c r="BD92" s="2" t="n">
        <f aca="false">(20*BE92)/((AO92/18)-3.5)</f>
        <v>68.4</v>
      </c>
      <c r="BE92" s="3" t="n">
        <v>2.85</v>
      </c>
      <c r="BF92" s="3" t="n">
        <v>20.3</v>
      </c>
      <c r="BG92" s="3" t="n">
        <v>31.3</v>
      </c>
      <c r="BH92" s="3" t="n">
        <v>24.8</v>
      </c>
      <c r="BI92" s="3" t="n">
        <v>12.5</v>
      </c>
      <c r="BJ92" s="2" t="n">
        <f aca="false">((BE92*15)+(BF92*30)+(BG92*30)+(BH92*30)+(BI92*15))-(BE92*120)</f>
        <v>2180.25</v>
      </c>
      <c r="BK92" s="2" t="n">
        <f aca="false">((BE92*15)+(BF92*30)+(BG92*30)+(BH92*30)+(BI92*15))</f>
        <v>2522.25</v>
      </c>
      <c r="BL92" s="2" t="n">
        <f aca="false">(1/BE92)</f>
        <v>0.350877192982456</v>
      </c>
      <c r="BM92" s="2" t="n">
        <f aca="false">(BJ92/AU92)</f>
        <v>11.1807692307692</v>
      </c>
      <c r="BN92" s="2" t="n">
        <f aca="false">(BK92/AV92)</f>
        <v>0.263971742543171</v>
      </c>
      <c r="BO92" s="2" t="e">
        <f aca="false">(BM92/#REF!)</f>
        <v>#REF!</v>
      </c>
      <c r="BP92" s="2" t="n">
        <f aca="false">(AX92*BN92)</f>
        <v>4.68575821415414</v>
      </c>
      <c r="BQ92" s="2" t="n">
        <v>2</v>
      </c>
      <c r="BR92" s="4" t="n">
        <f aca="false">(BC92*BL92)</f>
        <v>1.53070175438596</v>
      </c>
      <c r="BS92" s="1" t="n">
        <v>210</v>
      </c>
      <c r="BT92" s="1" t="n">
        <v>1</v>
      </c>
      <c r="BU92" s="1" t="n">
        <v>39</v>
      </c>
      <c r="BV92" s="1" t="n">
        <v>1</v>
      </c>
      <c r="BW92" s="1" t="n">
        <v>148</v>
      </c>
      <c r="BX92" s="1" t="n">
        <v>1</v>
      </c>
      <c r="BY92" s="1" t="n">
        <v>23</v>
      </c>
      <c r="BZ92" s="1" t="n">
        <v>114</v>
      </c>
      <c r="CA92" s="1" t="n">
        <v>0</v>
      </c>
      <c r="CB92" s="1" t="n">
        <v>1</v>
      </c>
      <c r="CD92" s="1" t="n">
        <v>44</v>
      </c>
      <c r="CE92" s="1" t="n">
        <v>70.88</v>
      </c>
      <c r="CF92" s="1" t="n">
        <v>41.27</v>
      </c>
      <c r="CG92" s="1" t="n">
        <v>168</v>
      </c>
      <c r="CH92" s="1" t="n">
        <v>78</v>
      </c>
      <c r="CI92" s="1" t="n">
        <v>370</v>
      </c>
      <c r="CJ92" s="1" t="n">
        <v>1.5</v>
      </c>
      <c r="CK92" s="1" t="s">
        <v>433</v>
      </c>
      <c r="FM92" s="1" t="n">
        <v>24</v>
      </c>
      <c r="FN92" s="1" t="n">
        <v>24</v>
      </c>
      <c r="FO92" s="1" t="n">
        <v>1</v>
      </c>
      <c r="FP92" s="1" t="n">
        <v>1</v>
      </c>
      <c r="FQ92" s="1" t="n">
        <v>28.97</v>
      </c>
      <c r="FR92" s="1" t="n">
        <v>62.52789</v>
      </c>
      <c r="FS92" s="1" t="n">
        <v>0.04</v>
      </c>
      <c r="FT92" s="1" t="n">
        <v>1</v>
      </c>
      <c r="FU92" s="1" t="n">
        <v>4</v>
      </c>
      <c r="FV92" s="1" t="n">
        <v>3</v>
      </c>
      <c r="FW92" s="1" t="n">
        <v>1547.98</v>
      </c>
      <c r="FX92" s="1" t="n">
        <v>38.44</v>
      </c>
      <c r="FY92" s="1" t="n">
        <v>16.62</v>
      </c>
      <c r="FZ92" s="1" t="n">
        <v>13.36</v>
      </c>
      <c r="GA92" s="1" t="n">
        <v>20.18</v>
      </c>
      <c r="GB92" s="1" t="n">
        <v>277.75</v>
      </c>
      <c r="GC92" s="1" t="n">
        <v>23.75</v>
      </c>
      <c r="GD92" s="1" t="n">
        <v>13.07</v>
      </c>
      <c r="GE92" s="1" t="n">
        <v>9.18</v>
      </c>
      <c r="GF92" s="1" t="n">
        <v>51.51</v>
      </c>
      <c r="GG92" s="1" t="n">
        <v>0.61</v>
      </c>
      <c r="GH92" s="1" t="n">
        <v>11.01</v>
      </c>
      <c r="GI92" s="1" t="n">
        <v>3.19</v>
      </c>
      <c r="GJ92" s="1" t="n">
        <v>17.16</v>
      </c>
      <c r="GK92" s="1" t="n">
        <v>17.28</v>
      </c>
      <c r="GL92" s="1" t="n">
        <v>5.97</v>
      </c>
      <c r="GM92" s="1" t="n">
        <v>3.77</v>
      </c>
      <c r="GN92" s="1" t="n">
        <v>0</v>
      </c>
      <c r="GO92" s="1" t="n">
        <v>6.93</v>
      </c>
      <c r="GP92" s="1" t="n">
        <v>2.2</v>
      </c>
      <c r="GQ92" s="1" t="n">
        <v>1.36</v>
      </c>
      <c r="GR92" s="1" t="n">
        <v>0.55</v>
      </c>
      <c r="GS92" s="1" t="n">
        <v>651.46</v>
      </c>
      <c r="GT92" s="1" t="n">
        <v>8.42</v>
      </c>
      <c r="GU92" s="1" t="n">
        <v>0.24</v>
      </c>
      <c r="GV92" s="1" t="n">
        <v>274.8</v>
      </c>
      <c r="GW92" s="1" t="n">
        <v>894.2</v>
      </c>
      <c r="GX92" s="1" t="n">
        <v>2108.92</v>
      </c>
      <c r="GY92" s="1" t="n">
        <v>964.26</v>
      </c>
      <c r="GZ92" s="1" t="n">
        <v>5.04</v>
      </c>
      <c r="HA92" s="1" t="n">
        <v>1.39</v>
      </c>
      <c r="HB92" s="1" t="n">
        <v>2.01</v>
      </c>
      <c r="HC92" s="1" t="n">
        <v>0</v>
      </c>
      <c r="HD92" s="1" t="n">
        <v>27.61</v>
      </c>
      <c r="HE92" s="1" t="n">
        <v>197.94</v>
      </c>
      <c r="HF92" s="1" t="n">
        <v>0.92</v>
      </c>
      <c r="HG92" s="1" t="n">
        <v>1.17</v>
      </c>
      <c r="HH92" s="1" t="n">
        <v>10.49</v>
      </c>
      <c r="HI92" s="1" t="n">
        <v>2.37</v>
      </c>
      <c r="HJ92" s="1" t="n">
        <v>1.02</v>
      </c>
      <c r="HK92" s="1" t="n">
        <v>0.18</v>
      </c>
      <c r="HL92" s="1" t="n">
        <v>185.62</v>
      </c>
      <c r="HM92" s="1" t="n">
        <v>1.48</v>
      </c>
      <c r="HN92" s="1" t="n">
        <v>57.56</v>
      </c>
      <c r="HO92" s="1" t="n">
        <v>3260.84</v>
      </c>
      <c r="HP92" s="1" t="n">
        <v>2301.57</v>
      </c>
      <c r="HQ92" s="1" t="n">
        <v>18.58</v>
      </c>
      <c r="HR92" s="1" t="n">
        <v>1086.16</v>
      </c>
      <c r="HS92" s="1" t="n">
        <v>172.67</v>
      </c>
      <c r="HT92" s="1" t="n">
        <v>1897.36</v>
      </c>
      <c r="HU92" s="1" t="n">
        <v>1425.32</v>
      </c>
      <c r="HV92" s="1" t="n">
        <v>115.94</v>
      </c>
      <c r="HW92" s="1" t="n">
        <v>8.77</v>
      </c>
      <c r="HX92" s="1" t="n">
        <v>9.68</v>
      </c>
      <c r="HY92" s="1" t="n">
        <v>7.76</v>
      </c>
      <c r="HZ92" s="1" t="n">
        <v>0.29</v>
      </c>
      <c r="IA92" s="1" t="n">
        <v>3.86</v>
      </c>
      <c r="IB92" s="1" t="n">
        <v>0.84</v>
      </c>
      <c r="IC92" s="1" t="n">
        <v>13.32</v>
      </c>
      <c r="ID92" s="1" t="n">
        <v>8.42</v>
      </c>
      <c r="IE92" s="1" t="n">
        <v>10.73</v>
      </c>
      <c r="IF92" s="1" t="n">
        <v>17.81</v>
      </c>
      <c r="IG92" s="1" t="n">
        <v>8.02</v>
      </c>
      <c r="IH92" s="1" t="n">
        <v>97.29</v>
      </c>
      <c r="II92" s="1" t="n">
        <v>0.25</v>
      </c>
      <c r="IJ92" s="1" t="n">
        <v>38.47</v>
      </c>
      <c r="IK92" s="1" t="n">
        <v>41.55</v>
      </c>
      <c r="IL92" s="1" t="n">
        <v>2913896.8</v>
      </c>
      <c r="IM92" s="1" t="n">
        <v>10491.08</v>
      </c>
      <c r="IN92" s="1" t="n">
        <v>29.94</v>
      </c>
      <c r="IO92" s="1" t="n">
        <v>0.04</v>
      </c>
      <c r="IP92" s="1" t="n">
        <v>0.02</v>
      </c>
      <c r="IQ92" s="1" t="n">
        <v>0.02</v>
      </c>
      <c r="IR92" s="1" t="n">
        <v>0.04</v>
      </c>
      <c r="IS92" s="1" t="n">
        <v>0.04</v>
      </c>
      <c r="IT92" s="1" t="n">
        <v>0.03</v>
      </c>
      <c r="IU92" s="1" t="n">
        <v>0.29</v>
      </c>
      <c r="IV92" s="1" t="n">
        <v>0.35</v>
      </c>
      <c r="IW92" s="1" t="n">
        <v>3.88</v>
      </c>
      <c r="IX92" s="1" t="n">
        <v>3.31</v>
      </c>
      <c r="IY92" s="1" t="n">
        <v>1.62</v>
      </c>
      <c r="IZ92" s="1" t="n">
        <v>1.15</v>
      </c>
      <c r="JA92" s="1" t="n">
        <v>0.42</v>
      </c>
      <c r="JB92" s="1" t="n">
        <v>0.01</v>
      </c>
      <c r="JC92" s="1" t="n">
        <v>13.96</v>
      </c>
      <c r="JD92" s="1" t="n">
        <v>10.94</v>
      </c>
      <c r="JE92" s="1" t="n">
        <v>0.31</v>
      </c>
      <c r="JF92" s="1" t="n">
        <v>0.04</v>
      </c>
      <c r="JG92" s="1" t="n">
        <v>0.07</v>
      </c>
      <c r="JH92" s="1" t="n">
        <v>5.79</v>
      </c>
      <c r="JI92" s="1" t="n">
        <v>4.7</v>
      </c>
      <c r="JJ92" s="1" t="n">
        <v>0.02</v>
      </c>
      <c r="JK92" s="1" t="n">
        <v>0.07</v>
      </c>
      <c r="JL92" s="1" t="n">
        <v>0.35</v>
      </c>
      <c r="JM92" s="1" t="n">
        <v>0.31</v>
      </c>
      <c r="JN92" s="1" t="n">
        <v>0.01</v>
      </c>
      <c r="JO92" s="1" t="n">
        <v>0.04</v>
      </c>
      <c r="JP92" s="1" t="n">
        <v>0.02</v>
      </c>
      <c r="JQ92" s="1" t="n">
        <v>0.04</v>
      </c>
      <c r="JR92" s="1" t="n">
        <v>0.04</v>
      </c>
      <c r="JS92" s="1" t="n">
        <v>0</v>
      </c>
      <c r="JT92" s="1" t="n">
        <v>0.09</v>
      </c>
      <c r="JU92" s="1" t="n">
        <v>0.09</v>
      </c>
      <c r="JV92" s="1" t="n">
        <v>46</v>
      </c>
      <c r="JW92" s="1" t="n">
        <v>2760</v>
      </c>
      <c r="JX92" s="1" t="n">
        <v>41.4</v>
      </c>
      <c r="JY92" s="1" t="n">
        <v>6.4478</v>
      </c>
      <c r="JZ92" s="1" t="n">
        <v>4.476</v>
      </c>
      <c r="KA92" s="1" t="n">
        <v>268.56</v>
      </c>
      <c r="KB92" s="1" t="n">
        <v>8.317101</v>
      </c>
      <c r="KC92" s="1" t="n">
        <v>2.976</v>
      </c>
      <c r="KD92" s="1" t="n">
        <v>178.56</v>
      </c>
      <c r="KE92" s="1" t="n">
        <v>37.527</v>
      </c>
      <c r="KF92" s="1" t="n">
        <v>83.527</v>
      </c>
      <c r="KG92" s="1" t="n">
        <v>88.72639</v>
      </c>
    </row>
    <row r="93" customFormat="false" ht="15" hidden="false" customHeight="true" outlineLevel="0" collapsed="false">
      <c r="A93" s="1" t="n">
        <v>30625</v>
      </c>
      <c r="B93" s="1" t="n">
        <v>2</v>
      </c>
      <c r="C93" s="1" t="n">
        <v>53</v>
      </c>
      <c r="D93" s="1" t="n">
        <v>1</v>
      </c>
      <c r="E93" s="1" t="n">
        <v>1</v>
      </c>
      <c r="F93" s="1" t="n">
        <v>1</v>
      </c>
      <c r="G93" s="1" t="n">
        <v>1</v>
      </c>
      <c r="H93" s="1" t="n">
        <v>0</v>
      </c>
      <c r="I93" s="1" t="n">
        <v>1</v>
      </c>
      <c r="J93" s="1" t="n">
        <v>0</v>
      </c>
      <c r="K93" s="1" t="n">
        <v>0</v>
      </c>
      <c r="L93" s="1" t="n">
        <v>0</v>
      </c>
      <c r="M93" s="1" t="n">
        <v>1</v>
      </c>
      <c r="N93" s="1" t="n">
        <v>1</v>
      </c>
      <c r="O93" s="1" t="n">
        <v>1</v>
      </c>
      <c r="P93" s="1" t="n">
        <f aca="false">SUM(E93:O93)</f>
        <v>7</v>
      </c>
      <c r="Q93" s="1" t="n">
        <v>110</v>
      </c>
      <c r="R93" s="1" t="n">
        <v>70</v>
      </c>
      <c r="S93" s="1" t="n">
        <v>40</v>
      </c>
      <c r="T93" s="2" t="n">
        <v>83.3333333333333</v>
      </c>
      <c r="U93" s="3" t="n">
        <v>62.5</v>
      </c>
      <c r="V93" s="3" t="n">
        <v>146.3</v>
      </c>
      <c r="W93" s="2" t="n">
        <v>29.2005724246613</v>
      </c>
      <c r="X93" s="2" t="n">
        <v>1</v>
      </c>
      <c r="Y93" s="3" t="n">
        <v>87.75</v>
      </c>
      <c r="Z93" s="3" t="n">
        <v>32</v>
      </c>
      <c r="AA93" s="2" t="n">
        <v>39.8929316539594</v>
      </c>
      <c r="AB93" s="2" t="n">
        <v>0.599794941900205</v>
      </c>
      <c r="AC93" s="2" t="n">
        <v>2.7421875</v>
      </c>
      <c r="AD93" s="3" t="n">
        <v>36.5</v>
      </c>
      <c r="AE93" s="3" t="n">
        <v>22.8</v>
      </c>
      <c r="AF93" s="3" t="n">
        <v>39.7</v>
      </c>
      <c r="AG93" s="1" t="n">
        <v>8</v>
      </c>
      <c r="AH93" s="3" t="n">
        <v>43.8</v>
      </c>
      <c r="AI93" s="3" t="n">
        <v>27.4</v>
      </c>
      <c r="AJ93" s="3" t="n">
        <v>37.7</v>
      </c>
      <c r="AK93" s="3" t="n">
        <v>2</v>
      </c>
      <c r="AL93" s="1" t="n">
        <v>1212</v>
      </c>
      <c r="AM93" s="1" t="n">
        <v>52</v>
      </c>
      <c r="AN93" s="1" t="n">
        <v>1988</v>
      </c>
      <c r="AO93" s="1" t="n">
        <v>121</v>
      </c>
      <c r="AP93" s="1" t="n">
        <v>207</v>
      </c>
      <c r="AQ93" s="1" t="n">
        <v>270</v>
      </c>
      <c r="AR93" s="1" t="n">
        <v>290</v>
      </c>
      <c r="AS93" s="1" t="n">
        <v>265</v>
      </c>
      <c r="AT93" s="1" t="n">
        <v>6</v>
      </c>
      <c r="AU93" s="1" t="n">
        <f aca="false">((AO93*15)+(AP93*30)+(AQ93*30)+(AR93*30)+(AS93*15))-(AO93*120)</f>
        <v>14280</v>
      </c>
      <c r="AV93" s="1" t="n">
        <f aca="false">((AO93*15)+(AP93*30)+(AQ93*30)+(AR93*30)+(AS93*15))</f>
        <v>28800</v>
      </c>
      <c r="AW93" s="1" t="n">
        <v>6.05</v>
      </c>
      <c r="AX93" s="4" t="n">
        <f aca="false">10000/SQRT((AO93*BE93)*(AVERAGE(AO93:AS93)*AVERAGE(BE93:BI93)))</f>
        <v>5.98617178353747</v>
      </c>
      <c r="AY93" s="4" t="n">
        <v>0</v>
      </c>
      <c r="AZ93" s="2" t="n">
        <f aca="false">(AO93*BE93)/405</f>
        <v>1.26676543209877</v>
      </c>
      <c r="BA93" s="2" t="n">
        <v>0</v>
      </c>
      <c r="BB93" s="2" t="n">
        <f aca="false">1/(LOG(BE93)+LOG(AO93))</f>
        <v>0.368983099566905</v>
      </c>
      <c r="BC93" s="2" t="n">
        <f aca="false">(BF93-BE93)/(AP93-AO93)</f>
        <v>0.187906976744186</v>
      </c>
      <c r="BD93" s="2" t="n">
        <f aca="false">(20*BE93)/((AO93/18)-3.5)</f>
        <v>26.3172413793103</v>
      </c>
      <c r="BE93" s="3" t="n">
        <v>4.24</v>
      </c>
      <c r="BF93" s="3" t="n">
        <v>20.4</v>
      </c>
      <c r="BG93" s="3" t="n">
        <v>35.2</v>
      </c>
      <c r="BH93" s="3" t="n">
        <v>24.9</v>
      </c>
      <c r="BI93" s="3" t="n">
        <v>33.2</v>
      </c>
      <c r="BJ93" s="2" t="n">
        <f aca="false">((BE93*15)+(BF93*30)+(BG93*30)+(BH93*30)+(BI93*15))-(BE93*120)</f>
        <v>2467.8</v>
      </c>
      <c r="BK93" s="2" t="n">
        <f aca="false">((BE93*15)+(BF93*30)+(BG93*30)+(BH93*30)+(BI93*15))</f>
        <v>2976.6</v>
      </c>
      <c r="BL93" s="2" t="n">
        <f aca="false">(1/BE93)</f>
        <v>0.235849056603774</v>
      </c>
      <c r="BM93" s="2" t="n">
        <f aca="false">(BJ93/AU93)</f>
        <v>0.17281512605042</v>
      </c>
      <c r="BN93" s="2" t="n">
        <f aca="false">(BK93/AV93)</f>
        <v>0.103354166666667</v>
      </c>
      <c r="BO93" s="2" t="n">
        <f aca="false">(AX93*BM93)</f>
        <v>1.0345010313315</v>
      </c>
      <c r="BP93" s="2" t="n">
        <f aca="false">(AX93*BN93)</f>
        <v>0.618695796211029</v>
      </c>
      <c r="BQ93" s="2" t="n">
        <v>1</v>
      </c>
      <c r="BR93" s="4" t="n">
        <f aca="false">(BC93*BL93)</f>
        <v>0.0443176831943835</v>
      </c>
      <c r="BS93" s="1" t="n">
        <v>276</v>
      </c>
      <c r="BT93" s="1" t="n">
        <v>1</v>
      </c>
      <c r="BU93" s="1" t="n">
        <v>36</v>
      </c>
      <c r="BV93" s="1" t="n">
        <v>1</v>
      </c>
      <c r="BW93" s="1" t="n">
        <v>191</v>
      </c>
      <c r="BX93" s="1" t="n">
        <v>1</v>
      </c>
      <c r="BY93" s="1" t="n">
        <v>49</v>
      </c>
      <c r="BZ93" s="1" t="n">
        <v>246</v>
      </c>
      <c r="CA93" s="1" t="n">
        <v>1</v>
      </c>
      <c r="CB93" s="1" t="n">
        <v>3</v>
      </c>
      <c r="CD93" s="1" t="n">
        <v>59</v>
      </c>
      <c r="CE93" s="1" t="n">
        <v>56.65</v>
      </c>
      <c r="CF93" s="1" t="n">
        <v>31.96</v>
      </c>
      <c r="CG93" s="1" t="n">
        <v>178</v>
      </c>
      <c r="CH93" s="1" t="n">
        <v>80</v>
      </c>
      <c r="CI93" s="1" t="n">
        <v>429</v>
      </c>
      <c r="CJ93" s="1" t="n">
        <v>1.56</v>
      </c>
      <c r="CK93" s="1" t="s">
        <v>429</v>
      </c>
    </row>
    <row r="94" customFormat="false" ht="15" hidden="false" customHeight="true" outlineLevel="0" collapsed="false">
      <c r="A94" s="1" t="n">
        <v>30626</v>
      </c>
      <c r="B94" s="1" t="n">
        <v>2</v>
      </c>
      <c r="C94" s="1" t="n">
        <v>22</v>
      </c>
      <c r="D94" s="1" t="n">
        <v>1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1</v>
      </c>
      <c r="P94" s="1" t="n">
        <f aca="false">SUM(E94:O94)</f>
        <v>1</v>
      </c>
      <c r="Q94" s="1" t="n">
        <v>100</v>
      </c>
      <c r="R94" s="1" t="n">
        <v>60</v>
      </c>
      <c r="S94" s="1" t="n">
        <v>40</v>
      </c>
      <c r="T94" s="2" t="n">
        <v>73.3333333333333</v>
      </c>
      <c r="U94" s="3" t="n">
        <v>46.2</v>
      </c>
      <c r="V94" s="3" t="n">
        <v>146.5</v>
      </c>
      <c r="W94" s="2" t="n">
        <v>21.5261680392317</v>
      </c>
      <c r="X94" s="2" t="n">
        <v>0</v>
      </c>
      <c r="Y94" s="3" t="n">
        <v>63.25</v>
      </c>
      <c r="Z94" s="3" t="n">
        <v>88</v>
      </c>
      <c r="AA94" s="2" t="n">
        <v>34.4655988439572</v>
      </c>
      <c r="AB94" s="2" t="n">
        <v>0.431740614334471</v>
      </c>
      <c r="AC94" s="2" t="n">
        <v>0.71875</v>
      </c>
      <c r="AD94" s="3" t="n">
        <v>17.5</v>
      </c>
      <c r="AE94" s="3" t="n">
        <v>8.1</v>
      </c>
      <c r="AF94" s="3" t="n">
        <v>38.1</v>
      </c>
      <c r="AG94" s="1" t="n">
        <v>1</v>
      </c>
      <c r="AH94" s="3" t="n">
        <v>56.7</v>
      </c>
      <c r="AI94" s="3" t="n">
        <v>26.2</v>
      </c>
      <c r="AJ94" s="3" t="n">
        <v>36.2</v>
      </c>
      <c r="AK94" s="3" t="n">
        <v>1.9</v>
      </c>
      <c r="AL94" s="1" t="n">
        <v>1186</v>
      </c>
      <c r="AM94" s="1" t="n">
        <v>12</v>
      </c>
      <c r="AN94" s="1" t="n">
        <v>1850</v>
      </c>
      <c r="AO94" s="1" t="n">
        <v>79</v>
      </c>
      <c r="AP94" s="1" t="n">
        <v>159</v>
      </c>
      <c r="AQ94" s="1" t="n">
        <v>168</v>
      </c>
      <c r="AR94" s="1" t="n">
        <v>99</v>
      </c>
      <c r="AS94" s="1" t="n">
        <v>108</v>
      </c>
      <c r="AT94" s="1" t="n">
        <v>1</v>
      </c>
      <c r="AU94" s="1" t="n">
        <f aca="false">((AO94*15)+(AP94*30)+(AQ94*30)+(AR94*30)+(AS94*15))-(AO94*120)</f>
        <v>6105</v>
      </c>
      <c r="AV94" s="1" t="n">
        <f aca="false">((AO94*15)+(AP94*30)+(AQ94*30)+(AR94*30)+(AS94*15))</f>
        <v>15585</v>
      </c>
      <c r="AX94" s="4" t="n">
        <f aca="false">10000/SQRT((AO94*BE94)*(AVERAGE(AO94:AS94)*AVERAGE(BE94:BI94)))</f>
        <v>10.4987909941142</v>
      </c>
      <c r="AY94" s="4" t="n">
        <v>0</v>
      </c>
      <c r="AZ94" s="2" t="n">
        <f aca="false">(AO94*BE94)/405</f>
        <v>0.69441975308642</v>
      </c>
      <c r="BA94" s="2" t="n">
        <v>0</v>
      </c>
      <c r="BB94" s="2" t="n">
        <f aca="false">1/(LOG(BE94)+LOG(AO94))</f>
        <v>0.408317077638745</v>
      </c>
      <c r="BC94" s="2" t="n">
        <f aca="false">(BF94-BE94)/(AP94-AO94)</f>
        <v>0.25675</v>
      </c>
      <c r="BD94" s="2" t="n">
        <f aca="false">(20*BE94)/((AO94/18)-3.5)</f>
        <v>80.1</v>
      </c>
      <c r="BE94" s="3" t="n">
        <v>3.56</v>
      </c>
      <c r="BF94" s="3" t="n">
        <v>24.1</v>
      </c>
      <c r="BG94" s="3" t="n">
        <v>52.9</v>
      </c>
      <c r="BH94" s="3" t="n">
        <v>19.4</v>
      </c>
      <c r="BI94" s="3" t="n">
        <v>31.6</v>
      </c>
      <c r="BJ94" s="2" t="n">
        <f aca="false">((BE94*15)+(BF94*30)+(BG94*30)+(BH94*30)+(BI94*15))-(BE94*120)</f>
        <v>2992.2</v>
      </c>
      <c r="BK94" s="2" t="n">
        <f aca="false">((BE94*15)+(BF94*30)+(BG94*30)+(BH94*30)+(BI94*15))</f>
        <v>3419.4</v>
      </c>
      <c r="BL94" s="2" t="n">
        <f aca="false">(1/BE94)</f>
        <v>0.280898876404494</v>
      </c>
      <c r="BM94" s="2" t="n">
        <f aca="false">(BJ94/AU94)</f>
        <v>0.49012285012285</v>
      </c>
      <c r="BN94" s="2" t="n">
        <f aca="false">(BK94/AV94)</f>
        <v>0.219403272377286</v>
      </c>
      <c r="BO94" s="2" t="n">
        <f aca="false">(AX94*BM94)</f>
        <v>5.14569736487936</v>
      </c>
      <c r="BP94" s="2" t="n">
        <f aca="false">(AX94*BN94)</f>
        <v>2.30346910011383</v>
      </c>
      <c r="BQ94" s="2" t="n">
        <v>2</v>
      </c>
      <c r="BR94" s="4" t="n">
        <f aca="false">(BC94*BL94)</f>
        <v>0.0721207865168539</v>
      </c>
      <c r="BS94" s="1" t="n">
        <v>172</v>
      </c>
      <c r="BT94" s="1" t="n">
        <v>0</v>
      </c>
      <c r="BU94" s="1" t="n">
        <v>44</v>
      </c>
      <c r="BV94" s="1" t="n">
        <v>1</v>
      </c>
      <c r="BW94" s="1" t="n">
        <v>113</v>
      </c>
      <c r="BX94" s="1" t="n">
        <v>0</v>
      </c>
      <c r="BY94" s="1" t="n">
        <v>15</v>
      </c>
      <c r="BZ94" s="1" t="n">
        <v>73</v>
      </c>
      <c r="CA94" s="1" t="n">
        <v>0</v>
      </c>
      <c r="CB94" s="1" t="n">
        <v>0</v>
      </c>
      <c r="CD94" s="1" t="n">
        <v>67</v>
      </c>
      <c r="CE94" s="1" t="n">
        <v>21.94</v>
      </c>
      <c r="CF94" s="1" t="n">
        <v>5</v>
      </c>
      <c r="CG94" s="1" t="n">
        <v>162</v>
      </c>
      <c r="CH94" s="1" t="n">
        <v>86</v>
      </c>
      <c r="CI94" s="1" t="n">
        <v>425</v>
      </c>
      <c r="CJ94" s="1" t="n">
        <v>1.29</v>
      </c>
      <c r="CK94" s="1" t="s">
        <v>429</v>
      </c>
    </row>
    <row r="95" customFormat="false" ht="15" hidden="false" customHeight="true" outlineLevel="0" collapsed="false">
      <c r="A95" s="1" t="n">
        <v>30627</v>
      </c>
      <c r="B95" s="1" t="n">
        <v>2</v>
      </c>
      <c r="C95" s="1" t="n">
        <v>50</v>
      </c>
      <c r="D95" s="1" t="n">
        <v>1</v>
      </c>
      <c r="E95" s="1" t="n">
        <v>1</v>
      </c>
      <c r="F95" s="1" t="n">
        <v>1</v>
      </c>
      <c r="G95" s="1" t="n">
        <v>1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</v>
      </c>
      <c r="M95" s="1" t="n">
        <v>0</v>
      </c>
      <c r="N95" s="1" t="n">
        <v>0</v>
      </c>
      <c r="O95" s="1" t="n">
        <v>1</v>
      </c>
      <c r="P95" s="1" t="n">
        <f aca="false">SUM(E95:O95)</f>
        <v>4</v>
      </c>
      <c r="Q95" s="1" t="n">
        <v>90</v>
      </c>
      <c r="R95" s="1" t="n">
        <v>60</v>
      </c>
      <c r="S95" s="1" t="n">
        <v>30</v>
      </c>
      <c r="T95" s="2" t="n">
        <v>70</v>
      </c>
      <c r="U95" s="3" t="n">
        <v>55</v>
      </c>
      <c r="V95" s="3" t="n">
        <v>149</v>
      </c>
      <c r="W95" s="2" t="n">
        <v>24.7736588441962</v>
      </c>
      <c r="X95" s="2" t="n">
        <v>0</v>
      </c>
      <c r="Y95" s="3" t="n">
        <v>74.75</v>
      </c>
      <c r="Z95" s="3" t="n">
        <v>94</v>
      </c>
      <c r="AA95" s="2" t="n">
        <v>41.8469460978534</v>
      </c>
      <c r="AB95" s="2" t="n">
        <v>0.501677852348993</v>
      </c>
      <c r="AC95" s="2" t="n">
        <v>0.795212765957447</v>
      </c>
      <c r="AD95" s="3" t="n">
        <v>30</v>
      </c>
      <c r="AE95" s="3" t="n">
        <v>16.5</v>
      </c>
      <c r="AF95" s="3" t="n">
        <v>38.5</v>
      </c>
      <c r="AG95" s="1" t="n">
        <v>6</v>
      </c>
      <c r="AH95" s="3" t="n">
        <v>47.8</v>
      </c>
      <c r="AI95" s="3" t="n">
        <v>26.3</v>
      </c>
      <c r="AJ95" s="3" t="n">
        <v>36.5</v>
      </c>
      <c r="AK95" s="3" t="n">
        <v>2</v>
      </c>
      <c r="AL95" s="1" t="n">
        <v>1161</v>
      </c>
      <c r="AM95" s="1" t="n">
        <v>35</v>
      </c>
      <c r="AN95" s="1" t="n">
        <v>1811</v>
      </c>
      <c r="AO95" s="1" t="n">
        <v>85</v>
      </c>
      <c r="AP95" s="1" t="n">
        <v>136</v>
      </c>
      <c r="AQ95" s="1" t="n">
        <v>167</v>
      </c>
      <c r="AR95" s="1" t="n">
        <v>112</v>
      </c>
      <c r="AS95" s="1" t="n">
        <v>127</v>
      </c>
      <c r="AT95" s="1" t="n">
        <v>1</v>
      </c>
      <c r="AU95" s="1" t="n">
        <f aca="false">((AO95*15)+(AP95*30)+(AQ95*30)+(AR95*30)+(AS95*15))-(AO95*120)</f>
        <v>5430</v>
      </c>
      <c r="AV95" s="1" t="n">
        <f aca="false">((AO95*15)+(AP95*30)+(AQ95*30)+(AR95*30)+(AS95*15))</f>
        <v>15630</v>
      </c>
      <c r="AX95" s="4" t="n">
        <f aca="false">10000/SQRT((AO95*BE95)*(AVERAGE(AO95:AS95)*AVERAGE(BE95:BI95)))</f>
        <v>12.7217808569773</v>
      </c>
      <c r="AY95" s="4" t="n">
        <v>0</v>
      </c>
      <c r="AZ95" s="2" t="n">
        <f aca="false">(AO95*BE95)/405</f>
        <v>0.887777777777778</v>
      </c>
      <c r="BA95" s="2" t="n">
        <v>0</v>
      </c>
      <c r="BB95" s="2" t="n">
        <f aca="false">1/(LOG(BE95)+LOG(AO95))</f>
        <v>0.391273154206641</v>
      </c>
      <c r="BC95" s="2" t="n">
        <f aca="false">(BF95-BE95)/(AP95-AO95)</f>
        <v>0.23078431372549</v>
      </c>
      <c r="BD95" s="2" t="n">
        <f aca="false">(20*BE95)/((AO95/18)-3.5)</f>
        <v>69.2181818181818</v>
      </c>
      <c r="BE95" s="3" t="n">
        <v>4.23</v>
      </c>
      <c r="BF95" s="3" t="n">
        <v>16</v>
      </c>
      <c r="BG95" s="3" t="n">
        <v>18.3</v>
      </c>
      <c r="BH95" s="3" t="n">
        <v>2.39</v>
      </c>
      <c r="BI95" s="3" t="n">
        <v>27.6</v>
      </c>
      <c r="BJ95" s="2" t="n">
        <f aca="false">((BE95*15)+(BF95*30)+(BG95*30)+(BH95*30)+(BI95*15))-(BE95*120)</f>
        <v>1070.55</v>
      </c>
      <c r="BK95" s="2" t="n">
        <f aca="false">((BE95*15)+(BF95*30)+(BG95*30)+(BH95*30)+(BI95*15))</f>
        <v>1578.15</v>
      </c>
      <c r="BL95" s="2" t="n">
        <f aca="false">(1/BE95)</f>
        <v>0.236406619385343</v>
      </c>
      <c r="BM95" s="2" t="n">
        <f aca="false">(BJ95/AU95)</f>
        <v>0.197154696132597</v>
      </c>
      <c r="BN95" s="2" t="n">
        <f aca="false">(BK95/AV95)</f>
        <v>0.100969289827255</v>
      </c>
      <c r="BO95" s="2" t="n">
        <f aca="false">(AX95*BM95)</f>
        <v>2.50815883912285</v>
      </c>
      <c r="BP95" s="2" t="n">
        <f aca="false">(AX95*BN95)</f>
        <v>1.28450917846697</v>
      </c>
      <c r="BQ95" s="2" t="n">
        <v>1</v>
      </c>
      <c r="BR95" s="4" t="n">
        <f aca="false">(BC95*BL95)</f>
        <v>0.0545589394150095</v>
      </c>
      <c r="BS95" s="1" t="n">
        <v>247</v>
      </c>
      <c r="BT95" s="1" t="n">
        <v>1</v>
      </c>
      <c r="BU95" s="1" t="n">
        <v>43</v>
      </c>
      <c r="BV95" s="1" t="n">
        <v>1</v>
      </c>
      <c r="BW95" s="1" t="n">
        <v>166</v>
      </c>
      <c r="BX95" s="1" t="n">
        <v>1</v>
      </c>
      <c r="BY95" s="1" t="n">
        <v>38</v>
      </c>
      <c r="BZ95" s="1" t="n">
        <v>190</v>
      </c>
      <c r="CA95" s="1" t="n">
        <v>1</v>
      </c>
      <c r="CB95" s="1" t="n">
        <v>1</v>
      </c>
      <c r="CD95" s="1" t="n">
        <v>59</v>
      </c>
      <c r="CE95" s="1" t="n">
        <v>67.33</v>
      </c>
      <c r="CF95" s="1" t="n">
        <v>44.06</v>
      </c>
      <c r="CG95" s="1" t="n">
        <v>136</v>
      </c>
      <c r="CH95" s="1" t="n">
        <v>96</v>
      </c>
      <c r="CI95" s="1" t="n">
        <v>409</v>
      </c>
      <c r="CJ95" s="1" t="n">
        <v>1.56</v>
      </c>
      <c r="CK95" s="1" t="s">
        <v>429</v>
      </c>
      <c r="FM95" s="1" t="n">
        <v>9</v>
      </c>
      <c r="FN95" s="1" t="n">
        <v>9</v>
      </c>
      <c r="FO95" s="1" t="n">
        <v>2</v>
      </c>
      <c r="FP95" s="1" t="n">
        <v>2</v>
      </c>
      <c r="FQ95" s="1" t="n">
        <v>23.98036</v>
      </c>
      <c r="FR95" s="1" t="n">
        <v>332.8506</v>
      </c>
      <c r="FS95" s="1" t="n">
        <v>14.04</v>
      </c>
      <c r="FT95" s="1" t="n">
        <v>1</v>
      </c>
      <c r="FU95" s="1" t="n">
        <v>1</v>
      </c>
      <c r="FV95" s="1" t="n">
        <v>3</v>
      </c>
      <c r="FW95" s="1" t="n">
        <v>1468.7</v>
      </c>
      <c r="FX95" s="1" t="n">
        <v>54.69</v>
      </c>
      <c r="FY95" s="1" t="n">
        <v>14.98</v>
      </c>
      <c r="FZ95" s="1" t="n">
        <v>15.45</v>
      </c>
      <c r="GA95" s="1" t="n">
        <v>20.82</v>
      </c>
      <c r="GB95" s="1" t="n">
        <v>222.86</v>
      </c>
      <c r="GC95" s="1" t="n">
        <v>10.9</v>
      </c>
      <c r="GD95" s="1" t="n">
        <v>5.62</v>
      </c>
      <c r="GE95" s="1" t="n">
        <v>5.53</v>
      </c>
      <c r="GF95" s="1" t="n">
        <v>155.42</v>
      </c>
      <c r="GG95" s="1" t="n">
        <v>0.85</v>
      </c>
      <c r="GH95" s="1" t="n">
        <v>5.2</v>
      </c>
      <c r="GI95" s="1" t="n">
        <v>7.96</v>
      </c>
      <c r="GJ95" s="1" t="n">
        <v>30.71</v>
      </c>
      <c r="GK95" s="1" t="n">
        <v>24.26</v>
      </c>
      <c r="GL95" s="1" t="n">
        <v>15.13</v>
      </c>
      <c r="GM95" s="1" t="n">
        <v>10.31</v>
      </c>
      <c r="GN95" s="1" t="n">
        <v>0</v>
      </c>
      <c r="GO95" s="1" t="n">
        <v>22.4</v>
      </c>
      <c r="GP95" s="1" t="n">
        <v>10.51</v>
      </c>
      <c r="GQ95" s="1" t="n">
        <v>4.66</v>
      </c>
      <c r="GR95" s="1" t="n">
        <v>1.02</v>
      </c>
      <c r="GS95" s="1" t="n">
        <v>634.51</v>
      </c>
      <c r="GT95" s="1" t="n">
        <v>12.41</v>
      </c>
      <c r="GU95" s="1" t="n">
        <v>0.37</v>
      </c>
      <c r="GV95" s="1" t="n">
        <v>311.84</v>
      </c>
      <c r="GW95" s="1" t="n">
        <v>1206.66</v>
      </c>
      <c r="GX95" s="1" t="n">
        <v>2234.82</v>
      </c>
      <c r="GY95" s="1" t="n">
        <v>2252</v>
      </c>
      <c r="GZ95" s="1" t="n">
        <v>6.25</v>
      </c>
      <c r="HA95" s="1" t="n">
        <v>1.28</v>
      </c>
      <c r="HB95" s="1" t="n">
        <v>2.3</v>
      </c>
      <c r="HC95" s="1" t="n">
        <v>0</v>
      </c>
      <c r="HD95" s="1" t="n">
        <v>45.91</v>
      </c>
      <c r="HE95" s="1" t="n">
        <v>66.04</v>
      </c>
      <c r="HF95" s="1" t="n">
        <v>1.68</v>
      </c>
      <c r="HG95" s="1" t="n">
        <v>1.12</v>
      </c>
      <c r="HH95" s="1" t="n">
        <v>15.47</v>
      </c>
      <c r="HI95" s="1" t="n">
        <v>3.15</v>
      </c>
      <c r="HJ95" s="1" t="n">
        <v>1.31</v>
      </c>
      <c r="HK95" s="1" t="n">
        <v>0.16</v>
      </c>
      <c r="HL95" s="1" t="n">
        <v>239.45</v>
      </c>
      <c r="HM95" s="1" t="n">
        <v>0.96</v>
      </c>
      <c r="HN95" s="1" t="n">
        <v>41.54</v>
      </c>
      <c r="HO95" s="1" t="n">
        <v>1963.63</v>
      </c>
      <c r="HP95" s="1" t="n">
        <v>2434.81</v>
      </c>
      <c r="HQ95" s="1" t="n">
        <v>35.54</v>
      </c>
      <c r="HR95" s="1" t="n">
        <v>1410.71</v>
      </c>
      <c r="HS95" s="1" t="n">
        <v>24.59</v>
      </c>
      <c r="HT95" s="1" t="n">
        <v>7197.6</v>
      </c>
      <c r="HU95" s="1" t="n">
        <v>632.12</v>
      </c>
      <c r="HV95" s="1" t="n">
        <v>63.17</v>
      </c>
      <c r="HW95" s="1" t="n">
        <v>5.18</v>
      </c>
      <c r="HX95" s="1" t="n">
        <v>4.37</v>
      </c>
      <c r="HY95" s="1" t="n">
        <v>3.98</v>
      </c>
      <c r="HZ95" s="1" t="n">
        <v>0.42</v>
      </c>
      <c r="IA95" s="1" t="n">
        <v>6.84</v>
      </c>
      <c r="IB95" s="1" t="n">
        <v>1.12</v>
      </c>
      <c r="IC95" s="1" t="n">
        <v>13.67</v>
      </c>
      <c r="ID95" s="1" t="n">
        <v>5.06</v>
      </c>
      <c r="IE95" s="1" t="n">
        <v>11.37</v>
      </c>
      <c r="IF95" s="1" t="n">
        <v>17.57</v>
      </c>
      <c r="IG95" s="1" t="n">
        <v>7.45</v>
      </c>
      <c r="IH95" s="1" t="n">
        <v>105.1</v>
      </c>
      <c r="II95" s="1" t="n">
        <v>0.62</v>
      </c>
      <c r="IJ95" s="1" t="n">
        <v>51.05</v>
      </c>
      <c r="IK95" s="1" t="n">
        <v>39.01</v>
      </c>
      <c r="IL95" s="1" t="n">
        <v>734109.31</v>
      </c>
      <c r="IM95" s="1" t="n">
        <v>3294.04</v>
      </c>
      <c r="IN95" s="1" t="n">
        <v>32.4</v>
      </c>
      <c r="IO95" s="1" t="n">
        <v>0.04</v>
      </c>
      <c r="IP95" s="1" t="n">
        <v>0.01</v>
      </c>
      <c r="IQ95" s="1" t="n">
        <v>0</v>
      </c>
      <c r="IR95" s="1" t="n">
        <v>0.03</v>
      </c>
      <c r="IS95" s="1" t="n">
        <v>0.07</v>
      </c>
      <c r="IT95" s="1" t="n">
        <v>0</v>
      </c>
      <c r="IU95" s="1" t="n">
        <v>0.31</v>
      </c>
      <c r="IV95" s="1" t="n">
        <v>0.4</v>
      </c>
      <c r="IW95" s="1" t="n">
        <v>6.88</v>
      </c>
      <c r="IX95" s="1" t="n">
        <v>6.48</v>
      </c>
      <c r="IY95" s="1" t="n">
        <v>2.49</v>
      </c>
      <c r="IZ95" s="1" t="n">
        <v>1.65</v>
      </c>
      <c r="JA95" s="1" t="n">
        <v>1.04</v>
      </c>
      <c r="JB95" s="1" t="n">
        <v>0.04</v>
      </c>
      <c r="JC95" s="1" t="n">
        <v>16.36</v>
      </c>
      <c r="JD95" s="1" t="n">
        <v>12.78</v>
      </c>
      <c r="JE95" s="1" t="n">
        <v>0.3</v>
      </c>
      <c r="JF95" s="1" t="n">
        <v>0.06</v>
      </c>
      <c r="JG95" s="1" t="n">
        <v>0</v>
      </c>
      <c r="JH95" s="1" t="n">
        <v>6.71</v>
      </c>
      <c r="JI95" s="1" t="n">
        <v>6.15</v>
      </c>
      <c r="JJ95" s="1" t="n">
        <v>0.03</v>
      </c>
      <c r="JK95" s="1" t="n">
        <v>0.09</v>
      </c>
      <c r="JL95" s="1" t="n">
        <v>0.53</v>
      </c>
      <c r="JM95" s="1" t="n">
        <v>0.51</v>
      </c>
      <c r="JN95" s="1" t="n">
        <v>0</v>
      </c>
      <c r="JO95" s="1" t="n">
        <v>0.07</v>
      </c>
      <c r="JP95" s="1" t="n">
        <v>0.02</v>
      </c>
      <c r="JQ95" s="1" t="n">
        <v>0</v>
      </c>
      <c r="JR95" s="1" t="n">
        <v>0</v>
      </c>
      <c r="JS95" s="1" t="n">
        <v>0</v>
      </c>
      <c r="JT95" s="1" t="n">
        <v>0.01</v>
      </c>
      <c r="JU95" s="1" t="n">
        <v>0.01</v>
      </c>
      <c r="JV95" s="1" t="n">
        <v>51</v>
      </c>
      <c r="JW95" s="1" t="n">
        <v>3060</v>
      </c>
      <c r="JX95" s="1" t="n">
        <v>45.9</v>
      </c>
      <c r="JY95" s="1" t="n">
        <v>3.625</v>
      </c>
      <c r="JZ95" s="1" t="n">
        <v>3.625</v>
      </c>
      <c r="KA95" s="1" t="n">
        <v>217.5</v>
      </c>
      <c r="KB95" s="1" t="n">
        <v>25.05</v>
      </c>
      <c r="KC95" s="1" t="n">
        <v>10.625</v>
      </c>
      <c r="KD95" s="1" t="n">
        <v>637.5</v>
      </c>
      <c r="KE95" s="1" t="n">
        <v>14.25</v>
      </c>
      <c r="KF95" s="1" t="n">
        <v>65.25</v>
      </c>
      <c r="KG95" s="1" t="n">
        <v>28.675</v>
      </c>
    </row>
    <row r="96" customFormat="false" ht="15" hidden="false" customHeight="true" outlineLevel="0" collapsed="false">
      <c r="A96" s="1" t="n">
        <v>30629</v>
      </c>
      <c r="B96" s="1" t="n">
        <v>1</v>
      </c>
      <c r="C96" s="1" t="n">
        <v>44</v>
      </c>
      <c r="D96" s="1" t="n">
        <v>1</v>
      </c>
      <c r="E96" s="1" t="n">
        <v>1</v>
      </c>
      <c r="F96" s="1" t="n">
        <v>0</v>
      </c>
      <c r="G96" s="1" t="n">
        <v>1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1</v>
      </c>
      <c r="N96" s="1" t="n">
        <v>0</v>
      </c>
      <c r="O96" s="1" t="n">
        <v>1</v>
      </c>
      <c r="P96" s="1" t="n">
        <f aca="false">SUM(E96:O96)</f>
        <v>4</v>
      </c>
      <c r="Q96" s="1" t="n">
        <v>140</v>
      </c>
      <c r="R96" s="1" t="n">
        <v>90</v>
      </c>
      <c r="S96" s="1" t="n">
        <v>50</v>
      </c>
      <c r="T96" s="2" t="n">
        <v>106.666666666667</v>
      </c>
      <c r="U96" s="3" t="n">
        <v>110.2</v>
      </c>
      <c r="V96" s="3" t="n">
        <v>161</v>
      </c>
      <c r="W96" s="2" t="n">
        <v>42.5137919061765</v>
      </c>
      <c r="X96" s="2" t="n">
        <v>2</v>
      </c>
      <c r="Y96" s="3" t="n">
        <v>115.5</v>
      </c>
      <c r="Z96" s="3" t="n">
        <v>123.5</v>
      </c>
      <c r="AA96" s="2" t="n">
        <v>45.8716151644974</v>
      </c>
      <c r="AB96" s="2" t="n">
        <v>0.717391304347826</v>
      </c>
      <c r="AC96" s="2" t="n">
        <v>0.935222672064777</v>
      </c>
      <c r="AD96" s="3" t="n">
        <v>36.3</v>
      </c>
      <c r="AE96" s="3" t="n">
        <v>40</v>
      </c>
      <c r="AF96" s="3" t="n">
        <v>70.2</v>
      </c>
      <c r="AG96" s="1" t="n">
        <v>22</v>
      </c>
      <c r="AH96" s="3" t="n">
        <v>48.5</v>
      </c>
      <c r="AI96" s="3" t="n">
        <v>53.4</v>
      </c>
      <c r="AJ96" s="3" t="n">
        <v>66.7</v>
      </c>
      <c r="AK96" s="3" t="n">
        <v>3.5</v>
      </c>
      <c r="AL96" s="1" t="n">
        <v>2124</v>
      </c>
      <c r="AM96" s="1" t="n">
        <v>59</v>
      </c>
      <c r="AN96" s="1" t="n">
        <v>3292</v>
      </c>
      <c r="AO96" s="1" t="n">
        <v>88</v>
      </c>
      <c r="AP96" s="1" t="n">
        <v>164</v>
      </c>
      <c r="AQ96" s="1" t="n">
        <v>184</v>
      </c>
      <c r="AR96" s="1" t="n">
        <v>185</v>
      </c>
      <c r="AS96" s="1" t="n">
        <v>167</v>
      </c>
      <c r="AT96" s="1" t="n">
        <v>3</v>
      </c>
      <c r="AU96" s="1" t="n">
        <f aca="false">((AO96*15)+(AP96*30)+(AQ96*30)+(AR96*30)+(AS96*15))-(AO96*120)</f>
        <v>9255</v>
      </c>
      <c r="AV96" s="1" t="n">
        <f aca="false">((AO96*15)+(AP96*30)+(AQ96*30)+(AR96*30)+(AS96*15))</f>
        <v>19815</v>
      </c>
      <c r="AW96" s="1" t="n">
        <v>5.23</v>
      </c>
      <c r="AX96" s="4" t="n">
        <f aca="false">10000/SQRT((AO96*BE96)*(AVERAGE(AO96:AS96)*AVERAGE(BE96:BI96)))</f>
        <v>6.14703904247525</v>
      </c>
      <c r="AY96" s="4" t="n">
        <v>0</v>
      </c>
      <c r="AZ96" s="2" t="n">
        <f aca="false">(AO96*BE96)/405</f>
        <v>1.44711111111111</v>
      </c>
      <c r="BA96" s="2" t="n">
        <v>0</v>
      </c>
      <c r="BB96" s="2" t="n">
        <f aca="false">1/(LOG(BE96)+LOG(AO96))</f>
        <v>0.361277301508179</v>
      </c>
      <c r="BC96" s="2" t="n">
        <f aca="false">(BF96-BE96)/(AP96-AO96)</f>
        <v>0.170263157894737</v>
      </c>
      <c r="BD96" s="2" t="n">
        <f aca="false">(20*BE96)/((AO96/18)-3.5)</f>
        <v>95.904</v>
      </c>
      <c r="BE96" s="3" t="n">
        <v>6.66</v>
      </c>
      <c r="BF96" s="3" t="n">
        <v>19.6</v>
      </c>
      <c r="BG96" s="3" t="n">
        <v>38</v>
      </c>
      <c r="BH96" s="3" t="n">
        <v>42.3</v>
      </c>
      <c r="BI96" s="3" t="n">
        <v>36.7</v>
      </c>
      <c r="BJ96" s="2" t="n">
        <f aca="false">((BE96*15)+(BF96*30)+(BG96*30)+(BH96*30)+(BI96*15))-(BE96*120)</f>
        <v>2848.2</v>
      </c>
      <c r="BK96" s="2" t="n">
        <f aca="false">((BE96*15)+(BF96*30)+(BG96*30)+(BH96*30)+(BI96*15))</f>
        <v>3647.4</v>
      </c>
      <c r="BL96" s="2" t="n">
        <f aca="false">(1/BE96)</f>
        <v>0.15015015015015</v>
      </c>
      <c r="BM96" s="2" t="n">
        <f aca="false">(BJ96/AU96)</f>
        <v>0.3077471636953</v>
      </c>
      <c r="BN96" s="2" t="n">
        <f aca="false">(BK96/AV96)</f>
        <v>0.184072672218017</v>
      </c>
      <c r="BO96" s="2" t="n">
        <f aca="false">(AX96*BM96)</f>
        <v>1.89173383044603</v>
      </c>
      <c r="BP96" s="2" t="n">
        <f aca="false">(AX96*BN96)</f>
        <v>1.1315019027769</v>
      </c>
      <c r="BQ96" s="2" t="n">
        <v>1</v>
      </c>
      <c r="BR96" s="4" t="n">
        <f aca="false">(BC96*BL96)</f>
        <v>0.0255650387229335</v>
      </c>
      <c r="BS96" s="1" t="n">
        <v>205</v>
      </c>
      <c r="BT96" s="1" t="n">
        <v>1</v>
      </c>
      <c r="BU96" s="1" t="n">
        <v>39</v>
      </c>
      <c r="BV96" s="1" t="n">
        <v>1</v>
      </c>
      <c r="BW96" s="1" t="n">
        <v>138</v>
      </c>
      <c r="BX96" s="1" t="n">
        <v>1</v>
      </c>
      <c r="BY96" s="1" t="n">
        <v>18</v>
      </c>
      <c r="BZ96" s="1" t="n">
        <v>141</v>
      </c>
      <c r="CA96" s="1" t="n">
        <v>0</v>
      </c>
      <c r="CB96" s="1" t="n">
        <v>5</v>
      </c>
      <c r="CC96" s="1" t="n">
        <v>2</v>
      </c>
      <c r="CD96" s="1" t="n">
        <v>57</v>
      </c>
      <c r="CE96" s="1" t="n">
        <v>-15.71</v>
      </c>
      <c r="CF96" s="1" t="n">
        <v>16.33</v>
      </c>
      <c r="CG96" s="1" t="n">
        <v>160</v>
      </c>
      <c r="CH96" s="1" t="n">
        <v>126</v>
      </c>
      <c r="CI96" s="1" t="n">
        <v>406</v>
      </c>
      <c r="CJ96" s="1" t="n">
        <v>1.4</v>
      </c>
      <c r="CK96" s="1" t="s">
        <v>429</v>
      </c>
    </row>
    <row r="97" customFormat="false" ht="15" hidden="false" customHeight="true" outlineLevel="0" collapsed="false">
      <c r="A97" s="1" t="n">
        <v>30632</v>
      </c>
      <c r="B97" s="1" t="n">
        <v>1</v>
      </c>
      <c r="C97" s="1" t="n">
        <v>55</v>
      </c>
      <c r="D97" s="1" t="n">
        <v>1</v>
      </c>
      <c r="E97" s="1" t="n">
        <v>1</v>
      </c>
      <c r="F97" s="1" t="n">
        <v>1</v>
      </c>
      <c r="G97" s="1" t="n">
        <v>1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</v>
      </c>
      <c r="M97" s="1" t="n">
        <v>1</v>
      </c>
      <c r="N97" s="1" t="n">
        <v>0</v>
      </c>
      <c r="O97" s="1" t="n">
        <v>1</v>
      </c>
      <c r="P97" s="1" t="n">
        <f aca="false">SUM(E97:O97)</f>
        <v>5</v>
      </c>
      <c r="Q97" s="1" t="n">
        <v>100</v>
      </c>
      <c r="R97" s="1" t="n">
        <v>70</v>
      </c>
      <c r="S97" s="1" t="n">
        <v>30</v>
      </c>
      <c r="T97" s="2" t="n">
        <v>80</v>
      </c>
      <c r="U97" s="3" t="n">
        <v>96.6</v>
      </c>
      <c r="V97" s="3" t="n">
        <v>181</v>
      </c>
      <c r="W97" s="2" t="n">
        <v>29.4862794176002</v>
      </c>
      <c r="X97" s="2" t="n">
        <v>1</v>
      </c>
      <c r="Y97" s="3" t="n">
        <v>99.5</v>
      </c>
      <c r="Z97" s="3" t="n">
        <v>112.5</v>
      </c>
      <c r="AA97" s="2" t="n">
        <v>40.1957557024567</v>
      </c>
      <c r="AB97" s="2" t="n">
        <v>0.549723756906077</v>
      </c>
      <c r="AC97" s="2" t="n">
        <v>0.884444444444445</v>
      </c>
      <c r="AD97" s="3" t="n">
        <v>25.6</v>
      </c>
      <c r="AE97" s="3" t="n">
        <v>24.7</v>
      </c>
      <c r="AF97" s="3" t="n">
        <v>71.9</v>
      </c>
      <c r="AG97" s="1" t="n">
        <v>13</v>
      </c>
      <c r="AH97" s="3" t="n">
        <v>50.9</v>
      </c>
      <c r="AI97" s="3" t="n">
        <v>49.2</v>
      </c>
      <c r="AJ97" s="3" t="n">
        <v>68.4</v>
      </c>
      <c r="AK97" s="3" t="n">
        <v>3.5</v>
      </c>
      <c r="AL97" s="1" t="n">
        <v>2106</v>
      </c>
      <c r="AM97" s="1" t="n">
        <v>55</v>
      </c>
      <c r="AN97" s="1" t="n">
        <v>3264</v>
      </c>
      <c r="AO97" s="1" t="n">
        <v>79</v>
      </c>
      <c r="AP97" s="1" t="n">
        <v>100</v>
      </c>
      <c r="AQ97" s="1" t="n">
        <v>80</v>
      </c>
      <c r="AR97" s="1" t="n">
        <v>82</v>
      </c>
      <c r="AS97" s="1" t="n">
        <v>85</v>
      </c>
      <c r="AT97" s="1" t="n">
        <v>1</v>
      </c>
      <c r="AU97" s="1" t="n">
        <f aca="false">((AO97*15)+(AP97*30)+(AQ97*30)+(AR97*30)+(AS97*15))-(AO97*120)</f>
        <v>840</v>
      </c>
      <c r="AV97" s="1" t="n">
        <f aca="false">((AO97*15)+(AP97*30)+(AQ97*30)+(AR97*30)+(AS97*15))</f>
        <v>10320</v>
      </c>
      <c r="AX97" s="4" t="n">
        <f aca="false">10000/SQRT((AO97*BE97)*(AVERAGE(AO97:AS97)*AVERAGE(BE97:BI97)))</f>
        <v>9.58422256555368</v>
      </c>
      <c r="AY97" s="4" t="n">
        <v>0</v>
      </c>
      <c r="AZ97" s="2" t="n">
        <f aca="false">(AO97*BE97)/405</f>
        <v>0.910938271604938</v>
      </c>
      <c r="BA97" s="2" t="n">
        <v>0</v>
      </c>
      <c r="BB97" s="2" t="n">
        <f aca="false">1/(LOG(BE97)+LOG(AO97))</f>
        <v>0.389568300268255</v>
      </c>
      <c r="BC97" s="2" t="n">
        <f aca="false">(BF97-BE97)/(AP97-AO97)</f>
        <v>2.04904761904762</v>
      </c>
      <c r="BD97" s="2" t="n">
        <f aca="false">(20*BE97)/((AO97/18)-3.5)</f>
        <v>105.075</v>
      </c>
      <c r="BE97" s="3" t="n">
        <v>4.67</v>
      </c>
      <c r="BF97" s="3" t="n">
        <v>47.7</v>
      </c>
      <c r="BG97" s="3" t="n">
        <v>35.2</v>
      </c>
      <c r="BH97" s="3" t="n">
        <v>39.5</v>
      </c>
      <c r="BI97" s="3" t="n">
        <v>46.1</v>
      </c>
      <c r="BJ97" s="2" t="n">
        <f aca="false">((BE97*15)+(BF97*30)+(BG97*30)+(BH97*30)+(BI97*15))-(BE97*120)</f>
        <v>3873.15</v>
      </c>
      <c r="BK97" s="2" t="n">
        <f aca="false">((BE97*15)+(BF97*30)+(BG97*30)+(BH97*30)+(BI97*15))</f>
        <v>4433.55</v>
      </c>
      <c r="BL97" s="2" t="n">
        <f aca="false">(1/BE97)</f>
        <v>0.214132762312634</v>
      </c>
      <c r="BM97" s="2" t="n">
        <f aca="false">(BJ97/AU97)</f>
        <v>4.61089285714286</v>
      </c>
      <c r="BN97" s="2" t="n">
        <f aca="false">(BK97/AV97)</f>
        <v>0.429607558139535</v>
      </c>
      <c r="BO97" s="2" t="n">
        <f aca="false">(AX97*BM97)</f>
        <v>44.1918233687788</v>
      </c>
      <c r="BP97" s="2" t="n">
        <f aca="false">(AX97*BN97)</f>
        <v>4.11745445305334</v>
      </c>
      <c r="BQ97" s="2" t="n">
        <v>2</v>
      </c>
      <c r="BR97" s="4" t="n">
        <f aca="false">(BC97*BL97)</f>
        <v>0.438768226776792</v>
      </c>
      <c r="BS97" s="1" t="n">
        <v>221</v>
      </c>
      <c r="BT97" s="1" t="n">
        <v>1</v>
      </c>
      <c r="BU97" s="1" t="n">
        <v>37</v>
      </c>
      <c r="BV97" s="1" t="n">
        <v>1</v>
      </c>
      <c r="BW97" s="1" t="n">
        <v>159</v>
      </c>
      <c r="BX97" s="1" t="n">
        <v>1</v>
      </c>
      <c r="BY97" s="1" t="n">
        <v>25</v>
      </c>
      <c r="BZ97" s="1" t="n">
        <v>125</v>
      </c>
      <c r="CA97" s="1" t="n">
        <v>0</v>
      </c>
      <c r="CB97" s="1" t="n">
        <v>3</v>
      </c>
      <c r="CD97" s="1" t="n">
        <v>51</v>
      </c>
      <c r="CE97" s="1" t="n">
        <v>5.31</v>
      </c>
      <c r="CF97" s="1" t="n">
        <v>43.33</v>
      </c>
      <c r="CG97" s="1" t="n">
        <v>172</v>
      </c>
      <c r="CH97" s="1" t="n">
        <v>100</v>
      </c>
      <c r="CI97" s="1" t="n">
        <v>416</v>
      </c>
      <c r="CJ97" s="1" t="n">
        <v>1.42</v>
      </c>
      <c r="CK97" s="1" t="s">
        <v>433</v>
      </c>
      <c r="FM97" s="1" t="n">
        <v>18</v>
      </c>
      <c r="FN97" s="1" t="n">
        <v>18</v>
      </c>
      <c r="FO97" s="1" t="n">
        <v>2</v>
      </c>
      <c r="FP97" s="1" t="n">
        <v>1</v>
      </c>
      <c r="FQ97" s="1" t="n">
        <v>31.65339</v>
      </c>
      <c r="FR97" s="1" t="n">
        <v>221.2458</v>
      </c>
      <c r="FS97" s="1" t="n">
        <v>0.04</v>
      </c>
      <c r="FT97" s="1" t="n">
        <v>1</v>
      </c>
      <c r="FU97" s="1" t="n">
        <v>4</v>
      </c>
      <c r="FV97" s="1" t="n">
        <v>1</v>
      </c>
      <c r="FW97" s="1" t="n">
        <v>2361.18</v>
      </c>
      <c r="FX97" s="1" t="n">
        <v>79.96</v>
      </c>
      <c r="FY97" s="1" t="n">
        <v>27.89</v>
      </c>
      <c r="FZ97" s="1" t="n">
        <v>25.15</v>
      </c>
      <c r="GA97" s="1" t="n">
        <v>36.91</v>
      </c>
      <c r="GB97" s="1" t="n">
        <v>370.62</v>
      </c>
      <c r="GC97" s="1" t="n">
        <v>45.73</v>
      </c>
      <c r="GD97" s="1" t="n">
        <v>40.83</v>
      </c>
      <c r="GE97" s="1" t="n">
        <v>3.62</v>
      </c>
      <c r="GF97" s="1" t="n">
        <v>104.7</v>
      </c>
      <c r="GG97" s="1" t="n">
        <v>2.62</v>
      </c>
      <c r="GH97" s="1" t="n">
        <v>24.54</v>
      </c>
      <c r="GI97" s="1" t="n">
        <v>10.64</v>
      </c>
      <c r="GJ97" s="1" t="n">
        <v>38.86</v>
      </c>
      <c r="GK97" s="1" t="n">
        <v>37.63</v>
      </c>
      <c r="GL97" s="1" t="n">
        <v>22.06</v>
      </c>
      <c r="GM97" s="1" t="n">
        <v>12.39</v>
      </c>
      <c r="GN97" s="1" t="n">
        <v>0</v>
      </c>
      <c r="GO97" s="1" t="n">
        <v>25.2</v>
      </c>
      <c r="GP97" s="1" t="n">
        <v>9.92</v>
      </c>
      <c r="GQ97" s="1" t="n">
        <v>6.5</v>
      </c>
      <c r="GR97" s="1" t="n">
        <v>1.54</v>
      </c>
      <c r="GS97" s="1" t="n">
        <v>1138.51</v>
      </c>
      <c r="GT97" s="1" t="n">
        <v>15.11</v>
      </c>
      <c r="GU97" s="1" t="n">
        <v>0.69</v>
      </c>
      <c r="GV97" s="1" t="n">
        <v>459.45</v>
      </c>
      <c r="GW97" s="1" t="n">
        <v>1702.74</v>
      </c>
      <c r="GX97" s="1" t="n">
        <v>3924.23</v>
      </c>
      <c r="GY97" s="1" t="n">
        <v>2078.92</v>
      </c>
      <c r="GZ97" s="1" t="n">
        <v>9.04</v>
      </c>
      <c r="HA97" s="1" t="n">
        <v>2.75</v>
      </c>
      <c r="HB97" s="1" t="n">
        <v>4.12</v>
      </c>
      <c r="HC97" s="1" t="n">
        <v>0</v>
      </c>
      <c r="HD97" s="1" t="n">
        <v>60.37</v>
      </c>
      <c r="HE97" s="1" t="n">
        <v>305.87</v>
      </c>
      <c r="HF97" s="1" t="n">
        <v>1.7</v>
      </c>
      <c r="HG97" s="1" t="n">
        <v>1.88</v>
      </c>
      <c r="HH97" s="1" t="n">
        <v>21.65</v>
      </c>
      <c r="HI97" s="1" t="n">
        <v>5.25</v>
      </c>
      <c r="HJ97" s="1" t="n">
        <v>1.86</v>
      </c>
      <c r="HK97" s="1" t="n">
        <v>1.56</v>
      </c>
      <c r="HL97" s="1" t="n">
        <v>386.94</v>
      </c>
      <c r="HM97" s="1" t="n">
        <v>3.34</v>
      </c>
      <c r="HN97" s="1" t="n">
        <v>131.46</v>
      </c>
      <c r="HO97" s="1" t="n">
        <v>5344.36</v>
      </c>
      <c r="HP97" s="1" t="n">
        <v>5046.25</v>
      </c>
      <c r="HQ97" s="1" t="n">
        <v>123.96</v>
      </c>
      <c r="HR97" s="1" t="n">
        <v>2432.5</v>
      </c>
      <c r="HS97" s="1" t="n">
        <v>628.58</v>
      </c>
      <c r="HT97" s="1" t="n">
        <v>3596.77</v>
      </c>
      <c r="HU97" s="1" t="n">
        <v>3060</v>
      </c>
      <c r="HV97" s="1" t="n">
        <v>196.08</v>
      </c>
      <c r="HW97" s="1" t="n">
        <v>12.87</v>
      </c>
      <c r="HX97" s="1" t="n">
        <v>12.42</v>
      </c>
      <c r="HY97" s="1" t="n">
        <v>9.77</v>
      </c>
      <c r="HZ97" s="1" t="n">
        <v>1.01</v>
      </c>
      <c r="IA97" s="1" t="n">
        <v>11.89</v>
      </c>
      <c r="IB97" s="1" t="n">
        <v>2.52</v>
      </c>
      <c r="IC97" s="1" t="n">
        <v>26.31</v>
      </c>
      <c r="ID97" s="1" t="n">
        <v>11.43</v>
      </c>
      <c r="IE97" s="1" t="n">
        <v>16.95</v>
      </c>
      <c r="IF97" s="1" t="n">
        <v>27.7</v>
      </c>
      <c r="IG97" s="1" t="n">
        <v>16.38</v>
      </c>
      <c r="IH97" s="1" t="n">
        <v>120.1</v>
      </c>
      <c r="II97" s="1" t="n">
        <v>0.25</v>
      </c>
      <c r="IJ97" s="1" t="n">
        <v>118.04</v>
      </c>
      <c r="IK97" s="1" t="n">
        <v>84.82</v>
      </c>
      <c r="IL97" s="1" t="n">
        <v>2171397</v>
      </c>
      <c r="IM97" s="1" t="n">
        <v>5858.82</v>
      </c>
      <c r="IN97" s="1" t="n">
        <v>58.58</v>
      </c>
      <c r="IO97" s="1" t="n">
        <v>0.12</v>
      </c>
      <c r="IP97" s="1" t="n">
        <v>0.07</v>
      </c>
      <c r="IQ97" s="1" t="n">
        <v>0.08</v>
      </c>
      <c r="IR97" s="1" t="n">
        <v>0.15</v>
      </c>
      <c r="IS97" s="1" t="n">
        <v>0.21</v>
      </c>
      <c r="IT97" s="1" t="n">
        <v>0.07</v>
      </c>
      <c r="IU97" s="1" t="n">
        <v>0.67</v>
      </c>
      <c r="IV97" s="1" t="n">
        <v>0.62</v>
      </c>
      <c r="IW97" s="1" t="n">
        <v>8.59</v>
      </c>
      <c r="IX97" s="1" t="n">
        <v>6.27</v>
      </c>
      <c r="IY97" s="1" t="n">
        <v>2.76</v>
      </c>
      <c r="IZ97" s="1" t="n">
        <v>1.88</v>
      </c>
      <c r="JA97" s="1" t="n">
        <v>1.16</v>
      </c>
      <c r="JB97" s="1" t="n">
        <v>0.02</v>
      </c>
      <c r="JC97" s="1" t="n">
        <v>21.82</v>
      </c>
      <c r="JD97" s="1" t="n">
        <v>13.9</v>
      </c>
      <c r="JE97" s="1" t="n">
        <v>1.19</v>
      </c>
      <c r="JF97" s="1" t="n">
        <v>0.17</v>
      </c>
      <c r="JG97" s="1" t="n">
        <v>0.06</v>
      </c>
      <c r="JH97" s="1" t="n">
        <v>11.99</v>
      </c>
      <c r="JI97" s="1" t="n">
        <v>7.57</v>
      </c>
      <c r="JJ97" s="1" t="n">
        <v>0.11</v>
      </c>
      <c r="JK97" s="1" t="n">
        <v>0.27</v>
      </c>
      <c r="JL97" s="1" t="n">
        <v>0.97</v>
      </c>
      <c r="JM97" s="1" t="n">
        <v>0.8</v>
      </c>
      <c r="JN97" s="1" t="n">
        <v>0.02</v>
      </c>
      <c r="JO97" s="1" t="n">
        <v>0.07</v>
      </c>
      <c r="JP97" s="1" t="n">
        <v>0.03</v>
      </c>
      <c r="JQ97" s="1" t="n">
        <v>0.11</v>
      </c>
      <c r="JR97" s="1" t="n">
        <v>0.11</v>
      </c>
      <c r="JS97" s="1" t="n">
        <v>0.02</v>
      </c>
      <c r="JT97" s="1" t="n">
        <v>0.3</v>
      </c>
      <c r="JU97" s="1" t="n">
        <v>0.29</v>
      </c>
      <c r="JV97" s="1" t="n">
        <v>56</v>
      </c>
      <c r="JW97" s="1" t="n">
        <v>3360</v>
      </c>
      <c r="JX97" s="1" t="n">
        <v>50.4</v>
      </c>
      <c r="JY97" s="1" t="n">
        <v>17.084</v>
      </c>
      <c r="JZ97" s="1" t="n">
        <v>13.992</v>
      </c>
      <c r="KA97" s="1" t="n">
        <v>839.52</v>
      </c>
      <c r="KB97" s="1" t="n">
        <v>82.1821</v>
      </c>
      <c r="KC97" s="1" t="n">
        <v>34.617</v>
      </c>
      <c r="KD97" s="1" t="n">
        <v>2077.02</v>
      </c>
      <c r="KE97" s="1" t="n">
        <v>54.109</v>
      </c>
      <c r="KF97" s="1" t="n">
        <v>110.109</v>
      </c>
      <c r="KG97" s="1" t="n">
        <v>117.4161</v>
      </c>
    </row>
    <row r="98" customFormat="false" ht="15" hidden="false" customHeight="true" outlineLevel="0" collapsed="false">
      <c r="A98" s="1" t="n">
        <v>30640</v>
      </c>
      <c r="B98" s="1" t="n">
        <v>2</v>
      </c>
      <c r="C98" s="1" t="n">
        <v>41</v>
      </c>
      <c r="D98" s="1" t="n">
        <v>1</v>
      </c>
      <c r="E98" s="1" t="n">
        <v>1</v>
      </c>
      <c r="F98" s="1" t="n">
        <v>0</v>
      </c>
      <c r="G98" s="1" t="n">
        <v>1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f aca="false">SUM(E98:O98)</f>
        <v>2</v>
      </c>
      <c r="Q98" s="1" t="n">
        <v>120</v>
      </c>
      <c r="R98" s="1" t="n">
        <v>80</v>
      </c>
      <c r="S98" s="1" t="n">
        <v>40</v>
      </c>
      <c r="T98" s="2" t="n">
        <v>93.3333333333333</v>
      </c>
      <c r="U98" s="3" t="n">
        <v>57</v>
      </c>
      <c r="V98" s="3" t="n">
        <v>157.4</v>
      </c>
      <c r="W98" s="2" t="n">
        <v>23.0072864479817</v>
      </c>
      <c r="X98" s="2" t="n">
        <v>0</v>
      </c>
      <c r="Y98" s="3" t="n">
        <v>79</v>
      </c>
      <c r="Z98" s="3" t="n">
        <v>92.4</v>
      </c>
      <c r="AA98" s="2" t="n">
        <v>38.3809211421311</v>
      </c>
      <c r="AB98" s="2" t="n">
        <v>0.501905972045743</v>
      </c>
      <c r="AC98" s="2" t="n">
        <v>0.854978354978355</v>
      </c>
      <c r="AD98" s="3" t="n">
        <v>32.3</v>
      </c>
      <c r="AE98" s="3" t="n">
        <v>18.4</v>
      </c>
      <c r="AF98" s="3" t="n">
        <v>38.6</v>
      </c>
      <c r="AG98" s="1" t="n">
        <v>5</v>
      </c>
      <c r="AH98" s="3" t="n">
        <v>46.7</v>
      </c>
      <c r="AI98" s="3" t="n">
        <v>26.6</v>
      </c>
      <c r="AJ98" s="3" t="n">
        <v>36.6</v>
      </c>
      <c r="AK98" s="3" t="n">
        <v>2</v>
      </c>
      <c r="AL98" s="1" t="n">
        <v>1182</v>
      </c>
      <c r="AM98" s="1" t="n">
        <v>37</v>
      </c>
      <c r="AN98" s="1" t="n">
        <v>1844</v>
      </c>
      <c r="AO98" s="1" t="n">
        <v>95</v>
      </c>
      <c r="AP98" s="1" t="n">
        <v>124</v>
      </c>
      <c r="AQ98" s="1" t="n">
        <v>110</v>
      </c>
      <c r="AR98" s="1" t="n">
        <v>107</v>
      </c>
      <c r="AS98" s="1" t="n">
        <v>110</v>
      </c>
      <c r="AT98" s="1" t="n">
        <v>1</v>
      </c>
      <c r="AU98" s="1" t="n">
        <f aca="false">((AO98*15)+(AP98*30)+(AQ98*30)+(AR98*30)+(AS98*15))-(AO98*120)</f>
        <v>1905</v>
      </c>
      <c r="AV98" s="1" t="n">
        <f aca="false">((AO98*15)+(AP98*30)+(AQ98*30)+(AR98*30)+(AS98*15))</f>
        <v>13305</v>
      </c>
      <c r="AX98" s="4" t="n">
        <f aca="false">10000/SQRT((AO98*BE98)*(AVERAGE(AO98:AS98)*AVERAGE(BE98:BI98)))</f>
        <v>4.92216937639989</v>
      </c>
      <c r="AY98" s="4" t="n">
        <v>0</v>
      </c>
      <c r="AZ98" s="2" t="n">
        <f aca="false">(AO98*BE98)/405</f>
        <v>2.26358024691358</v>
      </c>
      <c r="BA98" s="2" t="n">
        <v>1</v>
      </c>
      <c r="BB98" s="2" t="n">
        <f aca="false">1/(LOG(BE98)+LOG(AO98))</f>
        <v>0.337581125795243</v>
      </c>
      <c r="BC98" s="2" t="n">
        <f aca="false">(BF98-BE98)/(AP98-AO98)</f>
        <v>1.9051724137931</v>
      </c>
      <c r="BD98" s="2" t="n">
        <f aca="false">(20*BE98)/((AO98/18)-3.5)</f>
        <v>108.5625</v>
      </c>
      <c r="BE98" s="3" t="n">
        <v>9.65</v>
      </c>
      <c r="BF98" s="3" t="n">
        <v>64.9</v>
      </c>
      <c r="BG98" s="3" t="n">
        <v>48.5</v>
      </c>
      <c r="BH98" s="3" t="n">
        <v>45.6</v>
      </c>
      <c r="BI98" s="3" t="n">
        <v>37.5</v>
      </c>
      <c r="BJ98" s="2" t="n">
        <f aca="false">((BE98*15)+(BF98*30)+(BG98*30)+(BH98*30)+(BI98*15))-(BE98*120)</f>
        <v>4319.25</v>
      </c>
      <c r="BK98" s="2" t="n">
        <f aca="false">((BE98*15)+(BF98*30)+(BG98*30)+(BH98*30)+(BI98*15))</f>
        <v>5477.25</v>
      </c>
      <c r="BL98" s="2" t="n">
        <f aca="false">(1/BE98)</f>
        <v>0.103626943005181</v>
      </c>
      <c r="BM98" s="2" t="n">
        <f aca="false">(BJ98/AU98)</f>
        <v>2.26732283464567</v>
      </c>
      <c r="BN98" s="2" t="n">
        <f aca="false">(BK98/AV98)</f>
        <v>0.411668545659526</v>
      </c>
      <c r="BO98" s="2" t="n">
        <f aca="false">(AX98*BM98)</f>
        <v>11.1601470231051</v>
      </c>
      <c r="BP98" s="2" t="n">
        <f aca="false">(AX98*BN98)</f>
        <v>2.0263023086724</v>
      </c>
      <c r="BQ98" s="2" t="n">
        <v>2</v>
      </c>
      <c r="BR98" s="4" t="n">
        <f aca="false">(BC98*BL98)</f>
        <v>0.197427193139182</v>
      </c>
      <c r="BS98" s="1" t="n">
        <v>159</v>
      </c>
      <c r="BT98" s="1" t="n">
        <v>0</v>
      </c>
      <c r="BU98" s="1" t="n">
        <v>53</v>
      </c>
      <c r="BV98" s="1" t="n">
        <v>0</v>
      </c>
      <c r="BW98" s="1" t="n">
        <v>84</v>
      </c>
      <c r="BX98" s="1" t="n">
        <v>0</v>
      </c>
      <c r="BY98" s="1" t="n">
        <v>22</v>
      </c>
      <c r="BZ98" s="1" t="n">
        <v>108</v>
      </c>
      <c r="CA98" s="1" t="n">
        <v>0</v>
      </c>
      <c r="CB98" s="1" t="n">
        <v>0</v>
      </c>
      <c r="CD98" s="1" t="n">
        <v>65</v>
      </c>
      <c r="CE98" s="1" t="n">
        <v>69.5</v>
      </c>
      <c r="CF98" s="1" t="n">
        <v>33.15</v>
      </c>
      <c r="CG98" s="1" t="n">
        <v>154</v>
      </c>
      <c r="CH98" s="1" t="n">
        <v>114</v>
      </c>
      <c r="CI98" s="1" t="n">
        <v>401</v>
      </c>
      <c r="CJ98" s="1" t="n">
        <v>1.08</v>
      </c>
      <c r="CK98" s="1" t="s">
        <v>429</v>
      </c>
      <c r="FM98" s="1" t="n">
        <v>9</v>
      </c>
      <c r="FN98" s="1" t="n">
        <v>9</v>
      </c>
      <c r="FO98" s="1" t="n">
        <v>2</v>
      </c>
      <c r="FP98" s="1" t="n">
        <v>2</v>
      </c>
      <c r="FQ98" s="1" t="n">
        <v>30.35</v>
      </c>
      <c r="FR98" s="1" t="n">
        <v>26.0355</v>
      </c>
      <c r="FS98" s="1" t="n">
        <v>0.73</v>
      </c>
      <c r="FT98" s="1" t="n">
        <v>2</v>
      </c>
      <c r="FU98" s="1" t="n">
        <v>4</v>
      </c>
      <c r="FV98" s="1" t="n">
        <v>1</v>
      </c>
      <c r="FW98" s="1" t="n">
        <v>1120.78</v>
      </c>
      <c r="FX98" s="1" t="n">
        <v>43.12</v>
      </c>
      <c r="FY98" s="1" t="n">
        <v>19.31</v>
      </c>
      <c r="FZ98" s="1" t="n">
        <v>15.91</v>
      </c>
      <c r="GA98" s="1" t="n">
        <v>10.85</v>
      </c>
      <c r="GB98" s="1" t="n">
        <v>143.94</v>
      </c>
      <c r="GC98" s="1" t="n">
        <v>19.36</v>
      </c>
      <c r="GD98" s="1" t="n">
        <v>17.9</v>
      </c>
      <c r="GE98" s="1" t="n">
        <v>7.09</v>
      </c>
      <c r="GF98" s="1" t="n">
        <v>44.95</v>
      </c>
      <c r="GG98" s="1" t="n">
        <v>1.06</v>
      </c>
      <c r="GH98" s="1" t="n">
        <v>10.77</v>
      </c>
      <c r="GI98" s="1" t="n">
        <v>4.03</v>
      </c>
      <c r="GJ98" s="1" t="n">
        <v>16.27</v>
      </c>
      <c r="GK98" s="1" t="n">
        <v>14.08</v>
      </c>
      <c r="GL98" s="1" t="n">
        <v>10.38</v>
      </c>
      <c r="GM98" s="1" t="n">
        <v>4.53</v>
      </c>
      <c r="GN98" s="1" t="n">
        <v>0</v>
      </c>
      <c r="GO98" s="1" t="n">
        <v>10.85</v>
      </c>
      <c r="GP98" s="1" t="n">
        <v>5.54</v>
      </c>
      <c r="GQ98" s="1" t="n">
        <v>3.25</v>
      </c>
      <c r="GR98" s="1" t="n">
        <v>0.71</v>
      </c>
      <c r="GS98" s="1" t="n">
        <v>432.42</v>
      </c>
      <c r="GT98" s="1" t="n">
        <v>6.82</v>
      </c>
      <c r="GU98" s="1" t="n">
        <v>0.28</v>
      </c>
      <c r="GV98" s="1" t="n">
        <v>181.93</v>
      </c>
      <c r="GW98" s="1" t="n">
        <v>673.19</v>
      </c>
      <c r="GX98" s="1" t="n">
        <v>1779.06</v>
      </c>
      <c r="GY98" s="1" t="n">
        <v>1139.98</v>
      </c>
      <c r="GZ98" s="1" t="n">
        <v>4.17</v>
      </c>
      <c r="HA98" s="1" t="n">
        <v>0.87</v>
      </c>
      <c r="HB98" s="1" t="n">
        <v>1.36</v>
      </c>
      <c r="HC98" s="1" t="n">
        <v>0</v>
      </c>
      <c r="HD98" s="1" t="n">
        <v>38.14</v>
      </c>
      <c r="HE98" s="1" t="n">
        <v>102.2</v>
      </c>
      <c r="HF98" s="1" t="n">
        <v>0.99</v>
      </c>
      <c r="HG98" s="1" t="n">
        <v>0.95</v>
      </c>
      <c r="HH98" s="1" t="n">
        <v>10.15</v>
      </c>
      <c r="HI98" s="1" t="n">
        <v>2.58</v>
      </c>
      <c r="HJ98" s="1" t="n">
        <v>0.98</v>
      </c>
      <c r="HK98" s="1" t="n">
        <v>0.75</v>
      </c>
      <c r="HL98" s="1" t="n">
        <v>193.19</v>
      </c>
      <c r="HM98" s="1" t="n">
        <v>1.59</v>
      </c>
      <c r="HN98" s="1" t="n">
        <v>34.43</v>
      </c>
      <c r="HO98" s="1" t="n">
        <v>1982.23</v>
      </c>
      <c r="HP98" s="1" t="n">
        <v>1898.12</v>
      </c>
      <c r="HQ98" s="1" t="n">
        <v>24.66</v>
      </c>
      <c r="HR98" s="1" t="n">
        <v>969.14</v>
      </c>
      <c r="HS98" s="1" t="n">
        <v>162.7</v>
      </c>
      <c r="HT98" s="1" t="n">
        <v>2990.83</v>
      </c>
      <c r="HU98" s="1" t="n">
        <v>578.44</v>
      </c>
      <c r="HV98" s="1" t="n">
        <v>155.34</v>
      </c>
      <c r="HW98" s="1" t="n">
        <v>4.24</v>
      </c>
      <c r="HX98" s="1" t="n">
        <v>4.91</v>
      </c>
      <c r="HY98" s="1" t="n">
        <v>4.05</v>
      </c>
      <c r="HZ98" s="1" t="n">
        <v>0.36</v>
      </c>
      <c r="IA98" s="1" t="n">
        <v>3.66</v>
      </c>
      <c r="IB98" s="1" t="n">
        <v>0.65</v>
      </c>
      <c r="IC98" s="1" t="n">
        <v>9.21</v>
      </c>
      <c r="ID98" s="1" t="n">
        <v>4.45</v>
      </c>
      <c r="IE98" s="1" t="n">
        <v>10.04</v>
      </c>
      <c r="IF98" s="1" t="n">
        <v>12.7</v>
      </c>
      <c r="IG98" s="1" t="n">
        <v>5.54</v>
      </c>
      <c r="IH98" s="1" t="n">
        <v>162.43</v>
      </c>
      <c r="II98" s="1" t="n">
        <v>14.23</v>
      </c>
      <c r="IJ98" s="1" t="n">
        <v>117.25</v>
      </c>
      <c r="IK98" s="1" t="n">
        <v>38.48</v>
      </c>
      <c r="IL98" s="1" t="n">
        <v>841998.13</v>
      </c>
      <c r="IM98" s="1" t="n">
        <v>5849.65</v>
      </c>
      <c r="IN98" s="1" t="n">
        <v>24.99</v>
      </c>
      <c r="IO98" s="1" t="n">
        <v>0.14</v>
      </c>
      <c r="IP98" s="1" t="n">
        <v>0.09</v>
      </c>
      <c r="IQ98" s="1" t="n">
        <v>0.06</v>
      </c>
      <c r="IR98" s="1" t="n">
        <v>0.12</v>
      </c>
      <c r="IS98" s="1" t="n">
        <v>0.12</v>
      </c>
      <c r="IT98" s="1" t="n">
        <v>0.09</v>
      </c>
      <c r="IU98" s="1" t="n">
        <v>0.58</v>
      </c>
      <c r="IV98" s="1" t="n">
        <v>0.85</v>
      </c>
      <c r="IW98" s="1" t="n">
        <v>4.93</v>
      </c>
      <c r="IX98" s="1" t="n">
        <v>4.68</v>
      </c>
      <c r="IY98" s="1" t="n">
        <v>2.19</v>
      </c>
      <c r="IZ98" s="1" t="n">
        <v>1.53</v>
      </c>
      <c r="JA98" s="1" t="n">
        <v>0.51</v>
      </c>
      <c r="JB98" s="1" t="n">
        <v>0.03</v>
      </c>
      <c r="JC98" s="1" t="n">
        <v>10.49</v>
      </c>
      <c r="JD98" s="1" t="n">
        <v>6.47</v>
      </c>
      <c r="JE98" s="1" t="n">
        <v>0.42</v>
      </c>
      <c r="JF98" s="1" t="n">
        <v>0.07</v>
      </c>
      <c r="JG98" s="1" t="n">
        <v>0.01</v>
      </c>
      <c r="JH98" s="1" t="n">
        <v>3.87</v>
      </c>
      <c r="JI98" s="1" t="n">
        <v>3.12</v>
      </c>
      <c r="JJ98" s="1" t="n">
        <v>0.04</v>
      </c>
      <c r="JK98" s="1" t="n">
        <v>0.09</v>
      </c>
      <c r="JL98" s="1" t="n">
        <v>0.37</v>
      </c>
      <c r="JM98" s="1" t="n">
        <v>0.39</v>
      </c>
      <c r="JN98" s="1" t="n">
        <v>0</v>
      </c>
      <c r="JO98" s="1" t="n">
        <v>0.05</v>
      </c>
      <c r="JP98" s="1" t="n">
        <v>0.03</v>
      </c>
      <c r="JQ98" s="1" t="n">
        <v>0.02</v>
      </c>
      <c r="JR98" s="1" t="n">
        <v>0.02</v>
      </c>
      <c r="JS98" s="1" t="n">
        <v>0</v>
      </c>
      <c r="JT98" s="1" t="n">
        <v>0.07</v>
      </c>
      <c r="JU98" s="1" t="n">
        <v>0.06</v>
      </c>
      <c r="JV98" s="1" t="n">
        <v>51</v>
      </c>
      <c r="JW98" s="1" t="n">
        <v>3060</v>
      </c>
      <c r="JX98" s="1" t="n">
        <v>45.9</v>
      </c>
      <c r="JY98" s="1" t="n">
        <v>23.463</v>
      </c>
      <c r="JZ98" s="1" t="n">
        <v>17.492</v>
      </c>
      <c r="KA98" s="1" t="n">
        <v>1049.52</v>
      </c>
      <c r="KB98" s="1" t="n">
        <v>0.625</v>
      </c>
      <c r="KC98" s="1" t="n">
        <v>0.25</v>
      </c>
      <c r="KD98" s="1" t="n">
        <v>15</v>
      </c>
      <c r="KE98" s="1" t="n">
        <v>61.242</v>
      </c>
      <c r="KF98" s="1" t="n">
        <v>112.242</v>
      </c>
      <c r="KG98" s="1" t="n">
        <v>131.9475</v>
      </c>
    </row>
    <row r="99" customFormat="false" ht="15" hidden="false" customHeight="true" outlineLevel="0" collapsed="false">
      <c r="A99" s="1" t="n">
        <v>30641</v>
      </c>
      <c r="B99" s="1" t="n">
        <v>2</v>
      </c>
      <c r="C99" s="1" t="n">
        <v>26</v>
      </c>
      <c r="D99" s="1" t="n">
        <v>1</v>
      </c>
      <c r="E99" s="1" t="n">
        <v>1</v>
      </c>
      <c r="F99" s="1" t="n">
        <v>0</v>
      </c>
      <c r="G99" s="1" t="n">
        <v>1</v>
      </c>
      <c r="H99" s="1" t="n">
        <v>0</v>
      </c>
      <c r="I99" s="1" t="n">
        <v>0</v>
      </c>
      <c r="J99" s="1" t="n">
        <v>0</v>
      </c>
      <c r="K99" s="1" t="n">
        <v>1</v>
      </c>
      <c r="L99" s="1" t="n">
        <v>0</v>
      </c>
      <c r="M99" s="1" t="n">
        <v>1</v>
      </c>
      <c r="N99" s="1" t="n">
        <v>0</v>
      </c>
      <c r="O99" s="1" t="n">
        <v>1</v>
      </c>
      <c r="P99" s="1" t="n">
        <f aca="false">SUM(E99:O99)</f>
        <v>5</v>
      </c>
      <c r="Q99" s="1" t="n">
        <v>120</v>
      </c>
      <c r="R99" s="1" t="n">
        <v>90</v>
      </c>
      <c r="S99" s="1" t="n">
        <v>30</v>
      </c>
      <c r="T99" s="2" t="n">
        <v>100</v>
      </c>
      <c r="U99" s="3" t="n">
        <v>89.8</v>
      </c>
      <c r="V99" s="3" t="n">
        <v>161.6</v>
      </c>
      <c r="W99" s="2" t="n">
        <v>34.3869473581021</v>
      </c>
      <c r="X99" s="2" t="n">
        <v>2</v>
      </c>
      <c r="Y99" s="3" t="n">
        <v>107.25</v>
      </c>
      <c r="Z99" s="3" t="n">
        <v>111.5</v>
      </c>
      <c r="AA99" s="2" t="n">
        <v>42.7287950449037</v>
      </c>
      <c r="AB99" s="2" t="n">
        <v>0.663675742574257</v>
      </c>
      <c r="AC99" s="2" t="n">
        <v>0.961883408071749</v>
      </c>
      <c r="AD99" s="3" t="n">
        <v>45</v>
      </c>
      <c r="AE99" s="3" t="n">
        <v>40.4</v>
      </c>
      <c r="AF99" s="3" t="n">
        <v>49.4</v>
      </c>
      <c r="AG99" s="1" t="n">
        <v>9</v>
      </c>
      <c r="AH99" s="3" t="n">
        <v>39.9</v>
      </c>
      <c r="AI99" s="3" t="n">
        <v>35.8</v>
      </c>
      <c r="AJ99" s="3" t="n">
        <v>46.9</v>
      </c>
      <c r="AK99" s="3" t="n">
        <v>2.5</v>
      </c>
      <c r="AL99" s="1" t="n">
        <v>1579</v>
      </c>
      <c r="AM99" s="1" t="n">
        <v>41</v>
      </c>
      <c r="AN99" s="1" t="n">
        <v>2590</v>
      </c>
      <c r="AO99" s="1" t="n">
        <v>194</v>
      </c>
      <c r="AP99" s="1" t="n">
        <v>255</v>
      </c>
      <c r="AQ99" s="1" t="n">
        <v>266</v>
      </c>
      <c r="AR99" s="1" t="n">
        <v>301</v>
      </c>
      <c r="AS99" s="1" t="n">
        <v>346</v>
      </c>
      <c r="AT99" s="1" t="n">
        <v>6</v>
      </c>
      <c r="AU99" s="1" t="n">
        <f aca="false">((AO99*15)+(AP99*30)+(AQ99*30)+(AR99*30)+(AS99*15))-(AO99*120)</f>
        <v>9480</v>
      </c>
      <c r="AV99" s="1" t="n">
        <f aca="false">((AO99*15)+(AP99*30)+(AQ99*30)+(AR99*30)+(AS99*15))</f>
        <v>32760</v>
      </c>
      <c r="AX99" s="4" t="n">
        <f aca="false">10000/SQRT((AO99*BE99)*(AVERAGE(AO99:AS99)*AVERAGE(BE99:BI99)))</f>
        <v>3.72900152438275</v>
      </c>
      <c r="AY99" s="4" t="n">
        <v>0</v>
      </c>
      <c r="AZ99" s="2" t="n">
        <f aca="false">(AO99*BE99)/405</f>
        <v>1.82982716049383</v>
      </c>
      <c r="BA99" s="2" t="n">
        <v>0</v>
      </c>
      <c r="BB99" s="2" t="n">
        <f aca="false">1/(LOG(BE99)+LOG(AO99))</f>
        <v>0.348448434908741</v>
      </c>
      <c r="BC99" s="2" t="n">
        <f aca="false">(BF99-BE99)/(AP99-AO99)</f>
        <v>0.730819672131148</v>
      </c>
      <c r="BD99" s="2" t="n">
        <f aca="false">(20*BE99)/((AO99/18)-3.5)</f>
        <v>10.4977099236641</v>
      </c>
      <c r="BE99" s="3" t="n">
        <v>3.82</v>
      </c>
      <c r="BF99" s="3" t="n">
        <v>48.4</v>
      </c>
      <c r="BG99" s="3" t="n">
        <v>46.3</v>
      </c>
      <c r="BH99" s="3" t="n">
        <v>34.5</v>
      </c>
      <c r="BI99" s="3" t="n">
        <v>45.1</v>
      </c>
      <c r="BJ99" s="2" t="n">
        <f aca="false">((BE99*15)+(BF99*30)+(BG99*30)+(BH99*30)+(BI99*15))-(BE99*120)</f>
        <v>4151.4</v>
      </c>
      <c r="BK99" s="2" t="n">
        <f aca="false">((BE99*15)+(BF99*30)+(BG99*30)+(BH99*30)+(BI99*15))</f>
        <v>4609.8</v>
      </c>
      <c r="BL99" s="2" t="n">
        <f aca="false">(1/BE99)</f>
        <v>0.261780104712042</v>
      </c>
      <c r="BM99" s="2" t="n">
        <f aca="false">(BJ99/AU99)</f>
        <v>0.437911392405063</v>
      </c>
      <c r="BN99" s="2" t="n">
        <f aca="false">(BK99/AV99)</f>
        <v>0.140714285714286</v>
      </c>
      <c r="BO99" s="2" t="n">
        <f aca="false">(AX99*BM99)</f>
        <v>1.63297224982305</v>
      </c>
      <c r="BP99" s="2" t="n">
        <f aca="false">(AX99*BN99)</f>
        <v>0.524723785931001</v>
      </c>
      <c r="BQ99" s="2" t="n">
        <v>1</v>
      </c>
      <c r="BR99" s="4" t="n">
        <f aca="false">(BC99*BL99)</f>
        <v>0.191314050296112</v>
      </c>
      <c r="BS99" s="1" t="n">
        <v>244</v>
      </c>
      <c r="BT99" s="1" t="n">
        <v>1</v>
      </c>
      <c r="BU99" s="1" t="n">
        <v>40</v>
      </c>
      <c r="BV99" s="1" t="n">
        <v>1</v>
      </c>
      <c r="BW99" s="1" t="n">
        <v>165</v>
      </c>
      <c r="BX99" s="1" t="n">
        <v>1</v>
      </c>
      <c r="BY99" s="1" t="n">
        <v>39</v>
      </c>
      <c r="BZ99" s="1" t="n">
        <v>197</v>
      </c>
      <c r="CA99" s="1" t="n">
        <v>1</v>
      </c>
      <c r="CB99" s="1" t="n">
        <v>5</v>
      </c>
      <c r="CC99" s="1" t="n">
        <v>2</v>
      </c>
      <c r="CD99" s="1" t="n">
        <v>81</v>
      </c>
      <c r="CE99" s="1" t="n">
        <v>55.11</v>
      </c>
      <c r="CF99" s="1" t="n">
        <v>42.41</v>
      </c>
      <c r="CG99" s="1" t="n">
        <v>150</v>
      </c>
      <c r="CH99" s="1" t="n">
        <v>94</v>
      </c>
      <c r="CI99" s="1" t="n">
        <v>422</v>
      </c>
      <c r="CJ99" s="1" t="n">
        <v>1.1</v>
      </c>
      <c r="CK99" s="1" t="s">
        <v>429</v>
      </c>
    </row>
    <row r="100" customFormat="false" ht="15" hidden="false" customHeight="true" outlineLevel="0" collapsed="false">
      <c r="A100" s="1" t="n">
        <v>30654</v>
      </c>
      <c r="B100" s="1" t="n">
        <v>1</v>
      </c>
      <c r="C100" s="1" t="n">
        <v>43</v>
      </c>
      <c r="D100" s="1" t="n">
        <v>1</v>
      </c>
      <c r="E100" s="1" t="n">
        <v>1</v>
      </c>
      <c r="F100" s="1" t="n">
        <v>0</v>
      </c>
      <c r="G100" s="1" t="n">
        <v>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1</v>
      </c>
      <c r="N100" s="1" t="n">
        <v>0</v>
      </c>
      <c r="O100" s="1" t="n">
        <v>1</v>
      </c>
      <c r="P100" s="1" t="n">
        <f aca="false">SUM(E100:O100)</f>
        <v>4</v>
      </c>
      <c r="Q100" s="1" t="n">
        <v>120</v>
      </c>
      <c r="R100" s="1" t="n">
        <v>80</v>
      </c>
      <c r="S100" s="1" t="n">
        <v>40</v>
      </c>
      <c r="T100" s="2" t="n">
        <v>93.3333333333333</v>
      </c>
      <c r="U100" s="3" t="n">
        <v>85.9</v>
      </c>
      <c r="V100" s="3" t="n">
        <v>167</v>
      </c>
      <c r="W100" s="2" t="n">
        <v>30.8006741009</v>
      </c>
      <c r="X100" s="2" t="n">
        <v>2</v>
      </c>
      <c r="Y100" s="3" t="n">
        <v>106</v>
      </c>
      <c r="Z100" s="3" t="n">
        <v>31.5</v>
      </c>
      <c r="AA100" s="2" t="n">
        <v>39.3501243823641</v>
      </c>
      <c r="AB100" s="2" t="n">
        <v>0.634730538922156</v>
      </c>
      <c r="AC100" s="2" t="n">
        <v>3.36507936507936</v>
      </c>
      <c r="AD100" s="3" t="n">
        <v>33.3</v>
      </c>
      <c r="AE100" s="3" t="n">
        <v>28.6</v>
      </c>
      <c r="AF100" s="3" t="n">
        <v>57.3</v>
      </c>
      <c r="AG100" s="1" t="n">
        <v>15</v>
      </c>
      <c r="AH100" s="3" t="n">
        <v>49.5</v>
      </c>
      <c r="AI100" s="3" t="n">
        <v>42.5</v>
      </c>
      <c r="AJ100" s="3" t="n">
        <v>54.4</v>
      </c>
      <c r="AK100" s="3" t="n">
        <v>2.9</v>
      </c>
      <c r="AL100" s="1" t="n">
        <v>1710</v>
      </c>
      <c r="AM100" s="1" t="n">
        <v>58</v>
      </c>
      <c r="AN100" s="1" t="n">
        <v>2650</v>
      </c>
      <c r="AO100" s="1" t="n">
        <v>239</v>
      </c>
      <c r="AP100" s="1" t="n">
        <v>344</v>
      </c>
      <c r="AQ100" s="1" t="n">
        <v>357</v>
      </c>
      <c r="AR100" s="1" t="n">
        <v>377</v>
      </c>
      <c r="AS100" s="1" t="n">
        <v>356</v>
      </c>
      <c r="AT100" s="1" t="n">
        <v>6</v>
      </c>
      <c r="AU100" s="1" t="n">
        <f aca="false">((AO100*15)+(AP100*30)+(AQ100*30)+(AR100*30)+(AS100*15))-(AO100*120)</f>
        <v>12585</v>
      </c>
      <c r="AV100" s="1" t="n">
        <f aca="false">((AO100*15)+(AP100*30)+(AQ100*30)+(AR100*30)+(AS100*15))</f>
        <v>41265</v>
      </c>
      <c r="AX100" s="4" t="n">
        <f aca="false">10000/SQRT((AO100*BE100)*(AVERAGE(AO100:AS100)*AVERAGE(BE100:BI100)))</f>
        <v>0.337451345042112</v>
      </c>
      <c r="AY100" s="4" t="n">
        <v>1</v>
      </c>
      <c r="AZ100" s="2" t="n">
        <f aca="false">(AO100*BE100)/405</f>
        <v>46.5607407407408</v>
      </c>
      <c r="BA100" s="2" t="n">
        <v>1</v>
      </c>
      <c r="BB100" s="2" t="n">
        <f aca="false">1/(LOG(BE100)+LOG(AO100))</f>
        <v>0.233892145882456</v>
      </c>
      <c r="BC100" s="2" t="n">
        <f aca="false">(BF100-BE100)/(AP100-AO100)</f>
        <v>1.25809523809524</v>
      </c>
      <c r="BD100" s="2" t="n">
        <f aca="false">(20*BE100)/((AO100/18)-3.5)</f>
        <v>161.386363636364</v>
      </c>
      <c r="BE100" s="3" t="n">
        <v>78.9</v>
      </c>
      <c r="BF100" s="3" t="n">
        <v>211</v>
      </c>
      <c r="BG100" s="3" t="n">
        <v>114</v>
      </c>
      <c r="BH100" s="3" t="n">
        <v>142</v>
      </c>
      <c r="BI100" s="3" t="n">
        <v>150</v>
      </c>
      <c r="BJ100" s="2" t="n">
        <f aca="false">((BE100*15)+(BF100*30)+(BG100*30)+(BH100*30)+(BI100*15))-(BE100*120)</f>
        <v>7975.5</v>
      </c>
      <c r="BK100" s="2" t="n">
        <f aca="false">((BE100*15)+(BF100*30)+(BG100*30)+(BH100*30)+(BI100*15))</f>
        <v>17443.5</v>
      </c>
      <c r="BL100" s="2" t="n">
        <f aca="false">(1/BE100)</f>
        <v>0.0126742712294043</v>
      </c>
      <c r="BM100" s="2" t="n">
        <f aca="false">(BJ100/AU100)</f>
        <v>0.63373063170441</v>
      </c>
      <c r="BN100" s="2" t="n">
        <f aca="false">(BK100/AV100)</f>
        <v>0.42271901126863</v>
      </c>
      <c r="BO100" s="2" t="n">
        <f aca="false">(AX100*BM100)</f>
        <v>0.21385325406304</v>
      </c>
      <c r="BP100" s="2" t="n">
        <f aca="false">(AX100*BN100)</f>
        <v>0.142647098927471</v>
      </c>
      <c r="BQ100" s="2" t="n">
        <v>1</v>
      </c>
      <c r="BR100" s="4" t="n">
        <f aca="false">(BC100*BL100)</f>
        <v>0.015945440280041</v>
      </c>
      <c r="BS100" s="1" t="n">
        <v>219</v>
      </c>
      <c r="BT100" s="1" t="n">
        <v>1</v>
      </c>
      <c r="BU100" s="1" t="n">
        <v>33</v>
      </c>
      <c r="BV100" s="1" t="n">
        <v>1</v>
      </c>
      <c r="BW100" s="1" t="n">
        <v>133</v>
      </c>
      <c r="BX100" s="1" t="n">
        <v>1</v>
      </c>
      <c r="BY100" s="1" t="n">
        <v>53</v>
      </c>
      <c r="BZ100" s="1" t="n">
        <v>263</v>
      </c>
      <c r="CA100" s="1" t="n">
        <v>1</v>
      </c>
      <c r="CB100" s="1" t="n">
        <v>5</v>
      </c>
      <c r="CC100" s="1" t="n">
        <v>2</v>
      </c>
      <c r="CD100" s="1" t="n">
        <v>66</v>
      </c>
      <c r="CE100" s="1" t="n">
        <v>-5.25</v>
      </c>
      <c r="CF100" s="1" t="n">
        <v>21.63</v>
      </c>
      <c r="CG100" s="1" t="n">
        <v>168</v>
      </c>
      <c r="CH100" s="1" t="n">
        <v>98</v>
      </c>
      <c r="CI100" s="1" t="n">
        <v>392</v>
      </c>
      <c r="CJ100" s="1" t="n">
        <v>1.57</v>
      </c>
      <c r="CK100" s="1" t="s">
        <v>429</v>
      </c>
      <c r="CN100" s="1" t="n">
        <v>756</v>
      </c>
      <c r="CO100" s="1" t="n">
        <v>21.7989417989418</v>
      </c>
      <c r="CP100" s="1" t="n">
        <v>44.1666666666667</v>
      </c>
      <c r="CQ100" s="1" t="n">
        <v>10.2380952380952</v>
      </c>
      <c r="CR100" s="1" t="n">
        <v>12.8571428571429</v>
      </c>
      <c r="CS100" s="1" t="n">
        <v>5</v>
      </c>
      <c r="CT100" s="1" t="n">
        <v>46.3492063492063</v>
      </c>
      <c r="CU100" s="1" t="n">
        <v>2.5</v>
      </c>
      <c r="CV100" s="1" t="n">
        <v>3.7</v>
      </c>
      <c r="CW100" s="1" t="n">
        <v>1.7</v>
      </c>
      <c r="CX100" s="1" t="n">
        <v>0</v>
      </c>
      <c r="CY100" s="1" t="n">
        <v>0.4</v>
      </c>
      <c r="CZ100" s="1" t="n">
        <v>1.7</v>
      </c>
      <c r="DA100" s="1" t="n">
        <v>0</v>
      </c>
      <c r="DB100" s="1" t="n">
        <v>0.7</v>
      </c>
      <c r="DC100" s="1" t="n">
        <v>3.2</v>
      </c>
      <c r="DD100" s="1" t="n">
        <v>41.2</v>
      </c>
      <c r="DE100" s="1" t="n">
        <v>37.1</v>
      </c>
      <c r="DF100" s="1" t="n">
        <v>8.6</v>
      </c>
      <c r="DG100" s="1" t="n">
        <v>10.8</v>
      </c>
      <c r="DH100" s="1" t="n">
        <v>4.2</v>
      </c>
      <c r="DI100" s="1" t="n">
        <v>104</v>
      </c>
      <c r="DJ100" s="1" t="n">
        <v>87.6</v>
      </c>
      <c r="DK100" s="1" t="n">
        <v>45.9</v>
      </c>
      <c r="DL100" s="1" t="n">
        <v>13.8</v>
      </c>
      <c r="DM100" s="1" t="n">
        <v>428</v>
      </c>
      <c r="DN100" s="1" t="n">
        <v>191</v>
      </c>
      <c r="DO100" s="1" t="n">
        <v>0.97</v>
      </c>
      <c r="DP100" s="1" t="n">
        <v>0.6</v>
      </c>
      <c r="DQ100" s="1" t="n">
        <v>0.97</v>
      </c>
      <c r="DR100" s="1" t="n">
        <v>0.8</v>
      </c>
      <c r="DS100" s="1" t="n">
        <v>59</v>
      </c>
      <c r="DT100" s="1" t="n">
        <v>185.6</v>
      </c>
      <c r="DU100" s="1" t="n">
        <v>1.24</v>
      </c>
      <c r="DV100" s="1" t="n">
        <v>5.84</v>
      </c>
      <c r="DW100" s="1" t="n">
        <v>2.41</v>
      </c>
      <c r="DX100" s="1" t="n">
        <v>274</v>
      </c>
      <c r="DY100" s="1" t="n">
        <v>5.03</v>
      </c>
      <c r="DZ100" s="1" t="n">
        <v>1002</v>
      </c>
      <c r="EA100" s="1" t="n">
        <v>209</v>
      </c>
      <c r="EB100" s="1" t="n">
        <v>910</v>
      </c>
      <c r="EC100" s="1" t="n">
        <v>326</v>
      </c>
      <c r="ED100" s="1" t="n">
        <v>36</v>
      </c>
      <c r="EE100" s="1" t="n">
        <v>4.3</v>
      </c>
      <c r="EF100" s="1" t="n">
        <v>0</v>
      </c>
      <c r="EG100" s="1" t="n">
        <v>3</v>
      </c>
      <c r="EH100" s="1" t="n">
        <v>7</v>
      </c>
      <c r="EI100" s="1" t="n">
        <v>500</v>
      </c>
      <c r="EJ100" s="1" t="n">
        <v>3</v>
      </c>
      <c r="EK100" s="1" t="n">
        <v>5</v>
      </c>
      <c r="EL100" s="1" t="n">
        <v>500</v>
      </c>
      <c r="EM100" s="1" t="n">
        <v>3000</v>
      </c>
      <c r="EN100" s="1" t="n">
        <v>250</v>
      </c>
      <c r="EO100" s="1" t="n">
        <v>4</v>
      </c>
      <c r="EP100" s="1" t="n">
        <v>1</v>
      </c>
      <c r="EQ100" s="1" t="n">
        <v>7</v>
      </c>
      <c r="ER100" s="1" t="n">
        <v>500</v>
      </c>
      <c r="ES100" s="1" t="n">
        <v>4</v>
      </c>
      <c r="ET100" s="1" t="n">
        <v>0</v>
      </c>
      <c r="EU100" s="1" t="n">
        <v>0</v>
      </c>
      <c r="EV100" s="1" t="n">
        <v>0</v>
      </c>
      <c r="EW100" s="1" t="n">
        <v>0</v>
      </c>
      <c r="EX100" s="1" t="n">
        <v>1</v>
      </c>
      <c r="EY100" s="1" t="n">
        <v>2</v>
      </c>
      <c r="EZ100" s="1" t="n">
        <v>1</v>
      </c>
      <c r="FA100" s="1" t="n">
        <v>0</v>
      </c>
      <c r="FB100" s="1" t="n">
        <v>0</v>
      </c>
      <c r="FC100" s="1" t="n">
        <v>0</v>
      </c>
      <c r="FD100" s="1" t="n">
        <v>0</v>
      </c>
      <c r="FE100" s="1" t="n">
        <v>0</v>
      </c>
      <c r="FF100" s="1" t="n">
        <v>1</v>
      </c>
      <c r="FG100" s="1" t="n">
        <v>2</v>
      </c>
      <c r="FH100" s="1" t="n">
        <v>1</v>
      </c>
      <c r="FI100" s="1" t="n">
        <v>12</v>
      </c>
      <c r="FJ100" s="1" t="n">
        <v>4</v>
      </c>
      <c r="FK100" s="1" t="n">
        <v>1</v>
      </c>
      <c r="FL100" s="1" t="n">
        <v>3</v>
      </c>
      <c r="FM100" s="1" t="n">
        <v>19</v>
      </c>
      <c r="FN100" s="1" t="n">
        <v>19</v>
      </c>
      <c r="FO100" s="1" t="n">
        <v>1</v>
      </c>
      <c r="FP100" s="1" t="n">
        <v>1</v>
      </c>
      <c r="FQ100" s="1" t="n">
        <v>22.06001</v>
      </c>
      <c r="FR100" s="1" t="n">
        <v>19.40233</v>
      </c>
      <c r="FS100" s="1" t="n">
        <v>0</v>
      </c>
      <c r="FT100" s="1" t="n">
        <v>1</v>
      </c>
      <c r="FU100" s="1" t="n">
        <v>4</v>
      </c>
      <c r="FV100" s="1" t="n">
        <v>1</v>
      </c>
      <c r="FW100" s="1" t="n">
        <v>891.19</v>
      </c>
      <c r="FX100" s="1" t="n">
        <v>21.11</v>
      </c>
      <c r="FY100" s="1" t="n">
        <v>11.02</v>
      </c>
      <c r="FZ100" s="1" t="n">
        <v>9.5</v>
      </c>
      <c r="GA100" s="1" t="n">
        <v>9.56</v>
      </c>
      <c r="GB100" s="1" t="n">
        <v>160.68</v>
      </c>
      <c r="GC100" s="1" t="n">
        <v>14.12</v>
      </c>
      <c r="GD100" s="1" t="n">
        <v>19.5</v>
      </c>
      <c r="GE100" s="1" t="n">
        <v>0.51</v>
      </c>
      <c r="GF100" s="1" t="n">
        <v>14.9</v>
      </c>
      <c r="GG100" s="1" t="n">
        <v>0.62</v>
      </c>
      <c r="GH100" s="1" t="n">
        <v>14.94</v>
      </c>
      <c r="GI100" s="1" t="n">
        <v>2.61</v>
      </c>
      <c r="GJ100" s="1" t="n">
        <v>10.84</v>
      </c>
      <c r="GK100" s="1" t="n">
        <v>9.89</v>
      </c>
      <c r="GL100" s="1" t="n">
        <v>4.78</v>
      </c>
      <c r="GM100" s="1" t="n">
        <v>1.98</v>
      </c>
      <c r="GN100" s="1" t="n">
        <v>0</v>
      </c>
      <c r="GO100" s="1" t="n">
        <v>5.37</v>
      </c>
      <c r="GP100" s="1" t="n">
        <v>0.99</v>
      </c>
      <c r="GQ100" s="1" t="n">
        <v>1.7</v>
      </c>
      <c r="GR100" s="1" t="n">
        <v>0.56</v>
      </c>
      <c r="GS100" s="1" t="n">
        <v>223.37</v>
      </c>
      <c r="GT100" s="1" t="n">
        <v>5.55</v>
      </c>
      <c r="GU100" s="1" t="n">
        <v>0.46</v>
      </c>
      <c r="GV100" s="1" t="n">
        <v>138.22</v>
      </c>
      <c r="GW100" s="1" t="n">
        <v>344.05</v>
      </c>
      <c r="GX100" s="1" t="n">
        <v>1405.91</v>
      </c>
      <c r="GY100" s="1" t="n">
        <v>788.24</v>
      </c>
      <c r="GZ100" s="1" t="n">
        <v>2.2</v>
      </c>
      <c r="HA100" s="1" t="n">
        <v>0.66</v>
      </c>
      <c r="HB100" s="1" t="n">
        <v>1.46</v>
      </c>
      <c r="HC100" s="1" t="n">
        <v>0</v>
      </c>
      <c r="HD100" s="1" t="n">
        <v>28.3</v>
      </c>
      <c r="HE100" s="1" t="n">
        <v>130.59</v>
      </c>
      <c r="HF100" s="1" t="n">
        <v>0.56</v>
      </c>
      <c r="HG100" s="1" t="n">
        <v>0.5</v>
      </c>
      <c r="HH100" s="1" t="n">
        <v>7.67</v>
      </c>
      <c r="HI100" s="1" t="n">
        <v>1.8</v>
      </c>
      <c r="HJ100" s="1" t="n">
        <v>0.59</v>
      </c>
      <c r="HK100" s="1" t="n">
        <v>0.19</v>
      </c>
      <c r="HL100" s="1" t="n">
        <v>146.56</v>
      </c>
      <c r="HM100" s="1" t="n">
        <v>1.76</v>
      </c>
      <c r="HN100" s="1" t="n">
        <v>37.62</v>
      </c>
      <c r="HO100" s="1" t="n">
        <v>2594.07</v>
      </c>
      <c r="HP100" s="1" t="n">
        <v>2755.33</v>
      </c>
      <c r="HQ100" s="1" t="n">
        <v>15.36</v>
      </c>
      <c r="HR100" s="1" t="n">
        <v>1486.23</v>
      </c>
      <c r="HS100" s="1" t="n">
        <v>148.71</v>
      </c>
      <c r="HT100" s="1" t="n">
        <v>6231.69</v>
      </c>
      <c r="HU100" s="1" t="n">
        <v>487.93</v>
      </c>
      <c r="HV100" s="1" t="n">
        <v>51.59</v>
      </c>
      <c r="HW100" s="1" t="n">
        <v>2.45</v>
      </c>
      <c r="HX100" s="1" t="n">
        <v>2.63</v>
      </c>
      <c r="HY100" s="1" t="n">
        <v>3.47</v>
      </c>
      <c r="HZ100" s="1" t="n">
        <v>0.15</v>
      </c>
      <c r="IA100" s="1" t="n">
        <v>3.72</v>
      </c>
      <c r="IB100" s="1" t="n">
        <v>0.67</v>
      </c>
      <c r="IC100" s="1" t="n">
        <v>8.29</v>
      </c>
      <c r="ID100" s="1" t="n">
        <v>3.9</v>
      </c>
      <c r="IE100" s="1" t="n">
        <v>5.33</v>
      </c>
      <c r="IF100" s="1" t="n">
        <v>9.09</v>
      </c>
      <c r="IG100" s="1" t="n">
        <v>3.74</v>
      </c>
      <c r="IH100" s="1" t="n">
        <v>70.52</v>
      </c>
      <c r="II100" s="1" t="n">
        <v>0</v>
      </c>
      <c r="IJ100" s="1" t="n">
        <v>85.18</v>
      </c>
      <c r="IK100" s="1" t="n">
        <v>47.57</v>
      </c>
      <c r="IL100" s="1" t="n">
        <v>2192565.3</v>
      </c>
      <c r="IM100" s="1" t="n">
        <v>13645.54</v>
      </c>
      <c r="IN100" s="1" t="n">
        <v>17.58</v>
      </c>
      <c r="IO100" s="1" t="n">
        <v>0</v>
      </c>
      <c r="IP100" s="1" t="n">
        <v>0.03</v>
      </c>
      <c r="IQ100" s="1" t="n">
        <v>0.03</v>
      </c>
      <c r="IR100" s="1" t="n">
        <v>0.07</v>
      </c>
      <c r="IS100" s="1" t="n">
        <v>0.01</v>
      </c>
      <c r="IT100" s="1" t="n">
        <v>0</v>
      </c>
      <c r="IU100" s="1" t="n">
        <v>0.15</v>
      </c>
      <c r="IV100" s="1" t="n">
        <v>0.3</v>
      </c>
      <c r="IW100" s="1" t="n">
        <v>2.78</v>
      </c>
      <c r="IX100" s="1" t="n">
        <v>3.81</v>
      </c>
      <c r="IY100" s="1" t="n">
        <v>1.2</v>
      </c>
      <c r="IZ100" s="1" t="n">
        <v>1.33</v>
      </c>
      <c r="JA100" s="1" t="n">
        <v>0.37</v>
      </c>
      <c r="JB100" s="1" t="n">
        <v>0.03</v>
      </c>
      <c r="JC100" s="1" t="n">
        <v>7.29</v>
      </c>
      <c r="JD100" s="1" t="n">
        <v>5.99</v>
      </c>
      <c r="JE100" s="1" t="n">
        <v>0.41</v>
      </c>
      <c r="JF100" s="1" t="n">
        <v>0.03</v>
      </c>
      <c r="JG100" s="1" t="n">
        <v>0.01</v>
      </c>
      <c r="JH100" s="1" t="n">
        <v>2.85</v>
      </c>
      <c r="JI100" s="1" t="n">
        <v>2.82</v>
      </c>
      <c r="JJ100" s="1" t="n">
        <v>0.04</v>
      </c>
      <c r="JK100" s="1" t="n">
        <v>0.12</v>
      </c>
      <c r="JL100" s="1" t="n">
        <v>0.29</v>
      </c>
      <c r="JM100" s="1" t="n">
        <v>0.28</v>
      </c>
      <c r="JN100" s="1" t="n">
        <v>0.01</v>
      </c>
      <c r="JO100" s="1" t="n">
        <v>0.04</v>
      </c>
      <c r="JP100" s="1" t="n">
        <v>0.02</v>
      </c>
      <c r="JQ100" s="1" t="n">
        <v>0.04</v>
      </c>
      <c r="JR100" s="1" t="n">
        <v>0.04</v>
      </c>
      <c r="JS100" s="1" t="n">
        <v>0</v>
      </c>
      <c r="JT100" s="1" t="n">
        <v>0.11</v>
      </c>
      <c r="JU100" s="1" t="n">
        <v>0.1</v>
      </c>
      <c r="JV100" s="1" t="n">
        <v>45</v>
      </c>
      <c r="JW100" s="1" t="n">
        <v>2700</v>
      </c>
      <c r="JX100" s="1" t="n">
        <v>40.5</v>
      </c>
      <c r="JY100" s="1" t="n">
        <v>5.238</v>
      </c>
      <c r="JZ100" s="1" t="n">
        <v>4.117</v>
      </c>
      <c r="KA100" s="1" t="n">
        <v>247.02</v>
      </c>
      <c r="KB100" s="1" t="n">
        <v>16.255</v>
      </c>
      <c r="KC100" s="1" t="n">
        <v>6.617</v>
      </c>
      <c r="KD100" s="1" t="n">
        <v>397.02</v>
      </c>
      <c r="KE100" s="1" t="n">
        <v>51.26701</v>
      </c>
      <c r="KF100" s="1" t="n">
        <v>96.26701</v>
      </c>
      <c r="KG100" s="1" t="n">
        <v>120.6311</v>
      </c>
    </row>
    <row r="101" customFormat="false" ht="15" hidden="false" customHeight="true" outlineLevel="0" collapsed="false">
      <c r="A101" s="1" t="n">
        <v>30655</v>
      </c>
      <c r="B101" s="1" t="n">
        <v>2</v>
      </c>
      <c r="C101" s="1" t="n">
        <v>22</v>
      </c>
      <c r="D101" s="1" t="n">
        <v>1</v>
      </c>
      <c r="E101" s="1" t="n">
        <v>1</v>
      </c>
      <c r="F101" s="1" t="n">
        <v>0</v>
      </c>
      <c r="G101" s="1" t="n">
        <v>1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1</v>
      </c>
      <c r="N101" s="1" t="n">
        <v>0</v>
      </c>
      <c r="O101" s="1" t="n">
        <v>1</v>
      </c>
      <c r="P101" s="1" t="n">
        <f aca="false">SUM(E101:O101)</f>
        <v>4</v>
      </c>
      <c r="Q101" s="1" t="n">
        <v>100</v>
      </c>
      <c r="R101" s="1" t="n">
        <v>70</v>
      </c>
      <c r="S101" s="1" t="n">
        <v>30</v>
      </c>
      <c r="T101" s="2" t="n">
        <v>80</v>
      </c>
      <c r="U101" s="3" t="n">
        <v>99.3</v>
      </c>
      <c r="V101" s="3" t="n">
        <v>173.5</v>
      </c>
      <c r="W101" s="2" t="n">
        <v>32.9875673745318</v>
      </c>
      <c r="X101" s="2" t="n">
        <v>2</v>
      </c>
      <c r="Y101" s="3" t="n">
        <v>99.75</v>
      </c>
      <c r="Z101" s="3" t="n">
        <v>109</v>
      </c>
      <c r="AA101" s="2" t="n">
        <v>40.3288086165579</v>
      </c>
      <c r="AB101" s="2" t="n">
        <v>0.57492795389049</v>
      </c>
      <c r="AC101" s="2" t="n">
        <v>0.915137614678899</v>
      </c>
      <c r="AD101" s="3" t="n">
        <v>45.9</v>
      </c>
      <c r="AE101" s="3" t="n">
        <v>45.6</v>
      </c>
      <c r="AF101" s="3" t="n">
        <v>53.7</v>
      </c>
      <c r="AG101" s="1" t="n">
        <v>8</v>
      </c>
      <c r="AH101" s="3" t="n">
        <v>39.7</v>
      </c>
      <c r="AI101" s="3" t="n">
        <v>39.4</v>
      </c>
      <c r="AJ101" s="3" t="n">
        <v>51</v>
      </c>
      <c r="AK101" s="3" t="n">
        <v>2.7</v>
      </c>
      <c r="AL101" s="1" t="n">
        <v>1732</v>
      </c>
      <c r="AM101" s="1" t="n">
        <v>37</v>
      </c>
      <c r="AN101" s="1" t="n">
        <v>2702</v>
      </c>
      <c r="AO101" s="1" t="n">
        <v>83</v>
      </c>
      <c r="AP101" s="1" t="n">
        <v>89</v>
      </c>
      <c r="AQ101" s="1" t="n">
        <v>83</v>
      </c>
      <c r="AR101" s="1" t="n">
        <v>76</v>
      </c>
      <c r="AS101" s="1" t="n">
        <v>88</v>
      </c>
      <c r="AT101" s="1" t="n">
        <v>1</v>
      </c>
      <c r="AU101" s="1" t="n">
        <f aca="false">((AO101*15)+(AP101*30)+(AQ101*30)+(AR101*30)+(AS101*15))-(AO101*120)</f>
        <v>45</v>
      </c>
      <c r="AV101" s="1" t="n">
        <f aca="false">((AO101*15)+(AP101*30)+(AQ101*30)+(AR101*30)+(AS101*15))</f>
        <v>10005</v>
      </c>
      <c r="AX101" s="4" t="n">
        <f aca="false">10000/SQRT((AO101*BE101)*(AVERAGE(AO101:AS101)*AVERAGE(BE101:BI101)))</f>
        <v>4.90088165987422</v>
      </c>
      <c r="AY101" s="4" t="n">
        <v>0</v>
      </c>
      <c r="AZ101" s="2" t="n">
        <f aca="false">(AO101*BE101)/405</f>
        <v>2.76666666666667</v>
      </c>
      <c r="BA101" s="2" t="n">
        <v>1</v>
      </c>
      <c r="BB101" s="2" t="n">
        <f aca="false">1/(LOG(BE101)+LOG(AO101))</f>
        <v>0.327932088423879</v>
      </c>
      <c r="BC101" s="2" t="n">
        <f aca="false">(BF101-BE101)/(AP101-AO101)</f>
        <v>9.56666666666667</v>
      </c>
      <c r="BD101" s="2" t="n">
        <f aca="false">(20*BE101)/((AO101/18)-3.5)</f>
        <v>243</v>
      </c>
      <c r="BE101" s="3" t="n">
        <v>13.5</v>
      </c>
      <c r="BF101" s="3" t="n">
        <v>70.9</v>
      </c>
      <c r="BG101" s="3" t="n">
        <v>34.9</v>
      </c>
      <c r="BH101" s="3" t="n">
        <v>30.4</v>
      </c>
      <c r="BI101" s="3" t="n">
        <v>72</v>
      </c>
      <c r="BJ101" s="2" t="n">
        <f aca="false">((BE101*15)+(BF101*30)+(BG101*30)+(BH101*30)+(BI101*15))-(BE101*120)</f>
        <v>3748.5</v>
      </c>
      <c r="BK101" s="2" t="n">
        <f aca="false">((BE101*15)+(BF101*30)+(BG101*30)+(BH101*30)+(BI101*15))</f>
        <v>5368.5</v>
      </c>
      <c r="BL101" s="2" t="n">
        <f aca="false">(1/BE101)</f>
        <v>0.0740740740740741</v>
      </c>
      <c r="BM101" s="2" t="n">
        <f aca="false">(BJ101/AU101)</f>
        <v>83.3</v>
      </c>
      <c r="BN101" s="2" t="n">
        <f aca="false">(BK101/AV101)</f>
        <v>0.536581709145427</v>
      </c>
      <c r="BO101" s="2" t="n">
        <f aca="false">(AX101*BM101)</f>
        <v>408.243442267523</v>
      </c>
      <c r="BP101" s="2" t="n">
        <f aca="false">(AX101*BN101)</f>
        <v>2.62972345737479</v>
      </c>
      <c r="BQ101" s="2" t="n">
        <v>2</v>
      </c>
      <c r="BR101" s="4" t="n">
        <f aca="false">(BC101*BL101)</f>
        <v>0.708641975308642</v>
      </c>
      <c r="BS101" s="1" t="n">
        <v>135</v>
      </c>
      <c r="BT101" s="1" t="n">
        <v>0</v>
      </c>
      <c r="BU101" s="1" t="n">
        <v>32</v>
      </c>
      <c r="BV101" s="1" t="n">
        <v>1</v>
      </c>
      <c r="BW101" s="1" t="n">
        <v>86</v>
      </c>
      <c r="BX101" s="1" t="n">
        <v>0</v>
      </c>
      <c r="BY101" s="1" t="n">
        <v>17</v>
      </c>
      <c r="BZ101" s="1" t="n">
        <v>87</v>
      </c>
      <c r="CA101" s="1" t="n">
        <v>0</v>
      </c>
      <c r="CB101" s="1" t="n">
        <v>5</v>
      </c>
      <c r="CC101" s="1" t="n">
        <v>2</v>
      </c>
      <c r="CD101" s="1" t="n">
        <v>53</v>
      </c>
      <c r="CE101" s="1" t="n">
        <v>59.24</v>
      </c>
      <c r="CF101" s="1" t="n">
        <v>36.03</v>
      </c>
      <c r="CG101" s="1" t="n">
        <v>166</v>
      </c>
      <c r="CH101" s="1" t="n">
        <v>90</v>
      </c>
      <c r="CI101" s="1" t="n">
        <v>376</v>
      </c>
      <c r="CJ101" s="1" t="n">
        <v>1.63</v>
      </c>
      <c r="CK101" s="1" t="s">
        <v>433</v>
      </c>
      <c r="FM101" s="1" t="n">
        <v>15</v>
      </c>
      <c r="FN101" s="1" t="n">
        <v>15</v>
      </c>
      <c r="FO101" s="1" t="n">
        <v>2</v>
      </c>
      <c r="FP101" s="1" t="n">
        <v>2</v>
      </c>
      <c r="FQ101" s="1" t="n">
        <v>28.54</v>
      </c>
      <c r="FR101" s="1" t="n">
        <v>71.42875</v>
      </c>
      <c r="FS101" s="1" t="n">
        <v>0.06</v>
      </c>
      <c r="FT101" s="1" t="n">
        <v>2</v>
      </c>
      <c r="FU101" s="1" t="n">
        <v>4</v>
      </c>
      <c r="FV101" s="1" t="n">
        <v>1</v>
      </c>
      <c r="FW101" s="1" t="n">
        <v>1454.53</v>
      </c>
      <c r="FX101" s="1" t="n">
        <v>34.13</v>
      </c>
      <c r="FY101" s="1" t="n">
        <v>8.94</v>
      </c>
      <c r="FZ101" s="1" t="n">
        <v>11.95</v>
      </c>
      <c r="GA101" s="1" t="n">
        <v>14.51</v>
      </c>
      <c r="GB101" s="1" t="n">
        <v>272.87</v>
      </c>
      <c r="GC101" s="1" t="n">
        <v>32.51</v>
      </c>
      <c r="GD101" s="1" t="n">
        <v>18.3</v>
      </c>
      <c r="GE101" s="1" t="n">
        <v>4.89</v>
      </c>
      <c r="GF101" s="1" t="n">
        <v>67.92</v>
      </c>
      <c r="GG101" s="1" t="n">
        <v>0.83</v>
      </c>
      <c r="GH101" s="1" t="n">
        <v>13.68</v>
      </c>
      <c r="GI101" s="1" t="n">
        <v>4.61</v>
      </c>
      <c r="GJ101" s="1" t="n">
        <v>21.21</v>
      </c>
      <c r="GK101" s="1" t="n">
        <v>20.54</v>
      </c>
      <c r="GL101" s="1" t="n">
        <v>9.68</v>
      </c>
      <c r="GM101" s="1" t="n">
        <v>5.35</v>
      </c>
      <c r="GN101" s="1" t="n">
        <v>0</v>
      </c>
      <c r="GO101" s="1" t="n">
        <v>10.38</v>
      </c>
      <c r="GP101" s="1" t="n">
        <v>3.13</v>
      </c>
      <c r="GQ101" s="1" t="n">
        <v>2.21</v>
      </c>
      <c r="GR101" s="1" t="n">
        <v>0.85</v>
      </c>
      <c r="GS101" s="1" t="n">
        <v>553.06</v>
      </c>
      <c r="GT101" s="1" t="n">
        <v>10</v>
      </c>
      <c r="GU101" s="1" t="n">
        <v>0.18</v>
      </c>
      <c r="GV101" s="1" t="n">
        <v>249.49</v>
      </c>
      <c r="GW101" s="1" t="n">
        <v>739.34</v>
      </c>
      <c r="GX101" s="1" t="n">
        <v>2381.43</v>
      </c>
      <c r="GY101" s="1" t="n">
        <v>1039.25</v>
      </c>
      <c r="GZ101" s="1" t="n">
        <v>5.51</v>
      </c>
      <c r="HA101" s="1" t="n">
        <v>1.16</v>
      </c>
      <c r="HB101" s="1" t="n">
        <v>2.79</v>
      </c>
      <c r="HC101" s="1" t="n">
        <v>0</v>
      </c>
      <c r="HD101" s="1" t="n">
        <v>28.51</v>
      </c>
      <c r="HE101" s="1" t="n">
        <v>299.37</v>
      </c>
      <c r="HF101" s="1" t="n">
        <v>1.19</v>
      </c>
      <c r="HG101" s="1" t="n">
        <v>1.15</v>
      </c>
      <c r="HH101" s="1" t="n">
        <v>12.07</v>
      </c>
      <c r="HI101" s="1" t="n">
        <v>2.75</v>
      </c>
      <c r="HJ101" s="1" t="n">
        <v>1.54</v>
      </c>
      <c r="HK101" s="1" t="n">
        <v>0.32</v>
      </c>
      <c r="HL101" s="1" t="n">
        <v>288.35</v>
      </c>
      <c r="HM101" s="1" t="n">
        <v>0.83</v>
      </c>
      <c r="HN101" s="1" t="n">
        <v>24.12</v>
      </c>
      <c r="HO101" s="1" t="n">
        <v>5349</v>
      </c>
      <c r="HP101" s="1" t="n">
        <v>5323.19</v>
      </c>
      <c r="HQ101" s="1" t="n">
        <v>41.37</v>
      </c>
      <c r="HR101" s="1" t="n">
        <v>2229.96</v>
      </c>
      <c r="HS101" s="1" t="n">
        <v>488.22</v>
      </c>
      <c r="HT101" s="1" t="n">
        <v>2291.53</v>
      </c>
      <c r="HU101" s="1" t="n">
        <v>499.3</v>
      </c>
      <c r="HV101" s="1" t="n">
        <v>90.5</v>
      </c>
      <c r="HW101" s="1" t="n">
        <v>4.88</v>
      </c>
      <c r="HX101" s="1" t="n">
        <v>4.51</v>
      </c>
      <c r="HY101" s="1" t="n">
        <v>3.95</v>
      </c>
      <c r="HZ101" s="1" t="n">
        <v>0.55</v>
      </c>
      <c r="IA101" s="1" t="n">
        <v>5.08</v>
      </c>
      <c r="IB101" s="1" t="n">
        <v>0.96</v>
      </c>
      <c r="IC101" s="1" t="n">
        <v>11.29</v>
      </c>
      <c r="ID101" s="1" t="n">
        <v>4.84</v>
      </c>
      <c r="IE101" s="1" t="n">
        <v>7.84</v>
      </c>
      <c r="IF101" s="1" t="n">
        <v>11.34</v>
      </c>
      <c r="IG101" s="1" t="n">
        <v>5.9</v>
      </c>
      <c r="IH101" s="1" t="n">
        <v>68.85</v>
      </c>
      <c r="II101" s="1" t="n">
        <v>0.97</v>
      </c>
      <c r="IJ101" s="1" t="n">
        <v>2.7</v>
      </c>
      <c r="IK101" s="1" t="n">
        <v>27.7</v>
      </c>
      <c r="IL101" s="1" t="n">
        <v>2354258.4</v>
      </c>
      <c r="IM101" s="1" t="n">
        <v>8627.77</v>
      </c>
      <c r="IN101" s="1" t="n">
        <v>21.47</v>
      </c>
      <c r="IO101" s="1" t="n">
        <v>0.05</v>
      </c>
      <c r="IP101" s="1" t="n">
        <v>0.02</v>
      </c>
      <c r="IQ101" s="1" t="n">
        <v>0.03</v>
      </c>
      <c r="IR101" s="1" t="n">
        <v>0.07</v>
      </c>
      <c r="IS101" s="1" t="n">
        <v>0.06</v>
      </c>
      <c r="IT101" s="1" t="n">
        <v>0.02</v>
      </c>
      <c r="IU101" s="1" t="n">
        <v>0.23</v>
      </c>
      <c r="IV101" s="1" t="n">
        <v>0.26</v>
      </c>
      <c r="IW101" s="1" t="n">
        <v>3.6</v>
      </c>
      <c r="IX101" s="1" t="n">
        <v>2.92</v>
      </c>
      <c r="IY101" s="1" t="n">
        <v>1.47</v>
      </c>
      <c r="IZ101" s="1" t="n">
        <v>1.06</v>
      </c>
      <c r="JA101" s="1" t="n">
        <v>0.34</v>
      </c>
      <c r="JB101" s="1" t="n">
        <v>0</v>
      </c>
      <c r="JC101" s="1" t="n">
        <v>9.26</v>
      </c>
      <c r="JD101" s="1" t="n">
        <v>5.24</v>
      </c>
      <c r="JE101" s="1" t="n">
        <v>0.69</v>
      </c>
      <c r="JF101" s="1" t="n">
        <v>0.02</v>
      </c>
      <c r="JG101" s="1" t="n">
        <v>0</v>
      </c>
      <c r="JH101" s="1" t="n">
        <v>4.38</v>
      </c>
      <c r="JI101" s="1" t="n">
        <v>3.6</v>
      </c>
      <c r="JJ101" s="1" t="n">
        <v>0.06</v>
      </c>
      <c r="JK101" s="1" t="n">
        <v>0.17</v>
      </c>
      <c r="JL101" s="1" t="n">
        <v>0.37</v>
      </c>
      <c r="JM101" s="1" t="n">
        <v>0.4</v>
      </c>
      <c r="JN101" s="1" t="n">
        <v>0</v>
      </c>
      <c r="JO101" s="1" t="n">
        <v>0.02</v>
      </c>
      <c r="JP101" s="1" t="n">
        <v>0.01</v>
      </c>
      <c r="JQ101" s="1" t="n">
        <v>0</v>
      </c>
      <c r="JR101" s="1" t="n">
        <v>0</v>
      </c>
      <c r="JS101" s="1" t="n">
        <v>0</v>
      </c>
      <c r="JT101" s="1" t="n">
        <v>0.01</v>
      </c>
      <c r="JU101" s="1" t="n">
        <v>0.01</v>
      </c>
      <c r="JV101" s="1" t="n">
        <v>51</v>
      </c>
      <c r="JW101" s="1" t="n">
        <v>3060</v>
      </c>
      <c r="JX101" s="1" t="n">
        <v>45.9</v>
      </c>
      <c r="JY101" s="1" t="n">
        <v>25.7465</v>
      </c>
      <c r="JZ101" s="1" t="n">
        <v>17.992</v>
      </c>
      <c r="KA101" s="1" t="n">
        <v>1079.52</v>
      </c>
      <c r="KB101" s="1" t="n">
        <v>7.4416</v>
      </c>
      <c r="KC101" s="1" t="n">
        <v>2.851</v>
      </c>
      <c r="KD101" s="1" t="n">
        <v>171.06</v>
      </c>
      <c r="KE101" s="1" t="n">
        <v>52.681</v>
      </c>
      <c r="KF101" s="1" t="n">
        <v>103.681</v>
      </c>
      <c r="KG101" s="1" t="n">
        <v>109.6215</v>
      </c>
    </row>
    <row r="102" customFormat="false" ht="15" hidden="false" customHeight="true" outlineLevel="0" collapsed="false">
      <c r="A102" s="1" t="n">
        <v>30658</v>
      </c>
      <c r="B102" s="1" t="n">
        <v>2</v>
      </c>
      <c r="C102" s="1" t="n">
        <v>32</v>
      </c>
      <c r="D102" s="1" t="n">
        <v>1</v>
      </c>
      <c r="E102" s="1" t="n">
        <v>1</v>
      </c>
      <c r="F102" s="1" t="n">
        <v>0</v>
      </c>
      <c r="G102" s="1" t="n">
        <v>1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f aca="false">IF(W102&gt;27,1,0)</f>
        <v>1</v>
      </c>
      <c r="N102" s="1" t="n">
        <v>1</v>
      </c>
      <c r="O102" s="1" t="n">
        <v>0</v>
      </c>
      <c r="P102" s="1" t="n">
        <f aca="false">SUM(E102:O102)</f>
        <v>4</v>
      </c>
      <c r="Q102" s="1" t="n">
        <v>110</v>
      </c>
      <c r="R102" s="1" t="n">
        <v>70</v>
      </c>
      <c r="S102" s="1" t="n">
        <f aca="false">Q102-R102</f>
        <v>40</v>
      </c>
      <c r="T102" s="2" t="n">
        <f aca="false">(S102/3)+ R102</f>
        <v>83.3333333333333</v>
      </c>
      <c r="U102" s="3" t="n">
        <v>82.9</v>
      </c>
      <c r="V102" s="3" t="n">
        <v>159</v>
      </c>
      <c r="W102" s="18" t="n">
        <f aca="false">U102/POWER((V102/100),2)</f>
        <v>32.791424389858</v>
      </c>
      <c r="X102" s="2" t="n">
        <v>2</v>
      </c>
      <c r="Y102" s="3" t="n">
        <v>103.5</v>
      </c>
      <c r="Z102" s="3" t="n">
        <v>110.5</v>
      </c>
      <c r="AA102" s="2" t="n">
        <v>38.3411967317017</v>
      </c>
      <c r="AB102" s="2" t="n">
        <v>0.650943396226415</v>
      </c>
      <c r="AC102" s="2" t="n">
        <v>0.936651583710407</v>
      </c>
      <c r="AD102" s="3" t="n">
        <v>42.4</v>
      </c>
      <c r="AE102" s="3" t="n">
        <v>35.1</v>
      </c>
      <c r="AF102" s="3" t="n">
        <v>47.8</v>
      </c>
      <c r="AG102" s="1" t="n">
        <v>8</v>
      </c>
      <c r="AH102" s="3" t="n">
        <v>41.4</v>
      </c>
      <c r="AI102" s="3" t="n">
        <v>34.3</v>
      </c>
      <c r="AJ102" s="3" t="n">
        <v>45.4</v>
      </c>
      <c r="AK102" s="3" t="n">
        <v>2.4</v>
      </c>
      <c r="AL102" s="1" t="n">
        <v>1498</v>
      </c>
      <c r="AM102" s="1" t="n">
        <v>47</v>
      </c>
      <c r="AN102" s="1" t="n">
        <v>2337</v>
      </c>
      <c r="AO102" s="1" t="n">
        <v>86</v>
      </c>
      <c r="AP102" s="1" t="n">
        <v>151</v>
      </c>
      <c r="AQ102" s="1" t="n">
        <v>135</v>
      </c>
      <c r="AR102" s="1" t="n">
        <v>153</v>
      </c>
      <c r="AS102" s="1" t="n">
        <v>126</v>
      </c>
      <c r="AT102" s="1" t="n">
        <v>1</v>
      </c>
      <c r="AU102" s="1" t="n">
        <v>6030</v>
      </c>
      <c r="AV102" s="1" t="n">
        <f aca="false">((AO102*15)+(AP102*30)+(AQ102*30)+(AR102*30)+(AS102*15))</f>
        <v>16350</v>
      </c>
      <c r="AX102" s="4" t="n">
        <f aca="false">10000/SQRT((AO102*BE102)*(AVERAGE(AO102:AS102)*AVERAGE(BE102:BI102)))</f>
        <v>2.43690389228509</v>
      </c>
      <c r="AY102" s="4" t="n">
        <v>1</v>
      </c>
      <c r="AZ102" s="2" t="n">
        <f aca="false">(AO102*BE102)/405</f>
        <v>2.73925925925926</v>
      </c>
      <c r="BA102" s="2" t="n">
        <v>1</v>
      </c>
      <c r="BB102" s="2" t="n">
        <f aca="false">1/(LOG(BE102)+LOG(AO102))</f>
        <v>0.328397716896756</v>
      </c>
      <c r="BC102" s="2" t="n">
        <f aca="false">(BF102-BE102)/(AP102-AO102)</f>
        <v>2.07846153846154</v>
      </c>
      <c r="BD102" s="2" t="n">
        <f aca="false">(20*BE102)/((AO102/18)-3.5)</f>
        <v>201.913043478261</v>
      </c>
      <c r="BE102" s="3" t="n">
        <v>12.9</v>
      </c>
      <c r="BF102" s="3" t="n">
        <v>148</v>
      </c>
      <c r="BG102" s="3" t="n">
        <v>101</v>
      </c>
      <c r="BH102" s="3" t="n">
        <v>193</v>
      </c>
      <c r="BI102" s="3" t="n">
        <v>128</v>
      </c>
      <c r="BJ102" s="2" t="n">
        <f aca="false">((BE102*15)+(BF102*30)+(BG102*30)+(BH102*30)+(BI102*15))-(BE102*120)</f>
        <v>13825.5</v>
      </c>
      <c r="BK102" s="2" t="n">
        <f aca="false">((BE102*15)+(BF102*30)+(BG102*30)+(BH102*30)+(BI102*15))</f>
        <v>15373.5</v>
      </c>
      <c r="BL102" s="2" t="n">
        <f aca="false">(1/BE102)</f>
        <v>0.0775193798449612</v>
      </c>
      <c r="BM102" s="2" t="n">
        <f aca="false">(BJ102/AU102)</f>
        <v>2.29278606965174</v>
      </c>
      <c r="BN102" s="2" t="n">
        <f aca="false">(BK102/AV102)</f>
        <v>0.940275229357798</v>
      </c>
      <c r="BO102" s="2" t="n">
        <f aca="false">(AX102*BM102)</f>
        <v>5.58729929731137</v>
      </c>
      <c r="BP102" s="2" t="n">
        <f aca="false">(AX102*BN102)</f>
        <v>2.29136036624128</v>
      </c>
      <c r="BQ102" s="2" t="n">
        <v>2</v>
      </c>
      <c r="BR102" s="4" t="n">
        <f aca="false">(BC102*BL102)</f>
        <v>0.161121049493143</v>
      </c>
      <c r="BS102" s="1" t="n">
        <v>162</v>
      </c>
      <c r="BT102" s="1" t="n">
        <v>0</v>
      </c>
      <c r="BU102" s="1" t="n">
        <v>50</v>
      </c>
      <c r="BV102" s="1" t="n">
        <v>0</v>
      </c>
      <c r="BW102" s="1" t="n">
        <v>84</v>
      </c>
      <c r="BX102" s="1" t="n">
        <v>0</v>
      </c>
      <c r="BY102" s="1" t="n">
        <v>28</v>
      </c>
      <c r="BZ102" s="1" t="n">
        <v>139</v>
      </c>
      <c r="CA102" s="1" t="n">
        <v>0</v>
      </c>
      <c r="CB102" s="1" t="n">
        <v>4</v>
      </c>
      <c r="CC102" s="1" t="n">
        <v>1</v>
      </c>
      <c r="CD102" s="1" t="n">
        <v>59</v>
      </c>
      <c r="CE102" s="1" t="n">
        <v>58.44</v>
      </c>
      <c r="CF102" s="1" t="n">
        <v>21.66</v>
      </c>
      <c r="CG102" s="1" t="n">
        <v>154</v>
      </c>
      <c r="CH102" s="1" t="n">
        <v>66</v>
      </c>
      <c r="CI102" s="1" t="n">
        <v>430</v>
      </c>
      <c r="CJ102" s="1" t="n">
        <v>1.9</v>
      </c>
      <c r="CK102" s="1" t="s">
        <v>433</v>
      </c>
      <c r="FM102" s="1" t="n">
        <v>20</v>
      </c>
      <c r="FN102" s="1" t="n">
        <v>20</v>
      </c>
      <c r="FO102" s="1" t="n">
        <v>1</v>
      </c>
      <c r="FP102" s="1" t="n">
        <v>1</v>
      </c>
      <c r="FQ102" s="1" t="n">
        <v>20.19</v>
      </c>
      <c r="FR102" s="1" t="n">
        <v>46.97881</v>
      </c>
      <c r="FS102" s="1" t="n">
        <v>0.43</v>
      </c>
      <c r="FT102" s="1" t="n">
        <v>2</v>
      </c>
      <c r="FU102" s="1" t="n">
        <v>4</v>
      </c>
      <c r="FV102" s="1" t="n">
        <v>1</v>
      </c>
      <c r="FW102" s="1" t="n">
        <v>1528.15</v>
      </c>
      <c r="FX102" s="1" t="n">
        <v>49.95</v>
      </c>
      <c r="FY102" s="1" t="n">
        <v>26.21</v>
      </c>
      <c r="FZ102" s="1" t="n">
        <v>27.49</v>
      </c>
      <c r="GA102" s="1" t="n">
        <v>20.55</v>
      </c>
      <c r="GB102" s="1" t="n">
        <v>218.08</v>
      </c>
      <c r="GC102" s="1" t="n">
        <v>33.24</v>
      </c>
      <c r="GD102" s="1" t="n">
        <v>27.96</v>
      </c>
      <c r="GE102" s="1" t="n">
        <v>20.06</v>
      </c>
      <c r="GF102" s="1" t="n">
        <v>23.16</v>
      </c>
      <c r="GG102" s="1" t="n">
        <v>2.88</v>
      </c>
      <c r="GH102" s="1" t="n">
        <v>19.6</v>
      </c>
      <c r="GI102" s="1" t="n">
        <v>5.81</v>
      </c>
      <c r="GJ102" s="1" t="n">
        <v>21.52</v>
      </c>
      <c r="GK102" s="1" t="n">
        <v>20.51</v>
      </c>
      <c r="GL102" s="1" t="n">
        <v>15.45</v>
      </c>
      <c r="GM102" s="1" t="n">
        <v>5.37</v>
      </c>
      <c r="GN102" s="1" t="n">
        <v>0</v>
      </c>
      <c r="GO102" s="1" t="n">
        <v>19.55</v>
      </c>
      <c r="GP102" s="1" t="n">
        <v>8.19</v>
      </c>
      <c r="GQ102" s="1" t="n">
        <v>4.07</v>
      </c>
      <c r="GR102" s="1" t="n">
        <v>1.36</v>
      </c>
      <c r="GS102" s="1" t="n">
        <v>758.56</v>
      </c>
      <c r="GT102" s="1" t="n">
        <v>10.89</v>
      </c>
      <c r="GU102" s="1" t="n">
        <v>0.59</v>
      </c>
      <c r="GV102" s="1" t="n">
        <v>314.9</v>
      </c>
      <c r="GW102" s="1" t="n">
        <v>1093.22</v>
      </c>
      <c r="GX102" s="1" t="n">
        <v>2669.19</v>
      </c>
      <c r="GY102" s="1" t="n">
        <v>1881.33</v>
      </c>
      <c r="GZ102" s="1" t="n">
        <v>8.17</v>
      </c>
      <c r="HA102" s="1" t="n">
        <v>1.09</v>
      </c>
      <c r="HB102" s="1" t="n">
        <v>3.71</v>
      </c>
      <c r="HC102" s="1" t="n">
        <v>0</v>
      </c>
      <c r="HD102" s="1" t="n">
        <v>36.83</v>
      </c>
      <c r="HE102" s="1" t="n">
        <v>143.34</v>
      </c>
      <c r="HF102" s="1" t="n">
        <v>1.34</v>
      </c>
      <c r="HG102" s="1" t="n">
        <v>1.74</v>
      </c>
      <c r="HH102" s="1" t="n">
        <v>15</v>
      </c>
      <c r="HI102" s="1" t="n">
        <v>4.15</v>
      </c>
      <c r="HJ102" s="1" t="n">
        <v>1.41</v>
      </c>
      <c r="HK102" s="1" t="n">
        <v>0.27</v>
      </c>
      <c r="HL102" s="1" t="n">
        <v>301.2</v>
      </c>
      <c r="HM102" s="1" t="n">
        <v>3.36</v>
      </c>
      <c r="HN102" s="1" t="n">
        <v>56.09</v>
      </c>
      <c r="HO102" s="1" t="n">
        <v>2641.16</v>
      </c>
      <c r="HP102" s="1" t="n">
        <v>2081.63</v>
      </c>
      <c r="HQ102" s="1" t="n">
        <v>15.57</v>
      </c>
      <c r="HR102" s="1" t="n">
        <v>1149.05</v>
      </c>
      <c r="HS102" s="1" t="n">
        <v>91.88</v>
      </c>
      <c r="HT102" s="1" t="n">
        <v>1417.95</v>
      </c>
      <c r="HU102" s="1" t="n">
        <v>1399.9</v>
      </c>
      <c r="HV102" s="1" t="n">
        <v>286.18</v>
      </c>
      <c r="HW102" s="1" t="n">
        <v>5.36</v>
      </c>
      <c r="HX102" s="1" t="n">
        <v>5.44</v>
      </c>
      <c r="HY102" s="1" t="n">
        <v>6.17</v>
      </c>
      <c r="HZ102" s="1" t="n">
        <v>0.57</v>
      </c>
      <c r="IA102" s="1" t="n">
        <v>6.93</v>
      </c>
      <c r="IB102" s="1" t="n">
        <v>0.89</v>
      </c>
      <c r="IC102" s="1" t="n">
        <v>16.68</v>
      </c>
      <c r="ID102" s="1" t="n">
        <v>7.08</v>
      </c>
      <c r="IE102" s="1" t="n">
        <v>17.91</v>
      </c>
      <c r="IF102" s="1" t="n">
        <v>20.26</v>
      </c>
      <c r="IG102" s="1" t="n">
        <v>8</v>
      </c>
      <c r="IH102" s="1" t="n">
        <v>129.65</v>
      </c>
      <c r="II102" s="1" t="n">
        <v>5.51</v>
      </c>
      <c r="IJ102" s="1" t="n">
        <v>292.79</v>
      </c>
      <c r="IK102" s="1" t="n">
        <v>37.73</v>
      </c>
      <c r="IL102" s="1" t="n">
        <v>1025754.8</v>
      </c>
      <c r="IM102" s="1" t="n">
        <v>4703.57</v>
      </c>
      <c r="IN102" s="1" t="n">
        <v>39.99</v>
      </c>
      <c r="IO102" s="1" t="n">
        <v>0.32</v>
      </c>
      <c r="IP102" s="1" t="n">
        <v>0.26</v>
      </c>
      <c r="IQ102" s="1" t="n">
        <v>0.2</v>
      </c>
      <c r="IR102" s="1" t="n">
        <v>0.38</v>
      </c>
      <c r="IS102" s="1" t="n">
        <v>0.29</v>
      </c>
      <c r="IT102" s="1" t="n">
        <v>0.23</v>
      </c>
      <c r="IU102" s="1" t="n">
        <v>1.25</v>
      </c>
      <c r="IV102" s="1" t="n">
        <v>1.55</v>
      </c>
      <c r="IW102" s="1" t="n">
        <v>8.67</v>
      </c>
      <c r="IX102" s="1" t="n">
        <v>6.39</v>
      </c>
      <c r="IY102" s="1" t="n">
        <v>3.64</v>
      </c>
      <c r="IZ102" s="1" t="n">
        <v>2.41</v>
      </c>
      <c r="JA102" s="1" t="n">
        <v>0.96</v>
      </c>
      <c r="JB102" s="1" t="n">
        <v>0.05</v>
      </c>
      <c r="JC102" s="1" t="n">
        <v>18.74</v>
      </c>
      <c r="JD102" s="1" t="n">
        <v>6.85</v>
      </c>
      <c r="JE102" s="1" t="n">
        <v>1.68</v>
      </c>
      <c r="JF102" s="1" t="n">
        <v>0.11</v>
      </c>
      <c r="JG102" s="1" t="n">
        <v>0</v>
      </c>
      <c r="JH102" s="1" t="n">
        <v>6.69</v>
      </c>
      <c r="JI102" s="1" t="n">
        <v>4.43</v>
      </c>
      <c r="JJ102" s="1" t="n">
        <v>0.18</v>
      </c>
      <c r="JK102" s="1" t="n">
        <v>0.42</v>
      </c>
      <c r="JL102" s="1" t="n">
        <v>0.69</v>
      </c>
      <c r="JM102" s="1" t="n">
        <v>0.56</v>
      </c>
      <c r="JN102" s="1" t="n">
        <v>0</v>
      </c>
      <c r="JO102" s="1" t="n">
        <v>0.07</v>
      </c>
      <c r="JP102" s="1" t="n">
        <v>0</v>
      </c>
      <c r="JQ102" s="1" t="n">
        <v>0</v>
      </c>
      <c r="JR102" s="1" t="n">
        <v>0</v>
      </c>
      <c r="JS102" s="1" t="n">
        <v>0.01</v>
      </c>
      <c r="JT102" s="1" t="n">
        <v>0.03</v>
      </c>
      <c r="JU102" s="1" t="n">
        <v>0.02</v>
      </c>
      <c r="JV102" s="1" t="n">
        <v>53</v>
      </c>
      <c r="JW102" s="1" t="n">
        <v>3180</v>
      </c>
      <c r="JX102" s="1" t="n">
        <v>47.7</v>
      </c>
      <c r="JY102" s="1" t="n">
        <v>19.5928</v>
      </c>
      <c r="JZ102" s="1" t="n">
        <v>13.992</v>
      </c>
      <c r="KA102" s="1" t="n">
        <v>839.52</v>
      </c>
      <c r="KB102" s="1" t="n">
        <v>5.005</v>
      </c>
      <c r="KC102" s="1" t="n">
        <v>1.742</v>
      </c>
      <c r="KD102" s="1" t="n">
        <v>104.52</v>
      </c>
      <c r="KE102" s="1" t="n">
        <v>55.269</v>
      </c>
      <c r="KF102" s="1" t="n">
        <v>108.269</v>
      </c>
      <c r="KG102" s="1" t="n">
        <v>171.0823</v>
      </c>
    </row>
    <row r="103" customFormat="false" ht="15" hidden="false" customHeight="true" outlineLevel="0" collapsed="false">
      <c r="A103" s="1" t="n">
        <v>30659</v>
      </c>
      <c r="B103" s="1" t="n">
        <v>2</v>
      </c>
      <c r="C103" s="1" t="n">
        <v>63</v>
      </c>
      <c r="D103" s="1" t="n">
        <v>1</v>
      </c>
      <c r="E103" s="1" t="n">
        <v>1</v>
      </c>
      <c r="F103" s="1" t="n">
        <v>1</v>
      </c>
      <c r="G103" s="1" t="n">
        <v>0</v>
      </c>
      <c r="H103" s="1" t="n">
        <v>1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f aca="false">IF(W103&gt;27,1,0)</f>
        <v>1</v>
      </c>
      <c r="N103" s="1" t="n">
        <v>0</v>
      </c>
      <c r="O103" s="1" t="n">
        <v>1</v>
      </c>
      <c r="P103" s="1" t="n">
        <f aca="false">SUM(E103:O103)</f>
        <v>5</v>
      </c>
      <c r="Q103" s="1" t="n">
        <v>140</v>
      </c>
      <c r="R103" s="1" t="n">
        <v>100</v>
      </c>
      <c r="S103" s="1" t="n">
        <f aca="false">Q103-R103</f>
        <v>40</v>
      </c>
      <c r="T103" s="2" t="n">
        <f aca="false">(S103/3)+ R103</f>
        <v>113.333333333333</v>
      </c>
      <c r="U103" s="3" t="n">
        <v>130.1</v>
      </c>
      <c r="V103" s="3" t="n">
        <v>152.5</v>
      </c>
      <c r="W103" s="18" t="n">
        <f aca="false">U103/POWER((V103/100),2)</f>
        <v>55.9419510884171</v>
      </c>
      <c r="X103" s="2" t="n">
        <v>2</v>
      </c>
      <c r="Y103" s="3" t="n">
        <v>127.5</v>
      </c>
      <c r="Z103" s="3" t="n">
        <v>138.2</v>
      </c>
      <c r="AA103" s="2" t="n">
        <v>47.3993501960122</v>
      </c>
      <c r="AB103" s="2" t="n">
        <v>0.836065573770492</v>
      </c>
      <c r="AC103" s="2" t="n">
        <v>0.922575976845152</v>
      </c>
      <c r="AD103" s="3" t="n">
        <v>48.3</v>
      </c>
      <c r="AE103" s="3" t="n">
        <v>49.8</v>
      </c>
      <c r="AF103" s="3" t="n">
        <v>53.3</v>
      </c>
      <c r="AG103" s="1" t="n">
        <v>17</v>
      </c>
      <c r="AH103" s="3" t="n">
        <v>37.4</v>
      </c>
      <c r="AI103" s="3" t="n">
        <v>38.6</v>
      </c>
      <c r="AJ103" s="3" t="n">
        <v>50.6</v>
      </c>
      <c r="AK103" s="3" t="n">
        <v>2.7</v>
      </c>
      <c r="AL103" s="1" t="n">
        <v>1664</v>
      </c>
      <c r="AM103" s="1" t="n">
        <v>73</v>
      </c>
      <c r="AN103" s="1" t="n">
        <v>2596</v>
      </c>
      <c r="AO103" s="1" t="n">
        <v>134</v>
      </c>
      <c r="AP103" s="1" t="n">
        <v>236</v>
      </c>
      <c r="AQ103" s="1" t="n">
        <v>229</v>
      </c>
      <c r="AR103" s="1" t="n">
        <v>311</v>
      </c>
      <c r="AS103" s="1" t="n">
        <v>286</v>
      </c>
      <c r="AT103" s="1" t="n">
        <v>5</v>
      </c>
      <c r="AU103" s="1" t="n">
        <v>13500</v>
      </c>
      <c r="AV103" s="1" t="n">
        <f aca="false">((AO103*15)+(AP103*30)+(AQ103*30)+(AR103*30)+(AS103*15))</f>
        <v>29580</v>
      </c>
      <c r="AW103" s="1" t="n">
        <v>6.34</v>
      </c>
      <c r="AX103" s="4" t="n">
        <f aca="false">10000/SQRT((AO103*BE103)*(AVERAGE(AO103:AS103)*AVERAGE(BE103:BI103)))</f>
        <v>1.43349892175754</v>
      </c>
      <c r="AY103" s="4" t="n">
        <v>1</v>
      </c>
      <c r="AZ103" s="2" t="n">
        <f aca="false">(AO103*BE103)/405</f>
        <v>5.49234567901235</v>
      </c>
      <c r="BA103" s="2" t="n">
        <v>1</v>
      </c>
      <c r="BB103" s="2" t="n">
        <f aca="false">1/(LOG(BE103)+LOG(AO103))</f>
        <v>0.298756019989535</v>
      </c>
      <c r="BC103" s="2" t="n">
        <f aca="false">(BF103-BE103)/(AP103-AO103)</f>
        <v>0.275490196078431</v>
      </c>
      <c r="BD103" s="2" t="n">
        <f aca="false">(20*BE103)/((AO103/18)-3.5)</f>
        <v>84.169014084507</v>
      </c>
      <c r="BE103" s="3" t="n">
        <v>16.6</v>
      </c>
      <c r="BF103" s="3" t="n">
        <v>44.7</v>
      </c>
      <c r="BG103" s="3" t="n">
        <v>213</v>
      </c>
      <c r="BH103" s="3" t="n">
        <v>82</v>
      </c>
      <c r="BI103" s="3" t="n">
        <v>101</v>
      </c>
      <c r="BJ103" s="2" t="n">
        <f aca="false">((BE103*15)+(BF103*30)+(BG103*30)+(BH103*30)+(BI103*15))-(BE103*120)</f>
        <v>9963</v>
      </c>
      <c r="BK103" s="2" t="n">
        <f aca="false">((BE103*15)+(BF103*30)+(BG103*30)+(BH103*30)+(BI103*15))</f>
        <v>11955</v>
      </c>
      <c r="BL103" s="2" t="n">
        <f aca="false">(1/BE103)</f>
        <v>0.0602409638554217</v>
      </c>
      <c r="BM103" s="2" t="n">
        <f aca="false">(BJ103/AU103)</f>
        <v>0.738</v>
      </c>
      <c r="BN103" s="2" t="n">
        <f aca="false">(BK103/AV103)</f>
        <v>0.404158215010142</v>
      </c>
      <c r="BO103" s="2" t="n">
        <f aca="false">(AX103*BM103)</f>
        <v>1.05792220425706</v>
      </c>
      <c r="BP103" s="2" t="n">
        <f aca="false">(AX103*BN103)</f>
        <v>0.57936036543649</v>
      </c>
      <c r="BQ103" s="2" t="n">
        <v>1</v>
      </c>
      <c r="BR103" s="4" t="n">
        <f aca="false">(BC103*BL103)</f>
        <v>0.0165957949444838</v>
      </c>
      <c r="BS103" s="1" t="n">
        <v>163</v>
      </c>
      <c r="BT103" s="1" t="n">
        <v>0</v>
      </c>
      <c r="BU103" s="1" t="n">
        <v>39</v>
      </c>
      <c r="BV103" s="1" t="n">
        <v>1</v>
      </c>
      <c r="BW103" s="1" t="n">
        <v>104</v>
      </c>
      <c r="BX103" s="1" t="n">
        <v>0</v>
      </c>
      <c r="BY103" s="1" t="n">
        <v>20</v>
      </c>
      <c r="BZ103" s="1" t="n">
        <v>99</v>
      </c>
      <c r="CA103" s="1" t="n">
        <v>0</v>
      </c>
      <c r="CB103" s="1" t="n">
        <v>5</v>
      </c>
      <c r="CC103" s="1" t="n">
        <v>2</v>
      </c>
      <c r="CD103" s="1" t="n">
        <v>77</v>
      </c>
      <c r="CE103" s="1" t="n">
        <v>14.19</v>
      </c>
      <c r="CF103" s="1" t="n">
        <v>29.75</v>
      </c>
      <c r="CG103" s="1" t="n">
        <v>140</v>
      </c>
      <c r="CH103" s="1" t="n">
        <v>60</v>
      </c>
      <c r="CI103" s="1" t="n">
        <v>458</v>
      </c>
      <c r="CJ103" s="1" t="n">
        <v>1.03</v>
      </c>
      <c r="CK103" s="1" t="s">
        <v>429</v>
      </c>
      <c r="CN103" s="1" t="n">
        <v>2401</v>
      </c>
      <c r="CO103" s="1" t="n">
        <v>15.8267388588088</v>
      </c>
      <c r="CP103" s="1" t="n">
        <v>29.3502707205331</v>
      </c>
      <c r="CQ103" s="1" t="n">
        <v>6.52228238234069</v>
      </c>
      <c r="CR103" s="1" t="n">
        <v>11.5826738858809</v>
      </c>
      <c r="CS103" s="1" t="n">
        <v>4.34818825489379</v>
      </c>
      <c r="CT103" s="1" t="n">
        <v>56.9429404414827</v>
      </c>
      <c r="CU103" s="1" t="n">
        <v>4.8</v>
      </c>
      <c r="CV103" s="1" t="n">
        <v>7.9</v>
      </c>
      <c r="CW103" s="1" t="n">
        <v>11.9</v>
      </c>
      <c r="CX103" s="1" t="n">
        <v>0</v>
      </c>
      <c r="CY103" s="1" t="n">
        <v>4.3</v>
      </c>
      <c r="CZ103" s="1" t="n">
        <v>2.8</v>
      </c>
      <c r="DA103" s="1" t="n">
        <v>0.2</v>
      </c>
      <c r="DB103" s="1" t="n">
        <v>0.5</v>
      </c>
      <c r="DC103" s="1" t="n">
        <v>5.8</v>
      </c>
      <c r="DD103" s="1" t="n">
        <v>95</v>
      </c>
      <c r="DE103" s="1" t="n">
        <v>78.3</v>
      </c>
      <c r="DF103" s="1" t="n">
        <v>17.4</v>
      </c>
      <c r="DG103" s="1" t="n">
        <v>30.9</v>
      </c>
      <c r="DH103" s="1" t="n">
        <v>11.6</v>
      </c>
      <c r="DI103" s="1" t="n">
        <v>427</v>
      </c>
      <c r="DJ103" s="1" t="n">
        <v>341.8</v>
      </c>
      <c r="DK103" s="1" t="n">
        <v>48.9</v>
      </c>
      <c r="DL103" s="1" t="n">
        <v>26</v>
      </c>
      <c r="DM103" s="1" t="s">
        <v>457</v>
      </c>
      <c r="DN103" s="1" t="s">
        <v>458</v>
      </c>
      <c r="DO103" s="1" t="s">
        <v>459</v>
      </c>
      <c r="DP103" s="1" t="s">
        <v>460</v>
      </c>
      <c r="DQ103" s="1" t="s">
        <v>461</v>
      </c>
      <c r="DR103" s="1" t="s">
        <v>462</v>
      </c>
      <c r="DS103" s="1" t="s">
        <v>463</v>
      </c>
      <c r="DT103" s="1" t="s">
        <v>464</v>
      </c>
      <c r="DU103" s="1" t="s">
        <v>465</v>
      </c>
      <c r="DV103" s="1" t="s">
        <v>466</v>
      </c>
      <c r="DW103" s="1" t="s">
        <v>467</v>
      </c>
      <c r="DX103" s="1" t="s">
        <v>468</v>
      </c>
      <c r="DY103" s="1" t="s">
        <v>469</v>
      </c>
      <c r="DZ103" s="1" t="s">
        <v>470</v>
      </c>
      <c r="EA103" s="1" t="s">
        <v>471</v>
      </c>
      <c r="EB103" s="1" t="s">
        <v>472</v>
      </c>
      <c r="EC103" s="1" t="s">
        <v>473</v>
      </c>
      <c r="ED103" s="1" t="n">
        <v>32</v>
      </c>
      <c r="EE103" s="1" t="n">
        <v>5.6</v>
      </c>
      <c r="EF103" s="1" t="n">
        <v>0</v>
      </c>
      <c r="EG103" s="1" t="n">
        <v>4</v>
      </c>
      <c r="EH103" s="1" t="n">
        <v>1</v>
      </c>
      <c r="EI103" s="1" t="n">
        <v>200</v>
      </c>
      <c r="EJ103" s="1" t="s">
        <v>425</v>
      </c>
      <c r="EK103" s="1" t="s">
        <v>425</v>
      </c>
      <c r="EL103" s="1" t="s">
        <v>425</v>
      </c>
      <c r="EM103" s="1" t="n">
        <v>2000</v>
      </c>
      <c r="EN103" s="1" t="n">
        <v>300</v>
      </c>
      <c r="EO103" s="1" t="n">
        <v>5</v>
      </c>
      <c r="EP103" s="1" t="n">
        <v>1</v>
      </c>
      <c r="EQ103" s="1" t="n">
        <v>4</v>
      </c>
      <c r="ER103" s="1" t="n">
        <v>600</v>
      </c>
      <c r="ES103" s="1" t="n">
        <v>8</v>
      </c>
      <c r="ET103" s="1" t="n">
        <v>0</v>
      </c>
      <c r="EU103" s="1" t="n">
        <v>0</v>
      </c>
      <c r="EV103" s="1" t="n">
        <v>0</v>
      </c>
      <c r="EW103" s="1" t="n">
        <v>0</v>
      </c>
      <c r="EX103" s="1" t="n">
        <v>1</v>
      </c>
      <c r="EY103" s="1" t="n">
        <v>1</v>
      </c>
      <c r="EZ103" s="1" t="n">
        <v>10</v>
      </c>
      <c r="FA103" s="1" t="n">
        <v>1</v>
      </c>
      <c r="FB103" s="1" t="n">
        <v>4</v>
      </c>
      <c r="FC103" s="1" t="n">
        <v>7</v>
      </c>
      <c r="FD103" s="1" t="n">
        <v>0</v>
      </c>
      <c r="FE103" s="1" t="n">
        <v>0</v>
      </c>
      <c r="FF103" s="1" t="n">
        <v>1</v>
      </c>
      <c r="FG103" s="1" t="n">
        <v>1</v>
      </c>
      <c r="FH103" s="1" t="n">
        <v>1</v>
      </c>
      <c r="FI103" s="1" t="n">
        <v>6</v>
      </c>
      <c r="FJ103" s="1" t="n">
        <v>5</v>
      </c>
      <c r="FK103" s="1" t="n">
        <v>1</v>
      </c>
      <c r="FL103" s="1" t="n">
        <v>1</v>
      </c>
      <c r="FM103" s="1" t="n">
        <v>10</v>
      </c>
      <c r="FN103" s="1" t="n">
        <v>10</v>
      </c>
      <c r="FO103" s="1" t="n">
        <v>2</v>
      </c>
      <c r="FP103" s="1" t="n">
        <v>2</v>
      </c>
      <c r="FQ103" s="1" t="n">
        <v>29.58173</v>
      </c>
      <c r="FR103" s="1" t="n">
        <v>560.2787</v>
      </c>
      <c r="FS103" s="1" t="n">
        <v>0.08</v>
      </c>
      <c r="FT103" s="1" t="n">
        <v>1</v>
      </c>
      <c r="FU103" s="1" t="n">
        <v>4</v>
      </c>
      <c r="FV103" s="1" t="n">
        <v>2</v>
      </c>
      <c r="FW103" s="1" t="n">
        <v>2789.24</v>
      </c>
      <c r="FX103" s="1" t="n">
        <v>57.04</v>
      </c>
      <c r="FY103" s="1" t="n">
        <v>18.29</v>
      </c>
      <c r="FZ103" s="1" t="n">
        <v>27.87</v>
      </c>
      <c r="GA103" s="1" t="n">
        <v>27.25</v>
      </c>
      <c r="GB103" s="1" t="n">
        <v>511.75</v>
      </c>
      <c r="GC103" s="1" t="n">
        <v>66.13</v>
      </c>
      <c r="GD103" s="1" t="n">
        <v>20.5</v>
      </c>
      <c r="GE103" s="1" t="n">
        <v>11.09</v>
      </c>
      <c r="GF103" s="1" t="n">
        <v>114.32</v>
      </c>
      <c r="GG103" s="1" t="n">
        <v>0.53</v>
      </c>
      <c r="GH103" s="1" t="n">
        <v>12.93</v>
      </c>
      <c r="GI103" s="1" t="n">
        <v>7.14</v>
      </c>
      <c r="GJ103" s="1" t="n">
        <v>34.03</v>
      </c>
      <c r="GK103" s="1" t="n">
        <v>38.98</v>
      </c>
      <c r="GL103" s="1" t="n">
        <v>12.76</v>
      </c>
      <c r="GM103" s="1" t="n">
        <v>8.23</v>
      </c>
      <c r="GN103" s="1" t="n">
        <v>0</v>
      </c>
      <c r="GO103" s="1" t="n">
        <v>17.77</v>
      </c>
      <c r="GP103" s="1" t="n">
        <v>7.21</v>
      </c>
      <c r="GQ103" s="1" t="n">
        <v>3.37</v>
      </c>
      <c r="GR103" s="1" t="n">
        <v>0.83</v>
      </c>
      <c r="GS103" s="1" t="n">
        <v>1053.14</v>
      </c>
      <c r="GT103" s="1" t="n">
        <v>16.35</v>
      </c>
      <c r="GU103" s="1" t="n">
        <v>0.24</v>
      </c>
      <c r="GV103" s="1" t="n">
        <v>442.01</v>
      </c>
      <c r="GW103" s="1" t="n">
        <v>1546.44</v>
      </c>
      <c r="GX103" s="1" t="n">
        <v>3935.35</v>
      </c>
      <c r="GY103" s="1" t="n">
        <v>1892.1</v>
      </c>
      <c r="GZ103" s="1" t="n">
        <v>7.53</v>
      </c>
      <c r="HA103" s="1" t="n">
        <v>2.94</v>
      </c>
      <c r="HB103" s="1" t="n">
        <v>3.51</v>
      </c>
      <c r="HC103" s="1" t="n">
        <v>0</v>
      </c>
      <c r="HD103" s="1" t="n">
        <v>30.74</v>
      </c>
      <c r="HE103" s="1" t="n">
        <v>508.58</v>
      </c>
      <c r="HF103" s="1" t="n">
        <v>1.43</v>
      </c>
      <c r="HG103" s="1" t="n">
        <v>1.45</v>
      </c>
      <c r="HH103" s="1" t="n">
        <v>16.78</v>
      </c>
      <c r="HI103" s="1" t="n">
        <v>3.91</v>
      </c>
      <c r="HJ103" s="1" t="n">
        <v>1.91</v>
      </c>
      <c r="HK103" s="1" t="n">
        <v>0.13</v>
      </c>
      <c r="HL103" s="1" t="n">
        <v>320.52</v>
      </c>
      <c r="HM103" s="1" t="n">
        <v>2.1</v>
      </c>
      <c r="HN103" s="1" t="n">
        <v>61.16</v>
      </c>
      <c r="HO103" s="1" t="n">
        <v>5505.61</v>
      </c>
      <c r="HP103" s="1" t="n">
        <v>5545.24</v>
      </c>
      <c r="HQ103" s="1" t="n">
        <v>164.51</v>
      </c>
      <c r="HR103" s="1" t="n">
        <v>2339.71</v>
      </c>
      <c r="HS103" s="1" t="n">
        <v>379.09</v>
      </c>
      <c r="HT103" s="1" t="n">
        <v>2302.03</v>
      </c>
      <c r="HU103" s="1" t="n">
        <v>1051.96</v>
      </c>
      <c r="HV103" s="1" t="n">
        <v>167.54</v>
      </c>
      <c r="HW103" s="1" t="n">
        <v>12.76</v>
      </c>
      <c r="HX103" s="1" t="n">
        <v>10.65</v>
      </c>
      <c r="HY103" s="1" t="n">
        <v>6.17</v>
      </c>
      <c r="HZ103" s="1" t="n">
        <v>1.85</v>
      </c>
      <c r="IA103" s="1" t="n">
        <v>12.34</v>
      </c>
      <c r="IB103" s="1" t="n">
        <v>3.01</v>
      </c>
      <c r="IC103" s="1" t="n">
        <v>24.28</v>
      </c>
      <c r="ID103" s="1" t="n">
        <v>8.54</v>
      </c>
      <c r="IE103" s="1" t="n">
        <v>19.05</v>
      </c>
      <c r="IF103" s="1" t="n">
        <v>23.58</v>
      </c>
      <c r="IG103" s="1" t="n">
        <v>16.22</v>
      </c>
      <c r="IH103" s="1" t="n">
        <v>112.19</v>
      </c>
      <c r="II103" s="1" t="n">
        <v>1.01</v>
      </c>
      <c r="IJ103" s="1" t="n">
        <v>59.22</v>
      </c>
      <c r="IK103" s="1" t="n">
        <v>53.99</v>
      </c>
      <c r="IL103" s="1" t="n">
        <v>4475945</v>
      </c>
      <c r="IM103" s="1" t="n">
        <v>8746.35</v>
      </c>
      <c r="IN103" s="1" t="n">
        <v>47.19</v>
      </c>
      <c r="IO103" s="1" t="n">
        <v>0.07</v>
      </c>
      <c r="IP103" s="1" t="n">
        <v>0.05</v>
      </c>
      <c r="IQ103" s="1" t="n">
        <v>0.04</v>
      </c>
      <c r="IR103" s="1" t="n">
        <v>0.09</v>
      </c>
      <c r="IS103" s="1" t="n">
        <v>0.09</v>
      </c>
      <c r="IT103" s="1" t="n">
        <v>0.07</v>
      </c>
      <c r="IU103" s="1" t="n">
        <v>0.5</v>
      </c>
      <c r="IV103" s="1" t="n">
        <v>0.6</v>
      </c>
      <c r="IW103" s="1" t="n">
        <v>6.31</v>
      </c>
      <c r="IX103" s="1" t="n">
        <v>6.33</v>
      </c>
      <c r="IY103" s="1" t="n">
        <v>2.17</v>
      </c>
      <c r="IZ103" s="1" t="n">
        <v>2.45</v>
      </c>
      <c r="JA103" s="1" t="n">
        <v>0.63</v>
      </c>
      <c r="JB103" s="1" t="n">
        <v>0.02</v>
      </c>
      <c r="JC103" s="1" t="n">
        <v>17.05</v>
      </c>
      <c r="JD103" s="1" t="n">
        <v>12.95</v>
      </c>
      <c r="JE103" s="1" t="n">
        <v>1.38</v>
      </c>
      <c r="JF103" s="1" t="n">
        <v>0.1</v>
      </c>
      <c r="JG103" s="1" t="n">
        <v>0.06</v>
      </c>
      <c r="JH103" s="1" t="n">
        <v>10.69</v>
      </c>
      <c r="JI103" s="1" t="n">
        <v>7.68</v>
      </c>
      <c r="JJ103" s="1" t="n">
        <v>0.11</v>
      </c>
      <c r="JK103" s="1" t="n">
        <v>0.21</v>
      </c>
      <c r="JL103" s="1" t="n">
        <v>0.81</v>
      </c>
      <c r="JM103" s="1" t="n">
        <v>0.69</v>
      </c>
      <c r="JN103" s="1" t="n">
        <v>0.01</v>
      </c>
      <c r="JO103" s="1" t="n">
        <v>0.03</v>
      </c>
      <c r="JP103" s="1" t="n">
        <v>0.02</v>
      </c>
      <c r="JQ103" s="1" t="n">
        <v>0.04</v>
      </c>
      <c r="JR103" s="1" t="n">
        <v>0.04</v>
      </c>
      <c r="JS103" s="1" t="n">
        <v>0</v>
      </c>
      <c r="JT103" s="1" t="n">
        <v>0.1</v>
      </c>
      <c r="JU103" s="1" t="n">
        <v>0.1</v>
      </c>
      <c r="JV103" s="1" t="n">
        <v>44</v>
      </c>
      <c r="JW103" s="1" t="n">
        <v>2640</v>
      </c>
      <c r="JX103" s="1" t="n">
        <v>39.6</v>
      </c>
      <c r="JY103" s="1" t="n">
        <v>31.2053</v>
      </c>
      <c r="JZ103" s="1" t="n">
        <v>22.617</v>
      </c>
      <c r="KA103" s="1" t="n">
        <v>1357.02</v>
      </c>
      <c r="KB103" s="1" t="n">
        <v>44.775</v>
      </c>
      <c r="KC103" s="1" t="n">
        <v>18.125</v>
      </c>
      <c r="KD103" s="1" t="n">
        <v>1087.5</v>
      </c>
      <c r="KE103" s="1" t="n">
        <v>81.5</v>
      </c>
      <c r="KF103" s="1" t="n">
        <v>125.5</v>
      </c>
      <c r="KG103" s="1" t="n">
        <v>173.7273</v>
      </c>
    </row>
    <row r="104" customFormat="false" ht="15" hidden="false" customHeight="true" outlineLevel="0" collapsed="false">
      <c r="A104" s="1" t="n">
        <v>30667</v>
      </c>
      <c r="B104" s="1" t="n">
        <v>2</v>
      </c>
      <c r="C104" s="1" t="n">
        <v>40</v>
      </c>
      <c r="D104" s="1" t="n">
        <v>1</v>
      </c>
      <c r="E104" s="1" t="n">
        <v>1</v>
      </c>
      <c r="F104" s="1" t="n">
        <v>0</v>
      </c>
      <c r="G104" s="1" t="n">
        <v>1</v>
      </c>
      <c r="H104" s="1" t="n">
        <v>0</v>
      </c>
      <c r="I104" s="1" t="n">
        <v>0</v>
      </c>
      <c r="J104" s="1" t="n">
        <v>0</v>
      </c>
      <c r="K104" s="1" t="n">
        <v>1</v>
      </c>
      <c r="L104" s="1" t="n">
        <v>0</v>
      </c>
      <c r="M104" s="1" t="n">
        <v>1</v>
      </c>
      <c r="N104" s="1" t="n">
        <v>0</v>
      </c>
      <c r="O104" s="1" t="n">
        <v>1</v>
      </c>
      <c r="P104" s="1" t="n">
        <f aca="false">SUM(E104:O104)</f>
        <v>5</v>
      </c>
      <c r="Q104" s="1" t="n">
        <v>90</v>
      </c>
      <c r="R104" s="1" t="n">
        <v>60</v>
      </c>
      <c r="S104" s="1" t="n">
        <v>30</v>
      </c>
      <c r="T104" s="2" t="n">
        <v>70</v>
      </c>
      <c r="U104" s="3" t="n">
        <v>111.1</v>
      </c>
      <c r="V104" s="3" t="n">
        <v>162.7</v>
      </c>
      <c r="W104" s="2" t="n">
        <v>41.9699984398192</v>
      </c>
      <c r="X104" s="2" t="n">
        <v>2</v>
      </c>
      <c r="Y104" s="3" t="n">
        <v>108.5</v>
      </c>
      <c r="Z104" s="3" t="n">
        <v>127</v>
      </c>
      <c r="AA104" s="2" t="n">
        <v>43.2137062546284</v>
      </c>
      <c r="AB104" s="2" t="n">
        <v>0.666871542716657</v>
      </c>
      <c r="AC104" s="2" t="n">
        <v>0.854330708661417</v>
      </c>
      <c r="AD104" s="3" t="n">
        <v>49.2</v>
      </c>
      <c r="AE104" s="3" t="n">
        <v>54.7</v>
      </c>
      <c r="AF104" s="3" t="n">
        <v>56.4</v>
      </c>
      <c r="AG104" s="1" t="n">
        <v>14</v>
      </c>
      <c r="AH104" s="3" t="n">
        <v>37.3</v>
      </c>
      <c r="AI104" s="3" t="n">
        <v>41.4</v>
      </c>
      <c r="AJ104" s="3" t="n">
        <v>53.6</v>
      </c>
      <c r="AK104" s="3" t="n">
        <v>2.8</v>
      </c>
      <c r="AL104" s="1" t="n">
        <v>1787</v>
      </c>
      <c r="AM104" s="1" t="n">
        <v>55</v>
      </c>
      <c r="AN104" s="1" t="n">
        <v>2788</v>
      </c>
      <c r="AO104" s="1" t="n">
        <v>92</v>
      </c>
      <c r="AP104" s="1" t="n">
        <v>148</v>
      </c>
      <c r="AQ104" s="1" t="n">
        <v>162</v>
      </c>
      <c r="AR104" s="1" t="n">
        <v>138</v>
      </c>
      <c r="AS104" s="1" t="n">
        <v>114</v>
      </c>
      <c r="AT104" s="1" t="n">
        <v>1</v>
      </c>
      <c r="AU104" s="1" t="n">
        <f aca="false">((AO104*15)+(AP104*30)+(AQ104*30)+(AR104*30)+(AS104*15))-(AO104*120)</f>
        <v>5490</v>
      </c>
      <c r="AV104" s="1" t="n">
        <f aca="false">((AO104*15)+(AP104*30)+(AQ104*30)+(AR104*30)+(AS104*15))</f>
        <v>16530</v>
      </c>
      <c r="AW104" s="1" t="n">
        <v>5.02</v>
      </c>
      <c r="AX104" s="4" t="n">
        <f aca="false">10000/SQRT((AO104*BE104)*(AVERAGE(AO104:AS104)*AVERAGE(BE104:BI104)))</f>
        <v>1.09477994054116</v>
      </c>
      <c r="AY104" s="4" t="n">
        <v>1</v>
      </c>
      <c r="AZ104" s="2" t="n">
        <f aca="false">(AO104*BE104)/405</f>
        <v>8.26864197530864</v>
      </c>
      <c r="BA104" s="2" t="n">
        <v>1</v>
      </c>
      <c r="BB104" s="2" t="n">
        <f aca="false">1/(LOG(BE104)+LOG(AO104))</f>
        <v>0.283696859714303</v>
      </c>
      <c r="BC104" s="2" t="n">
        <f aca="false">(BF104-BE104)/(AP104-AO104)</f>
        <v>1.56428571428571</v>
      </c>
      <c r="BD104" s="2" t="n">
        <f aca="false">(20*BE104)/((AO104/18)-3.5)</f>
        <v>451.862068965517</v>
      </c>
      <c r="BE104" s="3" t="n">
        <v>36.4</v>
      </c>
      <c r="BF104" s="3" t="n">
        <v>124</v>
      </c>
      <c r="BG104" s="3" t="n">
        <v>300</v>
      </c>
      <c r="BH104" s="3" t="n">
        <v>282</v>
      </c>
      <c r="BI104" s="3" t="n">
        <v>210</v>
      </c>
      <c r="BJ104" s="2" t="n">
        <f aca="false">((BE104*15)+(BF104*30)+(BG104*30)+(BH104*30)+(BI104*15))-(BE104*120)</f>
        <v>20508</v>
      </c>
      <c r="BK104" s="2" t="n">
        <f aca="false">((BE104*15)+(BF104*30)+(BG104*30)+(BH104*30)+(BI104*15))</f>
        <v>24876</v>
      </c>
      <c r="BL104" s="2" t="n">
        <f aca="false">(1/BE104)</f>
        <v>0.0274725274725275</v>
      </c>
      <c r="BM104" s="2" t="n">
        <f aca="false">(BJ104/AU104)</f>
        <v>3.73551912568306</v>
      </c>
      <c r="BN104" s="2" t="n">
        <f aca="false">(BK104/AV104)</f>
        <v>1.5049001814882</v>
      </c>
      <c r="BO104" s="2" t="n">
        <f aca="false">(AX104*BM104)</f>
        <v>4.08957140630567</v>
      </c>
      <c r="BP104" s="2" t="n">
        <f aca="false">(AX104*BN104)</f>
        <v>1.64753453121004</v>
      </c>
      <c r="BQ104" s="2" t="n">
        <v>2</v>
      </c>
      <c r="BR104" s="4" t="n">
        <f aca="false">(BC104*BL104)</f>
        <v>0.0429748822605965</v>
      </c>
      <c r="BS104" s="1" t="n">
        <v>258</v>
      </c>
      <c r="BT104" s="1" t="n">
        <v>1</v>
      </c>
      <c r="BU104" s="1" t="n">
        <v>50</v>
      </c>
      <c r="BV104" s="1" t="n">
        <v>0</v>
      </c>
      <c r="BW104" s="1" t="n">
        <v>188</v>
      </c>
      <c r="BX104" s="1" t="n">
        <v>1</v>
      </c>
      <c r="BY104" s="1" t="n">
        <v>20</v>
      </c>
      <c r="BZ104" s="1" t="n">
        <v>100</v>
      </c>
      <c r="CA104" s="1" t="n">
        <v>0</v>
      </c>
      <c r="CB104" s="1" t="n">
        <v>5</v>
      </c>
      <c r="CC104" s="1" t="n">
        <v>2</v>
      </c>
      <c r="CD104" s="1" t="n">
        <v>68</v>
      </c>
      <c r="CE104" s="1" t="n">
        <v>56.54</v>
      </c>
      <c r="CF104" s="1" t="n">
        <v>41.88</v>
      </c>
      <c r="CG104" s="1" t="n">
        <v>102</v>
      </c>
      <c r="CH104" s="1" t="n">
        <v>106</v>
      </c>
      <c r="CI104" s="1" t="n">
        <v>423</v>
      </c>
      <c r="CJ104" s="1" t="n">
        <v>2.05</v>
      </c>
      <c r="CK104" s="1" t="s">
        <v>429</v>
      </c>
      <c r="CN104" s="1" t="n">
        <v>1179</v>
      </c>
      <c r="CO104" s="1" t="n">
        <v>23.1043256997455</v>
      </c>
      <c r="CP104" s="1" t="n">
        <v>14.9618320610687</v>
      </c>
      <c r="CQ104" s="1" t="n">
        <v>3.3587786259542</v>
      </c>
      <c r="CR104" s="1" t="n">
        <v>5.72519083969466</v>
      </c>
      <c r="CS104" s="1" t="n">
        <v>3.81679389312977</v>
      </c>
      <c r="CT104" s="1" t="n">
        <v>61.2044105173876</v>
      </c>
      <c r="CU104" s="1" t="n">
        <v>1.3</v>
      </c>
      <c r="CV104" s="1" t="n">
        <v>3.7</v>
      </c>
      <c r="CW104" s="1" t="n">
        <v>8.9</v>
      </c>
      <c r="CX104" s="1" t="n">
        <v>0</v>
      </c>
      <c r="CY104" s="1" t="n">
        <v>0</v>
      </c>
      <c r="CZ104" s="1" t="n">
        <v>1</v>
      </c>
      <c r="DA104" s="1" t="n">
        <v>1</v>
      </c>
      <c r="DB104" s="1" t="n">
        <v>1.1</v>
      </c>
      <c r="DC104" s="1" t="n">
        <v>2.3</v>
      </c>
      <c r="DD104" s="1" t="n">
        <v>68.1</v>
      </c>
      <c r="DE104" s="1" t="n">
        <v>19.6</v>
      </c>
      <c r="DF104" s="1" t="n">
        <v>4.4</v>
      </c>
      <c r="DG104" s="1" t="n">
        <v>7.5</v>
      </c>
      <c r="DH104" s="1" t="n">
        <v>5</v>
      </c>
      <c r="DI104" s="1" t="n">
        <v>269</v>
      </c>
      <c r="DJ104" s="1" t="n">
        <v>180.4</v>
      </c>
      <c r="DK104" s="1" t="n">
        <v>6.2</v>
      </c>
      <c r="DL104" s="1" t="n">
        <v>17.9</v>
      </c>
      <c r="DM104" s="1" t="n">
        <v>933</v>
      </c>
      <c r="DN104" s="1" t="n">
        <v>2053</v>
      </c>
      <c r="DO104" s="1" t="n">
        <v>1.62</v>
      </c>
      <c r="DP104" s="1" t="n">
        <v>1.71</v>
      </c>
      <c r="DQ104" s="1" t="n">
        <v>1.38</v>
      </c>
      <c r="DR104" s="1" t="n">
        <v>1.91</v>
      </c>
      <c r="DS104" s="1" t="n">
        <v>36.4</v>
      </c>
      <c r="DT104" s="1" t="n">
        <v>339.3</v>
      </c>
      <c r="DU104" s="1" t="n">
        <v>3.34</v>
      </c>
      <c r="DV104" s="1" t="n">
        <v>21.28</v>
      </c>
      <c r="DW104" s="1" t="n">
        <v>1.7</v>
      </c>
      <c r="DX104" s="1" t="n">
        <v>464</v>
      </c>
      <c r="DY104" s="1" t="n">
        <v>17.48</v>
      </c>
      <c r="DZ104" s="1" t="n">
        <v>1777</v>
      </c>
      <c r="EA104" s="1" t="n">
        <v>369</v>
      </c>
      <c r="EB104" s="1" t="n">
        <v>1635</v>
      </c>
      <c r="EC104" s="1" t="n">
        <v>943</v>
      </c>
      <c r="ED104" s="1" t="n">
        <v>48</v>
      </c>
      <c r="EE104" s="1" t="n">
        <v>7.1</v>
      </c>
      <c r="EF104" s="1" t="n">
        <v>0</v>
      </c>
      <c r="EG104" s="1" t="n">
        <v>4</v>
      </c>
      <c r="EH104" s="1" t="n">
        <v>4</v>
      </c>
      <c r="EI104" s="1" t="n">
        <v>300</v>
      </c>
      <c r="EJ104" s="1" t="n">
        <v>4</v>
      </c>
      <c r="EK104" s="1" t="n">
        <v>1</v>
      </c>
      <c r="EL104" s="1" t="n">
        <v>300</v>
      </c>
      <c r="EM104" s="1" t="n">
        <v>2000</v>
      </c>
      <c r="EN104" s="1" t="n">
        <v>1000</v>
      </c>
      <c r="EO104" s="1" t="n">
        <v>3</v>
      </c>
      <c r="EP104" s="1" t="n">
        <v>1</v>
      </c>
      <c r="EQ104" s="1" t="n">
        <v>4</v>
      </c>
      <c r="ER104" s="1" t="n">
        <v>350</v>
      </c>
      <c r="ES104" s="1" t="n">
        <v>2</v>
      </c>
      <c r="ET104" s="1" t="n">
        <v>1</v>
      </c>
      <c r="EU104" s="1" t="n">
        <v>1</v>
      </c>
      <c r="EV104" s="1" t="n">
        <v>300</v>
      </c>
      <c r="EW104" s="1" t="n">
        <v>7</v>
      </c>
      <c r="EX104" s="1" t="n">
        <v>1</v>
      </c>
      <c r="EY104" s="1" t="n">
        <v>1</v>
      </c>
      <c r="EZ104" s="1" t="n">
        <v>2</v>
      </c>
      <c r="FA104" s="1" t="n">
        <v>1</v>
      </c>
      <c r="FB104" s="1" t="n">
        <v>1</v>
      </c>
      <c r="FC104" s="1" t="n">
        <v>3</v>
      </c>
      <c r="FD104" s="1" t="n">
        <v>1</v>
      </c>
      <c r="FE104" s="1" t="n">
        <v>10</v>
      </c>
      <c r="FF104" s="1" t="n">
        <v>1</v>
      </c>
      <c r="FG104" s="1" t="n">
        <v>3</v>
      </c>
      <c r="FH104" s="1" t="n">
        <v>1</v>
      </c>
      <c r="FI104" s="1" t="n">
        <v>3</v>
      </c>
      <c r="FJ104" s="1" t="n">
        <v>3</v>
      </c>
      <c r="FK104" s="1" t="n">
        <v>1</v>
      </c>
      <c r="FL104" s="1" t="n">
        <v>3</v>
      </c>
      <c r="FM104" s="1" t="n">
        <v>0</v>
      </c>
      <c r="FN104" s="1" t="n">
        <v>0</v>
      </c>
      <c r="FO104" s="1" t="n">
        <v>2</v>
      </c>
      <c r="FP104" s="1" t="n">
        <v>2</v>
      </c>
      <c r="FQ104" s="1" t="n">
        <v>33.68012</v>
      </c>
      <c r="FR104" s="1" t="n">
        <v>191.2743</v>
      </c>
      <c r="FS104" s="1" t="n">
        <v>0.13</v>
      </c>
      <c r="FT104" s="1" t="n">
        <v>1</v>
      </c>
      <c r="FU104" s="1" t="n">
        <v>4</v>
      </c>
      <c r="FV104" s="1" t="n">
        <v>2</v>
      </c>
      <c r="FW104" s="1" t="n">
        <v>2033.21</v>
      </c>
      <c r="FX104" s="1" t="n">
        <v>53.41</v>
      </c>
      <c r="FY104" s="1" t="n">
        <v>9.36</v>
      </c>
      <c r="FZ104" s="1" t="n">
        <v>12.61</v>
      </c>
      <c r="GA104" s="1" t="n">
        <v>16.74</v>
      </c>
      <c r="GB104" s="1" t="n">
        <v>403.21</v>
      </c>
      <c r="GC104" s="1" t="n">
        <v>36.67</v>
      </c>
      <c r="GD104" s="1" t="n">
        <v>26.67</v>
      </c>
      <c r="GE104" s="1" t="n">
        <v>7.64</v>
      </c>
      <c r="GF104" s="1" t="n">
        <v>149.06</v>
      </c>
      <c r="GG104" s="1" t="n">
        <v>1.83</v>
      </c>
      <c r="GH104" s="1" t="n">
        <v>16.83</v>
      </c>
      <c r="GI104" s="1" t="n">
        <v>9.97</v>
      </c>
      <c r="GJ104" s="1" t="n">
        <v>41.98</v>
      </c>
      <c r="GK104" s="1" t="n">
        <v>37.65</v>
      </c>
      <c r="GL104" s="1" t="n">
        <v>24.67</v>
      </c>
      <c r="GM104" s="1" t="n">
        <v>10.66</v>
      </c>
      <c r="GN104" s="1" t="n">
        <v>0</v>
      </c>
      <c r="GO104" s="1" t="n">
        <v>28.51</v>
      </c>
      <c r="GP104" s="1" t="n">
        <v>15.87</v>
      </c>
      <c r="GQ104" s="1" t="n">
        <v>6.76</v>
      </c>
      <c r="GR104" s="1" t="n">
        <v>1.7</v>
      </c>
      <c r="GS104" s="1" t="n">
        <v>776.08</v>
      </c>
      <c r="GT104" s="1" t="n">
        <v>17.18</v>
      </c>
      <c r="GU104" s="1" t="n">
        <v>0.18</v>
      </c>
      <c r="GV104" s="1" t="n">
        <v>442.19</v>
      </c>
      <c r="GW104" s="1" t="n">
        <v>1380.39</v>
      </c>
      <c r="GX104" s="1" t="n">
        <v>3088.12</v>
      </c>
      <c r="GY104" s="1" t="n">
        <v>1832.71</v>
      </c>
      <c r="GZ104" s="1" t="n">
        <v>8.87</v>
      </c>
      <c r="HA104" s="1" t="n">
        <v>1.96</v>
      </c>
      <c r="HB104" s="1" t="n">
        <v>5.37</v>
      </c>
      <c r="HC104" s="1" t="n">
        <v>0</v>
      </c>
      <c r="HD104" s="1" t="n">
        <v>30.96</v>
      </c>
      <c r="HE104" s="1" t="n">
        <v>285.55</v>
      </c>
      <c r="HF104" s="1" t="n">
        <v>1.9</v>
      </c>
      <c r="HG104" s="1" t="n">
        <v>1.54</v>
      </c>
      <c r="HH104" s="1" t="n">
        <v>17.79</v>
      </c>
      <c r="HI104" s="1" t="n">
        <v>3.55</v>
      </c>
      <c r="HJ104" s="1" t="n">
        <v>1.89</v>
      </c>
      <c r="HK104" s="1" t="n">
        <v>1.98</v>
      </c>
      <c r="HL104" s="1" t="n">
        <v>442.22</v>
      </c>
      <c r="HM104" s="1" t="n">
        <v>2.76</v>
      </c>
      <c r="HN104" s="1" t="n">
        <v>36.51</v>
      </c>
      <c r="HO104" s="1" t="n">
        <v>4010.97</v>
      </c>
      <c r="HP104" s="1" t="n">
        <v>3414.47</v>
      </c>
      <c r="HQ104" s="1" t="n">
        <v>45.94</v>
      </c>
      <c r="HR104" s="1" t="n">
        <v>958.63</v>
      </c>
      <c r="HS104" s="1" t="n">
        <v>671.07</v>
      </c>
      <c r="HT104" s="1" t="n">
        <v>2291.53</v>
      </c>
      <c r="HU104" s="1" t="n">
        <v>632.28</v>
      </c>
      <c r="HV104" s="1" t="n">
        <v>119.71</v>
      </c>
      <c r="HW104" s="1" t="n">
        <v>6.76</v>
      </c>
      <c r="HX104" s="1" t="n">
        <v>4.75</v>
      </c>
      <c r="HY104" s="1" t="n">
        <v>3.18</v>
      </c>
      <c r="HZ104" s="1" t="n">
        <v>0.61</v>
      </c>
      <c r="IA104" s="1" t="n">
        <v>5.96</v>
      </c>
      <c r="IB104" s="1" t="n">
        <v>1.06</v>
      </c>
      <c r="IC104" s="1" t="n">
        <v>13.2</v>
      </c>
      <c r="ID104" s="1" t="n">
        <v>4.11</v>
      </c>
      <c r="IE104" s="1" t="n">
        <v>9.83</v>
      </c>
      <c r="IF104" s="1" t="n">
        <v>11.14</v>
      </c>
      <c r="IG104" s="1" t="n">
        <v>7.48</v>
      </c>
      <c r="IH104" s="1" t="n">
        <v>69.84</v>
      </c>
      <c r="II104" s="1" t="n">
        <v>1.83</v>
      </c>
      <c r="IJ104" s="1" t="n">
        <v>24.48</v>
      </c>
      <c r="IK104" s="1" t="n">
        <v>47.99</v>
      </c>
      <c r="IL104" s="1" t="n">
        <v>2982525.4</v>
      </c>
      <c r="IM104" s="1" t="n">
        <v>7396.95</v>
      </c>
      <c r="IN104" s="1" t="n">
        <v>23.7</v>
      </c>
      <c r="IO104" s="1" t="n">
        <v>0.08</v>
      </c>
      <c r="IP104" s="1" t="n">
        <v>0.02</v>
      </c>
      <c r="IQ104" s="1" t="n">
        <v>0.05</v>
      </c>
      <c r="IR104" s="1" t="n">
        <v>0.12</v>
      </c>
      <c r="IS104" s="1" t="n">
        <v>0.62</v>
      </c>
      <c r="IT104" s="1" t="n">
        <v>0.06</v>
      </c>
      <c r="IU104" s="1" t="n">
        <v>0.53</v>
      </c>
      <c r="IV104" s="1" t="n">
        <v>0.36</v>
      </c>
      <c r="IW104" s="1" t="n">
        <v>5.04</v>
      </c>
      <c r="IX104" s="1" t="n">
        <v>3.07</v>
      </c>
      <c r="IY104" s="1" t="n">
        <v>2.85</v>
      </c>
      <c r="IZ104" s="1" t="n">
        <v>1.09</v>
      </c>
      <c r="JA104" s="1" t="n">
        <v>0.31</v>
      </c>
      <c r="JB104" s="1" t="n">
        <v>0</v>
      </c>
      <c r="JC104" s="1" t="n">
        <v>8.82</v>
      </c>
      <c r="JD104" s="1" t="n">
        <v>4.47</v>
      </c>
      <c r="JE104" s="1" t="n">
        <v>0.34</v>
      </c>
      <c r="JF104" s="1" t="n">
        <v>0.02</v>
      </c>
      <c r="JG104" s="1" t="n">
        <v>0</v>
      </c>
      <c r="JH104" s="1" t="n">
        <v>5.37</v>
      </c>
      <c r="JI104" s="1" t="n">
        <v>3.62</v>
      </c>
      <c r="JJ104" s="1" t="n">
        <v>0.02</v>
      </c>
      <c r="JK104" s="1" t="n">
        <v>0.05</v>
      </c>
      <c r="JL104" s="1" t="n">
        <v>0.49</v>
      </c>
      <c r="JM104" s="1" t="n">
        <v>0.41</v>
      </c>
      <c r="JN104" s="1" t="n">
        <v>0</v>
      </c>
      <c r="JO104" s="1" t="n">
        <v>0.01</v>
      </c>
      <c r="JP104" s="1" t="n">
        <v>0.01</v>
      </c>
      <c r="JQ104" s="1" t="n">
        <v>0</v>
      </c>
      <c r="JR104" s="1" t="n">
        <v>0</v>
      </c>
      <c r="JS104" s="1" t="n">
        <v>0</v>
      </c>
      <c r="JT104" s="1" t="n">
        <v>0.01</v>
      </c>
      <c r="JU104" s="1" t="n">
        <v>0.01</v>
      </c>
      <c r="JV104" s="1" t="n">
        <v>46</v>
      </c>
      <c r="JW104" s="1" t="n">
        <v>2760</v>
      </c>
      <c r="JX104" s="1" t="n">
        <v>41.4</v>
      </c>
      <c r="JY104" s="1" t="n">
        <v>1.5</v>
      </c>
      <c r="JZ104" s="1" t="n">
        <v>1.5</v>
      </c>
      <c r="KA104" s="1" t="n">
        <v>90</v>
      </c>
      <c r="KB104" s="1" t="n">
        <v>44.826</v>
      </c>
      <c r="KC104" s="1" t="n">
        <v>17.617</v>
      </c>
      <c r="KD104" s="1" t="n">
        <v>1057.02</v>
      </c>
      <c r="KE104" s="1" t="n">
        <v>26.617</v>
      </c>
      <c r="KF104" s="1" t="n">
        <v>72.617</v>
      </c>
      <c r="KG104" s="1" t="n">
        <v>65.076</v>
      </c>
    </row>
    <row r="105" customFormat="false" ht="15" hidden="false" customHeight="true" outlineLevel="0" collapsed="false">
      <c r="A105" s="1" t="n">
        <v>30674</v>
      </c>
      <c r="B105" s="1" t="n">
        <v>2</v>
      </c>
      <c r="C105" s="1" t="n">
        <v>33</v>
      </c>
      <c r="D105" s="1" t="n">
        <v>1</v>
      </c>
      <c r="E105" s="1" t="n">
        <v>1</v>
      </c>
      <c r="F105" s="1" t="n">
        <v>0</v>
      </c>
      <c r="G105" s="1" t="n">
        <v>1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f aca="false">SUM(E105:O105)</f>
        <v>2</v>
      </c>
      <c r="Q105" s="1" t="n">
        <v>90</v>
      </c>
      <c r="R105" s="1" t="n">
        <v>60</v>
      </c>
      <c r="S105" s="1" t="n">
        <v>30</v>
      </c>
      <c r="T105" s="2" t="n">
        <v>70</v>
      </c>
      <c r="U105" s="3" t="n">
        <v>59.2</v>
      </c>
      <c r="V105" s="3" t="n">
        <v>158</v>
      </c>
      <c r="W105" s="2" t="n">
        <v>23.7141483736581</v>
      </c>
      <c r="X105" s="2" t="n">
        <v>0</v>
      </c>
      <c r="Y105" s="3" t="n">
        <v>78.5</v>
      </c>
      <c r="Z105" s="3" t="n">
        <v>96</v>
      </c>
      <c r="AA105" s="2" t="n">
        <v>33.0734924675991</v>
      </c>
      <c r="AB105" s="2" t="n">
        <v>0.496835443037975</v>
      </c>
      <c r="AC105" s="2" t="n">
        <v>0.817708333333333</v>
      </c>
      <c r="AD105" s="3" t="n">
        <v>32</v>
      </c>
      <c r="AE105" s="3" t="n">
        <v>18.9</v>
      </c>
      <c r="AF105" s="3" t="n">
        <v>40.3</v>
      </c>
      <c r="AG105" s="1" t="n">
        <v>4</v>
      </c>
      <c r="AH105" s="3" t="n">
        <v>47.3</v>
      </c>
      <c r="AI105" s="3" t="n">
        <v>28</v>
      </c>
      <c r="AJ105" s="3" t="n">
        <v>38.2</v>
      </c>
      <c r="AK105" s="3" t="n">
        <v>2.1</v>
      </c>
      <c r="AL105" s="1" t="n">
        <v>1242</v>
      </c>
      <c r="AM105" s="1" t="n">
        <v>35</v>
      </c>
      <c r="AN105" s="1" t="n">
        <v>1938</v>
      </c>
      <c r="AO105" s="1" t="n">
        <v>87</v>
      </c>
      <c r="AP105" s="1" t="n">
        <v>112</v>
      </c>
      <c r="AQ105" s="1" t="n">
        <v>92</v>
      </c>
      <c r="AR105" s="1" t="n">
        <v>80</v>
      </c>
      <c r="AS105" s="1" t="n">
        <v>61</v>
      </c>
      <c r="AT105" s="1" t="n">
        <v>1</v>
      </c>
      <c r="AU105" s="1" t="n">
        <f aca="false">((AO105*15)+(AP105*30)+(AQ105*30)+(AR105*30)+(AS105*15))-(AO105*120)</f>
        <v>300</v>
      </c>
      <c r="AV105" s="1" t="n">
        <f aca="false">((AO105*15)+(AP105*30)+(AQ105*30)+(AR105*30)+(AS105*15))</f>
        <v>10740</v>
      </c>
      <c r="AX105" s="4" t="n">
        <f aca="false">10000/SQRT((AO105*BE105)*(AVERAGE(AO105:AS105)*AVERAGE(BE105:BI105)))</f>
        <v>4.46110599071548</v>
      </c>
      <c r="AY105" s="4" t="n">
        <v>0</v>
      </c>
      <c r="AZ105" s="2" t="n">
        <f aca="false">(AO105*BE105)/405</f>
        <v>2.21259259259259</v>
      </c>
      <c r="BA105" s="2" t="n">
        <v>1</v>
      </c>
      <c r="BB105" s="2" t="n">
        <f aca="false">1/(LOG(BE105)+LOG(AO105))</f>
        <v>0.338712485325101</v>
      </c>
      <c r="BC105" s="2" t="n">
        <f aca="false">(BF105-BE105)/(AP105-AO105)</f>
        <v>2.164</v>
      </c>
      <c r="BD105" s="2" t="n">
        <f aca="false">(20*BE105)/((AO105/18)-3.5)</f>
        <v>154.5</v>
      </c>
      <c r="BE105" s="3" t="n">
        <v>10.3</v>
      </c>
      <c r="BF105" s="3" t="n">
        <v>64.4</v>
      </c>
      <c r="BG105" s="3" t="n">
        <v>136</v>
      </c>
      <c r="BH105" s="3" t="n">
        <v>50.6</v>
      </c>
      <c r="BI105" s="3" t="n">
        <v>63.2</v>
      </c>
      <c r="BJ105" s="2" t="n">
        <f aca="false">((BE105*15)+(BF105*30)+(BG105*30)+(BH105*30)+(BI105*15))-(BE105*120)</f>
        <v>7396.5</v>
      </c>
      <c r="BK105" s="2" t="n">
        <f aca="false">((BE105*15)+(BF105*30)+(BG105*30)+(BH105*30)+(BI105*15))</f>
        <v>8632.5</v>
      </c>
      <c r="BL105" s="2" t="n">
        <f aca="false">(1/BE105)</f>
        <v>0.0970873786407767</v>
      </c>
      <c r="BM105" s="2" t="n">
        <f aca="false">(BJ105/AU105)</f>
        <v>24.655</v>
      </c>
      <c r="BN105" s="2" t="n">
        <f aca="false">(BK105/AV105)</f>
        <v>0.80377094972067</v>
      </c>
      <c r="BO105" s="2" t="n">
        <f aca="false">(AX105*BM105)</f>
        <v>109.98856820109</v>
      </c>
      <c r="BP105" s="2" t="n">
        <f aca="false">(AX105*BN105)</f>
        <v>3.58570739896195</v>
      </c>
      <c r="BQ105" s="2" t="n">
        <v>2</v>
      </c>
      <c r="BR105" s="4" t="n">
        <f aca="false">(BC105*BL105)</f>
        <v>0.210097087378641</v>
      </c>
      <c r="BS105" s="1" t="n">
        <v>122</v>
      </c>
      <c r="BT105" s="1" t="n">
        <v>0</v>
      </c>
      <c r="BU105" s="1" t="n">
        <v>55</v>
      </c>
      <c r="BV105" s="1" t="n">
        <v>0</v>
      </c>
      <c r="BW105" s="1" t="n">
        <v>53</v>
      </c>
      <c r="BX105" s="1" t="n">
        <v>0</v>
      </c>
      <c r="BY105" s="1" t="n">
        <v>14</v>
      </c>
      <c r="BZ105" s="1" t="n">
        <v>72</v>
      </c>
      <c r="CA105" s="1" t="n">
        <v>0</v>
      </c>
      <c r="CB105" s="1" t="n">
        <v>0</v>
      </c>
      <c r="CD105" s="1" t="n">
        <v>60</v>
      </c>
      <c r="CE105" s="1" t="n">
        <v>67.55</v>
      </c>
      <c r="CF105" s="1" t="n">
        <v>52.59</v>
      </c>
      <c r="CG105" s="1" t="n">
        <v>156</v>
      </c>
      <c r="CH105" s="1" t="n">
        <v>82</v>
      </c>
      <c r="CI105" s="1" t="n">
        <v>391</v>
      </c>
      <c r="CJ105" s="1" t="n">
        <v>1.91</v>
      </c>
      <c r="CK105" s="1" t="s">
        <v>429</v>
      </c>
      <c r="FN105" s="1" t="n">
        <v>26</v>
      </c>
      <c r="FO105" s="1" t="n">
        <v>1</v>
      </c>
      <c r="FP105" s="1" t="n">
        <v>1</v>
      </c>
      <c r="FQ105" s="1" t="n">
        <v>29.51012</v>
      </c>
      <c r="FR105" s="1" t="n">
        <v>376.3949</v>
      </c>
      <c r="FS105" s="1" t="n">
        <v>1.02</v>
      </c>
      <c r="FT105" s="1" t="n">
        <v>2</v>
      </c>
      <c r="FU105" s="1" t="n">
        <v>2</v>
      </c>
      <c r="FV105" s="1" t="n">
        <v>1</v>
      </c>
      <c r="FW105" s="1" t="n">
        <v>2941.13</v>
      </c>
      <c r="FX105" s="1" t="n">
        <v>75.23</v>
      </c>
      <c r="FY105" s="1" t="n">
        <v>18.95</v>
      </c>
      <c r="FZ105" s="1" t="n">
        <v>18.3</v>
      </c>
      <c r="GA105" s="1" t="n">
        <v>25.35</v>
      </c>
      <c r="GB105" s="1" t="n">
        <v>536.17</v>
      </c>
      <c r="GC105" s="1" t="n">
        <v>60.74</v>
      </c>
      <c r="GD105" s="1" t="n">
        <v>72</v>
      </c>
      <c r="GE105" s="1" t="n">
        <v>5.04</v>
      </c>
      <c r="GF105" s="1" t="n">
        <v>77.47</v>
      </c>
      <c r="GG105" s="1" t="n">
        <v>1.93</v>
      </c>
      <c r="GH105" s="1" t="n">
        <v>39.88</v>
      </c>
      <c r="GI105" s="1" t="n">
        <v>19.9</v>
      </c>
      <c r="GJ105" s="1" t="n">
        <v>60.05</v>
      </c>
      <c r="GK105" s="1" t="n">
        <v>54.79</v>
      </c>
      <c r="GL105" s="1" t="n">
        <v>41.86</v>
      </c>
      <c r="GM105" s="1" t="n">
        <v>12.3</v>
      </c>
      <c r="GN105" s="1" t="n">
        <v>0</v>
      </c>
      <c r="GO105" s="1" t="n">
        <v>24.23</v>
      </c>
      <c r="GP105" s="1" t="n">
        <v>7.31</v>
      </c>
      <c r="GQ105" s="1" t="n">
        <v>9.95</v>
      </c>
      <c r="GR105" s="1" t="n">
        <v>3.78</v>
      </c>
      <c r="GS105" s="1" t="n">
        <v>1168.57</v>
      </c>
      <c r="GT105" s="1" t="n">
        <v>20.18</v>
      </c>
      <c r="GU105" s="1" t="n">
        <v>0.76</v>
      </c>
      <c r="GV105" s="1" t="n">
        <v>547.18</v>
      </c>
      <c r="GW105" s="1" t="n">
        <v>1496.33</v>
      </c>
      <c r="GX105" s="1" t="n">
        <v>7773.08</v>
      </c>
      <c r="GY105" s="1" t="n">
        <v>1856.29</v>
      </c>
      <c r="GZ105" s="1" t="n">
        <v>11.69</v>
      </c>
      <c r="HA105" s="1" t="n">
        <v>2.79</v>
      </c>
      <c r="HB105" s="1" t="n">
        <v>4.6</v>
      </c>
      <c r="HC105" s="1" t="n">
        <v>0</v>
      </c>
      <c r="HD105" s="1" t="n">
        <v>53.61</v>
      </c>
      <c r="HE105" s="1" t="n">
        <v>954.13</v>
      </c>
      <c r="HF105" s="1" t="n">
        <v>2.71</v>
      </c>
      <c r="HG105" s="1" t="n">
        <v>2.85</v>
      </c>
      <c r="HH105" s="1" t="n">
        <v>30.24</v>
      </c>
      <c r="HI105" s="1" t="n">
        <v>8.98</v>
      </c>
      <c r="HJ105" s="1" t="n">
        <v>3.6</v>
      </c>
      <c r="HK105" s="1" t="n">
        <v>0.86</v>
      </c>
      <c r="HL105" s="1" t="n">
        <v>758.96</v>
      </c>
      <c r="HM105" s="1" t="n">
        <v>2.66</v>
      </c>
      <c r="HN105" s="1" t="n">
        <v>109.79</v>
      </c>
      <c r="HO105" s="1" t="n">
        <v>14200.16</v>
      </c>
      <c r="HP105" s="1" t="n">
        <v>26915.24</v>
      </c>
      <c r="HQ105" s="1" t="n">
        <v>136.74</v>
      </c>
      <c r="HR105" s="1" t="n">
        <v>8072.79</v>
      </c>
      <c r="HS105" s="1" t="n">
        <v>4932.29</v>
      </c>
      <c r="HT105" s="1" t="n">
        <v>29069.23</v>
      </c>
      <c r="HU105" s="1" t="n">
        <v>1962.63</v>
      </c>
      <c r="HV105" s="1" t="n">
        <v>228.33</v>
      </c>
      <c r="HW105" s="1" t="n">
        <v>11.64</v>
      </c>
      <c r="HX105" s="1" t="n">
        <v>13.55</v>
      </c>
      <c r="HY105" s="1" t="n">
        <v>13.42</v>
      </c>
      <c r="HZ105" s="1" t="n">
        <v>0.39</v>
      </c>
      <c r="IA105" s="1" t="n">
        <v>7.48</v>
      </c>
      <c r="IB105" s="1" t="n">
        <v>1.25</v>
      </c>
      <c r="IC105" s="1" t="n">
        <v>23.39</v>
      </c>
      <c r="ID105" s="1" t="n">
        <v>14.26</v>
      </c>
      <c r="IE105" s="1" t="n">
        <v>12.83</v>
      </c>
      <c r="IF105" s="1" t="n">
        <v>19.29</v>
      </c>
      <c r="IG105" s="1" t="n">
        <v>10.11</v>
      </c>
      <c r="IH105" s="1" t="n">
        <v>106.07</v>
      </c>
      <c r="II105" s="1" t="n">
        <v>25.33</v>
      </c>
      <c r="IJ105" s="1" t="n">
        <v>48.93</v>
      </c>
      <c r="IK105" s="1" t="n">
        <v>142.37</v>
      </c>
      <c r="IL105" s="1" t="n">
        <v>5489417.2</v>
      </c>
      <c r="IM105" s="1" t="n">
        <v>10238.2</v>
      </c>
      <c r="IN105" s="1" t="n">
        <v>35.25</v>
      </c>
      <c r="IO105" s="1" t="n">
        <v>0.05</v>
      </c>
      <c r="IP105" s="1" t="n">
        <v>0.02</v>
      </c>
      <c r="IQ105" s="1" t="n">
        <v>0.01</v>
      </c>
      <c r="IR105" s="1" t="n">
        <v>0.03</v>
      </c>
      <c r="IS105" s="1" t="n">
        <v>0.05</v>
      </c>
      <c r="IT105" s="1" t="n">
        <v>0.02</v>
      </c>
      <c r="IU105" s="1" t="n">
        <v>0.44</v>
      </c>
      <c r="IV105" s="1" t="n">
        <v>0.38</v>
      </c>
      <c r="IW105" s="1" t="n">
        <v>7</v>
      </c>
      <c r="IX105" s="1" t="n">
        <v>4.78</v>
      </c>
      <c r="IY105" s="1" t="n">
        <v>1.95</v>
      </c>
      <c r="IZ105" s="1" t="n">
        <v>1.03</v>
      </c>
      <c r="JA105" s="1" t="n">
        <v>1.29</v>
      </c>
      <c r="JB105" s="1" t="n">
        <v>0.01</v>
      </c>
      <c r="JC105" s="1" t="n">
        <v>16.48</v>
      </c>
      <c r="JD105" s="1" t="n">
        <v>10.63</v>
      </c>
      <c r="JE105" s="1" t="n">
        <v>0.19</v>
      </c>
      <c r="JF105" s="1" t="n">
        <v>0.14</v>
      </c>
      <c r="JG105" s="1" t="n">
        <v>0</v>
      </c>
      <c r="JH105" s="1" t="n">
        <v>8.06</v>
      </c>
      <c r="JI105" s="1" t="n">
        <v>6.44</v>
      </c>
      <c r="JJ105" s="1" t="n">
        <v>0.01</v>
      </c>
      <c r="JK105" s="1" t="n">
        <v>0.06</v>
      </c>
      <c r="JL105" s="1" t="n">
        <v>0.88</v>
      </c>
      <c r="JM105" s="1" t="n">
        <v>0.92</v>
      </c>
      <c r="JN105" s="1" t="n">
        <v>0</v>
      </c>
      <c r="JO105" s="1" t="n">
        <v>0.05</v>
      </c>
      <c r="JP105" s="1" t="n">
        <v>0.01</v>
      </c>
      <c r="JQ105" s="1" t="n">
        <v>0.03</v>
      </c>
      <c r="JR105" s="1" t="n">
        <v>0.02</v>
      </c>
      <c r="JS105" s="1" t="n">
        <v>0.01</v>
      </c>
      <c r="JT105" s="1" t="n">
        <v>0.08</v>
      </c>
      <c r="JU105" s="1" t="n">
        <v>0.06</v>
      </c>
      <c r="JV105" s="1" t="n">
        <v>54</v>
      </c>
      <c r="JW105" s="1" t="n">
        <v>3240</v>
      </c>
      <c r="JX105" s="1" t="n">
        <v>48.6</v>
      </c>
      <c r="JY105" s="1" t="n">
        <v>16.992</v>
      </c>
      <c r="JZ105" s="1" t="n">
        <v>11.242</v>
      </c>
      <c r="KA105" s="1" t="n">
        <v>674.52</v>
      </c>
      <c r="KB105" s="1" t="n">
        <v>11.4066</v>
      </c>
      <c r="KC105" s="1" t="n">
        <v>3.867</v>
      </c>
      <c r="KD105" s="1" t="n">
        <v>232.02</v>
      </c>
      <c r="KE105" s="1" t="n">
        <v>58.267</v>
      </c>
      <c r="KF105" s="1" t="n">
        <v>112.267</v>
      </c>
      <c r="KG105" s="1" t="n">
        <v>176.8619</v>
      </c>
    </row>
    <row r="106" customFormat="false" ht="15" hidden="false" customHeight="true" outlineLevel="0" collapsed="false">
      <c r="A106" s="1" t="n">
        <v>30675</v>
      </c>
      <c r="B106" s="1" t="n">
        <v>2</v>
      </c>
      <c r="C106" s="1" t="n">
        <v>50</v>
      </c>
      <c r="D106" s="1" t="n">
        <v>1</v>
      </c>
      <c r="E106" s="1" t="n">
        <v>1</v>
      </c>
      <c r="F106" s="1" t="n">
        <v>1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f aca="false">IF(W106&gt;27,1,0)</f>
        <v>1</v>
      </c>
      <c r="N106" s="1" t="n">
        <v>0</v>
      </c>
      <c r="O106" s="1" t="n">
        <v>1</v>
      </c>
      <c r="P106" s="1" t="n">
        <f aca="false">SUM(E106:O106)</f>
        <v>4</v>
      </c>
      <c r="Q106" s="1" t="n">
        <v>110</v>
      </c>
      <c r="R106" s="1" t="n">
        <v>70</v>
      </c>
      <c r="S106" s="1" t="n">
        <f aca="false">Q106-R106</f>
        <v>40</v>
      </c>
      <c r="T106" s="2" t="n">
        <f aca="false">(S106/3)+ R106</f>
        <v>83.3333333333333</v>
      </c>
      <c r="U106" s="3" t="n">
        <v>84.6</v>
      </c>
      <c r="V106" s="3" t="n">
        <v>163.5</v>
      </c>
      <c r="W106" s="18" t="n">
        <f aca="false">U106/POWER((V106/100),2)</f>
        <v>31.6471677468227</v>
      </c>
      <c r="X106" s="2" t="n">
        <v>2</v>
      </c>
      <c r="Y106" s="3" t="n">
        <v>107.5</v>
      </c>
      <c r="Z106" s="3" t="n">
        <v>113</v>
      </c>
      <c r="AA106" s="2" t="n">
        <v>48.858937066404</v>
      </c>
      <c r="AB106" s="2" t="n">
        <v>0.657492354740061</v>
      </c>
      <c r="AC106" s="2" t="n">
        <v>0.951327433628319</v>
      </c>
      <c r="AD106" s="3" t="n">
        <v>47</v>
      </c>
      <c r="AE106" s="3" t="n">
        <v>39.8</v>
      </c>
      <c r="AF106" s="3" t="n">
        <v>44.8</v>
      </c>
      <c r="AG106" s="1" t="n">
        <v>11</v>
      </c>
      <c r="AH106" s="3" t="n">
        <v>37.8</v>
      </c>
      <c r="AI106" s="3" t="n">
        <v>32</v>
      </c>
      <c r="AJ106" s="3" t="n">
        <v>42.5</v>
      </c>
      <c r="AK106" s="3" t="n">
        <v>2.3</v>
      </c>
      <c r="AL106" s="1" t="n">
        <v>1408</v>
      </c>
      <c r="AM106" s="1" t="n">
        <v>65</v>
      </c>
      <c r="AN106" s="1" t="n">
        <v>2196</v>
      </c>
      <c r="AO106" s="1" t="n">
        <v>108</v>
      </c>
      <c r="AP106" s="1" t="n">
        <v>205</v>
      </c>
      <c r="AQ106" s="1" t="n">
        <v>259</v>
      </c>
      <c r="AR106" s="1" t="n">
        <v>215</v>
      </c>
      <c r="AS106" s="1" t="n">
        <v>187</v>
      </c>
      <c r="AT106" s="1" t="n">
        <v>4</v>
      </c>
      <c r="AU106" s="1" t="n">
        <v>11835</v>
      </c>
      <c r="AV106" s="1" t="n">
        <f aca="false">((AO106*15)+(AP106*30)+(AQ106*30)+(AR106*30)+(AS106*15))</f>
        <v>24795</v>
      </c>
      <c r="AW106" s="1" t="n">
        <v>5.68</v>
      </c>
      <c r="AX106" s="4" t="n">
        <f aca="false">10000/SQRT((AO106*BE106)*(AVERAGE(AO106:AS106)*AVERAGE(BE106:BI106)))</f>
        <v>3.29852636945289</v>
      </c>
      <c r="AY106" s="4" t="n">
        <v>1</v>
      </c>
      <c r="AZ106" s="2" t="n">
        <f aca="false">(AO106*BE106)/405</f>
        <v>2.04266666666667</v>
      </c>
      <c r="BA106" s="2" t="n">
        <v>1</v>
      </c>
      <c r="BB106" s="2" t="n">
        <f aca="false">1/(LOG(BE106)+LOG(AO106))</f>
        <v>0.34274129334816</v>
      </c>
      <c r="BC106" s="2" t="n">
        <f aca="false">(BF106-BE106)/(AP106-AO106)</f>
        <v>0.334432989690722</v>
      </c>
      <c r="BD106" s="2" t="n">
        <f aca="false">(20*BE106)/((AO106/18)-3.5)</f>
        <v>61.28</v>
      </c>
      <c r="BE106" s="3" t="n">
        <v>7.66</v>
      </c>
      <c r="BF106" s="3" t="n">
        <v>40.1</v>
      </c>
      <c r="BG106" s="3" t="n">
        <v>78.5</v>
      </c>
      <c r="BH106" s="3" t="n">
        <v>83.5</v>
      </c>
      <c r="BI106" s="3" t="n">
        <v>75.4</v>
      </c>
      <c r="BJ106" s="2" t="n">
        <f aca="false">((BE106*15)+(BF106*30)+(BG106*30)+(BH106*30)+(BI106*15))-(BE106*120)</f>
        <v>6389.7</v>
      </c>
      <c r="BK106" s="2" t="n">
        <f aca="false">((BE106*15)+(BF106*30)+(BG106*30)+(BH106*30)+(BI106*15))</f>
        <v>7308.9</v>
      </c>
      <c r="BL106" s="2" t="n">
        <f aca="false">(1/BE106)</f>
        <v>0.130548302872063</v>
      </c>
      <c r="BM106" s="2" t="n">
        <f aca="false">(BJ106/AU106)</f>
        <v>0.539898605830165</v>
      </c>
      <c r="BN106" s="2" t="n">
        <f aca="false">(BK106/AV106)</f>
        <v>0.294773139745916</v>
      </c>
      <c r="BO106" s="2" t="n">
        <f aca="false">(AX106*BM106)</f>
        <v>1.78086978816165</v>
      </c>
      <c r="BP106" s="2" t="n">
        <f aca="false">(AX106*BN106)</f>
        <v>0.972316974458328</v>
      </c>
      <c r="BQ106" s="2" t="n">
        <v>1</v>
      </c>
      <c r="BR106" s="4" t="n">
        <f aca="false">(BC106*BL106)</f>
        <v>0.0436596592285537</v>
      </c>
      <c r="BS106" s="1" t="n">
        <v>157</v>
      </c>
      <c r="BT106" s="1" t="n">
        <v>0</v>
      </c>
      <c r="BU106" s="1" t="n">
        <v>39</v>
      </c>
      <c r="BV106" s="1" t="n">
        <v>1</v>
      </c>
      <c r="BW106" s="1" t="n">
        <v>99</v>
      </c>
      <c r="BX106" s="1" t="n">
        <v>0</v>
      </c>
      <c r="BY106" s="1" t="n">
        <v>41</v>
      </c>
      <c r="BZ106" s="1" t="n">
        <v>204</v>
      </c>
      <c r="CA106" s="1" t="n">
        <v>1</v>
      </c>
      <c r="CB106" s="1" t="n">
        <v>5</v>
      </c>
      <c r="CC106" s="1" t="n">
        <v>2</v>
      </c>
      <c r="CD106" s="1" t="n">
        <v>78</v>
      </c>
      <c r="CE106" s="1" t="n">
        <v>16.27</v>
      </c>
      <c r="CF106" s="1" t="n">
        <v>10.52</v>
      </c>
      <c r="CG106" s="1" t="n">
        <v>132</v>
      </c>
      <c r="CH106" s="1" t="n">
        <v>40</v>
      </c>
      <c r="CI106" s="1" t="n">
        <v>441</v>
      </c>
      <c r="CJ106" s="1" t="n">
        <v>0.96</v>
      </c>
      <c r="CK106" s="1" t="s">
        <v>429</v>
      </c>
    </row>
    <row r="107" customFormat="false" ht="15" hidden="false" customHeight="true" outlineLevel="0" collapsed="false">
      <c r="A107" s="1" t="n">
        <v>30677</v>
      </c>
      <c r="B107" s="1" t="n">
        <v>2</v>
      </c>
      <c r="C107" s="1" t="n">
        <v>22</v>
      </c>
      <c r="D107" s="1" t="n">
        <v>1</v>
      </c>
      <c r="E107" s="1" t="n">
        <v>1</v>
      </c>
      <c r="F107" s="1" t="n">
        <v>0</v>
      </c>
      <c r="G107" s="1" t="n">
        <v>1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f aca="false">SUM(E107:O107)</f>
        <v>2</v>
      </c>
      <c r="Q107" s="1" t="n">
        <v>110</v>
      </c>
      <c r="R107" s="1" t="n">
        <v>70</v>
      </c>
      <c r="S107" s="1" t="n">
        <v>40</v>
      </c>
      <c r="T107" s="2" t="n">
        <v>83.3333333333333</v>
      </c>
      <c r="U107" s="3" t="n">
        <v>48.9</v>
      </c>
      <c r="V107" s="3" t="n">
        <v>163</v>
      </c>
      <c r="W107" s="2" t="n">
        <v>18.4049079754601</v>
      </c>
      <c r="X107" s="2" t="n">
        <v>0</v>
      </c>
      <c r="Y107" s="3" t="n">
        <v>69</v>
      </c>
      <c r="Z107" s="3" t="n">
        <v>90</v>
      </c>
      <c r="AA107" s="2" t="n">
        <v>27.9434562697843</v>
      </c>
      <c r="AB107" s="2" t="n">
        <v>0.423312883435583</v>
      </c>
      <c r="AC107" s="2" t="n">
        <v>0.766666666666667</v>
      </c>
      <c r="AD107" s="3" t="n">
        <v>21.7</v>
      </c>
      <c r="AE107" s="3" t="n">
        <v>10.6</v>
      </c>
      <c r="AF107" s="3" t="n">
        <v>38.3</v>
      </c>
      <c r="AG107" s="1" t="n">
        <v>1</v>
      </c>
      <c r="AH107" s="3" t="n">
        <v>54</v>
      </c>
      <c r="AI107" s="3" t="n">
        <v>26.4</v>
      </c>
      <c r="AJ107" s="3" t="n">
        <v>36.3</v>
      </c>
      <c r="AK107" s="3" t="n">
        <v>2</v>
      </c>
      <c r="AL107" s="1" t="n">
        <v>1200</v>
      </c>
      <c r="AM107" s="1" t="n">
        <v>12</v>
      </c>
      <c r="AN107" s="1" t="n">
        <v>1872</v>
      </c>
      <c r="AO107" s="1" t="n">
        <v>82</v>
      </c>
      <c r="AP107" s="1" t="n">
        <v>109</v>
      </c>
      <c r="AQ107" s="1" t="n">
        <v>87</v>
      </c>
      <c r="AR107" s="1" t="n">
        <v>82</v>
      </c>
      <c r="AS107" s="1" t="n">
        <v>64</v>
      </c>
      <c r="AT107" s="1" t="n">
        <v>1</v>
      </c>
      <c r="AU107" s="1" t="n">
        <f aca="false">((AO107*15)+(AP107*30)+(AQ107*30)+(AR107*30)+(AS107*15))-(AO107*120)</f>
        <v>690</v>
      </c>
      <c r="AV107" s="1" t="n">
        <f aca="false">((AO107*15)+(AP107*30)+(AQ107*30)+(AR107*30)+(AS107*15))</f>
        <v>10530</v>
      </c>
      <c r="AX107" s="4" t="n">
        <f aca="false">10000/SQRT((AO107*BE107)*(AVERAGE(AO107:AS107)*AVERAGE(BE107:BI107)))</f>
        <v>4.25695675066248</v>
      </c>
      <c r="AY107" s="4" t="n">
        <v>0</v>
      </c>
      <c r="AZ107" s="2" t="n">
        <f aca="false">(AO107*BE107)/405</f>
        <v>1.31807407407407</v>
      </c>
      <c r="BA107" s="2" t="n">
        <v>0</v>
      </c>
      <c r="BB107" s="2" t="n">
        <f aca="false">1/(LOG(BE107)+LOG(AO107))</f>
        <v>0.366650249895971</v>
      </c>
      <c r="BC107" s="2" t="n">
        <f aca="false">(BF107-BE107)/(AP107-AO107)</f>
        <v>4.53666666666667</v>
      </c>
      <c r="BD107" s="2" t="n">
        <f aca="false">(20*BE107)/((AO107/18)-3.5)</f>
        <v>123.347368421053</v>
      </c>
      <c r="BE107" s="3" t="n">
        <v>6.51</v>
      </c>
      <c r="BF107" s="3" t="n">
        <v>129</v>
      </c>
      <c r="BG107" s="3" t="n">
        <v>146</v>
      </c>
      <c r="BH107" s="3" t="n">
        <v>207</v>
      </c>
      <c r="BI107" s="3" t="n">
        <v>121</v>
      </c>
      <c r="BJ107" s="2" t="n">
        <f aca="false">((BE107*15)+(BF107*30)+(BG107*30)+(BH107*30)+(BI107*15))-(BE107*120)</f>
        <v>15591.45</v>
      </c>
      <c r="BK107" s="2" t="n">
        <f aca="false">((BE107*15)+(BF107*30)+(BG107*30)+(BH107*30)+(BI107*15))</f>
        <v>16372.65</v>
      </c>
      <c r="BL107" s="2" t="n">
        <f aca="false">(1/BE107)</f>
        <v>0.153609831029186</v>
      </c>
      <c r="BM107" s="2" t="n">
        <f aca="false">(BJ107/AU107)</f>
        <v>22.5963043478261</v>
      </c>
      <c r="BN107" s="2" t="n">
        <f aca="false">(BK107/AV107)</f>
        <v>1.55485754985755</v>
      </c>
      <c r="BO107" s="2" t="n">
        <f aca="false">(AX107*BM107)</f>
        <v>96.1914903335022</v>
      </c>
      <c r="BP107" s="2" t="n">
        <f aca="false">(AX107*BN107)</f>
        <v>6.61896134318462</v>
      </c>
      <c r="BQ107" s="2" t="n">
        <v>2</v>
      </c>
      <c r="BR107" s="4" t="n">
        <f aca="false">(BC107*BL107)</f>
        <v>0.696876600102407</v>
      </c>
      <c r="BS107" s="1" t="n">
        <v>141</v>
      </c>
      <c r="BT107" s="1" t="n">
        <v>0</v>
      </c>
      <c r="BU107" s="1" t="n">
        <v>57</v>
      </c>
      <c r="BV107" s="1" t="n">
        <v>0</v>
      </c>
      <c r="BW107" s="1" t="n">
        <v>59</v>
      </c>
      <c r="BX107" s="1" t="n">
        <v>0</v>
      </c>
      <c r="BY107" s="1" t="n">
        <v>25</v>
      </c>
      <c r="BZ107" s="1" t="n">
        <v>125</v>
      </c>
      <c r="CA107" s="1" t="n">
        <v>0</v>
      </c>
      <c r="CB107" s="1" t="n">
        <v>0</v>
      </c>
      <c r="CD107" s="1" t="n">
        <v>71</v>
      </c>
      <c r="CE107" s="1" t="n">
        <v>-42.39</v>
      </c>
      <c r="CF107" s="1" t="n">
        <v>36.45</v>
      </c>
      <c r="CG107" s="1" t="n">
        <v>138</v>
      </c>
      <c r="CH107" s="1" t="n">
        <v>114</v>
      </c>
      <c r="CI107" s="1" t="n">
        <v>428</v>
      </c>
      <c r="CJ107" s="1" t="n">
        <v>0.878</v>
      </c>
      <c r="CK107" s="1" t="s">
        <v>429</v>
      </c>
    </row>
    <row r="108" customFormat="false" ht="15" hidden="false" customHeight="true" outlineLevel="0" collapsed="false">
      <c r="A108" s="1" t="n">
        <v>30679</v>
      </c>
      <c r="B108" s="1" t="n">
        <v>2</v>
      </c>
      <c r="C108" s="1" t="n">
        <v>32</v>
      </c>
      <c r="D108" s="1" t="n">
        <v>1</v>
      </c>
      <c r="E108" s="1" t="n">
        <v>1</v>
      </c>
      <c r="F108" s="1" t="n">
        <v>0</v>
      </c>
      <c r="G108" s="1" t="n">
        <v>1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f aca="false">SUM(E108:O108)</f>
        <v>2</v>
      </c>
      <c r="Q108" s="1" t="n">
        <v>100</v>
      </c>
      <c r="R108" s="1" t="n">
        <v>70</v>
      </c>
      <c r="S108" s="1" t="n">
        <v>30</v>
      </c>
      <c r="T108" s="2" t="n">
        <v>80</v>
      </c>
      <c r="U108" s="3" t="n">
        <v>58.4</v>
      </c>
      <c r="V108" s="3" t="n">
        <v>162</v>
      </c>
      <c r="W108" s="2" t="n">
        <v>22.2527053802774</v>
      </c>
      <c r="X108" s="2" t="n">
        <v>0</v>
      </c>
      <c r="Y108" s="3" t="n">
        <v>66</v>
      </c>
      <c r="Z108" s="3" t="n">
        <v>95</v>
      </c>
      <c r="AA108" s="2" t="n">
        <v>32.4722887959433</v>
      </c>
      <c r="AB108" s="2" t="n">
        <v>0.407407407407407</v>
      </c>
      <c r="AC108" s="2" t="n">
        <v>0.694736842105263</v>
      </c>
      <c r="AD108" s="3" t="n">
        <v>31.4</v>
      </c>
      <c r="AE108" s="3" t="n">
        <v>18.3</v>
      </c>
      <c r="AF108" s="3" t="n">
        <v>40.1</v>
      </c>
      <c r="AG108" s="1" t="n">
        <v>3</v>
      </c>
      <c r="AH108" s="3" t="n">
        <v>47.8</v>
      </c>
      <c r="AI108" s="3" t="n">
        <v>27.9</v>
      </c>
      <c r="AJ108" s="3" t="n">
        <v>38.1</v>
      </c>
      <c r="AK108" s="3" t="n">
        <v>2</v>
      </c>
      <c r="AL108" s="1" t="n">
        <v>1237</v>
      </c>
      <c r="AM108" s="1" t="n">
        <v>33</v>
      </c>
      <c r="AN108" s="1" t="n">
        <v>1917</v>
      </c>
      <c r="AO108" s="1" t="n">
        <v>73</v>
      </c>
      <c r="AP108" s="1" t="n">
        <v>80</v>
      </c>
      <c r="AQ108" s="1" t="n">
        <v>81</v>
      </c>
      <c r="AR108" s="1" t="n">
        <v>78</v>
      </c>
      <c r="AS108" s="1" t="n">
        <v>90</v>
      </c>
      <c r="AT108" s="1" t="n">
        <v>1</v>
      </c>
      <c r="AU108" s="1" t="n">
        <f aca="false">((AO108*15)+(AP108*30)+(AQ108*30)+(AR108*30)+(AS108*15))-(AO108*120)</f>
        <v>855</v>
      </c>
      <c r="AV108" s="1" t="n">
        <f aca="false">((AO108*15)+(AP108*30)+(AQ108*30)+(AR108*30)+(AS108*15))</f>
        <v>9615</v>
      </c>
      <c r="AX108" s="4" t="n">
        <f aca="false">10000/SQRT((AO108*BE108)*(AVERAGE(AO108:AS108)*AVERAGE(BE108:BI108)))</f>
        <v>9.22019356045278</v>
      </c>
      <c r="AY108" s="4" t="n">
        <v>0</v>
      </c>
      <c r="AZ108" s="2" t="n">
        <f aca="false">(AO108*BE108)/405</f>
        <v>0.877802469135802</v>
      </c>
      <c r="BA108" s="2" t="n">
        <v>0</v>
      </c>
      <c r="BB108" s="2" t="n">
        <f aca="false">1/(LOG(BE108)+LOG(AO108))</f>
        <v>0.392025907438485</v>
      </c>
      <c r="BC108" s="2" t="n">
        <f aca="false">(BF108-BE108)/(AP108-AO108)</f>
        <v>6.39</v>
      </c>
      <c r="BD108" s="2" t="n">
        <f aca="false">(20*BE108)/((AO108/18)-3.5)</f>
        <v>175.32</v>
      </c>
      <c r="BE108" s="3" t="n">
        <v>4.87</v>
      </c>
      <c r="BF108" s="3" t="n">
        <v>49.6</v>
      </c>
      <c r="BG108" s="3" t="n">
        <v>45</v>
      </c>
      <c r="BH108" s="3" t="n">
        <v>43.4</v>
      </c>
      <c r="BI108" s="3" t="n">
        <v>62.9</v>
      </c>
      <c r="BJ108" s="2" t="n">
        <f aca="false">((BE108*15)+(BF108*30)+(BG108*30)+(BH108*30)+(BI108*15))-(BE108*120)</f>
        <v>4572.15</v>
      </c>
      <c r="BK108" s="2" t="n">
        <f aca="false">((BE108*15)+(BF108*30)+(BG108*30)+(BH108*30)+(BI108*15))</f>
        <v>5156.55</v>
      </c>
      <c r="BL108" s="2" t="n">
        <f aca="false">(1/BE108)</f>
        <v>0.205338809034908</v>
      </c>
      <c r="BM108" s="2" t="n">
        <f aca="false">(BJ108/AU108)</f>
        <v>5.34754385964912</v>
      </c>
      <c r="BN108" s="2" t="n">
        <f aca="false">(BK108/AV108)</f>
        <v>0.536302652106084</v>
      </c>
      <c r="BO108" s="2" t="n">
        <f aca="false">(AX108*BM108)</f>
        <v>49.3053894589757</v>
      </c>
      <c r="BP108" s="2" t="n">
        <f aca="false">(AX108*BN108)</f>
        <v>4.94481425940227</v>
      </c>
      <c r="BQ108" s="2" t="n">
        <v>2</v>
      </c>
      <c r="BR108" s="4" t="n">
        <f aca="false">(BC108*BL108)</f>
        <v>1.31211498973306</v>
      </c>
      <c r="BS108" s="1" t="n">
        <v>164</v>
      </c>
      <c r="BT108" s="1" t="n">
        <v>0</v>
      </c>
      <c r="BU108" s="1" t="n">
        <v>57</v>
      </c>
      <c r="BV108" s="1" t="n">
        <v>0</v>
      </c>
      <c r="BW108" s="1" t="n">
        <v>88</v>
      </c>
      <c r="BX108" s="1" t="n">
        <v>0</v>
      </c>
      <c r="BY108" s="1" t="n">
        <v>19</v>
      </c>
      <c r="BZ108" s="1" t="n">
        <v>96</v>
      </c>
      <c r="CA108" s="1" t="n">
        <v>0</v>
      </c>
      <c r="CB108" s="1" t="n">
        <v>0</v>
      </c>
      <c r="CD108" s="1" t="n">
        <v>69</v>
      </c>
      <c r="CE108" s="1" t="n">
        <v>83.16</v>
      </c>
      <c r="CF108" s="1" t="n">
        <v>50.98</v>
      </c>
      <c r="CG108" s="1" t="n">
        <v>136</v>
      </c>
      <c r="CH108" s="1" t="n">
        <v>74</v>
      </c>
      <c r="CI108" s="1" t="n">
        <v>406</v>
      </c>
      <c r="CJ108" s="1" t="n">
        <v>1.39</v>
      </c>
      <c r="CK108" s="1" t="s">
        <v>429</v>
      </c>
      <c r="FM108" s="1" t="n">
        <v>11</v>
      </c>
      <c r="FN108" s="1" t="n">
        <v>11</v>
      </c>
      <c r="FO108" s="1" t="n">
        <v>2</v>
      </c>
      <c r="FP108" s="1" t="n">
        <v>2</v>
      </c>
      <c r="FQ108" s="1" t="n">
        <v>71.54097</v>
      </c>
      <c r="FR108" s="1" t="n">
        <v>4376.758</v>
      </c>
      <c r="FS108" s="1" t="n">
        <v>0.23</v>
      </c>
      <c r="FT108" s="1" t="n">
        <v>1</v>
      </c>
      <c r="FV108" s="1" t="n">
        <v>2</v>
      </c>
      <c r="FW108" s="1" t="n">
        <v>3657.29</v>
      </c>
      <c r="FX108" s="1" t="n">
        <v>131.03</v>
      </c>
      <c r="FY108" s="1" t="n">
        <v>56.12</v>
      </c>
      <c r="FZ108" s="1" t="n">
        <v>52.42</v>
      </c>
      <c r="GA108" s="1" t="n">
        <v>22.61</v>
      </c>
      <c r="GB108" s="1" t="n">
        <v>592.41</v>
      </c>
      <c r="GC108" s="1" t="n">
        <v>30.7</v>
      </c>
      <c r="GD108" s="1" t="n">
        <v>27.3</v>
      </c>
      <c r="GE108" s="1" t="n">
        <v>52.56</v>
      </c>
      <c r="GF108" s="1" t="n">
        <v>178.71</v>
      </c>
      <c r="GG108" s="1" t="n">
        <v>1.09</v>
      </c>
      <c r="GH108" s="1" t="n">
        <v>24.29</v>
      </c>
      <c r="GI108" s="1" t="n">
        <v>14.57</v>
      </c>
      <c r="GJ108" s="1" t="n">
        <v>71.99</v>
      </c>
      <c r="GK108" s="1" t="n">
        <v>44.52</v>
      </c>
      <c r="GL108" s="1" t="n">
        <v>40.73</v>
      </c>
      <c r="GM108" s="1" t="n">
        <v>16.55</v>
      </c>
      <c r="GN108" s="1" t="n">
        <v>0</v>
      </c>
      <c r="GO108" s="1" t="n">
        <v>57.25</v>
      </c>
      <c r="GP108" s="1" t="n">
        <v>35.75</v>
      </c>
      <c r="GQ108" s="1" t="n">
        <v>13.73</v>
      </c>
      <c r="GR108" s="1" t="n">
        <v>1.94</v>
      </c>
      <c r="GS108" s="1" t="n">
        <v>2177.31</v>
      </c>
      <c r="GT108" s="1" t="n">
        <v>23.51</v>
      </c>
      <c r="GU108" s="1" t="n">
        <v>0.48</v>
      </c>
      <c r="GV108" s="1" t="n">
        <v>708.56</v>
      </c>
      <c r="GW108" s="1" t="n">
        <v>2792.13</v>
      </c>
      <c r="GX108" s="1" t="n">
        <v>6112.78</v>
      </c>
      <c r="GY108" s="1" t="n">
        <v>4581.26</v>
      </c>
      <c r="GZ108" s="1" t="n">
        <v>13.6</v>
      </c>
      <c r="HA108" s="1" t="n">
        <v>3.62</v>
      </c>
      <c r="HB108" s="1" t="n">
        <v>4.49</v>
      </c>
      <c r="HC108" s="1" t="n">
        <v>0</v>
      </c>
      <c r="HD108" s="1" t="n">
        <v>79.82</v>
      </c>
      <c r="HE108" s="1" t="n">
        <v>268.48</v>
      </c>
      <c r="HF108" s="1" t="n">
        <v>2.7</v>
      </c>
      <c r="HG108" s="1" t="n">
        <v>3.09</v>
      </c>
      <c r="HH108" s="1" t="n">
        <v>19.61</v>
      </c>
      <c r="HI108" s="1" t="n">
        <v>8.07</v>
      </c>
      <c r="HJ108" s="1" t="n">
        <v>2.75</v>
      </c>
      <c r="HK108" s="1" t="n">
        <v>0.56</v>
      </c>
      <c r="HL108" s="1" t="n">
        <v>653.34</v>
      </c>
      <c r="HM108" s="1" t="n">
        <v>5.38</v>
      </c>
      <c r="HN108" s="1" t="n">
        <v>58.5</v>
      </c>
      <c r="HO108" s="1" t="n">
        <v>4513.2</v>
      </c>
      <c r="HP108" s="1" t="n">
        <v>2381.89</v>
      </c>
      <c r="HQ108" s="1" t="n">
        <v>21.5</v>
      </c>
      <c r="HR108" s="1" t="n">
        <v>983.08</v>
      </c>
      <c r="HS108" s="1" t="n">
        <v>133.13</v>
      </c>
      <c r="HT108" s="1" t="n">
        <v>3059.96</v>
      </c>
      <c r="HU108" s="1" t="n">
        <v>566.13</v>
      </c>
      <c r="HV108" s="1" t="n">
        <v>475.09</v>
      </c>
      <c r="HW108" s="1" t="n">
        <v>8.68</v>
      </c>
      <c r="HX108" s="1" t="n">
        <v>6.73</v>
      </c>
      <c r="HY108" s="1" t="n">
        <v>4.78</v>
      </c>
      <c r="HZ108" s="1" t="n">
        <v>0.58</v>
      </c>
      <c r="IA108" s="1" t="n">
        <v>14.1</v>
      </c>
      <c r="IB108" s="1" t="n">
        <v>1.4</v>
      </c>
      <c r="IC108" s="1" t="n">
        <v>22.37</v>
      </c>
      <c r="ID108" s="1" t="n">
        <v>6.68</v>
      </c>
      <c r="IE108" s="1" t="n">
        <v>35.85</v>
      </c>
      <c r="IF108" s="1" t="n">
        <v>29.26</v>
      </c>
      <c r="IG108" s="1" t="n">
        <v>13.36</v>
      </c>
      <c r="IH108" s="1" t="n">
        <v>323.96</v>
      </c>
      <c r="II108" s="1" t="n">
        <v>5.25</v>
      </c>
      <c r="IJ108" s="1" t="n">
        <v>19.9</v>
      </c>
      <c r="IK108" s="1" t="n">
        <v>40.1</v>
      </c>
      <c r="IL108" s="1" t="n">
        <v>5131644.8</v>
      </c>
      <c r="IM108" s="1" t="n">
        <v>8662.32</v>
      </c>
      <c r="IN108" s="1" t="n">
        <v>77.16</v>
      </c>
      <c r="IO108" s="1" t="n">
        <v>1.25</v>
      </c>
      <c r="IP108" s="1" t="n">
        <v>0.8</v>
      </c>
      <c r="IQ108" s="1" t="n">
        <v>0.47</v>
      </c>
      <c r="IR108" s="1" t="n">
        <v>1.01</v>
      </c>
      <c r="IS108" s="1" t="n">
        <v>1.24</v>
      </c>
      <c r="IT108" s="1" t="n">
        <v>0.9</v>
      </c>
      <c r="IU108" s="1" t="n">
        <v>4.21</v>
      </c>
      <c r="IV108" s="1" t="n">
        <v>5.93</v>
      </c>
      <c r="IW108" s="1" t="n">
        <v>18.3</v>
      </c>
      <c r="IX108" s="1" t="n">
        <v>20.46</v>
      </c>
      <c r="IY108" s="1" t="n">
        <v>8.76</v>
      </c>
      <c r="IZ108" s="1" t="n">
        <v>6.11</v>
      </c>
      <c r="JA108" s="1" t="n">
        <v>1.69</v>
      </c>
      <c r="JB108" s="1" t="n">
        <v>0.26</v>
      </c>
      <c r="JC108" s="1" t="n">
        <v>26.77</v>
      </c>
      <c r="JD108" s="1" t="n">
        <v>18.38</v>
      </c>
      <c r="JE108" s="1" t="n">
        <v>1.45</v>
      </c>
      <c r="JF108" s="1" t="n">
        <v>0.1</v>
      </c>
      <c r="JG108" s="1" t="n">
        <v>0.01</v>
      </c>
      <c r="JH108" s="1" t="n">
        <v>9.03</v>
      </c>
      <c r="JI108" s="1" t="n">
        <v>6.62</v>
      </c>
      <c r="JJ108" s="1" t="n">
        <v>0.18</v>
      </c>
      <c r="JK108" s="1" t="n">
        <v>0.15</v>
      </c>
      <c r="JL108" s="1" t="n">
        <v>1.49</v>
      </c>
      <c r="JM108" s="1" t="n">
        <v>1.05</v>
      </c>
      <c r="JN108" s="1" t="n">
        <v>0.01</v>
      </c>
      <c r="JO108" s="1" t="n">
        <v>0.09</v>
      </c>
      <c r="JP108" s="1" t="n">
        <v>0.05</v>
      </c>
      <c r="JQ108" s="1" t="n">
        <v>0.04</v>
      </c>
      <c r="JR108" s="1" t="n">
        <v>0.04</v>
      </c>
      <c r="JS108" s="1" t="n">
        <v>0</v>
      </c>
      <c r="JT108" s="1" t="n">
        <v>0.1</v>
      </c>
      <c r="JU108" s="1" t="n">
        <v>0.09</v>
      </c>
      <c r="JV108" s="1" t="n">
        <v>44</v>
      </c>
      <c r="JW108" s="1" t="n">
        <v>2640</v>
      </c>
      <c r="JX108" s="1" t="n">
        <v>39.6</v>
      </c>
      <c r="JY108" s="1" t="n">
        <v>34.576</v>
      </c>
      <c r="JZ108" s="1" t="n">
        <v>26.359</v>
      </c>
      <c r="KA108" s="1" t="n">
        <v>1581.54</v>
      </c>
      <c r="KB108" s="1" t="n">
        <v>5.7675</v>
      </c>
      <c r="KC108" s="1" t="n">
        <v>1.867</v>
      </c>
      <c r="KD108" s="1" t="n">
        <v>112.02</v>
      </c>
      <c r="KE108" s="1" t="n">
        <v>69.726</v>
      </c>
      <c r="KF108" s="1" t="n">
        <v>113.726</v>
      </c>
      <c r="KG108" s="1" t="n">
        <v>147.8239</v>
      </c>
    </row>
    <row r="109" customFormat="false" ht="15" hidden="false" customHeight="true" outlineLevel="0" collapsed="false">
      <c r="A109" s="1" t="n">
        <v>30680</v>
      </c>
      <c r="B109" s="1" t="n">
        <v>2</v>
      </c>
      <c r="C109" s="1" t="n">
        <v>37</v>
      </c>
      <c r="D109" s="1" t="n">
        <v>1</v>
      </c>
      <c r="E109" s="1" t="n">
        <v>1</v>
      </c>
      <c r="F109" s="1" t="n">
        <v>0</v>
      </c>
      <c r="G109" s="1" t="n">
        <v>1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</v>
      </c>
      <c r="M109" s="1" t="n">
        <v>0</v>
      </c>
      <c r="N109" s="1" t="n">
        <v>0</v>
      </c>
      <c r="O109" s="1" t="n">
        <v>1</v>
      </c>
      <c r="P109" s="1" t="n">
        <f aca="false">SUM(E109:O109)</f>
        <v>3</v>
      </c>
      <c r="Q109" s="1" t="n">
        <v>100</v>
      </c>
      <c r="R109" s="1" t="n">
        <v>70</v>
      </c>
      <c r="S109" s="1" t="n">
        <v>30</v>
      </c>
      <c r="T109" s="2" t="n">
        <v>80</v>
      </c>
      <c r="U109" s="3" t="n">
        <v>65.1</v>
      </c>
      <c r="V109" s="3" t="n">
        <v>160.6</v>
      </c>
      <c r="W109" s="2" t="n">
        <v>25.2400323196481</v>
      </c>
      <c r="X109" s="2" t="n">
        <v>1</v>
      </c>
      <c r="Y109" s="3" t="n">
        <v>73</v>
      </c>
      <c r="Z109" s="3" t="n">
        <v>100.5</v>
      </c>
      <c r="AA109" s="2" t="n">
        <v>31.2859116450999</v>
      </c>
      <c r="AB109" s="2" t="n">
        <v>0.454545454545455</v>
      </c>
      <c r="AC109" s="2" t="n">
        <v>0.72636815920398</v>
      </c>
      <c r="AD109" s="3" t="n">
        <v>35.3</v>
      </c>
      <c r="AE109" s="3" t="n">
        <v>23</v>
      </c>
      <c r="AF109" s="3" t="n">
        <v>42.1</v>
      </c>
      <c r="AG109" s="1" t="n">
        <v>5</v>
      </c>
      <c r="AH109" s="3" t="n">
        <v>45.3</v>
      </c>
      <c r="AI109" s="3" t="n">
        <v>29.5</v>
      </c>
      <c r="AJ109" s="3" t="n">
        <v>40</v>
      </c>
      <c r="AK109" s="3" t="n">
        <v>2.1</v>
      </c>
      <c r="AL109" s="1" t="n">
        <v>1294</v>
      </c>
      <c r="AM109" s="1" t="n">
        <v>46</v>
      </c>
      <c r="AN109" s="1" t="n">
        <v>2122</v>
      </c>
      <c r="AO109" s="1" t="n">
        <v>77</v>
      </c>
      <c r="AP109" s="1" t="n">
        <v>140</v>
      </c>
      <c r="AQ109" s="1" t="n">
        <v>74</v>
      </c>
      <c r="AR109" s="1" t="n">
        <v>91</v>
      </c>
      <c r="AS109" s="1" t="n">
        <v>82</v>
      </c>
      <c r="AT109" s="1" t="n">
        <v>1</v>
      </c>
      <c r="AU109" s="1" t="n">
        <f aca="false">((AO109*15)+(AP109*30)+(AQ109*30)+(AR109*30)+(AS109*15))-(AO109*120)</f>
        <v>2295</v>
      </c>
      <c r="AV109" s="1" t="n">
        <f aca="false">((AO109*15)+(AP109*30)+(AQ109*30)+(AR109*30)+(AS109*15))</f>
        <v>11535</v>
      </c>
      <c r="AX109" s="4" t="n">
        <f aca="false">10000/SQRT((AO109*BE109)*(AVERAGE(AO109:AS109)*AVERAGE(BE109:BI109)))</f>
        <v>5.3034155670626</v>
      </c>
      <c r="AY109" s="4" t="n">
        <v>0</v>
      </c>
      <c r="AZ109" s="2" t="n">
        <f aca="false">(AO109*BE109)/405</f>
        <v>1.48866666666667</v>
      </c>
      <c r="BA109" s="2" t="n">
        <v>0</v>
      </c>
      <c r="BB109" s="2" t="n">
        <f aca="false">1/(LOG(BE109)+LOG(AO109))</f>
        <v>0.359679563130671</v>
      </c>
      <c r="BC109" s="2" t="n">
        <f aca="false">(BF109-BE109)/(AP109-AO109)</f>
        <v>2.05031746031746</v>
      </c>
      <c r="BD109" s="2" t="n">
        <f aca="false">(20*BE109)/((AO109/18)-3.5)</f>
        <v>201.342857142857</v>
      </c>
      <c r="BE109" s="3" t="n">
        <v>7.83</v>
      </c>
      <c r="BF109" s="3" t="n">
        <v>137</v>
      </c>
      <c r="BG109" s="3" t="n">
        <v>59.8</v>
      </c>
      <c r="BH109" s="3" t="n">
        <v>70.5</v>
      </c>
      <c r="BI109" s="3" t="n">
        <v>42.6</v>
      </c>
      <c r="BJ109" s="2" t="n">
        <f aca="false">((BE109*15)+(BF109*30)+(BG109*30)+(BH109*30)+(BI109*15))-(BE109*120)</f>
        <v>7835.85</v>
      </c>
      <c r="BK109" s="2" t="n">
        <f aca="false">((BE109*15)+(BF109*30)+(BG109*30)+(BH109*30)+(BI109*15))</f>
        <v>8775.45</v>
      </c>
      <c r="BL109" s="2" t="n">
        <f aca="false">(1/BE109)</f>
        <v>0.127713920817369</v>
      </c>
      <c r="BM109" s="2" t="n">
        <f aca="false">(BJ109/AU109)</f>
        <v>3.4143137254902</v>
      </c>
      <c r="BN109" s="2" t="n">
        <f aca="false">(BK109/AV109)</f>
        <v>0.760767230169051</v>
      </c>
      <c r="BO109" s="2" t="n">
        <f aca="false">(AX109*BM109)</f>
        <v>18.1075245626002</v>
      </c>
      <c r="BP109" s="2" t="n">
        <f aca="false">(AX109*BN109)</f>
        <v>4.03466477138964</v>
      </c>
      <c r="BQ109" s="2" t="n">
        <v>2</v>
      </c>
      <c r="BR109" s="4" t="n">
        <f aca="false">(BC109*BL109)</f>
        <v>0.261854081777453</v>
      </c>
      <c r="BS109" s="1" t="n">
        <v>151</v>
      </c>
      <c r="BT109" s="1" t="n">
        <v>0</v>
      </c>
      <c r="BU109" s="1" t="n">
        <v>40</v>
      </c>
      <c r="BV109" s="1" t="n">
        <v>1</v>
      </c>
      <c r="BW109" s="1" t="n">
        <v>84</v>
      </c>
      <c r="BX109" s="1" t="n">
        <v>0</v>
      </c>
      <c r="BY109" s="1" t="n">
        <v>27</v>
      </c>
      <c r="BZ109" s="1" t="n">
        <v>137</v>
      </c>
      <c r="CA109" s="1" t="n">
        <v>0</v>
      </c>
      <c r="CB109" s="1" t="n">
        <v>2</v>
      </c>
      <c r="CD109" s="1" t="n">
        <v>75</v>
      </c>
      <c r="CE109" s="1" t="n">
        <v>56.74</v>
      </c>
      <c r="CF109" s="1" t="n">
        <v>34.91</v>
      </c>
      <c r="CG109" s="1" t="n">
        <v>148</v>
      </c>
      <c r="CH109" s="1" t="n">
        <v>86</v>
      </c>
      <c r="CI109" s="1" t="n">
        <v>429</v>
      </c>
      <c r="CJ109" s="1" t="n">
        <v>1.32</v>
      </c>
      <c r="CK109" s="1" t="s">
        <v>429</v>
      </c>
      <c r="FM109" s="1" t="n">
        <v>7</v>
      </c>
      <c r="FN109" s="1" t="n">
        <v>7</v>
      </c>
      <c r="FO109" s="1" t="n">
        <v>2</v>
      </c>
      <c r="FP109" s="1" t="n">
        <v>2</v>
      </c>
      <c r="FQ109" s="1" t="n">
        <v>14.55</v>
      </c>
      <c r="FT109" s="1" t="n">
        <v>1</v>
      </c>
      <c r="FU109" s="1" t="n">
        <v>1</v>
      </c>
      <c r="FV109" s="1" t="n">
        <v>1</v>
      </c>
      <c r="FW109" s="1" t="n">
        <v>621.13</v>
      </c>
      <c r="FX109" s="1" t="n">
        <v>19.43</v>
      </c>
      <c r="FY109" s="1" t="n">
        <v>9.43</v>
      </c>
      <c r="FZ109" s="1" t="n">
        <v>11.21</v>
      </c>
      <c r="GA109" s="1" t="n">
        <v>8.71</v>
      </c>
      <c r="GB109" s="1" t="n">
        <v>95.66</v>
      </c>
      <c r="GC109" s="1" t="n">
        <v>15.32</v>
      </c>
      <c r="GD109" s="1" t="n">
        <v>9.91</v>
      </c>
      <c r="GE109" s="1" t="n">
        <v>4.92</v>
      </c>
      <c r="GF109" s="1" t="n">
        <v>28.71</v>
      </c>
      <c r="GG109" s="1" t="n">
        <v>0.41</v>
      </c>
      <c r="GH109" s="1" t="n">
        <v>6.72</v>
      </c>
      <c r="GI109" s="1" t="n">
        <v>1.84</v>
      </c>
      <c r="GJ109" s="1" t="n">
        <v>7.21</v>
      </c>
      <c r="GK109" s="1" t="n">
        <v>6.92</v>
      </c>
      <c r="GL109" s="1" t="n">
        <v>4.75</v>
      </c>
      <c r="GM109" s="1" t="n">
        <v>1.65</v>
      </c>
      <c r="GN109" s="1" t="n">
        <v>0</v>
      </c>
      <c r="GO109" s="1" t="n">
        <v>5.84</v>
      </c>
      <c r="GP109" s="1" t="n">
        <v>2.26</v>
      </c>
      <c r="GQ109" s="1" t="n">
        <v>1.05</v>
      </c>
      <c r="GR109" s="1" t="n">
        <v>0.35</v>
      </c>
      <c r="GS109" s="1" t="n">
        <v>232.84</v>
      </c>
      <c r="GT109" s="1" t="n">
        <v>4.38</v>
      </c>
      <c r="GU109" s="1" t="n">
        <v>0.21</v>
      </c>
      <c r="GV109" s="1" t="n">
        <v>106.75</v>
      </c>
      <c r="GW109" s="1" t="n">
        <v>405.4</v>
      </c>
      <c r="GX109" s="1" t="n">
        <v>748.85</v>
      </c>
      <c r="GY109" s="1" t="n">
        <v>648.04</v>
      </c>
      <c r="GZ109" s="1" t="n">
        <v>3.22</v>
      </c>
      <c r="HA109" s="1" t="n">
        <v>0.34</v>
      </c>
      <c r="HB109" s="1" t="n">
        <v>1.1</v>
      </c>
      <c r="HC109" s="1" t="n">
        <v>0</v>
      </c>
      <c r="HD109" s="1" t="n">
        <v>17.02</v>
      </c>
      <c r="HE109" s="1" t="n">
        <v>45.66</v>
      </c>
      <c r="HF109" s="1" t="n">
        <v>0.6</v>
      </c>
      <c r="HG109" s="1" t="n">
        <v>0.61</v>
      </c>
      <c r="HH109" s="1" t="n">
        <v>6.21</v>
      </c>
      <c r="HI109" s="1" t="n">
        <v>1.3</v>
      </c>
      <c r="HJ109" s="1" t="n">
        <v>0.57</v>
      </c>
      <c r="HK109" s="1" t="n">
        <v>0.22</v>
      </c>
      <c r="HL109" s="1" t="n">
        <v>96.01</v>
      </c>
      <c r="HM109" s="1" t="n">
        <v>1.09</v>
      </c>
      <c r="HN109" s="1" t="n">
        <v>4.11</v>
      </c>
      <c r="HO109" s="1" t="n">
        <v>2401.86</v>
      </c>
      <c r="HP109" s="1" t="n">
        <v>2298.98</v>
      </c>
      <c r="HQ109" s="1" t="n">
        <v>4.59</v>
      </c>
      <c r="HR109" s="1" t="n">
        <v>648.93</v>
      </c>
      <c r="HS109" s="1" t="n">
        <v>364.34</v>
      </c>
      <c r="HT109" s="1" t="n">
        <v>952.06</v>
      </c>
      <c r="HU109" s="1" t="n">
        <v>40.21</v>
      </c>
      <c r="HV109" s="1" t="n">
        <v>64.26</v>
      </c>
      <c r="HW109" s="1" t="n">
        <v>1.86</v>
      </c>
      <c r="HX109" s="1" t="n">
        <v>1.85</v>
      </c>
      <c r="HY109" s="1" t="n">
        <v>2.18</v>
      </c>
      <c r="HZ109" s="1" t="n">
        <v>0.16</v>
      </c>
      <c r="IA109" s="1" t="n">
        <v>2.26</v>
      </c>
      <c r="IB109" s="1" t="n">
        <v>0.31</v>
      </c>
      <c r="IC109" s="1" t="n">
        <v>5.78</v>
      </c>
      <c r="ID109" s="1" t="n">
        <v>2.54</v>
      </c>
      <c r="IE109" s="1" t="n">
        <v>6.56</v>
      </c>
      <c r="IF109" s="1" t="n">
        <v>8.04</v>
      </c>
      <c r="IG109" s="1" t="n">
        <v>2.9</v>
      </c>
      <c r="IH109" s="1" t="n">
        <v>71.9</v>
      </c>
      <c r="II109" s="1" t="n">
        <v>0</v>
      </c>
      <c r="IJ109" s="1" t="n">
        <v>70.12</v>
      </c>
      <c r="IK109" s="1" t="n">
        <v>6.92</v>
      </c>
      <c r="IL109" s="1" t="n">
        <v>760348.78</v>
      </c>
      <c r="IM109" s="1" t="n">
        <v>7948.45</v>
      </c>
      <c r="IN109" s="1" t="n">
        <v>14.31</v>
      </c>
      <c r="IO109" s="1" t="n">
        <v>0.02</v>
      </c>
      <c r="IP109" s="1" t="n">
        <v>0.04</v>
      </c>
      <c r="IQ109" s="1" t="n">
        <v>0.04</v>
      </c>
      <c r="IR109" s="1" t="n">
        <v>0.09</v>
      </c>
      <c r="IS109" s="1" t="n">
        <v>0.03</v>
      </c>
      <c r="IT109" s="1" t="n">
        <v>0.02</v>
      </c>
      <c r="IU109" s="1" t="n">
        <v>0.17</v>
      </c>
      <c r="IV109" s="1" t="n">
        <v>0.34</v>
      </c>
      <c r="IW109" s="1" t="n">
        <v>2.61</v>
      </c>
      <c r="IX109" s="1" t="n">
        <v>3.55</v>
      </c>
      <c r="IY109" s="1" t="n">
        <v>1.11</v>
      </c>
      <c r="IZ109" s="1" t="n">
        <v>1.36</v>
      </c>
      <c r="JA109" s="1" t="n">
        <v>0.36</v>
      </c>
      <c r="JB109" s="1" t="n">
        <v>0.03</v>
      </c>
      <c r="JC109" s="1" t="n">
        <v>5.93</v>
      </c>
      <c r="JD109" s="1" t="n">
        <v>4.95</v>
      </c>
      <c r="JE109" s="1" t="n">
        <v>0.42</v>
      </c>
      <c r="JF109" s="1" t="n">
        <v>0.03</v>
      </c>
      <c r="JG109" s="1" t="n">
        <v>0</v>
      </c>
      <c r="JH109" s="1" t="n">
        <v>2.24</v>
      </c>
      <c r="JI109" s="1" t="n">
        <v>2.08</v>
      </c>
      <c r="JJ109" s="1" t="n">
        <v>0.04</v>
      </c>
      <c r="JK109" s="1" t="n">
        <v>0.12</v>
      </c>
      <c r="JL109" s="1" t="n">
        <v>0.16</v>
      </c>
      <c r="JM109" s="1" t="n">
        <v>0.15</v>
      </c>
      <c r="JN109" s="1" t="n">
        <v>0</v>
      </c>
      <c r="JO109" s="1" t="n">
        <v>0.03</v>
      </c>
      <c r="JP109" s="1" t="n">
        <v>0.02</v>
      </c>
      <c r="JQ109" s="1" t="n">
        <v>0</v>
      </c>
      <c r="JR109" s="1" t="n">
        <v>0</v>
      </c>
      <c r="JS109" s="1" t="n">
        <v>0</v>
      </c>
      <c r="JT109" s="1" t="n">
        <v>0</v>
      </c>
      <c r="JU109" s="1" t="n">
        <v>0</v>
      </c>
      <c r="JV109" s="1" t="n">
        <v>61</v>
      </c>
      <c r="JW109" s="1" t="n">
        <v>3660</v>
      </c>
      <c r="JX109" s="1" t="n">
        <v>54.9</v>
      </c>
      <c r="JY109" s="1" t="n">
        <v>5.8973</v>
      </c>
      <c r="JZ109" s="1" t="n">
        <v>5.859</v>
      </c>
      <c r="KA109" s="1" t="n">
        <v>351.54</v>
      </c>
      <c r="KB109" s="1" t="n">
        <v>4.7375</v>
      </c>
      <c r="KC109" s="1" t="n">
        <v>2</v>
      </c>
      <c r="KD109" s="1" t="n">
        <v>120</v>
      </c>
      <c r="KE109" s="1" t="n">
        <v>48.617</v>
      </c>
      <c r="KF109" s="1" t="n">
        <v>109.617</v>
      </c>
      <c r="KG109" s="1" t="n">
        <v>130.6823</v>
      </c>
    </row>
    <row r="110" customFormat="false" ht="15" hidden="false" customHeight="true" outlineLevel="0" collapsed="false">
      <c r="A110" s="1" t="n">
        <v>30681</v>
      </c>
      <c r="B110" s="1" t="n">
        <v>1</v>
      </c>
      <c r="C110" s="1" t="n">
        <v>29</v>
      </c>
      <c r="D110" s="1" t="n">
        <v>1</v>
      </c>
      <c r="E110" s="1" t="n">
        <v>1</v>
      </c>
      <c r="F110" s="1" t="n">
        <v>0</v>
      </c>
      <c r="G110" s="1" t="n">
        <v>1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</v>
      </c>
      <c r="M110" s="1" t="n">
        <v>1</v>
      </c>
      <c r="N110" s="1" t="n">
        <v>0</v>
      </c>
      <c r="O110" s="1" t="n">
        <v>1</v>
      </c>
      <c r="P110" s="1" t="n">
        <f aca="false">SUM(E110:O110)</f>
        <v>4</v>
      </c>
      <c r="Q110" s="1" t="n">
        <v>110</v>
      </c>
      <c r="R110" s="1" t="n">
        <v>70</v>
      </c>
      <c r="S110" s="1" t="n">
        <v>40</v>
      </c>
      <c r="T110" s="2" t="n">
        <v>83.3333333333333</v>
      </c>
      <c r="U110" s="3" t="n">
        <v>93.1</v>
      </c>
      <c r="V110" s="3" t="n">
        <v>182.5</v>
      </c>
      <c r="W110" s="2" t="n">
        <v>27.9527115781573</v>
      </c>
      <c r="X110" s="2" t="n">
        <v>1</v>
      </c>
      <c r="Y110" s="3" t="n">
        <v>94</v>
      </c>
      <c r="Z110" s="3" t="n">
        <v>110</v>
      </c>
      <c r="AA110" s="2" t="n">
        <v>35.7646850769949</v>
      </c>
      <c r="AB110" s="2" t="n">
        <v>0.515068493150685</v>
      </c>
      <c r="AC110" s="2" t="n">
        <v>0.854545454545455</v>
      </c>
      <c r="AD110" s="3" t="n">
        <v>25.5</v>
      </c>
      <c r="AE110" s="3" t="n">
        <v>23.7</v>
      </c>
      <c r="AF110" s="3" t="n">
        <v>69.4</v>
      </c>
      <c r="AG110" s="1" t="n">
        <v>8</v>
      </c>
      <c r="AH110" s="3" t="n">
        <v>51.6</v>
      </c>
      <c r="AI110" s="3" t="n">
        <v>48</v>
      </c>
      <c r="AJ110" s="3" t="n">
        <v>66</v>
      </c>
      <c r="AK110" s="3" t="n">
        <v>3.4</v>
      </c>
      <c r="AL110" s="1" t="n">
        <v>2070</v>
      </c>
      <c r="AM110" s="1" t="n">
        <v>44</v>
      </c>
      <c r="AN110" s="1" t="n">
        <v>3208</v>
      </c>
      <c r="AO110" s="1" t="n">
        <v>76</v>
      </c>
      <c r="AP110" s="1" t="n">
        <v>106</v>
      </c>
      <c r="AQ110" s="1" t="n">
        <v>96</v>
      </c>
      <c r="AR110" s="1" t="n">
        <v>77</v>
      </c>
      <c r="AS110" s="1" t="n">
        <v>87</v>
      </c>
      <c r="AT110" s="1" t="n">
        <v>1</v>
      </c>
      <c r="AU110" s="1" t="n">
        <f aca="false">((AO110*15)+(AP110*30)+(AQ110*30)+(AR110*30)+(AS110*15))-(AO110*120)</f>
        <v>1695</v>
      </c>
      <c r="AV110" s="1" t="n">
        <f aca="false">((AO110*15)+(AP110*30)+(AQ110*30)+(AR110*30)+(AS110*15))</f>
        <v>10815</v>
      </c>
      <c r="AX110" s="4" t="n">
        <f aca="false">10000/SQRT((AO110*BE110)*(AVERAGE(AO110:AS110)*AVERAGE(BE110:BI110)))</f>
        <v>17.0104808903629</v>
      </c>
      <c r="AY110" s="4" t="n">
        <v>0</v>
      </c>
      <c r="AZ110" s="2" t="n">
        <f aca="false">(AO110*BE110)/405</f>
        <v>0.375308641975309</v>
      </c>
      <c r="BA110" s="2" t="n">
        <v>0</v>
      </c>
      <c r="BB110" s="2" t="n">
        <f aca="false">1/(LOG(BE110)+LOG(AO110))</f>
        <v>0.458327996344581</v>
      </c>
      <c r="BC110" s="2" t="n">
        <f aca="false">(BF110-BE110)/(AP110-AO110)</f>
        <v>1.04</v>
      </c>
      <c r="BD110" s="2" t="n">
        <f aca="false">(20*BE110)/((AO110/18)-3.5)</f>
        <v>55.3846153846154</v>
      </c>
      <c r="BE110" s="3" t="n">
        <v>2</v>
      </c>
      <c r="BF110" s="3" t="n">
        <v>33.2</v>
      </c>
      <c r="BG110" s="3" t="n">
        <v>45.6</v>
      </c>
      <c r="BH110" s="3" t="n">
        <v>19.2</v>
      </c>
      <c r="BI110" s="3" t="n">
        <v>28.6</v>
      </c>
      <c r="BJ110" s="2" t="n">
        <f aca="false">((BE110*15)+(BF110*30)+(BG110*30)+(BH110*30)+(BI110*15))-(BE110*120)</f>
        <v>3159</v>
      </c>
      <c r="BK110" s="2" t="n">
        <f aca="false">((BE110*15)+(BF110*30)+(BG110*30)+(BH110*30)+(BI110*15))</f>
        <v>3399</v>
      </c>
      <c r="BL110" s="2" t="n">
        <f aca="false">(1/BE110)</f>
        <v>0.5</v>
      </c>
      <c r="BM110" s="2" t="n">
        <f aca="false">(BJ110/AU110)</f>
        <v>1.86371681415929</v>
      </c>
      <c r="BN110" s="2" t="n">
        <f aca="false">(BK110/AV110)</f>
        <v>0.314285714285714</v>
      </c>
      <c r="BO110" s="2" t="n">
        <f aca="false">(AX110*BM110)</f>
        <v>31.7027192523047</v>
      </c>
      <c r="BP110" s="2" t="n">
        <f aca="false">(AX110*BN110)</f>
        <v>5.3461511369712</v>
      </c>
      <c r="BQ110" s="2" t="n">
        <v>2</v>
      </c>
      <c r="BR110" s="4" t="n">
        <f aca="false">(BC110*BL110)</f>
        <v>0.52</v>
      </c>
      <c r="BS110" s="1" t="n">
        <v>208</v>
      </c>
      <c r="BT110" s="1" t="n">
        <v>1</v>
      </c>
      <c r="BU110" s="1" t="n">
        <v>38</v>
      </c>
      <c r="BV110" s="1" t="n">
        <v>1</v>
      </c>
      <c r="BW110" s="1" t="n">
        <v>136</v>
      </c>
      <c r="BX110" s="1" t="n">
        <v>1</v>
      </c>
      <c r="BY110" s="1" t="n">
        <v>34</v>
      </c>
      <c r="BZ110" s="1" t="n">
        <v>169</v>
      </c>
      <c r="CA110" s="1" t="n">
        <v>1</v>
      </c>
      <c r="CB110" s="1" t="n">
        <v>3</v>
      </c>
      <c r="CD110" s="1" t="n">
        <v>59</v>
      </c>
      <c r="CE110" s="1" t="n">
        <v>32.54</v>
      </c>
      <c r="CF110" s="1" t="n">
        <v>27.75</v>
      </c>
      <c r="CG110" s="1" t="n">
        <v>176</v>
      </c>
      <c r="CH110" s="1" t="n">
        <v>86</v>
      </c>
      <c r="CI110" s="1" t="n">
        <v>378</v>
      </c>
      <c r="CJ110" s="1" t="n">
        <v>1.35</v>
      </c>
      <c r="CK110" s="1" t="s">
        <v>429</v>
      </c>
      <c r="FM110" s="1" t="n">
        <v>16</v>
      </c>
      <c r="FN110" s="1" t="n">
        <v>16</v>
      </c>
      <c r="FO110" s="1" t="n">
        <v>2</v>
      </c>
      <c r="FP110" s="1" t="n">
        <v>1</v>
      </c>
      <c r="FQ110" s="1" t="n">
        <v>30.64012</v>
      </c>
      <c r="FR110" s="1" t="n">
        <v>291.3518</v>
      </c>
      <c r="FS110" s="1" t="n">
        <v>0.09</v>
      </c>
      <c r="FT110" s="1" t="n">
        <v>1</v>
      </c>
      <c r="FU110" s="1" t="n">
        <v>4</v>
      </c>
      <c r="FV110" s="1" t="n">
        <v>2</v>
      </c>
      <c r="FW110" s="1" t="n">
        <v>1911.66</v>
      </c>
      <c r="FX110" s="1" t="n">
        <v>50.61</v>
      </c>
      <c r="FY110" s="1" t="n">
        <v>12.69</v>
      </c>
      <c r="FZ110" s="1" t="n">
        <v>17.08</v>
      </c>
      <c r="GA110" s="1" t="n">
        <v>14.96</v>
      </c>
      <c r="GB110" s="1" t="n">
        <v>331.3</v>
      </c>
      <c r="GC110" s="1" t="n">
        <v>37.86</v>
      </c>
      <c r="GD110" s="1" t="n">
        <v>51.07</v>
      </c>
      <c r="GE110" s="1" t="n">
        <v>1.88</v>
      </c>
      <c r="GF110" s="1" t="n">
        <v>124.95</v>
      </c>
      <c r="GG110" s="1" t="n">
        <v>1.88</v>
      </c>
      <c r="GH110" s="1" t="n">
        <v>42.86</v>
      </c>
      <c r="GI110" s="1" t="n">
        <v>5.94</v>
      </c>
      <c r="GJ110" s="1" t="n">
        <v>28.28</v>
      </c>
      <c r="GK110" s="1" t="n">
        <v>26.35</v>
      </c>
      <c r="GL110" s="1" t="n">
        <v>9.99</v>
      </c>
      <c r="GM110" s="1" t="n">
        <v>9.4</v>
      </c>
      <c r="GN110" s="1" t="n">
        <v>0</v>
      </c>
      <c r="GO110" s="1" t="n">
        <v>15.29</v>
      </c>
      <c r="GP110" s="1" t="n">
        <v>5.06</v>
      </c>
      <c r="GQ110" s="1" t="n">
        <v>2.98</v>
      </c>
      <c r="GR110" s="1" t="n">
        <v>1.09</v>
      </c>
      <c r="GS110" s="1" t="n">
        <v>656.22</v>
      </c>
      <c r="GT110" s="1" t="n">
        <v>11.29</v>
      </c>
      <c r="GU110" s="1" t="n">
        <v>0.26</v>
      </c>
      <c r="GV110" s="1" t="n">
        <v>304.3</v>
      </c>
      <c r="GW110" s="1" t="n">
        <v>1166.16</v>
      </c>
      <c r="GX110" s="1" t="n">
        <v>2284.3</v>
      </c>
      <c r="GY110" s="1" t="n">
        <v>1397.3</v>
      </c>
      <c r="GZ110" s="1" t="n">
        <v>5.26</v>
      </c>
      <c r="HA110" s="1" t="n">
        <v>2.64</v>
      </c>
      <c r="HB110" s="1" t="n">
        <v>2.39</v>
      </c>
      <c r="HC110" s="1" t="n">
        <v>0</v>
      </c>
      <c r="HD110" s="1" t="n">
        <v>36.35</v>
      </c>
      <c r="HE110" s="1" t="n">
        <v>184.31</v>
      </c>
      <c r="HF110" s="1" t="n">
        <v>1.38</v>
      </c>
      <c r="HG110" s="1" t="n">
        <v>0.87</v>
      </c>
      <c r="HH110" s="1" t="n">
        <v>12.82</v>
      </c>
      <c r="HI110" s="1" t="n">
        <v>2.53</v>
      </c>
      <c r="HJ110" s="1" t="n">
        <v>1.48</v>
      </c>
      <c r="HK110" s="1" t="n">
        <v>1.42</v>
      </c>
      <c r="HL110" s="1" t="n">
        <v>251.87</v>
      </c>
      <c r="HM110" s="1" t="n">
        <v>0.68</v>
      </c>
      <c r="HN110" s="1" t="n">
        <v>38.02</v>
      </c>
      <c r="HO110" s="1" t="n">
        <v>3541.21</v>
      </c>
      <c r="HP110" s="1" t="n">
        <v>3538.86</v>
      </c>
      <c r="HQ110" s="1" t="n">
        <v>52.02</v>
      </c>
      <c r="HR110" s="1" t="n">
        <v>2115.19</v>
      </c>
      <c r="HS110" s="1" t="n">
        <v>604.92</v>
      </c>
      <c r="HT110" s="1" t="n">
        <v>4148.95</v>
      </c>
      <c r="HU110" s="1" t="n">
        <v>621.13</v>
      </c>
      <c r="HV110" s="1" t="n">
        <v>31.13</v>
      </c>
      <c r="HW110" s="1" t="n">
        <v>8.24</v>
      </c>
      <c r="HX110" s="1" t="n">
        <v>3.64</v>
      </c>
      <c r="HY110" s="1" t="n">
        <v>3.25</v>
      </c>
      <c r="HZ110" s="1" t="n">
        <v>0.25</v>
      </c>
      <c r="IA110" s="1" t="n">
        <v>5.73</v>
      </c>
      <c r="IB110" s="1" t="n">
        <v>1.03</v>
      </c>
      <c r="IC110" s="1" t="n">
        <v>11.35</v>
      </c>
      <c r="ID110" s="1" t="n">
        <v>4.09</v>
      </c>
      <c r="IE110" s="1" t="n">
        <v>10.72</v>
      </c>
      <c r="IF110" s="1" t="n">
        <v>15.04</v>
      </c>
      <c r="IG110" s="1" t="n">
        <v>13.77</v>
      </c>
      <c r="IH110" s="1" t="n">
        <v>75.66</v>
      </c>
      <c r="II110" s="1" t="n">
        <v>1.07</v>
      </c>
      <c r="IJ110" s="1" t="n">
        <v>110.56</v>
      </c>
      <c r="IK110" s="1" t="n">
        <v>38.2</v>
      </c>
      <c r="IL110" s="1" t="n">
        <v>3121497.6</v>
      </c>
      <c r="IM110" s="1" t="n">
        <v>9421.97</v>
      </c>
      <c r="IN110" s="1" t="n">
        <v>37.37</v>
      </c>
      <c r="IO110" s="1" t="n">
        <v>0.01</v>
      </c>
      <c r="IP110" s="1" t="n">
        <v>0.01</v>
      </c>
      <c r="IQ110" s="1" t="n">
        <v>0.02</v>
      </c>
      <c r="IR110" s="1" t="n">
        <v>0.03</v>
      </c>
      <c r="IS110" s="1" t="n">
        <v>0.08</v>
      </c>
      <c r="IT110" s="1" t="n">
        <v>0</v>
      </c>
      <c r="IU110" s="1" t="n">
        <v>0.29</v>
      </c>
      <c r="IV110" s="1" t="n">
        <v>0.23</v>
      </c>
      <c r="IW110" s="1" t="n">
        <v>5.12</v>
      </c>
      <c r="IX110" s="1" t="n">
        <v>3.05</v>
      </c>
      <c r="IY110" s="1" t="n">
        <v>1.82</v>
      </c>
      <c r="IZ110" s="1" t="n">
        <v>0.93</v>
      </c>
      <c r="JA110" s="1" t="n">
        <v>0.43</v>
      </c>
      <c r="JB110" s="1" t="n">
        <v>0.01</v>
      </c>
      <c r="JC110" s="1" t="n">
        <v>10.83</v>
      </c>
      <c r="JD110" s="1" t="n">
        <v>5.27</v>
      </c>
      <c r="JE110" s="1" t="n">
        <v>0.34</v>
      </c>
      <c r="JF110" s="1" t="n">
        <v>0.07</v>
      </c>
      <c r="JG110" s="1" t="n">
        <v>0</v>
      </c>
      <c r="JH110" s="1" t="n">
        <v>8.6</v>
      </c>
      <c r="JI110" s="1" t="n">
        <v>4.07</v>
      </c>
      <c r="JJ110" s="1" t="n">
        <v>0.03</v>
      </c>
      <c r="JK110" s="1" t="n">
        <v>0.1</v>
      </c>
      <c r="JL110" s="1" t="n">
        <v>0.36</v>
      </c>
      <c r="JM110" s="1" t="n">
        <v>0.33</v>
      </c>
      <c r="JN110" s="1" t="n">
        <v>0</v>
      </c>
      <c r="JO110" s="1" t="n">
        <v>0.03</v>
      </c>
      <c r="JP110" s="1" t="n">
        <v>0.01</v>
      </c>
      <c r="JQ110" s="1" t="n">
        <v>0</v>
      </c>
      <c r="JR110" s="1" t="n">
        <v>0</v>
      </c>
      <c r="JS110" s="1" t="n">
        <v>0</v>
      </c>
      <c r="JT110" s="1" t="n">
        <v>0.01</v>
      </c>
      <c r="JU110" s="1" t="n">
        <v>0.01</v>
      </c>
      <c r="JV110" s="1" t="n">
        <v>33</v>
      </c>
      <c r="JW110" s="1" t="n">
        <v>1980</v>
      </c>
      <c r="JX110" s="1" t="n">
        <v>29.7</v>
      </c>
      <c r="JY110" s="1" t="n">
        <v>30.059</v>
      </c>
      <c r="JZ110" s="1" t="n">
        <v>22.609</v>
      </c>
      <c r="KA110" s="1" t="n">
        <v>1356.54</v>
      </c>
      <c r="KB110" s="1" t="n">
        <v>90.026</v>
      </c>
      <c r="KC110" s="1" t="n">
        <v>34.242</v>
      </c>
      <c r="KD110" s="1" t="n">
        <v>2054.52</v>
      </c>
      <c r="KE110" s="1" t="n">
        <v>82.72101</v>
      </c>
      <c r="KF110" s="1" t="n">
        <v>115.721</v>
      </c>
      <c r="KG110" s="1" t="n">
        <v>171.114</v>
      </c>
    </row>
    <row r="111" customFormat="false" ht="15" hidden="false" customHeight="true" outlineLevel="0" collapsed="false">
      <c r="A111" s="1" t="n">
        <v>30683</v>
      </c>
      <c r="B111" s="1" t="n">
        <v>2</v>
      </c>
      <c r="C111" s="1" t="n">
        <v>49</v>
      </c>
      <c r="D111" s="1" t="n">
        <v>1</v>
      </c>
      <c r="E111" s="1" t="n">
        <v>1</v>
      </c>
      <c r="F111" s="1" t="n">
        <v>1</v>
      </c>
      <c r="G111" s="1" t="n">
        <v>1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f aca="false">IF(W111&gt;27,1,0)</f>
        <v>0</v>
      </c>
      <c r="N111" s="1" t="n">
        <v>0</v>
      </c>
      <c r="O111" s="1" t="n">
        <v>1</v>
      </c>
      <c r="P111" s="1" t="n">
        <f aca="false">SUM(E111:O111)</f>
        <v>4</v>
      </c>
      <c r="Q111" s="1" t="n">
        <v>110</v>
      </c>
      <c r="R111" s="1" t="n">
        <v>80</v>
      </c>
      <c r="S111" s="1" t="n">
        <f aca="false">Q111-R111</f>
        <v>30</v>
      </c>
      <c r="T111" s="2" t="n">
        <f aca="false">(S111/3)+ R111</f>
        <v>90</v>
      </c>
      <c r="U111" s="3" t="n">
        <v>63.9</v>
      </c>
      <c r="V111" s="3" t="n">
        <v>162</v>
      </c>
      <c r="W111" s="18" t="n">
        <f aca="false">U111/POWER((V111/100),2)</f>
        <v>24.3484224965706</v>
      </c>
      <c r="X111" s="2" t="n">
        <v>0</v>
      </c>
      <c r="Y111" s="3" t="n">
        <v>79</v>
      </c>
      <c r="Z111" s="3" t="n">
        <v>93</v>
      </c>
      <c r="AA111" s="2" t="n">
        <v>36.7268450099386</v>
      </c>
      <c r="AB111" s="2" t="n">
        <v>0.487654320987654</v>
      </c>
      <c r="AC111" s="2" t="n">
        <v>0.849462365591398</v>
      </c>
      <c r="AD111" s="3" t="n">
        <v>34.2</v>
      </c>
      <c r="AE111" s="3" t="n">
        <v>21.9</v>
      </c>
      <c r="AF111" s="3" t="n">
        <v>42</v>
      </c>
      <c r="AG111" s="1" t="n">
        <v>6</v>
      </c>
      <c r="AH111" s="3" t="n">
        <v>45.7</v>
      </c>
      <c r="AI111" s="3" t="n">
        <v>29.2</v>
      </c>
      <c r="AJ111" s="3" t="n">
        <v>39.9</v>
      </c>
      <c r="AK111" s="3" t="n">
        <v>2.1</v>
      </c>
      <c r="AL111" s="1" t="n">
        <v>1270</v>
      </c>
      <c r="AM111" s="1" t="n">
        <v>46</v>
      </c>
      <c r="AN111" s="1" t="n">
        <v>1981</v>
      </c>
      <c r="AO111" s="1" t="n">
        <v>86</v>
      </c>
      <c r="AP111" s="1" t="n">
        <v>148</v>
      </c>
      <c r="AQ111" s="1" t="n">
        <v>123</v>
      </c>
      <c r="AR111" s="1" t="n">
        <v>118</v>
      </c>
      <c r="AS111" s="1" t="n">
        <v>92</v>
      </c>
      <c r="AT111" s="1" t="n">
        <v>1</v>
      </c>
      <c r="AU111" s="1" t="n">
        <v>4020</v>
      </c>
      <c r="AV111" s="1" t="n">
        <f aca="false">((AO111*15)+(AP111*30)+(AQ111*30)+(AR111*30)+(AS111*15))</f>
        <v>14340</v>
      </c>
      <c r="AX111" s="4" t="n">
        <f aca="false">10000/SQRT((AO111*BE111)*(AVERAGE(AO111:AS111)*AVERAGE(BE111:BI111)))</f>
        <v>6.09710163357597</v>
      </c>
      <c r="AY111" s="4" t="n">
        <v>0</v>
      </c>
      <c r="AZ111" s="2" t="n">
        <f aca="false">(AO111*BE111)/405</f>
        <v>1.34202469135802</v>
      </c>
      <c r="BA111" s="2" t="n">
        <v>0</v>
      </c>
      <c r="BB111" s="2" t="n">
        <f aca="false">1/(LOG(BE111)+LOG(AO111))</f>
        <v>0.365601902009277</v>
      </c>
      <c r="BC111" s="2" t="n">
        <f aca="false">(BF111-BE111)/(AP111-AO111)</f>
        <v>0.449677419354839</v>
      </c>
      <c r="BD111" s="2" t="n">
        <f aca="false">(20*BE111)/((AO111/18)-3.5)</f>
        <v>98.9217391304348</v>
      </c>
      <c r="BE111" s="3" t="n">
        <v>6.32</v>
      </c>
      <c r="BF111" s="3" t="n">
        <v>34.2</v>
      </c>
      <c r="BG111" s="3" t="n">
        <v>69.9</v>
      </c>
      <c r="BH111" s="3" t="n">
        <v>64.5</v>
      </c>
      <c r="BI111" s="3" t="n">
        <v>43.3</v>
      </c>
      <c r="BJ111" s="2" t="n">
        <f aca="false">((BE111*15)+(BF111*30)+(BG111*30)+(BH111*30)+(BI111*15))-(BE111*120)</f>
        <v>5043.9</v>
      </c>
      <c r="BK111" s="2" t="n">
        <f aca="false">((BE111*15)+(BF111*30)+(BG111*30)+(BH111*30)+(BI111*15))</f>
        <v>5802.3</v>
      </c>
      <c r="BL111" s="2" t="n">
        <f aca="false">(1/BE111)</f>
        <v>0.158227848101266</v>
      </c>
      <c r="BM111" s="2" t="n">
        <f aca="false">(BJ111/AU111)</f>
        <v>1.25470149253731</v>
      </c>
      <c r="BN111" s="2" t="n">
        <f aca="false">(BK111/AV111)</f>
        <v>0.404623430962343</v>
      </c>
      <c r="BO111" s="2" t="n">
        <f aca="false">(AX111*BM111)</f>
        <v>7.65004251979947</v>
      </c>
      <c r="BP111" s="2" t="n">
        <f aca="false">(AX111*BN111)</f>
        <v>2.46703018190362</v>
      </c>
      <c r="BQ111" s="2" t="n">
        <v>2</v>
      </c>
      <c r="BR111" s="4" t="n">
        <f aca="false">(BC111*BL111)</f>
        <v>0.0711514904042466</v>
      </c>
      <c r="BS111" s="1" t="n">
        <v>195</v>
      </c>
      <c r="BT111" s="1" t="n">
        <v>0</v>
      </c>
      <c r="BU111" s="1" t="n">
        <v>43</v>
      </c>
      <c r="BV111" s="1" t="n">
        <v>1</v>
      </c>
      <c r="BW111" s="1" t="n">
        <v>125</v>
      </c>
      <c r="BX111" s="1" t="n">
        <v>0</v>
      </c>
      <c r="BY111" s="1" t="n">
        <v>27</v>
      </c>
      <c r="BZ111" s="1" t="n">
        <v>135</v>
      </c>
      <c r="CA111" s="1" t="n">
        <v>0</v>
      </c>
      <c r="CB111" s="1" t="n">
        <v>0</v>
      </c>
      <c r="CD111" s="1" t="n">
        <v>56</v>
      </c>
      <c r="CE111" s="1" t="n">
        <v>50.48</v>
      </c>
      <c r="CF111" s="1" t="n">
        <v>19.5</v>
      </c>
      <c r="CG111" s="1" t="n">
        <v>160</v>
      </c>
      <c r="CH111" s="1" t="n">
        <v>48</v>
      </c>
      <c r="CI111" s="1" t="n">
        <v>404</v>
      </c>
      <c r="CJ111" s="1" t="n">
        <v>1.43</v>
      </c>
      <c r="CK111" s="1" t="s">
        <v>433</v>
      </c>
      <c r="FM111" s="1" t="n">
        <v>3</v>
      </c>
      <c r="FN111" s="1" t="n">
        <v>3</v>
      </c>
      <c r="FO111" s="1" t="n">
        <v>2</v>
      </c>
      <c r="FP111" s="1" t="n">
        <v>2</v>
      </c>
      <c r="FQ111" s="1" t="n">
        <v>29.92036</v>
      </c>
      <c r="FR111" s="1" t="n">
        <v>229.6348</v>
      </c>
      <c r="FS111" s="1" t="n">
        <v>1.24</v>
      </c>
      <c r="FT111" s="1" t="n">
        <v>1</v>
      </c>
      <c r="FU111" s="1" t="n">
        <v>4</v>
      </c>
      <c r="FV111" s="1" t="n">
        <v>3</v>
      </c>
      <c r="FW111" s="1" t="n">
        <v>1929.95</v>
      </c>
      <c r="FX111" s="1" t="n">
        <v>48.78</v>
      </c>
      <c r="FY111" s="1" t="n">
        <v>7.77</v>
      </c>
      <c r="FZ111" s="1" t="n">
        <v>11.25</v>
      </c>
      <c r="GA111" s="1" t="n">
        <v>19.55</v>
      </c>
      <c r="GB111" s="1" t="n">
        <v>340.69</v>
      </c>
      <c r="GC111" s="1" t="n">
        <v>51.12</v>
      </c>
      <c r="GD111" s="1" t="n">
        <v>37.91</v>
      </c>
      <c r="GE111" s="1" t="n">
        <v>1.75</v>
      </c>
      <c r="GF111" s="1" t="n">
        <v>100.49</v>
      </c>
      <c r="GG111" s="1" t="n">
        <v>2.2</v>
      </c>
      <c r="GH111" s="1" t="n">
        <v>25.4</v>
      </c>
      <c r="GI111" s="1" t="n">
        <v>10.44</v>
      </c>
      <c r="GJ111" s="1" t="n">
        <v>36.98</v>
      </c>
      <c r="GK111" s="1" t="n">
        <v>39.24</v>
      </c>
      <c r="GL111" s="1" t="n">
        <v>22.5</v>
      </c>
      <c r="GM111" s="1" t="n">
        <v>10.47</v>
      </c>
      <c r="GN111" s="1" t="n">
        <v>0</v>
      </c>
      <c r="GO111" s="1" t="n">
        <v>24.15</v>
      </c>
      <c r="GP111" s="1" t="n">
        <v>9.62</v>
      </c>
      <c r="GQ111" s="1" t="n">
        <v>6.53</v>
      </c>
      <c r="GR111" s="1" t="n">
        <v>2.93</v>
      </c>
      <c r="GS111" s="1" t="n">
        <v>861.21</v>
      </c>
      <c r="GT111" s="1" t="n">
        <v>14.34</v>
      </c>
      <c r="GU111" s="1" t="n">
        <v>0.45</v>
      </c>
      <c r="GV111" s="1" t="n">
        <v>467.29</v>
      </c>
      <c r="GW111" s="1" t="n">
        <v>1477.44</v>
      </c>
      <c r="GX111" s="1" t="n">
        <v>3783.92</v>
      </c>
      <c r="GY111" s="1" t="n">
        <v>1418.53</v>
      </c>
      <c r="GZ111" s="1" t="n">
        <v>9.52</v>
      </c>
      <c r="HA111" s="1" t="n">
        <v>1.76</v>
      </c>
      <c r="HB111" s="1" t="n">
        <v>5.09</v>
      </c>
      <c r="HC111" s="1" t="n">
        <v>0</v>
      </c>
      <c r="HD111" s="1" t="n">
        <v>27.93</v>
      </c>
      <c r="HE111" s="1" t="n">
        <v>276.81</v>
      </c>
      <c r="HF111" s="1" t="n">
        <v>1.72</v>
      </c>
      <c r="HG111" s="1" t="n">
        <v>1.96</v>
      </c>
      <c r="HH111" s="1" t="n">
        <v>18.19</v>
      </c>
      <c r="HI111" s="1" t="n">
        <v>4.72</v>
      </c>
      <c r="HJ111" s="1" t="n">
        <v>2.66</v>
      </c>
      <c r="HK111" s="1" t="n">
        <v>0.59</v>
      </c>
      <c r="HL111" s="1" t="n">
        <v>372.11</v>
      </c>
      <c r="HM111" s="1" t="n">
        <v>3.57</v>
      </c>
      <c r="HN111" s="1" t="n">
        <v>71.82</v>
      </c>
      <c r="HO111" s="1" t="n">
        <v>7124.28</v>
      </c>
      <c r="HP111" s="1" t="n">
        <v>6667.11</v>
      </c>
      <c r="HQ111" s="1" t="n">
        <v>81.78</v>
      </c>
      <c r="HR111" s="1" t="n">
        <v>2967.1</v>
      </c>
      <c r="HS111" s="1" t="n">
        <v>1621.64</v>
      </c>
      <c r="HT111" s="1" t="n">
        <v>8249.99</v>
      </c>
      <c r="HU111" s="1" t="n">
        <v>1813.54</v>
      </c>
      <c r="HV111" s="1" t="n">
        <v>216.35</v>
      </c>
      <c r="HW111" s="1" t="n">
        <v>7.14</v>
      </c>
      <c r="HX111" s="1" t="n">
        <v>7.41</v>
      </c>
      <c r="HY111" s="1" t="n">
        <v>6.01</v>
      </c>
      <c r="HZ111" s="1" t="n">
        <v>0.74</v>
      </c>
      <c r="IA111" s="1" t="n">
        <v>7.11</v>
      </c>
      <c r="IB111" s="1" t="n">
        <v>1.57</v>
      </c>
      <c r="IC111" s="1" t="n">
        <v>18.05</v>
      </c>
      <c r="ID111" s="1" t="n">
        <v>7.22</v>
      </c>
      <c r="IE111" s="1" t="n">
        <v>8.44</v>
      </c>
      <c r="IF111" s="1" t="n">
        <v>11.73</v>
      </c>
      <c r="IG111" s="1" t="n">
        <v>7.15</v>
      </c>
      <c r="IH111" s="1" t="n">
        <v>86.33</v>
      </c>
      <c r="II111" s="1" t="n">
        <v>26.31</v>
      </c>
      <c r="IJ111" s="1" t="n">
        <v>139.3</v>
      </c>
      <c r="IK111" s="1" t="n">
        <v>61.74</v>
      </c>
      <c r="IL111" s="1" t="n">
        <v>2194643.4</v>
      </c>
      <c r="IM111" s="1" t="n">
        <v>6441.76</v>
      </c>
      <c r="IN111" s="1" t="n">
        <v>25.82</v>
      </c>
      <c r="IO111" s="1" t="n">
        <v>0.07</v>
      </c>
      <c r="IP111" s="1" t="n">
        <v>0.03</v>
      </c>
      <c r="IQ111" s="1" t="n">
        <v>0.02</v>
      </c>
      <c r="IR111" s="1" t="n">
        <v>0.09</v>
      </c>
      <c r="IS111" s="1" t="n">
        <v>0.1</v>
      </c>
      <c r="IT111" s="1" t="n">
        <v>0.05</v>
      </c>
      <c r="IU111" s="1" t="n">
        <v>0.31</v>
      </c>
      <c r="IV111" s="1" t="n">
        <v>0.34</v>
      </c>
      <c r="IW111" s="1" t="n">
        <v>4.25</v>
      </c>
      <c r="IX111" s="1" t="n">
        <v>3.87</v>
      </c>
      <c r="IY111" s="1" t="n">
        <v>1.74</v>
      </c>
      <c r="IZ111" s="1" t="n">
        <v>1.5</v>
      </c>
      <c r="JA111" s="1" t="n">
        <v>0.39</v>
      </c>
      <c r="JB111" s="1" t="n">
        <v>0.01</v>
      </c>
      <c r="JC111" s="1" t="n">
        <v>9.23</v>
      </c>
      <c r="JD111" s="1" t="n">
        <v>6.08</v>
      </c>
      <c r="JE111" s="1" t="n">
        <v>0.69</v>
      </c>
      <c r="JF111" s="1" t="n">
        <v>0.04</v>
      </c>
      <c r="JG111" s="1" t="n">
        <v>0.01</v>
      </c>
      <c r="JH111" s="1" t="n">
        <v>5.6</v>
      </c>
      <c r="JI111" s="1" t="n">
        <v>4.88</v>
      </c>
      <c r="JJ111" s="1" t="n">
        <v>0.05</v>
      </c>
      <c r="JK111" s="1" t="n">
        <v>0.15</v>
      </c>
      <c r="JL111" s="1" t="n">
        <v>0.49</v>
      </c>
      <c r="JM111" s="1" t="n">
        <v>0.5</v>
      </c>
      <c r="JN111" s="1" t="n">
        <v>0</v>
      </c>
      <c r="JO111" s="1" t="n">
        <v>0.02</v>
      </c>
      <c r="JP111" s="1" t="n">
        <v>0.01</v>
      </c>
      <c r="JQ111" s="1" t="n">
        <v>0.01</v>
      </c>
      <c r="JR111" s="1" t="n">
        <v>0</v>
      </c>
      <c r="JS111" s="1" t="n">
        <v>0</v>
      </c>
      <c r="JT111" s="1" t="n">
        <v>0.03</v>
      </c>
      <c r="JU111" s="1" t="n">
        <v>0.02</v>
      </c>
      <c r="JV111" s="1" t="n">
        <v>42</v>
      </c>
      <c r="JW111" s="1" t="n">
        <v>2520</v>
      </c>
      <c r="JX111" s="1" t="n">
        <v>37.8</v>
      </c>
      <c r="JY111" s="1" t="n">
        <v>32.875</v>
      </c>
      <c r="JZ111" s="1" t="n">
        <v>28.375</v>
      </c>
      <c r="KA111" s="1" t="n">
        <v>1702.5</v>
      </c>
      <c r="KB111" s="1" t="n">
        <v>5.4625</v>
      </c>
      <c r="KC111" s="1" t="n">
        <v>2.25</v>
      </c>
      <c r="KD111" s="1" t="n">
        <v>135</v>
      </c>
      <c r="KE111" s="1" t="n">
        <v>79.625</v>
      </c>
      <c r="KF111" s="1" t="n">
        <v>121.625</v>
      </c>
      <c r="KG111" s="1" t="n">
        <v>240.3375</v>
      </c>
    </row>
    <row r="112" customFormat="false" ht="15" hidden="false" customHeight="true" outlineLevel="0" collapsed="false">
      <c r="A112" s="1" t="n">
        <v>30686</v>
      </c>
      <c r="B112" s="1" t="n">
        <v>2</v>
      </c>
      <c r="C112" s="1" t="n">
        <v>39</v>
      </c>
      <c r="D112" s="1" t="n">
        <v>1</v>
      </c>
      <c r="E112" s="1" t="n">
        <v>0</v>
      </c>
      <c r="F112" s="1" t="n">
        <v>0</v>
      </c>
      <c r="G112" s="1" t="n">
        <v>0</v>
      </c>
      <c r="H112" s="1" t="n">
        <v>1</v>
      </c>
      <c r="I112" s="1" t="n">
        <v>0</v>
      </c>
      <c r="J112" s="1" t="n">
        <v>0</v>
      </c>
      <c r="K112" s="1" t="n">
        <v>0</v>
      </c>
      <c r="L112" s="1" t="n">
        <v>0</v>
      </c>
      <c r="M112" s="1" t="n">
        <v>1</v>
      </c>
      <c r="N112" s="1" t="n">
        <v>0</v>
      </c>
      <c r="O112" s="1" t="n">
        <v>1</v>
      </c>
      <c r="P112" s="1" t="n">
        <f aca="false">SUM(E112:O112)</f>
        <v>3</v>
      </c>
      <c r="Q112" s="1" t="n">
        <v>120</v>
      </c>
      <c r="R112" s="1" t="n">
        <v>80</v>
      </c>
      <c r="S112" s="1" t="n">
        <v>40</v>
      </c>
      <c r="T112" s="2" t="n">
        <v>93.3333333333333</v>
      </c>
      <c r="U112" s="3" t="n">
        <v>96.3</v>
      </c>
      <c r="V112" s="3" t="n">
        <v>157.5</v>
      </c>
      <c r="W112" s="2" t="n">
        <v>38.8208616780045</v>
      </c>
      <c r="X112" s="2" t="n">
        <v>2</v>
      </c>
      <c r="Y112" s="3" t="n">
        <v>110</v>
      </c>
      <c r="Z112" s="3" t="n">
        <v>99</v>
      </c>
      <c r="AA112" s="2" t="n">
        <v>41.3983103334935</v>
      </c>
      <c r="AB112" s="2" t="n">
        <v>0.698412698412698</v>
      </c>
      <c r="AC112" s="2" t="n">
        <v>1.11111111111111</v>
      </c>
      <c r="AD112" s="3" t="n">
        <v>48</v>
      </c>
      <c r="AE112" s="3" t="n">
        <v>46.2</v>
      </c>
      <c r="AF112" s="3" t="n">
        <v>50.1</v>
      </c>
      <c r="AG112" s="1" t="n">
        <v>12</v>
      </c>
      <c r="AH112" s="3" t="n">
        <v>37.8</v>
      </c>
      <c r="AI112" s="3" t="n">
        <v>36.4</v>
      </c>
      <c r="AJ112" s="3" t="n">
        <v>47.6</v>
      </c>
      <c r="AK112" s="3" t="n">
        <v>2.5</v>
      </c>
      <c r="AL112" s="1" t="n">
        <v>1586</v>
      </c>
      <c r="AM112" s="1" t="n">
        <v>54</v>
      </c>
      <c r="AN112" s="1" t="n">
        <v>2474</v>
      </c>
      <c r="AO112" s="1" t="n">
        <v>82</v>
      </c>
      <c r="AP112" s="1" t="n">
        <v>107</v>
      </c>
      <c r="AQ112" s="1" t="n">
        <v>107</v>
      </c>
      <c r="AR112" s="1" t="n">
        <v>108</v>
      </c>
      <c r="AS112" s="1" t="n">
        <v>85</v>
      </c>
      <c r="AT112" s="1" t="n">
        <v>1</v>
      </c>
      <c r="AU112" s="1" t="n">
        <f aca="false">((AO112*15)+(AP112*30)+(AQ112*30)+(AR112*30)+(AS112*15))-(AO112*120)</f>
        <v>2325</v>
      </c>
      <c r="AV112" s="1" t="n">
        <f aca="false">((AO112*15)+(AP112*30)+(AQ112*30)+(AR112*30)+(AS112*15))</f>
        <v>12165</v>
      </c>
      <c r="AX112" s="4" t="n">
        <f aca="false">10000/SQRT((AO112*BE112)*(AVERAGE(AO112:AS112)*AVERAGE(BE112:BI112)))</f>
        <v>10.8071603225891</v>
      </c>
      <c r="AY112" s="4" t="n">
        <v>0</v>
      </c>
      <c r="AZ112" s="2" t="n">
        <f aca="false">(AO112*BE112)/405</f>
        <v>0.771407407407407</v>
      </c>
      <c r="BA112" s="2" t="n">
        <v>0</v>
      </c>
      <c r="BB112" s="2" t="n">
        <f aca="false">1/(LOG(BE112)+LOG(AO112))</f>
        <v>0.400843562762</v>
      </c>
      <c r="BC112" s="2" t="n">
        <f aca="false">(BF112-BE112)/(AP112-AO112)</f>
        <v>1.2076</v>
      </c>
      <c r="BD112" s="2" t="n">
        <f aca="false">(20*BE112)/((AO112/18)-3.5)</f>
        <v>72.1894736842105</v>
      </c>
      <c r="BE112" s="3" t="n">
        <v>3.81</v>
      </c>
      <c r="BF112" s="3" t="n">
        <v>34</v>
      </c>
      <c r="BG112" s="3" t="n">
        <v>35.6</v>
      </c>
      <c r="BH112" s="3" t="n">
        <v>33.6</v>
      </c>
      <c r="BI112" s="3" t="n">
        <v>33.1</v>
      </c>
      <c r="BJ112" s="2" t="n">
        <f aca="false">((BE112*15)+(BF112*30)+(BG112*30)+(BH112*30)+(BI112*15))-(BE112*120)</f>
        <v>3192.45</v>
      </c>
      <c r="BK112" s="2" t="n">
        <f aca="false">((BE112*15)+(BF112*30)+(BG112*30)+(BH112*30)+(BI112*15))</f>
        <v>3649.65</v>
      </c>
      <c r="BL112" s="2" t="n">
        <f aca="false">(1/BE112)</f>
        <v>0.26246719160105</v>
      </c>
      <c r="BM112" s="2" t="n">
        <f aca="false">(BJ112/AU112)</f>
        <v>1.37309677419355</v>
      </c>
      <c r="BN112" s="2" t="n">
        <f aca="false">(BK112/AV112)</f>
        <v>0.300012330456227</v>
      </c>
      <c r="BO112" s="2" t="n">
        <f aca="false">(AX112*BM112)</f>
        <v>14.8392769771396</v>
      </c>
      <c r="BP112" s="2" t="n">
        <f aca="false">(AX112*BN112)</f>
        <v>3.24228135399403</v>
      </c>
      <c r="BQ112" s="2" t="n">
        <v>2</v>
      </c>
      <c r="BR112" s="4" t="n">
        <f aca="false">(BC112*BL112)</f>
        <v>0.316955380577428</v>
      </c>
      <c r="BS112" s="1" t="n">
        <v>157</v>
      </c>
      <c r="BT112" s="1" t="n">
        <v>0</v>
      </c>
      <c r="BU112" s="1" t="n">
        <v>41</v>
      </c>
      <c r="BV112" s="1" t="n">
        <v>1</v>
      </c>
      <c r="BW112" s="1" t="n">
        <v>86</v>
      </c>
      <c r="BX112" s="1" t="n">
        <v>0</v>
      </c>
      <c r="BY112" s="1" t="n">
        <v>30</v>
      </c>
      <c r="BZ112" s="1" t="n">
        <v>149</v>
      </c>
      <c r="CA112" s="1" t="n">
        <v>0</v>
      </c>
      <c r="CB112" s="1" t="n">
        <v>4</v>
      </c>
      <c r="CC112" s="1" t="n">
        <v>1</v>
      </c>
      <c r="FM112" s="1" t="n">
        <v>14</v>
      </c>
      <c r="FN112" s="1" t="n">
        <v>14</v>
      </c>
      <c r="FO112" s="1" t="n">
        <v>2</v>
      </c>
      <c r="FP112" s="1" t="n">
        <v>2</v>
      </c>
      <c r="FQ112" s="1" t="n">
        <v>37.21339</v>
      </c>
      <c r="FR112" s="1" t="n">
        <v>520.2148</v>
      </c>
      <c r="FS112" s="1" t="n">
        <v>1.35</v>
      </c>
      <c r="FT112" s="1" t="n">
        <v>1</v>
      </c>
      <c r="FU112" s="1" t="n">
        <v>4</v>
      </c>
      <c r="FV112" s="1" t="n">
        <v>2</v>
      </c>
      <c r="FW112" s="1" t="n">
        <v>3353.15</v>
      </c>
      <c r="FX112" s="1" t="n">
        <v>98.17</v>
      </c>
      <c r="FY112" s="1" t="n">
        <v>30.77</v>
      </c>
      <c r="FZ112" s="1" t="n">
        <v>37.93</v>
      </c>
      <c r="GA112" s="1" t="n">
        <v>40.38</v>
      </c>
      <c r="GB112" s="1" t="n">
        <v>519.09</v>
      </c>
      <c r="GC112" s="1" t="n">
        <v>77.19</v>
      </c>
      <c r="GD112" s="1" t="n">
        <v>35.62</v>
      </c>
      <c r="GE112" s="1" t="n">
        <v>19.55</v>
      </c>
      <c r="GF112" s="1" t="n">
        <v>170.55</v>
      </c>
      <c r="GG112" s="1" t="n">
        <v>1.65</v>
      </c>
      <c r="GH112" s="1" t="n">
        <v>26.16</v>
      </c>
      <c r="GI112" s="1" t="n">
        <v>9.64</v>
      </c>
      <c r="GJ112" s="1" t="n">
        <v>43.56</v>
      </c>
      <c r="GK112" s="1" t="n">
        <v>46.81</v>
      </c>
      <c r="GL112" s="1" t="n">
        <v>20.53</v>
      </c>
      <c r="GM112" s="1" t="n">
        <v>12.48</v>
      </c>
      <c r="GN112" s="1" t="n">
        <v>0</v>
      </c>
      <c r="GO112" s="1" t="n">
        <v>28.88</v>
      </c>
      <c r="GP112" s="1" t="n">
        <v>12.63</v>
      </c>
      <c r="GQ112" s="1" t="n">
        <v>6.1</v>
      </c>
      <c r="GR112" s="1" t="n">
        <v>1.84</v>
      </c>
      <c r="GS112" s="1" t="n">
        <v>1359.41</v>
      </c>
      <c r="GT112" s="1" t="n">
        <v>22.93</v>
      </c>
      <c r="GU112" s="1" t="n">
        <v>0.47</v>
      </c>
      <c r="GV112" s="1" t="n">
        <v>542.42</v>
      </c>
      <c r="GW112" s="1" t="n">
        <v>2086.1</v>
      </c>
      <c r="GX112" s="1" t="n">
        <v>4865.28</v>
      </c>
      <c r="GY112" s="1" t="n">
        <v>3775.84</v>
      </c>
      <c r="GZ112" s="1" t="n">
        <v>11.91</v>
      </c>
      <c r="HA112" s="1" t="n">
        <v>2.93</v>
      </c>
      <c r="HB112" s="1" t="n">
        <v>4.11</v>
      </c>
      <c r="HC112" s="1" t="n">
        <v>0</v>
      </c>
      <c r="HD112" s="1" t="n">
        <v>82.85</v>
      </c>
      <c r="HE112" s="1" t="n">
        <v>478.51</v>
      </c>
      <c r="HF112" s="1" t="n">
        <v>2.88</v>
      </c>
      <c r="HG112" s="1" t="n">
        <v>2.62</v>
      </c>
      <c r="HH112" s="1" t="n">
        <v>28.82</v>
      </c>
      <c r="HI112" s="1" t="n">
        <v>5.78</v>
      </c>
      <c r="HJ112" s="1" t="n">
        <v>3.14</v>
      </c>
      <c r="HK112" s="1" t="n">
        <v>2.33</v>
      </c>
      <c r="HL112" s="1" t="n">
        <v>527.64</v>
      </c>
      <c r="HM112" s="1" t="n">
        <v>3.5</v>
      </c>
      <c r="HN112" s="1" t="n">
        <v>95.78</v>
      </c>
      <c r="HO112" s="1" t="n">
        <v>6947.24</v>
      </c>
      <c r="HP112" s="1" t="n">
        <v>5973.19</v>
      </c>
      <c r="HQ112" s="1" t="n">
        <v>107.16</v>
      </c>
      <c r="HR112" s="1" t="n">
        <v>2313.78</v>
      </c>
      <c r="HS112" s="1" t="n">
        <v>478.64</v>
      </c>
      <c r="HT112" s="1" t="n">
        <v>4414.84</v>
      </c>
      <c r="HU112" s="1" t="n">
        <v>2016.23</v>
      </c>
      <c r="HV112" s="1" t="n">
        <v>241.24</v>
      </c>
      <c r="HW112" s="1" t="n">
        <v>13.98</v>
      </c>
      <c r="HX112" s="1" t="n">
        <v>10.52</v>
      </c>
      <c r="HY112" s="1" t="n">
        <v>7.67</v>
      </c>
      <c r="HZ112" s="1" t="n">
        <v>2.4</v>
      </c>
      <c r="IA112" s="1" t="n">
        <v>15.98</v>
      </c>
      <c r="IB112" s="1" t="n">
        <v>3.45</v>
      </c>
      <c r="IC112" s="1" t="n">
        <v>31.27</v>
      </c>
      <c r="ID112" s="1" t="n">
        <v>10.29</v>
      </c>
      <c r="IE112" s="1" t="n">
        <v>28.3</v>
      </c>
      <c r="IF112" s="1" t="n">
        <v>34.75</v>
      </c>
      <c r="IG112" s="1" t="n">
        <v>17.88</v>
      </c>
      <c r="IH112" s="1" t="n">
        <v>181.05</v>
      </c>
      <c r="II112" s="1" t="n">
        <v>23.53</v>
      </c>
      <c r="IJ112" s="1" t="n">
        <v>137.14</v>
      </c>
      <c r="IK112" s="1" t="n">
        <v>86.11</v>
      </c>
      <c r="IL112" s="1" t="n">
        <v>2686179</v>
      </c>
      <c r="IM112" s="1" t="n">
        <v>5174.78</v>
      </c>
      <c r="IN112" s="1" t="n">
        <v>71.45</v>
      </c>
      <c r="IO112" s="1" t="n">
        <v>0.35</v>
      </c>
      <c r="IP112" s="1" t="n">
        <v>0.25</v>
      </c>
      <c r="IQ112" s="1" t="n">
        <v>0.21</v>
      </c>
      <c r="IR112" s="1" t="n">
        <v>0.42</v>
      </c>
      <c r="IS112" s="1" t="n">
        <v>0.88</v>
      </c>
      <c r="IT112" s="1" t="n">
        <v>0.25</v>
      </c>
      <c r="IU112" s="1" t="n">
        <v>1.66</v>
      </c>
      <c r="IV112" s="1" t="n">
        <v>2.08</v>
      </c>
      <c r="IW112" s="1" t="n">
        <v>13.65</v>
      </c>
      <c r="IX112" s="1" t="n">
        <v>13.09</v>
      </c>
      <c r="IY112" s="1" t="n">
        <v>6.71</v>
      </c>
      <c r="IZ112" s="1" t="n">
        <v>4.73</v>
      </c>
      <c r="JA112" s="1" t="n">
        <v>1.24</v>
      </c>
      <c r="JB112" s="1" t="n">
        <v>0.11</v>
      </c>
      <c r="JC112" s="1" t="n">
        <v>28.29</v>
      </c>
      <c r="JD112" s="1" t="n">
        <v>17.19</v>
      </c>
      <c r="JE112" s="1" t="n">
        <v>2.37</v>
      </c>
      <c r="JF112" s="1" t="n">
        <v>0.13</v>
      </c>
      <c r="JG112" s="1" t="n">
        <v>0.03</v>
      </c>
      <c r="JH112" s="1" t="n">
        <v>13.1</v>
      </c>
      <c r="JI112" s="1" t="n">
        <v>9.59</v>
      </c>
      <c r="JJ112" s="1" t="n">
        <v>0.25</v>
      </c>
      <c r="JK112" s="1" t="n">
        <v>0.44</v>
      </c>
      <c r="JL112" s="1" t="n">
        <v>1.25</v>
      </c>
      <c r="JM112" s="1" t="n">
        <v>1.04</v>
      </c>
      <c r="JN112" s="1" t="n">
        <v>0.01</v>
      </c>
      <c r="JO112" s="1" t="n">
        <v>0.07</v>
      </c>
      <c r="JP112" s="1" t="n">
        <v>0.03</v>
      </c>
      <c r="JQ112" s="1" t="n">
        <v>0.04</v>
      </c>
      <c r="JR112" s="1" t="n">
        <v>0.04</v>
      </c>
      <c r="JS112" s="1" t="n">
        <v>0</v>
      </c>
      <c r="JT112" s="1" t="n">
        <v>0.09</v>
      </c>
      <c r="JU112" s="1" t="n">
        <v>0.09</v>
      </c>
      <c r="JY112" s="1" t="n">
        <v>19.242</v>
      </c>
      <c r="JZ112" s="1" t="n">
        <v>14.242</v>
      </c>
      <c r="KA112" s="1" t="n">
        <v>854.52</v>
      </c>
      <c r="KB112" s="1" t="n">
        <v>29.95</v>
      </c>
      <c r="KC112" s="1" t="n">
        <v>10</v>
      </c>
      <c r="KD112" s="1" t="n">
        <v>600</v>
      </c>
      <c r="KE112" s="1" t="n">
        <v>67.742</v>
      </c>
      <c r="KF112" s="1" t="n">
        <v>67.742</v>
      </c>
      <c r="KG112" s="1" t="n">
        <v>196.742</v>
      </c>
    </row>
    <row r="113" customFormat="false" ht="15" hidden="false" customHeight="true" outlineLevel="0" collapsed="false">
      <c r="A113" s="1" t="n">
        <v>30687</v>
      </c>
      <c r="B113" s="1" t="n">
        <v>1</v>
      </c>
      <c r="C113" s="1" t="n">
        <v>42</v>
      </c>
      <c r="D113" s="1" t="n">
        <v>1</v>
      </c>
      <c r="E113" s="1" t="n">
        <v>0</v>
      </c>
      <c r="F113" s="1" t="n">
        <v>0</v>
      </c>
      <c r="G113" s="1" t="n">
        <v>1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</v>
      </c>
      <c r="M113" s="1" t="n">
        <v>0</v>
      </c>
      <c r="N113" s="1" t="n">
        <v>0</v>
      </c>
      <c r="O113" s="1" t="n">
        <v>1</v>
      </c>
      <c r="P113" s="1" t="n">
        <f aca="false">SUM(E113:O113)</f>
        <v>2</v>
      </c>
      <c r="Q113" s="1" t="n">
        <v>110</v>
      </c>
      <c r="R113" s="1" t="n">
        <v>70</v>
      </c>
      <c r="S113" s="1" t="n">
        <v>40</v>
      </c>
      <c r="T113" s="2" t="n">
        <v>83.3333333333333</v>
      </c>
      <c r="U113" s="3" t="n">
        <v>73.5</v>
      </c>
      <c r="V113" s="3" t="n">
        <v>173.9</v>
      </c>
      <c r="W113" s="2" t="n">
        <v>24.3045830507443</v>
      </c>
      <c r="X113" s="2" t="n">
        <v>0</v>
      </c>
      <c r="Y113" s="3" t="n">
        <v>87</v>
      </c>
      <c r="Z113" s="3" t="n">
        <v>94</v>
      </c>
      <c r="AA113" s="2" t="n">
        <v>38.2458096611725</v>
      </c>
      <c r="AB113" s="2" t="n">
        <v>0.500287521564117</v>
      </c>
      <c r="AC113" s="2" t="n">
        <v>0.925531914893617</v>
      </c>
      <c r="AD113" s="3" t="n">
        <v>21.6</v>
      </c>
      <c r="AE113" s="3" t="n">
        <v>15.9</v>
      </c>
      <c r="AF113" s="3" t="n">
        <v>57.6</v>
      </c>
      <c r="AG113" s="1" t="n">
        <v>8</v>
      </c>
      <c r="AH113" s="3" t="n">
        <v>54</v>
      </c>
      <c r="AI113" s="3" t="n">
        <v>39.7</v>
      </c>
      <c r="AJ113" s="3" t="n">
        <v>54.7</v>
      </c>
      <c r="AK113" s="3" t="n">
        <v>2.9</v>
      </c>
      <c r="AL113" s="1" t="n">
        <v>1672</v>
      </c>
      <c r="AM113" s="1" t="n">
        <v>42</v>
      </c>
      <c r="AN113" s="1" t="n">
        <v>2976</v>
      </c>
      <c r="AO113" s="1" t="n">
        <v>82</v>
      </c>
      <c r="AP113" s="1" t="n">
        <v>117</v>
      </c>
      <c r="AQ113" s="1" t="n">
        <v>93</v>
      </c>
      <c r="AR113" s="1" t="n">
        <v>99</v>
      </c>
      <c r="AS113" s="1" t="n">
        <v>76</v>
      </c>
      <c r="AT113" s="1" t="n">
        <v>1</v>
      </c>
      <c r="AU113" s="1" t="n">
        <f aca="false">((AO113*15)+(AP113*30)+(AQ113*30)+(AR113*30)+(AS113*15))-(AO113*120)</f>
        <v>1800</v>
      </c>
      <c r="AV113" s="1" t="n">
        <f aca="false">((AO113*15)+(AP113*30)+(AQ113*30)+(AR113*30)+(AS113*15))</f>
        <v>11640</v>
      </c>
      <c r="AX113" s="4" t="n">
        <f aca="false">10000/SQRT((AO113*BE113)*(AVERAGE(AO113:AS113)*AVERAGE(BE113:BI113)))</f>
        <v>6.1485052296062</v>
      </c>
      <c r="AY113" s="4" t="n">
        <v>0</v>
      </c>
      <c r="AZ113" s="2" t="n">
        <f aca="false">(AO113*BE113)/405</f>
        <v>1.39096296296296</v>
      </c>
      <c r="BA113" s="2" t="n">
        <v>0</v>
      </c>
      <c r="BB113" s="2" t="n">
        <f aca="false">1/(LOG(BE113)+LOG(AO113))</f>
        <v>0.363534496056391</v>
      </c>
      <c r="BC113" s="2" t="n">
        <f aca="false">(BF113-BE113)/(AP113-AO113)</f>
        <v>1.44942857142857</v>
      </c>
      <c r="BD113" s="2" t="n">
        <f aca="false">(20*BE113)/((AO113/18)-3.5)</f>
        <v>130.168421052632</v>
      </c>
      <c r="BE113" s="3" t="n">
        <v>6.87</v>
      </c>
      <c r="BF113" s="3" t="n">
        <v>57.6</v>
      </c>
      <c r="BG113" s="3" t="n">
        <v>67.1</v>
      </c>
      <c r="BH113" s="3" t="n">
        <v>74.9</v>
      </c>
      <c r="BI113" s="3" t="n">
        <v>44.9</v>
      </c>
      <c r="BJ113" s="2" t="n">
        <f aca="false">((BE113*15)+(BF113*30)+(BG113*30)+(BH113*30)+(BI113*15))-(BE113*120)</f>
        <v>5940.15</v>
      </c>
      <c r="BK113" s="2" t="n">
        <f aca="false">((BE113*15)+(BF113*30)+(BG113*30)+(BH113*30)+(BI113*15))</f>
        <v>6764.55</v>
      </c>
      <c r="BL113" s="2" t="n">
        <f aca="false">(1/BE113)</f>
        <v>0.145560407569141</v>
      </c>
      <c r="BM113" s="2" t="n">
        <f aca="false">(BJ113/AU113)</f>
        <v>3.30008333333333</v>
      </c>
      <c r="BN113" s="2" t="n">
        <f aca="false">(BK113/AV113)</f>
        <v>0.581146907216495</v>
      </c>
      <c r="BO113" s="2" t="n">
        <f aca="false">(AX113*BM113)</f>
        <v>20.2905796331363</v>
      </c>
      <c r="BP113" s="2" t="n">
        <f aca="false">(AX113*BN113)</f>
        <v>3.57318479819009</v>
      </c>
      <c r="BQ113" s="2" t="n">
        <v>2</v>
      </c>
      <c r="BR113" s="4" t="n">
        <f aca="false">(BC113*BL113)</f>
        <v>0.210979413599501</v>
      </c>
      <c r="BS113" s="1" t="n">
        <v>205</v>
      </c>
      <c r="BT113" s="1" t="n">
        <v>1</v>
      </c>
      <c r="BU113" s="1" t="n">
        <v>37</v>
      </c>
      <c r="BV113" s="1" t="n">
        <v>1</v>
      </c>
      <c r="BW113" s="1" t="n">
        <v>129</v>
      </c>
      <c r="BX113" s="1" t="n">
        <v>0</v>
      </c>
      <c r="BY113" s="1" t="n">
        <v>39</v>
      </c>
      <c r="BZ113" s="1" t="n">
        <v>193</v>
      </c>
      <c r="CA113" s="1" t="n">
        <v>1</v>
      </c>
      <c r="CB113" s="1" t="n">
        <v>1</v>
      </c>
    </row>
    <row r="114" customFormat="false" ht="15" hidden="false" customHeight="true" outlineLevel="0" collapsed="false">
      <c r="A114" s="1" t="n">
        <v>30690</v>
      </c>
      <c r="B114" s="1" t="n">
        <v>2</v>
      </c>
      <c r="C114" s="1" t="n">
        <v>46</v>
      </c>
      <c r="D114" s="1" t="n">
        <v>1</v>
      </c>
      <c r="E114" s="1" t="n">
        <v>1</v>
      </c>
      <c r="F114" s="1" t="n">
        <v>0</v>
      </c>
      <c r="G114" s="1" t="n">
        <v>1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1</v>
      </c>
      <c r="N114" s="1" t="n">
        <v>0</v>
      </c>
      <c r="O114" s="1" t="n">
        <v>0</v>
      </c>
      <c r="P114" s="1" t="n">
        <f aca="false">SUM(E114:O114)</f>
        <v>3</v>
      </c>
      <c r="Q114" s="1" t="n">
        <v>100</v>
      </c>
      <c r="R114" s="1" t="n">
        <v>70</v>
      </c>
      <c r="S114" s="1" t="n">
        <v>30</v>
      </c>
      <c r="T114" s="2" t="n">
        <v>80</v>
      </c>
      <c r="U114" s="3" t="n">
        <v>73.5</v>
      </c>
      <c r="V114" s="3" t="n">
        <v>153</v>
      </c>
      <c r="W114" s="2" t="n">
        <v>31.3981801871075</v>
      </c>
      <c r="X114" s="2" t="n">
        <v>2</v>
      </c>
      <c r="Y114" s="3" t="n">
        <v>93.5</v>
      </c>
      <c r="Z114" s="3" t="n">
        <v>108</v>
      </c>
      <c r="AA114" s="2" t="n">
        <v>40.3896132627804</v>
      </c>
      <c r="AB114" s="2" t="n">
        <v>0.611111111111111</v>
      </c>
      <c r="AC114" s="2" t="n">
        <v>0.865740740740741</v>
      </c>
      <c r="AD114" s="3" t="n">
        <v>39.6</v>
      </c>
      <c r="AE114" s="3" t="n">
        <v>29.1</v>
      </c>
      <c r="AF114" s="3" t="n">
        <v>44.4</v>
      </c>
      <c r="AG114" s="1" t="n">
        <v>9</v>
      </c>
      <c r="AH114" s="3" t="n">
        <v>42.6</v>
      </c>
      <c r="AI114" s="3" t="n">
        <v>31.3</v>
      </c>
      <c r="AJ114" s="3" t="n">
        <v>42.1</v>
      </c>
      <c r="AK114" s="3" t="n">
        <v>2.3</v>
      </c>
      <c r="AL114" s="1" t="n">
        <v>1362</v>
      </c>
      <c r="AM114" s="1" t="n">
        <v>61</v>
      </c>
      <c r="AN114" s="1" t="n">
        <v>2234</v>
      </c>
      <c r="AO114" s="1" t="n">
        <v>91</v>
      </c>
      <c r="AP114" s="1" t="n">
        <v>161</v>
      </c>
      <c r="AQ114" s="1" t="n">
        <v>206</v>
      </c>
      <c r="AR114" s="1" t="n">
        <v>135</v>
      </c>
      <c r="AS114" s="1" t="n">
        <v>138</v>
      </c>
      <c r="AT114" s="1" t="n">
        <v>1</v>
      </c>
      <c r="AU114" s="1" t="n">
        <f aca="false">((AO114*15)+(AP114*30)+(AQ114*30)+(AR114*30)+(AS114*15))-(AO114*120)</f>
        <v>7575</v>
      </c>
      <c r="AV114" s="1" t="n">
        <f aca="false">((AO114*15)+(AP114*30)+(AQ114*30)+(AR114*30)+(AS114*15))</f>
        <v>18495</v>
      </c>
      <c r="AW114" s="1" t="n">
        <v>5.16</v>
      </c>
      <c r="AX114" s="4" t="n">
        <f aca="false">10000/SQRT((AO114*BE114)*(AVERAGE(AO114:AS114)*AVERAGE(BE114:BI114)))</f>
        <v>8.02710262844762</v>
      </c>
      <c r="AY114" s="4" t="n">
        <v>0</v>
      </c>
      <c r="AZ114" s="2" t="n">
        <f aca="false">(AO114*BE114)/405</f>
        <v>0.793160493827161</v>
      </c>
      <c r="BA114" s="2" t="n">
        <v>0</v>
      </c>
      <c r="BB114" s="2" t="n">
        <f aca="false">1/(LOG(BE114)+LOG(AO114))</f>
        <v>0.398912389669885</v>
      </c>
      <c r="BC114" s="2" t="n">
        <f aca="false">(BF114-BE114)/(AP114-AO114)</f>
        <v>0.298142857142857</v>
      </c>
      <c r="BD114" s="2" t="n">
        <f aca="false">(20*BE114)/((AO114/18)-3.5)</f>
        <v>45.3857142857143</v>
      </c>
      <c r="BE114" s="3" t="n">
        <v>3.53</v>
      </c>
      <c r="BF114" s="3" t="n">
        <v>24.4</v>
      </c>
      <c r="BG114" s="3" t="n">
        <v>59.9</v>
      </c>
      <c r="BH114" s="3" t="n">
        <v>36</v>
      </c>
      <c r="BI114" s="3" t="n">
        <v>41.4</v>
      </c>
      <c r="BJ114" s="2" t="n">
        <f aca="false">((BE114*15)+(BF114*30)+(BG114*30)+(BH114*30)+(BI114*15))-(BE114*120)</f>
        <v>3859.35</v>
      </c>
      <c r="BK114" s="2" t="n">
        <f aca="false">((BE114*15)+(BF114*30)+(BG114*30)+(BH114*30)+(BI114*15))</f>
        <v>4282.95</v>
      </c>
      <c r="BL114" s="2" t="n">
        <f aca="false">(1/BE114)</f>
        <v>0.28328611898017</v>
      </c>
      <c r="BM114" s="2" t="n">
        <f aca="false">(BJ114/AU114)</f>
        <v>0.509485148514851</v>
      </c>
      <c r="BN114" s="2" t="n">
        <f aca="false">(BK114/AV114)</f>
        <v>0.231573398215734</v>
      </c>
      <c r="BO114" s="2" t="n">
        <f aca="false">(AX114*BM114)</f>
        <v>4.08968957479859</v>
      </c>
      <c r="BP114" s="2" t="n">
        <f aca="false">(AX114*BN114)</f>
        <v>1.85886343349606</v>
      </c>
      <c r="BQ114" s="2" t="n">
        <v>2</v>
      </c>
      <c r="BR114" s="4" t="n">
        <f aca="false">(BC114*BL114)</f>
        <v>0.0844597329016592</v>
      </c>
      <c r="BS114" s="1" t="n">
        <v>182</v>
      </c>
      <c r="BT114" s="1" t="n">
        <v>0</v>
      </c>
      <c r="BU114" s="1" t="n">
        <v>53</v>
      </c>
      <c r="BV114" s="1" t="n">
        <v>0</v>
      </c>
      <c r="BW114" s="1" t="n">
        <v>107</v>
      </c>
      <c r="BX114" s="1" t="n">
        <v>0</v>
      </c>
      <c r="BY114" s="1" t="n">
        <v>22</v>
      </c>
      <c r="BZ114" s="1" t="n">
        <v>111</v>
      </c>
      <c r="CA114" s="1" t="n">
        <v>0</v>
      </c>
      <c r="CB114" s="1" t="n">
        <v>4</v>
      </c>
      <c r="CC114" s="1" t="n">
        <v>1</v>
      </c>
      <c r="FM114" s="1" t="n">
        <v>6</v>
      </c>
      <c r="FN114" s="1" t="n">
        <v>6</v>
      </c>
      <c r="FO114" s="1" t="n">
        <v>2</v>
      </c>
      <c r="FP114" s="1" t="n">
        <v>2</v>
      </c>
      <c r="FQ114" s="1" t="n">
        <v>33.79173</v>
      </c>
      <c r="FR114" s="1" t="n">
        <v>1284.901</v>
      </c>
      <c r="FS114" s="1" t="n">
        <v>0.21</v>
      </c>
      <c r="FT114" s="1" t="n">
        <v>2</v>
      </c>
      <c r="FU114" s="1" t="n">
        <v>3</v>
      </c>
      <c r="FV114" s="1" t="n">
        <v>3</v>
      </c>
      <c r="FW114" s="1" t="n">
        <v>8361.07</v>
      </c>
      <c r="FX114" s="1" t="n">
        <v>279.29</v>
      </c>
      <c r="FY114" s="1" t="n">
        <v>134.73</v>
      </c>
      <c r="FZ114" s="1" t="n">
        <v>138.32</v>
      </c>
      <c r="GA114" s="1" t="n">
        <v>118.95</v>
      </c>
      <c r="GB114" s="1" t="n">
        <v>1328.54</v>
      </c>
      <c r="GC114" s="1" t="n">
        <v>178.62</v>
      </c>
      <c r="GD114" s="1" t="n">
        <v>155.75</v>
      </c>
      <c r="GE114" s="1" t="n">
        <v>38.2</v>
      </c>
      <c r="GF114" s="1" t="n">
        <v>299.05</v>
      </c>
      <c r="GG114" s="1" t="n">
        <v>9.66</v>
      </c>
      <c r="GH114" s="1" t="n">
        <v>104.28</v>
      </c>
      <c r="GI114" s="1" t="n">
        <v>29.89</v>
      </c>
      <c r="GJ114" s="1" t="n">
        <v>121.58</v>
      </c>
      <c r="GK114" s="1" t="n">
        <v>118.98</v>
      </c>
      <c r="GL114" s="1" t="n">
        <v>68.54</v>
      </c>
      <c r="GM114" s="1" t="n">
        <v>29.06</v>
      </c>
      <c r="GN114" s="1" t="n">
        <v>0</v>
      </c>
      <c r="GO114" s="1" t="n">
        <v>65.24</v>
      </c>
      <c r="GP114" s="1" t="n">
        <v>25.27</v>
      </c>
      <c r="GQ114" s="1" t="n">
        <v>17.48</v>
      </c>
      <c r="GR114" s="1" t="n">
        <v>5.64</v>
      </c>
      <c r="GS114" s="1" t="n">
        <v>2900.48</v>
      </c>
      <c r="GT114" s="1" t="n">
        <v>57.2</v>
      </c>
      <c r="GU114" s="1" t="n">
        <v>3.24</v>
      </c>
      <c r="GV114" s="1" t="n">
        <v>1440.72</v>
      </c>
      <c r="GW114" s="1" t="n">
        <v>4851.73</v>
      </c>
      <c r="GX114" s="1" t="n">
        <v>13768.28</v>
      </c>
      <c r="GY114" s="1" t="n">
        <v>7029.88</v>
      </c>
      <c r="GZ114" s="1" t="n">
        <v>31.84</v>
      </c>
      <c r="HA114" s="1" t="n">
        <v>8.08</v>
      </c>
      <c r="HB114" s="1" t="n">
        <v>11.26</v>
      </c>
      <c r="HC114" s="1" t="n">
        <v>0</v>
      </c>
      <c r="HD114" s="1" t="n">
        <v>277.73</v>
      </c>
      <c r="HE114" s="1" t="n">
        <v>1377.12</v>
      </c>
      <c r="HF114" s="1" t="n">
        <v>7.92</v>
      </c>
      <c r="HG114" s="1" t="n">
        <v>7.61</v>
      </c>
      <c r="HH114" s="1" t="n">
        <v>71.73</v>
      </c>
      <c r="HI114" s="1" t="n">
        <v>18.66</v>
      </c>
      <c r="HJ114" s="1" t="n">
        <v>7.94</v>
      </c>
      <c r="HK114" s="1" t="n">
        <v>12.57</v>
      </c>
      <c r="HL114" s="1" t="n">
        <v>1692.98</v>
      </c>
      <c r="HM114" s="1" t="n">
        <v>19.45</v>
      </c>
      <c r="HN114" s="1" t="n">
        <v>124.38</v>
      </c>
      <c r="HO114" s="1" t="n">
        <v>24811.7</v>
      </c>
      <c r="HP114" s="1" t="n">
        <v>29604.94</v>
      </c>
      <c r="HQ114" s="1" t="n">
        <v>364.98</v>
      </c>
      <c r="HR114" s="1" t="n">
        <v>12028.57</v>
      </c>
      <c r="HS114" s="1" t="n">
        <v>3097.47</v>
      </c>
      <c r="HT114" s="1" t="n">
        <v>9039.3</v>
      </c>
      <c r="HU114" s="1" t="n">
        <v>2341.36</v>
      </c>
      <c r="HV114" s="1" t="n">
        <v>449.3</v>
      </c>
      <c r="HW114" s="1" t="n">
        <v>45.51</v>
      </c>
      <c r="HX114" s="1" t="n">
        <v>43.21</v>
      </c>
      <c r="HY114" s="1" t="n">
        <v>37.98</v>
      </c>
      <c r="HZ114" s="1" t="n">
        <v>2.3</v>
      </c>
      <c r="IA114" s="1" t="n">
        <v>22.51</v>
      </c>
      <c r="IB114" s="1" t="n">
        <v>3.27</v>
      </c>
      <c r="IC114" s="1" t="n">
        <v>71.55</v>
      </c>
      <c r="ID114" s="1" t="n">
        <v>40.48</v>
      </c>
      <c r="IE114" s="1" t="n">
        <v>81.51</v>
      </c>
      <c r="IF114" s="1" t="n">
        <v>119.94</v>
      </c>
      <c r="IG114" s="1" t="n">
        <v>52.41</v>
      </c>
      <c r="IH114" s="1" t="n">
        <v>1220.15</v>
      </c>
      <c r="II114" s="1" t="n">
        <v>1.42</v>
      </c>
      <c r="IJ114" s="1" t="n">
        <v>145.41</v>
      </c>
      <c r="IK114" s="1" t="n">
        <v>122.34</v>
      </c>
      <c r="IL114" s="1" t="n">
        <v>10040316</v>
      </c>
      <c r="IM114" s="1" t="n">
        <v>7557.41</v>
      </c>
      <c r="IN114" s="1" t="n">
        <v>222.26</v>
      </c>
      <c r="IO114" s="1" t="n">
        <v>0.94</v>
      </c>
      <c r="IP114" s="1" t="n">
        <v>0.6</v>
      </c>
      <c r="IQ114" s="1" t="n">
        <v>0.62</v>
      </c>
      <c r="IR114" s="1" t="n">
        <v>1.86</v>
      </c>
      <c r="IS114" s="1" t="n">
        <v>5.3</v>
      </c>
      <c r="IT114" s="1" t="n">
        <v>0.53</v>
      </c>
      <c r="IU114" s="1" t="n">
        <v>5.84</v>
      </c>
      <c r="IV114" s="1" t="n">
        <v>3.96</v>
      </c>
      <c r="IW114" s="1" t="n">
        <v>54.98</v>
      </c>
      <c r="IX114" s="1" t="n">
        <v>37.68</v>
      </c>
      <c r="IY114" s="1" t="n">
        <v>35.3</v>
      </c>
      <c r="IZ114" s="1" t="n">
        <v>14.8</v>
      </c>
      <c r="JA114" s="1" t="n">
        <v>4.7</v>
      </c>
      <c r="JB114" s="1" t="n">
        <v>0.3</v>
      </c>
      <c r="JC114" s="1" t="n">
        <v>109.39</v>
      </c>
      <c r="JD114" s="1" t="n">
        <v>66.97</v>
      </c>
      <c r="JE114" s="1" t="n">
        <v>4.3</v>
      </c>
      <c r="JF114" s="1" t="n">
        <v>0.44</v>
      </c>
      <c r="JG114" s="1" t="n">
        <v>0.17</v>
      </c>
      <c r="JH114" s="1" t="n">
        <v>37.8</v>
      </c>
      <c r="JI114" s="1" t="n">
        <v>26.08</v>
      </c>
      <c r="JJ114" s="1" t="n">
        <v>0.48</v>
      </c>
      <c r="JK114" s="1" t="n">
        <v>1.11</v>
      </c>
      <c r="JL114" s="1" t="n">
        <v>3.43</v>
      </c>
      <c r="JM114" s="1" t="n">
        <v>2.36</v>
      </c>
      <c r="JN114" s="1" t="n">
        <v>0.01</v>
      </c>
      <c r="JO114" s="1" t="n">
        <v>0.5</v>
      </c>
      <c r="JP114" s="1" t="n">
        <v>0.28</v>
      </c>
      <c r="JQ114" s="1" t="n">
        <v>0.06</v>
      </c>
      <c r="JR114" s="1" t="n">
        <v>0.04</v>
      </c>
      <c r="JS114" s="1" t="n">
        <v>0.02</v>
      </c>
      <c r="JT114" s="1" t="n">
        <v>0.22</v>
      </c>
      <c r="JU114" s="1" t="n">
        <v>0.09</v>
      </c>
      <c r="JV114" s="1" t="n">
        <v>35</v>
      </c>
      <c r="JW114" s="1" t="n">
        <v>2100</v>
      </c>
      <c r="JX114" s="1" t="n">
        <v>31.5</v>
      </c>
      <c r="JY114" s="1" t="n">
        <v>13.3635</v>
      </c>
      <c r="JZ114" s="1" t="n">
        <v>8.859</v>
      </c>
      <c r="KA114" s="1" t="n">
        <v>531.54</v>
      </c>
      <c r="KB114" s="1" t="n">
        <v>24.75</v>
      </c>
      <c r="KC114" s="1" t="n">
        <v>9</v>
      </c>
      <c r="KD114" s="1" t="n">
        <v>540</v>
      </c>
      <c r="KE114" s="1" t="n">
        <v>66.859</v>
      </c>
      <c r="KF114" s="1" t="n">
        <v>101.859</v>
      </c>
      <c r="KG114" s="1" t="n">
        <v>214.878</v>
      </c>
    </row>
    <row r="115" customFormat="false" ht="15" hidden="false" customHeight="true" outlineLevel="0" collapsed="false">
      <c r="A115" s="1" t="n">
        <v>30692</v>
      </c>
      <c r="B115" s="1" t="n">
        <v>2</v>
      </c>
      <c r="C115" s="1" t="n">
        <v>48</v>
      </c>
      <c r="D115" s="1" t="n">
        <v>1</v>
      </c>
      <c r="E115" s="1" t="n">
        <v>1</v>
      </c>
      <c r="F115" s="1" t="n">
        <v>1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</v>
      </c>
      <c r="M115" s="1" t="n">
        <v>1</v>
      </c>
      <c r="N115" s="1" t="n">
        <v>0</v>
      </c>
      <c r="O115" s="1" t="n">
        <v>1</v>
      </c>
      <c r="P115" s="1" t="n">
        <f aca="false">SUM(E115:O115)</f>
        <v>4</v>
      </c>
      <c r="Q115" s="1" t="n">
        <v>110</v>
      </c>
      <c r="R115" s="1" t="n">
        <v>70</v>
      </c>
      <c r="S115" s="1" t="n">
        <v>40</v>
      </c>
      <c r="T115" s="2" t="n">
        <v>83.3333333333333</v>
      </c>
      <c r="U115" s="3" t="n">
        <v>78.5</v>
      </c>
      <c r="V115" s="3" t="n">
        <v>157</v>
      </c>
      <c r="W115" s="2" t="n">
        <v>31.8471337579618</v>
      </c>
      <c r="X115" s="2" t="n">
        <v>2</v>
      </c>
      <c r="Y115" s="3" t="n">
        <v>100</v>
      </c>
      <c r="Z115" s="3" t="n">
        <v>102</v>
      </c>
      <c r="AA115" s="2" t="n">
        <v>39.9493061237286</v>
      </c>
      <c r="AB115" s="2" t="n">
        <v>0.636942675159236</v>
      </c>
      <c r="AC115" s="2" t="n">
        <v>0.980392156862745</v>
      </c>
      <c r="AD115" s="3" t="n">
        <v>41.3</v>
      </c>
      <c r="AE115" s="3" t="n">
        <v>32.4</v>
      </c>
      <c r="AF115" s="3" t="n">
        <v>46.1</v>
      </c>
      <c r="AG115" s="1" t="n">
        <v>10</v>
      </c>
      <c r="AH115" s="3" t="n">
        <v>41.5</v>
      </c>
      <c r="AI115" s="3" t="n">
        <v>32.6</v>
      </c>
      <c r="AJ115" s="3" t="n">
        <v>43.8</v>
      </c>
      <c r="AK115" s="3" t="n">
        <v>2.3</v>
      </c>
      <c r="AL115" s="1" t="n">
        <v>1416</v>
      </c>
      <c r="AM115" s="1" t="n">
        <v>63</v>
      </c>
      <c r="AN115" s="1" t="n">
        <v>2322</v>
      </c>
      <c r="AO115" s="1" t="n">
        <v>82</v>
      </c>
      <c r="AP115" s="1" t="n">
        <v>102</v>
      </c>
      <c r="AQ115" s="1" t="n">
        <v>111</v>
      </c>
      <c r="AR115" s="1" t="n">
        <v>97</v>
      </c>
      <c r="AS115" s="1" t="n">
        <v>118</v>
      </c>
      <c r="AT115" s="1" t="n">
        <v>1</v>
      </c>
      <c r="AU115" s="1" t="n">
        <f aca="false">((AO115*15)+(AP115*30)+(AQ115*30)+(AR115*30)+(AS115*15))-(AO115*120)</f>
        <v>2460</v>
      </c>
      <c r="AV115" s="1" t="n">
        <f aca="false">((AO115*15)+(AP115*30)+(AQ115*30)+(AR115*30)+(AS115*15))</f>
        <v>12300</v>
      </c>
      <c r="AX115" s="4" t="n">
        <f aca="false">10000/SQRT((AO115*BE115)*(AVERAGE(AO115:AS115)*AVERAGE(BE115:BI115)))</f>
        <v>3.16598733133281</v>
      </c>
      <c r="AY115" s="4" t="n">
        <v>1</v>
      </c>
      <c r="AZ115" s="2" t="n">
        <f aca="false">(AO115*BE115)/405</f>
        <v>3.40148148148148</v>
      </c>
      <c r="BA115" s="2" t="n">
        <v>1</v>
      </c>
      <c r="BB115" s="2" t="n">
        <f aca="false">1/(LOG(BE115)+LOG(AO115))</f>
        <v>0.318560297662122</v>
      </c>
      <c r="BC115" s="2" t="n">
        <f aca="false">(BF115-BE115)/(AP115-AO115)</f>
        <v>2.325</v>
      </c>
      <c r="BD115" s="2" t="n">
        <f aca="false">(20*BE115)/((AO115/18)-3.5)</f>
        <v>318.315789473684</v>
      </c>
      <c r="BE115" s="3" t="n">
        <v>16.8</v>
      </c>
      <c r="BF115" s="3" t="n">
        <v>63.3</v>
      </c>
      <c r="BG115" s="3" t="n">
        <v>86.8</v>
      </c>
      <c r="BH115" s="3" t="n">
        <v>65.1</v>
      </c>
      <c r="BI115" s="3" t="n">
        <v>123</v>
      </c>
      <c r="BJ115" s="2" t="n">
        <f aca="false">((BE115*15)+(BF115*30)+(BG115*30)+(BH115*30)+(BI115*15))-(BE115*120)</f>
        <v>6537</v>
      </c>
      <c r="BK115" s="2" t="n">
        <f aca="false">((BE115*15)+(BF115*30)+(BG115*30)+(BH115*30)+(BI115*15))</f>
        <v>8553</v>
      </c>
      <c r="BL115" s="2" t="n">
        <f aca="false">(1/BE115)</f>
        <v>0.0595238095238095</v>
      </c>
      <c r="BM115" s="2" t="n">
        <f aca="false">(BJ115/AU115)</f>
        <v>2.65731707317073</v>
      </c>
      <c r="BN115" s="2" t="n">
        <f aca="false">(BK115/AV115)</f>
        <v>0.695365853658537</v>
      </c>
      <c r="BO115" s="2" t="n">
        <f aca="false">(AX115*BM115)</f>
        <v>8.41303218899293</v>
      </c>
      <c r="BP115" s="2" t="n">
        <f aca="false">(AX115*BN115)</f>
        <v>2.20151948332435</v>
      </c>
      <c r="BQ115" s="2" t="n">
        <v>2</v>
      </c>
      <c r="BR115" s="4" t="n">
        <f aca="false">(BC115*BL115)</f>
        <v>0.138392857142857</v>
      </c>
      <c r="BS115" s="1" t="n">
        <v>202</v>
      </c>
      <c r="BT115" s="1" t="n">
        <v>1</v>
      </c>
      <c r="BU115" s="1" t="n">
        <v>39</v>
      </c>
      <c r="BV115" s="1" t="n">
        <v>1</v>
      </c>
      <c r="BW115" s="1" t="n">
        <v>122</v>
      </c>
      <c r="BX115" s="1" t="n">
        <v>0</v>
      </c>
      <c r="BY115" s="1" t="n">
        <v>41</v>
      </c>
      <c r="BZ115" s="1" t="n">
        <v>204</v>
      </c>
      <c r="CA115" s="1" t="n">
        <v>1</v>
      </c>
      <c r="CB115" s="1" t="n">
        <v>5</v>
      </c>
      <c r="CC115" s="1" t="n">
        <v>2</v>
      </c>
      <c r="CD115" s="1" t="n">
        <v>51</v>
      </c>
      <c r="CE115" s="1" t="n">
        <v>-15.12</v>
      </c>
      <c r="CF115" s="1" t="n">
        <v>0.76</v>
      </c>
      <c r="CG115" s="1" t="n">
        <v>156</v>
      </c>
      <c r="CH115" s="1" t="n">
        <v>86</v>
      </c>
      <c r="CI115" s="1" t="n">
        <v>391</v>
      </c>
      <c r="CJ115" s="1" t="n">
        <v>1.69</v>
      </c>
      <c r="CK115" s="1" t="s">
        <v>429</v>
      </c>
      <c r="CN115" s="1" t="n">
        <v>1543</v>
      </c>
      <c r="CO115" s="1" t="n">
        <v>19.3389500972132</v>
      </c>
      <c r="CP115" s="1" t="n">
        <v>25.897602073882</v>
      </c>
      <c r="CQ115" s="1" t="n">
        <v>9.15748541801685</v>
      </c>
      <c r="CR115" s="1" t="n">
        <v>9.15748541801685</v>
      </c>
      <c r="CS115" s="1" t="n">
        <v>9.09915748541802</v>
      </c>
      <c r="CT115" s="1" t="n">
        <v>58.1723914452366</v>
      </c>
      <c r="CU115" s="1" t="n">
        <v>1.2</v>
      </c>
      <c r="CV115" s="1" t="n">
        <v>4.3</v>
      </c>
      <c r="CW115" s="1" t="n">
        <v>9.6</v>
      </c>
      <c r="CX115" s="1" t="n">
        <v>0</v>
      </c>
      <c r="CY115" s="1" t="n">
        <v>1.5</v>
      </c>
      <c r="CZ115" s="1" t="n">
        <v>0.8</v>
      </c>
      <c r="DA115" s="1" t="n">
        <v>0.5</v>
      </c>
      <c r="DB115" s="1" t="n">
        <v>1.1</v>
      </c>
      <c r="DC115" s="1" t="n">
        <v>4.8</v>
      </c>
      <c r="DD115" s="1" t="n">
        <v>74.6</v>
      </c>
      <c r="DE115" s="1" t="n">
        <v>44.4</v>
      </c>
      <c r="DF115" s="1" t="n">
        <v>15.7</v>
      </c>
      <c r="DG115" s="1" t="n">
        <v>15.7</v>
      </c>
      <c r="DH115" s="1" t="n">
        <v>15.6</v>
      </c>
      <c r="DI115" s="1" t="n">
        <v>168</v>
      </c>
      <c r="DJ115" s="1" t="n">
        <v>224.4</v>
      </c>
      <c r="DK115" s="1" t="n">
        <v>34.5</v>
      </c>
      <c r="DL115" s="1" t="n">
        <v>27.8</v>
      </c>
      <c r="DM115" s="1" t="n">
        <v>726</v>
      </c>
      <c r="DN115" s="1" t="n">
        <v>2627</v>
      </c>
      <c r="DO115" s="1" t="n">
        <v>1.21</v>
      </c>
      <c r="DP115" s="1" t="n">
        <v>1</v>
      </c>
      <c r="DQ115" s="1" t="n">
        <v>1.4</v>
      </c>
      <c r="DR115" s="1" t="n">
        <v>1.49</v>
      </c>
      <c r="DS115" s="1" t="n">
        <v>90.7</v>
      </c>
      <c r="DT115" s="1" t="n">
        <v>272</v>
      </c>
      <c r="DU115" s="1" t="n">
        <v>3.22</v>
      </c>
      <c r="DV115" s="1" t="n">
        <v>12.06</v>
      </c>
      <c r="DW115" s="1" t="n">
        <v>1.82</v>
      </c>
      <c r="DX115" s="1" t="n">
        <v>794</v>
      </c>
      <c r="DY115" s="1" t="n">
        <v>17.08</v>
      </c>
      <c r="DZ115" s="1" t="n">
        <v>3011</v>
      </c>
      <c r="EA115" s="1" t="n">
        <v>221</v>
      </c>
      <c r="EB115" s="1" t="n">
        <v>1197</v>
      </c>
      <c r="EC115" s="1" t="n">
        <v>698</v>
      </c>
      <c r="ED115" s="1" t="n">
        <v>55</v>
      </c>
      <c r="EE115" s="1" t="n">
        <v>5.2</v>
      </c>
      <c r="EF115" s="1" t="n">
        <v>0</v>
      </c>
      <c r="EG115" s="1" t="n">
        <v>20</v>
      </c>
      <c r="EH115" s="1" t="n">
        <v>2</v>
      </c>
      <c r="EI115" s="1" t="n">
        <v>240</v>
      </c>
      <c r="EJ115" s="1" t="s">
        <v>425</v>
      </c>
      <c r="EK115" s="1" t="s">
        <v>425</v>
      </c>
      <c r="EL115" s="1" t="s">
        <v>425</v>
      </c>
      <c r="EM115" s="1" t="n">
        <v>2000</v>
      </c>
      <c r="EN115" s="1" t="n">
        <v>0</v>
      </c>
      <c r="EO115" s="1" t="n">
        <v>5</v>
      </c>
      <c r="EP115" s="1" t="n">
        <v>0</v>
      </c>
      <c r="EQ115" s="1" t="n">
        <v>0</v>
      </c>
      <c r="ER115" s="1" t="n">
        <v>0</v>
      </c>
      <c r="ES115" s="1" t="n">
        <v>0</v>
      </c>
      <c r="ET115" s="1" t="n">
        <v>0</v>
      </c>
      <c r="EU115" s="1" t="n">
        <v>0</v>
      </c>
      <c r="EV115" s="1" t="n">
        <v>0</v>
      </c>
      <c r="EW115" s="1" t="n">
        <v>0</v>
      </c>
      <c r="EX115" s="1" t="n">
        <v>1</v>
      </c>
      <c r="EY115" s="1" t="n">
        <v>2</v>
      </c>
      <c r="EZ115" s="1" t="n">
        <v>6</v>
      </c>
      <c r="FA115" s="1" t="n">
        <v>1</v>
      </c>
      <c r="FB115" s="1" t="n">
        <v>1</v>
      </c>
      <c r="FC115" s="1" t="n">
        <v>3</v>
      </c>
      <c r="FD115" s="1" t="n">
        <v>0</v>
      </c>
      <c r="FE115" s="1" t="n">
        <v>0</v>
      </c>
      <c r="FF115" s="1" t="n">
        <v>1</v>
      </c>
      <c r="FG115" s="1" t="n">
        <v>1</v>
      </c>
      <c r="FH115" s="1" t="n">
        <v>1</v>
      </c>
      <c r="FI115" s="1" t="n">
        <v>3</v>
      </c>
      <c r="FJ115" s="1" t="n">
        <v>4</v>
      </c>
      <c r="FK115" s="1" t="n">
        <v>1</v>
      </c>
      <c r="FL115" s="1" t="n">
        <v>3</v>
      </c>
    </row>
    <row r="116" customFormat="false" ht="15" hidden="false" customHeight="true" outlineLevel="0" collapsed="false">
      <c r="A116" s="1" t="n">
        <v>30693</v>
      </c>
      <c r="B116" s="1" t="n">
        <v>2</v>
      </c>
      <c r="C116" s="1" t="n">
        <v>16</v>
      </c>
      <c r="D116" s="1" t="n">
        <v>1</v>
      </c>
      <c r="E116" s="1" t="n">
        <v>0</v>
      </c>
      <c r="F116" s="1" t="n">
        <v>0</v>
      </c>
      <c r="G116" s="1" t="n">
        <v>1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1</v>
      </c>
      <c r="M116" s="1" t="n">
        <v>1</v>
      </c>
      <c r="N116" s="1" t="n">
        <v>1</v>
      </c>
      <c r="O116" s="1" t="n">
        <v>1</v>
      </c>
      <c r="P116" s="1" t="n">
        <f aca="false">SUM(E116:O116)</f>
        <v>5</v>
      </c>
      <c r="Q116" s="1" t="n">
        <v>100</v>
      </c>
      <c r="R116" s="1" t="n">
        <v>70</v>
      </c>
      <c r="S116" s="1" t="n">
        <v>30</v>
      </c>
      <c r="T116" s="2" t="n">
        <v>80</v>
      </c>
      <c r="U116" s="3" t="n">
        <v>74.9</v>
      </c>
      <c r="V116" s="3" t="n">
        <v>163</v>
      </c>
      <c r="W116" s="2" t="n">
        <v>28.1907486168091</v>
      </c>
      <c r="X116" s="2" t="n">
        <v>1</v>
      </c>
      <c r="Y116" s="3" t="n">
        <v>91.5</v>
      </c>
      <c r="Z116" s="3" t="n">
        <v>101.5</v>
      </c>
      <c r="AA116" s="2" t="n">
        <v>3.49841596971023</v>
      </c>
      <c r="AB116" s="2" t="n">
        <v>0.561349693251534</v>
      </c>
      <c r="AC116" s="2" t="n">
        <v>0.901477832512315</v>
      </c>
      <c r="AD116" s="3" t="n">
        <v>39.4</v>
      </c>
      <c r="AO116" s="1" t="n">
        <v>78</v>
      </c>
      <c r="AP116" s="1" t="n">
        <v>116</v>
      </c>
      <c r="AQ116" s="1" t="n">
        <v>92</v>
      </c>
      <c r="AR116" s="1" t="n">
        <v>85</v>
      </c>
      <c r="AS116" s="1" t="n">
        <v>103</v>
      </c>
      <c r="AT116" s="1" t="n">
        <v>1</v>
      </c>
      <c r="AU116" s="1" t="n">
        <f aca="false">((AO116*15)+(AP116*30)+(AQ116*30)+(AR116*30)+(AS116*15))-(AO116*120)</f>
        <v>2145</v>
      </c>
      <c r="AV116" s="1" t="n">
        <f aca="false">((AO116*15)+(AP116*30)+(AQ116*30)+(AR116*30)+(AS116*15))</f>
        <v>11505</v>
      </c>
      <c r="AX116" s="4" t="n">
        <f aca="false">10000/SQRT((AO116*BE116)*(AVERAGE(AO116:AS116)*AVERAGE(BE116:BI116)))</f>
        <v>2.29544950115925</v>
      </c>
      <c r="AY116" s="4" t="n">
        <v>1</v>
      </c>
      <c r="AZ116" s="2" t="n">
        <f aca="false">(AO116*BE116)/405</f>
        <v>5.2</v>
      </c>
      <c r="BA116" s="2" t="n">
        <v>1</v>
      </c>
      <c r="BB116" s="2" t="n">
        <f aca="false">1/(LOG(BE116)+LOG(AO116))</f>
        <v>0.300891387710678</v>
      </c>
      <c r="BC116" s="2" t="n">
        <f aca="false">(BF116-BE116)/(AP116-AO116)</f>
        <v>3.15789473684211</v>
      </c>
      <c r="BD116" s="2" t="n">
        <f aca="false">(20*BE116)/((AO116/18)-3.5)</f>
        <v>648</v>
      </c>
      <c r="BE116" s="3" t="n">
        <v>27</v>
      </c>
      <c r="BF116" s="3" t="n">
        <v>147</v>
      </c>
      <c r="BG116" s="3" t="n">
        <v>88.7</v>
      </c>
      <c r="BH116" s="3" t="n">
        <v>93.6</v>
      </c>
      <c r="BI116" s="3" t="n">
        <v>119</v>
      </c>
      <c r="BJ116" s="2" t="n">
        <f aca="false">((BE116*15)+(BF116*30)+(BG116*30)+(BH116*30)+(BI116*15))-(BE116*120)</f>
        <v>8829</v>
      </c>
      <c r="BK116" s="2" t="n">
        <f aca="false">((BE116*15)+(BF116*30)+(BG116*30)+(BH116*30)+(BI116*15))</f>
        <v>12069</v>
      </c>
      <c r="BL116" s="2" t="n">
        <f aca="false">(1/BE116)</f>
        <v>0.037037037037037</v>
      </c>
      <c r="BM116" s="2" t="n">
        <f aca="false">(BJ116/AU116)</f>
        <v>4.11608391608392</v>
      </c>
      <c r="BN116" s="2" t="n">
        <f aca="false">(BK116/AV116)</f>
        <v>1.0490221642764</v>
      </c>
      <c r="BO116" s="2" t="n">
        <f aca="false">(AX116*BM116)</f>
        <v>9.44826277190445</v>
      </c>
      <c r="BP116" s="2" t="n">
        <f aca="false">(AX116*BN116)</f>
        <v>2.40797740369327</v>
      </c>
      <c r="BQ116" s="2" t="n">
        <v>2</v>
      </c>
      <c r="BR116" s="4" t="n">
        <f aca="false">(BC116*BL116)</f>
        <v>0.116959064327485</v>
      </c>
      <c r="BS116" s="1" t="n">
        <v>166</v>
      </c>
      <c r="BT116" s="1" t="n">
        <v>0</v>
      </c>
      <c r="BU116" s="1" t="n">
        <v>32</v>
      </c>
      <c r="BV116" s="1" t="n">
        <v>1</v>
      </c>
      <c r="BW116" s="1" t="n">
        <v>103</v>
      </c>
      <c r="BX116" s="1" t="n">
        <v>0</v>
      </c>
      <c r="BY116" s="1" t="n">
        <v>31</v>
      </c>
      <c r="BZ116" s="1" t="n">
        <v>155</v>
      </c>
      <c r="CA116" s="1" t="n">
        <v>1</v>
      </c>
      <c r="CB116" s="1" t="n">
        <v>3</v>
      </c>
      <c r="FM116" s="1" t="n">
        <v>0</v>
      </c>
      <c r="FN116" s="1" t="n">
        <v>0</v>
      </c>
      <c r="FO116" s="1" t="n">
        <v>2</v>
      </c>
      <c r="FP116" s="1" t="n">
        <v>2</v>
      </c>
      <c r="FQ116" s="1" t="n">
        <v>28.93</v>
      </c>
      <c r="FR116" s="1" t="n">
        <v>166.2061</v>
      </c>
      <c r="FS116" s="1" t="n">
        <v>0.04</v>
      </c>
      <c r="FT116" s="1" t="n">
        <v>1</v>
      </c>
      <c r="FW116" s="1" t="n">
        <v>2686.1</v>
      </c>
      <c r="FX116" s="1" t="n">
        <v>77.63</v>
      </c>
      <c r="FY116" s="1" t="n">
        <v>25.18</v>
      </c>
      <c r="FZ116" s="1" t="n">
        <v>31.65</v>
      </c>
      <c r="GA116" s="1" t="n">
        <v>24.36</v>
      </c>
      <c r="GB116" s="1" t="n">
        <v>477.81</v>
      </c>
      <c r="GC116" s="1" t="n">
        <v>48.17</v>
      </c>
      <c r="GD116" s="1" t="n">
        <v>22.21</v>
      </c>
      <c r="GE116" s="1" t="n">
        <v>13.55</v>
      </c>
      <c r="GF116" s="1" t="n">
        <v>73.62</v>
      </c>
      <c r="GG116" s="1" t="n">
        <v>1.17</v>
      </c>
      <c r="GH116" s="1" t="n">
        <v>23.49</v>
      </c>
      <c r="GI116" s="1" t="n">
        <v>4.39</v>
      </c>
      <c r="GJ116" s="1" t="n">
        <v>26.79</v>
      </c>
      <c r="GK116" s="1" t="n">
        <v>23.63</v>
      </c>
      <c r="GL116" s="1" t="n">
        <v>10.02</v>
      </c>
      <c r="GM116" s="1" t="n">
        <v>4.3</v>
      </c>
      <c r="GN116" s="1" t="n">
        <v>0</v>
      </c>
      <c r="GO116" s="1" t="n">
        <v>16.08</v>
      </c>
      <c r="GP116" s="1" t="n">
        <v>4.81</v>
      </c>
      <c r="GQ116" s="1" t="n">
        <v>3.37</v>
      </c>
      <c r="GR116" s="1" t="n">
        <v>2.47</v>
      </c>
      <c r="GS116" s="1" t="n">
        <v>1649.02</v>
      </c>
      <c r="GT116" s="1" t="n">
        <v>12.86</v>
      </c>
      <c r="GU116" s="1" t="n">
        <v>0.3</v>
      </c>
      <c r="GV116" s="1" t="n">
        <v>412.75</v>
      </c>
      <c r="GW116" s="1" t="n">
        <v>1656.77</v>
      </c>
      <c r="GX116" s="1" t="n">
        <v>4815.01</v>
      </c>
      <c r="GY116" s="1" t="n">
        <v>2264.84</v>
      </c>
      <c r="GZ116" s="1" t="n">
        <v>8.75</v>
      </c>
      <c r="HA116" s="1" t="n">
        <v>1.63</v>
      </c>
      <c r="HB116" s="1" t="n">
        <v>2.65</v>
      </c>
      <c r="HC116" s="1" t="n">
        <v>0</v>
      </c>
      <c r="HD116" s="1" t="n">
        <v>53.53</v>
      </c>
      <c r="HE116" s="1" t="n">
        <v>235.22</v>
      </c>
      <c r="HF116" s="1" t="n">
        <v>1.83</v>
      </c>
      <c r="HG116" s="1" t="n">
        <v>3.41</v>
      </c>
      <c r="HH116" s="1" t="n">
        <v>18.5</v>
      </c>
      <c r="HI116" s="1" t="n">
        <v>6.65</v>
      </c>
      <c r="HJ116" s="1" t="n">
        <v>3.51</v>
      </c>
      <c r="HK116" s="1" t="n">
        <v>1.03</v>
      </c>
      <c r="HL116" s="1" t="n">
        <v>414.19</v>
      </c>
      <c r="HM116" s="1" t="n">
        <v>5.32</v>
      </c>
      <c r="HN116" s="1" t="n">
        <v>51.15</v>
      </c>
      <c r="HO116" s="1" t="n">
        <v>5188.14</v>
      </c>
      <c r="HP116" s="1" t="n">
        <v>2777.26</v>
      </c>
      <c r="HQ116" s="1" t="n">
        <v>24.1</v>
      </c>
      <c r="HR116" s="1" t="n">
        <v>1207.14</v>
      </c>
      <c r="HS116" s="1" t="n">
        <v>118.4</v>
      </c>
      <c r="HT116" s="1" t="n">
        <v>2452.37</v>
      </c>
      <c r="HU116" s="1" t="n">
        <v>1378</v>
      </c>
      <c r="HV116" s="1" t="n">
        <v>439.78</v>
      </c>
      <c r="HW116" s="1" t="n">
        <v>6.41</v>
      </c>
      <c r="HX116" s="1" t="n">
        <v>5.47</v>
      </c>
      <c r="HY116" s="1" t="n">
        <v>6.13</v>
      </c>
      <c r="HZ116" s="1" t="n">
        <v>0.53</v>
      </c>
      <c r="IA116" s="1" t="n">
        <v>7.91</v>
      </c>
      <c r="IB116" s="1" t="n">
        <v>1.2</v>
      </c>
      <c r="IC116" s="1" t="n">
        <v>16.56</v>
      </c>
      <c r="ID116" s="1" t="n">
        <v>7.05</v>
      </c>
      <c r="IE116" s="1" t="n">
        <v>21.96</v>
      </c>
      <c r="IF116" s="1" t="n">
        <v>22.62</v>
      </c>
      <c r="IG116" s="1" t="n">
        <v>8.22</v>
      </c>
      <c r="IH116" s="1" t="n">
        <v>210.86</v>
      </c>
      <c r="II116" s="1" t="n">
        <v>0.22</v>
      </c>
      <c r="IJ116" s="1" t="n">
        <v>14.23</v>
      </c>
      <c r="IK116" s="1" t="n">
        <v>41.16</v>
      </c>
      <c r="IL116" s="1" t="n">
        <v>4508851.4</v>
      </c>
      <c r="IM116" s="1" t="n">
        <v>9436.49</v>
      </c>
      <c r="IN116" s="1" t="n">
        <v>43.58</v>
      </c>
      <c r="IO116" s="1" t="n">
        <v>0.38</v>
      </c>
      <c r="IP116" s="1" t="n">
        <v>0.19</v>
      </c>
      <c r="IQ116" s="1" t="n">
        <v>0.2</v>
      </c>
      <c r="IR116" s="1" t="n">
        <v>0.52</v>
      </c>
      <c r="IS116" s="1" t="n">
        <v>0.7</v>
      </c>
      <c r="IT116" s="1" t="n">
        <v>0.34</v>
      </c>
      <c r="IU116" s="1" t="n">
        <v>1.73</v>
      </c>
      <c r="IV116" s="1" t="n">
        <v>1.84</v>
      </c>
      <c r="IW116" s="1" t="n">
        <v>11.39</v>
      </c>
      <c r="IX116" s="1" t="n">
        <v>8.67</v>
      </c>
      <c r="IY116" s="1" t="n">
        <v>6.48</v>
      </c>
      <c r="IZ116" s="1" t="n">
        <v>3.52</v>
      </c>
      <c r="JA116" s="1" t="n">
        <v>0.83</v>
      </c>
      <c r="JB116" s="1" t="n">
        <v>0.06</v>
      </c>
      <c r="JC116" s="1" t="n">
        <v>20.19</v>
      </c>
      <c r="JD116" s="1" t="n">
        <v>9.59</v>
      </c>
      <c r="JE116" s="1" t="n">
        <v>1.66</v>
      </c>
      <c r="JF116" s="1" t="n">
        <v>0.06</v>
      </c>
      <c r="JG116" s="1" t="n">
        <v>0.01</v>
      </c>
      <c r="JH116" s="1" t="n">
        <v>6.28</v>
      </c>
      <c r="JI116" s="1" t="n">
        <v>5.68</v>
      </c>
      <c r="JJ116" s="1" t="n">
        <v>0.18</v>
      </c>
      <c r="JK116" s="1" t="n">
        <v>0.45</v>
      </c>
      <c r="JL116" s="1" t="n">
        <v>0.58</v>
      </c>
      <c r="JM116" s="1" t="n">
        <v>0.63</v>
      </c>
      <c r="JN116" s="1" t="n">
        <v>0.01</v>
      </c>
      <c r="JO116" s="1" t="n">
        <v>0.05</v>
      </c>
      <c r="JP116" s="1" t="n">
        <v>0.06</v>
      </c>
      <c r="JQ116" s="1" t="n">
        <v>0.04</v>
      </c>
      <c r="JR116" s="1" t="n">
        <v>0.04</v>
      </c>
      <c r="JS116" s="1" t="n">
        <v>0</v>
      </c>
      <c r="JT116" s="1" t="n">
        <v>0.1</v>
      </c>
      <c r="JU116" s="1" t="n">
        <v>0.09</v>
      </c>
      <c r="JV116" s="1" t="n">
        <v>51</v>
      </c>
      <c r="JW116" s="1" t="n">
        <v>3060</v>
      </c>
      <c r="JX116" s="1" t="n">
        <v>45.9</v>
      </c>
      <c r="JY116" s="1" t="n">
        <v>37.1185</v>
      </c>
      <c r="JZ116" s="1" t="n">
        <v>29.218</v>
      </c>
      <c r="KA116" s="1" t="n">
        <v>1753.08</v>
      </c>
      <c r="KB116" s="1" t="n">
        <v>24.335</v>
      </c>
      <c r="KC116" s="1" t="n">
        <v>10.359</v>
      </c>
      <c r="KD116" s="1" t="n">
        <v>621.54</v>
      </c>
      <c r="KE116" s="1" t="n">
        <v>85.07701</v>
      </c>
      <c r="KF116" s="1" t="n">
        <v>136.077</v>
      </c>
      <c r="KG116" s="1" t="n">
        <v>246.9317</v>
      </c>
    </row>
    <row r="117" customFormat="false" ht="15" hidden="false" customHeight="true" outlineLevel="0" collapsed="false">
      <c r="A117" s="1" t="n">
        <v>30694</v>
      </c>
      <c r="B117" s="1" t="n">
        <v>2</v>
      </c>
      <c r="C117" s="1" t="n">
        <v>30</v>
      </c>
      <c r="D117" s="1" t="n">
        <v>1</v>
      </c>
      <c r="E117" s="1" t="n">
        <v>0</v>
      </c>
      <c r="F117" s="1" t="n">
        <v>0</v>
      </c>
      <c r="G117" s="1" t="n">
        <v>1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1</v>
      </c>
      <c r="M117" s="1" t="n">
        <v>0</v>
      </c>
      <c r="N117" s="1" t="n">
        <v>0</v>
      </c>
      <c r="O117" s="1" t="n">
        <v>0</v>
      </c>
      <c r="P117" s="1" t="n">
        <f aca="false">SUM(E117:O117)</f>
        <v>2</v>
      </c>
      <c r="Q117" s="1" t="n">
        <v>106</v>
      </c>
      <c r="R117" s="1" t="n">
        <v>70</v>
      </c>
      <c r="S117" s="1" t="n">
        <v>36</v>
      </c>
      <c r="T117" s="2" t="n">
        <v>82</v>
      </c>
      <c r="U117" s="3" t="n">
        <v>65.2</v>
      </c>
      <c r="V117" s="3" t="n">
        <v>166</v>
      </c>
      <c r="W117" s="2" t="n">
        <v>23.660908695021</v>
      </c>
      <c r="X117" s="2" t="n">
        <v>0</v>
      </c>
      <c r="Y117" s="3" t="n">
        <v>77.8</v>
      </c>
      <c r="Z117" s="3" t="n">
        <v>102</v>
      </c>
      <c r="AA117" s="2" t="n">
        <v>29.1314571837027</v>
      </c>
      <c r="AB117" s="2" t="n">
        <v>0.468674698795181</v>
      </c>
      <c r="AC117" s="2" t="n">
        <v>0.762745098039216</v>
      </c>
      <c r="AD117" s="3" t="n">
        <v>32.5</v>
      </c>
      <c r="AE117" s="3" t="n">
        <v>21.2</v>
      </c>
      <c r="AF117" s="3" t="n">
        <v>44</v>
      </c>
      <c r="AG117" s="1" t="n">
        <v>3</v>
      </c>
      <c r="AH117" s="3" t="n">
        <v>47.5</v>
      </c>
      <c r="AI117" s="3" t="n">
        <v>31</v>
      </c>
      <c r="AJ117" s="3" t="n">
        <v>41.8</v>
      </c>
      <c r="AK117" s="3" t="n">
        <v>2.2</v>
      </c>
      <c r="AL117" s="1" t="n">
        <v>1352</v>
      </c>
      <c r="AM117" s="1" t="n">
        <v>37</v>
      </c>
      <c r="AN117" s="1" t="n">
        <v>2217</v>
      </c>
      <c r="AO117" s="1" t="n">
        <v>75</v>
      </c>
      <c r="AP117" s="1" t="n">
        <v>101</v>
      </c>
      <c r="AQ117" s="1" t="n">
        <v>91</v>
      </c>
      <c r="AR117" s="1" t="n">
        <v>79</v>
      </c>
      <c r="AS117" s="1" t="n">
        <v>67</v>
      </c>
      <c r="AT117" s="1" t="n">
        <v>1</v>
      </c>
      <c r="AU117" s="1" t="n">
        <f aca="false">((AO117*15)+(AP117*30)+(AQ117*30)+(AR117*30)+(AS117*15))-(AO117*120)</f>
        <v>1260</v>
      </c>
      <c r="AV117" s="1" t="n">
        <f aca="false">((AO117*15)+(AP117*30)+(AQ117*30)+(AR117*30)+(AS117*15))</f>
        <v>10260</v>
      </c>
      <c r="AX117" s="4" t="n">
        <f aca="false">10000/SQRT((AO117*BE117)*(AVERAGE(AO117:AS117)*AVERAGE(BE117:BI117)))</f>
        <v>20.9430522348769</v>
      </c>
      <c r="AY117" s="4" t="n">
        <v>0</v>
      </c>
      <c r="AZ117" s="2" t="n">
        <f aca="false">(AO117*BE117)/405</f>
        <v>0.390740740740741</v>
      </c>
      <c r="BA117" s="2" t="n">
        <v>0</v>
      </c>
      <c r="BB117" s="2" t="n">
        <f aca="false">1/(LOG(BE117)+LOG(AO117))</f>
        <v>0.454681090319029</v>
      </c>
      <c r="BC117" s="2" t="n">
        <f aca="false">(BF117-BE117)/(AP117-AO117)</f>
        <v>0.688076923076923</v>
      </c>
      <c r="BD117" s="2" t="n">
        <f aca="false">(20*BE117)/((AO117/18)-3.5)</f>
        <v>63.3</v>
      </c>
      <c r="BE117" s="3" t="n">
        <v>2.11</v>
      </c>
      <c r="BF117" s="3" t="n">
        <v>20</v>
      </c>
      <c r="BG117" s="3" t="n">
        <v>23.4</v>
      </c>
      <c r="BH117" s="3" t="n">
        <v>21.5</v>
      </c>
      <c r="BI117" s="3" t="n">
        <v>20.2</v>
      </c>
      <c r="BJ117" s="2" t="n">
        <f aca="false">((BE117*15)+(BF117*30)+(BG117*30)+(BH117*30)+(BI117*15))-(BE117*120)</f>
        <v>2028.45</v>
      </c>
      <c r="BK117" s="2" t="n">
        <f aca="false">((BE117*15)+(BF117*30)+(BG117*30)+(BH117*30)+(BI117*15))</f>
        <v>2281.65</v>
      </c>
      <c r="BL117" s="2" t="n">
        <f aca="false">(1/BE117)</f>
        <v>0.4739336492891</v>
      </c>
      <c r="BM117" s="2" t="n">
        <f aca="false">(BJ117/AU117)</f>
        <v>1.60988095238095</v>
      </c>
      <c r="BN117" s="2" t="n">
        <f aca="false">(BK117/AV117)</f>
        <v>0.222383040935672</v>
      </c>
      <c r="BO117" s="2" t="e">
        <f aca="false">(BM117/#REF!)</f>
        <v>#REF!</v>
      </c>
      <c r="BP117" s="2" t="n">
        <f aca="false">(AX117*BN117)</f>
        <v>4.65737964246656</v>
      </c>
      <c r="BQ117" s="2" t="n">
        <v>2</v>
      </c>
      <c r="BR117" s="4" t="n">
        <f aca="false">(BC117*BL117)</f>
        <v>0.326102807145461</v>
      </c>
      <c r="BS117" s="1" t="n">
        <v>142</v>
      </c>
      <c r="BT117" s="1" t="n">
        <v>0</v>
      </c>
      <c r="BU117" s="1" t="n">
        <v>55</v>
      </c>
      <c r="BV117" s="1" t="n">
        <v>0</v>
      </c>
      <c r="BW117" s="1" t="n">
        <v>73</v>
      </c>
      <c r="BX117" s="1" t="n">
        <v>0</v>
      </c>
      <c r="BY117" s="1" t="n">
        <v>14</v>
      </c>
      <c r="BZ117" s="1" t="n">
        <v>72</v>
      </c>
      <c r="CA117" s="1" t="n">
        <v>0</v>
      </c>
      <c r="CB117" s="1" t="n">
        <v>0</v>
      </c>
      <c r="CD117" s="1" t="n">
        <v>64</v>
      </c>
      <c r="CE117" s="1" t="n">
        <v>46.14</v>
      </c>
      <c r="CF117" s="1" t="n">
        <v>47.33</v>
      </c>
      <c r="CG117" s="1" t="n">
        <v>174</v>
      </c>
      <c r="CH117" s="1" t="n">
        <v>86</v>
      </c>
      <c r="CI117" s="1" t="n">
        <v>376</v>
      </c>
      <c r="CJ117" s="1" t="n">
        <v>1.7</v>
      </c>
      <c r="CK117" s="1" t="s">
        <v>429</v>
      </c>
      <c r="FM117" s="1" t="n">
        <v>17</v>
      </c>
      <c r="FN117" s="1" t="n">
        <v>17</v>
      </c>
      <c r="FO117" s="1" t="n">
        <v>2</v>
      </c>
      <c r="FP117" s="1" t="n">
        <v>1</v>
      </c>
      <c r="FQ117" s="1" t="n">
        <v>33.72036</v>
      </c>
      <c r="FR117" s="1" t="n">
        <v>92.56185</v>
      </c>
      <c r="FS117" s="1" t="n">
        <v>0.04</v>
      </c>
      <c r="FT117" s="1" t="n">
        <v>3</v>
      </c>
      <c r="FV117" s="1" t="n">
        <v>1</v>
      </c>
      <c r="FW117" s="1" t="n">
        <v>2536.29</v>
      </c>
      <c r="FX117" s="1" t="n">
        <v>76.61</v>
      </c>
      <c r="FY117" s="1" t="n">
        <v>26.08</v>
      </c>
      <c r="FZ117" s="1" t="n">
        <v>28.11</v>
      </c>
      <c r="GA117" s="1" t="n">
        <v>22.95</v>
      </c>
      <c r="GB117" s="1" t="n">
        <v>419.4</v>
      </c>
      <c r="GC117" s="1" t="n">
        <v>35.97</v>
      </c>
      <c r="GD117" s="1" t="n">
        <v>39.25</v>
      </c>
      <c r="GE117" s="1" t="n">
        <v>6.58</v>
      </c>
      <c r="GF117" s="1" t="n">
        <v>79.86</v>
      </c>
      <c r="GG117" s="1" t="n">
        <v>1.58</v>
      </c>
      <c r="GH117" s="1" t="n">
        <v>27.63</v>
      </c>
      <c r="GI117" s="1" t="n">
        <v>6.08</v>
      </c>
      <c r="GJ117" s="1" t="n">
        <v>26.83</v>
      </c>
      <c r="GK117" s="1" t="n">
        <v>23.55</v>
      </c>
      <c r="GL117" s="1" t="n">
        <v>14.82</v>
      </c>
      <c r="GM117" s="1" t="n">
        <v>5.68</v>
      </c>
      <c r="GN117" s="1" t="n">
        <v>0</v>
      </c>
      <c r="GO117" s="1" t="n">
        <v>14.81</v>
      </c>
      <c r="GP117" s="1" t="n">
        <v>6.9</v>
      </c>
      <c r="GQ117" s="1" t="n">
        <v>3.9</v>
      </c>
      <c r="GR117" s="1" t="n">
        <v>1.46</v>
      </c>
      <c r="GS117" s="1" t="n">
        <v>965.11</v>
      </c>
      <c r="GT117" s="1" t="n">
        <v>15.75</v>
      </c>
      <c r="GU117" s="1" t="n">
        <v>0.66</v>
      </c>
      <c r="GV117" s="1" t="n">
        <v>342.81</v>
      </c>
      <c r="GW117" s="1" t="n">
        <v>1289.46</v>
      </c>
      <c r="GX117" s="1" t="n">
        <v>3817.14</v>
      </c>
      <c r="GY117" s="1" t="n">
        <v>1932.73</v>
      </c>
      <c r="GZ117" s="1" t="n">
        <v>8.67</v>
      </c>
      <c r="HA117" s="1" t="n">
        <v>3.34</v>
      </c>
      <c r="HB117" s="1" t="n">
        <v>3.41</v>
      </c>
      <c r="HC117" s="1" t="n">
        <v>0</v>
      </c>
      <c r="HD117" s="1" t="n">
        <v>80.81</v>
      </c>
      <c r="HE117" s="1" t="n">
        <v>240.72</v>
      </c>
      <c r="HF117" s="1" t="n">
        <v>1.84</v>
      </c>
      <c r="HG117" s="1" t="n">
        <v>2.01</v>
      </c>
      <c r="HH117" s="1" t="n">
        <v>23.25</v>
      </c>
      <c r="HI117" s="1" t="n">
        <v>5.05</v>
      </c>
      <c r="HJ117" s="1" t="n">
        <v>2.13</v>
      </c>
      <c r="HK117" s="1" t="n">
        <v>1.09</v>
      </c>
      <c r="HL117" s="1" t="n">
        <v>326.09</v>
      </c>
      <c r="HM117" s="1" t="n">
        <v>3.54</v>
      </c>
      <c r="HN117" s="1" t="n">
        <v>52.82</v>
      </c>
      <c r="HO117" s="1" t="n">
        <v>3817.12</v>
      </c>
      <c r="HP117" s="1" t="n">
        <v>3515.75</v>
      </c>
      <c r="HQ117" s="1" t="n">
        <v>36.75</v>
      </c>
      <c r="HR117" s="1" t="n">
        <v>1092.5</v>
      </c>
      <c r="HS117" s="1" t="n">
        <v>434.53</v>
      </c>
      <c r="HT117" s="1" t="n">
        <v>3075.94</v>
      </c>
      <c r="HU117" s="1" t="n">
        <v>785.13</v>
      </c>
      <c r="HV117" s="1" t="n">
        <v>231.41</v>
      </c>
      <c r="HW117" s="1" t="n">
        <v>10.23</v>
      </c>
      <c r="HX117" s="1" t="n">
        <v>6.43</v>
      </c>
      <c r="HY117" s="1" t="n">
        <v>5.56</v>
      </c>
      <c r="HZ117" s="1" t="n">
        <v>0.82</v>
      </c>
      <c r="IA117" s="1" t="n">
        <v>5.54</v>
      </c>
      <c r="IB117" s="1" t="n">
        <v>1.35</v>
      </c>
      <c r="IC117" s="1" t="n">
        <v>14.03</v>
      </c>
      <c r="ID117" s="1" t="n">
        <v>6.2</v>
      </c>
      <c r="IE117" s="1" t="n">
        <v>17.99</v>
      </c>
      <c r="IF117" s="1" t="n">
        <v>24.08</v>
      </c>
      <c r="IG117" s="1" t="n">
        <v>16.35</v>
      </c>
      <c r="IH117" s="1" t="n">
        <v>123.42</v>
      </c>
      <c r="II117" s="1" t="n">
        <v>0.25</v>
      </c>
      <c r="IJ117" s="1" t="n">
        <v>89.85</v>
      </c>
      <c r="IK117" s="1" t="n">
        <v>41.73</v>
      </c>
      <c r="IL117" s="1" t="n">
        <v>4231289.5</v>
      </c>
      <c r="IM117" s="1" t="n">
        <v>10088.91</v>
      </c>
      <c r="IN117" s="1" t="n">
        <v>51.83</v>
      </c>
      <c r="IO117" s="1" t="n">
        <v>0.11</v>
      </c>
      <c r="IP117" s="1" t="n">
        <v>0.06</v>
      </c>
      <c r="IQ117" s="1" t="n">
        <v>0.06</v>
      </c>
      <c r="IR117" s="1" t="n">
        <v>0.17</v>
      </c>
      <c r="IS117" s="1" t="n">
        <v>0.37</v>
      </c>
      <c r="IT117" s="1" t="n">
        <v>0.07</v>
      </c>
      <c r="IU117" s="1" t="n">
        <v>0.67</v>
      </c>
      <c r="IV117" s="1" t="n">
        <v>0.48</v>
      </c>
      <c r="IW117" s="1" t="n">
        <v>8.67</v>
      </c>
      <c r="IX117" s="1" t="n">
        <v>4.79</v>
      </c>
      <c r="IY117" s="1" t="n">
        <v>3.97</v>
      </c>
      <c r="IZ117" s="1" t="n">
        <v>1.52</v>
      </c>
      <c r="JA117" s="1" t="n">
        <v>0.89</v>
      </c>
      <c r="JB117" s="1" t="n">
        <v>0</v>
      </c>
      <c r="JC117" s="1" t="n">
        <v>17.73</v>
      </c>
      <c r="JD117" s="1" t="n">
        <v>9.06</v>
      </c>
      <c r="JE117" s="1" t="n">
        <v>0.78</v>
      </c>
      <c r="JF117" s="1" t="n">
        <v>0.15</v>
      </c>
      <c r="JG117" s="1" t="n">
        <v>0.02</v>
      </c>
      <c r="JH117" s="1" t="n">
        <v>10.17</v>
      </c>
      <c r="JI117" s="1" t="n">
        <v>4.12</v>
      </c>
      <c r="JJ117" s="1" t="n">
        <v>0.07</v>
      </c>
      <c r="JK117" s="1" t="n">
        <v>0.19</v>
      </c>
      <c r="JL117" s="1" t="n">
        <v>0.65</v>
      </c>
      <c r="JM117" s="1" t="n">
        <v>0.4</v>
      </c>
      <c r="JN117" s="1" t="n">
        <v>0.02</v>
      </c>
      <c r="JO117" s="1" t="n">
        <v>0.04</v>
      </c>
      <c r="JP117" s="1" t="n">
        <v>0.03</v>
      </c>
      <c r="JQ117" s="1" t="n">
        <v>0.12</v>
      </c>
      <c r="JR117" s="1" t="n">
        <v>0.11</v>
      </c>
      <c r="JS117" s="1" t="n">
        <v>0.01</v>
      </c>
      <c r="JT117" s="1" t="n">
        <v>0.3</v>
      </c>
      <c r="JU117" s="1" t="n">
        <v>0.29</v>
      </c>
      <c r="JV117" s="1" t="n">
        <v>58</v>
      </c>
      <c r="JW117" s="1" t="n">
        <v>3480</v>
      </c>
      <c r="JX117" s="1" t="n">
        <v>52.2</v>
      </c>
      <c r="JY117" s="1" t="n">
        <v>37.1845</v>
      </c>
      <c r="JZ117" s="1" t="n">
        <v>24.734</v>
      </c>
      <c r="KA117" s="1" t="n">
        <v>1484.04</v>
      </c>
      <c r="KB117" s="1" t="n">
        <v>60.431</v>
      </c>
      <c r="KC117" s="1" t="n">
        <v>22.484</v>
      </c>
      <c r="KD117" s="1" t="n">
        <v>1349.04</v>
      </c>
      <c r="KE117" s="1" t="n">
        <v>88.08801</v>
      </c>
      <c r="KF117" s="1" t="n">
        <v>146.088</v>
      </c>
      <c r="KG117" s="1" t="n">
        <v>217.552</v>
      </c>
    </row>
    <row r="118" customFormat="false" ht="15" hidden="false" customHeight="true" outlineLevel="0" collapsed="false">
      <c r="A118" s="1" t="n">
        <v>30695</v>
      </c>
      <c r="B118" s="1" t="n">
        <v>2</v>
      </c>
      <c r="C118" s="1" t="n">
        <v>56</v>
      </c>
      <c r="D118" s="1" t="n">
        <v>1</v>
      </c>
      <c r="E118" s="1" t="n">
        <v>1</v>
      </c>
      <c r="F118" s="1" t="n">
        <v>1</v>
      </c>
      <c r="G118" s="1" t="n">
        <v>1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1</v>
      </c>
      <c r="P118" s="1" t="n">
        <f aca="false">SUM(E118:O118)</f>
        <v>4</v>
      </c>
      <c r="Q118" s="1" t="n">
        <v>110</v>
      </c>
      <c r="R118" s="1" t="n">
        <v>70</v>
      </c>
      <c r="S118" s="1" t="n">
        <v>40</v>
      </c>
      <c r="T118" s="2" t="n">
        <v>83.3333333333333</v>
      </c>
      <c r="U118" s="3" t="n">
        <v>69.6</v>
      </c>
      <c r="V118" s="3" t="n">
        <v>161.2</v>
      </c>
      <c r="W118" s="2" t="n">
        <v>26.784229937996</v>
      </c>
      <c r="X118" s="2" t="n">
        <v>1</v>
      </c>
      <c r="Y118" s="3" t="n">
        <v>83</v>
      </c>
      <c r="Z118" s="3" t="n">
        <v>106.8</v>
      </c>
      <c r="AA118" s="2" t="n">
        <v>39.6762557936829</v>
      </c>
      <c r="AB118" s="2" t="n">
        <v>0.514888337468983</v>
      </c>
      <c r="AC118" s="2" t="n">
        <v>0.777153558052434</v>
      </c>
      <c r="AD118" s="3" t="n">
        <v>36.4</v>
      </c>
      <c r="AE118" s="3" t="n">
        <v>25.3</v>
      </c>
      <c r="AF118" s="3" t="n">
        <v>44.3</v>
      </c>
      <c r="AG118" s="1" t="n">
        <v>8</v>
      </c>
      <c r="AH118" s="3" t="n">
        <v>44.4</v>
      </c>
      <c r="AI118" s="3" t="n">
        <v>30.9</v>
      </c>
      <c r="AJ118" s="3" t="n">
        <v>42</v>
      </c>
      <c r="AK118" s="3" t="n">
        <v>2.3</v>
      </c>
      <c r="AL118" s="1" t="n">
        <v>1335</v>
      </c>
      <c r="AM118" s="1" t="n">
        <v>55</v>
      </c>
      <c r="AN118" s="1" t="n">
        <v>2083</v>
      </c>
      <c r="AO118" s="1" t="n">
        <v>80</v>
      </c>
      <c r="AP118" s="1" t="n">
        <v>119</v>
      </c>
      <c r="AQ118" s="1" t="n">
        <v>120</v>
      </c>
      <c r="AR118" s="1" t="n">
        <v>108</v>
      </c>
      <c r="AS118" s="1" t="n">
        <v>103</v>
      </c>
      <c r="AT118" s="1" t="n">
        <v>1</v>
      </c>
      <c r="AU118" s="1" t="n">
        <f aca="false">((AO118*15)+(AP118*30)+(AQ118*30)+(AR118*30)+(AS118*15))-(AO118*120)</f>
        <v>3555</v>
      </c>
      <c r="AV118" s="1" t="n">
        <f aca="false">((AO118*15)+(AP118*30)+(AQ118*30)+(AR118*30)+(AS118*15))</f>
        <v>13155</v>
      </c>
      <c r="AX118" s="4" t="n">
        <f aca="false">10000/SQRT((AO118*BE118)*(AVERAGE(AO118:AS118)*AVERAGE(BE118:BI118)))</f>
        <v>5.51771270592149</v>
      </c>
      <c r="AY118" s="4" t="n">
        <v>0</v>
      </c>
      <c r="AZ118" s="2" t="n">
        <f aca="false">(AO118*BE118)/405</f>
        <v>1.33135802469136</v>
      </c>
      <c r="BA118" s="2" t="n">
        <v>0</v>
      </c>
      <c r="BB118" s="2" t="n">
        <f aca="false">1/(LOG(BE118)+LOG(AO118))</f>
        <v>0.366065724402554</v>
      </c>
      <c r="BC118" s="2" t="n">
        <f aca="false">(BF118-BE118)/(AP118-AO118)</f>
        <v>0.978461538461538</v>
      </c>
      <c r="BD118" s="2" t="n">
        <f aca="false">(20*BE118)/((AO118/18)-3.5)</f>
        <v>142.729411764706</v>
      </c>
      <c r="BE118" s="3" t="n">
        <v>6.74</v>
      </c>
      <c r="BF118" s="3" t="n">
        <v>44.9</v>
      </c>
      <c r="BG118" s="3" t="n">
        <v>81.4</v>
      </c>
      <c r="BH118" s="3" t="n">
        <v>89.3</v>
      </c>
      <c r="BI118" s="3" t="n">
        <v>65</v>
      </c>
      <c r="BJ118" s="2" t="n">
        <f aca="false">((BE118*15)+(BF118*30)+(BG118*30)+(BH118*30)+(BI118*15))-(BE118*120)</f>
        <v>6735.3</v>
      </c>
      <c r="BK118" s="2" t="n">
        <f aca="false">((BE118*15)+(BF118*30)+(BG118*30)+(BH118*30)+(BI118*15))</f>
        <v>7544.1</v>
      </c>
      <c r="BL118" s="2" t="n">
        <f aca="false">(1/BE118)</f>
        <v>0.148367952522255</v>
      </c>
      <c r="BM118" s="2" t="n">
        <f aca="false">(BJ118/AU118)</f>
        <v>1.89459915611814</v>
      </c>
      <c r="BN118" s="2" t="n">
        <f aca="false">(BK118/AV118)</f>
        <v>0.573477765108324</v>
      </c>
      <c r="BO118" s="2" t="n">
        <f aca="false">(AX118*BM118)</f>
        <v>10.4538538363412</v>
      </c>
      <c r="BP118" s="2" t="n">
        <f aca="false">(AX118*BN118)</f>
        <v>3.16428555110166</v>
      </c>
      <c r="BQ118" s="2" t="n">
        <v>2</v>
      </c>
      <c r="BR118" s="4" t="n">
        <f aca="false">(BC118*BL118)</f>
        <v>0.145172335083314</v>
      </c>
      <c r="BS118" s="1" t="n">
        <v>216</v>
      </c>
      <c r="BT118" s="1" t="n">
        <v>1</v>
      </c>
      <c r="BU118" s="1" t="n">
        <v>51</v>
      </c>
      <c r="BV118" s="1" t="n">
        <v>0</v>
      </c>
      <c r="BW118" s="1" t="n">
        <v>96</v>
      </c>
      <c r="BX118" s="1" t="n">
        <v>0</v>
      </c>
      <c r="BY118" s="1" t="n">
        <v>69</v>
      </c>
      <c r="BZ118" s="1" t="n">
        <v>347</v>
      </c>
      <c r="CA118" s="1" t="n">
        <v>1</v>
      </c>
      <c r="CB118" s="1" t="n">
        <v>3</v>
      </c>
      <c r="CD118" s="1" t="n">
        <v>64</v>
      </c>
      <c r="CE118" s="1" t="n">
        <v>61.5</v>
      </c>
      <c r="CF118" s="1" t="n">
        <v>51.91</v>
      </c>
      <c r="CG118" s="1" t="n">
        <v>116</v>
      </c>
      <c r="CH118" s="1" t="n">
        <v>86</v>
      </c>
      <c r="CI118" s="1" t="n">
        <v>391</v>
      </c>
      <c r="CJ118" s="1" t="n">
        <v>0.63</v>
      </c>
      <c r="CK118" s="1" t="s">
        <v>429</v>
      </c>
    </row>
    <row r="119" customFormat="false" ht="15" hidden="false" customHeight="true" outlineLevel="0" collapsed="false">
      <c r="A119" s="1" t="n">
        <v>30696</v>
      </c>
      <c r="B119" s="1" t="n">
        <v>1</v>
      </c>
      <c r="C119" s="1" t="n">
        <v>54</v>
      </c>
      <c r="D119" s="1" t="n">
        <v>1</v>
      </c>
      <c r="E119" s="1" t="n">
        <v>1</v>
      </c>
      <c r="F119" s="1" t="n">
        <v>1</v>
      </c>
      <c r="G119" s="1" t="n">
        <v>1</v>
      </c>
      <c r="H119" s="1" t="n">
        <v>1</v>
      </c>
      <c r="I119" s="1" t="n">
        <v>0</v>
      </c>
      <c r="J119" s="1" t="n">
        <v>0</v>
      </c>
      <c r="K119" s="1" t="n">
        <v>0</v>
      </c>
      <c r="L119" s="1" t="n">
        <v>0</v>
      </c>
      <c r="M119" s="1" t="n">
        <f aca="false">IF(W119&gt;27,1,0)</f>
        <v>1</v>
      </c>
      <c r="N119" s="1" t="n">
        <v>0</v>
      </c>
      <c r="O119" s="1" t="n">
        <v>1</v>
      </c>
      <c r="P119" s="1" t="n">
        <f aca="false">SUM(E119:O119)</f>
        <v>6</v>
      </c>
      <c r="Q119" s="1" t="n">
        <v>150</v>
      </c>
      <c r="R119" s="1" t="n">
        <v>110</v>
      </c>
      <c r="S119" s="1" t="n">
        <f aca="false">Q119-R119</f>
        <v>40</v>
      </c>
      <c r="T119" s="2" t="n">
        <f aca="false">(S119/3)+ R119</f>
        <v>123.333333333333</v>
      </c>
      <c r="U119" s="3" t="n">
        <v>113.2</v>
      </c>
      <c r="V119" s="3" t="n">
        <v>180</v>
      </c>
      <c r="W119" s="18" t="n">
        <f aca="false">U119/POWER((V119/100),2)</f>
        <v>34.9382716049383</v>
      </c>
      <c r="X119" s="2" t="n">
        <v>2</v>
      </c>
      <c r="Y119" s="3" t="n">
        <v>118</v>
      </c>
      <c r="Z119" s="3" t="n">
        <v>118</v>
      </c>
      <c r="AA119" s="2" t="n">
        <v>46.6380411345169</v>
      </c>
      <c r="AB119" s="2" t="n">
        <v>0.655555555555556</v>
      </c>
      <c r="AC119" s="2" t="n">
        <v>1</v>
      </c>
      <c r="AD119" s="3" t="n">
        <v>36.3</v>
      </c>
      <c r="AE119" s="3" t="n">
        <v>41.1</v>
      </c>
      <c r="AF119" s="3" t="n">
        <v>72.1</v>
      </c>
      <c r="AG119" s="1" t="n">
        <v>20</v>
      </c>
      <c r="AH119" s="3" t="n">
        <v>46.2</v>
      </c>
      <c r="AI119" s="3" t="n">
        <v>52.3</v>
      </c>
      <c r="AJ119" s="3" t="n">
        <v>68.5</v>
      </c>
      <c r="AK119" s="3" t="n">
        <v>3.6</v>
      </c>
      <c r="AL119" s="1" t="n">
        <v>2175</v>
      </c>
      <c r="AM119" s="1" t="n">
        <v>69</v>
      </c>
      <c r="AN119" s="1" t="n">
        <v>3371</v>
      </c>
      <c r="AO119" s="1" t="n">
        <v>113</v>
      </c>
      <c r="AP119" s="1" t="n">
        <v>185</v>
      </c>
      <c r="AQ119" s="1" t="n">
        <v>241</v>
      </c>
      <c r="AR119" s="1" t="n">
        <v>207</v>
      </c>
      <c r="AS119" s="1" t="n">
        <v>156</v>
      </c>
      <c r="AT119" s="1" t="n">
        <v>4</v>
      </c>
      <c r="AU119" s="1" t="n">
        <v>9465</v>
      </c>
      <c r="AV119" s="1" t="n">
        <f aca="false">((AO119*15)+(AP119*30)+(AQ119*30)+(AR119*30)+(AS119*15))</f>
        <v>23025</v>
      </c>
      <c r="AW119" s="1" t="n">
        <v>5.83</v>
      </c>
      <c r="AX119" s="4" t="n">
        <f aca="false">10000/SQRT((AO119*BE119)*(AVERAGE(AO119:AS119)*AVERAGE(BE119:BI119)))</f>
        <v>1.93130958111905</v>
      </c>
      <c r="AY119" s="4" t="n">
        <v>1</v>
      </c>
      <c r="AZ119" s="2" t="n">
        <f aca="false">(AO119*BE119)/405</f>
        <v>4.07358024691358</v>
      </c>
      <c r="BA119" s="2" t="n">
        <v>1</v>
      </c>
      <c r="BB119" s="2" t="n">
        <f aca="false">1/(LOG(BE119)+LOG(AO119))</f>
        <v>0.310806947215176</v>
      </c>
      <c r="BC119" s="2" t="n">
        <f aca="false">(BF119-BE119)/(AP119-AO119)</f>
        <v>0.855555555555556</v>
      </c>
      <c r="BD119" s="2" t="n">
        <f aca="false">(20*BE119)/((AO119/18)-3.5)</f>
        <v>105.12</v>
      </c>
      <c r="BE119" s="2" t="n">
        <v>14.6</v>
      </c>
      <c r="BF119" s="2" t="n">
        <v>76.2</v>
      </c>
      <c r="BG119" s="2" t="n">
        <v>132</v>
      </c>
      <c r="BH119" s="2" t="n">
        <v>139</v>
      </c>
      <c r="BI119" s="2" t="n">
        <v>88.6</v>
      </c>
      <c r="BJ119" s="2" t="n">
        <f aca="false">((BE119*15)+(BF119*30)+(BG119*30)+(BH119*30)+(BI119*15))-(BE119*120)</f>
        <v>10212</v>
      </c>
      <c r="BK119" s="2" t="n">
        <f aca="false">((BE119*15)+(BF119*30)+(BG119*30)+(BH119*30)+(BI119*15))</f>
        <v>11964</v>
      </c>
      <c r="BL119" s="2" t="n">
        <f aca="false">(1/BE119)</f>
        <v>0.0684931506849315</v>
      </c>
      <c r="BM119" s="2" t="n">
        <f aca="false">(BJ119/AU119)</f>
        <v>1.07892234548336</v>
      </c>
      <c r="BN119" s="2" t="n">
        <f aca="false">(BK119/AV119)</f>
        <v>0.519609120521173</v>
      </c>
      <c r="BO119" s="2" t="n">
        <f aca="false">(AX119*BM119)</f>
        <v>2.08373306311545</v>
      </c>
      <c r="BP119" s="2" t="n">
        <f aca="false">(AX119*BN119)</f>
        <v>1.00352607289938</v>
      </c>
      <c r="BQ119" s="2" t="n">
        <v>1</v>
      </c>
      <c r="BR119" s="4" t="n">
        <f aca="false">(BC119*BL119)</f>
        <v>0.058599695585997</v>
      </c>
      <c r="BS119" s="1" t="n">
        <v>117</v>
      </c>
      <c r="BT119" s="1" t="n">
        <v>0</v>
      </c>
      <c r="BU119" s="1" t="n">
        <v>28</v>
      </c>
      <c r="BV119" s="1" t="n">
        <v>1</v>
      </c>
      <c r="BW119" s="1" t="n">
        <v>53</v>
      </c>
      <c r="BX119" s="1" t="n">
        <v>0</v>
      </c>
      <c r="BY119" s="1" t="n">
        <v>36</v>
      </c>
      <c r="BZ119" s="1" t="n">
        <v>181</v>
      </c>
      <c r="CA119" s="1" t="n">
        <v>1</v>
      </c>
      <c r="CB119" s="1" t="n">
        <v>5</v>
      </c>
      <c r="CC119" s="1" t="n">
        <v>2</v>
      </c>
      <c r="CD119" s="1" t="n">
        <v>74</v>
      </c>
      <c r="CE119" s="1" t="n">
        <v>-5.58</v>
      </c>
      <c r="CF119" s="1" t="n">
        <v>29.35</v>
      </c>
      <c r="CG119" s="1" t="n">
        <v>146</v>
      </c>
      <c r="CH119" s="1" t="n">
        <v>50</v>
      </c>
      <c r="CI119" s="1" t="n">
        <v>449</v>
      </c>
      <c r="CJ119" s="1" t="n">
        <v>1.03</v>
      </c>
      <c r="CK119" s="1" t="s">
        <v>429</v>
      </c>
      <c r="FQ119" s="1" t="n">
        <v>28.89036</v>
      </c>
      <c r="FR119" s="1" t="n">
        <v>109.8486</v>
      </c>
      <c r="FS119" s="1" t="n">
        <v>0.14</v>
      </c>
      <c r="FT119" s="1" t="n">
        <v>5</v>
      </c>
      <c r="FU119" s="1" t="n">
        <v>2</v>
      </c>
      <c r="FV119" s="1" t="n">
        <v>2</v>
      </c>
      <c r="FW119" s="1" t="n">
        <v>1421.52</v>
      </c>
      <c r="FX119" s="1" t="n">
        <v>44.09</v>
      </c>
      <c r="FY119" s="1" t="n">
        <v>18.06</v>
      </c>
      <c r="FZ119" s="1" t="n">
        <v>14.99</v>
      </c>
      <c r="GA119" s="1" t="n">
        <v>21.13</v>
      </c>
      <c r="GB119" s="1" t="n">
        <v>228.11</v>
      </c>
      <c r="GC119" s="1" t="n">
        <v>35.76</v>
      </c>
      <c r="GD119" s="1" t="n">
        <v>23.19</v>
      </c>
      <c r="GE119" s="1" t="n">
        <v>10.2</v>
      </c>
      <c r="GF119" s="1" t="n">
        <v>58.41</v>
      </c>
      <c r="GG119" s="1" t="n">
        <v>1.03</v>
      </c>
      <c r="GH119" s="1" t="n">
        <v>14.66</v>
      </c>
      <c r="GI119" s="1" t="n">
        <v>6.02</v>
      </c>
      <c r="GJ119" s="1" t="n">
        <v>21.25</v>
      </c>
      <c r="GK119" s="1" t="n">
        <v>24.51</v>
      </c>
      <c r="GL119" s="1" t="n">
        <v>11.59</v>
      </c>
      <c r="GM119" s="1" t="n">
        <v>6.43</v>
      </c>
      <c r="GN119" s="1" t="n">
        <v>0</v>
      </c>
      <c r="GO119" s="1" t="n">
        <v>12.39</v>
      </c>
      <c r="GP119" s="1" t="n">
        <v>3.69</v>
      </c>
      <c r="GQ119" s="1" t="n">
        <v>4.02</v>
      </c>
      <c r="GR119" s="1" t="n">
        <v>1.56</v>
      </c>
      <c r="GS119" s="1" t="n">
        <v>657.94</v>
      </c>
      <c r="GT119" s="1" t="n">
        <v>8.85</v>
      </c>
      <c r="GU119" s="1" t="n">
        <v>0.34</v>
      </c>
      <c r="GV119" s="1" t="n">
        <v>272.72</v>
      </c>
      <c r="GW119" s="1" t="n">
        <v>921.53</v>
      </c>
      <c r="GX119" s="1" t="n">
        <v>2541.55</v>
      </c>
      <c r="GY119" s="1" t="n">
        <v>1114.65</v>
      </c>
      <c r="GZ119" s="1" t="n">
        <v>4.71</v>
      </c>
      <c r="HA119" s="1" t="n">
        <v>1.27</v>
      </c>
      <c r="HB119" s="1" t="n">
        <v>1.84</v>
      </c>
      <c r="HC119" s="1" t="n">
        <v>0</v>
      </c>
      <c r="HD119" s="1" t="n">
        <v>28.71</v>
      </c>
      <c r="HE119" s="1" t="n">
        <v>248.65</v>
      </c>
      <c r="HF119" s="1" t="n">
        <v>1.07</v>
      </c>
      <c r="HG119" s="1" t="n">
        <v>1.18</v>
      </c>
      <c r="HH119" s="1" t="n">
        <v>11.83</v>
      </c>
      <c r="HI119" s="1" t="n">
        <v>3.15</v>
      </c>
      <c r="HJ119" s="1" t="n">
        <v>1.39</v>
      </c>
      <c r="HK119" s="1" t="n">
        <v>0.29</v>
      </c>
      <c r="HL119" s="1" t="n">
        <v>226.12</v>
      </c>
      <c r="HM119" s="1" t="n">
        <v>2.4</v>
      </c>
      <c r="HN119" s="1" t="n">
        <v>97.19</v>
      </c>
      <c r="HO119" s="1" t="n">
        <v>4479.74</v>
      </c>
      <c r="HP119" s="1" t="n">
        <v>4920.48</v>
      </c>
      <c r="HQ119" s="1" t="n">
        <v>49.86</v>
      </c>
      <c r="HR119" s="1" t="n">
        <v>2457.53</v>
      </c>
      <c r="HS119" s="1" t="n">
        <v>758.12</v>
      </c>
      <c r="HT119" s="1" t="n">
        <v>6940.37</v>
      </c>
      <c r="HU119" s="1" t="n">
        <v>2614.64</v>
      </c>
      <c r="HV119" s="1" t="n">
        <v>176.02</v>
      </c>
      <c r="HW119" s="1" t="n">
        <v>6.89</v>
      </c>
      <c r="HX119" s="1" t="n">
        <v>5.99</v>
      </c>
      <c r="HY119" s="1" t="n">
        <v>5.25</v>
      </c>
      <c r="HZ119" s="1" t="n">
        <v>0.35</v>
      </c>
      <c r="IA119" s="1" t="n">
        <v>5.37</v>
      </c>
      <c r="IB119" s="1" t="n">
        <v>1.13</v>
      </c>
      <c r="IC119" s="1" t="n">
        <v>12.72</v>
      </c>
      <c r="ID119" s="1" t="n">
        <v>5.98</v>
      </c>
      <c r="IE119" s="1" t="n">
        <v>11.98</v>
      </c>
      <c r="IF119" s="1" t="n">
        <v>13.83</v>
      </c>
      <c r="IG119" s="1" t="n">
        <v>7.49</v>
      </c>
      <c r="IH119" s="1" t="n">
        <v>108.57</v>
      </c>
      <c r="II119" s="1" t="n">
        <v>3.91</v>
      </c>
      <c r="IJ119" s="1" t="n">
        <v>7.77</v>
      </c>
      <c r="IK119" s="1" t="n">
        <v>71.94</v>
      </c>
      <c r="IL119" s="1" t="n">
        <v>1132459.6</v>
      </c>
      <c r="IM119" s="1" t="n">
        <v>4964.53</v>
      </c>
      <c r="IN119" s="1" t="n">
        <v>26.51</v>
      </c>
      <c r="IO119" s="1" t="n">
        <v>0.03</v>
      </c>
      <c r="IP119" s="1" t="n">
        <v>0.03</v>
      </c>
      <c r="IQ119" s="1" t="n">
        <v>0.02</v>
      </c>
      <c r="IR119" s="1" t="n">
        <v>0.07</v>
      </c>
      <c r="IS119" s="1" t="n">
        <v>0.05</v>
      </c>
      <c r="IT119" s="1" t="n">
        <v>0.03</v>
      </c>
      <c r="IU119" s="1" t="n">
        <v>0.19</v>
      </c>
      <c r="IV119" s="1" t="n">
        <v>0.18</v>
      </c>
      <c r="IW119" s="1" t="n">
        <v>3.3</v>
      </c>
      <c r="IX119" s="1" t="n">
        <v>2.84</v>
      </c>
      <c r="IY119" s="1" t="n">
        <v>1.26</v>
      </c>
      <c r="IZ119" s="1" t="n">
        <v>1.07</v>
      </c>
      <c r="JA119" s="1" t="n">
        <v>0.41</v>
      </c>
      <c r="JB119" s="1" t="n">
        <v>0</v>
      </c>
      <c r="JC119" s="1" t="n">
        <v>8.47</v>
      </c>
      <c r="JD119" s="1" t="n">
        <v>5.59</v>
      </c>
      <c r="JE119" s="1" t="n">
        <v>0.46</v>
      </c>
      <c r="JF119" s="1" t="n">
        <v>0.05</v>
      </c>
      <c r="JG119" s="1" t="n">
        <v>0.02</v>
      </c>
      <c r="JH119" s="1" t="n">
        <v>4.7</v>
      </c>
      <c r="JI119" s="1" t="n">
        <v>3.87</v>
      </c>
      <c r="JJ119" s="1" t="n">
        <v>0.03</v>
      </c>
      <c r="JK119" s="1" t="n">
        <v>0.13</v>
      </c>
      <c r="JL119" s="1" t="n">
        <v>0.36</v>
      </c>
      <c r="JM119" s="1" t="n">
        <v>0.39</v>
      </c>
      <c r="JN119" s="1" t="n">
        <v>0.01</v>
      </c>
      <c r="JO119" s="1" t="n">
        <v>0.03</v>
      </c>
      <c r="JP119" s="1" t="n">
        <v>0.02</v>
      </c>
      <c r="JQ119" s="1" t="n">
        <v>0.04</v>
      </c>
      <c r="JR119" s="1" t="n">
        <v>0.04</v>
      </c>
      <c r="JS119" s="1" t="n">
        <v>0</v>
      </c>
      <c r="JT119" s="1" t="n">
        <v>0.1</v>
      </c>
      <c r="JU119" s="1" t="n">
        <v>0.1</v>
      </c>
      <c r="JV119" s="1" t="n">
        <v>51</v>
      </c>
      <c r="JW119" s="1" t="n">
        <v>3060</v>
      </c>
      <c r="JX119" s="1" t="n">
        <v>45.9</v>
      </c>
      <c r="JY119" s="1" t="n">
        <v>11.875</v>
      </c>
      <c r="JZ119" s="1" t="n">
        <v>8.125</v>
      </c>
      <c r="KA119" s="1" t="n">
        <v>487.5</v>
      </c>
      <c r="KB119" s="1" t="n">
        <v>25.973</v>
      </c>
      <c r="KC119" s="1" t="n">
        <v>9.608999</v>
      </c>
      <c r="KD119" s="1" t="n">
        <v>576.54</v>
      </c>
      <c r="KE119" s="1" t="n">
        <v>22.734</v>
      </c>
      <c r="KF119" s="1" t="n">
        <v>73.734</v>
      </c>
      <c r="KG119" s="1" t="n">
        <v>64.39799</v>
      </c>
    </row>
    <row r="120" customFormat="false" ht="15" hidden="false" customHeight="true" outlineLevel="0" collapsed="false">
      <c r="A120" s="1" t="n">
        <v>30698</v>
      </c>
      <c r="B120" s="1" t="n">
        <v>2</v>
      </c>
      <c r="C120" s="1" t="n">
        <v>48</v>
      </c>
      <c r="D120" s="1" t="n">
        <v>1</v>
      </c>
      <c r="E120" s="1" t="n">
        <v>0</v>
      </c>
      <c r="F120" s="1" t="n">
        <v>1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</v>
      </c>
      <c r="M120" s="1" t="n">
        <v>0</v>
      </c>
      <c r="N120" s="1" t="n">
        <v>0</v>
      </c>
      <c r="O120" s="1" t="n">
        <v>1</v>
      </c>
      <c r="P120" s="1" t="n">
        <f aca="false">SUM(E120:O120)</f>
        <v>2</v>
      </c>
      <c r="Q120" s="1" t="n">
        <v>90</v>
      </c>
      <c r="R120" s="1" t="n">
        <v>60</v>
      </c>
      <c r="S120" s="1" t="n">
        <v>30</v>
      </c>
      <c r="T120" s="2" t="n">
        <v>70</v>
      </c>
      <c r="U120" s="3" t="n">
        <v>55.1</v>
      </c>
      <c r="V120" s="3" t="n">
        <v>163.5</v>
      </c>
      <c r="W120" s="2" t="n">
        <v>20.6118078351055</v>
      </c>
      <c r="X120" s="2" t="n">
        <v>0</v>
      </c>
      <c r="Y120" s="3" t="n">
        <v>65</v>
      </c>
      <c r="Z120" s="3" t="n">
        <v>96.2</v>
      </c>
      <c r="AA120" s="2" t="n">
        <v>33.2566038782235</v>
      </c>
      <c r="AB120" s="2" t="n">
        <v>0.397553516819572</v>
      </c>
      <c r="AC120" s="2" t="n">
        <v>0.675675675675676</v>
      </c>
      <c r="AD120" s="3" t="n">
        <v>29.8</v>
      </c>
      <c r="AE120" s="3" t="n">
        <v>16.4</v>
      </c>
      <c r="AF120" s="3" t="n">
        <v>38.7</v>
      </c>
      <c r="AG120" s="1" t="n">
        <v>5</v>
      </c>
      <c r="AH120" s="3" t="n">
        <v>48.1</v>
      </c>
      <c r="AI120" s="3" t="n">
        <v>26.5</v>
      </c>
      <c r="AJ120" s="3" t="n">
        <v>36.7</v>
      </c>
      <c r="AK120" s="3" t="n">
        <v>2</v>
      </c>
      <c r="AL120" s="1" t="n">
        <v>1168</v>
      </c>
      <c r="AM120" s="1" t="n">
        <v>33</v>
      </c>
      <c r="AN120" s="1" t="n">
        <v>1916</v>
      </c>
      <c r="AO120" s="1" t="n">
        <v>90</v>
      </c>
      <c r="AP120" s="1" t="n">
        <v>125</v>
      </c>
      <c r="AQ120" s="1" t="n">
        <v>114</v>
      </c>
      <c r="AR120" s="1" t="n">
        <v>58</v>
      </c>
      <c r="AS120" s="1" t="n">
        <v>92</v>
      </c>
      <c r="AT120" s="1" t="n">
        <v>1</v>
      </c>
      <c r="AU120" s="1" t="n">
        <f aca="false">((AO120*15)+(AP120*30)+(AQ120*30)+(AR120*30)+(AS120*15))-(AO120*120)</f>
        <v>840</v>
      </c>
      <c r="AV120" s="1" t="n">
        <f aca="false">((AO120*15)+(AP120*30)+(AQ120*30)+(AR120*30)+(AS120*15))</f>
        <v>11640</v>
      </c>
      <c r="AW120" s="1" t="n">
        <v>5.27</v>
      </c>
      <c r="AX120" s="4" t="n">
        <f aca="false">10000/SQRT((AO120*BE120)*(AVERAGE(AO120:AS120)*AVERAGE(BE120:BI120)))</f>
        <v>7.07246072454945</v>
      </c>
      <c r="AY120" s="4" t="n">
        <v>0</v>
      </c>
      <c r="AZ120" s="2" t="n">
        <f aca="false">(AO120*BE120)/405</f>
        <v>1.36222222222222</v>
      </c>
      <c r="BA120" s="2" t="n">
        <v>0</v>
      </c>
      <c r="BB120" s="2" t="n">
        <f aca="false">1/(LOG(BE120)+LOG(AO120))</f>
        <v>0.364736809877366</v>
      </c>
      <c r="BC120" s="2" t="n">
        <f aca="false">(BF120-BE120)/(AP120-AO120)</f>
        <v>1.05057142857143</v>
      </c>
      <c r="BD120" s="2" t="n">
        <f aca="false">(20*BE120)/((AO120/18)-3.5)</f>
        <v>81.7333333333333</v>
      </c>
      <c r="BE120" s="3" t="n">
        <v>6.13</v>
      </c>
      <c r="BF120" s="3" t="n">
        <v>42.9</v>
      </c>
      <c r="BG120" s="3" t="n">
        <v>48</v>
      </c>
      <c r="BH120" s="3" t="n">
        <v>36.8</v>
      </c>
      <c r="BI120" s="3" t="n">
        <v>55.3</v>
      </c>
      <c r="BJ120" s="2" t="n">
        <f aca="false">((BE120*15)+(BF120*30)+(BG120*30)+(BH120*30)+(BI120*15))-(BE120*120)</f>
        <v>4016.85</v>
      </c>
      <c r="BK120" s="2" t="n">
        <f aca="false">((BE120*15)+(BF120*30)+(BG120*30)+(BH120*30)+(BI120*15))</f>
        <v>4752.45</v>
      </c>
      <c r="BL120" s="2" t="n">
        <f aca="false">(1/BE120)</f>
        <v>0.163132137030995</v>
      </c>
      <c r="BM120" s="2" t="n">
        <f aca="false">(BJ120/AU120)</f>
        <v>4.78196428571429</v>
      </c>
      <c r="BN120" s="2" t="n">
        <f aca="false">(BK120/AV120)</f>
        <v>0.408286082474227</v>
      </c>
      <c r="BO120" s="2" t="n">
        <f aca="false">(AX120*BM120)</f>
        <v>33.8202545969125</v>
      </c>
      <c r="BP120" s="2" t="n">
        <f aca="false">(AX120*BN120)</f>
        <v>2.88758728267913</v>
      </c>
      <c r="BQ120" s="2" t="n">
        <v>2</v>
      </c>
      <c r="BR120" s="4" t="n">
        <f aca="false">(BC120*BL120)</f>
        <v>0.171381962246563</v>
      </c>
      <c r="BS120" s="1" t="n">
        <v>188</v>
      </c>
      <c r="BT120" s="1" t="n">
        <v>0</v>
      </c>
      <c r="BU120" s="1" t="n">
        <v>46</v>
      </c>
      <c r="BV120" s="1" t="n">
        <v>1</v>
      </c>
      <c r="BW120" s="1" t="n">
        <v>125</v>
      </c>
      <c r="BX120" s="1" t="n">
        <v>0</v>
      </c>
      <c r="BY120" s="1" t="n">
        <v>17</v>
      </c>
      <c r="BZ120" s="1" t="n">
        <v>86</v>
      </c>
      <c r="CA120" s="1" t="n">
        <v>0</v>
      </c>
      <c r="CB120" s="1" t="n">
        <v>0</v>
      </c>
      <c r="CD120" s="1" t="n">
        <v>72</v>
      </c>
      <c r="CE120" s="1" t="n">
        <v>47.99</v>
      </c>
      <c r="CF120" s="1" t="n">
        <v>56.76</v>
      </c>
      <c r="CG120" s="1" t="n">
        <v>108</v>
      </c>
      <c r="CH120" s="1" t="n">
        <v>92</v>
      </c>
      <c r="CI120" s="1" t="n">
        <v>405</v>
      </c>
      <c r="CJ120" s="1" t="n">
        <v>1.71</v>
      </c>
      <c r="CK120" s="1" t="s">
        <v>429</v>
      </c>
      <c r="FM120" s="1" t="n">
        <v>5</v>
      </c>
      <c r="FN120" s="1" t="n">
        <v>5</v>
      </c>
      <c r="FO120" s="1" t="n">
        <v>2</v>
      </c>
      <c r="FP120" s="1" t="n">
        <v>2</v>
      </c>
      <c r="FQ120" s="1" t="n">
        <v>34.53036</v>
      </c>
      <c r="FR120" s="1" t="n">
        <v>77.86843</v>
      </c>
      <c r="FS120" s="1" t="n">
        <v>0.2</v>
      </c>
      <c r="FT120" s="1" t="n">
        <v>1</v>
      </c>
      <c r="FU120" s="1" t="n">
        <v>4</v>
      </c>
      <c r="FV120" s="1" t="n">
        <v>2</v>
      </c>
      <c r="FW120" s="1" t="n">
        <v>2024.78</v>
      </c>
      <c r="FX120" s="1" t="n">
        <v>68.73</v>
      </c>
      <c r="FY120" s="1" t="n">
        <v>26.12</v>
      </c>
      <c r="FZ120" s="1" t="n">
        <v>18.93</v>
      </c>
      <c r="GA120" s="1" t="n">
        <v>27.2</v>
      </c>
      <c r="GB120" s="1" t="n">
        <v>329.74</v>
      </c>
      <c r="GC120" s="1" t="n">
        <v>48.25</v>
      </c>
      <c r="GD120" s="1" t="n">
        <v>48.31</v>
      </c>
      <c r="GE120" s="1" t="n">
        <v>3.08</v>
      </c>
      <c r="GF120" s="1" t="n">
        <v>61.51</v>
      </c>
      <c r="GG120" s="1" t="n">
        <v>3.25</v>
      </c>
      <c r="GH120" s="1" t="n">
        <v>32.67</v>
      </c>
      <c r="GI120" s="1" t="n">
        <v>12.03</v>
      </c>
      <c r="GJ120" s="1" t="n">
        <v>40.43</v>
      </c>
      <c r="GK120" s="1" t="n">
        <v>39.75</v>
      </c>
      <c r="GL120" s="1" t="n">
        <v>27.35</v>
      </c>
      <c r="GM120" s="1" t="n">
        <v>10.7</v>
      </c>
      <c r="GN120" s="1" t="n">
        <v>0</v>
      </c>
      <c r="GO120" s="1" t="n">
        <v>22.58</v>
      </c>
      <c r="GP120" s="1" t="n">
        <v>8.47</v>
      </c>
      <c r="GQ120" s="1" t="n">
        <v>7.99</v>
      </c>
      <c r="GR120" s="1" t="n">
        <v>1.97</v>
      </c>
      <c r="GS120" s="1" t="n">
        <v>618.23</v>
      </c>
      <c r="GT120" s="1" t="n">
        <v>16.1</v>
      </c>
      <c r="GU120" s="1" t="n">
        <v>0.71</v>
      </c>
      <c r="GV120" s="1" t="n">
        <v>415.31</v>
      </c>
      <c r="GW120" s="1" t="n">
        <v>1036.32</v>
      </c>
      <c r="GX120" s="1" t="n">
        <v>4864.91</v>
      </c>
      <c r="GY120" s="1" t="n">
        <v>1925.2</v>
      </c>
      <c r="GZ120" s="1" t="n">
        <v>6.88</v>
      </c>
      <c r="HA120" s="1" t="n">
        <v>2.25</v>
      </c>
      <c r="HB120" s="1" t="n">
        <v>4.58</v>
      </c>
      <c r="HC120" s="1" t="n">
        <v>0</v>
      </c>
      <c r="HD120" s="1" t="n">
        <v>62.9</v>
      </c>
      <c r="HE120" s="1" t="n">
        <v>558.1</v>
      </c>
      <c r="HF120" s="1" t="n">
        <v>2</v>
      </c>
      <c r="HG120" s="1" t="n">
        <v>1.73</v>
      </c>
      <c r="HH120" s="1" t="n">
        <v>21.96</v>
      </c>
      <c r="HI120" s="1" t="n">
        <v>5.99</v>
      </c>
      <c r="HJ120" s="1" t="n">
        <v>2.51</v>
      </c>
      <c r="HK120" s="1" t="n">
        <v>1.33</v>
      </c>
      <c r="HL120" s="1" t="n">
        <v>506.46</v>
      </c>
      <c r="HM120" s="1" t="n">
        <v>1.9</v>
      </c>
      <c r="HN120" s="1" t="n">
        <v>146.56</v>
      </c>
      <c r="HO120" s="1" t="n">
        <v>14285.91</v>
      </c>
      <c r="HP120" s="1" t="n">
        <v>13254.44</v>
      </c>
      <c r="HQ120" s="1" t="n">
        <v>118.16</v>
      </c>
      <c r="HR120" s="1" t="n">
        <v>6312</v>
      </c>
      <c r="HS120" s="1" t="n">
        <v>1030.52</v>
      </c>
      <c r="HT120" s="1" t="n">
        <v>12439.05</v>
      </c>
      <c r="HU120" s="1" t="n">
        <v>3827.25</v>
      </c>
      <c r="HV120" s="1" t="n">
        <v>123.77</v>
      </c>
      <c r="HW120" s="1" t="n">
        <v>9.86</v>
      </c>
      <c r="HX120" s="1" t="n">
        <v>9.5</v>
      </c>
      <c r="HY120" s="1" t="n">
        <v>10.39</v>
      </c>
      <c r="HZ120" s="1" t="n">
        <v>0.43</v>
      </c>
      <c r="IA120" s="1" t="n">
        <v>7.85</v>
      </c>
      <c r="IB120" s="1" t="n">
        <v>1.15</v>
      </c>
      <c r="IC120" s="1" t="n">
        <v>20.77</v>
      </c>
      <c r="ID120" s="1" t="n">
        <v>11.15</v>
      </c>
      <c r="IE120" s="1" t="n">
        <v>13.7</v>
      </c>
      <c r="IF120" s="1" t="n">
        <v>22.36</v>
      </c>
      <c r="IG120" s="1" t="n">
        <v>12.1</v>
      </c>
      <c r="IH120" s="1" t="n">
        <v>185.42</v>
      </c>
      <c r="II120" s="1" t="n">
        <v>2.59</v>
      </c>
      <c r="IJ120" s="1" t="n">
        <v>119.66</v>
      </c>
      <c r="IK120" s="1" t="n">
        <v>133.14</v>
      </c>
      <c r="IL120" s="1" t="n">
        <v>2743507.9</v>
      </c>
      <c r="IM120" s="1" t="n">
        <v>8320.22</v>
      </c>
      <c r="IN120" s="1" t="n">
        <v>43.01</v>
      </c>
      <c r="IO120" s="1" t="n">
        <v>0.11</v>
      </c>
      <c r="IP120" s="1" t="n">
        <v>0.06</v>
      </c>
      <c r="IQ120" s="1" t="n">
        <v>0.06</v>
      </c>
      <c r="IR120" s="1" t="n">
        <v>0.16</v>
      </c>
      <c r="IS120" s="1" t="n">
        <v>0.35</v>
      </c>
      <c r="IT120" s="1" t="n">
        <v>0.01</v>
      </c>
      <c r="IU120" s="1" t="n">
        <v>0.66</v>
      </c>
      <c r="IV120" s="1" t="n">
        <v>0.35</v>
      </c>
      <c r="IW120" s="1" t="n">
        <v>9.21</v>
      </c>
      <c r="IX120" s="1" t="n">
        <v>5.2</v>
      </c>
      <c r="IY120" s="1" t="n">
        <v>4.18</v>
      </c>
      <c r="IZ120" s="1" t="n">
        <v>1.48</v>
      </c>
      <c r="JA120" s="1" t="n">
        <v>1.29</v>
      </c>
      <c r="JB120" s="1" t="n">
        <v>0.01</v>
      </c>
      <c r="JC120" s="1" t="n">
        <v>20.91</v>
      </c>
      <c r="JD120" s="1" t="n">
        <v>11.13</v>
      </c>
      <c r="JE120" s="1" t="n">
        <v>0.86</v>
      </c>
      <c r="JF120" s="1" t="n">
        <v>0.14</v>
      </c>
      <c r="JG120" s="1" t="n">
        <v>0.01</v>
      </c>
      <c r="JH120" s="1" t="n">
        <v>7.85</v>
      </c>
      <c r="JI120" s="1" t="n">
        <v>5.55</v>
      </c>
      <c r="JJ120" s="1" t="n">
        <v>0.1</v>
      </c>
      <c r="JK120" s="1" t="n">
        <v>0.25</v>
      </c>
      <c r="JL120" s="1" t="n">
        <v>0.93</v>
      </c>
      <c r="JM120" s="1" t="n">
        <v>0.82</v>
      </c>
      <c r="JN120" s="1" t="n">
        <v>0.01</v>
      </c>
      <c r="JO120" s="1" t="n">
        <v>0.1</v>
      </c>
      <c r="JP120" s="1" t="n">
        <v>0.04</v>
      </c>
      <c r="JQ120" s="1" t="n">
        <v>0.04</v>
      </c>
      <c r="JR120" s="1" t="n">
        <v>0.04</v>
      </c>
      <c r="JS120" s="1" t="n">
        <v>0.01</v>
      </c>
      <c r="JT120" s="1" t="n">
        <v>0.12</v>
      </c>
      <c r="JU120" s="1" t="n">
        <v>0.1</v>
      </c>
      <c r="JV120" s="1" t="n">
        <v>42</v>
      </c>
      <c r="JW120" s="1" t="n">
        <v>2520</v>
      </c>
      <c r="JX120" s="1" t="n">
        <v>37.8</v>
      </c>
      <c r="JY120" s="1" t="n">
        <v>24.1555</v>
      </c>
      <c r="JZ120" s="1" t="n">
        <v>17.601</v>
      </c>
      <c r="KA120" s="1" t="n">
        <v>1056.06</v>
      </c>
      <c r="KB120" s="1" t="n">
        <v>10.5</v>
      </c>
      <c r="KC120" s="1" t="n">
        <v>3.5</v>
      </c>
      <c r="KD120" s="1" t="n">
        <v>210</v>
      </c>
      <c r="KE120" s="1" t="n">
        <v>54.549</v>
      </c>
      <c r="KF120" s="1" t="n">
        <v>96.549</v>
      </c>
      <c r="KG120" s="1" t="n">
        <v>109.2255</v>
      </c>
    </row>
    <row r="121" customFormat="false" ht="15" hidden="false" customHeight="true" outlineLevel="0" collapsed="false">
      <c r="A121" s="1" t="n">
        <v>30700</v>
      </c>
      <c r="B121" s="1" t="n">
        <v>2</v>
      </c>
      <c r="C121" s="1" t="n">
        <v>63</v>
      </c>
      <c r="D121" s="1" t="n">
        <v>1</v>
      </c>
      <c r="E121" s="1" t="n">
        <v>0</v>
      </c>
      <c r="F121" s="1" t="n">
        <v>1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</v>
      </c>
      <c r="M121" s="1" t="n">
        <v>1</v>
      </c>
      <c r="N121" s="1" t="n">
        <v>0</v>
      </c>
      <c r="O121" s="1" t="n">
        <v>1</v>
      </c>
      <c r="P121" s="1" t="n">
        <f aca="false">SUM(E121:O121)</f>
        <v>3</v>
      </c>
      <c r="Q121" s="1" t="n">
        <v>110</v>
      </c>
      <c r="R121" s="1" t="n">
        <v>70</v>
      </c>
      <c r="S121" s="1" t="n">
        <v>40</v>
      </c>
      <c r="T121" s="2" t="n">
        <v>83.3333333333333</v>
      </c>
      <c r="U121" s="3" t="n">
        <v>69.7</v>
      </c>
      <c r="V121" s="3" t="n">
        <v>157.5</v>
      </c>
      <c r="W121" s="2" t="n">
        <v>28.0977576215671</v>
      </c>
      <c r="X121" s="2" t="n">
        <v>1</v>
      </c>
      <c r="Y121" s="3" t="n">
        <v>94.5</v>
      </c>
      <c r="Z121" s="3" t="n">
        <v>104</v>
      </c>
      <c r="AA121" s="2" t="n">
        <v>43.3877215710483</v>
      </c>
      <c r="AB121" s="2" t="n">
        <v>0.6</v>
      </c>
      <c r="AC121" s="2" t="n">
        <v>0.908653846153846</v>
      </c>
      <c r="AD121" s="3" t="n">
        <v>41.6</v>
      </c>
      <c r="AE121" s="3" t="n">
        <v>29</v>
      </c>
      <c r="AF121" s="3" t="n">
        <v>40.7</v>
      </c>
      <c r="AG121" s="1" t="n">
        <v>10</v>
      </c>
      <c r="AH121" s="3" t="n">
        <v>40.5</v>
      </c>
      <c r="AI121" s="3" t="n">
        <v>28.2</v>
      </c>
      <c r="AJ121" s="3" t="n">
        <v>38.6</v>
      </c>
      <c r="AK121" s="3" t="n">
        <v>2.1</v>
      </c>
      <c r="AL121" s="1" t="n">
        <v>1253</v>
      </c>
      <c r="AM121" s="1" t="n">
        <v>70</v>
      </c>
      <c r="AN121" s="1" t="n">
        <v>2055</v>
      </c>
      <c r="AO121" s="1" t="n">
        <v>90</v>
      </c>
      <c r="AP121" s="1" t="n">
        <v>141</v>
      </c>
      <c r="AQ121" s="1" t="n">
        <v>119</v>
      </c>
      <c r="AR121" s="1" t="n">
        <v>89</v>
      </c>
      <c r="AS121" s="1" t="n">
        <v>112</v>
      </c>
      <c r="AT121" s="1" t="n">
        <v>1</v>
      </c>
      <c r="AU121" s="1" t="n">
        <f aca="false">((AO121*15)+(AP121*30)+(AQ121*30)+(AR121*30)+(AS121*15))-(AO121*120)</f>
        <v>2700</v>
      </c>
      <c r="AV121" s="1" t="n">
        <f aca="false">((AO121*15)+(AP121*30)+(AQ121*30)+(AR121*30)+(AS121*15))</f>
        <v>13500</v>
      </c>
      <c r="AW121" s="1" t="n">
        <v>5.1</v>
      </c>
      <c r="AX121" s="4" t="n">
        <f aca="false">10000/SQRT((AO121*BE121)*(AVERAGE(AO121:AS121)*AVERAGE(BE121:BI121)))</f>
        <v>5.62615332891231</v>
      </c>
      <c r="AY121" s="4" t="n">
        <v>0</v>
      </c>
      <c r="AZ121" s="2" t="n">
        <f aca="false">(AO121*BE121)/405</f>
        <v>1.57111111111111</v>
      </c>
      <c r="BA121" s="2" t="n">
        <v>0</v>
      </c>
      <c r="BB121" s="2" t="n">
        <f aca="false">1/(LOG(BE121)+LOG(AO121))</f>
        <v>0.356676385163342</v>
      </c>
      <c r="BC121" s="2" t="n">
        <f aca="false">(BF121-BE121)/(AP121-AO121)</f>
        <v>0.822156862745098</v>
      </c>
      <c r="BD121" s="2" t="n">
        <f aca="false">(20*BE121)/((AO121/18)-3.5)</f>
        <v>94.2666666666667</v>
      </c>
      <c r="BE121" s="3" t="n">
        <v>7.07</v>
      </c>
      <c r="BF121" s="3" t="n">
        <v>49</v>
      </c>
      <c r="BG121" s="3" t="n">
        <v>56.1</v>
      </c>
      <c r="BH121" s="3" t="n">
        <v>51.3</v>
      </c>
      <c r="BI121" s="3" t="n">
        <v>61.8</v>
      </c>
      <c r="BJ121" s="2" t="n">
        <f aca="false">((BE121*15)+(BF121*30)+(BG121*30)+(BH121*30)+(BI121*15))-(BE121*120)</f>
        <v>4876.65</v>
      </c>
      <c r="BK121" s="2" t="n">
        <f aca="false">((BE121*15)+(BF121*30)+(BG121*30)+(BH121*30)+(BI121*15))</f>
        <v>5725.05</v>
      </c>
      <c r="BL121" s="2" t="n">
        <f aca="false">(1/BE121)</f>
        <v>0.141442715700141</v>
      </c>
      <c r="BM121" s="2" t="n">
        <f aca="false">(BJ121/AU121)</f>
        <v>1.80616666666667</v>
      </c>
      <c r="BN121" s="2" t="n">
        <f aca="false">(BK121/AV121)</f>
        <v>0.424077777777778</v>
      </c>
      <c r="BO121" s="2" t="n">
        <f aca="false">(AX121*BM121)</f>
        <v>10.1617706042371</v>
      </c>
      <c r="BP121" s="2" t="n">
        <f aca="false">(AX121*BN121)</f>
        <v>2.38592660116218</v>
      </c>
      <c r="BQ121" s="2" t="n">
        <v>2</v>
      </c>
      <c r="BR121" s="4" t="n">
        <f aca="false">(BC121*BL121)</f>
        <v>0.116288099398175</v>
      </c>
      <c r="BS121" s="1" t="n">
        <v>229</v>
      </c>
      <c r="BT121" s="1" t="n">
        <v>1</v>
      </c>
      <c r="BU121" s="1" t="n">
        <v>56</v>
      </c>
      <c r="BV121" s="1" t="n">
        <v>0</v>
      </c>
      <c r="BW121" s="1" t="n">
        <v>156</v>
      </c>
      <c r="BX121" s="1" t="n">
        <v>1</v>
      </c>
      <c r="BY121" s="1" t="n">
        <v>17</v>
      </c>
      <c r="BZ121" s="1" t="n">
        <v>84</v>
      </c>
      <c r="CA121" s="1" t="n">
        <v>0</v>
      </c>
      <c r="CB121" s="1" t="n">
        <v>3</v>
      </c>
      <c r="CD121" s="1" t="n">
        <v>71</v>
      </c>
      <c r="CE121" s="1" t="n">
        <v>-7.22</v>
      </c>
      <c r="CF121" s="1" t="n">
        <v>29.333</v>
      </c>
      <c r="CG121" s="1" t="n">
        <v>148</v>
      </c>
      <c r="CH121" s="1" t="n">
        <v>104</v>
      </c>
      <c r="CI121" s="1" t="n">
        <v>403</v>
      </c>
      <c r="CJ121" s="1" t="n">
        <v>0.86</v>
      </c>
      <c r="CK121" s="1" t="s">
        <v>429</v>
      </c>
      <c r="FM121" s="1" t="n">
        <v>15</v>
      </c>
      <c r="FN121" s="1" t="n">
        <v>15</v>
      </c>
      <c r="FO121" s="1" t="n">
        <v>2</v>
      </c>
      <c r="FP121" s="1" t="n">
        <v>2</v>
      </c>
      <c r="FQ121" s="1" t="n">
        <v>32.34</v>
      </c>
      <c r="FS121" s="1" t="n">
        <v>0.54</v>
      </c>
      <c r="FT121" s="1" t="n">
        <v>1</v>
      </c>
      <c r="FU121" s="1" t="n">
        <v>4</v>
      </c>
      <c r="FV121" s="1" t="n">
        <v>1</v>
      </c>
      <c r="FW121" s="1" t="n">
        <v>562.58</v>
      </c>
      <c r="FX121" s="1" t="n">
        <v>18.46</v>
      </c>
      <c r="FY121" s="1" t="n">
        <v>6.08</v>
      </c>
      <c r="FZ121" s="1" t="n">
        <v>6.42</v>
      </c>
      <c r="GA121" s="1" t="n">
        <v>4.25</v>
      </c>
      <c r="GB121" s="1" t="n">
        <v>89.75</v>
      </c>
      <c r="GC121" s="1" t="n">
        <v>13.4</v>
      </c>
      <c r="GD121" s="1" t="n">
        <v>9.21</v>
      </c>
      <c r="GE121" s="1" t="n">
        <v>1.49</v>
      </c>
      <c r="GF121" s="1" t="n">
        <v>6.98</v>
      </c>
      <c r="GG121" s="1" t="n">
        <v>1.14</v>
      </c>
      <c r="GH121" s="1" t="n">
        <v>8.49</v>
      </c>
      <c r="GI121" s="1" t="n">
        <v>2.36</v>
      </c>
      <c r="GJ121" s="1" t="n">
        <v>7.54</v>
      </c>
      <c r="GK121" s="1" t="n">
        <v>7.04</v>
      </c>
      <c r="GL121" s="1" t="n">
        <v>4.37</v>
      </c>
      <c r="GM121" s="1" t="n">
        <v>1.46</v>
      </c>
      <c r="GN121" s="1" t="n">
        <v>0</v>
      </c>
      <c r="GO121" s="1" t="n">
        <v>3.65</v>
      </c>
      <c r="GP121" s="1" t="n">
        <v>1.19</v>
      </c>
      <c r="GQ121" s="1" t="n">
        <v>1.66</v>
      </c>
      <c r="GR121" s="1" t="n">
        <v>0.63</v>
      </c>
      <c r="GS121" s="1" t="n">
        <v>181.44</v>
      </c>
      <c r="GT121" s="1" t="n">
        <v>4.46</v>
      </c>
      <c r="GU121" s="1" t="n">
        <v>0.3</v>
      </c>
      <c r="GV121" s="1" t="n">
        <v>120.26</v>
      </c>
      <c r="GW121" s="1" t="n">
        <v>240.34</v>
      </c>
      <c r="GX121" s="1" t="n">
        <v>1408.36</v>
      </c>
      <c r="GY121" s="1" t="n">
        <v>469.82</v>
      </c>
      <c r="GZ121" s="1" t="n">
        <v>1.86</v>
      </c>
      <c r="HA121" s="1" t="n">
        <v>0.48</v>
      </c>
      <c r="HB121" s="1" t="n">
        <v>1.04</v>
      </c>
      <c r="HC121" s="1" t="n">
        <v>0</v>
      </c>
      <c r="HD121" s="1" t="n">
        <v>18.28</v>
      </c>
      <c r="HE121" s="1" t="n">
        <v>105.15</v>
      </c>
      <c r="HF121" s="1" t="n">
        <v>0.36</v>
      </c>
      <c r="HG121" s="1" t="n">
        <v>0.41</v>
      </c>
      <c r="HH121" s="1" t="n">
        <v>6.25</v>
      </c>
      <c r="HI121" s="1" t="n">
        <v>1.53</v>
      </c>
      <c r="HJ121" s="1" t="n">
        <v>0.53</v>
      </c>
      <c r="HK121" s="1" t="n">
        <v>0.41</v>
      </c>
      <c r="HL121" s="1" t="n">
        <v>129.66</v>
      </c>
      <c r="HM121" s="1" t="n">
        <v>1.13</v>
      </c>
      <c r="HN121" s="1" t="n">
        <v>83.32</v>
      </c>
      <c r="HO121" s="1" t="n">
        <v>2848.5</v>
      </c>
      <c r="HP121" s="1" t="n">
        <v>3475.94</v>
      </c>
      <c r="HQ121" s="1" t="n">
        <v>11.3</v>
      </c>
      <c r="HR121" s="1" t="n">
        <v>2206.22</v>
      </c>
      <c r="HS121" s="1" t="n">
        <v>131.1</v>
      </c>
      <c r="HT121" s="1" t="n">
        <v>5744.74</v>
      </c>
      <c r="HU121" s="1" t="n">
        <v>2389.67</v>
      </c>
      <c r="HV121" s="1" t="n">
        <v>34.47</v>
      </c>
      <c r="HW121" s="1" t="n">
        <v>2.32</v>
      </c>
      <c r="HX121" s="1" t="n">
        <v>2.22</v>
      </c>
      <c r="HY121" s="1" t="n">
        <v>2.59</v>
      </c>
      <c r="HZ121" s="1" t="n">
        <v>0.12</v>
      </c>
      <c r="IA121" s="1" t="n">
        <v>1.19</v>
      </c>
      <c r="IB121" s="1" t="n">
        <v>0.15</v>
      </c>
      <c r="IC121" s="1" t="n">
        <v>4.2</v>
      </c>
      <c r="ID121" s="1" t="n">
        <v>2.67</v>
      </c>
      <c r="IE121" s="1" t="n">
        <v>4.6</v>
      </c>
      <c r="IF121" s="1" t="n">
        <v>5.46</v>
      </c>
      <c r="IG121" s="1" t="n">
        <v>2.38</v>
      </c>
      <c r="IH121" s="1" t="n">
        <v>45.41</v>
      </c>
      <c r="II121" s="1" t="n">
        <v>3.39</v>
      </c>
      <c r="IJ121" s="1" t="n">
        <v>290.24</v>
      </c>
      <c r="IK121" s="1" t="n">
        <v>59.68</v>
      </c>
      <c r="IL121" s="1" t="n">
        <v>759577.31</v>
      </c>
      <c r="IM121" s="1" t="n">
        <v>8463.26</v>
      </c>
      <c r="IN121" s="1" t="n">
        <v>8.89</v>
      </c>
      <c r="IO121" s="1" t="n">
        <v>0.03</v>
      </c>
      <c r="IP121" s="1" t="n">
        <v>0</v>
      </c>
      <c r="IQ121" s="1" t="n">
        <v>0.01</v>
      </c>
      <c r="IR121" s="1" t="n">
        <v>0.01</v>
      </c>
      <c r="IS121" s="1" t="n">
        <v>0.12</v>
      </c>
      <c r="IT121" s="1" t="n">
        <v>0</v>
      </c>
      <c r="IU121" s="1" t="n">
        <v>0.19</v>
      </c>
      <c r="IV121" s="1" t="n">
        <v>0.15</v>
      </c>
      <c r="IW121" s="1" t="n">
        <v>2.48</v>
      </c>
      <c r="IX121" s="1" t="n">
        <v>1.2</v>
      </c>
      <c r="IY121" s="1" t="n">
        <v>1.22</v>
      </c>
      <c r="IZ121" s="1" t="n">
        <v>0.41</v>
      </c>
      <c r="JA121" s="1" t="n">
        <v>0.32</v>
      </c>
      <c r="JB121" s="1" t="n">
        <v>0</v>
      </c>
      <c r="JC121" s="1" t="n">
        <v>4.79</v>
      </c>
      <c r="JD121" s="1" t="n">
        <v>1.96</v>
      </c>
      <c r="JE121" s="1" t="n">
        <v>0.13</v>
      </c>
      <c r="JF121" s="1" t="n">
        <v>0.06</v>
      </c>
      <c r="JG121" s="1" t="n">
        <v>0.01</v>
      </c>
      <c r="JH121" s="1" t="n">
        <v>1.89</v>
      </c>
      <c r="JI121" s="1" t="n">
        <v>0.93</v>
      </c>
      <c r="JJ121" s="1" t="n">
        <v>0</v>
      </c>
      <c r="JK121" s="1" t="n">
        <v>0.02</v>
      </c>
      <c r="JL121" s="1" t="n">
        <v>0.14</v>
      </c>
      <c r="JM121" s="1" t="n">
        <v>0.1</v>
      </c>
      <c r="JN121" s="1" t="n">
        <v>0</v>
      </c>
      <c r="JO121" s="1" t="n">
        <v>0.01</v>
      </c>
      <c r="JP121" s="1" t="n">
        <v>0</v>
      </c>
      <c r="JQ121" s="1" t="n">
        <v>0</v>
      </c>
      <c r="JR121" s="1" t="n">
        <v>0</v>
      </c>
      <c r="JS121" s="1" t="n">
        <v>0</v>
      </c>
      <c r="JT121" s="1" t="n">
        <v>0.01</v>
      </c>
      <c r="JU121" s="1" t="n">
        <v>0.01</v>
      </c>
      <c r="JV121" s="1" t="n">
        <v>44</v>
      </c>
      <c r="JW121" s="1" t="n">
        <v>2640</v>
      </c>
      <c r="JX121" s="1" t="n">
        <v>39.6</v>
      </c>
      <c r="JY121" s="1" t="n">
        <v>3.417</v>
      </c>
      <c r="JZ121" s="1" t="n">
        <v>2.617</v>
      </c>
      <c r="KA121" s="1" t="n">
        <v>157.02</v>
      </c>
      <c r="KB121" s="1" t="n">
        <v>3.6375</v>
      </c>
      <c r="KC121" s="1" t="n">
        <v>1.25</v>
      </c>
      <c r="KD121" s="1" t="n">
        <v>75</v>
      </c>
      <c r="KE121" s="1" t="n">
        <v>43.867</v>
      </c>
      <c r="KF121" s="1" t="n">
        <v>87.867</v>
      </c>
      <c r="KG121" s="1" t="n">
        <v>87.8002</v>
      </c>
    </row>
    <row r="122" customFormat="false" ht="15" hidden="false" customHeight="true" outlineLevel="0" collapsed="false">
      <c r="A122" s="1" t="n">
        <v>30701</v>
      </c>
      <c r="B122" s="1" t="n">
        <v>2</v>
      </c>
      <c r="C122" s="1" t="n">
        <v>57</v>
      </c>
      <c r="D122" s="1" t="n">
        <v>1</v>
      </c>
      <c r="E122" s="1" t="n">
        <v>1</v>
      </c>
      <c r="F122" s="1" t="n">
        <v>1</v>
      </c>
      <c r="G122" s="1" t="n">
        <v>1</v>
      </c>
      <c r="H122" s="1" t="n">
        <v>0</v>
      </c>
      <c r="I122" s="1" t="n">
        <v>0</v>
      </c>
      <c r="J122" s="1" t="n">
        <v>0</v>
      </c>
      <c r="K122" s="1" t="n">
        <v>1</v>
      </c>
      <c r="L122" s="1" t="n">
        <v>0</v>
      </c>
      <c r="M122" s="1" t="n">
        <v>0</v>
      </c>
      <c r="N122" s="1" t="n">
        <v>0</v>
      </c>
      <c r="O122" s="1" t="n">
        <v>1</v>
      </c>
      <c r="P122" s="1" t="n">
        <f aca="false">SUM(E122:O122)</f>
        <v>5</v>
      </c>
      <c r="Q122" s="1" t="n">
        <v>120</v>
      </c>
      <c r="R122" s="1" t="n">
        <v>80</v>
      </c>
      <c r="S122" s="1" t="n">
        <v>40</v>
      </c>
      <c r="T122" s="2" t="n">
        <v>93.3333333333333</v>
      </c>
      <c r="U122" s="3" t="n">
        <v>60.6</v>
      </c>
      <c r="V122" s="3" t="n">
        <v>160.5</v>
      </c>
      <c r="W122" s="2" t="n">
        <v>23.5246164148252</v>
      </c>
      <c r="X122" s="2" t="n">
        <v>0</v>
      </c>
      <c r="Y122" s="3" t="n">
        <v>75.2</v>
      </c>
      <c r="Z122" s="3" t="n">
        <v>100</v>
      </c>
      <c r="AA122" s="2" t="n">
        <v>35.0568074639639</v>
      </c>
      <c r="AB122" s="2" t="n">
        <v>0.468535825545171</v>
      </c>
      <c r="AC122" s="2" t="n">
        <v>0.752</v>
      </c>
      <c r="AD122" s="3" t="n">
        <v>35.2</v>
      </c>
      <c r="AE122" s="3" t="n">
        <v>21.3</v>
      </c>
      <c r="AF122" s="3" t="n">
        <v>39.3</v>
      </c>
      <c r="AG122" s="1" t="n">
        <v>7</v>
      </c>
      <c r="AH122" s="3" t="n">
        <v>44.4</v>
      </c>
      <c r="AI122" s="3" t="n">
        <v>26.9</v>
      </c>
      <c r="AJ122" s="3" t="n">
        <v>37.3</v>
      </c>
      <c r="AK122" s="3" t="n">
        <v>2</v>
      </c>
      <c r="AL122" s="1" t="n">
        <v>1193</v>
      </c>
      <c r="AM122" s="1" t="n">
        <v>49</v>
      </c>
      <c r="AN122" s="1" t="n">
        <v>1957</v>
      </c>
      <c r="AO122" s="1" t="n">
        <v>88</v>
      </c>
      <c r="AP122" s="1" t="n">
        <v>164</v>
      </c>
      <c r="AQ122" s="1" t="n">
        <v>105</v>
      </c>
      <c r="AR122" s="1" t="n">
        <v>110</v>
      </c>
      <c r="AS122" s="1" t="n">
        <v>144</v>
      </c>
      <c r="AT122" s="1" t="n">
        <v>3</v>
      </c>
      <c r="AU122" s="1" t="n">
        <f aca="false">((AO122*15)+(AP122*30)+(AQ122*30)+(AR122*30)+(AS122*15))-(AO122*120)</f>
        <v>4290</v>
      </c>
      <c r="AV122" s="1" t="n">
        <f aca="false">((AO122*15)+(AP122*30)+(AQ122*30)+(AR122*30)+(AS122*15))</f>
        <v>14850</v>
      </c>
      <c r="AW122" s="1" t="n">
        <v>5.25</v>
      </c>
      <c r="AX122" s="4" t="n">
        <f aca="false">10000/SQRT((AO122*BE122)*(AVERAGE(AO122:AS122)*AVERAGE(BE122:BI122)))</f>
        <v>6.5488079486926</v>
      </c>
      <c r="AY122" s="4" t="n">
        <v>0</v>
      </c>
      <c r="AZ122" s="2" t="n">
        <f aca="false">(AO122*BE122)/405</f>
        <v>1.09945679012346</v>
      </c>
      <c r="BA122" s="2" t="n">
        <v>0</v>
      </c>
      <c r="BB122" s="2" t="n">
        <f aca="false">1/(LOG(BE122)+LOG(AO122))</f>
        <v>0.377553224114563</v>
      </c>
      <c r="BC122" s="2" t="n">
        <f aca="false">(BF122-BE122)/(AP122-AO122)</f>
        <v>0.846578947368421</v>
      </c>
      <c r="BD122" s="2" t="n">
        <f aca="false">(20*BE122)/((AO122/18)-3.5)</f>
        <v>72.864</v>
      </c>
      <c r="BE122" s="3" t="n">
        <v>5.06</v>
      </c>
      <c r="BF122" s="3" t="n">
        <v>69.4</v>
      </c>
      <c r="BG122" s="3" t="n">
        <v>34.2</v>
      </c>
      <c r="BH122" s="3" t="n">
        <v>39.6</v>
      </c>
      <c r="BI122" s="3" t="n">
        <v>66</v>
      </c>
      <c r="BJ122" s="2" t="n">
        <f aca="false">((BE122*15)+(BF122*30)+(BG122*30)+(BH122*30)+(BI122*15))-(BE122*120)</f>
        <v>4754.7</v>
      </c>
      <c r="BK122" s="2" t="n">
        <f aca="false">((BE122*15)+(BF122*30)+(BG122*30)+(BH122*30)+(BI122*15))</f>
        <v>5361.9</v>
      </c>
      <c r="BL122" s="2" t="n">
        <f aca="false">(1/BE122)</f>
        <v>0.197628458498024</v>
      </c>
      <c r="BM122" s="2" t="n">
        <f aca="false">(BJ122/AU122)</f>
        <v>1.10832167832168</v>
      </c>
      <c r="BN122" s="2" t="n">
        <f aca="false">(BK122/AV122)</f>
        <v>0.361070707070707</v>
      </c>
      <c r="BO122" s="2" t="n">
        <f aca="false">(AX122*BM122)</f>
        <v>7.25818581670133</v>
      </c>
      <c r="BP122" s="2" t="n">
        <f aca="false">(AX122*BN122)</f>
        <v>2.3645827165047</v>
      </c>
      <c r="BQ122" s="2" t="n">
        <v>2</v>
      </c>
      <c r="BR122" s="4" t="n">
        <f aca="false">(BC122*BL122)</f>
        <v>0.167308092365301</v>
      </c>
      <c r="BS122" s="1" t="n">
        <v>255</v>
      </c>
      <c r="BT122" s="1" t="n">
        <v>1</v>
      </c>
      <c r="BU122" s="1" t="n">
        <v>43</v>
      </c>
      <c r="BV122" s="1" t="n">
        <v>1</v>
      </c>
      <c r="BW122" s="1" t="n">
        <v>152</v>
      </c>
      <c r="BX122" s="1" t="n">
        <v>1</v>
      </c>
      <c r="BY122" s="1" t="n">
        <v>60</v>
      </c>
      <c r="BZ122" s="1" t="n">
        <v>300</v>
      </c>
      <c r="CA122" s="1" t="n">
        <v>1</v>
      </c>
      <c r="CB122" s="1" t="n">
        <v>1</v>
      </c>
      <c r="CD122" s="1" t="n">
        <v>70</v>
      </c>
      <c r="CE122" s="1" t="n">
        <v>25.2</v>
      </c>
      <c r="CF122" s="1" t="n">
        <v>39.43</v>
      </c>
      <c r="CG122" s="1" t="n">
        <v>138</v>
      </c>
      <c r="CH122" s="1" t="n">
        <v>90</v>
      </c>
      <c r="CI122" s="1" t="n">
        <v>399</v>
      </c>
      <c r="CJ122" s="1" t="n">
        <v>1.73</v>
      </c>
      <c r="CK122" s="1" t="s">
        <v>429</v>
      </c>
    </row>
    <row r="123" customFormat="false" ht="15" hidden="false" customHeight="true" outlineLevel="0" collapsed="false">
      <c r="A123" s="1" t="n">
        <v>30704</v>
      </c>
      <c r="B123" s="1" t="n">
        <v>2</v>
      </c>
      <c r="C123" s="1" t="n">
        <v>48</v>
      </c>
      <c r="D123" s="1" t="n">
        <v>1</v>
      </c>
      <c r="E123" s="1" t="n">
        <v>0</v>
      </c>
      <c r="F123" s="1" t="n">
        <v>1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</v>
      </c>
      <c r="M123" s="1" t="n">
        <v>1</v>
      </c>
      <c r="N123" s="1" t="n">
        <v>0</v>
      </c>
      <c r="O123" s="1" t="n">
        <v>0</v>
      </c>
      <c r="P123" s="1" t="n">
        <f aca="false">SUM(E123:O123)</f>
        <v>2</v>
      </c>
      <c r="Q123" s="1" t="n">
        <v>96</v>
      </c>
      <c r="R123" s="1" t="n">
        <v>70</v>
      </c>
      <c r="S123" s="1" t="n">
        <v>26</v>
      </c>
      <c r="T123" s="2" t="n">
        <v>78.6666666666667</v>
      </c>
      <c r="U123" s="3" t="n">
        <v>72</v>
      </c>
      <c r="V123" s="3" t="n">
        <v>157.3</v>
      </c>
      <c r="W123" s="2" t="n">
        <v>29.0987980983935</v>
      </c>
      <c r="X123" s="2" t="n">
        <v>1</v>
      </c>
      <c r="Y123" s="3" t="n">
        <v>82</v>
      </c>
      <c r="Z123" s="3" t="n">
        <v>109</v>
      </c>
      <c r="AA123" s="2" t="n">
        <v>37.198481771906</v>
      </c>
      <c r="AB123" s="2" t="n">
        <v>0.521296884933249</v>
      </c>
      <c r="AC123" s="2" t="n">
        <v>0.752293577981651</v>
      </c>
      <c r="AD123" s="3" t="n">
        <v>38.3</v>
      </c>
      <c r="AE123" s="3" t="n">
        <v>27.6</v>
      </c>
      <c r="AF123" s="3" t="n">
        <v>44.4</v>
      </c>
      <c r="AG123" s="1" t="n">
        <v>8</v>
      </c>
      <c r="AH123" s="3" t="n">
        <v>43.3</v>
      </c>
      <c r="AI123" s="3" t="n">
        <v>31.2</v>
      </c>
      <c r="AJ123" s="3" t="n">
        <v>42.1</v>
      </c>
      <c r="AK123" s="3" t="n">
        <v>2.3</v>
      </c>
      <c r="AL123" s="1" t="n">
        <v>1354</v>
      </c>
      <c r="AM123" s="1" t="n">
        <v>59</v>
      </c>
      <c r="AN123" s="1" t="n">
        <v>2221</v>
      </c>
      <c r="AO123" s="1" t="n">
        <v>87</v>
      </c>
      <c r="AP123" s="1" t="n">
        <v>158</v>
      </c>
      <c r="AQ123" s="1" t="n">
        <v>72</v>
      </c>
      <c r="AR123" s="1" t="n">
        <v>66</v>
      </c>
      <c r="AS123" s="1" t="n">
        <v>58</v>
      </c>
      <c r="AT123" s="1" t="n">
        <v>1</v>
      </c>
      <c r="AU123" s="1" t="n">
        <f aca="false">((AO123*15)+(AP123*30)+(AQ123*30)+(AR123*30)+(AS123*15))-(AO123*120)</f>
        <v>615</v>
      </c>
      <c r="AV123" s="1" t="n">
        <f aca="false">((AO123*15)+(AP123*30)+(AQ123*30)+(AR123*30)+(AS123*15))</f>
        <v>11055</v>
      </c>
      <c r="AX123" s="4" t="n">
        <f aca="false">10000/SQRT((AO123*BE123)*(AVERAGE(AO123:AS123)*AVERAGE(BE123:BI123)))</f>
        <v>8.02887360932489</v>
      </c>
      <c r="AY123" s="4" t="n">
        <v>0</v>
      </c>
      <c r="AZ123" s="2" t="n">
        <f aca="false">(AO123*BE123)/405</f>
        <v>0.680962962962963</v>
      </c>
      <c r="BA123" s="2" t="n">
        <v>0</v>
      </c>
      <c r="BB123" s="2" t="n">
        <f aca="false">1/(LOG(BE123)+LOG(AO123))</f>
        <v>0.409738918015119</v>
      </c>
      <c r="BC123" s="2" t="n">
        <f aca="false">(BF123-BE123)/(AP123-AO123)</f>
        <v>2.65957746478873</v>
      </c>
      <c r="BD123" s="2" t="n">
        <f aca="false">(20*BE123)/((AO123/18)-3.5)</f>
        <v>47.55</v>
      </c>
      <c r="BE123" s="3" t="n">
        <v>3.17</v>
      </c>
      <c r="BF123" s="3" t="n">
        <v>192</v>
      </c>
      <c r="BG123" s="3" t="n">
        <v>27.6</v>
      </c>
      <c r="BH123" s="3" t="n">
        <v>64.4</v>
      </c>
      <c r="BI123" s="3" t="n">
        <v>31.7</v>
      </c>
      <c r="BJ123" s="2" t="n">
        <f aca="false">((BE123*15)+(BF123*30)+(BG123*30)+(BH123*30)+(BI123*15))-(BE123*120)</f>
        <v>8662.65</v>
      </c>
      <c r="BK123" s="2" t="n">
        <f aca="false">((BE123*15)+(BF123*30)+(BG123*30)+(BH123*30)+(BI123*15))</f>
        <v>9043.05</v>
      </c>
      <c r="BL123" s="2" t="n">
        <f aca="false">(1/BE123)</f>
        <v>0.315457413249211</v>
      </c>
      <c r="BM123" s="2" t="n">
        <f aca="false">(BJ123/AU123)</f>
        <v>14.0856097560976</v>
      </c>
      <c r="BN123" s="2" t="n">
        <f aca="false">(BK123/AV123)</f>
        <v>0.818005427408412</v>
      </c>
      <c r="BO123" s="2" t="n">
        <f aca="false">(AX123*BM123)</f>
        <v>113.091580441981</v>
      </c>
      <c r="BP123" s="2" t="n">
        <f aca="false">(AX123*BN123)</f>
        <v>6.56766218840393</v>
      </c>
      <c r="BQ123" s="2" t="n">
        <v>2</v>
      </c>
      <c r="BR123" s="4" t="n">
        <f aca="false">(BC123*BL123)</f>
        <v>0.838983427378149</v>
      </c>
      <c r="BS123" s="1" t="n">
        <v>170</v>
      </c>
      <c r="BT123" s="1" t="n">
        <v>0</v>
      </c>
      <c r="BU123" s="1" t="n">
        <v>64</v>
      </c>
      <c r="BV123" s="1" t="n">
        <v>0</v>
      </c>
      <c r="BW123" s="1" t="n">
        <v>88</v>
      </c>
      <c r="BX123" s="1" t="n">
        <v>0</v>
      </c>
      <c r="BY123" s="1" t="n">
        <v>18</v>
      </c>
      <c r="BZ123" s="1" t="n">
        <v>90</v>
      </c>
      <c r="CA123" s="1" t="n">
        <v>0</v>
      </c>
      <c r="CB123" s="1" t="n">
        <v>2</v>
      </c>
      <c r="CD123" s="1" t="n">
        <v>57</v>
      </c>
      <c r="CE123" s="1" t="n">
        <v>22.9</v>
      </c>
      <c r="CF123" s="1" t="n">
        <v>31.82</v>
      </c>
      <c r="CG123" s="1" t="n">
        <v>126</v>
      </c>
      <c r="CH123" s="1" t="n">
        <v>88</v>
      </c>
      <c r="CI123" s="1" t="n">
        <v>409</v>
      </c>
      <c r="CJ123" s="1" t="n">
        <v>0.8</v>
      </c>
      <c r="CK123" s="1" t="s">
        <v>433</v>
      </c>
      <c r="FN123" s="1" t="n">
        <v>14</v>
      </c>
      <c r="FO123" s="1" t="n">
        <v>2</v>
      </c>
      <c r="FP123" s="1" t="n">
        <v>2</v>
      </c>
      <c r="FQ123" s="1" t="n">
        <v>20.58001</v>
      </c>
      <c r="FR123" s="1" t="n">
        <v>94.46644</v>
      </c>
      <c r="FS123" s="1" t="n">
        <v>0.08</v>
      </c>
      <c r="FT123" s="1" t="n">
        <v>2</v>
      </c>
      <c r="FU123" s="1" t="n">
        <v>3</v>
      </c>
      <c r="FW123" s="1" t="n">
        <v>2666.59</v>
      </c>
      <c r="FX123" s="1" t="n">
        <v>95.2</v>
      </c>
      <c r="FY123" s="1" t="n">
        <v>48.16</v>
      </c>
      <c r="FZ123" s="1" t="n">
        <v>56.69</v>
      </c>
      <c r="GA123" s="1" t="n">
        <v>27.74</v>
      </c>
      <c r="GB123" s="1" t="n">
        <v>327.06</v>
      </c>
      <c r="GC123" s="1" t="n">
        <v>32.96</v>
      </c>
      <c r="GD123" s="1" t="n">
        <v>30.23</v>
      </c>
      <c r="GE123" s="1" t="n">
        <v>2.28</v>
      </c>
      <c r="GF123" s="1" t="n">
        <v>78.66</v>
      </c>
      <c r="GG123" s="1" t="n">
        <v>1.41</v>
      </c>
      <c r="GH123" s="1" t="n">
        <v>24.74</v>
      </c>
      <c r="GI123" s="1" t="n">
        <v>4.43</v>
      </c>
      <c r="GJ123" s="1" t="n">
        <v>22.35</v>
      </c>
      <c r="GK123" s="1" t="n">
        <v>16.16</v>
      </c>
      <c r="GL123" s="1" t="n">
        <v>11.34</v>
      </c>
      <c r="GM123" s="1" t="n">
        <v>5.11</v>
      </c>
      <c r="GN123" s="1" t="n">
        <v>0</v>
      </c>
      <c r="GO123" s="1" t="n">
        <v>13.42</v>
      </c>
      <c r="GP123" s="1" t="n">
        <v>8.39</v>
      </c>
      <c r="GQ123" s="1" t="n">
        <v>2.99</v>
      </c>
      <c r="GR123" s="1" t="n">
        <v>0.51</v>
      </c>
      <c r="GS123" s="1" t="n">
        <v>497.94</v>
      </c>
      <c r="GT123" s="1" t="n">
        <v>16.6</v>
      </c>
      <c r="GU123" s="1" t="n">
        <v>1.78</v>
      </c>
      <c r="GV123" s="1" t="n">
        <v>278.52</v>
      </c>
      <c r="GW123" s="1" t="n">
        <v>1230.87</v>
      </c>
      <c r="GX123" s="1" t="n">
        <v>2483.57</v>
      </c>
      <c r="GY123" s="1" t="n">
        <v>3383.44</v>
      </c>
      <c r="GZ123" s="1" t="n">
        <v>9.51</v>
      </c>
      <c r="HA123" s="1" t="n">
        <v>2.35</v>
      </c>
      <c r="HB123" s="1" t="n">
        <v>2.39</v>
      </c>
      <c r="HC123" s="1" t="n">
        <v>0</v>
      </c>
      <c r="HD123" s="1" t="n">
        <v>110.18</v>
      </c>
      <c r="HE123" s="1" t="n">
        <v>93.98</v>
      </c>
      <c r="HF123" s="1" t="n">
        <v>2.08</v>
      </c>
      <c r="HG123" s="1" t="n">
        <v>1.9</v>
      </c>
      <c r="HH123" s="1" t="n">
        <v>20.32</v>
      </c>
      <c r="HI123" s="1" t="n">
        <v>5.93</v>
      </c>
      <c r="HJ123" s="1" t="n">
        <v>1.48</v>
      </c>
      <c r="HK123" s="1" t="n">
        <v>3.48</v>
      </c>
      <c r="HL123" s="1" t="n">
        <v>335.4</v>
      </c>
      <c r="HM123" s="1" t="n">
        <v>4.1</v>
      </c>
      <c r="HN123" s="1" t="n">
        <v>20.13</v>
      </c>
      <c r="HO123" s="1" t="n">
        <v>3366.22</v>
      </c>
      <c r="HP123" s="1" t="n">
        <v>1199.01</v>
      </c>
      <c r="HQ123" s="1" t="n">
        <v>5.99</v>
      </c>
      <c r="HR123" s="1" t="n">
        <v>428.21</v>
      </c>
      <c r="HS123" s="1" t="n">
        <v>60.4</v>
      </c>
      <c r="HT123" s="1" t="n">
        <v>1647.79</v>
      </c>
      <c r="HU123" s="1" t="n">
        <v>261.85</v>
      </c>
      <c r="HV123" s="1" t="n">
        <v>112.75</v>
      </c>
      <c r="HW123" s="1" t="n">
        <v>9.6</v>
      </c>
      <c r="HX123" s="1" t="n">
        <v>7.29</v>
      </c>
      <c r="HY123" s="1" t="n">
        <v>7.36</v>
      </c>
      <c r="HZ123" s="1" t="n">
        <v>0.93</v>
      </c>
      <c r="IA123" s="1" t="n">
        <v>5.41</v>
      </c>
      <c r="IB123" s="1" t="n">
        <v>1.03</v>
      </c>
      <c r="IC123" s="1" t="n">
        <v>15.97</v>
      </c>
      <c r="ID123" s="1" t="n">
        <v>7.62</v>
      </c>
      <c r="IE123" s="1" t="n">
        <v>28.46</v>
      </c>
      <c r="IF123" s="1" t="n">
        <v>41.78</v>
      </c>
      <c r="IG123" s="1" t="n">
        <v>19.18</v>
      </c>
      <c r="IH123" s="1" t="n">
        <v>790.34</v>
      </c>
      <c r="II123" s="1" t="n">
        <v>1.95</v>
      </c>
      <c r="IJ123" s="1" t="n">
        <v>151.26</v>
      </c>
      <c r="IK123" s="1" t="n">
        <v>17.35</v>
      </c>
      <c r="IL123" s="1" t="n">
        <v>3376977.7</v>
      </c>
      <c r="IM123" s="1" t="n">
        <v>10325.25</v>
      </c>
      <c r="IN123" s="1" t="n">
        <v>84.78</v>
      </c>
      <c r="IO123" s="1" t="n">
        <v>0.07</v>
      </c>
      <c r="IP123" s="1" t="n">
        <v>0.05</v>
      </c>
      <c r="IQ123" s="1" t="n">
        <v>0.02</v>
      </c>
      <c r="IR123" s="1" t="n">
        <v>0.08</v>
      </c>
      <c r="IS123" s="1" t="n">
        <v>0.14</v>
      </c>
      <c r="IT123" s="1" t="n">
        <v>0.07</v>
      </c>
      <c r="IU123" s="1" t="n">
        <v>0.88</v>
      </c>
      <c r="IV123" s="1" t="n">
        <v>0.75</v>
      </c>
      <c r="IW123" s="1" t="n">
        <v>16.91</v>
      </c>
      <c r="IX123" s="1" t="n">
        <v>8.97</v>
      </c>
      <c r="IY123" s="1" t="n">
        <v>6.32</v>
      </c>
      <c r="IZ123" s="1" t="n">
        <v>2.81</v>
      </c>
      <c r="JA123" s="1" t="n">
        <v>2.69</v>
      </c>
      <c r="JB123" s="1" t="n">
        <v>0.05</v>
      </c>
      <c r="JC123" s="1" t="n">
        <v>33.3</v>
      </c>
      <c r="JD123" s="1" t="n">
        <v>15.43</v>
      </c>
      <c r="JE123" s="1" t="n">
        <v>0.7</v>
      </c>
      <c r="JF123" s="1" t="n">
        <v>0.3</v>
      </c>
      <c r="JG123" s="1" t="n">
        <v>0.01</v>
      </c>
      <c r="JH123" s="1" t="n">
        <v>14.05</v>
      </c>
      <c r="JI123" s="1" t="n">
        <v>5.48</v>
      </c>
      <c r="JJ123" s="1" t="n">
        <v>0.07</v>
      </c>
      <c r="JK123" s="1" t="n">
        <v>0.11</v>
      </c>
      <c r="JL123" s="1" t="n">
        <v>0.9</v>
      </c>
      <c r="JM123" s="1" t="n">
        <v>0.48</v>
      </c>
      <c r="JN123" s="1" t="n">
        <v>0</v>
      </c>
      <c r="JO123" s="1" t="n">
        <v>0.37</v>
      </c>
      <c r="JP123" s="1" t="n">
        <v>0.19</v>
      </c>
      <c r="JQ123" s="1" t="n">
        <v>0.02</v>
      </c>
      <c r="JR123" s="1" t="n">
        <v>0</v>
      </c>
      <c r="JS123" s="1" t="n">
        <v>0.02</v>
      </c>
      <c r="JT123" s="1" t="n">
        <v>0.1</v>
      </c>
      <c r="JU123" s="1" t="n">
        <v>0.01</v>
      </c>
      <c r="JV123" s="1" t="n">
        <v>46</v>
      </c>
      <c r="JW123" s="1" t="n">
        <v>2760</v>
      </c>
      <c r="JX123" s="1" t="n">
        <v>41.4</v>
      </c>
      <c r="JY123" s="1" t="n">
        <v>6.8116</v>
      </c>
      <c r="JZ123" s="1" t="n">
        <v>6.218</v>
      </c>
      <c r="KA123" s="1" t="n">
        <v>373.08</v>
      </c>
      <c r="KB123" s="1" t="n">
        <v>3.175</v>
      </c>
      <c r="KC123" s="1" t="n">
        <v>1</v>
      </c>
      <c r="KD123" s="1" t="n">
        <v>60</v>
      </c>
      <c r="KE123" s="1" t="n">
        <v>47.59299</v>
      </c>
      <c r="KF123" s="1" t="n">
        <v>93.59299</v>
      </c>
      <c r="KG123" s="1" t="n">
        <v>196.2798</v>
      </c>
    </row>
    <row r="124" customFormat="false" ht="15" hidden="false" customHeight="true" outlineLevel="0" collapsed="false">
      <c r="A124" s="1" t="n">
        <v>30705</v>
      </c>
      <c r="B124" s="1" t="n">
        <v>2</v>
      </c>
      <c r="C124" s="1" t="n">
        <v>49</v>
      </c>
      <c r="D124" s="1" t="n">
        <v>1</v>
      </c>
      <c r="E124" s="1" t="n">
        <v>1</v>
      </c>
      <c r="F124" s="1" t="n">
        <v>1</v>
      </c>
      <c r="G124" s="1" t="n">
        <v>1</v>
      </c>
      <c r="H124" s="1" t="n">
        <v>1</v>
      </c>
      <c r="I124" s="1" t="n">
        <v>0</v>
      </c>
      <c r="J124" s="1" t="n">
        <v>0</v>
      </c>
      <c r="K124" s="1" t="n">
        <v>1</v>
      </c>
      <c r="L124" s="1" t="n">
        <v>0</v>
      </c>
      <c r="M124" s="1" t="n">
        <f aca="false">IF(W124&gt;27,1,0)</f>
        <v>1</v>
      </c>
      <c r="N124" s="1" t="n">
        <v>0</v>
      </c>
      <c r="O124" s="1" t="n">
        <v>1</v>
      </c>
      <c r="P124" s="1" t="n">
        <f aca="false">SUM(E124:O124)</f>
        <v>7</v>
      </c>
      <c r="Q124" s="1" t="n">
        <v>190</v>
      </c>
      <c r="R124" s="1" t="n">
        <v>100</v>
      </c>
      <c r="S124" s="1" t="n">
        <f aca="false">Q124-R124</f>
        <v>90</v>
      </c>
      <c r="T124" s="2" t="n">
        <f aca="false">(S124/3)+ R124</f>
        <v>130</v>
      </c>
      <c r="U124" s="3" t="n">
        <v>67.2</v>
      </c>
      <c r="V124" s="3" t="n">
        <v>157.5</v>
      </c>
      <c r="W124" s="18" t="n">
        <f aca="false">U124/POWER((V124/100),2)</f>
        <v>27.0899470899471</v>
      </c>
      <c r="X124" s="2" t="n">
        <v>1</v>
      </c>
      <c r="Y124" s="3" t="n">
        <v>89.5</v>
      </c>
      <c r="Z124" s="3" t="n">
        <v>94</v>
      </c>
      <c r="AA124" s="2" t="n">
        <v>41.3554090395606</v>
      </c>
      <c r="AB124" s="2" t="n">
        <v>0.568253968253968</v>
      </c>
      <c r="AC124" s="2" t="n">
        <v>0.952127659574468</v>
      </c>
      <c r="AD124" s="3" t="n">
        <v>35.9</v>
      </c>
      <c r="AE124" s="3" t="n">
        <v>24.1</v>
      </c>
      <c r="AF124" s="3" t="n">
        <v>43.1</v>
      </c>
      <c r="AG124" s="1" t="n">
        <v>7</v>
      </c>
      <c r="AH124" s="3" t="n">
        <v>44.8</v>
      </c>
      <c r="AI124" s="3" t="n">
        <v>30.1</v>
      </c>
      <c r="AJ124" s="3" t="n">
        <v>40.9</v>
      </c>
      <c r="AK124" s="3" t="n">
        <v>2.2</v>
      </c>
      <c r="AL124" s="1" t="n">
        <v>1307</v>
      </c>
      <c r="AM124" s="1" t="n">
        <v>51</v>
      </c>
      <c r="AN124" s="1" t="n">
        <v>2039</v>
      </c>
      <c r="AO124" s="1" t="n">
        <v>170</v>
      </c>
      <c r="AP124" s="1" t="n">
        <v>225</v>
      </c>
      <c r="AQ124" s="1" t="n">
        <v>260</v>
      </c>
      <c r="AR124" s="1" t="n">
        <v>300</v>
      </c>
      <c r="AS124" s="1" t="n">
        <v>301</v>
      </c>
      <c r="AT124" s="1" t="n">
        <v>5</v>
      </c>
      <c r="AU124" s="1" t="n">
        <v>10215</v>
      </c>
      <c r="AV124" s="1" t="n">
        <f aca="false">((AO124*15)+(AP124*30)+(AQ124*30)+(AR124*30)+(AS124*15))</f>
        <v>30615</v>
      </c>
      <c r="AW124" s="1" t="n">
        <v>7.01</v>
      </c>
      <c r="AX124" s="4" t="n">
        <f aca="false">10000/SQRT((AO124*BE124)*(AVERAGE(AO124:AS124)*AVERAGE(BE124:BI124)))</f>
        <v>3.04287920979621</v>
      </c>
      <c r="AY124" s="4" t="n">
        <v>1</v>
      </c>
      <c r="AZ124" s="2" t="n">
        <f aca="false">(AO124*BE124)/405</f>
        <v>3.5762962962963</v>
      </c>
      <c r="BA124" s="2" t="n">
        <v>1</v>
      </c>
      <c r="BB124" s="2" t="n">
        <f aca="false">1/(LOG(BE124)+LOG(AO124))</f>
        <v>0.316366741469137</v>
      </c>
      <c r="BC124" s="2" t="n">
        <f aca="false">(BF124-BE124)/(AP124-AO124)</f>
        <v>0.185090909090909</v>
      </c>
      <c r="BD124" s="2" t="n">
        <f aca="false">(20*BE124)/((AO124/18)-3.5)</f>
        <v>28.6654205607477</v>
      </c>
      <c r="BE124" s="2" t="n">
        <v>8.52</v>
      </c>
      <c r="BF124" s="2" t="n">
        <v>18.7</v>
      </c>
      <c r="BG124" s="2" t="n">
        <v>28.6</v>
      </c>
      <c r="BH124" s="2" t="n">
        <v>49.6</v>
      </c>
      <c r="BI124" s="2" t="n">
        <v>43</v>
      </c>
      <c r="BJ124" s="2" t="n">
        <f aca="false">((BE124*15)+(BF124*30)+(BG124*30)+(BH124*30)+(BI124*15))-(BE124*120)</f>
        <v>2657.4</v>
      </c>
      <c r="BK124" s="2" t="n">
        <f aca="false">((BE124*15)+(BF124*30)+(BG124*30)+(BH124*30)+(BI124*15))</f>
        <v>3679.8</v>
      </c>
      <c r="BL124" s="2" t="n">
        <f aca="false">(1/BE124)</f>
        <v>0.117370892018779</v>
      </c>
      <c r="BM124" s="2" t="n">
        <f aca="false">(BJ124/AU124)</f>
        <v>0.26014684287812</v>
      </c>
      <c r="BN124" s="2" t="n">
        <f aca="false">(BK124/AV124)</f>
        <v>0.120195982361587</v>
      </c>
      <c r="BO124" s="2" t="n">
        <f aca="false">(AX124*BM124)</f>
        <v>0.791595419687955</v>
      </c>
      <c r="BP124" s="2" t="n">
        <f aca="false">(AX124*BN124)</f>
        <v>0.365741855829107</v>
      </c>
      <c r="BQ124" s="2" t="n">
        <v>1</v>
      </c>
      <c r="BR124" s="4" t="n">
        <f aca="false">(BC124*BL124)</f>
        <v>0.0217242851045668</v>
      </c>
      <c r="BS124" s="1" t="n">
        <v>158</v>
      </c>
      <c r="BT124" s="1" t="n">
        <v>0</v>
      </c>
      <c r="BU124" s="1" t="n">
        <v>80</v>
      </c>
      <c r="BV124" s="1" t="n">
        <v>0</v>
      </c>
      <c r="BZ124" s="1" t="n">
        <v>300</v>
      </c>
      <c r="CA124" s="1" t="n">
        <v>1</v>
      </c>
      <c r="CB124" s="1" t="n">
        <v>3</v>
      </c>
      <c r="CD124" s="1" t="n">
        <v>95</v>
      </c>
      <c r="CE124" s="1" t="n">
        <v>20.92</v>
      </c>
      <c r="CF124" s="1" t="n">
        <v>37.05</v>
      </c>
      <c r="CG124" s="1" t="n">
        <v>160</v>
      </c>
      <c r="CH124" s="1" t="n">
        <v>62</v>
      </c>
      <c r="CI124" s="1" t="n">
        <v>485</v>
      </c>
      <c r="CJ124" s="1" t="n">
        <v>1.16</v>
      </c>
      <c r="CK124" s="1" t="s">
        <v>474</v>
      </c>
    </row>
    <row r="125" customFormat="false" ht="15" hidden="false" customHeight="true" outlineLevel="0" collapsed="false">
      <c r="A125" s="1" t="n">
        <v>30706</v>
      </c>
      <c r="B125" s="1" t="n">
        <v>2</v>
      </c>
      <c r="C125" s="1" t="n">
        <v>56</v>
      </c>
      <c r="D125" s="1" t="n">
        <v>1</v>
      </c>
      <c r="E125" s="1" t="n">
        <v>1</v>
      </c>
      <c r="F125" s="1" t="n">
        <v>1</v>
      </c>
      <c r="G125" s="1" t="n">
        <v>1</v>
      </c>
      <c r="H125" s="1" t="n">
        <v>0</v>
      </c>
      <c r="I125" s="1" t="n">
        <v>1</v>
      </c>
      <c r="J125" s="1" t="n">
        <v>0</v>
      </c>
      <c r="K125" s="1" t="n">
        <v>0</v>
      </c>
      <c r="L125" s="1" t="n">
        <v>0</v>
      </c>
      <c r="M125" s="1" t="n">
        <v>0</v>
      </c>
      <c r="N125" s="1" t="n">
        <v>0</v>
      </c>
      <c r="O125" s="1" t="n">
        <v>1</v>
      </c>
      <c r="P125" s="1" t="n">
        <f aca="false">SUM(E125:O125)</f>
        <v>5</v>
      </c>
      <c r="Q125" s="1" t="n">
        <v>100</v>
      </c>
      <c r="R125" s="1" t="n">
        <v>70</v>
      </c>
      <c r="S125" s="1" t="n">
        <v>30</v>
      </c>
      <c r="T125" s="2" t="n">
        <v>80</v>
      </c>
      <c r="U125" s="3" t="n">
        <v>50.7</v>
      </c>
      <c r="V125" s="3" t="n">
        <v>160.5</v>
      </c>
      <c r="W125" s="2" t="n">
        <v>19.681486010423</v>
      </c>
      <c r="X125" s="2" t="n">
        <v>0</v>
      </c>
      <c r="Y125" s="3" t="n">
        <v>72.5</v>
      </c>
      <c r="Z125" s="3" t="n">
        <v>87</v>
      </c>
      <c r="AA125" s="2" t="n">
        <v>32.9552983822174</v>
      </c>
      <c r="AB125" s="2" t="n">
        <v>0.451713395638629</v>
      </c>
      <c r="AC125" s="2" t="n">
        <v>0.833333333333333</v>
      </c>
      <c r="AD125" s="3" t="n">
        <v>26.9</v>
      </c>
      <c r="AE125" s="3" t="n">
        <v>13.6</v>
      </c>
      <c r="AF125" s="3" t="n">
        <v>37.1</v>
      </c>
      <c r="AG125" s="1" t="n">
        <v>5</v>
      </c>
      <c r="AH125" s="3" t="n">
        <v>49.3</v>
      </c>
      <c r="AI125" s="3" t="n">
        <v>25</v>
      </c>
      <c r="AJ125" s="3" t="n">
        <v>35.2</v>
      </c>
      <c r="AK125" s="3" t="n">
        <v>1.9</v>
      </c>
      <c r="AL125" s="1" t="n">
        <v>1110</v>
      </c>
      <c r="AM125" s="1" t="n">
        <v>41</v>
      </c>
      <c r="AN125" s="1" t="n">
        <v>1732</v>
      </c>
      <c r="AO125" s="1" t="n">
        <v>88</v>
      </c>
      <c r="AP125" s="1" t="n">
        <v>107</v>
      </c>
      <c r="AQ125" s="1" t="n">
        <v>125</v>
      </c>
      <c r="AR125" s="1" t="n">
        <v>123</v>
      </c>
      <c r="AS125" s="1" t="n">
        <v>129</v>
      </c>
      <c r="AT125" s="1" t="n">
        <v>1</v>
      </c>
      <c r="AU125" s="1" t="n">
        <f aca="false">((AO125*15)+(AP125*30)+(AQ125*30)+(AR125*30)+(AS125*15))-(AO125*120)</f>
        <v>3345</v>
      </c>
      <c r="AV125" s="1" t="n">
        <f aca="false">((AO125*15)+(AP125*30)+(AQ125*30)+(AR125*30)+(AS125*15))</f>
        <v>13905</v>
      </c>
      <c r="AW125" s="1" t="n">
        <v>5.34</v>
      </c>
      <c r="AX125" s="4" t="n">
        <f aca="false">10000/SQRT((AO125*BE125)*(AVERAGE(AO125:AS125)*AVERAGE(BE125:BI125)))</f>
        <v>10.6171418288124</v>
      </c>
      <c r="AY125" s="4" t="n">
        <v>0</v>
      </c>
      <c r="AZ125" s="2" t="n">
        <f aca="false">(AO125*BE125)/405</f>
        <v>0.83437037037037</v>
      </c>
      <c r="BA125" s="2" t="n">
        <v>0</v>
      </c>
      <c r="BB125" s="2" t="n">
        <f aca="false">1/(LOG(BE125)+LOG(AO125))</f>
        <v>0.395442306520479</v>
      </c>
      <c r="BC125" s="2" t="n">
        <f aca="false">(BF125-BE125)/(AP125-AO125)</f>
        <v>1.21894736842105</v>
      </c>
      <c r="BD125" s="2" t="n">
        <f aca="false">(20*BE125)/((AO125/18)-3.5)</f>
        <v>55.296</v>
      </c>
      <c r="BE125" s="3" t="n">
        <v>3.84</v>
      </c>
      <c r="BF125" s="3" t="n">
        <v>27</v>
      </c>
      <c r="BG125" s="3" t="n">
        <v>30.3</v>
      </c>
      <c r="BH125" s="3" t="n">
        <v>23.7</v>
      </c>
      <c r="BI125" s="3" t="n">
        <v>29.9</v>
      </c>
      <c r="BJ125" s="2" t="n">
        <f aca="false">((BE125*15)+(BF125*30)+(BG125*30)+(BH125*30)+(BI125*15))-(BE125*120)</f>
        <v>2475.3</v>
      </c>
      <c r="BK125" s="2" t="n">
        <f aca="false">((BE125*15)+(BF125*30)+(BG125*30)+(BH125*30)+(BI125*15))</f>
        <v>2936.1</v>
      </c>
      <c r="BL125" s="2" t="n">
        <f aca="false">(1/BE125)</f>
        <v>0.260416666666667</v>
      </c>
      <c r="BM125" s="2" t="n">
        <f aca="false">(BJ125/AU125)</f>
        <v>0.74</v>
      </c>
      <c r="BN125" s="2" t="n">
        <f aca="false">(BK125/AV125)</f>
        <v>0.211154261057174</v>
      </c>
      <c r="BO125" s="2" t="n">
        <f aca="false">(AX125*BM125)</f>
        <v>7.8566849533212</v>
      </c>
      <c r="BP125" s="2" t="n">
        <f aca="false">(AX125*BN125)</f>
        <v>2.2418547374021</v>
      </c>
      <c r="BQ125" s="2" t="n">
        <v>2</v>
      </c>
      <c r="BR125" s="4" t="n">
        <f aca="false">(BC125*BL125)</f>
        <v>0.317434210526316</v>
      </c>
      <c r="BS125" s="1" t="n">
        <v>204</v>
      </c>
      <c r="BT125" s="1" t="n">
        <v>1</v>
      </c>
      <c r="BU125" s="1" t="n">
        <v>49</v>
      </c>
      <c r="BV125" s="1" t="n">
        <v>1</v>
      </c>
      <c r="BW125" s="1" t="n">
        <v>130</v>
      </c>
      <c r="BX125" s="1" t="n">
        <v>0</v>
      </c>
      <c r="BY125" s="1" t="n">
        <v>25</v>
      </c>
      <c r="BZ125" s="1" t="n">
        <v>123</v>
      </c>
      <c r="CA125" s="1" t="n">
        <v>0</v>
      </c>
      <c r="CB125" s="1" t="n">
        <v>1</v>
      </c>
      <c r="CD125" s="1" t="n">
        <v>67</v>
      </c>
      <c r="CE125" s="1" t="n">
        <v>63.18</v>
      </c>
      <c r="CF125" s="1" t="n">
        <v>31.31</v>
      </c>
      <c r="CG125" s="1" t="n">
        <v>178</v>
      </c>
      <c r="CH125" s="1" t="n">
        <v>88</v>
      </c>
      <c r="CI125" s="1" t="n">
        <v>457</v>
      </c>
      <c r="CJ125" s="1" t="n">
        <v>1.67</v>
      </c>
      <c r="CK125" s="1" t="s">
        <v>429</v>
      </c>
      <c r="FM125" s="1" t="n">
        <v>37</v>
      </c>
      <c r="FN125" s="1" t="n">
        <v>37</v>
      </c>
      <c r="FO125" s="1" t="n">
        <v>1</v>
      </c>
      <c r="FP125" s="1" t="n">
        <v>1</v>
      </c>
      <c r="FQ125" s="1" t="n">
        <v>29.90001</v>
      </c>
      <c r="FR125" s="1" t="n">
        <v>175.486</v>
      </c>
      <c r="FS125" s="1" t="n">
        <v>0.47</v>
      </c>
      <c r="FT125" s="1" t="n">
        <v>1</v>
      </c>
      <c r="FV125" s="1" t="n">
        <v>1</v>
      </c>
      <c r="FW125" s="1" t="n">
        <v>2778.51</v>
      </c>
      <c r="FX125" s="1" t="n">
        <v>64.07</v>
      </c>
      <c r="FY125" s="1" t="n">
        <v>22.37</v>
      </c>
      <c r="FZ125" s="1" t="n">
        <v>39.74</v>
      </c>
      <c r="GA125" s="1" t="n">
        <v>81.52</v>
      </c>
      <c r="GB125" s="1" t="n">
        <v>317.93</v>
      </c>
      <c r="GC125" s="1" t="n">
        <v>43.73</v>
      </c>
      <c r="GD125" s="1" t="n">
        <v>15.28</v>
      </c>
      <c r="GE125" s="1" t="n">
        <v>7.33</v>
      </c>
      <c r="GF125" s="1" t="n">
        <v>69.12</v>
      </c>
      <c r="GG125" s="1" t="n">
        <v>1.23</v>
      </c>
      <c r="GH125" s="1" t="n">
        <v>14.84</v>
      </c>
      <c r="GI125" s="1" t="n">
        <v>3.28</v>
      </c>
      <c r="GJ125" s="1" t="n">
        <v>16.43</v>
      </c>
      <c r="GK125" s="1" t="n">
        <v>15.18</v>
      </c>
      <c r="GL125" s="1" t="n">
        <v>5.87</v>
      </c>
      <c r="GM125" s="1" t="n">
        <v>3.61</v>
      </c>
      <c r="GN125" s="1" t="n">
        <v>0</v>
      </c>
      <c r="GO125" s="1" t="n">
        <v>33.79</v>
      </c>
      <c r="GP125" s="1" t="n">
        <v>2.88</v>
      </c>
      <c r="GQ125" s="1" t="n">
        <v>1.34</v>
      </c>
      <c r="GR125" s="1" t="n">
        <v>0.55</v>
      </c>
      <c r="GS125" s="1" t="n">
        <v>601.02</v>
      </c>
      <c r="GT125" s="1" t="n">
        <v>13.72</v>
      </c>
      <c r="GU125" s="1" t="n">
        <v>1.06</v>
      </c>
      <c r="GV125" s="1" t="n">
        <v>230.01</v>
      </c>
      <c r="GW125" s="1" t="n">
        <v>1051.65</v>
      </c>
      <c r="GX125" s="1" t="n">
        <v>1876.14</v>
      </c>
      <c r="GY125" s="1" t="n">
        <v>3753.81</v>
      </c>
      <c r="GZ125" s="1" t="n">
        <v>6.62</v>
      </c>
      <c r="HA125" s="1" t="n">
        <v>1.36</v>
      </c>
      <c r="HB125" s="1" t="n">
        <v>1.73</v>
      </c>
      <c r="HC125" s="1" t="n">
        <v>0</v>
      </c>
      <c r="HD125" s="1" t="n">
        <v>79.64</v>
      </c>
      <c r="HE125" s="1" t="n">
        <v>96.84</v>
      </c>
      <c r="HF125" s="1" t="n">
        <v>1.79</v>
      </c>
      <c r="HG125" s="1" t="n">
        <v>1.78</v>
      </c>
      <c r="HH125" s="1" t="n">
        <v>19.42</v>
      </c>
      <c r="HI125" s="1" t="n">
        <v>3.65</v>
      </c>
      <c r="HJ125" s="1" t="n">
        <v>1.14</v>
      </c>
      <c r="HK125" s="1" t="n">
        <v>0.85</v>
      </c>
      <c r="HL125" s="1" t="n">
        <v>431.77</v>
      </c>
      <c r="HM125" s="1" t="n">
        <v>2.75</v>
      </c>
      <c r="HN125" s="1" t="n">
        <v>10.88</v>
      </c>
      <c r="HO125" s="1" t="n">
        <v>1431.21</v>
      </c>
      <c r="HP125" s="1" t="n">
        <v>1359.7</v>
      </c>
      <c r="HQ125" s="1" t="n">
        <v>13.89</v>
      </c>
      <c r="HR125" s="1" t="n">
        <v>221.85</v>
      </c>
      <c r="HS125" s="1" t="n">
        <v>100.06</v>
      </c>
      <c r="HT125" s="1" t="n">
        <v>716.42</v>
      </c>
      <c r="HU125" s="1" t="n">
        <v>175.87</v>
      </c>
      <c r="HV125" s="1" t="n">
        <v>46.04</v>
      </c>
      <c r="HW125" s="1" t="n">
        <v>5.21</v>
      </c>
      <c r="HX125" s="1" t="n">
        <v>5.08</v>
      </c>
      <c r="HY125" s="1" t="n">
        <v>12.95</v>
      </c>
      <c r="HZ125" s="1" t="n">
        <v>1.05</v>
      </c>
      <c r="IA125" s="1" t="n">
        <v>28.93</v>
      </c>
      <c r="IB125" s="1" t="n">
        <v>3.25</v>
      </c>
      <c r="IC125" s="1" t="n">
        <v>48.37</v>
      </c>
      <c r="ID125" s="1" t="n">
        <v>16.62</v>
      </c>
      <c r="IE125" s="1" t="n">
        <v>38</v>
      </c>
      <c r="IF125" s="1" t="n">
        <v>62.93</v>
      </c>
      <c r="IG125" s="1" t="n">
        <v>17.37</v>
      </c>
      <c r="IH125" s="1" t="n">
        <v>186.46</v>
      </c>
      <c r="II125" s="1" t="n">
        <v>15.73</v>
      </c>
      <c r="IJ125" s="1" t="n">
        <v>22.49</v>
      </c>
      <c r="IK125" s="1" t="n">
        <v>14.69</v>
      </c>
      <c r="IL125" s="1" t="n">
        <v>1586352.7</v>
      </c>
      <c r="IM125" s="1" t="n">
        <v>4989.63</v>
      </c>
      <c r="IN125" s="1" t="n">
        <v>116.87</v>
      </c>
      <c r="IO125" s="1" t="n">
        <v>0.27</v>
      </c>
      <c r="IP125" s="1" t="n">
        <v>0.49</v>
      </c>
      <c r="IQ125" s="1" t="n">
        <v>0.55</v>
      </c>
      <c r="IR125" s="1" t="n">
        <v>1.22</v>
      </c>
      <c r="IS125" s="1" t="n">
        <v>0.95</v>
      </c>
      <c r="IT125" s="1" t="n">
        <v>0.74</v>
      </c>
      <c r="IU125" s="1" t="n">
        <v>1.6</v>
      </c>
      <c r="IV125" s="1" t="n">
        <v>1.74</v>
      </c>
      <c r="IW125" s="1" t="n">
        <v>19.28</v>
      </c>
      <c r="IX125" s="1" t="n">
        <v>19.01</v>
      </c>
      <c r="IY125" s="1" t="n">
        <v>11.36</v>
      </c>
      <c r="IZ125" s="1" t="n">
        <v>11.31</v>
      </c>
      <c r="JA125" s="1" t="n">
        <v>1.36</v>
      </c>
      <c r="JB125" s="1" t="n">
        <v>0.05</v>
      </c>
      <c r="JC125" s="1" t="n">
        <v>56.16</v>
      </c>
      <c r="JD125" s="1" t="n">
        <v>28.49</v>
      </c>
      <c r="JE125" s="1" t="n">
        <v>7.01</v>
      </c>
      <c r="JF125" s="1" t="n">
        <v>0.11</v>
      </c>
      <c r="JG125" s="1" t="n">
        <v>0.01</v>
      </c>
      <c r="JH125" s="1" t="n">
        <v>14.56</v>
      </c>
      <c r="JI125" s="1" t="n">
        <v>18.06</v>
      </c>
      <c r="JJ125" s="1" t="n">
        <v>0.79</v>
      </c>
      <c r="JK125" s="1" t="n">
        <v>2.08</v>
      </c>
      <c r="JL125" s="1" t="n">
        <v>0.8</v>
      </c>
      <c r="JM125" s="1" t="n">
        <v>1.56</v>
      </c>
      <c r="JN125" s="1" t="n">
        <v>0</v>
      </c>
      <c r="JO125" s="1" t="n">
        <v>0.1</v>
      </c>
      <c r="JP125" s="1" t="n">
        <v>0.02</v>
      </c>
      <c r="JQ125" s="1" t="n">
        <v>0</v>
      </c>
      <c r="JR125" s="1" t="n">
        <v>0</v>
      </c>
      <c r="JS125" s="1" t="n">
        <v>0.01</v>
      </c>
      <c r="JT125" s="1" t="n">
        <v>0.03</v>
      </c>
      <c r="JU125" s="1" t="n">
        <v>0.01</v>
      </c>
      <c r="JV125" s="1" t="n">
        <v>63</v>
      </c>
      <c r="JW125" s="1" t="n">
        <v>3780</v>
      </c>
      <c r="JX125" s="1" t="n">
        <v>56.7</v>
      </c>
      <c r="KB125" s="1" t="n">
        <v>49.405</v>
      </c>
      <c r="KC125" s="1" t="n">
        <v>20.367</v>
      </c>
      <c r="KD125" s="1" t="n">
        <v>1222.02</v>
      </c>
      <c r="KE125" s="1" t="n">
        <v>20.683</v>
      </c>
      <c r="KF125" s="1" t="n">
        <v>83.683</v>
      </c>
      <c r="KG125" s="1" t="n">
        <v>50.748</v>
      </c>
    </row>
    <row r="126" customFormat="false" ht="15" hidden="false" customHeight="true" outlineLevel="0" collapsed="false">
      <c r="A126" s="1" t="n">
        <v>30709</v>
      </c>
      <c r="B126" s="1" t="n">
        <v>2</v>
      </c>
      <c r="C126" s="1" t="n">
        <v>68</v>
      </c>
      <c r="D126" s="1" t="n">
        <v>1</v>
      </c>
      <c r="E126" s="1" t="n">
        <v>1</v>
      </c>
      <c r="F126" s="1" t="n">
        <v>1</v>
      </c>
      <c r="G126" s="1" t="n">
        <v>0</v>
      </c>
      <c r="H126" s="1" t="n">
        <v>1</v>
      </c>
      <c r="I126" s="1" t="n">
        <v>0</v>
      </c>
      <c r="J126" s="1" t="n">
        <v>0</v>
      </c>
      <c r="K126" s="1" t="n">
        <v>0</v>
      </c>
      <c r="L126" s="1" t="n">
        <v>0</v>
      </c>
      <c r="M126" s="1" t="n">
        <v>1</v>
      </c>
      <c r="N126" s="1" t="n">
        <v>0</v>
      </c>
      <c r="O126" s="1" t="n">
        <v>1</v>
      </c>
      <c r="P126" s="1" t="n">
        <f aca="false">SUM(E126:O126)</f>
        <v>5</v>
      </c>
      <c r="Q126" s="1" t="n">
        <v>132</v>
      </c>
      <c r="R126" s="1" t="n">
        <v>92</v>
      </c>
      <c r="S126" s="1" t="n">
        <v>40</v>
      </c>
      <c r="T126" s="2" t="n">
        <v>105.333333333333</v>
      </c>
      <c r="U126" s="3" t="n">
        <v>74.8</v>
      </c>
      <c r="V126" s="3" t="n">
        <v>156.6</v>
      </c>
      <c r="W126" s="2" t="n">
        <v>30.5012812169196</v>
      </c>
      <c r="X126" s="2" t="n">
        <v>2</v>
      </c>
      <c r="Y126" s="3" t="n">
        <v>90</v>
      </c>
      <c r="Z126" s="3" t="n">
        <v>90</v>
      </c>
      <c r="AA126" s="2" t="n">
        <v>41.0678165814783</v>
      </c>
      <c r="AB126" s="2" t="n">
        <v>0.574712643678161</v>
      </c>
      <c r="AC126" s="2" t="n">
        <v>1</v>
      </c>
      <c r="AD126" s="3" t="n">
        <v>40.1</v>
      </c>
      <c r="AE126" s="3" t="n">
        <v>30</v>
      </c>
      <c r="AF126" s="3" t="n">
        <v>44.8</v>
      </c>
      <c r="AG126" s="1" t="n">
        <v>11</v>
      </c>
      <c r="AH126" s="3" t="n">
        <v>41.7</v>
      </c>
      <c r="AI126" s="3" t="n">
        <v>31.2</v>
      </c>
      <c r="AJ126" s="3" t="n">
        <v>42.5</v>
      </c>
      <c r="AK126" s="3" t="n">
        <v>2.3</v>
      </c>
      <c r="AL126" s="1" t="n">
        <v>1358</v>
      </c>
      <c r="AM126" s="1" t="n">
        <v>68</v>
      </c>
      <c r="AN126" s="1" t="n">
        <v>2118</v>
      </c>
      <c r="AO126" s="1" t="n">
        <v>115</v>
      </c>
      <c r="AP126" s="1" t="n">
        <v>170</v>
      </c>
      <c r="AQ126" s="1" t="n">
        <v>203</v>
      </c>
      <c r="AR126" s="1" t="n">
        <v>197</v>
      </c>
      <c r="AS126" s="1" t="n">
        <v>155</v>
      </c>
      <c r="AT126" s="1" t="n">
        <v>4</v>
      </c>
      <c r="AU126" s="1" t="n">
        <f aca="false">((AO126*15)+(AP126*30)+(AQ126*30)+(AR126*30)+(AS126*15))-(AO126*120)</f>
        <v>7350</v>
      </c>
      <c r="AV126" s="1" t="n">
        <f aca="false">((AO126*15)+(AP126*30)+(AQ126*30)+(AR126*30)+(AS126*15))</f>
        <v>21150</v>
      </c>
      <c r="AW126" s="1" t="n">
        <v>6.29</v>
      </c>
      <c r="AX126" s="4" t="n">
        <f aca="false">10000/SQRT((AO126*BE126)*(AVERAGE(AO126:AS126)*AVERAGE(BE126:BI126)))</f>
        <v>1.52293392826654</v>
      </c>
      <c r="AY126" s="4" t="n">
        <v>1</v>
      </c>
      <c r="AZ126" s="2" t="n">
        <f aca="false">(AO126*BE126)/405</f>
        <v>6.61604938271605</v>
      </c>
      <c r="BA126" s="2" t="n">
        <v>1</v>
      </c>
      <c r="BB126" s="2" t="n">
        <f aca="false">1/(LOG(BE126)+LOG(AO126))</f>
        <v>0.291710710977166</v>
      </c>
      <c r="BC126" s="2" t="n">
        <f aca="false">(BF126-BE126)/(AP126-AO126)</f>
        <v>0.647272727272727</v>
      </c>
      <c r="BD126" s="2" t="n">
        <f aca="false">(20*BE126)/((AO126/18)-3.5)</f>
        <v>161.307692307692</v>
      </c>
      <c r="BE126" s="3" t="n">
        <v>23.3</v>
      </c>
      <c r="BF126" s="3" t="n">
        <v>58.9</v>
      </c>
      <c r="BG126" s="3" t="n">
        <v>91.7</v>
      </c>
      <c r="BH126" s="3" t="n">
        <v>170</v>
      </c>
      <c r="BI126" s="3" t="n">
        <v>135</v>
      </c>
      <c r="BJ126" s="2" t="n">
        <f aca="false">((BE126*15)+(BF126*30)+(BG126*30)+(BH126*30)+(BI126*15))-(BE126*120)</f>
        <v>9196.5</v>
      </c>
      <c r="BK126" s="2" t="n">
        <f aca="false">((BE126*15)+(BF126*30)+(BG126*30)+(BH126*30)+(BI126*15))</f>
        <v>11992.5</v>
      </c>
      <c r="BL126" s="2" t="n">
        <f aca="false">(1/BE126)</f>
        <v>0.0429184549356223</v>
      </c>
      <c r="BM126" s="2" t="n">
        <f aca="false">(BJ126/AU126)</f>
        <v>1.25122448979592</v>
      </c>
      <c r="BN126" s="2" t="n">
        <f aca="false">(BK126/AV126)</f>
        <v>0.567021276595745</v>
      </c>
      <c r="BO126" s="2" t="n">
        <f aca="false">(AX126*BM126)</f>
        <v>1.90553222738819</v>
      </c>
      <c r="BP126" s="2" t="n">
        <f aca="false">(AX126*BN126)</f>
        <v>0.863535940176665</v>
      </c>
      <c r="BQ126" s="2" t="n">
        <v>1</v>
      </c>
      <c r="BR126" s="4" t="n">
        <f aca="false">(BC126*BL126)</f>
        <v>0.0277799453765119</v>
      </c>
      <c r="BS126" s="1" t="n">
        <v>157</v>
      </c>
      <c r="BT126" s="1" t="n">
        <v>0</v>
      </c>
      <c r="BU126" s="1" t="n">
        <v>31</v>
      </c>
      <c r="BV126" s="1" t="n">
        <v>1</v>
      </c>
      <c r="BW126" s="1" t="n">
        <v>55</v>
      </c>
      <c r="BX126" s="1" t="n">
        <v>0</v>
      </c>
      <c r="BY126" s="1" t="n">
        <v>71</v>
      </c>
      <c r="BZ126" s="1" t="n">
        <v>353</v>
      </c>
      <c r="CA126" s="1" t="n">
        <v>1</v>
      </c>
      <c r="CB126" s="1" t="n">
        <v>5</v>
      </c>
      <c r="CC126" s="1" t="n">
        <v>2</v>
      </c>
      <c r="CD126" s="1" t="n">
        <v>70</v>
      </c>
      <c r="CE126" s="1" t="n">
        <v>28.82</v>
      </c>
      <c r="CF126" s="1" t="n">
        <v>54.48</v>
      </c>
      <c r="CG126" s="1" t="n">
        <v>152</v>
      </c>
      <c r="CH126" s="1" t="n">
        <v>152</v>
      </c>
      <c r="CI126" s="1" t="n">
        <v>439</v>
      </c>
      <c r="CJ126" s="1" t="n">
        <v>2.02</v>
      </c>
      <c r="CN126" s="1" t="n">
        <v>1847</v>
      </c>
      <c r="CO126" s="1" t="n">
        <v>15.961017866811</v>
      </c>
      <c r="CP126" s="1" t="n">
        <v>25.143475906876</v>
      </c>
      <c r="CQ126" s="1" t="n">
        <v>6.3345966432052</v>
      </c>
      <c r="CR126" s="1" t="n">
        <v>8.62479696805631</v>
      </c>
      <c r="CS126" s="1" t="n">
        <v>3.80075798592312</v>
      </c>
      <c r="CT126" s="1" t="n">
        <v>59.2961559285328</v>
      </c>
      <c r="CU126" s="1" t="n">
        <v>6.8</v>
      </c>
      <c r="CV126" s="1" t="n">
        <v>5.5</v>
      </c>
      <c r="CW126" s="1" t="n">
        <v>9.5</v>
      </c>
      <c r="CX126" s="1" t="n">
        <v>0</v>
      </c>
      <c r="CY126" s="1" t="n">
        <v>0.6</v>
      </c>
      <c r="CZ126" s="1" t="n">
        <v>3.4</v>
      </c>
      <c r="DA126" s="1" t="n">
        <v>0</v>
      </c>
      <c r="DB126" s="1" t="n">
        <v>0.1</v>
      </c>
      <c r="DC126" s="1" t="n">
        <v>4.5</v>
      </c>
      <c r="DD126" s="1" t="n">
        <v>73.7</v>
      </c>
      <c r="DE126" s="1" t="n">
        <v>51.6</v>
      </c>
      <c r="DF126" s="1" t="n">
        <v>13</v>
      </c>
      <c r="DG126" s="1" t="n">
        <v>17.7</v>
      </c>
      <c r="DH126" s="1" t="n">
        <v>7.8</v>
      </c>
      <c r="DI126" s="1" t="n">
        <v>234</v>
      </c>
      <c r="DJ126" s="1" t="n">
        <v>273.8</v>
      </c>
      <c r="DK126" s="1" t="n">
        <v>80.8</v>
      </c>
      <c r="DL126" s="1" t="n">
        <v>16.3</v>
      </c>
      <c r="DM126" s="1" t="n">
        <v>1392</v>
      </c>
      <c r="DN126" s="1" t="n">
        <v>591</v>
      </c>
      <c r="DO126" s="1" t="n">
        <v>1.26</v>
      </c>
      <c r="DP126" s="1" t="n">
        <v>1.3</v>
      </c>
      <c r="DQ126" s="1" t="n">
        <v>0.92</v>
      </c>
      <c r="DR126" s="1" t="n">
        <v>1.3</v>
      </c>
      <c r="DS126" s="1" t="n">
        <v>153.8</v>
      </c>
      <c r="DT126" s="1" t="n">
        <v>285.1</v>
      </c>
      <c r="DU126" s="1" t="n">
        <v>2.4</v>
      </c>
      <c r="DV126" s="1" t="n">
        <v>14.85</v>
      </c>
      <c r="DW126" s="1" t="n">
        <v>0.96</v>
      </c>
      <c r="DX126" s="1" t="n">
        <v>777</v>
      </c>
      <c r="DY126" s="1" t="n">
        <v>13.17</v>
      </c>
      <c r="DZ126" s="1" t="n">
        <v>1493</v>
      </c>
      <c r="EA126" s="1" t="n">
        <v>520</v>
      </c>
      <c r="EB126" s="1" t="n">
        <v>2762</v>
      </c>
      <c r="EC126" s="1" t="n">
        <v>770</v>
      </c>
      <c r="ED126" s="1" t="n">
        <v>77</v>
      </c>
      <c r="EE126" s="1" t="n">
        <v>6.9</v>
      </c>
      <c r="EF126" s="1" t="n">
        <v>0</v>
      </c>
      <c r="EG126" s="1" t="n">
        <v>6</v>
      </c>
      <c r="EH126" s="1" t="n">
        <v>3</v>
      </c>
      <c r="EI126" s="1" t="n">
        <v>240</v>
      </c>
      <c r="EJ126" s="1" t="n">
        <v>6</v>
      </c>
      <c r="EK126" s="1" t="n">
        <v>3</v>
      </c>
      <c r="EL126" s="1" t="n">
        <v>250</v>
      </c>
      <c r="EM126" s="1" t="n">
        <v>500</v>
      </c>
      <c r="EN126" s="1" t="n">
        <v>0</v>
      </c>
      <c r="EO126" s="1" t="n">
        <v>5</v>
      </c>
      <c r="EP126" s="1" t="n">
        <v>1</v>
      </c>
      <c r="EQ126" s="1" t="n">
        <v>1</v>
      </c>
      <c r="ER126" s="1" t="n">
        <v>250</v>
      </c>
      <c r="ES126" s="1" t="n">
        <v>2</v>
      </c>
      <c r="ET126" s="1" t="n">
        <v>1</v>
      </c>
      <c r="EU126" s="1" t="n">
        <v>3</v>
      </c>
      <c r="EV126" s="1" t="n">
        <v>250</v>
      </c>
      <c r="EW126" s="1" t="n">
        <v>7</v>
      </c>
      <c r="EX126" s="1" t="n">
        <v>1</v>
      </c>
      <c r="EY126" s="1" t="n">
        <v>2</v>
      </c>
      <c r="EZ126" s="1" t="n">
        <v>2</v>
      </c>
      <c r="FA126" s="1" t="n">
        <v>1</v>
      </c>
      <c r="FB126" s="1" t="n">
        <v>1</v>
      </c>
      <c r="FC126" s="1" t="n">
        <v>3</v>
      </c>
      <c r="FD126" s="1" t="n">
        <v>1</v>
      </c>
      <c r="FE126" s="1" t="n">
        <v>9</v>
      </c>
      <c r="FF126" s="1" t="n">
        <v>1</v>
      </c>
      <c r="FG126" s="1" t="n">
        <v>2</v>
      </c>
      <c r="FH126" s="1" t="n">
        <v>0</v>
      </c>
      <c r="FI126" s="1" t="n">
        <v>0</v>
      </c>
      <c r="FJ126" s="1" t="n">
        <v>4</v>
      </c>
      <c r="FK126" s="1" t="n">
        <v>1</v>
      </c>
      <c r="FL126" s="1" t="n">
        <v>3</v>
      </c>
      <c r="FM126" s="1" t="n">
        <v>2</v>
      </c>
      <c r="FN126" s="1" t="n">
        <v>2</v>
      </c>
      <c r="FO126" s="1" t="n">
        <v>2</v>
      </c>
      <c r="FP126" s="1" t="n">
        <v>2</v>
      </c>
      <c r="FQ126" s="1" t="n">
        <v>19.11</v>
      </c>
      <c r="FR126" s="1" t="n">
        <v>103.0466</v>
      </c>
      <c r="FS126" s="1" t="n">
        <v>0.02</v>
      </c>
      <c r="FT126" s="1" t="n">
        <v>1</v>
      </c>
      <c r="FU126" s="1" t="n">
        <v>4</v>
      </c>
      <c r="FV126" s="1" t="n">
        <v>1</v>
      </c>
      <c r="FW126" s="1" t="n">
        <v>1364.98</v>
      </c>
      <c r="FX126" s="1" t="n">
        <v>40.09</v>
      </c>
      <c r="FY126" s="1" t="n">
        <v>18.43</v>
      </c>
      <c r="FZ126" s="1" t="n">
        <v>24.57</v>
      </c>
      <c r="GA126" s="1" t="n">
        <v>13.54</v>
      </c>
      <c r="GB126" s="1" t="n">
        <v>204.29</v>
      </c>
      <c r="GC126" s="1" t="n">
        <v>21.54</v>
      </c>
      <c r="GD126" s="1" t="n">
        <v>11.02</v>
      </c>
      <c r="GE126" s="1" t="n">
        <v>4.4</v>
      </c>
      <c r="GF126" s="1" t="n">
        <v>21.72</v>
      </c>
      <c r="GG126" s="1" t="n">
        <v>0.32</v>
      </c>
      <c r="GH126" s="1" t="n">
        <v>8.35</v>
      </c>
      <c r="GI126" s="1" t="n">
        <v>1.93</v>
      </c>
      <c r="GJ126" s="1" t="n">
        <v>12.7</v>
      </c>
      <c r="GK126" s="1" t="n">
        <v>10.44</v>
      </c>
      <c r="GL126" s="1" t="n">
        <v>7.24</v>
      </c>
      <c r="GM126" s="1" t="n">
        <v>2.05</v>
      </c>
      <c r="GN126" s="1" t="n">
        <v>0</v>
      </c>
      <c r="GO126" s="1" t="n">
        <v>9.83</v>
      </c>
      <c r="GP126" s="1" t="n">
        <v>6.41</v>
      </c>
      <c r="GQ126" s="1" t="n">
        <v>1.8</v>
      </c>
      <c r="GR126" s="1" t="n">
        <v>0.85</v>
      </c>
      <c r="GS126" s="1" t="n">
        <v>303.49</v>
      </c>
      <c r="GT126" s="1" t="n">
        <v>8.1</v>
      </c>
      <c r="GU126" s="1" t="n">
        <v>0.59</v>
      </c>
      <c r="GV126" s="1" t="n">
        <v>152.81</v>
      </c>
      <c r="GW126" s="1" t="n">
        <v>593.52</v>
      </c>
      <c r="GX126" s="1" t="n">
        <v>1320.64</v>
      </c>
      <c r="GY126" s="1" t="n">
        <v>1824.53</v>
      </c>
      <c r="GZ126" s="1" t="n">
        <v>4.55</v>
      </c>
      <c r="HA126" s="1" t="n">
        <v>1.04</v>
      </c>
      <c r="HB126" s="1" t="n">
        <v>1.96</v>
      </c>
      <c r="HC126" s="1" t="n">
        <v>0</v>
      </c>
      <c r="HD126" s="1" t="n">
        <v>32.34</v>
      </c>
      <c r="HE126" s="1" t="n">
        <v>77.87</v>
      </c>
      <c r="HF126" s="1" t="n">
        <v>1.25</v>
      </c>
      <c r="HG126" s="1" t="n">
        <v>1.03</v>
      </c>
      <c r="HH126" s="1" t="n">
        <v>13.23</v>
      </c>
      <c r="HI126" s="1" t="n">
        <v>2.26</v>
      </c>
      <c r="HJ126" s="1" t="n">
        <v>1</v>
      </c>
      <c r="HK126" s="1" t="n">
        <v>1.18</v>
      </c>
      <c r="HL126" s="1" t="n">
        <v>194.82</v>
      </c>
      <c r="HM126" s="1" t="n">
        <v>2.18</v>
      </c>
      <c r="HN126" s="1" t="n">
        <v>16.19</v>
      </c>
      <c r="HO126" s="1" t="n">
        <v>1441.68</v>
      </c>
      <c r="HP126" s="1" t="n">
        <v>481.61</v>
      </c>
      <c r="HQ126" s="1" t="n">
        <v>6.41</v>
      </c>
      <c r="HR126" s="1" t="n">
        <v>185.21</v>
      </c>
      <c r="HS126" s="1" t="n">
        <v>8.8</v>
      </c>
      <c r="HT126" s="1" t="n">
        <v>849.3</v>
      </c>
      <c r="HU126" s="1" t="n">
        <v>172.2</v>
      </c>
      <c r="HV126" s="1" t="n">
        <v>86.87</v>
      </c>
      <c r="HW126" s="1" t="n">
        <v>3.79</v>
      </c>
      <c r="HX126" s="1" t="n">
        <v>3.48</v>
      </c>
      <c r="HY126" s="1" t="n">
        <v>2.83</v>
      </c>
      <c r="HZ126" s="1" t="n">
        <v>0.65</v>
      </c>
      <c r="IA126" s="1" t="n">
        <v>3.16</v>
      </c>
      <c r="IB126" s="1" t="n">
        <v>0.78</v>
      </c>
      <c r="IC126" s="1" t="n">
        <v>7.99</v>
      </c>
      <c r="ID126" s="1" t="n">
        <v>3.11</v>
      </c>
      <c r="IE126" s="1" t="n">
        <v>14.86</v>
      </c>
      <c r="IF126" s="1" t="n">
        <v>18.08</v>
      </c>
      <c r="IG126" s="1" t="n">
        <v>6.72</v>
      </c>
      <c r="IH126" s="1" t="n">
        <v>124.89</v>
      </c>
      <c r="II126" s="1" t="n">
        <v>0.58</v>
      </c>
      <c r="IJ126" s="1" t="n">
        <v>8.83</v>
      </c>
      <c r="IK126" s="1" t="n">
        <v>11.93</v>
      </c>
      <c r="IL126" s="1" t="n">
        <v>1825305.1</v>
      </c>
      <c r="IM126" s="1" t="n">
        <v>8934.87</v>
      </c>
      <c r="IN126" s="1" t="n">
        <v>38.57</v>
      </c>
      <c r="IO126" s="1" t="n">
        <v>0.17</v>
      </c>
      <c r="IP126" s="1" t="n">
        <v>0.09</v>
      </c>
      <c r="IQ126" s="1" t="n">
        <v>0.05</v>
      </c>
      <c r="IR126" s="1" t="n">
        <v>0.17</v>
      </c>
      <c r="IS126" s="1" t="n">
        <v>0.25</v>
      </c>
      <c r="IT126" s="1" t="n">
        <v>0.21</v>
      </c>
      <c r="IU126" s="1" t="n">
        <v>0.76</v>
      </c>
      <c r="IV126" s="1" t="n">
        <v>1.09</v>
      </c>
      <c r="IW126" s="1" t="n">
        <v>6.83</v>
      </c>
      <c r="IX126" s="1" t="n">
        <v>7.1</v>
      </c>
      <c r="IY126" s="1" t="n">
        <v>3.67</v>
      </c>
      <c r="IZ126" s="1" t="n">
        <v>2.93</v>
      </c>
      <c r="JA126" s="1" t="n">
        <v>0.66</v>
      </c>
      <c r="JB126" s="1" t="n">
        <v>0.07</v>
      </c>
      <c r="JC126" s="1" t="n">
        <v>13</v>
      </c>
      <c r="JD126" s="1" t="n">
        <v>8.93</v>
      </c>
      <c r="JE126" s="1" t="n">
        <v>0.68</v>
      </c>
      <c r="JF126" s="1" t="n">
        <v>0.05</v>
      </c>
      <c r="JG126" s="1" t="n">
        <v>0.01</v>
      </c>
      <c r="JH126" s="1" t="n">
        <v>4.59</v>
      </c>
      <c r="JI126" s="1" t="n">
        <v>3.18</v>
      </c>
      <c r="JJ126" s="1" t="n">
        <v>0.06</v>
      </c>
      <c r="JK126" s="1" t="n">
        <v>0.15</v>
      </c>
      <c r="JL126" s="1" t="n">
        <v>0.4</v>
      </c>
      <c r="JM126" s="1" t="n">
        <v>0.27</v>
      </c>
      <c r="JN126" s="1" t="n">
        <v>0.01</v>
      </c>
      <c r="JO126" s="1" t="n">
        <v>0.07</v>
      </c>
      <c r="JP126" s="1" t="n">
        <v>0.02</v>
      </c>
      <c r="JQ126" s="1" t="n">
        <v>0.04</v>
      </c>
      <c r="JR126" s="1" t="n">
        <v>0.04</v>
      </c>
      <c r="JS126" s="1" t="n">
        <v>0</v>
      </c>
      <c r="JT126" s="1" t="n">
        <v>0.1</v>
      </c>
      <c r="JU126" s="1" t="n">
        <v>0.09</v>
      </c>
      <c r="JV126" s="1" t="n">
        <v>51</v>
      </c>
      <c r="JW126" s="1" t="n">
        <v>3060</v>
      </c>
      <c r="JX126" s="1" t="n">
        <v>45.9</v>
      </c>
      <c r="JY126" s="1" t="n">
        <v>22.0005</v>
      </c>
      <c r="JZ126" s="1" t="n">
        <v>17.242</v>
      </c>
      <c r="KA126" s="1" t="n">
        <v>1034.52</v>
      </c>
      <c r="KB126" s="1" t="n">
        <v>3.175</v>
      </c>
      <c r="KC126" s="1" t="n">
        <v>1.375</v>
      </c>
      <c r="KD126" s="1" t="n">
        <v>82.5</v>
      </c>
      <c r="KE126" s="1" t="n">
        <v>56.52201</v>
      </c>
      <c r="KF126" s="1" t="n">
        <v>107.522</v>
      </c>
      <c r="KG126" s="1" t="n">
        <v>137.965</v>
      </c>
    </row>
    <row r="127" customFormat="false" ht="15" hidden="false" customHeight="true" outlineLevel="0" collapsed="false">
      <c r="A127" s="1" t="n">
        <v>30710</v>
      </c>
      <c r="B127" s="1" t="n">
        <v>1</v>
      </c>
      <c r="C127" s="1" t="n">
        <v>43</v>
      </c>
      <c r="D127" s="1" t="n">
        <v>1</v>
      </c>
      <c r="E127" s="1" t="n">
        <v>1</v>
      </c>
      <c r="F127" s="1" t="n">
        <v>0</v>
      </c>
      <c r="G127" s="1" t="n">
        <v>1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1</v>
      </c>
      <c r="N127" s="1" t="n">
        <v>0</v>
      </c>
      <c r="O127" s="1" t="n">
        <v>1</v>
      </c>
      <c r="P127" s="1" t="n">
        <f aca="false">SUM(E127:O127)</f>
        <v>4</v>
      </c>
      <c r="Q127" s="1" t="n">
        <v>120</v>
      </c>
      <c r="R127" s="1" t="n">
        <v>80</v>
      </c>
      <c r="S127" s="1" t="n">
        <v>40</v>
      </c>
      <c r="T127" s="2" t="n">
        <v>93.3333333333333</v>
      </c>
      <c r="U127" s="3" t="n">
        <v>120.1</v>
      </c>
      <c r="V127" s="3" t="n">
        <v>177.5</v>
      </c>
      <c r="W127" s="2" t="n">
        <v>38.1194207498512</v>
      </c>
      <c r="X127" s="2" t="n">
        <v>2</v>
      </c>
      <c r="Y127" s="3" t="n">
        <v>117.5</v>
      </c>
      <c r="Z127" s="3" t="n">
        <v>122</v>
      </c>
      <c r="AA127" s="2" t="n">
        <v>47.050519922943</v>
      </c>
      <c r="AB127" s="2" t="n">
        <v>0.661971830985916</v>
      </c>
      <c r="AC127" s="2" t="n">
        <v>0.963114754098361</v>
      </c>
      <c r="AD127" s="3" t="n">
        <v>44.9</v>
      </c>
      <c r="AE127" s="3" t="n">
        <v>53.9</v>
      </c>
      <c r="AF127" s="3" t="n">
        <v>66.2</v>
      </c>
      <c r="AG127" s="1" t="n">
        <v>24</v>
      </c>
      <c r="AH127" s="3" t="n">
        <v>44.5</v>
      </c>
      <c r="AI127" s="3" t="n">
        <v>53.4</v>
      </c>
      <c r="AJ127" s="3" t="n">
        <v>62.9</v>
      </c>
      <c r="AK127" s="3" t="n">
        <v>3.3</v>
      </c>
      <c r="AL127" s="1" t="n">
        <v>2059</v>
      </c>
      <c r="AM127" s="1" t="n">
        <v>58</v>
      </c>
      <c r="AN127" s="1" t="n">
        <v>3191</v>
      </c>
      <c r="AO127" s="1" t="n">
        <v>83</v>
      </c>
      <c r="AP127" s="1" t="n">
        <v>125</v>
      </c>
      <c r="AQ127" s="1" t="n">
        <v>134</v>
      </c>
      <c r="AR127" s="1" t="n">
        <v>127</v>
      </c>
      <c r="AS127" s="1" t="n">
        <v>106</v>
      </c>
      <c r="AT127" s="1" t="n">
        <v>1</v>
      </c>
      <c r="AU127" s="1" t="n">
        <f aca="false">((AO127*15)+(AP127*30)+(AQ127*30)+(AR127*30)+(AS127*15))-(AO127*120)</f>
        <v>4455</v>
      </c>
      <c r="AV127" s="1" t="n">
        <f aca="false">((AO127*15)+(AP127*30)+(AQ127*30)+(AR127*30)+(AS127*15))</f>
        <v>14415</v>
      </c>
      <c r="AX127" s="4" t="n">
        <f aca="false">10000/SQRT((AO127*BE127)*(AVERAGE(AO127:AS127)*AVERAGE(BE127:BI127)))</f>
        <v>1.96486789639586</v>
      </c>
      <c r="AY127" s="4" t="n">
        <v>1</v>
      </c>
      <c r="AZ127" s="2" t="n">
        <f aca="false">(AO127*BE127)/405</f>
        <v>3.9758024691358</v>
      </c>
      <c r="BA127" s="2" t="n">
        <v>1</v>
      </c>
      <c r="BB127" s="2" t="n">
        <f aca="false">1/(LOG(BE127)+LOG(AO127))</f>
        <v>0.311829583710695</v>
      </c>
      <c r="BC127" s="2" t="n">
        <f aca="false">(BF127-BE127)/(AP127-AO127)</f>
        <v>2.94285714285714</v>
      </c>
      <c r="BD127" s="2" t="n">
        <f aca="false">(20*BE127)/((AO127/18)-3.5)</f>
        <v>349.2</v>
      </c>
      <c r="BE127" s="3" t="n">
        <v>19.4</v>
      </c>
      <c r="BF127" s="3" t="n">
        <v>143</v>
      </c>
      <c r="BG127" s="3" t="n">
        <v>182</v>
      </c>
      <c r="BH127" s="3" t="n">
        <v>206</v>
      </c>
      <c r="BI127" s="3" t="n">
        <v>149</v>
      </c>
      <c r="BJ127" s="2" t="n">
        <f aca="false">((BE127*15)+(BF127*30)+(BG127*30)+(BH127*30)+(BI127*15))-(BE127*120)</f>
        <v>16128</v>
      </c>
      <c r="BK127" s="2" t="n">
        <f aca="false">((BE127*15)+(BF127*30)+(BG127*30)+(BH127*30)+(BI127*15))</f>
        <v>18456</v>
      </c>
      <c r="BL127" s="2" t="n">
        <f aca="false">(1/BE127)</f>
        <v>0.0515463917525773</v>
      </c>
      <c r="BM127" s="2" t="n">
        <f aca="false">(BJ127/AU127)</f>
        <v>3.62020202020202</v>
      </c>
      <c r="BN127" s="2" t="n">
        <f aca="false">(BK127/AV127)</f>
        <v>1.28033298647242</v>
      </c>
      <c r="BO127" s="2" t="n">
        <f aca="false">(AX127*BM127)</f>
        <v>7.11321872796239</v>
      </c>
      <c r="BP127" s="2" t="n">
        <f aca="false">(AX127*BN127)</f>
        <v>2.5156851818163</v>
      </c>
      <c r="BQ127" s="2" t="n">
        <v>2</v>
      </c>
      <c r="BR127" s="4" t="n">
        <f aca="false">(BC127*BL127)</f>
        <v>0.151693667157585</v>
      </c>
      <c r="BS127" s="1" t="n">
        <v>193</v>
      </c>
      <c r="BT127" s="1" t="n">
        <v>0</v>
      </c>
      <c r="BU127" s="1" t="n">
        <v>36</v>
      </c>
      <c r="BV127" s="1" t="n">
        <v>1</v>
      </c>
      <c r="BW127" s="1" t="n">
        <v>136</v>
      </c>
      <c r="BX127" s="1" t="n">
        <v>1</v>
      </c>
      <c r="BY127" s="1" t="n">
        <v>21</v>
      </c>
      <c r="BZ127" s="1" t="n">
        <v>105</v>
      </c>
      <c r="CA127" s="1" t="n">
        <v>0</v>
      </c>
      <c r="CB127" s="1" t="n">
        <v>5</v>
      </c>
      <c r="CC127" s="1" t="n">
        <v>2</v>
      </c>
      <c r="CD127" s="1" t="n">
        <v>54</v>
      </c>
      <c r="CE127" s="1" t="n">
        <v>9.64</v>
      </c>
      <c r="CF127" s="1" t="n">
        <v>36.45</v>
      </c>
      <c r="CG127" s="1" t="n">
        <v>172</v>
      </c>
      <c r="CH127" s="1" t="n">
        <v>94</v>
      </c>
      <c r="CI127" s="1" t="n">
        <v>368</v>
      </c>
      <c r="CJ127" s="1" t="n">
        <v>2</v>
      </c>
      <c r="CK127" s="1" t="s">
        <v>433</v>
      </c>
      <c r="CN127" s="1" t="n">
        <v>1034</v>
      </c>
      <c r="CO127" s="1" t="n">
        <v>18.220502901354</v>
      </c>
      <c r="CP127" s="1" t="n">
        <v>30.899419729207</v>
      </c>
      <c r="CQ127" s="1" t="n">
        <v>4.00386847195358</v>
      </c>
      <c r="CR127" s="1" t="n">
        <v>11.6634429400387</v>
      </c>
      <c r="CS127" s="1" t="n">
        <v>6.17988394584139</v>
      </c>
      <c r="CT127" s="1" t="n">
        <v>51.3733075435203</v>
      </c>
      <c r="CU127" s="1" t="n">
        <v>1.4</v>
      </c>
      <c r="CV127" s="1" t="n">
        <v>3.4</v>
      </c>
      <c r="CW127" s="1" t="n">
        <v>6.2</v>
      </c>
      <c r="CX127" s="1" t="n">
        <v>0</v>
      </c>
      <c r="CY127" s="1" t="n">
        <v>0</v>
      </c>
      <c r="CZ127" s="1" t="n">
        <v>4</v>
      </c>
      <c r="DA127" s="1" t="n">
        <v>1</v>
      </c>
      <c r="DB127" s="1" t="n">
        <v>0</v>
      </c>
      <c r="DC127" s="1" t="n">
        <v>1.5</v>
      </c>
      <c r="DD127" s="1" t="n">
        <v>47.1</v>
      </c>
      <c r="DE127" s="1" t="n">
        <v>35.5</v>
      </c>
      <c r="DF127" s="1" t="n">
        <v>4.6</v>
      </c>
      <c r="DG127" s="1" t="n">
        <v>13.4</v>
      </c>
      <c r="DH127" s="1" t="n">
        <v>7.1</v>
      </c>
      <c r="DI127" s="1" t="n">
        <v>43</v>
      </c>
      <c r="DJ127" s="1" t="n">
        <v>132.8</v>
      </c>
      <c r="DK127" s="1" t="n">
        <v>2.1</v>
      </c>
      <c r="DL127" s="1" t="n">
        <v>4.7</v>
      </c>
      <c r="DM127" s="1" t="n">
        <v>1055</v>
      </c>
      <c r="DN127" s="1" t="n">
        <v>1076</v>
      </c>
      <c r="DO127" s="1" t="n">
        <v>0.95</v>
      </c>
      <c r="DP127" s="1" t="n">
        <v>0.94</v>
      </c>
      <c r="DQ127" s="1" t="n">
        <v>0.55</v>
      </c>
      <c r="DR127" s="1" t="n">
        <v>1.36</v>
      </c>
      <c r="DS127" s="1" t="n">
        <v>25.3</v>
      </c>
      <c r="DT127" s="1" t="n">
        <v>99.9</v>
      </c>
      <c r="DU127" s="1" t="n">
        <v>1.46</v>
      </c>
      <c r="DV127" s="1" t="n">
        <v>10.78</v>
      </c>
      <c r="DW127" s="1" t="n">
        <v>5.04</v>
      </c>
      <c r="DX127" s="1" t="n">
        <v>743</v>
      </c>
      <c r="DY127" s="1" t="n">
        <v>6.05</v>
      </c>
      <c r="DZ127" s="1" t="n">
        <v>1083</v>
      </c>
      <c r="EA127" s="1" t="n">
        <v>407</v>
      </c>
      <c r="EB127" s="1" t="n">
        <v>1046</v>
      </c>
      <c r="EC127" s="1" t="n">
        <v>500</v>
      </c>
      <c r="ED127" s="1" t="n">
        <v>46</v>
      </c>
      <c r="EE127" s="1" t="n">
        <v>3.7</v>
      </c>
      <c r="EF127" s="1" t="n">
        <v>0</v>
      </c>
      <c r="EG127" s="1" t="n">
        <v>8</v>
      </c>
      <c r="EH127" s="1" t="n">
        <v>4</v>
      </c>
      <c r="EI127" s="1" t="n">
        <v>600</v>
      </c>
      <c r="EJ127" s="1" t="n">
        <v>8</v>
      </c>
      <c r="EK127" s="1" t="n">
        <v>3</v>
      </c>
      <c r="EL127" s="1" t="n">
        <v>500</v>
      </c>
      <c r="EM127" s="1" t="n">
        <v>1500</v>
      </c>
      <c r="EN127" s="1" t="n">
        <v>0</v>
      </c>
      <c r="EO127" s="1" t="n">
        <v>3</v>
      </c>
      <c r="EP127" s="1" t="n">
        <v>1</v>
      </c>
      <c r="EQ127" s="1" t="n">
        <v>2</v>
      </c>
      <c r="ER127" s="1" t="n">
        <v>355</v>
      </c>
      <c r="ES127" s="1" t="n">
        <v>3</v>
      </c>
      <c r="ET127" s="1" t="n">
        <v>0</v>
      </c>
      <c r="EU127" s="1" t="n">
        <v>0</v>
      </c>
      <c r="EV127" s="1" t="n">
        <v>0</v>
      </c>
      <c r="EW127" s="1" t="n">
        <v>0</v>
      </c>
      <c r="EX127" s="1" t="n">
        <v>1</v>
      </c>
      <c r="EY127" s="1" t="n">
        <v>1</v>
      </c>
      <c r="EZ127" s="1" t="n">
        <v>2</v>
      </c>
      <c r="FA127" s="1" t="n">
        <v>1</v>
      </c>
      <c r="FB127" s="1" t="n">
        <v>1</v>
      </c>
      <c r="FC127" s="1" t="n">
        <v>3</v>
      </c>
      <c r="FD127" s="1" t="n">
        <v>1</v>
      </c>
      <c r="FE127" s="1" t="n">
        <v>3</v>
      </c>
      <c r="FF127" s="1" t="n">
        <v>1</v>
      </c>
      <c r="FG127" s="1" t="n">
        <v>1</v>
      </c>
      <c r="FH127" s="1" t="n">
        <v>1</v>
      </c>
      <c r="FI127" s="1" t="n">
        <v>4</v>
      </c>
      <c r="FJ127" s="1" t="n">
        <v>3</v>
      </c>
      <c r="FK127" s="1" t="n">
        <v>1</v>
      </c>
      <c r="FL127" s="1" t="n">
        <v>3</v>
      </c>
      <c r="FM127" s="1" t="n">
        <v>52</v>
      </c>
      <c r="FN127" s="1" t="n">
        <v>52</v>
      </c>
      <c r="FO127" s="1" t="n">
        <v>1</v>
      </c>
      <c r="FP127" s="1" t="n">
        <v>1</v>
      </c>
      <c r="FQ127" s="1" t="n">
        <v>30.87036</v>
      </c>
      <c r="FR127" s="1" t="n">
        <v>356.5969</v>
      </c>
      <c r="FS127" s="1" t="n">
        <v>0.18</v>
      </c>
      <c r="FT127" s="1" t="n">
        <v>4</v>
      </c>
      <c r="FU127" s="1" t="n">
        <v>2</v>
      </c>
      <c r="FW127" s="1" t="n">
        <v>1463.32</v>
      </c>
      <c r="FX127" s="1" t="n">
        <v>41.66</v>
      </c>
      <c r="FY127" s="1" t="n">
        <v>18.19</v>
      </c>
      <c r="FZ127" s="1" t="n">
        <v>23.89</v>
      </c>
      <c r="GA127" s="1" t="n">
        <v>14.41</v>
      </c>
      <c r="GB127" s="1" t="n">
        <v>239.64</v>
      </c>
      <c r="GC127" s="1" t="n">
        <v>38.25</v>
      </c>
      <c r="GD127" s="1" t="n">
        <v>35.24</v>
      </c>
      <c r="GE127" s="1" t="n">
        <v>3.16</v>
      </c>
      <c r="GF127" s="1" t="n">
        <v>42.55</v>
      </c>
      <c r="GG127" s="1" t="n">
        <v>0.51</v>
      </c>
      <c r="GH127" s="1" t="n">
        <v>7.19</v>
      </c>
      <c r="GI127" s="1" t="n">
        <v>11.62</v>
      </c>
      <c r="GJ127" s="1" t="n">
        <v>33.29</v>
      </c>
      <c r="GK127" s="1" t="n">
        <v>29.52</v>
      </c>
      <c r="GL127" s="1" t="n">
        <v>27.22</v>
      </c>
      <c r="GM127" s="1" t="n">
        <v>2.73</v>
      </c>
      <c r="GN127" s="1" t="n">
        <v>0</v>
      </c>
      <c r="GO127" s="1" t="n">
        <v>8.3</v>
      </c>
      <c r="GP127" s="1" t="n">
        <v>3.22</v>
      </c>
      <c r="GQ127" s="1" t="n">
        <v>2.73</v>
      </c>
      <c r="GR127" s="1" t="n">
        <v>1</v>
      </c>
      <c r="GS127" s="1" t="n">
        <v>491.41</v>
      </c>
      <c r="GT127" s="1" t="n">
        <v>8.71</v>
      </c>
      <c r="GU127" s="1" t="n">
        <v>0.93</v>
      </c>
      <c r="GV127" s="1" t="n">
        <v>257.32</v>
      </c>
      <c r="GW127" s="1" t="n">
        <v>567.92</v>
      </c>
      <c r="GX127" s="1" t="n">
        <v>4087.39</v>
      </c>
      <c r="GY127" s="1" t="n">
        <v>912.94</v>
      </c>
      <c r="GZ127" s="1" t="n">
        <v>4.43</v>
      </c>
      <c r="HA127" s="1" t="n">
        <v>1.36</v>
      </c>
      <c r="HB127" s="1" t="n">
        <v>2.19</v>
      </c>
      <c r="HC127" s="1" t="n">
        <v>0</v>
      </c>
      <c r="HD127" s="1" t="n">
        <v>36.28</v>
      </c>
      <c r="HE127" s="1" t="n">
        <v>722.83</v>
      </c>
      <c r="HF127" s="1" t="n">
        <v>1.21</v>
      </c>
      <c r="HG127" s="1" t="n">
        <v>1.02</v>
      </c>
      <c r="HH127" s="1" t="n">
        <v>15.57</v>
      </c>
      <c r="HI127" s="1" t="n">
        <v>4.96</v>
      </c>
      <c r="HJ127" s="1" t="n">
        <v>1.09</v>
      </c>
      <c r="HK127" s="1" t="n">
        <v>0.36</v>
      </c>
      <c r="HL127" s="1" t="n">
        <v>427.18</v>
      </c>
      <c r="HM127" s="1" t="n">
        <v>0.72</v>
      </c>
      <c r="HN127" s="1" t="n">
        <v>62.26</v>
      </c>
      <c r="HO127" s="1" t="n">
        <v>5215.62</v>
      </c>
      <c r="HP127" s="1" t="n">
        <v>21838.72</v>
      </c>
      <c r="HQ127" s="1" t="n">
        <v>54.03</v>
      </c>
      <c r="HR127" s="1" t="n">
        <v>2856.38</v>
      </c>
      <c r="HS127" s="1" t="n">
        <v>4473.4</v>
      </c>
      <c r="HT127" s="1" t="n">
        <v>7211.72</v>
      </c>
      <c r="HU127" s="1" t="n">
        <v>1629.64</v>
      </c>
      <c r="HV127" s="1" t="n">
        <v>40.14</v>
      </c>
      <c r="HW127" s="1" t="n">
        <v>6.22</v>
      </c>
      <c r="HX127" s="1" t="n">
        <v>6.11</v>
      </c>
      <c r="HY127" s="1" t="n">
        <v>5.87</v>
      </c>
      <c r="HZ127" s="1" t="n">
        <v>0.65</v>
      </c>
      <c r="IA127" s="1" t="n">
        <v>4.11</v>
      </c>
      <c r="IB127" s="1" t="n">
        <v>0.79</v>
      </c>
      <c r="IC127" s="1" t="n">
        <v>11.84</v>
      </c>
      <c r="ID127" s="1" t="n">
        <v>6.37</v>
      </c>
      <c r="IE127" s="1" t="n">
        <v>12.7</v>
      </c>
      <c r="IF127" s="1" t="n">
        <v>14.31</v>
      </c>
      <c r="IG127" s="1" t="n">
        <v>8.11</v>
      </c>
      <c r="IH127" s="1" t="n">
        <v>99.88</v>
      </c>
      <c r="II127" s="1" t="n">
        <v>3.89</v>
      </c>
      <c r="IJ127" s="1" t="n">
        <v>122.17</v>
      </c>
      <c r="IK127" s="1" t="n">
        <v>70.85</v>
      </c>
      <c r="IL127" s="1" t="n">
        <v>2067362.9</v>
      </c>
      <c r="IM127" s="1" t="n">
        <v>8626.95</v>
      </c>
      <c r="IN127" s="1" t="n">
        <v>33.06</v>
      </c>
      <c r="IO127" s="1" t="n">
        <v>0.1</v>
      </c>
      <c r="IP127" s="1" t="n">
        <v>0.05</v>
      </c>
      <c r="IQ127" s="1" t="n">
        <v>0.03</v>
      </c>
      <c r="IR127" s="1" t="n">
        <v>0.16</v>
      </c>
      <c r="IS127" s="1" t="n">
        <v>0.36</v>
      </c>
      <c r="IT127" s="1" t="n">
        <v>0.14</v>
      </c>
      <c r="IU127" s="1" t="n">
        <v>0.73</v>
      </c>
      <c r="IV127" s="1" t="n">
        <v>0.55</v>
      </c>
      <c r="IW127" s="1" t="n">
        <v>7.98</v>
      </c>
      <c r="IX127" s="1" t="n">
        <v>3.59</v>
      </c>
      <c r="IY127" s="1" t="n">
        <v>4.14</v>
      </c>
      <c r="IZ127" s="1" t="n">
        <v>1.78</v>
      </c>
      <c r="JA127" s="1" t="n">
        <v>1.2</v>
      </c>
      <c r="JB127" s="1" t="n">
        <v>0</v>
      </c>
      <c r="JC127" s="1" t="n">
        <v>13.57</v>
      </c>
      <c r="JD127" s="1" t="n">
        <v>4.29</v>
      </c>
      <c r="JE127" s="1" t="n">
        <v>0.59</v>
      </c>
      <c r="JF127" s="1" t="n">
        <v>0.16</v>
      </c>
      <c r="JG127" s="1" t="n">
        <v>0</v>
      </c>
      <c r="JH127" s="1" t="n">
        <v>6.38</v>
      </c>
      <c r="JI127" s="1" t="n">
        <v>2.93</v>
      </c>
      <c r="JJ127" s="1" t="n">
        <v>0.05</v>
      </c>
      <c r="JK127" s="1" t="n">
        <v>0.13</v>
      </c>
      <c r="JL127" s="1" t="n">
        <v>0.71</v>
      </c>
      <c r="JM127" s="1" t="n">
        <v>0.63</v>
      </c>
      <c r="JN127" s="1" t="n">
        <v>0</v>
      </c>
      <c r="JO127" s="1" t="n">
        <v>0.07</v>
      </c>
      <c r="JP127" s="1" t="n">
        <v>0</v>
      </c>
      <c r="JQ127" s="1" t="n">
        <v>0.01</v>
      </c>
      <c r="JR127" s="1" t="n">
        <v>0</v>
      </c>
      <c r="JS127" s="1" t="n">
        <v>0.02</v>
      </c>
      <c r="JT127" s="1" t="n">
        <v>0.03</v>
      </c>
      <c r="JU127" s="1" t="n">
        <v>0.01</v>
      </c>
      <c r="JV127" s="1" t="n">
        <v>57</v>
      </c>
      <c r="JW127" s="1" t="n">
        <v>3420</v>
      </c>
      <c r="JX127" s="1" t="n">
        <v>51.3</v>
      </c>
      <c r="JY127" s="1" t="n">
        <v>5.875</v>
      </c>
      <c r="JZ127" s="1" t="n">
        <v>5</v>
      </c>
      <c r="KA127" s="1" t="n">
        <v>300</v>
      </c>
      <c r="KB127" s="1" t="n">
        <v>27.555</v>
      </c>
      <c r="KC127" s="1" t="n">
        <v>11.617</v>
      </c>
      <c r="KD127" s="1" t="n">
        <v>697.02</v>
      </c>
      <c r="KE127" s="1" t="n">
        <v>62.367</v>
      </c>
      <c r="KF127" s="1" t="n">
        <v>119.367</v>
      </c>
      <c r="KG127" s="1" t="n">
        <v>137.08</v>
      </c>
    </row>
    <row r="128" customFormat="false" ht="15" hidden="false" customHeight="true" outlineLevel="0" collapsed="false">
      <c r="A128" s="1" t="n">
        <v>30711</v>
      </c>
      <c r="B128" s="1" t="n">
        <v>2</v>
      </c>
      <c r="C128" s="1" t="n">
        <v>48</v>
      </c>
      <c r="D128" s="1" t="n">
        <v>1</v>
      </c>
      <c r="E128" s="1" t="n">
        <v>1</v>
      </c>
      <c r="F128" s="1" t="n">
        <v>1</v>
      </c>
      <c r="G128" s="1" t="n">
        <v>1</v>
      </c>
      <c r="H128" s="1" t="n">
        <v>1</v>
      </c>
      <c r="I128" s="1" t="n">
        <v>0</v>
      </c>
      <c r="J128" s="1" t="n">
        <v>0</v>
      </c>
      <c r="K128" s="1" t="n">
        <v>0</v>
      </c>
      <c r="L128" s="1" t="n">
        <v>0</v>
      </c>
      <c r="M128" s="1" t="n">
        <v>1</v>
      </c>
      <c r="N128" s="1" t="n">
        <v>0</v>
      </c>
      <c r="O128" s="1" t="n">
        <v>1</v>
      </c>
      <c r="P128" s="1" t="n">
        <f aca="false">SUM(E128:O128)</f>
        <v>6</v>
      </c>
      <c r="Q128" s="1" t="n">
        <v>120</v>
      </c>
      <c r="R128" s="1" t="n">
        <v>80</v>
      </c>
      <c r="S128" s="1" t="n">
        <v>40</v>
      </c>
      <c r="T128" s="2" t="n">
        <v>93.3333333333333</v>
      </c>
      <c r="U128" s="3" t="n">
        <v>73.4</v>
      </c>
      <c r="V128" s="3" t="n">
        <v>162</v>
      </c>
      <c r="W128" s="2" t="n">
        <v>27.9682975156226</v>
      </c>
      <c r="X128" s="2" t="n">
        <v>1</v>
      </c>
      <c r="Y128" s="3" t="n">
        <v>88.5</v>
      </c>
      <c r="Z128" s="3" t="n">
        <v>102</v>
      </c>
      <c r="AA128" s="2" t="n">
        <v>41.813879065518</v>
      </c>
      <c r="AB128" s="2" t="n">
        <v>0.546296296296296</v>
      </c>
      <c r="AC128" s="2" t="n">
        <v>0.86764705882353</v>
      </c>
      <c r="AD128" s="3" t="n">
        <v>40.6</v>
      </c>
      <c r="AE128" s="3" t="n">
        <v>29.8</v>
      </c>
      <c r="AF128" s="3" t="n">
        <v>43.6</v>
      </c>
      <c r="AG128" s="1" t="n">
        <v>8</v>
      </c>
      <c r="AH128" s="3" t="n">
        <v>41.8</v>
      </c>
      <c r="AI128" s="3" t="n">
        <v>30.7</v>
      </c>
      <c r="AJ128" s="3" t="n">
        <v>41.4</v>
      </c>
      <c r="AK128" s="3" t="n">
        <v>2.2</v>
      </c>
      <c r="AL128" s="1" t="n">
        <v>1342</v>
      </c>
      <c r="AM128" s="1" t="n">
        <v>63</v>
      </c>
      <c r="AN128" s="1" t="n">
        <v>2094</v>
      </c>
      <c r="AO128" s="1" t="n">
        <v>87</v>
      </c>
      <c r="AP128" s="1" t="n">
        <v>171</v>
      </c>
      <c r="AQ128" s="1" t="n">
        <v>179</v>
      </c>
      <c r="AR128" s="1" t="n">
        <v>165</v>
      </c>
      <c r="AS128" s="1" t="n">
        <v>140</v>
      </c>
      <c r="AT128" s="1" t="n">
        <v>3</v>
      </c>
      <c r="AU128" s="1" t="n">
        <f aca="false">((AO128*15)+(AP128*30)+(AQ128*30)+(AR128*30)+(AS128*15))-(AO128*120)</f>
        <v>8415</v>
      </c>
      <c r="AV128" s="1" t="n">
        <f aca="false">((AO128*15)+(AP128*30)+(AQ128*30)+(AR128*30)+(AS128*15))</f>
        <v>18855</v>
      </c>
      <c r="AW128" s="1" t="n">
        <v>4.75</v>
      </c>
      <c r="AX128" s="4" t="n">
        <f aca="false">10000/SQRT((AO128*BE128)*(AVERAGE(AO128:AS128)*AVERAGE(BE128:BI128)))</f>
        <v>2.2898979168332</v>
      </c>
      <c r="AY128" s="4" t="n">
        <v>1</v>
      </c>
      <c r="AZ128" s="2" t="n">
        <f aca="false">(AO128*BE128)/405</f>
        <v>3.48</v>
      </c>
      <c r="BA128" s="2" t="n">
        <v>1</v>
      </c>
      <c r="BB128" s="2" t="n">
        <f aca="false">1/(LOG(BE128)+LOG(AO128))</f>
        <v>0.317557674880898</v>
      </c>
      <c r="BC128" s="2" t="n">
        <f aca="false">(BF128-BE128)/(AP128-AO128)</f>
        <v>0.970238095238095</v>
      </c>
      <c r="BD128" s="2" t="n">
        <f aca="false">(20*BE128)/((AO128/18)-3.5)</f>
        <v>243</v>
      </c>
      <c r="BE128" s="3" t="n">
        <v>16.2</v>
      </c>
      <c r="BF128" s="3" t="n">
        <v>97.7</v>
      </c>
      <c r="BG128" s="3" t="n">
        <v>111</v>
      </c>
      <c r="BH128" s="3" t="n">
        <v>107</v>
      </c>
      <c r="BI128" s="3" t="n">
        <v>124</v>
      </c>
      <c r="BJ128" s="2" t="n">
        <f aca="false">((BE128*15)+(BF128*30)+(BG128*30)+(BH128*30)+(BI128*15))-(BE128*120)</f>
        <v>9630</v>
      </c>
      <c r="BK128" s="2" t="n">
        <f aca="false">((BE128*15)+(BF128*30)+(BG128*30)+(BH128*30)+(BI128*15))</f>
        <v>11574</v>
      </c>
      <c r="BL128" s="2" t="n">
        <f aca="false">(1/BE128)</f>
        <v>0.0617283950617284</v>
      </c>
      <c r="BM128" s="2" t="n">
        <f aca="false">(BJ128/AU128)</f>
        <v>1.14438502673797</v>
      </c>
      <c r="BN128" s="2" t="n">
        <f aca="false">(BK128/AV128)</f>
        <v>0.613842482100239</v>
      </c>
      <c r="BO128" s="2" t="n">
        <f aca="false">(AX128*BM128)</f>
        <v>2.62052488878238</v>
      </c>
      <c r="BP128" s="2" t="n">
        <f aca="false">(AX128*BN128)</f>
        <v>1.40563662102506</v>
      </c>
      <c r="BQ128" s="2" t="n">
        <v>2</v>
      </c>
      <c r="BR128" s="4" t="n">
        <f aca="false">(BC128*BL128)</f>
        <v>0.059891240446796</v>
      </c>
      <c r="BS128" s="1" t="n">
        <v>173</v>
      </c>
      <c r="BT128" s="1" t="n">
        <v>0</v>
      </c>
      <c r="BU128" s="1" t="n">
        <v>48</v>
      </c>
      <c r="BV128" s="1" t="n">
        <v>1</v>
      </c>
      <c r="BW128" s="1" t="n">
        <v>91</v>
      </c>
      <c r="BX128" s="1" t="n">
        <v>0</v>
      </c>
      <c r="BY128" s="1" t="n">
        <v>34</v>
      </c>
      <c r="BZ128" s="1" t="n">
        <v>169</v>
      </c>
      <c r="CA128" s="1" t="n">
        <v>1</v>
      </c>
      <c r="CB128" s="1" t="n">
        <v>3</v>
      </c>
      <c r="CD128" s="1" t="n">
        <v>70</v>
      </c>
      <c r="CE128" s="1" t="n">
        <v>-4.58</v>
      </c>
      <c r="CF128" s="1" t="n">
        <v>28.65</v>
      </c>
      <c r="CG128" s="1" t="n">
        <v>120</v>
      </c>
      <c r="CH128" s="1" t="n">
        <v>92</v>
      </c>
      <c r="CI128" s="1" t="n">
        <v>414</v>
      </c>
      <c r="CJ128" s="1" t="n">
        <v>0.97</v>
      </c>
      <c r="CK128" s="1" t="s">
        <v>429</v>
      </c>
      <c r="CN128" s="1" t="n">
        <v>1473</v>
      </c>
      <c r="CO128" s="1" t="n">
        <v>20.9368635437882</v>
      </c>
      <c r="CP128" s="1" t="n">
        <v>21.3238289205703</v>
      </c>
      <c r="CQ128" s="1" t="n">
        <v>4.82688391038697</v>
      </c>
      <c r="CR128" s="1" t="n">
        <v>5.43788187372709</v>
      </c>
      <c r="CS128" s="1" t="n">
        <v>3.42158859470468</v>
      </c>
      <c r="CT128" s="1" t="n">
        <v>57.9497623896809</v>
      </c>
      <c r="CU128" s="1" t="n">
        <v>0.6</v>
      </c>
      <c r="CV128" s="1" t="n">
        <v>4.5</v>
      </c>
      <c r="CW128" s="1" t="n">
        <v>10.7</v>
      </c>
      <c r="CX128" s="1" t="n">
        <v>0</v>
      </c>
      <c r="CY128" s="1" t="n">
        <v>0.3</v>
      </c>
      <c r="CZ128" s="1" t="n">
        <v>2.9</v>
      </c>
      <c r="DA128" s="1" t="n">
        <v>2</v>
      </c>
      <c r="DB128" s="1" t="n">
        <v>0.7</v>
      </c>
      <c r="DC128" s="1" t="n">
        <v>0</v>
      </c>
      <c r="DD128" s="1" t="n">
        <v>77.1</v>
      </c>
      <c r="DE128" s="1" t="n">
        <v>34.9</v>
      </c>
      <c r="DF128" s="1" t="n">
        <v>7.9</v>
      </c>
      <c r="DG128" s="1" t="n">
        <v>8.9</v>
      </c>
      <c r="DH128" s="1" t="n">
        <v>5.6</v>
      </c>
      <c r="DI128" s="1" t="n">
        <v>126</v>
      </c>
      <c r="DJ128" s="1" t="n">
        <v>213.4</v>
      </c>
      <c r="DK128" s="1" t="n">
        <v>29.3</v>
      </c>
      <c r="DL128" s="1" t="n">
        <v>20.7</v>
      </c>
      <c r="DM128" s="1" t="n">
        <v>924</v>
      </c>
      <c r="DN128" s="1" t="n">
        <v>737</v>
      </c>
      <c r="DO128" s="1" t="n">
        <v>1.21</v>
      </c>
      <c r="DP128" s="1" t="n">
        <v>1.56</v>
      </c>
      <c r="DQ128" s="1" t="n">
        <v>0.77</v>
      </c>
      <c r="DR128" s="1" t="n">
        <v>4.37</v>
      </c>
      <c r="DS128" s="1" t="n">
        <v>79.9</v>
      </c>
      <c r="DT128" s="1" t="n">
        <v>123.9</v>
      </c>
      <c r="DU128" s="1" t="n">
        <v>2.23</v>
      </c>
      <c r="DV128" s="1" t="n">
        <v>14.96</v>
      </c>
      <c r="DW128" s="1" t="n">
        <v>3.04</v>
      </c>
      <c r="DX128" s="1" t="n">
        <v>1139</v>
      </c>
      <c r="DY128" s="1" t="n">
        <v>11.12</v>
      </c>
      <c r="DZ128" s="1" t="n">
        <v>1482</v>
      </c>
      <c r="EA128" s="1" t="n">
        <v>115</v>
      </c>
      <c r="EB128" s="1" t="n">
        <v>1622</v>
      </c>
      <c r="EC128" s="1" t="n">
        <v>632</v>
      </c>
      <c r="ED128" s="1" t="n">
        <v>46</v>
      </c>
      <c r="EE128" s="1" t="n">
        <v>9.7</v>
      </c>
      <c r="EF128" s="1" t="n">
        <v>0</v>
      </c>
      <c r="EG128" s="1" t="n">
        <v>10</v>
      </c>
      <c r="EH128" s="1" t="n">
        <v>2</v>
      </c>
      <c r="EI128" s="1" t="n">
        <v>200</v>
      </c>
      <c r="EJ128" s="1" t="s">
        <v>425</v>
      </c>
      <c r="EK128" s="1" t="s">
        <v>425</v>
      </c>
      <c r="EL128" s="1" t="s">
        <v>425</v>
      </c>
      <c r="EM128" s="1" t="n">
        <v>1500</v>
      </c>
      <c r="EN128" s="1" t="n">
        <v>240</v>
      </c>
      <c r="EO128" s="1" t="n">
        <v>5</v>
      </c>
      <c r="EP128" s="1" t="n">
        <v>0</v>
      </c>
      <c r="EQ128" s="1" t="n">
        <v>0</v>
      </c>
      <c r="ER128" s="1" t="n">
        <v>0</v>
      </c>
      <c r="ES128" s="1" t="n">
        <v>0</v>
      </c>
      <c r="ET128" s="1" t="n">
        <v>0</v>
      </c>
      <c r="EU128" s="1" t="n">
        <v>0</v>
      </c>
      <c r="EV128" s="1" t="n">
        <v>0</v>
      </c>
      <c r="EW128" s="1" t="n">
        <v>0</v>
      </c>
      <c r="EX128" s="1" t="n">
        <v>1</v>
      </c>
      <c r="EY128" s="1" t="n">
        <v>3</v>
      </c>
      <c r="EZ128" s="1" t="n">
        <v>7</v>
      </c>
      <c r="FA128" s="1" t="n">
        <v>0</v>
      </c>
      <c r="FB128" s="1" t="n">
        <v>0</v>
      </c>
      <c r="FC128" s="1" t="n">
        <v>0</v>
      </c>
      <c r="FD128" s="1" t="n">
        <v>1</v>
      </c>
      <c r="FE128" s="1" t="n">
        <v>18</v>
      </c>
      <c r="FF128" s="1" t="n">
        <v>1</v>
      </c>
      <c r="FG128" s="1" t="n">
        <v>1</v>
      </c>
      <c r="FH128" s="1" t="n">
        <v>1</v>
      </c>
      <c r="FI128" s="1" t="n">
        <v>10</v>
      </c>
      <c r="FJ128" s="1" t="n">
        <v>3</v>
      </c>
      <c r="FK128" s="1" t="n">
        <v>1</v>
      </c>
      <c r="FL128" s="1" t="n">
        <v>4</v>
      </c>
    </row>
    <row r="129" customFormat="false" ht="15" hidden="false" customHeight="true" outlineLevel="0" collapsed="false">
      <c r="A129" s="1" t="n">
        <v>30713</v>
      </c>
      <c r="B129" s="1" t="n">
        <v>2</v>
      </c>
      <c r="C129" s="1" t="n">
        <v>22</v>
      </c>
      <c r="D129" s="1" t="n">
        <v>1</v>
      </c>
      <c r="E129" s="1" t="n">
        <v>1</v>
      </c>
      <c r="F129" s="1" t="n">
        <v>0</v>
      </c>
      <c r="G129" s="1" t="n">
        <v>1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1" t="n">
        <v>0</v>
      </c>
      <c r="N129" s="1" t="n">
        <v>0</v>
      </c>
      <c r="O129" s="1" t="n">
        <v>1</v>
      </c>
      <c r="P129" s="1" t="n">
        <f aca="false">SUM(E129:O129)</f>
        <v>3</v>
      </c>
      <c r="Q129" s="1" t="n">
        <v>100</v>
      </c>
      <c r="R129" s="1" t="n">
        <v>60</v>
      </c>
      <c r="S129" s="1" t="n">
        <v>40</v>
      </c>
      <c r="T129" s="2" t="n">
        <v>73.3333333333333</v>
      </c>
      <c r="U129" s="3" t="n">
        <v>58.2</v>
      </c>
      <c r="V129" s="3" t="n">
        <v>160.5</v>
      </c>
      <c r="W129" s="2" t="n">
        <v>22.5929484380004</v>
      </c>
      <c r="X129" s="2" t="n">
        <v>0</v>
      </c>
      <c r="Y129" s="3" t="n">
        <v>72</v>
      </c>
      <c r="Z129" s="3" t="n">
        <v>94.5</v>
      </c>
      <c r="AA129" s="2" t="n">
        <v>35.8769229946247</v>
      </c>
      <c r="AB129" s="2" t="n">
        <v>0.448598130841122</v>
      </c>
      <c r="AC129" s="2" t="n">
        <v>0.761904761904762</v>
      </c>
      <c r="AD129" s="3" t="n">
        <v>25.6</v>
      </c>
      <c r="AE129" s="3" t="n">
        <v>14.9</v>
      </c>
      <c r="AF129" s="3" t="n">
        <v>43.3</v>
      </c>
      <c r="AG129" s="1" t="n">
        <v>1</v>
      </c>
      <c r="AH129" s="3" t="n">
        <v>52.1</v>
      </c>
      <c r="AI129" s="3" t="n">
        <v>30.3</v>
      </c>
      <c r="AJ129" s="3" t="n">
        <v>41.1</v>
      </c>
      <c r="AK129" s="3" t="n">
        <v>2.2</v>
      </c>
      <c r="AL129" s="1" t="n">
        <v>1342</v>
      </c>
      <c r="AM129" s="1" t="n">
        <v>17</v>
      </c>
      <c r="AN129" s="1" t="n">
        <v>2094</v>
      </c>
      <c r="AO129" s="1" t="n">
        <v>78</v>
      </c>
      <c r="AP129" s="1" t="n">
        <v>121</v>
      </c>
      <c r="AQ129" s="1" t="n">
        <v>131</v>
      </c>
      <c r="AR129" s="1" t="n">
        <v>74</v>
      </c>
      <c r="AS129" s="1" t="n">
        <v>87</v>
      </c>
      <c r="AT129" s="1" t="n">
        <v>1</v>
      </c>
      <c r="AU129" s="1" t="n">
        <f aca="false">((AO129*15)+(AP129*30)+(AQ129*30)+(AR129*30)+(AS129*15))-(AO129*120)</f>
        <v>2895</v>
      </c>
      <c r="AV129" s="1" t="n">
        <f aca="false">((AO129*15)+(AP129*30)+(AQ129*30)+(AR129*30)+(AS129*15))</f>
        <v>12255</v>
      </c>
      <c r="BS129" s="1" t="n">
        <v>164</v>
      </c>
      <c r="BT129" s="1" t="n">
        <v>0</v>
      </c>
      <c r="BU129" s="1" t="n">
        <v>39</v>
      </c>
      <c r="BV129" s="1" t="n">
        <v>1</v>
      </c>
      <c r="BW129" s="1" t="n">
        <v>100</v>
      </c>
      <c r="BX129" s="1" t="n">
        <v>0</v>
      </c>
      <c r="BY129" s="1" t="n">
        <v>25</v>
      </c>
      <c r="BZ129" s="1" t="n">
        <v>127</v>
      </c>
      <c r="CA129" s="1" t="n">
        <v>0</v>
      </c>
      <c r="CB129" s="1" t="n">
        <v>0</v>
      </c>
      <c r="CD129" s="1" t="n">
        <v>62</v>
      </c>
      <c r="CE129" s="1" t="n">
        <v>56.62</v>
      </c>
      <c r="CF129" s="1" t="n">
        <v>31.43</v>
      </c>
      <c r="CG129" s="1" t="n">
        <v>120</v>
      </c>
      <c r="CH129" s="1" t="n">
        <v>82</v>
      </c>
      <c r="CI129" s="1" t="n">
        <v>402</v>
      </c>
      <c r="CJ129" s="1" t="n">
        <v>1.66</v>
      </c>
      <c r="CK129" s="1" t="s">
        <v>429</v>
      </c>
    </row>
    <row r="130" customFormat="false" ht="15" hidden="false" customHeight="true" outlineLevel="0" collapsed="false">
      <c r="A130" s="1" t="n">
        <v>30717</v>
      </c>
      <c r="B130" s="1" t="n">
        <v>2</v>
      </c>
      <c r="C130" s="1" t="n">
        <v>70</v>
      </c>
      <c r="D130" s="1" t="n">
        <v>1</v>
      </c>
      <c r="E130" s="1" t="n">
        <v>0</v>
      </c>
      <c r="F130" s="1" t="n">
        <v>1</v>
      </c>
      <c r="G130" s="1" t="n">
        <v>0</v>
      </c>
      <c r="H130" s="1" t="n">
        <v>1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</v>
      </c>
      <c r="N130" s="1" t="n">
        <v>0</v>
      </c>
      <c r="O130" s="1" t="n">
        <v>1</v>
      </c>
      <c r="P130" s="1" t="n">
        <f aca="false">SUM(E130:O130)</f>
        <v>3</v>
      </c>
      <c r="Q130" s="1" t="n">
        <v>120</v>
      </c>
      <c r="R130" s="1" t="n">
        <v>80</v>
      </c>
      <c r="S130" s="1" t="n">
        <v>40</v>
      </c>
      <c r="T130" s="2" t="n">
        <v>93.3333333333333</v>
      </c>
      <c r="U130" s="3" t="n">
        <v>48.9</v>
      </c>
      <c r="V130" s="3" t="n">
        <v>140.5</v>
      </c>
      <c r="W130" s="2" t="n">
        <v>24.7717227492053</v>
      </c>
      <c r="X130" s="2" t="n">
        <v>0</v>
      </c>
      <c r="Y130" s="3" t="n">
        <v>81.9</v>
      </c>
      <c r="Z130" s="3" t="n">
        <v>91.75</v>
      </c>
      <c r="AA130" s="2" t="n">
        <v>37.1980842349897</v>
      </c>
      <c r="AB130" s="2" t="n">
        <v>0.582918149466192</v>
      </c>
      <c r="AC130" s="2" t="n">
        <v>0.892643051771117</v>
      </c>
      <c r="AD130" s="3" t="n">
        <v>30</v>
      </c>
      <c r="AE130" s="3" t="n">
        <v>14.7</v>
      </c>
      <c r="AF130" s="3" t="n">
        <v>34.2</v>
      </c>
      <c r="AG130" s="1" t="n">
        <v>8</v>
      </c>
      <c r="AH130" s="3" t="n">
        <v>46.4</v>
      </c>
      <c r="AI130" s="3" t="n">
        <v>22.7</v>
      </c>
      <c r="AJ130" s="3" t="n">
        <v>32.4</v>
      </c>
      <c r="AK130" s="3" t="n">
        <v>1.8</v>
      </c>
      <c r="AL130" s="1" t="n">
        <v>1035</v>
      </c>
      <c r="AM130" s="1" t="n">
        <v>55</v>
      </c>
      <c r="AN130" s="1" t="n">
        <v>1697</v>
      </c>
      <c r="AO130" s="1" t="n">
        <v>85</v>
      </c>
      <c r="AP130" s="1" t="n">
        <v>105</v>
      </c>
      <c r="AQ130" s="1" t="n">
        <v>89</v>
      </c>
      <c r="AR130" s="1" t="n">
        <v>145</v>
      </c>
      <c r="AS130" s="1" t="n">
        <v>148</v>
      </c>
      <c r="AT130" s="1" t="n">
        <v>3</v>
      </c>
      <c r="AU130" s="1" t="n">
        <f aca="false">((AO130*15)+(AP130*30)+(AQ130*30)+(AR130*30)+(AS130*15))-(AO130*120)</f>
        <v>3465</v>
      </c>
      <c r="AV130" s="1" t="n">
        <f aca="false">((AO130*15)+(AP130*30)+(AQ130*30)+(AR130*30)+(AS130*15))</f>
        <v>13665</v>
      </c>
      <c r="AW130" s="1" t="n">
        <v>5.35</v>
      </c>
      <c r="AX130" s="4" t="n">
        <f aca="false">10000/SQRT((AO130*BE130)*(AVERAGE(AO130:AS130)*AVERAGE(BE130:BI130)))</f>
        <v>4.23718607796948</v>
      </c>
      <c r="AY130" s="4" t="n">
        <v>0</v>
      </c>
      <c r="AZ130" s="2" t="n">
        <f aca="false">(AO130*BE130)/405</f>
        <v>2.64444444444444</v>
      </c>
      <c r="BA130" s="2" t="n">
        <v>1</v>
      </c>
      <c r="BB130" s="2" t="n">
        <f aca="false">1/(LOG(BE130)+LOG(AO130))</f>
        <v>0.330055936106162</v>
      </c>
      <c r="BC130" s="2" t="n">
        <f aca="false">(BF130-BE130)/(AP130-AO130)</f>
        <v>1</v>
      </c>
      <c r="BD130" s="2" t="n">
        <f aca="false">(20*BE130)/((AO130/18)-3.5)</f>
        <v>206.181818181818</v>
      </c>
      <c r="BE130" s="3" t="n">
        <v>12.6</v>
      </c>
      <c r="BF130" s="3" t="n">
        <v>32.6</v>
      </c>
      <c r="BG130" s="3" t="n">
        <v>19.7</v>
      </c>
      <c r="BH130" s="3" t="n">
        <v>64.6</v>
      </c>
      <c r="BI130" s="3" t="n">
        <v>97.8</v>
      </c>
      <c r="BJ130" s="2" t="n">
        <f aca="false">((BE130*15)+(BF130*30)+(BG130*30)+(BH130*30)+(BI130*15))-(BE130*120)</f>
        <v>3651</v>
      </c>
      <c r="BK130" s="2" t="n">
        <f aca="false">((BE130*15)+(BF130*30)+(BG130*30)+(BH130*30)+(BI130*15))</f>
        <v>5163</v>
      </c>
      <c r="BL130" s="2" t="n">
        <f aca="false">(1/BE130)</f>
        <v>0.0793650793650794</v>
      </c>
      <c r="BM130" s="2" t="n">
        <f aca="false">(BJ130/AU130)</f>
        <v>1.05367965367965</v>
      </c>
      <c r="BN130" s="2" t="n">
        <f aca="false">(BK130/AV130)</f>
        <v>0.377826564215148</v>
      </c>
      <c r="BO130" s="2" t="n">
        <f aca="false">(AX130*BM130)</f>
        <v>4.46463675921113</v>
      </c>
      <c r="BP130" s="2" t="n">
        <f aca="false">(AX130*BN130)</f>
        <v>1.60092145777947</v>
      </c>
      <c r="BQ130" s="2" t="n">
        <v>2</v>
      </c>
      <c r="BR130" s="4" t="n">
        <f aca="false">(BC130*BL130)</f>
        <v>0.0793650793650794</v>
      </c>
      <c r="BS130" s="1" t="n">
        <v>182</v>
      </c>
      <c r="BT130" s="1" t="n">
        <v>0</v>
      </c>
      <c r="BU130" s="1" t="n">
        <v>34</v>
      </c>
      <c r="BV130" s="1" t="n">
        <v>1</v>
      </c>
      <c r="BW130" s="1" t="n">
        <v>105</v>
      </c>
      <c r="BX130" s="1" t="n">
        <v>0</v>
      </c>
      <c r="BY130" s="1" t="n">
        <v>43</v>
      </c>
      <c r="BZ130" s="1" t="n">
        <v>215</v>
      </c>
      <c r="CA130" s="1" t="n">
        <v>1</v>
      </c>
      <c r="CB130" s="1" t="n">
        <v>1</v>
      </c>
      <c r="CD130" s="1" t="n">
        <v>52</v>
      </c>
      <c r="CE130" s="1" t="n">
        <v>7.48</v>
      </c>
      <c r="CF130" s="1" t="n">
        <v>13.61</v>
      </c>
      <c r="CG130" s="1" t="n">
        <v>184</v>
      </c>
      <c r="CH130" s="1" t="n">
        <v>106</v>
      </c>
      <c r="CI130" s="1" t="n">
        <v>434</v>
      </c>
      <c r="CJ130" s="1" t="n">
        <v>1.55</v>
      </c>
      <c r="CK130" s="1" t="s">
        <v>429</v>
      </c>
      <c r="FN130" s="1" t="n">
        <v>5</v>
      </c>
      <c r="FO130" s="1" t="n">
        <v>2</v>
      </c>
      <c r="FP130" s="1" t="n">
        <v>2</v>
      </c>
      <c r="FQ130" s="1" t="n">
        <v>15.5</v>
      </c>
      <c r="FR130" s="1" t="n">
        <v>7584.792</v>
      </c>
      <c r="FS130" s="1" t="n">
        <v>0</v>
      </c>
      <c r="FT130" s="1" t="n">
        <v>2</v>
      </c>
      <c r="FU130" s="1" t="n">
        <v>4</v>
      </c>
      <c r="FW130" s="1" t="n">
        <v>1429.1</v>
      </c>
      <c r="FX130" s="1" t="n">
        <v>68.32</v>
      </c>
      <c r="FY130" s="1" t="n">
        <v>16.34</v>
      </c>
      <c r="FZ130" s="1" t="n">
        <v>11.69</v>
      </c>
      <c r="GA130" s="1" t="n">
        <v>12.07</v>
      </c>
      <c r="GB130" s="1" t="n">
        <v>237.53</v>
      </c>
      <c r="GC130" s="1" t="n">
        <v>2.09</v>
      </c>
      <c r="GD130" s="1" t="n">
        <v>9.92</v>
      </c>
      <c r="GE130" s="1" t="n">
        <v>2.98</v>
      </c>
      <c r="GF130" s="1" t="n">
        <v>143.43</v>
      </c>
      <c r="GG130" s="1" t="n">
        <v>1.14</v>
      </c>
      <c r="GH130" s="1" t="n">
        <v>8.96</v>
      </c>
      <c r="GI130" s="1" t="n">
        <v>5.9</v>
      </c>
      <c r="GJ130" s="1" t="n">
        <v>26.23</v>
      </c>
      <c r="GK130" s="1" t="n">
        <v>19.94</v>
      </c>
      <c r="GL130" s="1" t="n">
        <v>10.88</v>
      </c>
      <c r="GM130" s="1" t="n">
        <v>6.25</v>
      </c>
      <c r="GN130" s="1" t="n">
        <v>0</v>
      </c>
      <c r="GO130" s="1" t="n">
        <v>14.88</v>
      </c>
      <c r="GP130" s="1" t="n">
        <v>5.48</v>
      </c>
      <c r="GQ130" s="1" t="n">
        <v>4.38</v>
      </c>
      <c r="GR130" s="1" t="n">
        <v>1.73</v>
      </c>
      <c r="GS130" s="1" t="n">
        <v>1244.12</v>
      </c>
      <c r="GT130" s="1" t="n">
        <v>17.1</v>
      </c>
      <c r="GU130" s="1" t="n">
        <v>0.2</v>
      </c>
      <c r="GV130" s="1" t="n">
        <v>371.86</v>
      </c>
      <c r="GW130" s="1" t="n">
        <v>1381.11</v>
      </c>
      <c r="GX130" s="1" t="n">
        <v>3104.24</v>
      </c>
      <c r="GY130" s="1" t="n">
        <v>1818.7</v>
      </c>
      <c r="GZ130" s="1" t="n">
        <v>7.53</v>
      </c>
      <c r="HA130" s="1" t="n">
        <v>1.12</v>
      </c>
      <c r="HB130" s="1" t="n">
        <v>2.99</v>
      </c>
      <c r="HC130" s="1" t="n">
        <v>0</v>
      </c>
      <c r="HD130" s="1" t="n">
        <v>92.41</v>
      </c>
      <c r="HE130" s="1" t="n">
        <v>132.48</v>
      </c>
      <c r="HF130" s="1" t="n">
        <v>2.08</v>
      </c>
      <c r="HG130" s="1" t="n">
        <v>2.48</v>
      </c>
      <c r="HH130" s="1" t="n">
        <v>16.5</v>
      </c>
      <c r="HI130" s="1" t="n">
        <v>5.39</v>
      </c>
      <c r="HJ130" s="1" t="n">
        <v>1.43</v>
      </c>
      <c r="HK130" s="1" t="n">
        <v>0.28</v>
      </c>
      <c r="HL130" s="1" t="n">
        <v>403.4</v>
      </c>
      <c r="HM130" s="1" t="n">
        <v>3.42</v>
      </c>
      <c r="HN130" s="1" t="n">
        <v>365.9</v>
      </c>
      <c r="HO130" s="1" t="n">
        <v>8780.52</v>
      </c>
      <c r="HP130" s="1" t="n">
        <v>10630.46</v>
      </c>
      <c r="HQ130" s="1" t="n">
        <v>29.33</v>
      </c>
      <c r="HR130" s="1" t="n">
        <v>7335.16</v>
      </c>
      <c r="HS130" s="1" t="n">
        <v>16.42</v>
      </c>
      <c r="HT130" s="1" t="n">
        <v>12929.53</v>
      </c>
      <c r="HU130" s="1" t="n">
        <v>12101.08</v>
      </c>
      <c r="HV130" s="1" t="n">
        <v>408.87</v>
      </c>
      <c r="HW130" s="1" t="n">
        <v>6.22</v>
      </c>
      <c r="HX130" s="1" t="n">
        <v>3.66</v>
      </c>
      <c r="HY130" s="1" t="n">
        <v>7.59</v>
      </c>
      <c r="HZ130" s="1" t="n">
        <v>0.87</v>
      </c>
      <c r="IA130" s="1" t="n">
        <v>4.26</v>
      </c>
      <c r="IB130" s="1" t="n">
        <v>0.44</v>
      </c>
      <c r="IC130" s="1" t="n">
        <v>14.5</v>
      </c>
      <c r="ID130" s="1" t="n">
        <v>8.05</v>
      </c>
      <c r="IE130" s="1" t="n">
        <v>5.78</v>
      </c>
      <c r="IF130" s="1" t="n">
        <v>9.37</v>
      </c>
      <c r="IG130" s="1" t="n">
        <v>5.45</v>
      </c>
      <c r="IH130" s="1" t="n">
        <v>261.95</v>
      </c>
      <c r="II130" s="1" t="n">
        <v>0</v>
      </c>
      <c r="IJ130" s="1" t="n">
        <v>0</v>
      </c>
      <c r="IK130" s="1" t="n">
        <v>195.04</v>
      </c>
      <c r="IL130" s="1" t="n">
        <v>955711.24</v>
      </c>
      <c r="IM130" s="1" t="n">
        <v>4023.54</v>
      </c>
      <c r="IN130" s="1" t="n">
        <v>20.64</v>
      </c>
      <c r="IO130" s="1" t="n">
        <v>0.02</v>
      </c>
      <c r="IP130" s="1" t="n">
        <v>0.01</v>
      </c>
      <c r="IQ130" s="1" t="n">
        <v>0.01</v>
      </c>
      <c r="IR130" s="1" t="n">
        <v>0.04</v>
      </c>
      <c r="IS130" s="1" t="n">
        <v>0</v>
      </c>
      <c r="IT130" s="1" t="n">
        <v>0</v>
      </c>
      <c r="IU130" s="1" t="n">
        <v>0.21</v>
      </c>
      <c r="IV130" s="1" t="n">
        <v>0.34</v>
      </c>
      <c r="IW130" s="1" t="n">
        <v>4.05</v>
      </c>
      <c r="IX130" s="1" t="n">
        <v>3.96</v>
      </c>
      <c r="IY130" s="1" t="n">
        <v>1.79</v>
      </c>
      <c r="IZ130" s="1" t="n">
        <v>1.43</v>
      </c>
      <c r="JA130" s="1" t="n">
        <v>0.42</v>
      </c>
      <c r="JB130" s="1" t="n">
        <v>0</v>
      </c>
      <c r="JC130" s="1" t="n">
        <v>9.92</v>
      </c>
      <c r="JD130" s="1" t="n">
        <v>6.35</v>
      </c>
      <c r="JE130" s="1" t="n">
        <v>0.7</v>
      </c>
      <c r="JF130" s="1" t="n">
        <v>0.05</v>
      </c>
      <c r="JG130" s="1" t="n">
        <v>0</v>
      </c>
      <c r="JH130" s="1" t="n">
        <v>4.83</v>
      </c>
      <c r="JI130" s="1" t="n">
        <v>4.45</v>
      </c>
      <c r="JJ130" s="1" t="n">
        <v>0.09</v>
      </c>
      <c r="JK130" s="1" t="n">
        <v>0.21</v>
      </c>
      <c r="JL130" s="1" t="n">
        <v>0.34</v>
      </c>
      <c r="JM130" s="1" t="n">
        <v>0.4</v>
      </c>
      <c r="JN130" s="1" t="n">
        <v>0.01</v>
      </c>
      <c r="JO130" s="1" t="n">
        <v>0.09</v>
      </c>
      <c r="JP130" s="1" t="n">
        <v>0.08</v>
      </c>
      <c r="JQ130" s="1" t="n">
        <v>0.01</v>
      </c>
      <c r="JR130" s="1" t="n">
        <v>0.01</v>
      </c>
      <c r="JS130" s="1" t="n">
        <v>0</v>
      </c>
      <c r="JT130" s="1" t="n">
        <v>0.06</v>
      </c>
      <c r="JU130" s="1" t="n">
        <v>0.04</v>
      </c>
      <c r="JV130" s="1" t="n">
        <v>51</v>
      </c>
      <c r="JW130" s="1" t="n">
        <v>3060</v>
      </c>
      <c r="JX130" s="1" t="n">
        <v>45.9</v>
      </c>
      <c r="JY130" s="1" t="n">
        <v>40.234</v>
      </c>
      <c r="JZ130" s="1" t="n">
        <v>24.984</v>
      </c>
      <c r="KA130" s="1" t="n">
        <v>1499.04</v>
      </c>
      <c r="KB130" s="1" t="n">
        <v>31.5941</v>
      </c>
      <c r="KC130" s="1" t="n">
        <v>13.117</v>
      </c>
      <c r="KD130" s="1" t="n">
        <v>787.02</v>
      </c>
      <c r="KE130" s="1" t="n">
        <v>85.259</v>
      </c>
      <c r="KF130" s="1" t="n">
        <v>136.259</v>
      </c>
      <c r="KG130" s="1" t="n">
        <v>212.9212</v>
      </c>
    </row>
    <row r="131" customFormat="false" ht="15" hidden="false" customHeight="true" outlineLevel="0" collapsed="false">
      <c r="A131" s="1" t="n">
        <v>30718</v>
      </c>
      <c r="B131" s="1" t="n">
        <v>2</v>
      </c>
      <c r="C131" s="1" t="n">
        <v>26</v>
      </c>
      <c r="D131" s="1" t="n">
        <v>1</v>
      </c>
      <c r="E131" s="1" t="n">
        <v>0</v>
      </c>
      <c r="F131" s="1" t="n">
        <v>0</v>
      </c>
      <c r="G131" s="1" t="n">
        <v>1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</v>
      </c>
      <c r="M131" s="1" t="n">
        <v>1</v>
      </c>
      <c r="N131" s="1" t="n">
        <v>0</v>
      </c>
      <c r="O131" s="1" t="n">
        <v>0</v>
      </c>
      <c r="P131" s="1" t="n">
        <f aca="false">SUM(E131:O131)</f>
        <v>2</v>
      </c>
      <c r="Q131" s="1" t="n">
        <v>112</v>
      </c>
      <c r="R131" s="1" t="n">
        <v>70</v>
      </c>
      <c r="S131" s="1" t="n">
        <v>42</v>
      </c>
      <c r="T131" s="2" t="n">
        <v>84</v>
      </c>
      <c r="U131" s="3" t="n">
        <v>73.9</v>
      </c>
      <c r="V131" s="3" t="n">
        <v>158</v>
      </c>
      <c r="W131" s="2" t="n">
        <v>29.602627784009</v>
      </c>
      <c r="X131" s="2" t="n">
        <v>1</v>
      </c>
      <c r="Y131" s="3" t="n">
        <v>80</v>
      </c>
      <c r="Z131" s="3" t="n">
        <v>110.2</v>
      </c>
      <c r="AA131" s="2" t="n">
        <v>36.9650762420069</v>
      </c>
      <c r="AB131" s="2" t="n">
        <v>0.506329113924051</v>
      </c>
      <c r="AC131" s="2" t="n">
        <v>0.725952813067151</v>
      </c>
      <c r="AD131" s="3" t="n">
        <v>35.6</v>
      </c>
      <c r="AE131" s="3" t="n">
        <v>26.3</v>
      </c>
      <c r="AF131" s="3" t="n">
        <v>47.6</v>
      </c>
      <c r="AG131" s="1" t="n">
        <v>5</v>
      </c>
      <c r="AH131" s="3" t="n">
        <v>45.6</v>
      </c>
      <c r="AI131" s="3" t="n">
        <v>33.9</v>
      </c>
      <c r="AJ131" s="3" t="n">
        <v>45.2</v>
      </c>
      <c r="AK131" s="3" t="n">
        <v>2.4</v>
      </c>
      <c r="AL131" s="1" t="n">
        <v>1478</v>
      </c>
      <c r="AM131" s="1" t="n">
        <v>41</v>
      </c>
      <c r="AN131" s="1" t="n">
        <v>2424</v>
      </c>
      <c r="AO131" s="1" t="n">
        <v>82</v>
      </c>
      <c r="AP131" s="1" t="n">
        <v>119</v>
      </c>
      <c r="AQ131" s="1" t="n">
        <v>129</v>
      </c>
      <c r="AR131" s="1" t="n">
        <v>97</v>
      </c>
      <c r="AS131" s="1" t="n">
        <v>70</v>
      </c>
      <c r="AT131" s="1" t="n">
        <v>1</v>
      </c>
      <c r="AU131" s="1" t="n">
        <f aca="false">((AO131*15)+(AP131*30)+(AQ131*30)+(AR131*30)+(AS131*15))-(AO131*120)</f>
        <v>2790</v>
      </c>
      <c r="AV131" s="1" t="n">
        <f aca="false">((AO131*15)+(AP131*30)+(AQ131*30)+(AR131*30)+(AS131*15))</f>
        <v>12630</v>
      </c>
      <c r="AX131" s="4" t="n">
        <f aca="false">10000/SQRT((AO131*BE131)*(AVERAGE(AO131:AS131)*AVERAGE(BE131:BI131)))</f>
        <v>8.59852424135191</v>
      </c>
      <c r="AY131" s="4" t="n">
        <v>0</v>
      </c>
      <c r="AZ131" s="2" t="n">
        <f aca="false">(AO131*BE131)/405</f>
        <v>1.10548148148148</v>
      </c>
      <c r="BA131" s="2" t="n">
        <v>0</v>
      </c>
      <c r="BB131" s="2" t="n">
        <f aca="false">1/(LOG(BE131)+LOG(AO131))</f>
        <v>0.377215220654008</v>
      </c>
      <c r="BC131" s="2" t="n">
        <f aca="false">(BF131-BE131)/(AP131-AO131)</f>
        <v>0.741621621621622</v>
      </c>
      <c r="BD131" s="2" t="n">
        <f aca="false">(20*BE131)/((AO131/18)-3.5)</f>
        <v>103.452631578947</v>
      </c>
      <c r="BE131" s="3" t="n">
        <v>5.46</v>
      </c>
      <c r="BF131" s="3" t="n">
        <v>32.9</v>
      </c>
      <c r="BG131" s="3" t="n">
        <v>41</v>
      </c>
      <c r="BH131" s="3" t="n">
        <v>43.8</v>
      </c>
      <c r="BI131" s="3" t="n">
        <v>28.8</v>
      </c>
      <c r="BJ131" s="2" t="n">
        <f aca="false">((BE131*15)+(BF131*30)+(BG131*30)+(BH131*30)+(BI131*15))-(BE131*120)</f>
        <v>3389.7</v>
      </c>
      <c r="BK131" s="2" t="n">
        <f aca="false">((BE131*15)+(BF131*30)+(BG131*30)+(BH131*30)+(BI131*15))</f>
        <v>4044.9</v>
      </c>
      <c r="BL131" s="2" t="n">
        <f aca="false">(1/BE131)</f>
        <v>0.183150183150183</v>
      </c>
      <c r="BM131" s="2" t="n">
        <f aca="false">(BJ131/AU131)</f>
        <v>1.21494623655914</v>
      </c>
      <c r="BN131" s="2" t="n">
        <f aca="false">(BK131/AV131)</f>
        <v>0.320261282660333</v>
      </c>
      <c r="BO131" s="2" t="n">
        <f aca="false">(AX131*BM131)</f>
        <v>10.446744666993</v>
      </c>
      <c r="BP131" s="2" t="n">
        <f aca="false">(AX131*BN131)</f>
        <v>2.75377440252132</v>
      </c>
      <c r="BQ131" s="2" t="n">
        <v>2</v>
      </c>
      <c r="BR131" s="4" t="n">
        <f aca="false">(BC131*BL131)</f>
        <v>0.135828135828136</v>
      </c>
      <c r="BS131" s="1" t="n">
        <v>148</v>
      </c>
      <c r="BT131" s="1" t="n">
        <v>0</v>
      </c>
      <c r="BU131" s="1" t="n">
        <v>54</v>
      </c>
      <c r="BV131" s="1" t="n">
        <v>0</v>
      </c>
      <c r="BW131" s="1" t="n">
        <v>71</v>
      </c>
      <c r="BX131" s="1" t="n">
        <v>0</v>
      </c>
      <c r="BY131" s="1" t="n">
        <v>23</v>
      </c>
      <c r="BZ131" s="1" t="n">
        <v>116</v>
      </c>
      <c r="CA131" s="1" t="n">
        <v>0</v>
      </c>
      <c r="CB131" s="1" t="n">
        <v>2</v>
      </c>
      <c r="CD131" s="1" t="n">
        <v>64</v>
      </c>
      <c r="CE131" s="1" t="n">
        <v>45.85</v>
      </c>
      <c r="CF131" s="1" t="n">
        <v>28.21</v>
      </c>
      <c r="CG131" s="1" t="n">
        <v>172</v>
      </c>
      <c r="CH131" s="1" t="n">
        <v>90</v>
      </c>
      <c r="CI131" s="1" t="n">
        <v>416</v>
      </c>
      <c r="CJ131" s="1" t="n">
        <v>1.47</v>
      </c>
      <c r="CK131" s="1" t="s">
        <v>429</v>
      </c>
      <c r="FM131" s="1" t="n">
        <v>4</v>
      </c>
      <c r="FN131" s="1" t="n">
        <v>4</v>
      </c>
      <c r="FO131" s="1" t="n">
        <v>2</v>
      </c>
      <c r="FP131" s="1" t="n">
        <v>2</v>
      </c>
      <c r="FQ131" s="1" t="n">
        <v>28.39036</v>
      </c>
      <c r="FR131" s="1" t="n">
        <v>305.6555</v>
      </c>
      <c r="FS131" s="1" t="n">
        <v>0.3</v>
      </c>
      <c r="FT131" s="1" t="n">
        <v>1</v>
      </c>
      <c r="FU131" s="1" t="n">
        <v>4</v>
      </c>
      <c r="FW131" s="1" t="n">
        <v>2280.78</v>
      </c>
      <c r="FX131" s="1" t="n">
        <v>61.57</v>
      </c>
      <c r="FY131" s="1" t="n">
        <v>21.44</v>
      </c>
      <c r="FZ131" s="1" t="n">
        <v>13.76</v>
      </c>
      <c r="GA131" s="1" t="n">
        <v>15.77</v>
      </c>
      <c r="GB131" s="1" t="n">
        <v>431.9</v>
      </c>
      <c r="GC131" s="1" t="n">
        <v>28.65</v>
      </c>
      <c r="GD131" s="1" t="n">
        <v>35.21</v>
      </c>
      <c r="GE131" s="1" t="n">
        <v>1.29</v>
      </c>
      <c r="GF131" s="1" t="n">
        <v>100.09</v>
      </c>
      <c r="GG131" s="1" t="n">
        <v>1.08</v>
      </c>
      <c r="GH131" s="1" t="n">
        <v>26.23</v>
      </c>
      <c r="GI131" s="1" t="n">
        <v>6.52</v>
      </c>
      <c r="GJ131" s="1" t="n">
        <v>29.69</v>
      </c>
      <c r="GK131" s="1" t="n">
        <v>28.32</v>
      </c>
      <c r="GL131" s="1" t="n">
        <v>12.18</v>
      </c>
      <c r="GM131" s="1" t="n">
        <v>7.83</v>
      </c>
      <c r="GN131" s="1" t="n">
        <v>0</v>
      </c>
      <c r="GO131" s="1" t="n">
        <v>16.08</v>
      </c>
      <c r="GP131" s="1" t="n">
        <v>6.07</v>
      </c>
      <c r="GQ131" s="1" t="n">
        <v>4.23</v>
      </c>
      <c r="GR131" s="1" t="n">
        <v>1.3</v>
      </c>
      <c r="GS131" s="1" t="n">
        <v>792.82</v>
      </c>
      <c r="GT131" s="1" t="n">
        <v>15.51</v>
      </c>
      <c r="GU131" s="1" t="n">
        <v>0.77</v>
      </c>
      <c r="GV131" s="1" t="n">
        <v>344.15</v>
      </c>
      <c r="GW131" s="1" t="n">
        <v>1235.19</v>
      </c>
      <c r="GX131" s="1" t="n">
        <v>3295.38</v>
      </c>
      <c r="GY131" s="1" t="n">
        <v>2401.17</v>
      </c>
      <c r="GZ131" s="1" t="n">
        <v>5.98</v>
      </c>
      <c r="HA131" s="1" t="n">
        <v>1.81</v>
      </c>
      <c r="HB131" s="1" t="n">
        <v>2.81</v>
      </c>
      <c r="HC131" s="1" t="n">
        <v>0</v>
      </c>
      <c r="HD131" s="1" t="n">
        <v>60.54</v>
      </c>
      <c r="HE131" s="1" t="n">
        <v>243.04</v>
      </c>
      <c r="HF131" s="1" t="n">
        <v>1.37</v>
      </c>
      <c r="HG131" s="1" t="n">
        <v>1.36</v>
      </c>
      <c r="HH131" s="1" t="n">
        <v>17.65</v>
      </c>
      <c r="HI131" s="1" t="n">
        <v>3.69</v>
      </c>
      <c r="HJ131" s="1" t="n">
        <v>1.97</v>
      </c>
      <c r="HK131" s="1" t="n">
        <v>0.14</v>
      </c>
      <c r="HL131" s="1" t="n">
        <v>256.98</v>
      </c>
      <c r="HM131" s="1" t="n">
        <v>2.33</v>
      </c>
      <c r="HN131" s="1" t="n">
        <v>31.28</v>
      </c>
      <c r="HO131" s="1" t="n">
        <v>4589.84</v>
      </c>
      <c r="HP131" s="1" t="n">
        <v>2855.32</v>
      </c>
      <c r="HQ131" s="1" t="n">
        <v>52.21</v>
      </c>
      <c r="HR131" s="1" t="n">
        <v>1487.08</v>
      </c>
      <c r="HS131" s="1" t="n">
        <v>160.6</v>
      </c>
      <c r="HT131" s="1" t="n">
        <v>7197.6</v>
      </c>
      <c r="HU131" s="1" t="n">
        <v>540.39</v>
      </c>
      <c r="HV131" s="1" t="n">
        <v>79.23</v>
      </c>
      <c r="HW131" s="1" t="n">
        <v>6.11</v>
      </c>
      <c r="HX131" s="1" t="n">
        <v>4.63</v>
      </c>
      <c r="HY131" s="1" t="n">
        <v>3.75</v>
      </c>
      <c r="HZ131" s="1" t="n">
        <v>0.44</v>
      </c>
      <c r="IA131" s="1" t="n">
        <v>5.83</v>
      </c>
      <c r="IB131" s="1" t="n">
        <v>1.13</v>
      </c>
      <c r="IC131" s="1" t="n">
        <v>12.06</v>
      </c>
      <c r="ID131" s="1" t="n">
        <v>4.66</v>
      </c>
      <c r="IE131" s="1" t="n">
        <v>10.54</v>
      </c>
      <c r="IF131" s="1" t="n">
        <v>13.43</v>
      </c>
      <c r="IG131" s="1" t="n">
        <v>7.46</v>
      </c>
      <c r="IH131" s="1" t="n">
        <v>114.85</v>
      </c>
      <c r="II131" s="1" t="n">
        <v>2.76</v>
      </c>
      <c r="IJ131" s="1" t="n">
        <v>94.19</v>
      </c>
      <c r="IK131" s="1" t="n">
        <v>35.01</v>
      </c>
      <c r="IL131" s="1" t="n">
        <v>4611660.3</v>
      </c>
      <c r="IM131" s="1" t="n">
        <v>10677.61</v>
      </c>
      <c r="IN131" s="1" t="n">
        <v>26.45</v>
      </c>
      <c r="IO131" s="1" t="n">
        <v>0.03</v>
      </c>
      <c r="IP131" s="1" t="n">
        <v>0.02</v>
      </c>
      <c r="IQ131" s="1" t="n">
        <v>0.01</v>
      </c>
      <c r="IR131" s="1" t="n">
        <v>0.05</v>
      </c>
      <c r="IS131" s="1" t="n">
        <v>0.04</v>
      </c>
      <c r="IT131" s="1" t="n">
        <v>0</v>
      </c>
      <c r="IU131" s="1" t="n">
        <v>0.27</v>
      </c>
      <c r="IV131" s="1" t="n">
        <v>0.19</v>
      </c>
      <c r="IW131" s="1" t="n">
        <v>5.24</v>
      </c>
      <c r="IX131" s="1" t="n">
        <v>2.61</v>
      </c>
      <c r="IY131" s="1" t="n">
        <v>2.09</v>
      </c>
      <c r="IZ131" s="1" t="n">
        <v>0.82</v>
      </c>
      <c r="JA131" s="1" t="n">
        <v>0.66</v>
      </c>
      <c r="JB131" s="1" t="n">
        <v>0</v>
      </c>
      <c r="JC131" s="1" t="n">
        <v>11.36</v>
      </c>
      <c r="JD131" s="1" t="n">
        <v>4.33</v>
      </c>
      <c r="JE131" s="1" t="n">
        <v>0.45</v>
      </c>
      <c r="JF131" s="1" t="n">
        <v>0.06</v>
      </c>
      <c r="JG131" s="1" t="n">
        <v>0</v>
      </c>
      <c r="JH131" s="1" t="n">
        <v>5.94</v>
      </c>
      <c r="JI131" s="1" t="n">
        <v>4.17</v>
      </c>
      <c r="JJ131" s="1" t="n">
        <v>0.03</v>
      </c>
      <c r="JK131" s="1" t="n">
        <v>0.12</v>
      </c>
      <c r="JL131" s="1" t="n">
        <v>0.39</v>
      </c>
      <c r="JM131" s="1" t="n">
        <v>0.39</v>
      </c>
      <c r="JN131" s="1" t="n">
        <v>0</v>
      </c>
      <c r="JO131" s="1" t="n">
        <v>0.09</v>
      </c>
      <c r="JP131" s="1" t="n">
        <v>0.01</v>
      </c>
      <c r="JQ131" s="1" t="n">
        <v>0.01</v>
      </c>
      <c r="JR131" s="1" t="n">
        <v>0</v>
      </c>
      <c r="JS131" s="1" t="n">
        <v>0</v>
      </c>
      <c r="JT131" s="1" t="n">
        <v>0.02</v>
      </c>
      <c r="JU131" s="1" t="n">
        <v>0.01</v>
      </c>
      <c r="JV131" s="1" t="n">
        <v>51</v>
      </c>
      <c r="JW131" s="1" t="n">
        <v>3060</v>
      </c>
      <c r="JX131" s="1" t="n">
        <v>45.9</v>
      </c>
      <c r="JY131" s="1" t="n">
        <v>29.217</v>
      </c>
      <c r="JZ131" s="1" t="n">
        <v>22.492</v>
      </c>
      <c r="KA131" s="1" t="n">
        <v>1349.52</v>
      </c>
      <c r="KB131" s="1" t="n">
        <v>21.9305</v>
      </c>
      <c r="KC131" s="1" t="n">
        <v>7.367</v>
      </c>
      <c r="KD131" s="1" t="n">
        <v>442.02</v>
      </c>
      <c r="KE131" s="1" t="n">
        <v>76.854</v>
      </c>
      <c r="KF131" s="1" t="n">
        <v>127.854</v>
      </c>
      <c r="KG131" s="1" t="n">
        <v>265.1775</v>
      </c>
    </row>
    <row r="132" customFormat="false" ht="15" hidden="false" customHeight="true" outlineLevel="0" collapsed="false">
      <c r="A132" s="1" t="n">
        <v>30721</v>
      </c>
      <c r="B132" s="1" t="n">
        <v>1</v>
      </c>
      <c r="C132" s="1" t="n">
        <v>41</v>
      </c>
      <c r="D132" s="1" t="n">
        <v>1</v>
      </c>
      <c r="E132" s="1" t="n">
        <v>1</v>
      </c>
      <c r="F132" s="1" t="n">
        <v>0</v>
      </c>
      <c r="G132" s="1" t="n">
        <v>1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1" t="n">
        <v>1</v>
      </c>
      <c r="N132" s="1" t="n">
        <v>0</v>
      </c>
      <c r="O132" s="1" t="n">
        <v>1</v>
      </c>
      <c r="P132" s="1" t="n">
        <f aca="false">SUM(E132:O132)</f>
        <v>4</v>
      </c>
      <c r="Q132" s="1" t="n">
        <v>120</v>
      </c>
      <c r="R132" s="1" t="n">
        <v>80</v>
      </c>
      <c r="S132" s="1" t="n">
        <v>40</v>
      </c>
      <c r="T132" s="2" t="n">
        <v>93.3333333333333</v>
      </c>
      <c r="U132" s="3" t="n">
        <v>81.2</v>
      </c>
      <c r="V132" s="3" t="n">
        <v>169.5</v>
      </c>
      <c r="W132" s="2" t="n">
        <v>28.2628936399788</v>
      </c>
      <c r="X132" s="2" t="n">
        <v>1</v>
      </c>
      <c r="Y132" s="3" t="n">
        <v>95</v>
      </c>
      <c r="Z132" s="3" t="n">
        <v>101.2</v>
      </c>
      <c r="AA132" s="2" t="n">
        <v>40.535288681378</v>
      </c>
      <c r="AB132" s="2" t="n">
        <v>0.56047197640118</v>
      </c>
      <c r="AC132" s="2" t="n">
        <v>0.938735177865613</v>
      </c>
      <c r="AD132" s="3" t="n">
        <v>30.6</v>
      </c>
      <c r="AE132" s="3" t="n">
        <v>24.8</v>
      </c>
      <c r="AF132" s="3" t="n">
        <v>56.4</v>
      </c>
      <c r="AG132" s="1" t="n">
        <v>12</v>
      </c>
      <c r="AH132" s="3" t="n">
        <v>50.5</v>
      </c>
      <c r="AI132" s="3" t="n">
        <v>41</v>
      </c>
      <c r="AJ132" s="3" t="n">
        <v>53.6</v>
      </c>
      <c r="AK132" s="3" t="n">
        <v>2.8</v>
      </c>
      <c r="AL132" s="1" t="n">
        <v>1674</v>
      </c>
      <c r="AM132" s="1" t="n">
        <v>56</v>
      </c>
      <c r="AN132" s="1" t="n">
        <v>2595</v>
      </c>
      <c r="AO132" s="1" t="n">
        <v>86</v>
      </c>
      <c r="AP132" s="1" t="n">
        <v>172</v>
      </c>
      <c r="AQ132" s="1" t="n">
        <v>178</v>
      </c>
      <c r="AR132" s="1" t="n">
        <v>155</v>
      </c>
      <c r="AS132" s="1" t="n">
        <v>141</v>
      </c>
      <c r="AT132" s="1" t="n">
        <v>3</v>
      </c>
      <c r="AU132" s="1" t="n">
        <f aca="false">((AO132*15)+(AP132*30)+(AQ132*30)+(AR132*30)+(AS132*15))-(AO132*120)</f>
        <v>8235</v>
      </c>
      <c r="AV132" s="1" t="n">
        <f aca="false">((AO132*15)+(AP132*30)+(AQ132*30)+(AR132*30)+(AS132*15))</f>
        <v>18555</v>
      </c>
      <c r="AW132" s="1" t="n">
        <v>5.14</v>
      </c>
      <c r="AX132" s="4" t="n">
        <f aca="false">10000/SQRT((AO132*BE132)*(AVERAGE(AO132:AS132)*AVERAGE(BE132:BI132)))</f>
        <v>3.21135913734177</v>
      </c>
      <c r="AY132" s="4" t="n">
        <v>1</v>
      </c>
      <c r="AZ132" s="2" t="n">
        <f aca="false">(AO132*BE132)/405</f>
        <v>1.89837037037037</v>
      </c>
      <c r="BA132" s="2" t="n">
        <v>0</v>
      </c>
      <c r="BB132" s="2" t="n">
        <f aca="false">1/(LOG(BE132)+LOG(AO132))</f>
        <v>0.346520041465253</v>
      </c>
      <c r="BC132" s="2" t="n">
        <f aca="false">(BF132-BE132)/(AP132-AO132)</f>
        <v>0.87046511627907</v>
      </c>
      <c r="BD132" s="2" t="n">
        <f aca="false">(20*BE132)/((AO132/18)-3.5)</f>
        <v>139.930434782609</v>
      </c>
      <c r="BE132" s="3" t="n">
        <v>8.94</v>
      </c>
      <c r="BF132" s="3" t="n">
        <v>83.8</v>
      </c>
      <c r="BG132" s="3" t="n">
        <v>121</v>
      </c>
      <c r="BH132" s="3" t="n">
        <v>109</v>
      </c>
      <c r="BI132" s="3" t="n">
        <v>108</v>
      </c>
      <c r="BJ132" s="2" t="n">
        <f aca="false">((BE132*15)+(BF132*30)+(BG132*30)+(BH132*30)+(BI132*15))-(BE132*120)</f>
        <v>10095.3</v>
      </c>
      <c r="BK132" s="2" t="n">
        <f aca="false">((BE132*15)+(BF132*30)+(BG132*30)+(BH132*30)+(BI132*15))</f>
        <v>11168.1</v>
      </c>
      <c r="BL132" s="2" t="n">
        <f aca="false">(1/BE132)</f>
        <v>0.111856823266219</v>
      </c>
      <c r="BM132" s="2" t="n">
        <f aca="false">(BJ132/AU132)</f>
        <v>1.22590163934426</v>
      </c>
      <c r="BN132" s="2" t="n">
        <f aca="false">(BK132/AV132)</f>
        <v>0.601891673403395</v>
      </c>
      <c r="BO132" s="2" t="n">
        <f aca="false">(AX132*BM132)</f>
        <v>3.93681043099045</v>
      </c>
      <c r="BP132" s="2" t="n">
        <f aca="false">(AX132*BN132)</f>
        <v>1.93289032507392</v>
      </c>
      <c r="BQ132" s="2" t="n">
        <v>2</v>
      </c>
      <c r="BR132" s="4" t="n">
        <f aca="false">(BC132*BL132)</f>
        <v>0.0973674626710369</v>
      </c>
      <c r="BS132" s="1" t="n">
        <v>232</v>
      </c>
      <c r="BT132" s="1" t="n">
        <v>1</v>
      </c>
      <c r="BU132" s="1" t="n">
        <v>31</v>
      </c>
      <c r="BV132" s="1" t="n">
        <v>1</v>
      </c>
      <c r="BW132" s="1" t="n">
        <v>167</v>
      </c>
      <c r="BX132" s="1" t="n">
        <v>1</v>
      </c>
      <c r="BY132" s="1" t="n">
        <v>34</v>
      </c>
      <c r="BZ132" s="1" t="n">
        <v>171</v>
      </c>
      <c r="CA132" s="1" t="n">
        <v>1</v>
      </c>
      <c r="CB132" s="1" t="n">
        <v>3</v>
      </c>
      <c r="CD132" s="1" t="n">
        <v>54</v>
      </c>
      <c r="CE132" s="1" t="n">
        <v>19.59</v>
      </c>
      <c r="CF132" s="1" t="n">
        <v>30.78</v>
      </c>
      <c r="CG132" s="1" t="n">
        <v>186</v>
      </c>
      <c r="CH132" s="1" t="n">
        <v>130</v>
      </c>
      <c r="CI132" s="1" t="n">
        <v>383</v>
      </c>
      <c r="CJ132" s="1" t="n">
        <v>2.05</v>
      </c>
      <c r="CK132" s="1" t="s">
        <v>433</v>
      </c>
      <c r="FN132" s="1" t="n">
        <v>28</v>
      </c>
      <c r="FO132" s="1" t="n">
        <v>1</v>
      </c>
      <c r="FP132" s="1" t="n">
        <v>1</v>
      </c>
      <c r="FQ132" s="1" t="n">
        <v>17.21</v>
      </c>
      <c r="FR132" s="1" t="n">
        <v>284.7988</v>
      </c>
      <c r="FS132" s="1" t="n">
        <v>0.45</v>
      </c>
      <c r="FT132" s="1" t="n">
        <v>1</v>
      </c>
      <c r="FU132" s="1" t="n">
        <v>4</v>
      </c>
      <c r="FV132" s="1" t="n">
        <v>1</v>
      </c>
      <c r="FW132" s="1" t="n">
        <v>1491.39</v>
      </c>
      <c r="FX132" s="1" t="n">
        <v>45.02</v>
      </c>
      <c r="FY132" s="1" t="n">
        <v>17.45</v>
      </c>
      <c r="FZ132" s="1" t="n">
        <v>22.75</v>
      </c>
      <c r="GA132" s="1" t="n">
        <v>19.08</v>
      </c>
      <c r="GB132" s="1" t="n">
        <v>230.28</v>
      </c>
      <c r="GC132" s="1" t="n">
        <v>19.46</v>
      </c>
      <c r="GD132" s="1" t="n">
        <v>13.82</v>
      </c>
      <c r="GE132" s="1" t="n">
        <v>13.91</v>
      </c>
      <c r="GF132" s="1" t="n">
        <v>103.85</v>
      </c>
      <c r="GG132" s="1" t="n">
        <v>0.84</v>
      </c>
      <c r="GH132" s="1" t="n">
        <v>12.38</v>
      </c>
      <c r="GI132" s="1" t="n">
        <v>5.87</v>
      </c>
      <c r="GJ132" s="1" t="n">
        <v>22.28</v>
      </c>
      <c r="GK132" s="1" t="n">
        <v>18.29</v>
      </c>
      <c r="GL132" s="1" t="n">
        <v>9.05</v>
      </c>
      <c r="GM132" s="1" t="n">
        <v>7.39</v>
      </c>
      <c r="GN132" s="1" t="n">
        <v>0</v>
      </c>
      <c r="GO132" s="1" t="n">
        <v>16.74</v>
      </c>
      <c r="GP132" s="1" t="n">
        <v>6.58</v>
      </c>
      <c r="GQ132" s="1" t="n">
        <v>3.05</v>
      </c>
      <c r="GR132" s="1" t="n">
        <v>0.55</v>
      </c>
      <c r="GS132" s="1" t="n">
        <v>844.86</v>
      </c>
      <c r="GT132" s="1" t="n">
        <v>8.04</v>
      </c>
      <c r="GU132" s="1" t="n">
        <v>0.22</v>
      </c>
      <c r="GV132" s="1" t="n">
        <v>285.86</v>
      </c>
      <c r="GW132" s="1" t="n">
        <v>1255.96</v>
      </c>
      <c r="GX132" s="1" t="n">
        <v>1891.36</v>
      </c>
      <c r="GY132" s="1" t="n">
        <v>1396.94</v>
      </c>
      <c r="GZ132" s="1" t="n">
        <v>5.45</v>
      </c>
      <c r="HA132" s="1" t="n">
        <v>0.93</v>
      </c>
      <c r="HB132" s="1" t="n">
        <v>1.7</v>
      </c>
      <c r="HC132" s="1" t="n">
        <v>0</v>
      </c>
      <c r="HD132" s="1" t="n">
        <v>21.07</v>
      </c>
      <c r="HE132" s="1" t="n">
        <v>47.18</v>
      </c>
      <c r="HF132" s="1" t="n">
        <v>0.86</v>
      </c>
      <c r="HG132" s="1" t="n">
        <v>1.12</v>
      </c>
      <c r="HH132" s="1" t="n">
        <v>8.44</v>
      </c>
      <c r="HI132" s="1" t="n">
        <v>3.19</v>
      </c>
      <c r="HJ132" s="1" t="n">
        <v>1.16</v>
      </c>
      <c r="HK132" s="1" t="n">
        <v>1.05</v>
      </c>
      <c r="HL132" s="1" t="n">
        <v>200.73</v>
      </c>
      <c r="HM132" s="1" t="n">
        <v>2.23</v>
      </c>
      <c r="HN132" s="1" t="n">
        <v>32.19</v>
      </c>
      <c r="HO132" s="1" t="n">
        <v>1727.88</v>
      </c>
      <c r="HP132" s="1" t="n">
        <v>1298.8</v>
      </c>
      <c r="HQ132" s="1" t="n">
        <v>1.8</v>
      </c>
      <c r="HR132" s="1" t="n">
        <v>687.27</v>
      </c>
      <c r="HS132" s="1" t="n">
        <v>13.76</v>
      </c>
      <c r="HT132" s="1" t="n">
        <v>3059.96</v>
      </c>
      <c r="HU132" s="1" t="n">
        <v>467.19</v>
      </c>
      <c r="HV132" s="1" t="n">
        <v>151.76</v>
      </c>
      <c r="HW132" s="1" t="n">
        <v>3.09</v>
      </c>
      <c r="HX132" s="1" t="n">
        <v>3.23</v>
      </c>
      <c r="HY132" s="1" t="n">
        <v>2.49</v>
      </c>
      <c r="HZ132" s="1" t="n">
        <v>0.1</v>
      </c>
      <c r="IA132" s="1" t="n">
        <v>6.13</v>
      </c>
      <c r="IB132" s="1" t="n">
        <v>1.06</v>
      </c>
      <c r="IC132" s="1" t="n">
        <v>10.81</v>
      </c>
      <c r="ID132" s="1" t="n">
        <v>3.57</v>
      </c>
      <c r="IE132" s="1" t="n">
        <v>15.83</v>
      </c>
      <c r="IF132" s="1" t="n">
        <v>15.15</v>
      </c>
      <c r="IG132" s="1" t="n">
        <v>5.84</v>
      </c>
      <c r="IH132" s="1" t="n">
        <v>179.93</v>
      </c>
      <c r="II132" s="1" t="n">
        <v>6.09</v>
      </c>
      <c r="IJ132" s="1" t="n">
        <v>19.8</v>
      </c>
      <c r="IK132" s="1" t="n">
        <v>26.55</v>
      </c>
      <c r="IL132" s="1" t="n">
        <v>1320405.5</v>
      </c>
      <c r="IM132" s="1" t="n">
        <v>5733.91</v>
      </c>
      <c r="IN132" s="1" t="n">
        <v>36.53</v>
      </c>
      <c r="IO132" s="1" t="n">
        <v>0.44</v>
      </c>
      <c r="IP132" s="1" t="n">
        <v>0.26</v>
      </c>
      <c r="IQ132" s="1" t="n">
        <v>0.22</v>
      </c>
      <c r="IR132" s="1" t="n">
        <v>0.39</v>
      </c>
      <c r="IS132" s="1" t="n">
        <v>0.71</v>
      </c>
      <c r="IT132" s="1" t="n">
        <v>0.34</v>
      </c>
      <c r="IU132" s="1" t="n">
        <v>1.59</v>
      </c>
      <c r="IV132" s="1" t="n">
        <v>2.17</v>
      </c>
      <c r="IW132" s="1" t="n">
        <v>7.1</v>
      </c>
      <c r="IX132" s="1" t="n">
        <v>7.76</v>
      </c>
      <c r="IY132" s="1" t="n">
        <v>2.73</v>
      </c>
      <c r="IZ132" s="1" t="n">
        <v>2.22</v>
      </c>
      <c r="JA132" s="1" t="n">
        <v>0.77</v>
      </c>
      <c r="JB132" s="1" t="n">
        <v>0.08</v>
      </c>
      <c r="JC132" s="1" t="n">
        <v>11.45</v>
      </c>
      <c r="JD132" s="1" t="n">
        <v>8.53</v>
      </c>
      <c r="JE132" s="1" t="n">
        <v>0.61</v>
      </c>
      <c r="JF132" s="1" t="n">
        <v>0.03</v>
      </c>
      <c r="JG132" s="1" t="n">
        <v>0</v>
      </c>
      <c r="JH132" s="1" t="n">
        <v>4.36</v>
      </c>
      <c r="JI132" s="1" t="n">
        <v>4.28</v>
      </c>
      <c r="JJ132" s="1" t="n">
        <v>0.06</v>
      </c>
      <c r="JK132" s="1" t="n">
        <v>0.09</v>
      </c>
      <c r="JL132" s="1" t="n">
        <v>0.46</v>
      </c>
      <c r="JM132" s="1" t="n">
        <v>0.39</v>
      </c>
      <c r="JN132" s="1" t="n">
        <v>0</v>
      </c>
      <c r="JO132" s="1" t="n">
        <v>0.04</v>
      </c>
      <c r="JP132" s="1" t="n">
        <v>0.04</v>
      </c>
      <c r="JQ132" s="1" t="n">
        <v>0</v>
      </c>
      <c r="JR132" s="1" t="n">
        <v>0</v>
      </c>
      <c r="JS132" s="1" t="n">
        <v>0</v>
      </c>
      <c r="JT132" s="1" t="n">
        <v>0.01</v>
      </c>
      <c r="JU132" s="1" t="n">
        <v>0</v>
      </c>
      <c r="JV132" s="1" t="n">
        <v>69</v>
      </c>
      <c r="JW132" s="1" t="n">
        <v>4140</v>
      </c>
      <c r="JX132" s="1" t="n">
        <v>62.1</v>
      </c>
      <c r="JY132" s="1" t="n">
        <v>22.3215</v>
      </c>
      <c r="JZ132" s="1" t="n">
        <v>17.992</v>
      </c>
      <c r="KA132" s="1" t="n">
        <v>1079.52</v>
      </c>
      <c r="KB132" s="1" t="n">
        <v>14.7237</v>
      </c>
      <c r="KC132" s="1" t="n">
        <v>5.593</v>
      </c>
      <c r="KD132" s="1" t="n">
        <v>335.58</v>
      </c>
      <c r="KE132" s="1" t="n">
        <v>60.71601</v>
      </c>
      <c r="KF132" s="1" t="n">
        <v>129.716</v>
      </c>
      <c r="KG132" s="1" t="n">
        <v>125.0837</v>
      </c>
    </row>
    <row r="133" customFormat="false" ht="15" hidden="false" customHeight="true" outlineLevel="0" collapsed="false">
      <c r="A133" s="1" t="n">
        <v>30722</v>
      </c>
      <c r="B133" s="1" t="n">
        <v>2</v>
      </c>
      <c r="C133" s="1" t="n">
        <v>40</v>
      </c>
      <c r="D133" s="1" t="n">
        <v>1</v>
      </c>
      <c r="E133" s="1" t="n">
        <v>1</v>
      </c>
      <c r="F133" s="1" t="n">
        <v>0</v>
      </c>
      <c r="G133" s="1" t="n">
        <v>1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>
        <v>0</v>
      </c>
      <c r="O133" s="1" t="n">
        <v>0</v>
      </c>
      <c r="P133" s="1" t="n">
        <f aca="false">SUM(E133:O133)</f>
        <v>2</v>
      </c>
      <c r="Q133" s="1" t="n">
        <v>110</v>
      </c>
      <c r="R133" s="1" t="n">
        <v>70</v>
      </c>
      <c r="S133" s="1" t="n">
        <v>40</v>
      </c>
      <c r="T133" s="2" t="n">
        <v>83.3333333333333</v>
      </c>
      <c r="U133" s="3" t="n">
        <v>51.6</v>
      </c>
      <c r="V133" s="3" t="n">
        <v>159.5</v>
      </c>
      <c r="W133" s="2" t="n">
        <v>20.2828195477639</v>
      </c>
      <c r="X133" s="2" t="n">
        <v>0</v>
      </c>
      <c r="Y133" s="3" t="n">
        <v>66</v>
      </c>
      <c r="Z133" s="3" t="n">
        <v>96.2</v>
      </c>
      <c r="AA133" s="2" t="n">
        <v>31.4577037629284</v>
      </c>
      <c r="AB133" s="2" t="n">
        <v>0.413793103448276</v>
      </c>
      <c r="AC133" s="2" t="n">
        <v>0.686070686070686</v>
      </c>
      <c r="AD133" s="3" t="n">
        <v>23.2</v>
      </c>
      <c r="AE133" s="3" t="n">
        <v>12</v>
      </c>
      <c r="AF133" s="3" t="n">
        <v>39.6</v>
      </c>
      <c r="AG133" s="1" t="n">
        <v>3</v>
      </c>
      <c r="AH133" s="3" t="n">
        <v>52.5</v>
      </c>
      <c r="AI133" s="3" t="n">
        <v>27.1</v>
      </c>
      <c r="AJ133" s="3" t="n">
        <v>37.6</v>
      </c>
      <c r="AK133" s="3" t="n">
        <v>2</v>
      </c>
      <c r="AL133" s="1" t="n">
        <v>1185</v>
      </c>
      <c r="AM133" s="1" t="n">
        <v>25</v>
      </c>
      <c r="AN133" s="1" t="n">
        <v>1943</v>
      </c>
      <c r="AO133" s="1" t="n">
        <v>77</v>
      </c>
      <c r="AP133" s="1" t="n">
        <v>104</v>
      </c>
      <c r="AQ133" s="1" t="n">
        <v>80</v>
      </c>
      <c r="AR133" s="1" t="n">
        <v>58</v>
      </c>
      <c r="AS133" s="1" t="n">
        <v>72</v>
      </c>
      <c r="AT133" s="1" t="n">
        <v>1</v>
      </c>
      <c r="AU133" s="1" t="n">
        <f aca="false">((AO133*15)+(AP133*30)+(AQ133*30)+(AR133*30)+(AS133*15))-(AO133*120)</f>
        <v>255</v>
      </c>
      <c r="AV133" s="1" t="n">
        <f aca="false">((AO133*15)+(AP133*30)+(AQ133*30)+(AR133*30)+(AS133*15))</f>
        <v>9495</v>
      </c>
      <c r="AX133" s="4" t="n">
        <f aca="false">10000/SQRT((AO133*BE133)*(AVERAGE(AO133:AS133)*AVERAGE(BE133:BI133)))</f>
        <v>17.179312508447</v>
      </c>
      <c r="AY133" s="4" t="n">
        <v>0</v>
      </c>
      <c r="AZ133" s="2" t="n">
        <f aca="false">(AO133*BE133)/405</f>
        <v>0.648320987654321</v>
      </c>
      <c r="BA133" s="2" t="n">
        <v>0</v>
      </c>
      <c r="BB133" s="2" t="n">
        <f aca="false">1/(LOG(BE133)+LOG(AO133))</f>
        <v>0.413352081721028</v>
      </c>
      <c r="BC133" s="2" t="n">
        <f aca="false">(BF133-BE133)/(AP133-AO133)</f>
        <v>0.514444444444445</v>
      </c>
      <c r="BD133" s="2" t="n">
        <f aca="false">(20*BE133)/((AO133/18)-3.5)</f>
        <v>87.6857142857143</v>
      </c>
      <c r="BE133" s="3" t="n">
        <v>3.41</v>
      </c>
      <c r="BF133" s="3" t="n">
        <v>17.3</v>
      </c>
      <c r="BG133" s="3" t="n">
        <v>27.9</v>
      </c>
      <c r="BH133" s="3" t="n">
        <v>17.7</v>
      </c>
      <c r="BI133" s="3" t="n">
        <v>16.2</v>
      </c>
      <c r="BJ133" s="2" t="n">
        <f aca="false">((BE133*15)+(BF133*30)+(BG133*30)+(BH133*30)+(BI133*15))-(BE133*120)</f>
        <v>1771.95</v>
      </c>
      <c r="BK133" s="2" t="n">
        <f aca="false">((BE133*15)+(BF133*30)+(BG133*30)+(BH133*30)+(BI133*15))</f>
        <v>2181.15</v>
      </c>
      <c r="BL133" s="2" t="n">
        <f aca="false">(1/BE133)</f>
        <v>0.293255131964809</v>
      </c>
      <c r="BM133" s="2" t="n">
        <f aca="false">(BJ133/AU133)</f>
        <v>6.94882352941177</v>
      </c>
      <c r="BN133" s="2" t="n">
        <f aca="false">(BK133/AV133)</f>
        <v>0.229715639810427</v>
      </c>
      <c r="BO133" s="2" t="e">
        <f aca="false">(BM133/#REF!)</f>
        <v>#REF!</v>
      </c>
      <c r="BP133" s="2" t="n">
        <f aca="false">(AX133*BN133)</f>
        <v>3.94635676438117</v>
      </c>
      <c r="BQ133" s="2" t="n">
        <v>2</v>
      </c>
      <c r="BR133" s="4" t="n">
        <f aca="false">(BC133*BL133)</f>
        <v>0.150863473444119</v>
      </c>
      <c r="BS133" s="1" t="n">
        <v>162</v>
      </c>
      <c r="BT133" s="1" t="n">
        <v>0</v>
      </c>
      <c r="BU133" s="1" t="n">
        <v>55</v>
      </c>
      <c r="BV133" s="1" t="n">
        <v>0</v>
      </c>
      <c r="BW133" s="1" t="n">
        <v>92</v>
      </c>
      <c r="BX133" s="1" t="n">
        <v>0</v>
      </c>
      <c r="BY133" s="1" t="n">
        <v>15</v>
      </c>
      <c r="BZ133" s="1" t="n">
        <v>74</v>
      </c>
      <c r="CA133" s="1" t="n">
        <v>0</v>
      </c>
      <c r="CB133" s="1" t="n">
        <v>0</v>
      </c>
      <c r="CD133" s="1" t="n">
        <v>64</v>
      </c>
      <c r="CE133" s="1" t="n">
        <v>80.88</v>
      </c>
      <c r="CF133" s="1" t="n">
        <v>59.48</v>
      </c>
      <c r="CG133" s="1" t="n">
        <v>102</v>
      </c>
      <c r="CH133" s="1" t="n">
        <v>82</v>
      </c>
      <c r="CI133" s="1" t="n">
        <v>395</v>
      </c>
      <c r="CJ133" s="1" t="n">
        <v>1.55</v>
      </c>
      <c r="CK133" s="1" t="s">
        <v>429</v>
      </c>
      <c r="FM133" s="1" t="n">
        <v>6</v>
      </c>
      <c r="FN133" s="1" t="n">
        <v>6</v>
      </c>
      <c r="FO133" s="1" t="n">
        <v>2</v>
      </c>
      <c r="FP133" s="1" t="n">
        <v>2</v>
      </c>
      <c r="FQ133" s="1" t="n">
        <v>29.68012</v>
      </c>
      <c r="FR133" s="1" t="n">
        <v>122.4481</v>
      </c>
      <c r="FS133" s="1" t="n">
        <v>0.02</v>
      </c>
      <c r="FT133" s="1" t="n">
        <v>1</v>
      </c>
      <c r="FU133" s="1" t="n">
        <v>4</v>
      </c>
      <c r="FV133" s="1" t="n">
        <v>1</v>
      </c>
      <c r="FW133" s="1" t="n">
        <v>2324.06</v>
      </c>
      <c r="FX133" s="1" t="n">
        <v>52.72</v>
      </c>
      <c r="FY133" s="1" t="n">
        <v>13.75</v>
      </c>
      <c r="FZ133" s="1" t="n">
        <v>12.32</v>
      </c>
      <c r="GA133" s="1" t="n">
        <v>18.23</v>
      </c>
      <c r="GB133" s="1" t="n">
        <v>465.72</v>
      </c>
      <c r="GC133" s="1" t="n">
        <v>55.98</v>
      </c>
      <c r="GD133" s="1" t="n">
        <v>55.47</v>
      </c>
      <c r="GE133" s="1" t="n">
        <v>5.68</v>
      </c>
      <c r="GF133" s="1" t="n">
        <v>51.86</v>
      </c>
      <c r="GG133" s="1" t="n">
        <v>3.33</v>
      </c>
      <c r="GH133" s="1" t="n">
        <v>28.78</v>
      </c>
      <c r="GI133" s="1" t="n">
        <v>11.95</v>
      </c>
      <c r="GJ133" s="1" t="n">
        <v>44.65</v>
      </c>
      <c r="GK133" s="1" t="n">
        <v>54.84</v>
      </c>
      <c r="GL133" s="1" t="n">
        <v>24.35</v>
      </c>
      <c r="GM133" s="1" t="n">
        <v>12.97</v>
      </c>
      <c r="GN133" s="1" t="n">
        <v>0</v>
      </c>
      <c r="GO133" s="1" t="n">
        <v>20.49</v>
      </c>
      <c r="GP133" s="1" t="n">
        <v>6.18</v>
      </c>
      <c r="GQ133" s="1" t="n">
        <v>6.98</v>
      </c>
      <c r="GR133" s="1" t="n">
        <v>2.12</v>
      </c>
      <c r="GS133" s="1" t="n">
        <v>918.14</v>
      </c>
      <c r="GT133" s="1" t="n">
        <v>16.66</v>
      </c>
      <c r="GU133" s="1" t="n">
        <v>0.33</v>
      </c>
      <c r="GV133" s="1" t="n">
        <v>480.23</v>
      </c>
      <c r="GW133" s="1" t="n">
        <v>1034.43</v>
      </c>
      <c r="GX133" s="1" t="n">
        <v>5523.92</v>
      </c>
      <c r="GY133" s="1" t="n">
        <v>1388.08</v>
      </c>
      <c r="GZ133" s="1" t="n">
        <v>6.34</v>
      </c>
      <c r="HA133" s="1" t="n">
        <v>2.96</v>
      </c>
      <c r="HB133" s="1" t="n">
        <v>4.52</v>
      </c>
      <c r="HC133" s="1" t="n">
        <v>0</v>
      </c>
      <c r="HD133" s="1" t="n">
        <v>33.93</v>
      </c>
      <c r="HE133" s="1" t="n">
        <v>879.04</v>
      </c>
      <c r="HF133" s="1" t="n">
        <v>1.83</v>
      </c>
      <c r="HG133" s="1" t="n">
        <v>1.52</v>
      </c>
      <c r="HH133" s="1" t="n">
        <v>17.14</v>
      </c>
      <c r="HI133" s="1" t="n">
        <v>5.38</v>
      </c>
      <c r="HJ133" s="1" t="n">
        <v>2.31</v>
      </c>
      <c r="HK133" s="1" t="n">
        <v>0.41</v>
      </c>
      <c r="HL133" s="1" t="n">
        <v>452.45</v>
      </c>
      <c r="HM133" s="1" t="n">
        <v>1.37</v>
      </c>
      <c r="HN133" s="1" t="n">
        <v>99.03</v>
      </c>
      <c r="HO133" s="1" t="n">
        <v>9572.4</v>
      </c>
      <c r="HP133" s="1" t="n">
        <v>11130.52</v>
      </c>
      <c r="HQ133" s="1" t="n">
        <v>112.92</v>
      </c>
      <c r="HR133" s="1" t="n">
        <v>5093.55</v>
      </c>
      <c r="HS133" s="1" t="n">
        <v>2362.85</v>
      </c>
      <c r="HT133" s="1" t="n">
        <v>12600.88</v>
      </c>
      <c r="HU133" s="1" t="n">
        <v>2120.12</v>
      </c>
      <c r="HV133" s="1" t="n">
        <v>93.32</v>
      </c>
      <c r="HW133" s="1" t="n">
        <v>10.67</v>
      </c>
      <c r="HX133" s="1" t="n">
        <v>7.66</v>
      </c>
      <c r="HY133" s="1" t="n">
        <v>6.67</v>
      </c>
      <c r="HZ133" s="1" t="n">
        <v>0.19</v>
      </c>
      <c r="IA133" s="1" t="n">
        <v>6.4</v>
      </c>
      <c r="IB133" s="1" t="n">
        <v>0.95</v>
      </c>
      <c r="IC133" s="1" t="n">
        <v>15.1</v>
      </c>
      <c r="ID133" s="1" t="n">
        <v>7.56</v>
      </c>
      <c r="IE133" s="1" t="n">
        <v>11.38</v>
      </c>
      <c r="IF133" s="1" t="n">
        <v>14.22</v>
      </c>
      <c r="IG133" s="1" t="n">
        <v>9.82</v>
      </c>
      <c r="IH133" s="1" t="n">
        <v>98.41</v>
      </c>
      <c r="II133" s="1" t="n">
        <v>0.21</v>
      </c>
      <c r="IJ133" s="1" t="n">
        <v>290.04</v>
      </c>
      <c r="IK133" s="1" t="n">
        <v>98.51</v>
      </c>
      <c r="IL133" s="1" t="n">
        <v>4172738.6</v>
      </c>
      <c r="IM133" s="1" t="n">
        <v>8959.76</v>
      </c>
      <c r="IN133" s="1" t="n">
        <v>32.59</v>
      </c>
      <c r="IO133" s="1" t="n">
        <v>0.15</v>
      </c>
      <c r="IP133" s="1" t="n">
        <v>0.1</v>
      </c>
      <c r="IQ133" s="1" t="n">
        <v>0.08</v>
      </c>
      <c r="IR133" s="1" t="n">
        <v>0.16</v>
      </c>
      <c r="IS133" s="1" t="n">
        <v>0.15</v>
      </c>
      <c r="IT133" s="1" t="n">
        <v>0.09</v>
      </c>
      <c r="IU133" s="1" t="n">
        <v>0.63</v>
      </c>
      <c r="IV133" s="1" t="n">
        <v>0.76</v>
      </c>
      <c r="IW133" s="1" t="n">
        <v>5.78</v>
      </c>
      <c r="IX133" s="1" t="n">
        <v>4.74</v>
      </c>
      <c r="IY133" s="1" t="n">
        <v>2.51</v>
      </c>
      <c r="IZ133" s="1" t="n">
        <v>1.56</v>
      </c>
      <c r="JA133" s="1" t="n">
        <v>0.56</v>
      </c>
      <c r="JB133" s="1" t="n">
        <v>0.03</v>
      </c>
      <c r="JC133" s="1" t="n">
        <v>12.28</v>
      </c>
      <c r="JD133" s="1" t="n">
        <v>6.59</v>
      </c>
      <c r="JE133" s="1" t="n">
        <v>0.76</v>
      </c>
      <c r="JF133" s="1" t="n">
        <v>0.07</v>
      </c>
      <c r="JG133" s="1" t="n">
        <v>0</v>
      </c>
      <c r="JH133" s="1" t="n">
        <v>6.51</v>
      </c>
      <c r="JI133" s="1" t="n">
        <v>4.68</v>
      </c>
      <c r="JJ133" s="1" t="n">
        <v>0.07</v>
      </c>
      <c r="JK133" s="1" t="n">
        <v>0.21</v>
      </c>
      <c r="JL133" s="1" t="n">
        <v>0.67</v>
      </c>
      <c r="JM133" s="1" t="n">
        <v>0.69</v>
      </c>
      <c r="JN133" s="1" t="n">
        <v>0</v>
      </c>
      <c r="JO133" s="1" t="n">
        <v>0.03</v>
      </c>
      <c r="JP133" s="1" t="n">
        <v>0.01</v>
      </c>
      <c r="JQ133" s="1" t="n">
        <v>0</v>
      </c>
      <c r="JR133" s="1" t="n">
        <v>0</v>
      </c>
      <c r="JS133" s="1" t="n">
        <v>0</v>
      </c>
      <c r="JT133" s="1" t="n">
        <v>0.01</v>
      </c>
      <c r="JU133" s="1" t="n">
        <v>0.01</v>
      </c>
      <c r="JV133" s="1" t="n">
        <v>33</v>
      </c>
      <c r="JW133" s="1" t="n">
        <v>1980</v>
      </c>
      <c r="JX133" s="1" t="n">
        <v>29.7</v>
      </c>
      <c r="JY133" s="1" t="n">
        <v>46.193</v>
      </c>
      <c r="JZ133" s="1" t="n">
        <v>37.726</v>
      </c>
      <c r="KA133" s="1" t="n">
        <v>2263.56</v>
      </c>
      <c r="KB133" s="1" t="n">
        <v>31.403</v>
      </c>
      <c r="KC133" s="1" t="n">
        <v>12.226</v>
      </c>
      <c r="KD133" s="1" t="n">
        <v>733.56</v>
      </c>
      <c r="KE133" s="1" t="n">
        <v>90.16</v>
      </c>
      <c r="KF133" s="1" t="n">
        <v>123.16</v>
      </c>
      <c r="KG133" s="1" t="n">
        <v>193.7574</v>
      </c>
    </row>
    <row r="134" customFormat="false" ht="15" hidden="false" customHeight="true" outlineLevel="0" collapsed="false">
      <c r="A134" s="1" t="n">
        <v>30724</v>
      </c>
      <c r="B134" s="1" t="n">
        <v>2</v>
      </c>
      <c r="C134" s="1" t="n">
        <v>54</v>
      </c>
      <c r="D134" s="1" t="n">
        <v>1</v>
      </c>
      <c r="E134" s="1" t="n">
        <v>0</v>
      </c>
      <c r="F134" s="1" t="n">
        <v>1</v>
      </c>
      <c r="G134" s="1" t="n">
        <v>1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1</v>
      </c>
      <c r="N134" s="1" t="n">
        <v>0</v>
      </c>
      <c r="O134" s="1" t="n">
        <v>1</v>
      </c>
      <c r="P134" s="1" t="n">
        <f aca="false">SUM(E134:O134)</f>
        <v>4</v>
      </c>
      <c r="Q134" s="1" t="n">
        <v>110</v>
      </c>
      <c r="R134" s="1" t="n">
        <v>70</v>
      </c>
      <c r="S134" s="1" t="n">
        <v>40</v>
      </c>
      <c r="T134" s="2" t="n">
        <v>83.3333333333333</v>
      </c>
      <c r="U134" s="3" t="n">
        <v>74.3</v>
      </c>
      <c r="V134" s="3" t="n">
        <v>162.3</v>
      </c>
      <c r="W134" s="2" t="n">
        <v>28.2066671753737</v>
      </c>
      <c r="X134" s="2" t="n">
        <v>1</v>
      </c>
      <c r="Y134" s="3" t="n">
        <v>103</v>
      </c>
      <c r="Z134" s="3" t="n">
        <v>93.5</v>
      </c>
      <c r="AA134" s="2" t="n">
        <v>45.3887700700766</v>
      </c>
      <c r="AB134" s="2" t="n">
        <v>0.634627233518176</v>
      </c>
      <c r="AC134" s="2" t="n">
        <v>1.10160427807487</v>
      </c>
      <c r="AD134" s="3" t="n">
        <v>42</v>
      </c>
      <c r="AE134" s="3" t="n">
        <v>31.2</v>
      </c>
      <c r="AF134" s="3" t="n">
        <v>43.1</v>
      </c>
      <c r="AG134" s="1" t="n">
        <v>9</v>
      </c>
      <c r="AH134" s="3" t="n">
        <v>40.8</v>
      </c>
      <c r="AI134" s="3" t="n">
        <v>30.3</v>
      </c>
      <c r="AJ134" s="3" t="n">
        <v>40.9</v>
      </c>
      <c r="AK134" s="3" t="n">
        <v>2.2</v>
      </c>
      <c r="AL134" s="1" t="n">
        <v>1328</v>
      </c>
      <c r="AM134" s="1" t="n">
        <v>69</v>
      </c>
      <c r="AN134" s="1" t="n">
        <v>2072</v>
      </c>
      <c r="AO134" s="1" t="n">
        <v>87</v>
      </c>
      <c r="AP134" s="1" t="n">
        <v>152</v>
      </c>
      <c r="AQ134" s="1" t="n">
        <v>115</v>
      </c>
      <c r="AR134" s="1" t="n">
        <v>81</v>
      </c>
      <c r="AS134" s="1" t="n">
        <v>61</v>
      </c>
      <c r="AT134" s="1" t="n">
        <v>1</v>
      </c>
      <c r="AU134" s="1" t="n">
        <f aca="false">((AO134*15)+(AP134*30)+(AQ134*30)+(AR134*30)+(AS134*15))-(AO134*120)</f>
        <v>2220</v>
      </c>
      <c r="AV134" s="1" t="n">
        <f aca="false">((AO134*15)+(AP134*30)+(AQ134*30)+(AR134*30)+(AS134*15))</f>
        <v>12660</v>
      </c>
      <c r="AX134" s="4" t="n">
        <f aca="false">10000/SQRT((AO134*BE134)*(AVERAGE(AO134:AS134)*AVERAGE(BE134:BI134)))</f>
        <v>1.86181706333643</v>
      </c>
      <c r="AY134" s="4" t="n">
        <v>1</v>
      </c>
      <c r="AZ134" s="2" t="n">
        <f aca="false">(AO134*BE134)/405</f>
        <v>3.45851851851852</v>
      </c>
      <c r="BA134" s="2" t="n">
        <v>1</v>
      </c>
      <c r="BB134" s="2" t="n">
        <f aca="false">1/(LOG(BE134)+LOG(AO134))</f>
        <v>0.317829087118908</v>
      </c>
      <c r="BC134" s="2" t="n">
        <f aca="false">(BF134-BE134)/(AP134-AO134)</f>
        <v>3.81384615384615</v>
      </c>
      <c r="BD134" s="2" t="n">
        <f aca="false">(20*BE134)/((AO134/18)-3.5)</f>
        <v>241.5</v>
      </c>
      <c r="BE134" s="3" t="n">
        <v>16.1</v>
      </c>
      <c r="BF134" s="3" t="n">
        <v>264</v>
      </c>
      <c r="BG134" s="3" t="n">
        <v>300</v>
      </c>
      <c r="BH134" s="3" t="n">
        <v>300</v>
      </c>
      <c r="BI134" s="3" t="n">
        <v>158</v>
      </c>
      <c r="BJ134" s="2" t="n">
        <f aca="false">((BE134*15)+(BF134*30)+(BG134*30)+(BH134*30)+(BI134*15))-(BE134*120)</f>
        <v>26599.5</v>
      </c>
      <c r="BK134" s="2" t="n">
        <f aca="false">((BE134*15)+(BF134*30)+(BG134*30)+(BH134*30)+(BI134*15))</f>
        <v>28531.5</v>
      </c>
      <c r="BL134" s="2" t="n">
        <f aca="false">(1/BE134)</f>
        <v>0.062111801242236</v>
      </c>
      <c r="BM134" s="2" t="n">
        <f aca="false">(BJ134/AU134)</f>
        <v>11.9817567567568</v>
      </c>
      <c r="BN134" s="2" t="n">
        <f aca="false">(BK134/AV134)</f>
        <v>2.25367298578199</v>
      </c>
      <c r="BO134" s="2" t="n">
        <f aca="false">(AX134*BM134)</f>
        <v>22.3078391784762</v>
      </c>
      <c r="BP134" s="2" t="n">
        <f aca="false">(AX134*BN134)</f>
        <v>4.19592682010926</v>
      </c>
      <c r="BQ134" s="2" t="n">
        <v>2</v>
      </c>
      <c r="BR134" s="4" t="n">
        <f aca="false">(BC134*BL134)</f>
        <v>0.236884854276159</v>
      </c>
      <c r="BS134" s="1" t="n">
        <v>203</v>
      </c>
      <c r="BT134" s="1" t="n">
        <v>1</v>
      </c>
      <c r="BU134" s="1" t="n">
        <v>34</v>
      </c>
      <c r="BV134" s="1" t="n">
        <v>1</v>
      </c>
      <c r="BW134" s="1" t="n">
        <v>139</v>
      </c>
      <c r="BX134" s="1" t="n">
        <v>1</v>
      </c>
      <c r="BY134" s="1" t="n">
        <v>30</v>
      </c>
      <c r="BZ134" s="1" t="n">
        <v>203</v>
      </c>
      <c r="CA134" s="1" t="n">
        <v>1</v>
      </c>
      <c r="CB134" s="1" t="n">
        <v>3</v>
      </c>
      <c r="CD134" s="1" t="n">
        <v>64</v>
      </c>
      <c r="CE134" s="1" t="n">
        <v>42</v>
      </c>
      <c r="CF134" s="1" t="n">
        <v>25.65</v>
      </c>
      <c r="CG134" s="1" t="n">
        <v>130</v>
      </c>
      <c r="CH134" s="1" t="n">
        <v>114</v>
      </c>
      <c r="CI134" s="1" t="n">
        <v>421</v>
      </c>
      <c r="CJ134" s="1" t="n">
        <v>1.97</v>
      </c>
      <c r="CK134" s="1" t="s">
        <v>429</v>
      </c>
      <c r="CN134" s="1" t="n">
        <v>1610</v>
      </c>
      <c r="CO134" s="1" t="n">
        <v>15.5527950310559</v>
      </c>
      <c r="CP134" s="1" t="n">
        <v>33.8757763975155</v>
      </c>
      <c r="CQ134" s="1" t="n">
        <v>6.42857142857143</v>
      </c>
      <c r="CR134" s="1" t="n">
        <v>7.15527950310559</v>
      </c>
      <c r="CS134" s="1" t="n">
        <v>3.63354037267081</v>
      </c>
      <c r="CT134" s="1" t="n">
        <v>51.4782608695652</v>
      </c>
      <c r="CU134" s="1" t="n">
        <v>1.3</v>
      </c>
      <c r="CV134" s="1" t="n">
        <v>4.7</v>
      </c>
      <c r="CW134" s="1" t="n">
        <v>4.9</v>
      </c>
      <c r="CX134" s="1" t="n">
        <v>0</v>
      </c>
      <c r="CY134" s="1" t="n">
        <v>4.4</v>
      </c>
      <c r="CZ134" s="1" t="n">
        <v>1.2</v>
      </c>
      <c r="DA134" s="1" t="n">
        <v>0</v>
      </c>
      <c r="DB134" s="1" t="n">
        <v>0</v>
      </c>
      <c r="DC134" s="1" t="n">
        <v>0.4</v>
      </c>
      <c r="DD134" s="1" t="n">
        <v>62.6</v>
      </c>
      <c r="DE134" s="1" t="n">
        <v>60.6</v>
      </c>
      <c r="DF134" s="1" t="n">
        <v>11.5</v>
      </c>
      <c r="DG134" s="1" t="n">
        <v>12.8</v>
      </c>
      <c r="DH134" s="1" t="n">
        <v>6.5</v>
      </c>
      <c r="DI134" s="1" t="n">
        <v>293</v>
      </c>
      <c r="DJ134" s="1" t="n">
        <v>207.2</v>
      </c>
      <c r="DK134" s="1" t="n">
        <v>0</v>
      </c>
      <c r="DL134" s="1" t="n">
        <v>8.6</v>
      </c>
      <c r="DM134" s="1" t="n">
        <v>1833</v>
      </c>
      <c r="DN134" s="1" t="n">
        <v>385</v>
      </c>
      <c r="DO134" s="1" t="n">
        <v>1.05</v>
      </c>
      <c r="DP134" s="1" t="n">
        <v>0.83</v>
      </c>
      <c r="DQ134" s="1" t="n">
        <v>0.74</v>
      </c>
      <c r="DR134" s="1" t="n">
        <v>1.13</v>
      </c>
      <c r="DS134" s="1" t="n">
        <v>306.1</v>
      </c>
      <c r="DT134" s="1" t="n">
        <v>233.5</v>
      </c>
      <c r="DU134" s="1" t="n">
        <v>3.21</v>
      </c>
      <c r="DV134" s="1" t="n">
        <v>10.87</v>
      </c>
      <c r="DW134" s="1" t="n">
        <v>1.01</v>
      </c>
      <c r="DX134" s="1" t="n">
        <v>521</v>
      </c>
      <c r="DY134" s="1" t="n">
        <v>7.12</v>
      </c>
      <c r="DZ134" s="1" t="n">
        <v>1653</v>
      </c>
      <c r="EA134" s="1" t="n">
        <v>133</v>
      </c>
      <c r="EB134" s="1" t="n">
        <v>3080</v>
      </c>
      <c r="EC134" s="1" t="n">
        <v>470</v>
      </c>
      <c r="ED134" s="1" t="n">
        <v>33</v>
      </c>
      <c r="EE134" s="1" t="n">
        <v>3.6</v>
      </c>
      <c r="EF134" s="1" t="n">
        <v>0</v>
      </c>
      <c r="EG134" s="1" t="s">
        <v>425</v>
      </c>
      <c r="EH134" s="1" t="s">
        <v>425</v>
      </c>
      <c r="EI134" s="1" t="s">
        <v>425</v>
      </c>
      <c r="EJ134" s="1" t="s">
        <v>425</v>
      </c>
      <c r="EK134" s="1" t="s">
        <v>425</v>
      </c>
      <c r="EL134" s="1" t="s">
        <v>425</v>
      </c>
      <c r="EM134" s="1" t="n">
        <v>2000</v>
      </c>
      <c r="EN134" s="1" t="n">
        <v>0</v>
      </c>
      <c r="EO134" s="1" t="n">
        <v>3</v>
      </c>
      <c r="EP134" s="1" t="n">
        <v>0</v>
      </c>
      <c r="EQ134" s="1" t="n">
        <v>0</v>
      </c>
      <c r="ER134" s="1" t="n">
        <v>0</v>
      </c>
      <c r="ES134" s="1" t="n">
        <v>0</v>
      </c>
      <c r="ET134" s="1" t="n">
        <v>0</v>
      </c>
      <c r="EU134" s="1" t="n">
        <v>0</v>
      </c>
      <c r="EV134" s="1" t="n">
        <v>0</v>
      </c>
      <c r="EW134" s="1" t="n">
        <v>0</v>
      </c>
      <c r="EX134" s="1" t="n">
        <v>0</v>
      </c>
      <c r="EY134" s="1" t="n">
        <v>0</v>
      </c>
      <c r="EZ134" s="1" t="n">
        <v>0</v>
      </c>
      <c r="FA134" s="1" t="n">
        <v>0</v>
      </c>
      <c r="FB134" s="1" t="n">
        <v>0</v>
      </c>
      <c r="FC134" s="1" t="n">
        <v>0</v>
      </c>
      <c r="FD134" s="1" t="n">
        <v>0</v>
      </c>
      <c r="FE134" s="1" t="n">
        <v>0</v>
      </c>
      <c r="FF134" s="1" t="n">
        <v>0</v>
      </c>
      <c r="FG134" s="1" t="n">
        <v>0</v>
      </c>
      <c r="FH134" s="1" t="s">
        <v>426</v>
      </c>
      <c r="FI134" s="1" t="s">
        <v>426</v>
      </c>
      <c r="FJ134" s="1" t="n">
        <v>6</v>
      </c>
      <c r="FK134" s="1" t="n">
        <v>1</v>
      </c>
      <c r="FL134" s="1" t="n">
        <v>3</v>
      </c>
      <c r="FN134" s="1" t="n">
        <v>27</v>
      </c>
      <c r="FO134" s="1" t="n">
        <v>1</v>
      </c>
      <c r="FP134" s="1" t="n">
        <v>1</v>
      </c>
      <c r="FQ134" s="1" t="n">
        <v>25.89036</v>
      </c>
      <c r="FR134" s="1" t="n">
        <v>213.5165</v>
      </c>
      <c r="FS134" s="1" t="n">
        <v>0</v>
      </c>
      <c r="FT134" s="1" t="n">
        <v>2</v>
      </c>
      <c r="FU134" s="1" t="n">
        <v>4</v>
      </c>
      <c r="FW134" s="1" t="n">
        <v>1155.26</v>
      </c>
      <c r="FX134" s="1" t="n">
        <v>40.15</v>
      </c>
      <c r="FY134" s="1" t="n">
        <v>6.91</v>
      </c>
      <c r="FZ134" s="1" t="n">
        <v>7.32</v>
      </c>
      <c r="GA134" s="1" t="n">
        <v>9.96</v>
      </c>
      <c r="GB134" s="1" t="n">
        <v>216.84</v>
      </c>
      <c r="GC134" s="1" t="n">
        <v>28.97</v>
      </c>
      <c r="GD134" s="1" t="n">
        <v>17.47</v>
      </c>
      <c r="GE134" s="1" t="n">
        <v>1.14</v>
      </c>
      <c r="GF134" s="1" t="n">
        <v>92.63</v>
      </c>
      <c r="GG134" s="1" t="n">
        <v>1.28</v>
      </c>
      <c r="GH134" s="1" t="n">
        <v>10.74</v>
      </c>
      <c r="GI134" s="1" t="n">
        <v>7.09</v>
      </c>
      <c r="GJ134" s="1" t="n">
        <v>30.42</v>
      </c>
      <c r="GK134" s="1" t="n">
        <v>26.93</v>
      </c>
      <c r="GL134" s="1" t="n">
        <v>17.73</v>
      </c>
      <c r="GM134" s="1" t="n">
        <v>13.39</v>
      </c>
      <c r="GN134" s="1" t="n">
        <v>0</v>
      </c>
      <c r="GO134" s="1" t="n">
        <v>18.37</v>
      </c>
      <c r="GP134" s="1" t="n">
        <v>8.36</v>
      </c>
      <c r="GQ134" s="1" t="n">
        <v>4.44</v>
      </c>
      <c r="GR134" s="1" t="n">
        <v>1.61</v>
      </c>
      <c r="GS134" s="1" t="n">
        <v>705.56</v>
      </c>
      <c r="GT134" s="1" t="n">
        <v>7.66</v>
      </c>
      <c r="GU134" s="1" t="n">
        <v>0.15</v>
      </c>
      <c r="GV134" s="1" t="n">
        <v>268.41</v>
      </c>
      <c r="GW134" s="1" t="n">
        <v>972.17</v>
      </c>
      <c r="GX134" s="1" t="n">
        <v>2206.79</v>
      </c>
      <c r="GY134" s="1" t="n">
        <v>1122.08</v>
      </c>
      <c r="GZ134" s="1" t="n">
        <v>4.61</v>
      </c>
      <c r="HA134" s="1" t="n">
        <v>1.05</v>
      </c>
      <c r="HB134" s="1" t="n">
        <v>2.25</v>
      </c>
      <c r="HC134" s="1" t="n">
        <v>0</v>
      </c>
      <c r="HD134" s="1" t="n">
        <v>18.04</v>
      </c>
      <c r="HE134" s="1" t="n">
        <v>277.26</v>
      </c>
      <c r="HF134" s="1" t="n">
        <v>1.18</v>
      </c>
      <c r="HG134" s="1" t="n">
        <v>0.87</v>
      </c>
      <c r="HH134" s="1" t="n">
        <v>7.39</v>
      </c>
      <c r="HI134" s="1" t="n">
        <v>3.12</v>
      </c>
      <c r="HJ134" s="1" t="n">
        <v>1.06</v>
      </c>
      <c r="HK134" s="1" t="n">
        <v>0.51</v>
      </c>
      <c r="HL134" s="1" t="n">
        <v>321.35</v>
      </c>
      <c r="HM134" s="1" t="n">
        <v>1.18</v>
      </c>
      <c r="HN134" s="1" t="n">
        <v>26.2</v>
      </c>
      <c r="HO134" s="1" t="n">
        <v>3272.34</v>
      </c>
      <c r="HP134" s="1" t="n">
        <v>3569.44</v>
      </c>
      <c r="HQ134" s="1" t="n">
        <v>123.55</v>
      </c>
      <c r="HR134" s="1" t="n">
        <v>836.18</v>
      </c>
      <c r="HS134" s="1" t="n">
        <v>2005.58</v>
      </c>
      <c r="HT134" s="1" t="n">
        <v>1748.36</v>
      </c>
      <c r="HU134" s="1" t="n">
        <v>526.97</v>
      </c>
      <c r="HV134" s="1" t="n">
        <v>65.84</v>
      </c>
      <c r="HW134" s="1" t="n">
        <v>3.5</v>
      </c>
      <c r="HX134" s="1" t="n">
        <v>3.63</v>
      </c>
      <c r="HY134" s="1" t="n">
        <v>3.28</v>
      </c>
      <c r="HZ134" s="1" t="n">
        <v>0.11</v>
      </c>
      <c r="IA134" s="1" t="n">
        <v>4.77</v>
      </c>
      <c r="IB134" s="1" t="n">
        <v>0.73</v>
      </c>
      <c r="IC134" s="1" t="n">
        <v>9.72</v>
      </c>
      <c r="ID134" s="1" t="n">
        <v>4.05</v>
      </c>
      <c r="IE134" s="1" t="n">
        <v>5.2</v>
      </c>
      <c r="IF134" s="1" t="n">
        <v>5.96</v>
      </c>
      <c r="IG134" s="1" t="n">
        <v>4.41</v>
      </c>
      <c r="IH134" s="1" t="n">
        <v>128.76</v>
      </c>
      <c r="II134" s="1" t="n">
        <v>0</v>
      </c>
      <c r="IJ134" s="1" t="n">
        <v>0.85</v>
      </c>
      <c r="IK134" s="1" t="n">
        <v>32.18</v>
      </c>
      <c r="IL134" s="1" t="n">
        <v>1099890.4</v>
      </c>
      <c r="IM134" s="1" t="n">
        <v>5072.36</v>
      </c>
      <c r="IN134" s="1" t="n">
        <v>14.53</v>
      </c>
      <c r="IO134" s="1" t="n">
        <v>0.04</v>
      </c>
      <c r="IP134" s="1" t="n">
        <v>0.01</v>
      </c>
      <c r="IQ134" s="1" t="n">
        <v>0.01</v>
      </c>
      <c r="IR134" s="1" t="n">
        <v>0.02</v>
      </c>
      <c r="IS134" s="1" t="n">
        <v>0.12</v>
      </c>
      <c r="IT134" s="1" t="n">
        <v>0</v>
      </c>
      <c r="IU134" s="1" t="n">
        <v>0.18</v>
      </c>
      <c r="IV134" s="1" t="n">
        <v>0.12</v>
      </c>
      <c r="IW134" s="1" t="n">
        <v>2.55</v>
      </c>
      <c r="IX134" s="1" t="n">
        <v>1.98</v>
      </c>
      <c r="IY134" s="1" t="n">
        <v>1.01</v>
      </c>
      <c r="IZ134" s="1" t="n">
        <v>0.55</v>
      </c>
      <c r="JA134" s="1" t="n">
        <v>0.21</v>
      </c>
      <c r="JB134" s="1" t="n">
        <v>0</v>
      </c>
      <c r="JC134" s="1" t="n">
        <v>4.37</v>
      </c>
      <c r="JD134" s="1" t="n">
        <v>2.89</v>
      </c>
      <c r="JE134" s="1" t="n">
        <v>0.09</v>
      </c>
      <c r="JF134" s="1" t="n">
        <v>0.01</v>
      </c>
      <c r="JG134" s="1" t="n">
        <v>0</v>
      </c>
      <c r="JH134" s="1" t="n">
        <v>3.2</v>
      </c>
      <c r="JI134" s="1" t="n">
        <v>2.77</v>
      </c>
      <c r="JJ134" s="1" t="n">
        <v>0</v>
      </c>
      <c r="JK134" s="1" t="n">
        <v>0.03</v>
      </c>
      <c r="JL134" s="1" t="n">
        <v>0.3</v>
      </c>
      <c r="JM134" s="1" t="n">
        <v>0.31</v>
      </c>
      <c r="JN134" s="1" t="n">
        <v>0</v>
      </c>
      <c r="JO134" s="1" t="n">
        <v>0.04</v>
      </c>
      <c r="JP134" s="1" t="n">
        <v>0.03</v>
      </c>
      <c r="JQ134" s="1" t="n">
        <v>0</v>
      </c>
      <c r="JR134" s="1" t="n">
        <v>0</v>
      </c>
      <c r="JS134" s="1" t="n">
        <v>0</v>
      </c>
      <c r="JT134" s="1" t="n">
        <v>0.02</v>
      </c>
      <c r="JU134" s="1" t="n">
        <v>0.01</v>
      </c>
      <c r="JV134" s="1" t="n">
        <v>46</v>
      </c>
      <c r="JW134" s="1" t="n">
        <v>2760</v>
      </c>
      <c r="JX134" s="1" t="n">
        <v>41.4</v>
      </c>
      <c r="JY134" s="1" t="n">
        <v>29.4125</v>
      </c>
      <c r="JZ134" s="1" t="n">
        <v>21.375</v>
      </c>
      <c r="KA134" s="1" t="n">
        <v>1282.5</v>
      </c>
      <c r="KB134" s="1" t="n">
        <v>15.3375</v>
      </c>
      <c r="KC134" s="1" t="n">
        <v>5.25</v>
      </c>
      <c r="KD134" s="1" t="n">
        <v>315</v>
      </c>
      <c r="KE134" s="1" t="n">
        <v>64.121</v>
      </c>
      <c r="KF134" s="1" t="n">
        <v>110.121</v>
      </c>
      <c r="KG134" s="1" t="n">
        <v>120.7824</v>
      </c>
    </row>
    <row r="135" customFormat="false" ht="15" hidden="false" customHeight="true" outlineLevel="0" collapsed="false">
      <c r="A135" s="1" t="n">
        <v>30725</v>
      </c>
      <c r="B135" s="1" t="n">
        <v>2</v>
      </c>
      <c r="C135" s="1" t="n">
        <v>61</v>
      </c>
      <c r="D135" s="1" t="n">
        <v>1</v>
      </c>
      <c r="E135" s="1" t="n">
        <v>0</v>
      </c>
      <c r="F135" s="1" t="n">
        <v>1</v>
      </c>
      <c r="G135" s="1" t="n">
        <v>1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1</v>
      </c>
      <c r="N135" s="1" t="n">
        <v>0</v>
      </c>
      <c r="P135" s="1" t="n">
        <f aca="false">SUM(E135:O135)</f>
        <v>3</v>
      </c>
      <c r="Q135" s="1" t="n">
        <v>140</v>
      </c>
      <c r="R135" s="1" t="n">
        <v>90</v>
      </c>
      <c r="S135" s="1" t="n">
        <v>50</v>
      </c>
      <c r="T135" s="2" t="n">
        <v>106.666666666667</v>
      </c>
      <c r="U135" s="3" t="n">
        <v>75.6</v>
      </c>
      <c r="V135" s="3" t="n">
        <v>162.6</v>
      </c>
      <c r="W135" s="2" t="n">
        <v>28.5943818847783</v>
      </c>
      <c r="X135" s="2" t="n">
        <v>1</v>
      </c>
      <c r="Y135" s="3" t="n">
        <v>96</v>
      </c>
      <c r="Z135" s="3" t="n">
        <v>99</v>
      </c>
      <c r="AA135" s="2" t="n">
        <v>44.5129100762516</v>
      </c>
      <c r="AB135" s="2" t="n">
        <v>0.590405904059041</v>
      </c>
      <c r="AC135" s="2" t="n">
        <v>0.96969696969697</v>
      </c>
      <c r="AD135" s="3" t="n">
        <v>44.2</v>
      </c>
      <c r="AE135" s="3" t="n">
        <v>33.4</v>
      </c>
      <c r="AF135" s="3" t="n">
        <v>42.2</v>
      </c>
      <c r="AG135" s="1" t="n">
        <v>11</v>
      </c>
      <c r="AH135" s="3" t="n">
        <v>39</v>
      </c>
      <c r="AI135" s="3" t="n">
        <v>29.5</v>
      </c>
      <c r="AJ135" s="3" t="n">
        <v>40</v>
      </c>
      <c r="AK135" s="3" t="n">
        <v>2.2</v>
      </c>
      <c r="AL135" s="1" t="n">
        <v>1308</v>
      </c>
      <c r="AM135" s="1" t="n">
        <v>76</v>
      </c>
      <c r="AN135" s="1" t="n">
        <v>2145</v>
      </c>
      <c r="AO135" s="1" t="n">
        <v>97</v>
      </c>
      <c r="AP135" s="1" t="n">
        <v>146</v>
      </c>
      <c r="AQ135" s="1" t="n">
        <v>184</v>
      </c>
      <c r="AR135" s="1" t="n">
        <v>171</v>
      </c>
      <c r="AS135" s="1" t="n">
        <v>152</v>
      </c>
      <c r="AT135" s="1" t="n">
        <v>3</v>
      </c>
      <c r="AU135" s="1" t="n">
        <f aca="false">((AO135*15)+(AP135*30)+(AQ135*30)+(AR135*30)+(AS135*15))-(AO135*120)</f>
        <v>7125</v>
      </c>
      <c r="AV135" s="1" t="n">
        <f aca="false">((AO135*15)+(AP135*30)+(AQ135*30)+(AR135*30)+(AS135*15))</f>
        <v>18765</v>
      </c>
      <c r="AW135" s="1" t="n">
        <v>5.13</v>
      </c>
      <c r="AX135" s="4" t="n">
        <f aca="false">10000/SQRT((AO135*BE135)*(AVERAGE(AO135:AS135)*AVERAGE(BE135:BI135)))</f>
        <v>3.82330877931539</v>
      </c>
      <c r="AY135" s="4" t="n">
        <v>0</v>
      </c>
      <c r="AZ135" s="2" t="n">
        <f aca="false">(AO135*BE135)/405</f>
        <v>2.2298024691358</v>
      </c>
      <c r="BA135" s="2" t="n">
        <v>1</v>
      </c>
      <c r="BB135" s="2" t="n">
        <f aca="false">1/(LOG(BE135)+LOG(AO135))</f>
        <v>0.33832687845388</v>
      </c>
      <c r="BC135" s="2" t="n">
        <f aca="false">(BF135-BE135)/(AP135-AO135)</f>
        <v>0.405918367346939</v>
      </c>
      <c r="BD135" s="2" t="n">
        <f aca="false">(20*BE135)/((AO135/18)-3.5)</f>
        <v>98.5764705882353</v>
      </c>
      <c r="BE135" s="3" t="n">
        <v>9.31</v>
      </c>
      <c r="BF135" s="3" t="n">
        <v>29.2</v>
      </c>
      <c r="BG135" s="3" t="n">
        <v>69.4</v>
      </c>
      <c r="BH135" s="3" t="n">
        <v>60.7</v>
      </c>
      <c r="BI135" s="3" t="n">
        <v>83.9</v>
      </c>
      <c r="BJ135" s="2" t="n">
        <f aca="false">((BE135*15)+(BF135*30)+(BG135*30)+(BH135*30)+(BI135*15))-(BE135*120)</f>
        <v>5059.95</v>
      </c>
      <c r="BK135" s="2" t="n">
        <f aca="false">((BE135*15)+(BF135*30)+(BG135*30)+(BH135*30)+(BI135*15))</f>
        <v>6177.15</v>
      </c>
      <c r="BL135" s="2" t="n">
        <f aca="false">(1/BE135)</f>
        <v>0.107411385606874</v>
      </c>
      <c r="BM135" s="2" t="n">
        <f aca="false">(BJ135/AU135)</f>
        <v>0.710168421052632</v>
      </c>
      <c r="BN135" s="2" t="n">
        <f aca="false">(BK135/AV135)</f>
        <v>0.329184652278177</v>
      </c>
      <c r="BO135" s="2" t="n">
        <f aca="false">(AX135*BM135)</f>
        <v>2.71519315900307</v>
      </c>
      <c r="BP135" s="2" t="n">
        <f aca="false">(AX135*BN135)</f>
        <v>1.25857457107104</v>
      </c>
      <c r="BQ135" s="2" t="n">
        <v>1</v>
      </c>
      <c r="BR135" s="4" t="n">
        <f aca="false">(BC135*BL135)</f>
        <v>0.0436002542800149</v>
      </c>
      <c r="BS135" s="1" t="n">
        <v>159</v>
      </c>
      <c r="BT135" s="1" t="n">
        <v>0</v>
      </c>
      <c r="BU135" s="1" t="n">
        <v>38</v>
      </c>
      <c r="BV135" s="1" t="n">
        <v>1</v>
      </c>
      <c r="BW135" s="1" t="n">
        <v>104</v>
      </c>
      <c r="BX135" s="1" t="n">
        <v>0</v>
      </c>
      <c r="BY135" s="1" t="n">
        <v>17</v>
      </c>
      <c r="BZ135" s="1" t="n">
        <v>85</v>
      </c>
      <c r="CA135" s="1" t="n">
        <v>0</v>
      </c>
      <c r="CB135" s="1" t="n">
        <v>3</v>
      </c>
      <c r="CD135" s="1" t="n">
        <v>65</v>
      </c>
      <c r="CE135" s="1" t="n">
        <v>-40</v>
      </c>
      <c r="CF135" s="1" t="n">
        <v>12.7</v>
      </c>
      <c r="CG135" s="1" t="n">
        <v>150</v>
      </c>
      <c r="CH135" s="1" t="n">
        <v>92</v>
      </c>
      <c r="CI135" s="1" t="n">
        <v>420</v>
      </c>
      <c r="CJ135" s="1" t="n">
        <v>0.59</v>
      </c>
      <c r="CK135" s="1" t="s">
        <v>429</v>
      </c>
      <c r="FM135" s="1" t="n">
        <v>10</v>
      </c>
      <c r="FN135" s="1" t="n">
        <v>10</v>
      </c>
      <c r="FO135" s="1" t="n">
        <v>2</v>
      </c>
      <c r="FP135" s="1" t="n">
        <v>2</v>
      </c>
      <c r="FQ135" s="1" t="n">
        <v>28.61</v>
      </c>
      <c r="FR135" s="1" t="n">
        <v>8383.52</v>
      </c>
      <c r="FS135" s="1" t="n">
        <v>0.06</v>
      </c>
      <c r="FT135" s="1" t="n">
        <v>2</v>
      </c>
      <c r="FU135" s="1" t="n">
        <v>4</v>
      </c>
      <c r="FV135" s="1" t="n">
        <v>2</v>
      </c>
      <c r="FW135" s="1" t="n">
        <v>1114.63</v>
      </c>
      <c r="FX135" s="1" t="n">
        <v>35.41</v>
      </c>
      <c r="FY135" s="1" t="n">
        <v>4.78</v>
      </c>
      <c r="FZ135" s="1" t="n">
        <v>6.48</v>
      </c>
      <c r="GA135" s="1" t="n">
        <v>9.65</v>
      </c>
      <c r="GB135" s="1" t="n">
        <v>201.31</v>
      </c>
      <c r="GC135" s="1" t="n">
        <v>16.05</v>
      </c>
      <c r="GD135" s="1" t="n">
        <v>15.78</v>
      </c>
      <c r="GE135" s="1" t="n">
        <v>0.61</v>
      </c>
      <c r="GF135" s="1" t="n">
        <v>117</v>
      </c>
      <c r="GG135" s="1" t="n">
        <v>0.66</v>
      </c>
      <c r="GH135" s="1" t="n">
        <v>12.89</v>
      </c>
      <c r="GI135" s="1" t="n">
        <v>4.51</v>
      </c>
      <c r="GJ135" s="1" t="n">
        <v>21.41</v>
      </c>
      <c r="GK135" s="1" t="n">
        <v>18.7</v>
      </c>
      <c r="GL135" s="1" t="n">
        <v>8.51</v>
      </c>
      <c r="GM135" s="1" t="n">
        <v>6.52</v>
      </c>
      <c r="GN135" s="1" t="n">
        <v>0</v>
      </c>
      <c r="GO135" s="1" t="n">
        <v>13.15</v>
      </c>
      <c r="GP135" s="1" t="n">
        <v>4.88</v>
      </c>
      <c r="GQ135" s="1" t="n">
        <v>2.58</v>
      </c>
      <c r="GR135" s="1" t="n">
        <v>0.98</v>
      </c>
      <c r="GS135" s="1" t="n">
        <v>439.74</v>
      </c>
      <c r="GT135" s="1" t="n">
        <v>10.95</v>
      </c>
      <c r="GU135" s="1" t="n">
        <v>0.21</v>
      </c>
      <c r="GV135" s="1" t="n">
        <v>225.24</v>
      </c>
      <c r="GW135" s="1" t="n">
        <v>843.16</v>
      </c>
      <c r="GX135" s="1" t="n">
        <v>1480.03</v>
      </c>
      <c r="GY135" s="1" t="n">
        <v>994.39</v>
      </c>
      <c r="GZ135" s="1" t="n">
        <v>6.75</v>
      </c>
      <c r="HA135" s="1" t="n">
        <v>1.69</v>
      </c>
      <c r="HB135" s="1" t="n">
        <v>2.33</v>
      </c>
      <c r="HC135" s="1" t="n">
        <v>0</v>
      </c>
      <c r="HD135" s="1" t="n">
        <v>24.68</v>
      </c>
      <c r="HE135" s="1" t="n">
        <v>65.22</v>
      </c>
      <c r="HF135" s="1" t="n">
        <v>1.25</v>
      </c>
      <c r="HG135" s="1" t="n">
        <v>1.11</v>
      </c>
      <c r="HH135" s="1" t="n">
        <v>13.31</v>
      </c>
      <c r="HI135" s="1" t="n">
        <v>1.89</v>
      </c>
      <c r="HJ135" s="1" t="n">
        <v>1.81</v>
      </c>
      <c r="HK135" s="1" t="n">
        <v>0.33</v>
      </c>
      <c r="HL135" s="1" t="n">
        <v>220.17</v>
      </c>
      <c r="HM135" s="1" t="n">
        <v>1.16</v>
      </c>
      <c r="HN135" s="1" t="n">
        <v>17.33</v>
      </c>
      <c r="HO135" s="1" t="n">
        <v>2119.83</v>
      </c>
      <c r="HP135" s="1" t="n">
        <v>880.75</v>
      </c>
      <c r="HQ135" s="1" t="n">
        <v>11.2</v>
      </c>
      <c r="HR135" s="1" t="n">
        <v>347.29</v>
      </c>
      <c r="HS135" s="1" t="n">
        <v>53.03</v>
      </c>
      <c r="HT135" s="1" t="n">
        <v>859.85</v>
      </c>
      <c r="HU135" s="1" t="n">
        <v>154.91</v>
      </c>
      <c r="HV135" s="1" t="n">
        <v>86.68</v>
      </c>
      <c r="HW135" s="1" t="n">
        <v>4.61</v>
      </c>
      <c r="HX135" s="1" t="n">
        <v>2.92</v>
      </c>
      <c r="HY135" s="1" t="n">
        <v>1.87</v>
      </c>
      <c r="HZ135" s="1" t="n">
        <v>0.36</v>
      </c>
      <c r="IA135" s="1" t="n">
        <v>4.49</v>
      </c>
      <c r="IB135" s="1" t="n">
        <v>0.79</v>
      </c>
      <c r="IC135" s="1" t="n">
        <v>8.56</v>
      </c>
      <c r="ID135" s="1" t="n">
        <v>2.79</v>
      </c>
      <c r="IE135" s="1" t="n">
        <v>5.15</v>
      </c>
      <c r="IF135" s="1" t="n">
        <v>7.48</v>
      </c>
      <c r="IG135" s="1" t="n">
        <v>7.86</v>
      </c>
      <c r="IH135" s="1" t="n">
        <v>32.54</v>
      </c>
      <c r="II135" s="1" t="n">
        <v>0.43</v>
      </c>
      <c r="IJ135" s="1" t="n">
        <v>19.16</v>
      </c>
      <c r="IK135" s="1" t="n">
        <v>15.31</v>
      </c>
      <c r="IL135" s="1" t="n">
        <v>942384.64</v>
      </c>
      <c r="IM135" s="1" t="n">
        <v>4681.26</v>
      </c>
      <c r="IN135" s="1" t="n">
        <v>20.7</v>
      </c>
      <c r="IO135" s="1" t="n">
        <v>0.02</v>
      </c>
      <c r="IP135" s="1" t="n">
        <v>0.02</v>
      </c>
      <c r="IQ135" s="1" t="n">
        <v>0.02</v>
      </c>
      <c r="IR135" s="1" t="n">
        <v>0.04</v>
      </c>
      <c r="IS135" s="1" t="n">
        <v>0</v>
      </c>
      <c r="IT135" s="1" t="n">
        <v>0</v>
      </c>
      <c r="IU135" s="1" t="n">
        <v>0.14</v>
      </c>
      <c r="IV135" s="1" t="n">
        <v>0.17</v>
      </c>
      <c r="IW135" s="1" t="n">
        <v>2.72</v>
      </c>
      <c r="IX135" s="1" t="n">
        <v>1.93</v>
      </c>
      <c r="IY135" s="1" t="n">
        <v>0.79</v>
      </c>
      <c r="IZ135" s="1" t="n">
        <v>0.57</v>
      </c>
      <c r="JA135" s="1" t="n">
        <v>0.19</v>
      </c>
      <c r="JB135" s="1" t="n">
        <v>0</v>
      </c>
      <c r="JC135" s="1" t="n">
        <v>5.56</v>
      </c>
      <c r="JD135" s="1" t="n">
        <v>2.95</v>
      </c>
      <c r="JE135" s="1" t="n">
        <v>0.34</v>
      </c>
      <c r="JF135" s="1" t="n">
        <v>0.02</v>
      </c>
      <c r="JG135" s="1" t="n">
        <v>0</v>
      </c>
      <c r="JH135" s="1" t="n">
        <v>4.97</v>
      </c>
      <c r="JI135" s="1" t="n">
        <v>2.82</v>
      </c>
      <c r="JJ135" s="1" t="n">
        <v>0.02</v>
      </c>
      <c r="JK135" s="1" t="n">
        <v>0.08</v>
      </c>
      <c r="JL135" s="1" t="n">
        <v>0.24</v>
      </c>
      <c r="JM135" s="1" t="n">
        <v>0.22</v>
      </c>
      <c r="JN135" s="1" t="n">
        <v>0</v>
      </c>
      <c r="JO135" s="1" t="n">
        <v>0.01</v>
      </c>
      <c r="JP135" s="1" t="n">
        <v>0</v>
      </c>
      <c r="JQ135" s="1" t="n">
        <v>0</v>
      </c>
      <c r="JR135" s="1" t="n">
        <v>0</v>
      </c>
      <c r="JS135" s="1" t="n">
        <v>0</v>
      </c>
      <c r="JT135" s="1" t="n">
        <v>0.01</v>
      </c>
      <c r="JU135" s="1" t="n">
        <v>0.01</v>
      </c>
      <c r="JV135" s="1" t="n">
        <v>56</v>
      </c>
      <c r="JW135" s="1" t="n">
        <v>3360</v>
      </c>
      <c r="JX135" s="1" t="n">
        <v>50.4</v>
      </c>
      <c r="JY135" s="1" t="n">
        <v>17.5303</v>
      </c>
      <c r="JZ135" s="1" t="n">
        <v>11.742</v>
      </c>
      <c r="KA135" s="1" t="n">
        <v>704.52</v>
      </c>
      <c r="KB135" s="1" t="n">
        <v>23.88</v>
      </c>
      <c r="KC135" s="1" t="n">
        <v>9.367001</v>
      </c>
      <c r="KD135" s="1" t="n">
        <v>562.02</v>
      </c>
      <c r="KE135" s="1" t="n">
        <v>50.599</v>
      </c>
      <c r="KF135" s="1" t="n">
        <v>106.599</v>
      </c>
      <c r="KG135" s="1" t="n">
        <v>213.1193</v>
      </c>
    </row>
    <row r="136" customFormat="false" ht="15" hidden="false" customHeight="true" outlineLevel="0" collapsed="false">
      <c r="A136" s="1" t="n">
        <v>30726</v>
      </c>
      <c r="B136" s="1" t="n">
        <v>2</v>
      </c>
      <c r="C136" s="1" t="n">
        <v>58</v>
      </c>
      <c r="D136" s="1" t="n">
        <v>1</v>
      </c>
      <c r="E136" s="1" t="n">
        <v>0</v>
      </c>
      <c r="F136" s="1" t="n">
        <v>1</v>
      </c>
      <c r="G136" s="1" t="n">
        <v>1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</v>
      </c>
      <c r="M136" s="1" t="n">
        <v>1</v>
      </c>
      <c r="N136" s="1" t="n">
        <v>0</v>
      </c>
      <c r="O136" s="1" t="n">
        <v>1</v>
      </c>
      <c r="P136" s="1" t="n">
        <f aca="false">SUM(E136:O136)</f>
        <v>4</v>
      </c>
      <c r="Q136" s="1" t="n">
        <v>120</v>
      </c>
      <c r="R136" s="1" t="n">
        <v>70</v>
      </c>
      <c r="S136" s="1" t="n">
        <v>50</v>
      </c>
      <c r="T136" s="2" t="n">
        <v>86.6666666666667</v>
      </c>
      <c r="U136" s="3" t="n">
        <v>62.7</v>
      </c>
      <c r="V136" s="3" t="n">
        <v>152.1</v>
      </c>
      <c r="W136" s="2" t="n">
        <v>27.1024849996175</v>
      </c>
      <c r="X136" s="2" t="n">
        <v>1</v>
      </c>
      <c r="Y136" s="3" t="n">
        <v>84</v>
      </c>
      <c r="Z136" s="3" t="n">
        <v>95</v>
      </c>
      <c r="AA136" s="2" t="n">
        <v>39.5412741512929</v>
      </c>
      <c r="AB136" s="2" t="n">
        <v>0.552268244575937</v>
      </c>
      <c r="AC136" s="2" t="n">
        <v>0.88421052631579</v>
      </c>
      <c r="AD136" s="3" t="n">
        <v>32.9</v>
      </c>
      <c r="AE136" s="3" t="n">
        <v>20.6</v>
      </c>
      <c r="AF136" s="3" t="n">
        <v>42.1</v>
      </c>
      <c r="AG136" s="1" t="n">
        <v>8</v>
      </c>
      <c r="AH136" s="3" t="n">
        <v>46.3</v>
      </c>
      <c r="AI136" s="3" t="n">
        <v>29</v>
      </c>
      <c r="AJ136" s="3" t="n">
        <v>40</v>
      </c>
      <c r="AK136" s="3" t="n">
        <v>2.1</v>
      </c>
      <c r="AL136" s="1" t="n">
        <v>1260</v>
      </c>
      <c r="AM136" s="1" t="n">
        <v>44</v>
      </c>
      <c r="AN136" s="1" t="n">
        <v>2066</v>
      </c>
      <c r="AO136" s="1" t="n">
        <v>101</v>
      </c>
      <c r="AP136" s="1" t="n">
        <v>169</v>
      </c>
      <c r="AQ136" s="1" t="n">
        <v>186</v>
      </c>
      <c r="AR136" s="1" t="n">
        <v>173</v>
      </c>
      <c r="AS136" s="1" t="n">
        <v>152</v>
      </c>
      <c r="AT136" s="1" t="n">
        <v>4</v>
      </c>
      <c r="AU136" s="1" t="n">
        <f aca="false">((AO136*15)+(AP136*30)+(AQ136*30)+(AR136*30)+(AS136*15))-(AO136*120)</f>
        <v>7515</v>
      </c>
      <c r="AV136" s="1" t="n">
        <f aca="false">((AO136*15)+(AP136*30)+(AQ136*30)+(AR136*30)+(AS136*15))</f>
        <v>19635</v>
      </c>
      <c r="AW136" s="1" t="n">
        <v>5.28</v>
      </c>
      <c r="AX136" s="4" t="n">
        <f aca="false">10000/SQRT((AO136*BE136)*(AVERAGE(AO136:AS136)*AVERAGE(BE136:BI136)))</f>
        <v>2.95443787599701</v>
      </c>
      <c r="AY136" s="4" t="n">
        <v>1</v>
      </c>
      <c r="AZ136" s="2" t="n">
        <f aca="false">(AO136*BE136)/405</f>
        <v>3.16716049382716</v>
      </c>
      <c r="BA136" s="2" t="n">
        <v>1</v>
      </c>
      <c r="BB136" s="2" t="n">
        <f aca="false">1/(LOG(BE136)+LOG(AO136))</f>
        <v>0.321737372055195</v>
      </c>
      <c r="BC136" s="2" t="n">
        <f aca="false">(BF136-BE136)/(AP136-AO136)</f>
        <v>0.504411764705882</v>
      </c>
      <c r="BD136" s="2" t="n">
        <f aca="false">(20*BE136)/((AO136/18)-3.5)</f>
        <v>120.315789473684</v>
      </c>
      <c r="BE136" s="3" t="n">
        <v>12.7</v>
      </c>
      <c r="BF136" s="3" t="n">
        <v>47</v>
      </c>
      <c r="BG136" s="3" t="n">
        <v>48.7</v>
      </c>
      <c r="BH136" s="3" t="n">
        <v>71.5</v>
      </c>
      <c r="BI136" s="3" t="n">
        <v>106</v>
      </c>
      <c r="BJ136" s="2" t="n">
        <f aca="false">((BE136*15)+(BF136*30)+(BG136*30)+(BH136*30)+(BI136*15))-(BE136*120)</f>
        <v>5272.5</v>
      </c>
      <c r="BK136" s="2" t="n">
        <f aca="false">((BE136*15)+(BF136*30)+(BG136*30)+(BH136*30)+(BI136*15))</f>
        <v>6796.5</v>
      </c>
      <c r="BL136" s="2" t="n">
        <f aca="false">(1/BE136)</f>
        <v>0.078740157480315</v>
      </c>
      <c r="BM136" s="2" t="n">
        <f aca="false">(BJ136/AU136)</f>
        <v>0.701596806387226</v>
      </c>
      <c r="BN136" s="2" t="n">
        <f aca="false">(BK136/AV136)</f>
        <v>0.346142093200917</v>
      </c>
      <c r="BO136" s="2" t="n">
        <f aca="false">(AX136*BM136)</f>
        <v>2.07282417846896</v>
      </c>
      <c r="BP136" s="2" t="n">
        <f aca="false">(AX136*BN136)</f>
        <v>1.02265531062967</v>
      </c>
      <c r="BQ136" s="2" t="n">
        <v>1</v>
      </c>
      <c r="BR136" s="4" t="n">
        <f aca="false">(BC136*BL136)</f>
        <v>0.0397174617878647</v>
      </c>
      <c r="BS136" s="1" t="n">
        <v>200</v>
      </c>
      <c r="BT136" s="1" t="n">
        <v>0</v>
      </c>
      <c r="BU136" s="1" t="n">
        <v>31</v>
      </c>
      <c r="BV136" s="1" t="n">
        <v>1</v>
      </c>
      <c r="BW136" s="1" t="n">
        <v>136</v>
      </c>
      <c r="BX136" s="1" t="n">
        <v>1</v>
      </c>
      <c r="BY136" s="1" t="n">
        <v>33</v>
      </c>
      <c r="BZ136" s="1" t="n">
        <v>200</v>
      </c>
      <c r="CA136" s="1" t="n">
        <v>1</v>
      </c>
      <c r="CB136" s="1" t="n">
        <v>3</v>
      </c>
      <c r="CD136" s="1" t="n">
        <v>66</v>
      </c>
      <c r="CE136" s="1" t="n">
        <v>6.2</v>
      </c>
      <c r="CF136" s="1" t="n">
        <v>27.52</v>
      </c>
      <c r="CG136" s="1" t="n">
        <v>146</v>
      </c>
      <c r="CH136" s="1" t="n">
        <v>76</v>
      </c>
      <c r="CI136" s="1" t="n">
        <v>442</v>
      </c>
      <c r="CJ136" s="1" t="n">
        <v>0.95</v>
      </c>
      <c r="CK136" s="1" t="s">
        <v>429</v>
      </c>
    </row>
    <row r="137" customFormat="false" ht="15" hidden="false" customHeight="true" outlineLevel="0" collapsed="false">
      <c r="A137" s="1" t="n">
        <v>30727</v>
      </c>
      <c r="B137" s="1" t="n">
        <v>1</v>
      </c>
      <c r="C137" s="1" t="n">
        <v>25</v>
      </c>
      <c r="D137" s="1" t="n">
        <v>1</v>
      </c>
      <c r="E137" s="1" t="n">
        <v>0</v>
      </c>
      <c r="F137" s="1" t="n">
        <v>0</v>
      </c>
      <c r="G137" s="1" t="n">
        <v>1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1" t="n">
        <v>1</v>
      </c>
      <c r="N137" s="1" t="n">
        <v>0</v>
      </c>
      <c r="O137" s="1" t="n">
        <v>1</v>
      </c>
      <c r="P137" s="1" t="n">
        <f aca="false">SUM(E137:O137)</f>
        <v>3</v>
      </c>
      <c r="Q137" s="1" t="n">
        <v>100</v>
      </c>
      <c r="R137" s="1" t="n">
        <v>80</v>
      </c>
      <c r="S137" s="1" t="n">
        <v>20</v>
      </c>
      <c r="T137" s="2" t="n">
        <v>86.6666666666667</v>
      </c>
      <c r="U137" s="3" t="n">
        <v>89.1</v>
      </c>
      <c r="V137" s="3" t="n">
        <v>171</v>
      </c>
      <c r="W137" s="2" t="n">
        <v>30.4709141274238</v>
      </c>
      <c r="X137" s="2" t="n">
        <v>2</v>
      </c>
      <c r="Y137" s="3" t="n">
        <v>92.5</v>
      </c>
      <c r="Z137" s="3" t="n">
        <v>105</v>
      </c>
      <c r="AA137" s="2" t="n">
        <v>37.7934260627619</v>
      </c>
      <c r="AB137" s="2" t="n">
        <v>0.54093567251462</v>
      </c>
      <c r="AC137" s="2" t="n">
        <v>0.880952380952381</v>
      </c>
      <c r="AD137" s="3" t="n">
        <v>23.6</v>
      </c>
      <c r="AE137" s="3" t="n">
        <v>21</v>
      </c>
      <c r="AF137" s="3" t="n">
        <v>68.1</v>
      </c>
      <c r="AG137" s="1" t="n">
        <v>7</v>
      </c>
      <c r="AH137" s="3" t="n">
        <v>54.4</v>
      </c>
      <c r="AI137" s="3" t="n">
        <v>48.5</v>
      </c>
      <c r="AJ137" s="3" t="n">
        <v>64.7</v>
      </c>
      <c r="AK137" s="3" t="n">
        <v>3.4</v>
      </c>
      <c r="AL137" s="1" t="n">
        <v>2035</v>
      </c>
      <c r="AM137" s="1" t="n">
        <v>40</v>
      </c>
      <c r="AN137" s="1" t="n">
        <v>4273</v>
      </c>
      <c r="AO137" s="1" t="n">
        <v>80</v>
      </c>
      <c r="AP137" s="1" t="n">
        <v>120</v>
      </c>
      <c r="AQ137" s="1" t="n">
        <v>117</v>
      </c>
      <c r="AR137" s="1" t="n">
        <v>112</v>
      </c>
      <c r="AS137" s="1" t="n">
        <v>81</v>
      </c>
      <c r="AT137" s="1" t="n">
        <v>1</v>
      </c>
      <c r="AU137" s="1" t="n">
        <f aca="false">((AO137*15)+(AP137*30)+(AQ137*30)+(AR137*30)+(AS137*15))-(AO137*120)</f>
        <v>3285</v>
      </c>
      <c r="AV137" s="1" t="n">
        <f aca="false">((AO137*15)+(AP137*30)+(AQ137*30)+(AR137*30)+(AS137*15))</f>
        <v>12885</v>
      </c>
      <c r="AX137" s="4" t="n">
        <f aca="false">10000/SQRT((AO137*BE137)*(AVERAGE(AO137:AS137)*AVERAGE(BE137:BI137)))</f>
        <v>8.65648212924729</v>
      </c>
      <c r="AY137" s="4" t="n">
        <v>0</v>
      </c>
      <c r="AZ137" s="2" t="n">
        <f aca="false">(AO137*BE137)/405</f>
        <v>0.979753086419753</v>
      </c>
      <c r="BA137" s="2" t="n">
        <v>0</v>
      </c>
      <c r="BB137" s="2" t="n">
        <f aca="false">1/(LOG(BE137)+LOG(AO137))</f>
        <v>0.384826793139112</v>
      </c>
      <c r="BC137" s="2" t="n">
        <f aca="false">(BF137-BE137)/(AP137-AO137)</f>
        <v>0.9485</v>
      </c>
      <c r="BD137" s="2" t="n">
        <f aca="false">(20*BE137)/((AO137/18)-3.5)</f>
        <v>105.035294117647</v>
      </c>
      <c r="BE137" s="3" t="n">
        <v>4.96</v>
      </c>
      <c r="BF137" s="3" t="n">
        <v>42.9</v>
      </c>
      <c r="BG137" s="3" t="n">
        <v>46.3</v>
      </c>
      <c r="BH137" s="3" t="n">
        <v>43</v>
      </c>
      <c r="BI137" s="3" t="n">
        <v>27.7</v>
      </c>
      <c r="BJ137" s="2" t="n">
        <f aca="false">((BE137*15)+(BF137*30)+(BG137*30)+(BH137*30)+(BI137*15))-(BE137*120)</f>
        <v>3860.7</v>
      </c>
      <c r="BK137" s="2" t="n">
        <f aca="false">((BE137*15)+(BF137*30)+(BG137*30)+(BH137*30)+(BI137*15))</f>
        <v>4455.9</v>
      </c>
      <c r="BL137" s="2" t="n">
        <f aca="false">(1/BE137)</f>
        <v>0.201612903225806</v>
      </c>
      <c r="BM137" s="2" t="n">
        <f aca="false">(BJ137/AU137)</f>
        <v>1.17525114155251</v>
      </c>
      <c r="BN137" s="2" t="n">
        <f aca="false">(BK137/AV137)</f>
        <v>0.345820721769499</v>
      </c>
      <c r="BO137" s="2" t="n">
        <f aca="false">(AX137*BM137)</f>
        <v>10.1735405042268</v>
      </c>
      <c r="BP137" s="2" t="n">
        <f aca="false">(AX137*BN137)</f>
        <v>2.99359089792107</v>
      </c>
      <c r="BQ137" s="2" t="n">
        <v>2</v>
      </c>
      <c r="BR137" s="4" t="n">
        <f aca="false">(BC137*BL137)</f>
        <v>0.191229838709677</v>
      </c>
      <c r="BS137" s="1" t="n">
        <v>134</v>
      </c>
      <c r="BT137" s="1" t="n">
        <v>0</v>
      </c>
      <c r="BU137" s="1" t="n">
        <v>32</v>
      </c>
      <c r="BV137" s="1" t="n">
        <v>1</v>
      </c>
      <c r="BW137" s="1" t="n">
        <v>84</v>
      </c>
      <c r="BX137" s="1" t="n">
        <v>0</v>
      </c>
      <c r="BY137" s="1" t="n">
        <v>19</v>
      </c>
      <c r="BZ137" s="1" t="n">
        <v>90</v>
      </c>
      <c r="CA137" s="1" t="n">
        <v>0</v>
      </c>
      <c r="CB137" s="1" t="n">
        <v>4</v>
      </c>
      <c r="CC137" s="1" t="n">
        <v>1</v>
      </c>
      <c r="CD137" s="1" t="n">
        <v>54</v>
      </c>
      <c r="CE137" s="1" t="n">
        <v>46.8</v>
      </c>
      <c r="CF137" s="1" t="n">
        <v>17.46</v>
      </c>
      <c r="CG137" s="1" t="n">
        <v>122</v>
      </c>
      <c r="CH137" s="1" t="n">
        <v>94</v>
      </c>
      <c r="CI137" s="1" t="n">
        <v>376</v>
      </c>
      <c r="CJ137" s="1" t="n">
        <v>1.8</v>
      </c>
      <c r="CK137" s="1" t="s">
        <v>429</v>
      </c>
    </row>
    <row r="138" customFormat="false" ht="15" hidden="false" customHeight="true" outlineLevel="0" collapsed="false">
      <c r="A138" s="1" t="n">
        <v>30728</v>
      </c>
      <c r="B138" s="1" t="n">
        <v>2</v>
      </c>
      <c r="C138" s="1" t="n">
        <v>61</v>
      </c>
      <c r="D138" s="1" t="n">
        <v>1</v>
      </c>
      <c r="E138" s="1" t="n">
        <v>0</v>
      </c>
      <c r="F138" s="1" t="n">
        <v>1</v>
      </c>
      <c r="G138" s="1" t="n">
        <v>1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1" t="n">
        <v>0</v>
      </c>
      <c r="N138" s="1" t="n">
        <v>0</v>
      </c>
      <c r="O138" s="1" t="n">
        <v>1</v>
      </c>
      <c r="P138" s="1" t="n">
        <f aca="false">SUM(E138:O138)</f>
        <v>3</v>
      </c>
      <c r="Q138" s="1" t="n">
        <v>110</v>
      </c>
      <c r="R138" s="1" t="n">
        <v>70</v>
      </c>
      <c r="S138" s="1" t="n">
        <v>40</v>
      </c>
      <c r="T138" s="2" t="n">
        <v>83.3333333333333</v>
      </c>
      <c r="U138" s="3" t="n">
        <v>48.5</v>
      </c>
      <c r="V138" s="3" t="n">
        <v>142.5</v>
      </c>
      <c r="W138" s="2" t="n">
        <v>23.8842720837181</v>
      </c>
      <c r="X138" s="2" t="n">
        <v>0</v>
      </c>
      <c r="Y138" s="3" t="n">
        <v>75.5</v>
      </c>
      <c r="Z138" s="3" t="n">
        <v>88</v>
      </c>
      <c r="AA138" s="2" t="n">
        <v>37.5043545019245</v>
      </c>
      <c r="AB138" s="2" t="n">
        <v>0.529824561403509</v>
      </c>
      <c r="AC138" s="2" t="n">
        <v>0.857954545454546</v>
      </c>
      <c r="AD138" s="3" t="n">
        <v>23.9</v>
      </c>
      <c r="AE138" s="3" t="n">
        <v>11.6</v>
      </c>
      <c r="AF138" s="3" t="n">
        <v>36.9</v>
      </c>
      <c r="AG138" s="1" t="n">
        <v>6</v>
      </c>
      <c r="AH138" s="3" t="n">
        <v>50.9</v>
      </c>
      <c r="AI138" s="3" t="n">
        <v>24.7</v>
      </c>
      <c r="AJ138" s="3" t="n">
        <v>35</v>
      </c>
      <c r="AK138" s="3" t="n">
        <v>1.9</v>
      </c>
      <c r="AL138" s="1" t="n">
        <v>1094</v>
      </c>
      <c r="AM138" s="1" t="n">
        <v>46</v>
      </c>
      <c r="AN138" s="1" t="n">
        <v>1707</v>
      </c>
      <c r="AO138" s="1" t="n">
        <v>193</v>
      </c>
      <c r="AP138" s="1" t="n">
        <v>266</v>
      </c>
      <c r="AQ138" s="1" t="n">
        <v>320</v>
      </c>
      <c r="AR138" s="1" t="n">
        <v>312</v>
      </c>
      <c r="AS138" s="1" t="n">
        <v>308</v>
      </c>
      <c r="AT138" s="1" t="n">
        <v>6</v>
      </c>
      <c r="AU138" s="1" t="n">
        <f aca="false">((AO138*15)+(AP138*30)+(AQ138*30)+(AR138*30)+(AS138*15))-(AO138*120)</f>
        <v>11295</v>
      </c>
      <c r="AV138" s="1" t="n">
        <f aca="false">((AO138*15)+(AP138*30)+(AQ138*30)+(AR138*30)+(AS138*15))</f>
        <v>34455</v>
      </c>
      <c r="AX138" s="4" t="n">
        <f aca="false">10000/SQRT((AO138*BE138)*(AVERAGE(AO138:AS138)*AVERAGE(BE138:BI138)))</f>
        <v>6.60863858091635</v>
      </c>
      <c r="AY138" s="4" t="n">
        <v>0</v>
      </c>
      <c r="AZ138" s="2" t="n">
        <f aca="false">(AO138*BE138)/405</f>
        <v>1.64407407407407</v>
      </c>
      <c r="BA138" s="2" t="n">
        <v>0</v>
      </c>
      <c r="BB138" s="2" t="n">
        <f aca="false">1/(LOG(BE138)+LOG(AO138))</f>
        <v>0.354185860076804</v>
      </c>
      <c r="BC138" s="2" t="n">
        <f aca="false">(BF138-BE138)/(AP138-AO138)</f>
        <v>0.117123287671233</v>
      </c>
      <c r="BD138" s="2" t="n">
        <f aca="false">(20*BE138)/((AO138/18)-3.5)</f>
        <v>9.55384615384616</v>
      </c>
      <c r="BE138" s="3" t="n">
        <v>3.45</v>
      </c>
      <c r="BF138" s="3" t="n">
        <v>12</v>
      </c>
      <c r="BG138" s="3" t="n">
        <v>14</v>
      </c>
      <c r="BH138" s="3" t="n">
        <v>18</v>
      </c>
      <c r="BI138" s="3" t="n">
        <v>14</v>
      </c>
      <c r="BJ138" s="2" t="n">
        <f aca="false">((BE138*15)+(BF138*30)+(BG138*30)+(BH138*30)+(BI138*15))-(BE138*120)</f>
        <v>1167.75</v>
      </c>
      <c r="BK138" s="2" t="n">
        <f aca="false">((BE138*15)+(BF138*30)+(BG138*30)+(BH138*30)+(BI138*15))</f>
        <v>1581.75</v>
      </c>
      <c r="BL138" s="2" t="n">
        <f aca="false">(1/BE138)</f>
        <v>0.289855072463768</v>
      </c>
      <c r="BM138" s="2" t="n">
        <f aca="false">(BJ138/AU138)</f>
        <v>0.103386454183267</v>
      </c>
      <c r="BN138" s="2" t="n">
        <f aca="false">(BK138/AV138)</f>
        <v>0.045907705703091</v>
      </c>
      <c r="BO138" s="2" t="n">
        <f aca="false">(AX138*BM138)</f>
        <v>0.683243709859678</v>
      </c>
      <c r="BP138" s="2" t="n">
        <f aca="false">(AX138*BN138)</f>
        <v>0.303387435070801</v>
      </c>
      <c r="BQ138" s="2" t="n">
        <v>1</v>
      </c>
      <c r="BR138" s="4" t="n">
        <f aca="false">(BC138*BL138)</f>
        <v>0.03394877903514</v>
      </c>
      <c r="BS138" s="1" t="n">
        <v>225</v>
      </c>
      <c r="BT138" s="1" t="n">
        <v>1</v>
      </c>
      <c r="BU138" s="1" t="n">
        <v>43</v>
      </c>
      <c r="BV138" s="1" t="n">
        <v>1</v>
      </c>
      <c r="BW138" s="1" t="n">
        <v>151</v>
      </c>
      <c r="BX138" s="1" t="n">
        <v>1</v>
      </c>
      <c r="BY138" s="1" t="n">
        <v>31</v>
      </c>
      <c r="BZ138" s="1" t="n">
        <v>154</v>
      </c>
      <c r="CA138" s="1" t="n">
        <v>1</v>
      </c>
      <c r="CB138" s="1" t="n">
        <v>1</v>
      </c>
      <c r="CD138" s="1" t="n">
        <v>66</v>
      </c>
      <c r="CE138" s="1" t="n">
        <v>38.13</v>
      </c>
      <c r="CF138" s="1" t="n">
        <v>55.45</v>
      </c>
      <c r="CG138" s="1" t="n">
        <v>134</v>
      </c>
      <c r="CH138" s="1" t="n">
        <v>100</v>
      </c>
      <c r="CI138" s="1" t="n">
        <v>443</v>
      </c>
      <c r="CJ138" s="1" t="n">
        <v>0.94</v>
      </c>
      <c r="CK138" s="1" t="s">
        <v>429</v>
      </c>
    </row>
    <row r="139" customFormat="false" ht="15" hidden="false" customHeight="true" outlineLevel="0" collapsed="false">
      <c r="A139" s="1" t="n">
        <v>30729</v>
      </c>
      <c r="B139" s="1" t="n">
        <v>2</v>
      </c>
      <c r="C139" s="1" t="n">
        <v>64</v>
      </c>
      <c r="D139" s="1" t="n">
        <v>1</v>
      </c>
      <c r="E139" s="1" t="n">
        <v>0</v>
      </c>
      <c r="F139" s="1" t="n">
        <v>1</v>
      </c>
      <c r="G139" s="1" t="n">
        <v>1</v>
      </c>
      <c r="H139" s="1" t="n">
        <v>0</v>
      </c>
      <c r="I139" s="1" t="n">
        <v>0</v>
      </c>
      <c r="J139" s="1" t="n">
        <v>0</v>
      </c>
      <c r="K139" s="1" t="n">
        <v>1</v>
      </c>
      <c r="L139" s="1" t="n">
        <v>0</v>
      </c>
      <c r="M139" s="1" t="n">
        <v>0</v>
      </c>
      <c r="N139" s="1" t="n">
        <v>0</v>
      </c>
      <c r="O139" s="1" t="n">
        <v>1</v>
      </c>
      <c r="P139" s="1" t="n">
        <f aca="false">SUM(E139:O139)</f>
        <v>4</v>
      </c>
      <c r="Q139" s="1" t="n">
        <v>110</v>
      </c>
      <c r="R139" s="1" t="n">
        <v>60</v>
      </c>
      <c r="S139" s="1" t="n">
        <v>50</v>
      </c>
      <c r="T139" s="2" t="n">
        <v>76.6666666666667</v>
      </c>
      <c r="U139" s="3" t="n">
        <v>55.5</v>
      </c>
      <c r="V139" s="3" t="n">
        <v>150.5</v>
      </c>
      <c r="W139" s="2" t="n">
        <v>24.5030408052891</v>
      </c>
      <c r="X139" s="2" t="n">
        <v>0</v>
      </c>
      <c r="Y139" s="3" t="n">
        <v>84.5</v>
      </c>
      <c r="Z139" s="3" t="n">
        <v>86</v>
      </c>
      <c r="AA139" s="2" t="n">
        <v>38.2098800415338</v>
      </c>
      <c r="AB139" s="2" t="n">
        <v>0.561461794019934</v>
      </c>
      <c r="AC139" s="2" t="n">
        <v>0.982558139534884</v>
      </c>
      <c r="AD139" s="3" t="n">
        <v>29.8</v>
      </c>
      <c r="AE139" s="3" t="n">
        <v>16.5</v>
      </c>
      <c r="AF139" s="3" t="n">
        <v>39</v>
      </c>
      <c r="AG139" s="1" t="n">
        <v>7</v>
      </c>
      <c r="AH139" s="3" t="n">
        <v>47.6</v>
      </c>
      <c r="AI139" s="3" t="n">
        <v>26.4</v>
      </c>
      <c r="AJ139" s="3" t="n">
        <v>37</v>
      </c>
      <c r="AK139" s="3" t="n">
        <v>2</v>
      </c>
      <c r="AL139" s="1" t="n">
        <v>1163</v>
      </c>
      <c r="AM139" s="1" t="n">
        <v>49</v>
      </c>
      <c r="AN139" s="1" t="n">
        <v>1814</v>
      </c>
      <c r="AO139" s="1" t="n">
        <v>229</v>
      </c>
      <c r="AT139" s="1" t="n">
        <v>6</v>
      </c>
      <c r="BS139" s="1" t="n">
        <v>206</v>
      </c>
      <c r="BT139" s="1" t="n">
        <v>1</v>
      </c>
      <c r="BU139" s="1" t="n">
        <v>38</v>
      </c>
      <c r="BV139" s="1" t="n">
        <v>1</v>
      </c>
      <c r="BW139" s="1" t="n">
        <v>128</v>
      </c>
      <c r="BX139" s="1" t="n">
        <v>0</v>
      </c>
      <c r="BY139" s="1" t="n">
        <v>40</v>
      </c>
      <c r="BZ139" s="1" t="n">
        <v>199</v>
      </c>
      <c r="CA139" s="1" t="n">
        <v>1</v>
      </c>
      <c r="CB139" s="1" t="n">
        <v>1</v>
      </c>
      <c r="CD139" s="1" t="n">
        <v>70</v>
      </c>
      <c r="CE139" s="1" t="n">
        <v>43.17</v>
      </c>
      <c r="CF139" s="1" t="n">
        <v>47.7</v>
      </c>
      <c r="CG139" s="1" t="n">
        <v>140</v>
      </c>
      <c r="CH139" s="1" t="n">
        <v>80</v>
      </c>
      <c r="CI139" s="1" t="n">
        <v>438</v>
      </c>
      <c r="CJ139" s="1" t="n">
        <v>0.65</v>
      </c>
      <c r="CK139" s="1" t="s">
        <v>429</v>
      </c>
    </row>
    <row r="140" customFormat="false" ht="15" hidden="false" customHeight="true" outlineLevel="0" collapsed="false">
      <c r="A140" s="1" t="n">
        <v>30733</v>
      </c>
      <c r="B140" s="1" t="n">
        <v>2</v>
      </c>
      <c r="C140" s="1" t="n">
        <v>48</v>
      </c>
      <c r="D140" s="1" t="n">
        <v>1</v>
      </c>
      <c r="E140" s="1" t="n">
        <v>0</v>
      </c>
      <c r="F140" s="1" t="n">
        <v>1</v>
      </c>
      <c r="G140" s="1" t="n">
        <v>1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1</v>
      </c>
      <c r="M140" s="1" t="n">
        <f aca="false">IF(W140&gt;27,1,0)</f>
        <v>1</v>
      </c>
      <c r="N140" s="1" t="n">
        <v>0</v>
      </c>
      <c r="O140" s="1" t="n">
        <v>1</v>
      </c>
      <c r="P140" s="1" t="n">
        <f aca="false">SUM(E140:O140)</f>
        <v>5</v>
      </c>
      <c r="Q140" s="1" t="n">
        <v>130</v>
      </c>
      <c r="R140" s="1" t="n">
        <v>90</v>
      </c>
      <c r="S140" s="1" t="n">
        <f aca="false">Q140-R140</f>
        <v>40</v>
      </c>
      <c r="T140" s="2" t="n">
        <f aca="false">(S140/3)+ R140</f>
        <v>103.333333333333</v>
      </c>
      <c r="U140" s="3" t="n">
        <v>84.2</v>
      </c>
      <c r="V140" s="3" t="n">
        <v>159</v>
      </c>
      <c r="W140" s="18" t="n">
        <f aca="false">U140/POWER((V140/100),2)</f>
        <v>33.3056445551996</v>
      </c>
      <c r="X140" s="2" t="n">
        <v>2</v>
      </c>
      <c r="Y140" s="3" t="n">
        <v>100.5</v>
      </c>
      <c r="Z140" s="3" t="n">
        <v>111</v>
      </c>
      <c r="AA140" s="2" t="n">
        <v>44.8245506892428</v>
      </c>
      <c r="AB140" s="2" t="n">
        <v>0.632075471698113</v>
      </c>
      <c r="AC140" s="2" t="n">
        <v>0.905405405405405</v>
      </c>
      <c r="AD140" s="3" t="n">
        <v>43.5</v>
      </c>
      <c r="AE140" s="3" t="n">
        <v>36.6</v>
      </c>
      <c r="AF140" s="3" t="n">
        <v>47.6</v>
      </c>
      <c r="AG140" s="1" t="n">
        <v>10</v>
      </c>
      <c r="AH140" s="3" t="n">
        <v>40.3</v>
      </c>
      <c r="AI140" s="3" t="n">
        <v>33.9</v>
      </c>
      <c r="AJ140" s="3" t="n">
        <v>45.2</v>
      </c>
      <c r="AK140" s="3" t="n">
        <v>2.4</v>
      </c>
      <c r="AL140" s="1" t="n">
        <v>1471</v>
      </c>
      <c r="AM140" s="1" t="n">
        <v>63</v>
      </c>
      <c r="AN140" s="1" t="n">
        <v>2295</v>
      </c>
      <c r="AO140" s="1" t="n">
        <v>103</v>
      </c>
      <c r="AP140" s="1" t="n">
        <v>178</v>
      </c>
      <c r="AQ140" s="1" t="n">
        <v>136</v>
      </c>
      <c r="AR140" s="1" t="n">
        <v>87</v>
      </c>
      <c r="AS140" s="1" t="n">
        <v>126</v>
      </c>
      <c r="AT140" s="1" t="n">
        <v>2</v>
      </c>
      <c r="AU140" s="1" t="n">
        <v>3105</v>
      </c>
      <c r="AV140" s="1" t="n">
        <f aca="false">((AO140*15)+(AP140*30)+(AQ140*30)+(AR140*30)+(AS140*15))</f>
        <v>15465</v>
      </c>
      <c r="AW140" s="1" t="n">
        <v>5.38</v>
      </c>
      <c r="AX140" s="4" t="n">
        <f aca="false">10000/SQRT((AO140*BE140)*(AVERAGE(AO140:AS140)*AVERAGE(BE140:BI140)))</f>
        <v>2.7711327785543</v>
      </c>
      <c r="AY140" s="4" t="n">
        <v>1</v>
      </c>
      <c r="AZ140" s="2" t="n">
        <f aca="false">(AO140*BE140)/405</f>
        <v>3.45876543209877</v>
      </c>
      <c r="BA140" s="2" t="n">
        <v>1</v>
      </c>
      <c r="BB140" s="2" t="n">
        <f aca="false">1/(LOG(BE140)+LOG(AO140))</f>
        <v>0.317825955227597</v>
      </c>
      <c r="BC140" s="2" t="n">
        <f aca="false">(BF140-BE140)/(AP140-AO140)</f>
        <v>0.814666666666667</v>
      </c>
      <c r="BD140" s="2" t="n">
        <f aca="false">(20*BE140)/((AO140/18)-3.5)</f>
        <v>122.4</v>
      </c>
      <c r="BE140" s="2" t="n">
        <v>13.6</v>
      </c>
      <c r="BF140" s="2" t="n">
        <v>74.7</v>
      </c>
      <c r="BG140" s="2" t="n">
        <v>168</v>
      </c>
      <c r="BH140" s="2" t="n">
        <v>47.9</v>
      </c>
      <c r="BI140" s="2" t="n">
        <v>64.7</v>
      </c>
      <c r="BJ140" s="2" t="n">
        <f aca="false">((BE140*15)+(BF140*30)+(BG140*30)+(BH140*30)+(BI140*15))-(BE140*120)</f>
        <v>8260.5</v>
      </c>
      <c r="BK140" s="2" t="n">
        <f aca="false">((BE140*15)+(BF140*30)+(BG140*30)+(BH140*30)+(BI140*15))</f>
        <v>9892.5</v>
      </c>
      <c r="BL140" s="2" t="n">
        <f aca="false">(1/BE140)</f>
        <v>0.0735294117647059</v>
      </c>
      <c r="BM140" s="2" t="n">
        <f aca="false">(BJ140/AU140)</f>
        <v>2.66038647342995</v>
      </c>
      <c r="BN140" s="2" t="n">
        <f aca="false">(BK140/AV140)</f>
        <v>0.639670223084384</v>
      </c>
      <c r="BO140" s="2" t="n">
        <f aca="false">(AX140*BM140)</f>
        <v>7.37228416014421</v>
      </c>
      <c r="BP140" s="2" t="n">
        <f aca="false">(AX140*BN140)</f>
        <v>1.77261112265428</v>
      </c>
      <c r="BQ140" s="2" t="n">
        <v>2</v>
      </c>
      <c r="BR140" s="4" t="n">
        <f aca="false">(BC140*BL140)</f>
        <v>0.0599019607843137</v>
      </c>
      <c r="BS140" s="1" t="n">
        <v>157</v>
      </c>
      <c r="BT140" s="1" t="n">
        <v>0</v>
      </c>
      <c r="BU140" s="1" t="n">
        <v>42</v>
      </c>
      <c r="BV140" s="1" t="n">
        <v>1</v>
      </c>
      <c r="BW140" s="1" t="n">
        <v>86</v>
      </c>
      <c r="BX140" s="1" t="n">
        <v>0</v>
      </c>
      <c r="BY140" s="1" t="n">
        <v>29</v>
      </c>
      <c r="BZ140" s="1" t="n">
        <v>147</v>
      </c>
      <c r="CA140" s="1" t="n">
        <v>0</v>
      </c>
      <c r="CB140" s="1" t="n">
        <v>5</v>
      </c>
      <c r="CC140" s="1" t="n">
        <v>2</v>
      </c>
      <c r="CD140" s="1" t="n">
        <v>65</v>
      </c>
      <c r="CE140" s="1" t="n">
        <v>29.81</v>
      </c>
      <c r="CF140" s="1" t="n">
        <v>29.81</v>
      </c>
      <c r="CG140" s="1" t="n">
        <v>182</v>
      </c>
      <c r="CH140" s="1" t="n">
        <v>68</v>
      </c>
      <c r="CI140" s="1" t="n">
        <v>438</v>
      </c>
      <c r="CJ140" s="1" t="n">
        <v>1.9</v>
      </c>
      <c r="CK140" s="1" t="s">
        <v>429</v>
      </c>
      <c r="FM140" s="1" t="n">
        <v>3</v>
      </c>
      <c r="FN140" s="1" t="n">
        <v>3</v>
      </c>
      <c r="FO140" s="1" t="n">
        <v>2</v>
      </c>
      <c r="FP140" s="1" t="n">
        <v>2</v>
      </c>
      <c r="FQ140" s="1" t="n">
        <v>37.35012</v>
      </c>
      <c r="FR140" s="1" t="n">
        <v>316.659</v>
      </c>
      <c r="FS140" s="1" t="n">
        <v>0.06</v>
      </c>
      <c r="FT140" s="1" t="n">
        <v>2</v>
      </c>
      <c r="FU140" s="1" t="n">
        <v>4</v>
      </c>
      <c r="FV140" s="1" t="n">
        <v>1</v>
      </c>
      <c r="FW140" s="1" t="n">
        <v>2443.48</v>
      </c>
      <c r="FX140" s="1" t="n">
        <v>72.14</v>
      </c>
      <c r="FY140" s="1" t="n">
        <v>28.88</v>
      </c>
      <c r="FZ140" s="1" t="n">
        <v>33.96</v>
      </c>
      <c r="GA140" s="1" t="n">
        <v>30.27</v>
      </c>
      <c r="GB140" s="1" t="n">
        <v>403.4</v>
      </c>
      <c r="GC140" s="1" t="n">
        <v>27</v>
      </c>
      <c r="GD140" s="1" t="n">
        <v>21.94</v>
      </c>
      <c r="GE140" s="1" t="n">
        <v>15.56</v>
      </c>
      <c r="GF140" s="1" t="n">
        <v>140.19</v>
      </c>
      <c r="GG140" s="1" t="n">
        <v>0.89</v>
      </c>
      <c r="GH140" s="1" t="n">
        <v>16.46</v>
      </c>
      <c r="GI140" s="1" t="n">
        <v>5.96</v>
      </c>
      <c r="GJ140" s="1" t="n">
        <v>28.32</v>
      </c>
      <c r="GK140" s="1" t="n">
        <v>25.24</v>
      </c>
      <c r="GL140" s="1" t="n">
        <v>9.81</v>
      </c>
      <c r="GM140" s="1" t="n">
        <v>9.32</v>
      </c>
      <c r="GN140" s="1" t="n">
        <v>0</v>
      </c>
      <c r="GO140" s="1" t="n">
        <v>19.8</v>
      </c>
      <c r="GP140" s="1" t="n">
        <v>5.66</v>
      </c>
      <c r="GQ140" s="1" t="n">
        <v>2.97</v>
      </c>
      <c r="GR140" s="1" t="n">
        <v>0.67</v>
      </c>
      <c r="GS140" s="1" t="n">
        <v>1275.26</v>
      </c>
      <c r="GT140" s="1" t="n">
        <v>12.98</v>
      </c>
      <c r="GU140" s="1" t="n">
        <v>0.42</v>
      </c>
      <c r="GV140" s="1" t="n">
        <v>367.27</v>
      </c>
      <c r="GW140" s="1" t="n">
        <v>1678.83</v>
      </c>
      <c r="GX140" s="1" t="n">
        <v>3048.47</v>
      </c>
      <c r="GY140" s="1" t="n">
        <v>2731.83</v>
      </c>
      <c r="GZ140" s="1" t="n">
        <v>7.72</v>
      </c>
      <c r="HA140" s="1" t="n">
        <v>2.09</v>
      </c>
      <c r="HB140" s="1" t="n">
        <v>2.25</v>
      </c>
      <c r="HC140" s="1" t="n">
        <v>0</v>
      </c>
      <c r="HD140" s="1" t="n">
        <v>75.46</v>
      </c>
      <c r="HE140" s="1" t="n">
        <v>165.35</v>
      </c>
      <c r="HF140" s="1" t="n">
        <v>1.78</v>
      </c>
      <c r="HG140" s="1" t="n">
        <v>1.93</v>
      </c>
      <c r="HH140" s="1" t="n">
        <v>16.3</v>
      </c>
      <c r="HI140" s="1" t="n">
        <v>4.46</v>
      </c>
      <c r="HJ140" s="1" t="n">
        <v>1.51</v>
      </c>
      <c r="HK140" s="1" t="n">
        <v>3.66</v>
      </c>
      <c r="HL140" s="1" t="n">
        <v>331.82</v>
      </c>
      <c r="HM140" s="1" t="n">
        <v>3.24</v>
      </c>
      <c r="HN140" s="1" t="n">
        <v>36.29</v>
      </c>
      <c r="HO140" s="1" t="n">
        <v>2608.75</v>
      </c>
      <c r="HP140" s="1" t="n">
        <v>1741.05</v>
      </c>
      <c r="HQ140" s="1" t="n">
        <v>41.94</v>
      </c>
      <c r="HR140" s="1" t="n">
        <v>564.84</v>
      </c>
      <c r="HS140" s="1" t="n">
        <v>203.11</v>
      </c>
      <c r="HT140" s="1" t="n">
        <v>1550.45</v>
      </c>
      <c r="HU140" s="1" t="n">
        <v>570.45</v>
      </c>
      <c r="HV140" s="1" t="n">
        <v>208.92</v>
      </c>
      <c r="HW140" s="1" t="n">
        <v>7.72</v>
      </c>
      <c r="HX140" s="1" t="n">
        <v>5.94</v>
      </c>
      <c r="HY140" s="1" t="n">
        <v>6.27</v>
      </c>
      <c r="HZ140" s="1" t="n">
        <v>0.6</v>
      </c>
      <c r="IA140" s="1" t="n">
        <v>11.17</v>
      </c>
      <c r="IB140" s="1" t="n">
        <v>1.81</v>
      </c>
      <c r="IC140" s="1" t="n">
        <v>21.51</v>
      </c>
      <c r="ID140" s="1" t="n">
        <v>7.49</v>
      </c>
      <c r="IE140" s="1" t="n">
        <v>24.56</v>
      </c>
      <c r="IF140" s="1" t="n">
        <v>31.76</v>
      </c>
      <c r="IG140" s="1" t="n">
        <v>13.9</v>
      </c>
      <c r="IH140" s="1" t="n">
        <v>222.62</v>
      </c>
      <c r="II140" s="1" t="n">
        <v>0.83</v>
      </c>
      <c r="IJ140" s="1" t="n">
        <v>60.46</v>
      </c>
      <c r="IK140" s="1" t="n">
        <v>29.69</v>
      </c>
      <c r="IL140" s="1" t="n">
        <v>3056182.3</v>
      </c>
      <c r="IM140" s="1" t="n">
        <v>7576.06</v>
      </c>
      <c r="IN140" s="1" t="n">
        <v>59.74</v>
      </c>
      <c r="IO140" s="1" t="n">
        <v>0.45</v>
      </c>
      <c r="IP140" s="1" t="n">
        <v>0.24</v>
      </c>
      <c r="IQ140" s="1" t="n">
        <v>0.25</v>
      </c>
      <c r="IR140" s="1" t="n">
        <v>0.76</v>
      </c>
      <c r="IS140" s="1" t="n">
        <v>1.36</v>
      </c>
      <c r="IT140" s="1" t="n">
        <v>0.23</v>
      </c>
      <c r="IU140" s="1" t="n">
        <v>2.21</v>
      </c>
      <c r="IV140" s="1" t="n">
        <v>1.76</v>
      </c>
      <c r="IW140" s="1" t="n">
        <v>18.4</v>
      </c>
      <c r="IX140" s="1" t="n">
        <v>10.05</v>
      </c>
      <c r="IY140" s="1" t="n">
        <v>12.29</v>
      </c>
      <c r="IZ140" s="1" t="n">
        <v>3.68</v>
      </c>
      <c r="JA140" s="1" t="n">
        <v>1.18</v>
      </c>
      <c r="JB140" s="1" t="n">
        <v>0.07</v>
      </c>
      <c r="JC140" s="1" t="n">
        <v>31.71</v>
      </c>
      <c r="JD140" s="1" t="n">
        <v>12.79</v>
      </c>
      <c r="JE140" s="1" t="n">
        <v>1.75</v>
      </c>
      <c r="JF140" s="1" t="n">
        <v>0.05</v>
      </c>
      <c r="JG140" s="1" t="n">
        <v>0.01</v>
      </c>
      <c r="JH140" s="1" t="n">
        <v>10.6</v>
      </c>
      <c r="JI140" s="1" t="n">
        <v>7.6</v>
      </c>
      <c r="JJ140" s="1" t="n">
        <v>0.18</v>
      </c>
      <c r="JK140" s="1" t="n">
        <v>0.47</v>
      </c>
      <c r="JL140" s="1" t="n">
        <v>0.73</v>
      </c>
      <c r="JM140" s="1" t="n">
        <v>0.63</v>
      </c>
      <c r="JN140" s="1" t="n">
        <v>0.01</v>
      </c>
      <c r="JO140" s="1" t="n">
        <v>0.08</v>
      </c>
      <c r="JP140" s="1" t="n">
        <v>0.06</v>
      </c>
      <c r="JQ140" s="1" t="n">
        <v>0.04</v>
      </c>
      <c r="JR140" s="1" t="n">
        <v>0.04</v>
      </c>
      <c r="JS140" s="1" t="n">
        <v>0</v>
      </c>
      <c r="JT140" s="1" t="n">
        <v>0.1</v>
      </c>
      <c r="JU140" s="1" t="n">
        <v>0.09</v>
      </c>
      <c r="JV140" s="1" t="n">
        <v>51</v>
      </c>
      <c r="JW140" s="1" t="n">
        <v>3060</v>
      </c>
      <c r="JX140" s="1" t="n">
        <v>45.9</v>
      </c>
      <c r="JY140" s="1" t="n">
        <v>49.6303</v>
      </c>
      <c r="JZ140" s="1" t="n">
        <v>32.867</v>
      </c>
      <c r="KA140" s="1" t="n">
        <v>1972.02</v>
      </c>
      <c r="KB140" s="1" t="n">
        <v>3.1875</v>
      </c>
      <c r="KC140" s="1" t="n">
        <v>1.125</v>
      </c>
      <c r="KD140" s="1" t="n">
        <v>67.5</v>
      </c>
      <c r="KE140" s="1" t="n">
        <v>35.5</v>
      </c>
      <c r="KF140" s="1" t="n">
        <v>86.5</v>
      </c>
      <c r="KG140" s="1" t="n">
        <v>63.4983</v>
      </c>
    </row>
    <row r="141" customFormat="false" ht="15" hidden="false" customHeight="true" outlineLevel="0" collapsed="false">
      <c r="A141" s="1" t="n">
        <v>30734</v>
      </c>
      <c r="B141" s="1" t="n">
        <v>2</v>
      </c>
      <c r="C141" s="1" t="n">
        <v>47</v>
      </c>
      <c r="D141" s="1" t="n">
        <v>1</v>
      </c>
      <c r="E141" s="1" t="n">
        <v>0</v>
      </c>
      <c r="F141" s="1" t="n">
        <v>1</v>
      </c>
      <c r="G141" s="1" t="n">
        <v>1</v>
      </c>
      <c r="H141" s="1" t="n">
        <v>0</v>
      </c>
      <c r="I141" s="1" t="n">
        <v>1</v>
      </c>
      <c r="J141" s="1" t="n">
        <v>0</v>
      </c>
      <c r="K141" s="1" t="n">
        <v>1</v>
      </c>
      <c r="L141" s="1" t="n">
        <v>0</v>
      </c>
      <c r="M141" s="1" t="n">
        <v>1</v>
      </c>
      <c r="N141" s="1" t="n">
        <v>0</v>
      </c>
      <c r="O141" s="1" t="n">
        <v>1</v>
      </c>
      <c r="P141" s="1" t="n">
        <f aca="false">SUM(E141:O141)</f>
        <v>6</v>
      </c>
      <c r="Q141" s="1" t="n">
        <v>110</v>
      </c>
      <c r="R141" s="1" t="n">
        <v>70</v>
      </c>
      <c r="S141" s="1" t="n">
        <v>40</v>
      </c>
      <c r="T141" s="2" t="n">
        <v>83.3333333333333</v>
      </c>
      <c r="U141" s="3" t="n">
        <v>71.7</v>
      </c>
      <c r="V141" s="3" t="n">
        <v>157</v>
      </c>
      <c r="W141" s="2" t="n">
        <v>29.0884011521766</v>
      </c>
      <c r="X141" s="2" t="n">
        <v>1</v>
      </c>
      <c r="Y141" s="3" t="n">
        <v>85.6</v>
      </c>
      <c r="Z141" s="3" t="n">
        <v>105.5</v>
      </c>
      <c r="AA141" s="2" t="n">
        <v>41.3269507590351</v>
      </c>
      <c r="AB141" s="2" t="n">
        <v>0.545222929936306</v>
      </c>
      <c r="AC141" s="2" t="n">
        <v>0.811374407582938</v>
      </c>
      <c r="AD141" s="3" t="n">
        <v>38.7</v>
      </c>
      <c r="AE141" s="3" t="n">
        <v>27.7</v>
      </c>
      <c r="AF141" s="3" t="n">
        <v>44</v>
      </c>
      <c r="AG141" s="1" t="n">
        <v>8</v>
      </c>
      <c r="AH141" s="3" t="n">
        <v>43.1</v>
      </c>
      <c r="AI141" s="3" t="n">
        <v>30.9</v>
      </c>
      <c r="AJ141" s="3" t="n">
        <v>41.8</v>
      </c>
      <c r="AK141" s="3" t="n">
        <v>2.2</v>
      </c>
      <c r="AL141" s="1" t="n">
        <v>1346</v>
      </c>
      <c r="AM141" s="1" t="n">
        <v>60</v>
      </c>
      <c r="AN141" s="1" t="n">
        <v>2207</v>
      </c>
      <c r="AO141" s="1" t="n">
        <v>86</v>
      </c>
      <c r="AP141" s="1" t="n">
        <v>166</v>
      </c>
      <c r="AQ141" s="1" t="n">
        <v>171</v>
      </c>
      <c r="AR141" s="1" t="n">
        <v>136</v>
      </c>
      <c r="AS141" s="1" t="n">
        <v>125</v>
      </c>
      <c r="AT141" s="1" t="n">
        <v>1</v>
      </c>
      <c r="AU141" s="1" t="n">
        <f aca="false">((AO141*15)+(AP141*30)+(AQ141*30)+(AR141*30)+(AS141*15))-(AO141*120)</f>
        <v>7035</v>
      </c>
      <c r="AV141" s="1" t="n">
        <f aca="false">((AO141*15)+(AP141*30)+(AQ141*30)+(AR141*30)+(AS141*15))</f>
        <v>17355</v>
      </c>
      <c r="AW141" s="1" t="n">
        <v>4.85</v>
      </c>
      <c r="AX141" s="4" t="n">
        <f aca="false">10000/SQRT((AO141*BE141)*(AVERAGE(AO141:AS141)*AVERAGE(BE141:BI141)))</f>
        <v>2.58176798689502</v>
      </c>
      <c r="AY141" s="4" t="n">
        <v>1</v>
      </c>
      <c r="AZ141" s="2" t="n">
        <f aca="false">(AO141*BE141)/405</f>
        <v>3.65234567901235</v>
      </c>
      <c r="BA141" s="2" t="n">
        <v>1</v>
      </c>
      <c r="BB141" s="2" t="n">
        <f aca="false">1/(LOG(BE141)+LOG(AO141))</f>
        <v>0.315454736546002</v>
      </c>
      <c r="BC141" s="2" t="n">
        <f aca="false">(BF141-BE141)/(AP141-AO141)</f>
        <v>0.9175</v>
      </c>
      <c r="BD141" s="2" t="n">
        <f aca="false">(20*BE141)/((AO141/18)-3.5)</f>
        <v>269.217391304348</v>
      </c>
      <c r="BE141" s="3" t="n">
        <v>17.2</v>
      </c>
      <c r="BF141" s="3" t="n">
        <v>90.6</v>
      </c>
      <c r="BG141" s="3" t="n">
        <v>109</v>
      </c>
      <c r="BH141" s="3" t="n">
        <v>79.1</v>
      </c>
      <c r="BI141" s="3" t="n">
        <v>74.8</v>
      </c>
      <c r="BJ141" s="2" t="n">
        <f aca="false">((BE141*15)+(BF141*30)+(BG141*30)+(BH141*30)+(BI141*15))-(BE141*120)</f>
        <v>7677</v>
      </c>
      <c r="BK141" s="2" t="n">
        <f aca="false">((BE141*15)+(BF141*30)+(BG141*30)+(BH141*30)+(BI141*15))</f>
        <v>9741</v>
      </c>
      <c r="BL141" s="2" t="n">
        <f aca="false">(1/BE141)</f>
        <v>0.0581395348837209</v>
      </c>
      <c r="BM141" s="2" t="n">
        <f aca="false">(BJ141/AU141)</f>
        <v>1.09125799573561</v>
      </c>
      <c r="BN141" s="2" t="n">
        <f aca="false">(BK141/AV141)</f>
        <v>0.561279170267934</v>
      </c>
      <c r="BO141" s="2" t="n">
        <f aca="false">(AX141*BM141)</f>
        <v>2.81737495883341</v>
      </c>
      <c r="BP141" s="2" t="n">
        <f aca="false">(AX141*BN141)</f>
        <v>1.44909259350875</v>
      </c>
      <c r="BQ141" s="2" t="n">
        <v>2</v>
      </c>
      <c r="BR141" s="4" t="n">
        <f aca="false">(BC141*BL141)</f>
        <v>0.0533430232558139</v>
      </c>
      <c r="BS141" s="1" t="n">
        <v>238</v>
      </c>
      <c r="BT141" s="1" t="n">
        <v>1</v>
      </c>
      <c r="BU141" s="1" t="n">
        <v>6</v>
      </c>
      <c r="BV141" s="1" t="n">
        <v>1</v>
      </c>
      <c r="BZ141" s="1" t="n">
        <v>400</v>
      </c>
      <c r="CA141" s="1" t="n">
        <v>1</v>
      </c>
      <c r="CB141" s="1" t="n">
        <v>3</v>
      </c>
      <c r="CD141" s="1" t="n">
        <v>53</v>
      </c>
      <c r="CE141" s="1" t="n">
        <v>27.99</v>
      </c>
      <c r="CF141" s="1" t="n">
        <v>41.88</v>
      </c>
      <c r="CG141" s="1" t="n">
        <v>148</v>
      </c>
      <c r="CH141" s="1" t="n">
        <v>86</v>
      </c>
      <c r="CI141" s="1" t="n">
        <v>425</v>
      </c>
      <c r="CJ141" s="1" t="n">
        <v>1.35</v>
      </c>
      <c r="CK141" s="1" t="s">
        <v>429</v>
      </c>
      <c r="FN141" s="1" t="n">
        <v>12</v>
      </c>
      <c r="FO141" s="1" t="n">
        <v>2</v>
      </c>
      <c r="FP141" s="1" t="n">
        <v>2</v>
      </c>
      <c r="FQ141" s="1" t="n">
        <v>27.50001</v>
      </c>
      <c r="FR141" s="1" t="n">
        <v>171.2426</v>
      </c>
      <c r="FS141" s="1" t="n">
        <v>0.02</v>
      </c>
      <c r="FT141" s="1" t="n">
        <v>1</v>
      </c>
      <c r="FV141" s="1" t="n">
        <v>1</v>
      </c>
      <c r="FW141" s="1" t="n">
        <v>1066.09</v>
      </c>
      <c r="FX141" s="1" t="n">
        <v>37.85</v>
      </c>
      <c r="FY141" s="1" t="n">
        <v>10.48</v>
      </c>
      <c r="FZ141" s="1" t="n">
        <v>10.17</v>
      </c>
      <c r="GA141" s="1" t="n">
        <v>8.82</v>
      </c>
      <c r="GB141" s="1" t="n">
        <v>190.73</v>
      </c>
      <c r="GC141" s="1" t="n">
        <v>15.87</v>
      </c>
      <c r="GD141" s="1" t="n">
        <v>17.21</v>
      </c>
      <c r="GE141" s="1" t="n">
        <v>5.85</v>
      </c>
      <c r="GF141" s="1" t="n">
        <v>107.36</v>
      </c>
      <c r="GG141" s="1" t="n">
        <v>1.09</v>
      </c>
      <c r="GH141" s="1" t="n">
        <v>8.84</v>
      </c>
      <c r="GI141" s="1" t="n">
        <v>5.88</v>
      </c>
      <c r="GJ141" s="1" t="n">
        <v>22.89</v>
      </c>
      <c r="GK141" s="1" t="n">
        <v>20.9</v>
      </c>
      <c r="GL141" s="1" t="n">
        <v>11.94</v>
      </c>
      <c r="GM141" s="1" t="n">
        <v>8.24</v>
      </c>
      <c r="GN141" s="1" t="n">
        <v>0</v>
      </c>
      <c r="GO141" s="1" t="n">
        <v>13.55</v>
      </c>
      <c r="GP141" s="1" t="n">
        <v>5.5</v>
      </c>
      <c r="GQ141" s="1" t="n">
        <v>3.25</v>
      </c>
      <c r="GR141" s="1" t="n">
        <v>0.81</v>
      </c>
      <c r="GS141" s="1" t="n">
        <v>675.09</v>
      </c>
      <c r="GT141" s="1" t="n">
        <v>7.81</v>
      </c>
      <c r="GU141" s="1" t="n">
        <v>0.21</v>
      </c>
      <c r="GV141" s="1" t="n">
        <v>230.79</v>
      </c>
      <c r="GW141" s="1" t="n">
        <v>949.04</v>
      </c>
      <c r="GX141" s="1" t="n">
        <v>1799.78</v>
      </c>
      <c r="GY141" s="1" t="n">
        <v>956.66</v>
      </c>
      <c r="GZ141" s="1" t="n">
        <v>4.43</v>
      </c>
      <c r="HA141" s="1" t="n">
        <v>0.79</v>
      </c>
      <c r="HB141" s="1" t="n">
        <v>1.83</v>
      </c>
      <c r="HC141" s="1" t="n">
        <v>0</v>
      </c>
      <c r="HD141" s="1" t="n">
        <v>28.81</v>
      </c>
      <c r="HE141" s="1" t="n">
        <v>150.85</v>
      </c>
      <c r="HF141" s="1" t="n">
        <v>0.98</v>
      </c>
      <c r="HG141" s="1" t="n">
        <v>0.98</v>
      </c>
      <c r="HH141" s="1" t="n">
        <v>8.85</v>
      </c>
      <c r="HI141" s="1" t="n">
        <v>2.84</v>
      </c>
      <c r="HJ141" s="1" t="n">
        <v>0.9</v>
      </c>
      <c r="HK141" s="1" t="n">
        <v>0.32</v>
      </c>
      <c r="HL141" s="1" t="n">
        <v>196.89</v>
      </c>
      <c r="HM141" s="1" t="n">
        <v>1.91</v>
      </c>
      <c r="HN141" s="1" t="n">
        <v>29.1</v>
      </c>
      <c r="HO141" s="1" t="n">
        <v>2391.11</v>
      </c>
      <c r="HP141" s="1" t="n">
        <v>3221.47</v>
      </c>
      <c r="HQ141" s="1" t="n">
        <v>36.14</v>
      </c>
      <c r="HR141" s="1" t="n">
        <v>1284.22</v>
      </c>
      <c r="HS141" s="1" t="n">
        <v>482.38</v>
      </c>
      <c r="HT141" s="1" t="n">
        <v>4224.76</v>
      </c>
      <c r="HU141" s="1" t="n">
        <v>507.85</v>
      </c>
      <c r="HV141" s="1" t="n">
        <v>104.9</v>
      </c>
      <c r="HW141" s="1" t="n">
        <v>3.54</v>
      </c>
      <c r="HX141" s="1" t="n">
        <v>3.42</v>
      </c>
      <c r="HY141" s="1" t="n">
        <v>2.7</v>
      </c>
      <c r="HZ141" s="1" t="n">
        <v>0.28</v>
      </c>
      <c r="IA141" s="1" t="n">
        <v>3.97</v>
      </c>
      <c r="IB141" s="1" t="n">
        <v>0.73</v>
      </c>
      <c r="IC141" s="1" t="n">
        <v>8.57</v>
      </c>
      <c r="ID141" s="1" t="n">
        <v>3.4</v>
      </c>
      <c r="IE141" s="1" t="n">
        <v>6.05</v>
      </c>
      <c r="IF141" s="1" t="n">
        <v>6.48</v>
      </c>
      <c r="IG141" s="1" t="n">
        <v>4.09</v>
      </c>
      <c r="IH141" s="1" t="n">
        <v>138.31</v>
      </c>
      <c r="II141" s="1" t="n">
        <v>0.21</v>
      </c>
      <c r="IJ141" s="1" t="n">
        <v>3.65</v>
      </c>
      <c r="IK141" s="1" t="n">
        <v>26.7</v>
      </c>
      <c r="IL141" s="1" t="n">
        <v>969571.03</v>
      </c>
      <c r="IM141" s="1" t="n">
        <v>5083.47</v>
      </c>
      <c r="IN141" s="1" t="n">
        <v>16.09</v>
      </c>
      <c r="IO141" s="1" t="n">
        <v>0.13</v>
      </c>
      <c r="IP141" s="1" t="n">
        <v>0.07</v>
      </c>
      <c r="IQ141" s="1" t="n">
        <v>0.05</v>
      </c>
      <c r="IR141" s="1" t="n">
        <v>0.09</v>
      </c>
      <c r="IS141" s="1" t="n">
        <v>0.2</v>
      </c>
      <c r="IT141" s="1" t="n">
        <v>0.08</v>
      </c>
      <c r="IU141" s="1" t="n">
        <v>0.5</v>
      </c>
      <c r="IV141" s="1" t="n">
        <v>0.65</v>
      </c>
      <c r="IW141" s="1" t="n">
        <v>3.59</v>
      </c>
      <c r="IX141" s="1" t="n">
        <v>3.44</v>
      </c>
      <c r="IY141" s="1" t="n">
        <v>1.51</v>
      </c>
      <c r="IZ141" s="1" t="n">
        <v>0.98</v>
      </c>
      <c r="JA141" s="1" t="n">
        <v>0.34</v>
      </c>
      <c r="JB141" s="1" t="n">
        <v>0.02</v>
      </c>
      <c r="JC141" s="1" t="n">
        <v>6.08</v>
      </c>
      <c r="JD141" s="1" t="n">
        <v>4.27</v>
      </c>
      <c r="JE141" s="1" t="n">
        <v>0.21</v>
      </c>
      <c r="JF141" s="1" t="n">
        <v>0.02</v>
      </c>
      <c r="JG141" s="1" t="n">
        <v>0</v>
      </c>
      <c r="JH141" s="1" t="n">
        <v>3.52</v>
      </c>
      <c r="JI141" s="1" t="n">
        <v>3.22</v>
      </c>
      <c r="JJ141" s="1" t="n">
        <v>0.02</v>
      </c>
      <c r="JK141" s="1" t="n">
        <v>0.03</v>
      </c>
      <c r="JL141" s="1" t="n">
        <v>0.3</v>
      </c>
      <c r="JM141" s="1" t="n">
        <v>0.29</v>
      </c>
      <c r="JN141" s="1" t="n">
        <v>0</v>
      </c>
      <c r="JO141" s="1" t="n">
        <v>0.04</v>
      </c>
      <c r="JP141" s="1" t="n">
        <v>0.03</v>
      </c>
      <c r="JQ141" s="1" t="n">
        <v>0</v>
      </c>
      <c r="JR141" s="1" t="n">
        <v>0</v>
      </c>
      <c r="JS141" s="1" t="n">
        <v>0</v>
      </c>
      <c r="JT141" s="1" t="n">
        <v>0.02</v>
      </c>
      <c r="JU141" s="1" t="n">
        <v>0.01</v>
      </c>
      <c r="JV141" s="1" t="n">
        <v>72</v>
      </c>
      <c r="JW141" s="1" t="n">
        <v>4320</v>
      </c>
      <c r="JX141" s="1" t="n">
        <v>64.8</v>
      </c>
      <c r="JY141" s="1" t="n">
        <v>9.117001</v>
      </c>
      <c r="JZ141" s="1" t="n">
        <v>8.742001</v>
      </c>
      <c r="KA141" s="1" t="n">
        <v>524.52</v>
      </c>
      <c r="KB141" s="1" t="n">
        <v>48.234</v>
      </c>
      <c r="KC141" s="1" t="n">
        <v>18.117</v>
      </c>
      <c r="KD141" s="1" t="n">
        <v>1087.02</v>
      </c>
      <c r="KE141" s="1" t="n">
        <v>26.859</v>
      </c>
      <c r="KF141" s="1" t="n">
        <v>98.859</v>
      </c>
      <c r="KG141" s="1" t="n">
        <v>57.351</v>
      </c>
    </row>
    <row r="142" customFormat="false" ht="15" hidden="false" customHeight="true" outlineLevel="0" collapsed="false">
      <c r="A142" s="1" t="n">
        <v>30735</v>
      </c>
      <c r="B142" s="1" t="n">
        <v>1</v>
      </c>
      <c r="C142" s="1" t="n">
        <v>50</v>
      </c>
      <c r="D142" s="1" t="n">
        <v>1</v>
      </c>
      <c r="E142" s="1" t="n">
        <v>0</v>
      </c>
      <c r="F142" s="1" t="n">
        <v>1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1" t="n">
        <v>1</v>
      </c>
      <c r="N142" s="1" t="n">
        <v>0</v>
      </c>
      <c r="O142" s="1" t="n">
        <v>1</v>
      </c>
      <c r="P142" s="1" t="n">
        <f aca="false">SUM(E142:O142)</f>
        <v>3</v>
      </c>
      <c r="Q142" s="1" t="n">
        <v>118</v>
      </c>
      <c r="R142" s="1" t="n">
        <v>80</v>
      </c>
      <c r="S142" s="1" t="n">
        <v>38</v>
      </c>
      <c r="T142" s="2" t="n">
        <v>92.6666666666667</v>
      </c>
      <c r="U142" s="3" t="n">
        <v>94.4</v>
      </c>
      <c r="V142" s="3" t="n">
        <v>174</v>
      </c>
      <c r="W142" s="2" t="n">
        <v>31.1798123926542</v>
      </c>
      <c r="X142" s="2" t="n">
        <v>2</v>
      </c>
      <c r="Y142" s="3" t="n">
        <v>105.5</v>
      </c>
      <c r="Z142" s="3" t="n">
        <v>112.5</v>
      </c>
      <c r="AA142" s="2" t="n">
        <v>46.1186197997061</v>
      </c>
      <c r="AB142" s="2" t="n">
        <v>0.60632183908046</v>
      </c>
      <c r="AC142" s="2" t="n">
        <v>0.937777777777778</v>
      </c>
      <c r="AD142" s="3" t="n">
        <v>31.8</v>
      </c>
      <c r="AE142" s="3" t="n">
        <v>30</v>
      </c>
      <c r="AF142" s="3" t="n">
        <v>64.4</v>
      </c>
      <c r="AG142" s="1" t="n">
        <v>15</v>
      </c>
      <c r="AH142" s="3" t="n">
        <v>48.7</v>
      </c>
      <c r="AI142" s="3" t="n">
        <v>46</v>
      </c>
      <c r="AJ142" s="3" t="n">
        <v>61.2</v>
      </c>
      <c r="AK142" s="3" t="n">
        <v>3.2</v>
      </c>
      <c r="AL142" s="1" t="n">
        <v>1909</v>
      </c>
      <c r="AM142" s="1" t="n">
        <v>65</v>
      </c>
      <c r="AN142" s="1" t="n">
        <v>3398</v>
      </c>
      <c r="AO142" s="1" t="n">
        <v>90</v>
      </c>
      <c r="AP142" s="1" t="n">
        <v>135</v>
      </c>
      <c r="AQ142" s="1" t="n">
        <v>141</v>
      </c>
      <c r="AR142" s="1" t="n">
        <v>156</v>
      </c>
      <c r="AS142" s="1" t="n">
        <v>125</v>
      </c>
      <c r="AT142" s="1" t="n">
        <v>1</v>
      </c>
      <c r="AU142" s="1" t="n">
        <f aca="false">((AO142*15)+(AP142*30)+(AQ142*30)+(AR142*30)+(AS142*15))-(AO142*120)</f>
        <v>5385</v>
      </c>
      <c r="AV142" s="1" t="n">
        <f aca="false">((AO142*15)+(AP142*30)+(AQ142*30)+(AR142*30)+(AS142*15))</f>
        <v>16185</v>
      </c>
      <c r="AW142" s="1" t="n">
        <v>5.14</v>
      </c>
      <c r="AX142" s="4" t="n">
        <f aca="false">10000/SQRT((AO142*BE142)*(AVERAGE(AO142:AS142)*AVERAGE(BE142:BI142)))</f>
        <v>2.03129236716525</v>
      </c>
      <c r="AY142" s="4" t="n">
        <v>1</v>
      </c>
      <c r="AZ142" s="2" t="n">
        <f aca="false">(AO142*BE142)/405</f>
        <v>5.44444444444444</v>
      </c>
      <c r="BA142" s="2" t="n">
        <v>1</v>
      </c>
      <c r="BB142" s="2" t="n">
        <f aca="false">1/(LOG(BE142)+LOG(AO142))</f>
        <v>0.29909595909194</v>
      </c>
      <c r="BC142" s="2" t="n">
        <f aca="false">(BF142-BE142)/(AP142-AO142)</f>
        <v>1.26</v>
      </c>
      <c r="BD142" s="2" t="n">
        <f aca="false">(20*BE142)/((AO142/18)-3.5)</f>
        <v>326.666666666667</v>
      </c>
      <c r="BE142" s="3" t="n">
        <v>24.5</v>
      </c>
      <c r="BF142" s="3" t="n">
        <v>81.2</v>
      </c>
      <c r="BG142" s="3" t="n">
        <v>86</v>
      </c>
      <c r="BH142" s="3" t="n">
        <v>102</v>
      </c>
      <c r="BI142" s="3" t="n">
        <v>131</v>
      </c>
      <c r="BJ142" s="2" t="n">
        <f aca="false">((BE142*15)+(BF142*30)+(BG142*30)+(BH142*30)+(BI142*15))-(BE142*120)</f>
        <v>7468.5</v>
      </c>
      <c r="BK142" s="2" t="n">
        <f aca="false">((BE142*15)+(BF142*30)+(BG142*30)+(BH142*30)+(BI142*15))</f>
        <v>10408.5</v>
      </c>
      <c r="BL142" s="2" t="n">
        <f aca="false">(1/BE142)</f>
        <v>0.0408163265306122</v>
      </c>
      <c r="BM142" s="2" t="n">
        <f aca="false">(BJ142/AU142)</f>
        <v>1.38690807799443</v>
      </c>
      <c r="BN142" s="2" t="n">
        <f aca="false">(BK142/AV142)</f>
        <v>0.643095458758109</v>
      </c>
      <c r="BO142" s="2" t="n">
        <f aca="false">(AX142*BM142)</f>
        <v>2.81721579278991</v>
      </c>
      <c r="BP142" s="2" t="n">
        <f aca="false">(AX142*BN142)</f>
        <v>1.30631489673398</v>
      </c>
      <c r="BQ142" s="2" t="n">
        <v>1</v>
      </c>
      <c r="BR142" s="4" t="n">
        <f aca="false">(BC142*BL142)</f>
        <v>0.0514285714285714</v>
      </c>
      <c r="BS142" s="1" t="n">
        <v>174</v>
      </c>
      <c r="BT142" s="1" t="n">
        <v>0</v>
      </c>
      <c r="BU142" s="1" t="n">
        <v>30</v>
      </c>
      <c r="BV142" s="1" t="n">
        <v>1</v>
      </c>
      <c r="BW142" s="1" t="n">
        <v>108</v>
      </c>
      <c r="BX142" s="1" t="n">
        <v>0</v>
      </c>
      <c r="BY142" s="1" t="n">
        <v>36</v>
      </c>
      <c r="BZ142" s="1" t="n">
        <v>181</v>
      </c>
      <c r="CA142" s="1" t="n">
        <v>1</v>
      </c>
      <c r="CB142" s="1" t="n">
        <v>5</v>
      </c>
      <c r="CC142" s="1" t="n">
        <v>2</v>
      </c>
      <c r="CD142" s="1" t="n">
        <v>68</v>
      </c>
      <c r="CE142" s="1" t="n">
        <v>66.48</v>
      </c>
      <c r="CF142" s="1" t="n">
        <v>9.73</v>
      </c>
      <c r="CG142" s="1" t="n">
        <v>156</v>
      </c>
      <c r="CH142" s="1" t="n">
        <v>86</v>
      </c>
      <c r="CI142" s="1" t="n">
        <v>434</v>
      </c>
      <c r="CJ142" s="1" t="n">
        <v>1.59</v>
      </c>
      <c r="CK142" s="1" t="s">
        <v>429</v>
      </c>
      <c r="FM142" s="1" t="n">
        <v>12</v>
      </c>
      <c r="FN142" s="1" t="n">
        <v>12</v>
      </c>
      <c r="FO142" s="1" t="n">
        <v>2</v>
      </c>
      <c r="FP142" s="1" t="n">
        <v>2</v>
      </c>
      <c r="FQ142" s="1" t="n">
        <v>28.56036</v>
      </c>
      <c r="FR142" s="1" t="n">
        <v>321.4861</v>
      </c>
      <c r="FS142" s="1" t="n">
        <v>0</v>
      </c>
      <c r="FT142" s="1" t="n">
        <v>1</v>
      </c>
      <c r="FU142" s="1" t="n">
        <v>1</v>
      </c>
      <c r="FW142" s="1" t="n">
        <v>2574.21</v>
      </c>
      <c r="FX142" s="1" t="n">
        <v>97.88</v>
      </c>
      <c r="FY142" s="1" t="n">
        <v>41.49</v>
      </c>
      <c r="FZ142" s="1" t="n">
        <v>48.84</v>
      </c>
      <c r="GA142" s="1" t="n">
        <v>22.92</v>
      </c>
      <c r="GB142" s="1" t="n">
        <v>391.14</v>
      </c>
      <c r="GC142" s="1" t="n">
        <v>47.35</v>
      </c>
      <c r="GD142" s="1" t="n">
        <v>28.2</v>
      </c>
      <c r="GE142" s="1" t="n">
        <v>18.71</v>
      </c>
      <c r="GF142" s="1" t="n">
        <v>127.58</v>
      </c>
      <c r="GG142" s="1" t="n">
        <v>1.82</v>
      </c>
      <c r="GH142" s="1" t="n">
        <v>21.03</v>
      </c>
      <c r="GI142" s="1" t="n">
        <v>8.48</v>
      </c>
      <c r="GJ142" s="1" t="n">
        <v>33.65</v>
      </c>
      <c r="GK142" s="1" t="n">
        <v>32.5</v>
      </c>
      <c r="GL142" s="1" t="n">
        <v>15.44</v>
      </c>
      <c r="GM142" s="1" t="n">
        <v>10.45</v>
      </c>
      <c r="GN142" s="1" t="n">
        <v>0</v>
      </c>
      <c r="GO142" s="1" t="n">
        <v>18.48</v>
      </c>
      <c r="GP142" s="1" t="n">
        <v>6.17</v>
      </c>
      <c r="GQ142" s="1" t="n">
        <v>4.35</v>
      </c>
      <c r="GR142" s="1" t="n">
        <v>1.27</v>
      </c>
      <c r="GS142" s="1" t="n">
        <v>1196.61</v>
      </c>
      <c r="GT142" s="1" t="n">
        <v>15.65</v>
      </c>
      <c r="GU142" s="1" t="n">
        <v>0.94</v>
      </c>
      <c r="GV142" s="1" t="n">
        <v>433.82</v>
      </c>
      <c r="GW142" s="1" t="n">
        <v>1810.16</v>
      </c>
      <c r="GX142" s="1" t="n">
        <v>3855.32</v>
      </c>
      <c r="GY142" s="1" t="n">
        <v>3146.15</v>
      </c>
      <c r="GZ142" s="1" t="n">
        <v>9.65</v>
      </c>
      <c r="HA142" s="1" t="n">
        <v>1.87</v>
      </c>
      <c r="HB142" s="1" t="n">
        <v>3.35</v>
      </c>
      <c r="HC142" s="1" t="n">
        <v>0</v>
      </c>
      <c r="HD142" s="1" t="n">
        <v>84.37</v>
      </c>
      <c r="HE142" s="1" t="n">
        <v>260.1</v>
      </c>
      <c r="HF142" s="1" t="n">
        <v>2.15</v>
      </c>
      <c r="HG142" s="1" t="n">
        <v>2.05</v>
      </c>
      <c r="HH142" s="1" t="n">
        <v>20.73</v>
      </c>
      <c r="HI142" s="1" t="n">
        <v>5.47</v>
      </c>
      <c r="HJ142" s="1" t="n">
        <v>2.29</v>
      </c>
      <c r="HK142" s="1" t="n">
        <v>5.33</v>
      </c>
      <c r="HL142" s="1" t="n">
        <v>357.71</v>
      </c>
      <c r="HM142" s="1" t="n">
        <v>3.84</v>
      </c>
      <c r="HN142" s="1" t="n">
        <v>57.71</v>
      </c>
      <c r="HO142" s="1" t="n">
        <v>5773.23</v>
      </c>
      <c r="HP142" s="1" t="n">
        <v>4453.61</v>
      </c>
      <c r="HQ142" s="1" t="n">
        <v>64.4</v>
      </c>
      <c r="HR142" s="1" t="n">
        <v>1557.29</v>
      </c>
      <c r="HS142" s="1" t="n">
        <v>659.72</v>
      </c>
      <c r="HT142" s="1" t="n">
        <v>4414.84</v>
      </c>
      <c r="HU142" s="1" t="n">
        <v>857.51</v>
      </c>
      <c r="HV142" s="1" t="n">
        <v>235.23</v>
      </c>
      <c r="HW142" s="1" t="n">
        <v>8.14</v>
      </c>
      <c r="HX142" s="1" t="n">
        <v>6.85</v>
      </c>
      <c r="HY142" s="1" t="n">
        <v>5.84</v>
      </c>
      <c r="HZ142" s="1" t="n">
        <v>0.64</v>
      </c>
      <c r="IA142" s="1" t="n">
        <v>8.78</v>
      </c>
      <c r="IB142" s="1" t="n">
        <v>1.9</v>
      </c>
      <c r="IC142" s="1" t="n">
        <v>18.57</v>
      </c>
      <c r="ID142" s="1" t="n">
        <v>7.35</v>
      </c>
      <c r="IE142" s="1" t="n">
        <v>30.09</v>
      </c>
      <c r="IF142" s="1" t="n">
        <v>34.35</v>
      </c>
      <c r="IG142" s="1" t="n">
        <v>13.71</v>
      </c>
      <c r="IH142" s="1" t="n">
        <v>286.4</v>
      </c>
      <c r="II142" s="1" t="n">
        <v>0</v>
      </c>
      <c r="IJ142" s="1" t="n">
        <v>1.37</v>
      </c>
      <c r="IK142" s="1" t="n">
        <v>78.77</v>
      </c>
      <c r="IL142" s="1" t="n">
        <v>2752444.6</v>
      </c>
      <c r="IM142" s="1" t="n">
        <v>7036.98</v>
      </c>
      <c r="IN142" s="1" t="n">
        <v>62.21</v>
      </c>
      <c r="IO142" s="1" t="n">
        <v>0.31</v>
      </c>
      <c r="IP142" s="1" t="n">
        <v>0.2</v>
      </c>
      <c r="IQ142" s="1" t="n">
        <v>0.31</v>
      </c>
      <c r="IR142" s="1" t="n">
        <v>0.53</v>
      </c>
      <c r="IS142" s="1" t="n">
        <v>2.55</v>
      </c>
      <c r="IT142" s="1" t="n">
        <v>0.19</v>
      </c>
      <c r="IU142" s="1" t="n">
        <v>2</v>
      </c>
      <c r="IV142" s="1" t="n">
        <v>2.01</v>
      </c>
      <c r="IW142" s="1" t="n">
        <v>15.31</v>
      </c>
      <c r="IX142" s="1" t="n">
        <v>14.63</v>
      </c>
      <c r="IY142" s="1" t="n">
        <v>8.2</v>
      </c>
      <c r="IZ142" s="1" t="n">
        <v>4.78</v>
      </c>
      <c r="JA142" s="1" t="n">
        <v>1.68</v>
      </c>
      <c r="JB142" s="1" t="n">
        <v>0.13</v>
      </c>
      <c r="JC142" s="1" t="n">
        <v>27.93</v>
      </c>
      <c r="JD142" s="1" t="n">
        <v>20.01</v>
      </c>
      <c r="JE142" s="1" t="n">
        <v>0.92</v>
      </c>
      <c r="JF142" s="1" t="n">
        <v>0.16</v>
      </c>
      <c r="JG142" s="1" t="n">
        <v>0.01</v>
      </c>
      <c r="JH142" s="1" t="n">
        <v>10.32</v>
      </c>
      <c r="JI142" s="1" t="n">
        <v>7.81</v>
      </c>
      <c r="JJ142" s="1" t="n">
        <v>0.08</v>
      </c>
      <c r="JK142" s="1" t="n">
        <v>0.15</v>
      </c>
      <c r="JL142" s="1" t="n">
        <v>1.09</v>
      </c>
      <c r="JM142" s="1" t="n">
        <v>0.75</v>
      </c>
      <c r="JN142" s="1" t="n">
        <v>0.01</v>
      </c>
      <c r="JO142" s="1" t="n">
        <v>0.12</v>
      </c>
      <c r="JP142" s="1" t="n">
        <v>0.07</v>
      </c>
      <c r="JQ142" s="1" t="n">
        <v>0.05</v>
      </c>
      <c r="JR142" s="1" t="n">
        <v>0.04</v>
      </c>
      <c r="JS142" s="1" t="n">
        <v>0</v>
      </c>
      <c r="JT142" s="1" t="n">
        <v>0.12</v>
      </c>
      <c r="JU142" s="1" t="n">
        <v>0.1</v>
      </c>
      <c r="JY142" s="1" t="n">
        <v>15</v>
      </c>
      <c r="JZ142" s="1" t="n">
        <v>15</v>
      </c>
      <c r="KA142" s="1" t="n">
        <v>900</v>
      </c>
      <c r="KB142" s="1" t="n">
        <v>53.35</v>
      </c>
      <c r="KC142" s="1" t="n">
        <v>21</v>
      </c>
      <c r="KD142" s="1" t="n">
        <v>1260</v>
      </c>
      <c r="KE142" s="1" t="n">
        <v>36</v>
      </c>
      <c r="KF142" s="1" t="n">
        <v>36</v>
      </c>
      <c r="KG142" s="1" t="n">
        <v>68.35001</v>
      </c>
    </row>
    <row r="143" customFormat="false" ht="15" hidden="false" customHeight="true" outlineLevel="0" collapsed="false">
      <c r="A143" s="1" t="n">
        <v>30736</v>
      </c>
      <c r="B143" s="1" t="n">
        <v>2</v>
      </c>
      <c r="C143" s="1" t="n">
        <v>21</v>
      </c>
      <c r="D143" s="1" t="n">
        <v>1</v>
      </c>
      <c r="E143" s="1" t="n">
        <v>1</v>
      </c>
      <c r="F143" s="1" t="n">
        <v>0</v>
      </c>
      <c r="G143" s="1" t="n">
        <v>1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1</v>
      </c>
      <c r="N143" s="1" t="n">
        <v>0</v>
      </c>
      <c r="O143" s="1" t="n">
        <v>0</v>
      </c>
      <c r="P143" s="1" t="n">
        <f aca="false">SUM(E143:O143)</f>
        <v>3</v>
      </c>
      <c r="Q143" s="1" t="n">
        <v>100</v>
      </c>
      <c r="R143" s="1" t="n">
        <v>70</v>
      </c>
      <c r="S143" s="1" t="n">
        <v>30</v>
      </c>
      <c r="T143" s="2" t="n">
        <v>80</v>
      </c>
      <c r="U143" s="3" t="n">
        <v>75.4</v>
      </c>
      <c r="V143" s="3" t="n">
        <v>158.3</v>
      </c>
      <c r="W143" s="2" t="n">
        <v>30.0891220640659</v>
      </c>
      <c r="X143" s="2" t="n">
        <v>2</v>
      </c>
      <c r="Y143" s="3" t="n">
        <v>84.5</v>
      </c>
      <c r="Z143" s="3" t="n">
        <v>107</v>
      </c>
      <c r="AA143" s="2" t="n">
        <v>37.6225814579654</v>
      </c>
      <c r="AB143" s="2" t="n">
        <v>0.533796588755527</v>
      </c>
      <c r="AC143" s="2" t="n">
        <v>0.789719626168224</v>
      </c>
      <c r="AD143" s="3" t="n">
        <v>38.8</v>
      </c>
      <c r="AE143" s="3" t="n">
        <v>29.3</v>
      </c>
      <c r="AF143" s="3" t="n">
        <v>46.1</v>
      </c>
      <c r="AG143" s="1" t="n">
        <v>5</v>
      </c>
      <c r="AH143" s="3" t="n">
        <v>43.8</v>
      </c>
      <c r="AI143" s="3" t="n">
        <v>33</v>
      </c>
      <c r="AJ143" s="3" t="n">
        <v>43.8</v>
      </c>
      <c r="AK143" s="3" t="n">
        <v>2.3</v>
      </c>
      <c r="AL143" s="1" t="n">
        <v>1474</v>
      </c>
      <c r="AM143" s="1" t="n">
        <v>36</v>
      </c>
      <c r="AN143" s="1" t="n">
        <v>2299</v>
      </c>
      <c r="AO143" s="1" t="n">
        <v>75</v>
      </c>
      <c r="AP143" s="1" t="n">
        <v>93</v>
      </c>
      <c r="AQ143" s="1" t="n">
        <v>73</v>
      </c>
      <c r="AR143" s="1" t="n">
        <v>94</v>
      </c>
      <c r="AS143" s="1" t="n">
        <v>86</v>
      </c>
      <c r="AT143" s="1" t="n">
        <v>1</v>
      </c>
      <c r="AU143" s="1" t="n">
        <f aca="false">((AO143*15)+(AP143*30)+(AQ143*30)+(AR143*30)+(AS143*15))-(AO143*120)</f>
        <v>1215</v>
      </c>
      <c r="AV143" s="1" t="n">
        <f aca="false">((AO143*15)+(AP143*30)+(AQ143*30)+(AR143*30)+(AS143*15))</f>
        <v>10215</v>
      </c>
      <c r="AX143" s="4" t="n">
        <f aca="false">10000/SQRT((AO143*BE143)*(AVERAGE(AO143:AS143)*AVERAGE(BE143:BI143)))</f>
        <v>13.8501530739944</v>
      </c>
      <c r="AY143" s="4" t="n">
        <v>0</v>
      </c>
      <c r="AZ143" s="2" t="n">
        <f aca="false">(AO143*BE143)/405</f>
        <v>0.903703703703704</v>
      </c>
      <c r="BA143" s="2" t="n">
        <v>0</v>
      </c>
      <c r="BB143" s="2" t="n">
        <f aca="false">1/(LOG(BE143)+LOG(AO143))</f>
        <v>0.390094549828185</v>
      </c>
      <c r="BC143" s="2" t="n">
        <f aca="false">(BF143-BE143)/(AP143-AO143)</f>
        <v>0.917777777777778</v>
      </c>
      <c r="BD143" s="2" t="n">
        <f aca="false">(20*BE143)/((AO143/18)-3.5)</f>
        <v>146.4</v>
      </c>
      <c r="BE143" s="3" t="n">
        <v>4.88</v>
      </c>
      <c r="BF143" s="3" t="n">
        <v>21.4</v>
      </c>
      <c r="BG143" s="3" t="n">
        <v>13.1</v>
      </c>
      <c r="BH143" s="3" t="n">
        <v>23.7</v>
      </c>
      <c r="BI143" s="3" t="n">
        <v>21.5</v>
      </c>
      <c r="BJ143" s="2" t="n">
        <f aca="false">((BE143*15)+(BF143*30)+(BG143*30)+(BH143*30)+(BI143*15))-(BE143*120)</f>
        <v>1556.1</v>
      </c>
      <c r="BK143" s="2" t="n">
        <f aca="false">((BE143*15)+(BF143*30)+(BG143*30)+(BH143*30)+(BI143*15))</f>
        <v>2141.7</v>
      </c>
      <c r="BL143" s="2" t="n">
        <f aca="false">(1/BE143)</f>
        <v>0.204918032786885</v>
      </c>
      <c r="BM143" s="2" t="n">
        <f aca="false">(BJ143/AU143)</f>
        <v>1.28074074074074</v>
      </c>
      <c r="BN143" s="2" t="n">
        <f aca="false">(BK143/AV143)</f>
        <v>0.209662261380323</v>
      </c>
      <c r="BO143" s="2" t="n">
        <f aca="false">(AX143*BM143)</f>
        <v>17.7384553073603</v>
      </c>
      <c r="BP143" s="2" t="n">
        <f aca="false">(AX143*BN143)</f>
        <v>2.90385441395731</v>
      </c>
      <c r="BQ143" s="2" t="n">
        <v>2</v>
      </c>
      <c r="BR143" s="4" t="n">
        <f aca="false">(BC143*BL143)</f>
        <v>0.188069216757741</v>
      </c>
      <c r="BS143" s="1" t="n">
        <v>183</v>
      </c>
      <c r="BT143" s="1" t="n">
        <v>0</v>
      </c>
      <c r="BU143" s="1" t="n">
        <v>58</v>
      </c>
      <c r="BV143" s="1" t="n">
        <v>0</v>
      </c>
      <c r="BW143" s="1" t="n">
        <v>108</v>
      </c>
      <c r="BX143" s="1" t="n">
        <v>0</v>
      </c>
      <c r="BY143" s="1" t="n">
        <v>17</v>
      </c>
      <c r="BZ143" s="1" t="n">
        <v>85</v>
      </c>
      <c r="CA143" s="1" t="n">
        <v>0</v>
      </c>
      <c r="CB143" s="1" t="n">
        <v>4</v>
      </c>
      <c r="CC143" s="1" t="n">
        <v>1</v>
      </c>
      <c r="CD143" s="1" t="n">
        <v>64</v>
      </c>
      <c r="CE143" s="1" t="n">
        <v>19.14</v>
      </c>
      <c r="CF143" s="1" t="n">
        <v>27.35</v>
      </c>
      <c r="CG143" s="1" t="n">
        <v>158</v>
      </c>
      <c r="CH143" s="1" t="n">
        <v>88</v>
      </c>
      <c r="CI143" s="1" t="n">
        <v>394</v>
      </c>
      <c r="CJ143" s="1" t="n">
        <v>1.23</v>
      </c>
      <c r="CK143" s="1" t="s">
        <v>429</v>
      </c>
      <c r="FN143" s="1" t="n">
        <v>44</v>
      </c>
      <c r="FO143" s="1" t="n">
        <v>1</v>
      </c>
      <c r="FP143" s="1" t="n">
        <v>1</v>
      </c>
      <c r="FQ143" s="1" t="n">
        <v>21.11</v>
      </c>
      <c r="FR143" s="1" t="n">
        <v>434.6153</v>
      </c>
      <c r="FS143" s="1" t="n">
        <v>4.29</v>
      </c>
      <c r="FT143" s="1" t="n">
        <v>6</v>
      </c>
      <c r="FV143" s="1" t="n">
        <v>3</v>
      </c>
      <c r="FW143" s="1" t="n">
        <v>2809.18</v>
      </c>
      <c r="FX143" s="1" t="n">
        <v>66.11</v>
      </c>
      <c r="FY143" s="1" t="n">
        <v>17.37</v>
      </c>
      <c r="FZ143" s="1" t="n">
        <v>18.06</v>
      </c>
      <c r="GA143" s="1" t="n">
        <v>18.12</v>
      </c>
      <c r="GB143" s="1" t="n">
        <v>450.77</v>
      </c>
      <c r="GC143" s="1" t="n">
        <v>47.51</v>
      </c>
      <c r="GD143" s="1" t="n">
        <v>41.44</v>
      </c>
      <c r="GE143" s="1" t="n">
        <v>19.22</v>
      </c>
      <c r="GF143" s="1" t="n">
        <v>90</v>
      </c>
      <c r="GG143" s="1" t="n">
        <v>2.28</v>
      </c>
      <c r="GH143" s="1" t="n">
        <v>31.64</v>
      </c>
      <c r="GI143" s="1" t="n">
        <v>4.91</v>
      </c>
      <c r="GJ143" s="1" t="n">
        <v>28.49</v>
      </c>
      <c r="GK143" s="1" t="n">
        <v>20.55</v>
      </c>
      <c r="GL143" s="1" t="n">
        <v>8.12</v>
      </c>
      <c r="GM143" s="1" t="n">
        <v>5.72</v>
      </c>
      <c r="GN143" s="1" t="n">
        <v>0</v>
      </c>
      <c r="GO143" s="1" t="n">
        <v>10.25</v>
      </c>
      <c r="GP143" s="1" t="n">
        <v>3.63</v>
      </c>
      <c r="GQ143" s="1" t="n">
        <v>2.62</v>
      </c>
      <c r="GR143" s="1" t="n">
        <v>0.82</v>
      </c>
      <c r="GS143" s="1" t="n">
        <v>1105.79</v>
      </c>
      <c r="GT143" s="1" t="n">
        <v>15.79</v>
      </c>
      <c r="GU143" s="1" t="n">
        <v>0.27</v>
      </c>
      <c r="GV143" s="1" t="n">
        <v>376.2</v>
      </c>
      <c r="GW143" s="1" t="n">
        <v>1325.83</v>
      </c>
      <c r="GX143" s="1" t="n">
        <v>3249</v>
      </c>
      <c r="GY143" s="1" t="n">
        <v>1781.93</v>
      </c>
      <c r="GZ143" s="1" t="n">
        <v>6.74</v>
      </c>
      <c r="HA143" s="1" t="n">
        <v>6.05</v>
      </c>
      <c r="HB143" s="1" t="n">
        <v>2.66</v>
      </c>
      <c r="HC143" s="1" t="n">
        <v>0</v>
      </c>
      <c r="HD143" s="1" t="n">
        <v>52.17</v>
      </c>
      <c r="HE143" s="1" t="n">
        <v>115.45</v>
      </c>
      <c r="HF143" s="1" t="n">
        <v>2.12</v>
      </c>
      <c r="HG143" s="1" t="n">
        <v>1.81</v>
      </c>
      <c r="HH143" s="1" t="n">
        <v>14.57</v>
      </c>
      <c r="HI143" s="1" t="n">
        <v>4.29</v>
      </c>
      <c r="HJ143" s="1" t="n">
        <v>1.73</v>
      </c>
      <c r="HK143" s="1" t="n">
        <v>0.33</v>
      </c>
      <c r="HL143" s="1" t="n">
        <v>393.7</v>
      </c>
      <c r="HM143" s="1" t="n">
        <v>3.11</v>
      </c>
      <c r="HN143" s="1" t="n">
        <v>25.52</v>
      </c>
      <c r="HO143" s="1" t="n">
        <v>7135.54</v>
      </c>
      <c r="HP143" s="1" t="n">
        <v>6069.84</v>
      </c>
      <c r="HQ143" s="1" t="n">
        <v>15.97</v>
      </c>
      <c r="HR143" s="1" t="n">
        <v>3426.12</v>
      </c>
      <c r="HS143" s="1" t="n">
        <v>35</v>
      </c>
      <c r="HT143" s="1" t="n">
        <v>12607.92</v>
      </c>
      <c r="HU143" s="1" t="n">
        <v>335.26</v>
      </c>
      <c r="HV143" s="1" t="n">
        <v>171.62</v>
      </c>
      <c r="HW143" s="1" t="n">
        <v>15.44</v>
      </c>
      <c r="HX143" s="1" t="n">
        <v>4.36</v>
      </c>
      <c r="HY143" s="1" t="n">
        <v>3.57</v>
      </c>
      <c r="HZ143" s="1" t="n">
        <v>0.44</v>
      </c>
      <c r="IA143" s="1" t="n">
        <v>3.6</v>
      </c>
      <c r="IB143" s="1" t="n">
        <v>0.78</v>
      </c>
      <c r="IC143" s="1" t="n">
        <v>9.17</v>
      </c>
      <c r="ID143" s="1" t="n">
        <v>4.17</v>
      </c>
      <c r="IE143" s="1" t="n">
        <v>20.81</v>
      </c>
      <c r="IF143" s="1" t="n">
        <v>25.35</v>
      </c>
      <c r="IG143" s="1" t="n">
        <v>27.51</v>
      </c>
      <c r="IH143" s="1" t="n">
        <v>124.32</v>
      </c>
      <c r="II143" s="1" t="n">
        <v>48.61</v>
      </c>
      <c r="IJ143" s="1" t="n">
        <v>48.64</v>
      </c>
      <c r="IK143" s="1" t="n">
        <v>48.58</v>
      </c>
      <c r="IL143" s="1" t="n">
        <v>4602250.3</v>
      </c>
      <c r="IM143" s="1" t="n">
        <v>10209.75</v>
      </c>
      <c r="IN143" s="1" t="n">
        <v>74.63</v>
      </c>
      <c r="IO143" s="1" t="n">
        <v>0.22</v>
      </c>
      <c r="IP143" s="1" t="n">
        <v>0.13</v>
      </c>
      <c r="IQ143" s="1" t="n">
        <v>0.08</v>
      </c>
      <c r="IR143" s="1" t="n">
        <v>0.16</v>
      </c>
      <c r="IS143" s="1" t="n">
        <v>0.21</v>
      </c>
      <c r="IT143" s="1" t="n">
        <v>0.18</v>
      </c>
      <c r="IU143" s="1" t="n">
        <v>0.79</v>
      </c>
      <c r="IV143" s="1" t="n">
        <v>1.1</v>
      </c>
      <c r="IW143" s="1" t="n">
        <v>6.11</v>
      </c>
      <c r="IX143" s="1" t="n">
        <v>4.67</v>
      </c>
      <c r="IY143" s="1" t="n">
        <v>2.77</v>
      </c>
      <c r="IZ143" s="1" t="n">
        <v>1.36</v>
      </c>
      <c r="JA143" s="1" t="n">
        <v>0.55</v>
      </c>
      <c r="JB143" s="1" t="n">
        <v>0.04</v>
      </c>
      <c r="JC143" s="1" t="n">
        <v>13.77</v>
      </c>
      <c r="JD143" s="1" t="n">
        <v>6.29</v>
      </c>
      <c r="JE143" s="1" t="n">
        <v>0.36</v>
      </c>
      <c r="JF143" s="1" t="n">
        <v>0.02</v>
      </c>
      <c r="JG143" s="1" t="n">
        <v>0</v>
      </c>
      <c r="JH143" s="1" t="n">
        <v>12.68</v>
      </c>
      <c r="JI143" s="1" t="n">
        <v>3.37</v>
      </c>
      <c r="JJ143" s="1" t="n">
        <v>0.04</v>
      </c>
      <c r="JK143" s="1" t="n">
        <v>0.05</v>
      </c>
      <c r="JL143" s="1" t="n">
        <v>0.42</v>
      </c>
      <c r="JM143" s="1" t="n">
        <v>0.33</v>
      </c>
      <c r="JN143" s="1" t="n">
        <v>0</v>
      </c>
      <c r="JO143" s="1" t="n">
        <v>0.03</v>
      </c>
      <c r="JP143" s="1" t="n">
        <v>0.01</v>
      </c>
      <c r="JQ143" s="1" t="n">
        <v>0</v>
      </c>
      <c r="JR143" s="1" t="n">
        <v>0</v>
      </c>
      <c r="JS143" s="1" t="n">
        <v>0</v>
      </c>
      <c r="JT143" s="1" t="n">
        <v>0.01</v>
      </c>
      <c r="JU143" s="1" t="n">
        <v>0</v>
      </c>
      <c r="JV143" s="1" t="n">
        <v>39</v>
      </c>
      <c r="JW143" s="1" t="n">
        <v>2340</v>
      </c>
      <c r="JX143" s="1" t="n">
        <v>35.1</v>
      </c>
      <c r="KE143" s="1" t="n">
        <v>40</v>
      </c>
      <c r="KF143" s="1" t="n">
        <v>79</v>
      </c>
      <c r="KG143" s="1" t="n">
        <v>174.6667</v>
      </c>
    </row>
    <row r="144" customFormat="false" ht="15" hidden="false" customHeight="true" outlineLevel="0" collapsed="false">
      <c r="A144" s="1" t="n">
        <v>30737</v>
      </c>
      <c r="B144" s="1" t="n">
        <v>2</v>
      </c>
      <c r="C144" s="1" t="n">
        <v>25</v>
      </c>
      <c r="D144" s="1" t="n">
        <v>1</v>
      </c>
      <c r="E144" s="1" t="n">
        <v>1</v>
      </c>
      <c r="F144" s="1" t="n">
        <v>0</v>
      </c>
      <c r="G144" s="1" t="n">
        <v>1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1</v>
      </c>
      <c r="M144" s="1" t="n">
        <v>1</v>
      </c>
      <c r="N144" s="1" t="n">
        <v>1</v>
      </c>
      <c r="O144" s="1" t="n">
        <v>1</v>
      </c>
      <c r="P144" s="1" t="n">
        <f aca="false">SUM(E144:O144)</f>
        <v>6</v>
      </c>
      <c r="Q144" s="1" t="n">
        <v>110</v>
      </c>
      <c r="R144" s="1" t="n">
        <v>70</v>
      </c>
      <c r="S144" s="1" t="n">
        <v>40</v>
      </c>
      <c r="T144" s="2" t="n">
        <v>83.3333333333333</v>
      </c>
      <c r="U144" s="3" t="n">
        <v>93.5</v>
      </c>
      <c r="V144" s="3" t="n">
        <v>160.4</v>
      </c>
      <c r="W144" s="2" t="n">
        <v>36.3415028513504</v>
      </c>
      <c r="X144" s="2" t="n">
        <v>2</v>
      </c>
      <c r="Y144" s="3" t="n">
        <v>101</v>
      </c>
      <c r="Z144" s="3" t="n">
        <v>115.7</v>
      </c>
      <c r="AA144" s="2" t="n">
        <v>42.8327128771508</v>
      </c>
      <c r="AB144" s="2" t="n">
        <v>0.629675810473816</v>
      </c>
      <c r="AC144" s="2" t="n">
        <v>0.872947277441659</v>
      </c>
      <c r="AD144" s="3" t="n">
        <v>47</v>
      </c>
      <c r="AE144" s="3" t="n">
        <v>43.9</v>
      </c>
      <c r="AF144" s="3" t="n">
        <v>49.6</v>
      </c>
      <c r="AG144" s="1" t="n">
        <v>10</v>
      </c>
      <c r="AH144" s="3" t="n">
        <v>38.6</v>
      </c>
      <c r="AI144" s="3" t="n">
        <v>36.1</v>
      </c>
      <c r="AJ144" s="3" t="n">
        <v>47.1</v>
      </c>
      <c r="AK144" s="3" t="n">
        <v>2.5</v>
      </c>
      <c r="AL144" s="1" t="n">
        <v>1601</v>
      </c>
      <c r="AM144" s="1" t="n">
        <v>40</v>
      </c>
      <c r="AN144" s="1" t="n">
        <v>2498</v>
      </c>
      <c r="AO144" s="1" t="n">
        <v>86</v>
      </c>
      <c r="AP144" s="1" t="n">
        <v>133</v>
      </c>
      <c r="AQ144" s="1" t="n">
        <v>130</v>
      </c>
      <c r="AR144" s="1" t="n">
        <v>111</v>
      </c>
      <c r="AS144" s="1" t="n">
        <v>126</v>
      </c>
      <c r="AT144" s="1" t="n">
        <v>1</v>
      </c>
      <c r="AU144" s="1" t="n">
        <f aca="false">((AO144*15)+(AP144*30)+(AQ144*30)+(AR144*30)+(AS144*15))-(AO144*120)</f>
        <v>4080</v>
      </c>
      <c r="AV144" s="1" t="n">
        <f aca="false">((AO144*15)+(AP144*30)+(AQ144*30)+(AR144*30)+(AS144*15))</f>
        <v>14400</v>
      </c>
      <c r="AW144" s="1" t="n">
        <v>5.02</v>
      </c>
      <c r="AX144" s="4" t="n">
        <f aca="false">10000/SQRT((AO144*BE144)*(AVERAGE(AO144:AS144)*AVERAGE(BE144:BI144)))</f>
        <v>2.21361845143287</v>
      </c>
      <c r="AY144" s="4" t="n">
        <v>1</v>
      </c>
      <c r="AZ144" s="2" t="n">
        <f aca="false">(AO144*BE144)/405</f>
        <v>3.90716049382716</v>
      </c>
      <c r="BA144" s="2" t="n">
        <v>1</v>
      </c>
      <c r="BB144" s="2" t="n">
        <f aca="false">1/(LOG(BE144)+LOG(AO144))</f>
        <v>0.312566784361904</v>
      </c>
      <c r="BC144" s="2" t="n">
        <f aca="false">(BF144-BE144)/(AP144-AO144)</f>
        <v>2.26808510638298</v>
      </c>
      <c r="BD144" s="2" t="n">
        <f aca="false">(20*BE144)/((AO144/18)-3.5)</f>
        <v>288</v>
      </c>
      <c r="BE144" s="3" t="n">
        <v>18.4</v>
      </c>
      <c r="BF144" s="3" t="n">
        <v>125</v>
      </c>
      <c r="BG144" s="3" t="n">
        <v>153</v>
      </c>
      <c r="BH144" s="3" t="n">
        <v>83.8</v>
      </c>
      <c r="BI144" s="3" t="n">
        <v>170</v>
      </c>
      <c r="BJ144" s="2" t="n">
        <f aca="false">((BE144*15)+(BF144*30)+(BG144*30)+(BH144*30)+(BI144*15))-(BE144*120)</f>
        <v>11472</v>
      </c>
      <c r="BK144" s="2" t="n">
        <f aca="false">((BE144*15)+(BF144*30)+(BG144*30)+(BH144*30)+(BI144*15))</f>
        <v>13680</v>
      </c>
      <c r="BL144" s="2" t="n">
        <f aca="false">(1/BE144)</f>
        <v>0.0543478260869565</v>
      </c>
      <c r="BM144" s="2" t="n">
        <f aca="false">(BJ144/AU144)</f>
        <v>2.81176470588235</v>
      </c>
      <c r="BN144" s="2" t="n">
        <f aca="false">(BK144/AV144)</f>
        <v>0.95</v>
      </c>
      <c r="BO144" s="2" t="n">
        <f aca="false">(AX144*BM144)</f>
        <v>6.22417423402888</v>
      </c>
      <c r="BP144" s="2" t="n">
        <f aca="false">(AX144*BN144)</f>
        <v>2.10293752886122</v>
      </c>
      <c r="BQ144" s="2" t="n">
        <v>2</v>
      </c>
      <c r="BR144" s="4" t="n">
        <f aca="false">(BC144*BL144)</f>
        <v>0.123265494912118</v>
      </c>
      <c r="BS144" s="1" t="n">
        <v>256</v>
      </c>
      <c r="BT144" s="1" t="n">
        <v>1</v>
      </c>
      <c r="BU144" s="1" t="n">
        <v>54</v>
      </c>
      <c r="BV144" s="1" t="n">
        <v>0</v>
      </c>
      <c r="BW144" s="1" t="n">
        <v>180</v>
      </c>
      <c r="BX144" s="1" t="n">
        <v>1</v>
      </c>
      <c r="BY144" s="1" t="n">
        <v>22</v>
      </c>
      <c r="BZ144" s="1" t="n">
        <v>108</v>
      </c>
      <c r="CA144" s="1" t="n">
        <v>0</v>
      </c>
      <c r="CB144" s="1" t="n">
        <v>5</v>
      </c>
      <c r="CC144" s="1" t="n">
        <v>2</v>
      </c>
      <c r="CD144" s="1" t="n">
        <v>61</v>
      </c>
      <c r="CE144" s="1" t="n">
        <v>29.16</v>
      </c>
      <c r="CF144" s="1" t="n">
        <v>17.5</v>
      </c>
      <c r="CG144" s="1" t="n">
        <v>176</v>
      </c>
      <c r="CH144" s="1" t="n">
        <v>88</v>
      </c>
      <c r="CI144" s="1" t="n">
        <v>385</v>
      </c>
      <c r="CJ144" s="1" t="n">
        <v>1.51</v>
      </c>
      <c r="CK144" s="1" t="s">
        <v>429</v>
      </c>
      <c r="FM144" s="1" t="n">
        <v>5</v>
      </c>
      <c r="FN144" s="1" t="n">
        <v>5</v>
      </c>
      <c r="FO144" s="1" t="n">
        <v>2</v>
      </c>
      <c r="FP144" s="1" t="n">
        <v>2</v>
      </c>
      <c r="FQ144" s="1" t="n">
        <v>29.84012</v>
      </c>
      <c r="FR144" s="1" t="n">
        <v>409.5279</v>
      </c>
      <c r="FS144" s="1" t="n">
        <v>0.04</v>
      </c>
      <c r="FT144" s="1" t="n">
        <v>2</v>
      </c>
      <c r="FU144" s="1" t="n">
        <v>2</v>
      </c>
      <c r="FV144" s="1" t="n">
        <v>1</v>
      </c>
      <c r="FW144" s="1" t="n">
        <v>1819.24</v>
      </c>
      <c r="FX144" s="1" t="n">
        <v>83.09</v>
      </c>
      <c r="FY144" s="1" t="n">
        <v>58.09</v>
      </c>
      <c r="FZ144" s="1" t="n">
        <v>51.95</v>
      </c>
      <c r="GA144" s="1" t="n">
        <v>15.92</v>
      </c>
      <c r="GB144" s="1" t="n">
        <v>222.96</v>
      </c>
      <c r="GC144" s="1" t="n">
        <v>26.99</v>
      </c>
      <c r="GD144" s="1" t="n">
        <v>11.07</v>
      </c>
      <c r="GE144" s="1" t="n">
        <v>21.52</v>
      </c>
      <c r="GF144" s="1" t="n">
        <v>113.55</v>
      </c>
      <c r="GG144" s="1" t="n">
        <v>0.94</v>
      </c>
      <c r="GH144" s="1" t="n">
        <v>8.5</v>
      </c>
      <c r="GI144" s="1" t="n">
        <v>5.63</v>
      </c>
      <c r="GJ144" s="1" t="n">
        <v>22</v>
      </c>
      <c r="GK144" s="1" t="n">
        <v>22.82</v>
      </c>
      <c r="GL144" s="1" t="n">
        <v>8.66</v>
      </c>
      <c r="GM144" s="1" t="n">
        <v>6.92</v>
      </c>
      <c r="GN144" s="1" t="n">
        <v>0</v>
      </c>
      <c r="GO144" s="1" t="n">
        <v>13.83</v>
      </c>
      <c r="GP144" s="1" t="n">
        <v>4.37</v>
      </c>
      <c r="GQ144" s="1" t="n">
        <v>2.32</v>
      </c>
      <c r="GR144" s="1" t="n">
        <v>0.83</v>
      </c>
      <c r="GS144" s="1" t="n">
        <v>1053.97</v>
      </c>
      <c r="GT144" s="1" t="n">
        <v>11.56</v>
      </c>
      <c r="GU144" s="1" t="n">
        <v>1.23</v>
      </c>
      <c r="GV144" s="1" t="n">
        <v>373.03</v>
      </c>
      <c r="GW144" s="1" t="n">
        <v>1721.53</v>
      </c>
      <c r="GX144" s="1" t="n">
        <v>2624.87</v>
      </c>
      <c r="GY144" s="1" t="n">
        <v>1336.77</v>
      </c>
      <c r="GZ144" s="1" t="n">
        <v>10.6</v>
      </c>
      <c r="HA144" s="1" t="n">
        <v>1.41</v>
      </c>
      <c r="HB144" s="1" t="n">
        <v>3.04</v>
      </c>
      <c r="HC144" s="1" t="n">
        <v>0</v>
      </c>
      <c r="HD144" s="1" t="n">
        <v>54.5</v>
      </c>
      <c r="HE144" s="1" t="n">
        <v>110.92</v>
      </c>
      <c r="HF144" s="1" t="n">
        <v>2.17</v>
      </c>
      <c r="HG144" s="1" t="n">
        <v>1.84</v>
      </c>
      <c r="HH144" s="1" t="n">
        <v>20.44</v>
      </c>
      <c r="HI144" s="1" t="n">
        <v>5.03</v>
      </c>
      <c r="HJ144" s="1" t="n">
        <v>1.93</v>
      </c>
      <c r="HK144" s="1" t="n">
        <v>1.02</v>
      </c>
      <c r="HL144" s="1" t="n">
        <v>231.89</v>
      </c>
      <c r="HM144" s="1" t="n">
        <v>3.62</v>
      </c>
      <c r="HN144" s="1" t="n">
        <v>23.02</v>
      </c>
      <c r="HO144" s="1" t="n">
        <v>2756.52</v>
      </c>
      <c r="HP144" s="1" t="n">
        <v>2056.38</v>
      </c>
      <c r="HQ144" s="1" t="n">
        <v>45.47</v>
      </c>
      <c r="HR144" s="1" t="n">
        <v>785.9</v>
      </c>
      <c r="HS144" s="1" t="n">
        <v>131.1</v>
      </c>
      <c r="HT144" s="1" t="n">
        <v>2284.55</v>
      </c>
      <c r="HU144" s="1" t="n">
        <v>314.75</v>
      </c>
      <c r="HV144" s="1" t="n">
        <v>208.51</v>
      </c>
      <c r="HW144" s="1" t="n">
        <v>5.46</v>
      </c>
      <c r="HX144" s="1" t="n">
        <v>5.93</v>
      </c>
      <c r="HY144" s="1" t="n">
        <v>5.23</v>
      </c>
      <c r="HZ144" s="1" t="n">
        <v>0.25</v>
      </c>
      <c r="IA144" s="1" t="n">
        <v>5.07</v>
      </c>
      <c r="IB144" s="1" t="n">
        <v>1</v>
      </c>
      <c r="IC144" s="1" t="n">
        <v>13.82</v>
      </c>
      <c r="ID144" s="1" t="n">
        <v>6.2</v>
      </c>
      <c r="IE144" s="1" t="n">
        <v>25.6</v>
      </c>
      <c r="IF144" s="1" t="n">
        <v>25.71</v>
      </c>
      <c r="IG144" s="1" t="n">
        <v>10.79</v>
      </c>
      <c r="IH144" s="1" t="n">
        <v>236.88</v>
      </c>
      <c r="II144" s="1" t="n">
        <v>0.79</v>
      </c>
      <c r="IJ144" s="1" t="n">
        <v>11.29</v>
      </c>
      <c r="IK144" s="1" t="n">
        <v>29.75</v>
      </c>
      <c r="IL144" s="1" t="n">
        <v>905744.88</v>
      </c>
      <c r="IM144" s="1" t="n">
        <v>4062.36</v>
      </c>
      <c r="IN144" s="1" t="n">
        <v>54.77</v>
      </c>
      <c r="IO144" s="1" t="n">
        <v>0.28</v>
      </c>
      <c r="IP144" s="1" t="n">
        <v>0.19</v>
      </c>
      <c r="IQ144" s="1" t="n">
        <v>0.13</v>
      </c>
      <c r="IR144" s="1" t="n">
        <v>0.28</v>
      </c>
      <c r="IS144" s="1" t="n">
        <v>0.44</v>
      </c>
      <c r="IT144" s="1" t="n">
        <v>0.31</v>
      </c>
      <c r="IU144" s="1" t="n">
        <v>1.4</v>
      </c>
      <c r="IV144" s="1" t="n">
        <v>1.96</v>
      </c>
      <c r="IW144" s="1" t="n">
        <v>12.26</v>
      </c>
      <c r="IX144" s="1" t="n">
        <v>11.9</v>
      </c>
      <c r="IY144" s="1" t="n">
        <v>5.51</v>
      </c>
      <c r="IZ144" s="1" t="n">
        <v>4.43</v>
      </c>
      <c r="JA144" s="1" t="n">
        <v>1.71</v>
      </c>
      <c r="JB144" s="1" t="n">
        <v>0.13</v>
      </c>
      <c r="JC144" s="1" t="n">
        <v>21.79</v>
      </c>
      <c r="JD144" s="1" t="n">
        <v>15.3</v>
      </c>
      <c r="JE144" s="1" t="n">
        <v>0.53</v>
      </c>
      <c r="JF144" s="1" t="n">
        <v>0.26</v>
      </c>
      <c r="JG144" s="1" t="n">
        <v>0</v>
      </c>
      <c r="JH144" s="1" t="n">
        <v>8.95</v>
      </c>
      <c r="JI144" s="1" t="n">
        <v>5.44</v>
      </c>
      <c r="JJ144" s="1" t="n">
        <v>0.04</v>
      </c>
      <c r="JK144" s="1" t="n">
        <v>0.09</v>
      </c>
      <c r="JL144" s="1" t="n">
        <v>0.6</v>
      </c>
      <c r="JM144" s="1" t="n">
        <v>0.38</v>
      </c>
      <c r="JN144" s="1" t="n">
        <v>0</v>
      </c>
      <c r="JO144" s="1" t="n">
        <v>0.13</v>
      </c>
      <c r="JP144" s="1" t="n">
        <v>0.04</v>
      </c>
      <c r="JQ144" s="1" t="n">
        <v>0.01</v>
      </c>
      <c r="JR144" s="1" t="n">
        <v>0</v>
      </c>
      <c r="JS144" s="1" t="n">
        <v>0.02</v>
      </c>
      <c r="JT144" s="1" t="n">
        <v>0.02</v>
      </c>
      <c r="JU144" s="1" t="n">
        <v>0</v>
      </c>
      <c r="JV144" s="1" t="n">
        <v>46</v>
      </c>
      <c r="JW144" s="1" t="n">
        <v>2760</v>
      </c>
      <c r="JX144" s="1" t="n">
        <v>41.4</v>
      </c>
      <c r="JY144" s="1" t="n">
        <v>43.775</v>
      </c>
      <c r="JZ144" s="1" t="n">
        <v>28.875</v>
      </c>
      <c r="KA144" s="1" t="n">
        <v>1732.5</v>
      </c>
      <c r="KB144" s="1" t="n">
        <v>14.1036</v>
      </c>
      <c r="KC144" s="1" t="n">
        <v>5.359</v>
      </c>
      <c r="KD144" s="1" t="n">
        <v>321.54</v>
      </c>
      <c r="KE144" s="1" t="n">
        <v>74.23401</v>
      </c>
      <c r="KF144" s="1" t="n">
        <v>120.234</v>
      </c>
      <c r="KG144" s="1" t="n">
        <v>153.8219</v>
      </c>
    </row>
    <row r="145" customFormat="false" ht="15" hidden="false" customHeight="true" outlineLevel="0" collapsed="false">
      <c r="A145" s="1" t="n">
        <v>30740</v>
      </c>
      <c r="B145" s="1" t="n">
        <v>2</v>
      </c>
      <c r="C145" s="1" t="n">
        <v>49</v>
      </c>
      <c r="D145" s="1" t="n">
        <v>1</v>
      </c>
      <c r="E145" s="1" t="n">
        <v>1</v>
      </c>
      <c r="F145" s="1" t="n">
        <v>1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>
        <v>0</v>
      </c>
      <c r="O145" s="1" t="n">
        <v>0</v>
      </c>
      <c r="P145" s="1" t="n">
        <f aca="false">SUM(E145:O145)</f>
        <v>2</v>
      </c>
      <c r="Q145" s="1" t="n">
        <v>110</v>
      </c>
      <c r="R145" s="1" t="n">
        <v>70</v>
      </c>
      <c r="S145" s="1" t="n">
        <v>40</v>
      </c>
      <c r="T145" s="2" t="n">
        <v>83.3333333333333</v>
      </c>
      <c r="U145" s="3" t="n">
        <v>57.8</v>
      </c>
      <c r="V145" s="3" t="n">
        <v>165.3</v>
      </c>
      <c r="W145" s="2" t="n">
        <v>21.1534949562822</v>
      </c>
      <c r="X145" s="2" t="n">
        <v>0</v>
      </c>
      <c r="Y145" s="3" t="n">
        <v>105</v>
      </c>
      <c r="Z145" s="3" t="n">
        <v>107</v>
      </c>
      <c r="AA145" s="2" t="n">
        <v>41.6479205276502</v>
      </c>
      <c r="AB145" s="2" t="n">
        <v>0.635208711433757</v>
      </c>
      <c r="AC145" s="2" t="n">
        <v>0.981308411214953</v>
      </c>
      <c r="AD145" s="3" t="n">
        <v>33</v>
      </c>
      <c r="AE145" s="3" t="n">
        <v>19.1</v>
      </c>
      <c r="AF145" s="3" t="n">
        <v>38.7</v>
      </c>
      <c r="AG145" s="1" t="n">
        <v>5</v>
      </c>
      <c r="AH145" s="3" t="n">
        <v>46</v>
      </c>
      <c r="AI145" s="3" t="n">
        <v>26.6</v>
      </c>
      <c r="AJ145" s="3" t="n">
        <v>36.7</v>
      </c>
      <c r="AK145" s="3" t="n">
        <v>2</v>
      </c>
      <c r="AL145" s="1" t="n">
        <v>1177</v>
      </c>
      <c r="AM145" s="1" t="n">
        <v>41</v>
      </c>
      <c r="AN145" s="1" t="n">
        <v>1836</v>
      </c>
      <c r="AO145" s="1" t="n">
        <v>77</v>
      </c>
      <c r="AP145" s="1" t="n">
        <v>105</v>
      </c>
      <c r="AQ145" s="1" t="n">
        <v>72</v>
      </c>
      <c r="AR145" s="1" t="n">
        <v>76</v>
      </c>
      <c r="AS145" s="1" t="n">
        <v>99</v>
      </c>
      <c r="AT145" s="1" t="n">
        <v>1</v>
      </c>
      <c r="AU145" s="1" t="n">
        <f aca="false">((AO145*15)+(AP145*30)+(AQ145*30)+(AR145*30)+(AS145*15))-(AO145*120)</f>
        <v>990</v>
      </c>
      <c r="AV145" s="1" t="n">
        <f aca="false">((AO145*15)+(AP145*30)+(AQ145*30)+(AR145*30)+(AS145*15))</f>
        <v>10230</v>
      </c>
      <c r="AX145" s="4" t="n">
        <f aca="false">10000/SQRT((AO145*BE145)*(AVERAGE(AO145:AS145)*AVERAGE(BE145:BI145)))</f>
        <v>12.9315625100713</v>
      </c>
      <c r="AY145" s="4" t="n">
        <v>0</v>
      </c>
      <c r="AZ145" s="2" t="n">
        <f aca="false">(AO145*BE145)/405</f>
        <v>0.623604938271605</v>
      </c>
      <c r="BA145" s="2" t="n">
        <v>0</v>
      </c>
      <c r="BB145" s="2" t="n">
        <f aca="false">1/(LOG(BE145)+LOG(AO145))</f>
        <v>0.416256555292303</v>
      </c>
      <c r="BC145" s="2" t="n">
        <f aca="false">(BF145-BE145)/(AP145-AO145)</f>
        <v>1.52928571428571</v>
      </c>
      <c r="BD145" s="2" t="n">
        <f aca="false">(20*BE145)/((AO145/18)-3.5)</f>
        <v>84.3428571428572</v>
      </c>
      <c r="BE145" s="3" t="n">
        <v>3.28</v>
      </c>
      <c r="BF145" s="3" t="n">
        <v>46.1</v>
      </c>
      <c r="BG145" s="3" t="n">
        <v>29.5</v>
      </c>
      <c r="BH145" s="3" t="n">
        <v>23.9</v>
      </c>
      <c r="BI145" s="3" t="n">
        <v>35.2</v>
      </c>
      <c r="BJ145" s="2" t="n">
        <f aca="false">((BE145*15)+(BF145*30)+(BG145*30)+(BH145*30)+(BI145*15))-(BE145*120)</f>
        <v>3168.6</v>
      </c>
      <c r="BK145" s="2" t="n">
        <f aca="false">((BE145*15)+(BF145*30)+(BG145*30)+(BH145*30)+(BI145*15))</f>
        <v>3562.2</v>
      </c>
      <c r="BL145" s="2" t="n">
        <f aca="false">(1/BE145)</f>
        <v>0.304878048780488</v>
      </c>
      <c r="BM145" s="2" t="n">
        <f aca="false">(BJ145/AU145)</f>
        <v>3.20060606060606</v>
      </c>
      <c r="BN145" s="2" t="n">
        <f aca="false">(BK145/AV145)</f>
        <v>0.348211143695015</v>
      </c>
      <c r="BO145" s="2" t="n">
        <f aca="false">(AX145*BM145)</f>
        <v>41.3888373428402</v>
      </c>
      <c r="BP145" s="2" t="n">
        <f aca="false">(AX145*BN145)</f>
        <v>4.50291417139549</v>
      </c>
      <c r="BQ145" s="2" t="n">
        <v>2</v>
      </c>
      <c r="BR145" s="4" t="n">
        <f aca="false">(BC145*BL145)</f>
        <v>0.466245644599303</v>
      </c>
      <c r="BS145" s="1" t="n">
        <v>180</v>
      </c>
      <c r="BT145" s="1" t="n">
        <v>0</v>
      </c>
      <c r="BU145" s="1" t="n">
        <v>61</v>
      </c>
      <c r="BV145" s="1" t="n">
        <v>0</v>
      </c>
      <c r="BW145" s="1" t="n">
        <v>102</v>
      </c>
      <c r="BX145" s="1" t="n">
        <v>0</v>
      </c>
      <c r="BY145" s="1" t="n">
        <v>17</v>
      </c>
      <c r="BZ145" s="1" t="n">
        <v>85</v>
      </c>
      <c r="CA145" s="1" t="n">
        <v>0</v>
      </c>
      <c r="CB145" s="1" t="n">
        <v>0</v>
      </c>
      <c r="CD145" s="1" t="n">
        <v>61</v>
      </c>
      <c r="CE145" s="1" t="n">
        <v>47.46</v>
      </c>
      <c r="CF145" s="1" t="n">
        <v>39.19</v>
      </c>
      <c r="CG145" s="1" t="n">
        <v>132</v>
      </c>
      <c r="CH145" s="1" t="n">
        <v>88</v>
      </c>
      <c r="CI145" s="1" t="n">
        <v>426</v>
      </c>
      <c r="CJ145" s="1" t="n">
        <v>1.61</v>
      </c>
      <c r="CK145" s="1" t="s">
        <v>429</v>
      </c>
      <c r="FM145" s="1" t="n">
        <v>13</v>
      </c>
      <c r="FN145" s="1" t="n">
        <v>13</v>
      </c>
      <c r="FO145" s="1" t="n">
        <v>2</v>
      </c>
      <c r="FP145" s="1" t="n">
        <v>2</v>
      </c>
      <c r="FQ145" s="1" t="n">
        <v>29.35833</v>
      </c>
      <c r="FR145" s="1" t="n">
        <v>220.7805</v>
      </c>
      <c r="FS145" s="1" t="n">
        <v>1.04</v>
      </c>
      <c r="FT145" s="1" t="n">
        <v>2</v>
      </c>
      <c r="FU145" s="1" t="n">
        <v>3</v>
      </c>
      <c r="FV145" s="1" t="n">
        <v>3</v>
      </c>
      <c r="FW145" s="1" t="n">
        <v>3413.36</v>
      </c>
      <c r="FX145" s="1" t="n">
        <v>94.27</v>
      </c>
      <c r="FY145" s="1" t="n">
        <v>23.46</v>
      </c>
      <c r="FZ145" s="1" t="n">
        <v>45.31</v>
      </c>
      <c r="GA145" s="1" t="n">
        <v>35.08</v>
      </c>
      <c r="GB145" s="1" t="n">
        <v>564.43</v>
      </c>
      <c r="GC145" s="1" t="n">
        <v>81.5</v>
      </c>
      <c r="GD145" s="1" t="n">
        <v>48.49</v>
      </c>
      <c r="GE145" s="1" t="n">
        <v>21.34</v>
      </c>
      <c r="GF145" s="1" t="n">
        <v>150.28</v>
      </c>
      <c r="GG145" s="1" t="n">
        <v>2.73</v>
      </c>
      <c r="GH145" s="1" t="n">
        <v>39.85</v>
      </c>
      <c r="GI145" s="1" t="n">
        <v>11.24</v>
      </c>
      <c r="GJ145" s="1" t="n">
        <v>47.03</v>
      </c>
      <c r="GK145" s="1" t="n">
        <v>37.19</v>
      </c>
      <c r="GL145" s="1" t="n">
        <v>24.14</v>
      </c>
      <c r="GM145" s="1" t="n">
        <v>10.33</v>
      </c>
      <c r="GN145" s="1" t="n">
        <v>0</v>
      </c>
      <c r="GO145" s="1" t="n">
        <v>27.14</v>
      </c>
      <c r="GP145" s="1" t="n">
        <v>13.38</v>
      </c>
      <c r="GQ145" s="1" t="n">
        <v>8.38</v>
      </c>
      <c r="GR145" s="1" t="n">
        <v>2.39</v>
      </c>
      <c r="GS145" s="1" t="n">
        <v>1455.5</v>
      </c>
      <c r="GT145" s="1" t="n">
        <v>22.38</v>
      </c>
      <c r="GU145" s="1" t="n">
        <v>0.02</v>
      </c>
      <c r="GV145" s="1" t="n">
        <v>567.54</v>
      </c>
      <c r="GW145" s="1" t="n">
        <v>1894.94</v>
      </c>
      <c r="GX145" s="1" t="n">
        <v>5894.38</v>
      </c>
      <c r="GY145" s="1" t="n">
        <v>2613.88</v>
      </c>
      <c r="GZ145" s="1" t="n">
        <v>11.89</v>
      </c>
      <c r="HA145" s="1" t="n">
        <v>2.42</v>
      </c>
      <c r="HB145" s="1" t="n">
        <v>3.98</v>
      </c>
      <c r="HC145" s="1" t="n">
        <v>0</v>
      </c>
      <c r="HD145" s="1" t="n">
        <v>50.47</v>
      </c>
      <c r="HE145" s="1" t="n">
        <v>290.39</v>
      </c>
      <c r="HF145" s="1" t="n">
        <v>2.91</v>
      </c>
      <c r="HG145" s="1" t="n">
        <v>3.03</v>
      </c>
      <c r="HH145" s="1" t="n">
        <v>24.26</v>
      </c>
      <c r="HI145" s="1" t="n">
        <v>6.82</v>
      </c>
      <c r="HJ145" s="1" t="n">
        <v>3.43</v>
      </c>
      <c r="HK145" s="1" t="n">
        <v>6.66</v>
      </c>
      <c r="HL145" s="1" t="n">
        <v>741.96</v>
      </c>
      <c r="HM145" s="1" t="n">
        <v>4.6</v>
      </c>
      <c r="HN145" s="1" t="n">
        <v>91.52</v>
      </c>
      <c r="HO145" s="1" t="n">
        <v>5178.6</v>
      </c>
      <c r="HP145" s="1" t="n">
        <v>5141.69</v>
      </c>
      <c r="HQ145" s="1" t="n">
        <v>201.09</v>
      </c>
      <c r="HR145" s="1" t="n">
        <v>2253.62</v>
      </c>
      <c r="HS145" s="1" t="n">
        <v>83.81</v>
      </c>
      <c r="HT145" s="1" t="n">
        <v>7061.81</v>
      </c>
      <c r="HU145" s="1" t="n">
        <v>1712.42</v>
      </c>
      <c r="HV145" s="1" t="n">
        <v>298.24</v>
      </c>
      <c r="HW145" s="1" t="n">
        <v>10.98</v>
      </c>
      <c r="HX145" s="1" t="n">
        <v>8.52</v>
      </c>
      <c r="HY145" s="1" t="n">
        <v>5.82</v>
      </c>
      <c r="HZ145" s="1" t="n">
        <v>1.06</v>
      </c>
      <c r="IA145" s="1" t="n">
        <v>7.43</v>
      </c>
      <c r="IB145" s="1" t="n">
        <v>1.58</v>
      </c>
      <c r="IC145" s="1" t="n">
        <v>16.48</v>
      </c>
      <c r="ID145" s="1" t="n">
        <v>6.71</v>
      </c>
      <c r="IE145" s="1" t="n">
        <v>29.2</v>
      </c>
      <c r="IF145" s="1" t="n">
        <v>29.41</v>
      </c>
      <c r="IG145" s="1" t="n">
        <v>13.19</v>
      </c>
      <c r="IH145" s="1" t="n">
        <v>112.79</v>
      </c>
      <c r="II145" s="1" t="n">
        <v>32.11</v>
      </c>
      <c r="IJ145" s="1" t="n">
        <v>134.37</v>
      </c>
      <c r="IK145" s="1" t="n">
        <v>87.23</v>
      </c>
      <c r="IL145" s="1" t="n">
        <v>3299912.5</v>
      </c>
      <c r="IM145" s="1" t="n">
        <v>5846.45</v>
      </c>
      <c r="IN145" s="1" t="n">
        <v>49.85</v>
      </c>
      <c r="IO145" s="1" t="n">
        <v>0.41</v>
      </c>
      <c r="IP145" s="1" t="n">
        <v>0.21</v>
      </c>
      <c r="IQ145" s="1" t="n">
        <v>0.3</v>
      </c>
      <c r="IR145" s="1" t="n">
        <v>0.56</v>
      </c>
      <c r="IS145" s="1" t="n">
        <v>2.79</v>
      </c>
      <c r="IT145" s="1" t="n">
        <v>0.37</v>
      </c>
      <c r="IU145" s="1" t="n">
        <v>2.06</v>
      </c>
      <c r="IV145" s="1" t="n">
        <v>1.51</v>
      </c>
      <c r="IW145" s="1" t="n">
        <v>14.34</v>
      </c>
      <c r="IX145" s="1" t="n">
        <v>8.64</v>
      </c>
      <c r="IY145" s="1" t="n">
        <v>7.2</v>
      </c>
      <c r="IZ145" s="1" t="n">
        <v>3.28</v>
      </c>
      <c r="JA145" s="1" t="n">
        <v>0.94</v>
      </c>
      <c r="JB145" s="1" t="n">
        <v>0.05</v>
      </c>
      <c r="JC145" s="1" t="n">
        <v>24.55</v>
      </c>
      <c r="JD145" s="1" t="n">
        <v>12.65</v>
      </c>
      <c r="JE145" s="1" t="n">
        <v>1.17</v>
      </c>
      <c r="JF145" s="1" t="n">
        <v>0.07</v>
      </c>
      <c r="JG145" s="1" t="n">
        <v>0.01</v>
      </c>
      <c r="JH145" s="1" t="n">
        <v>10.52</v>
      </c>
      <c r="JI145" s="1" t="n">
        <v>5.71</v>
      </c>
      <c r="JJ145" s="1" t="n">
        <v>0.11</v>
      </c>
      <c r="JK145" s="1" t="n">
        <v>0.17</v>
      </c>
      <c r="JL145" s="1" t="n">
        <v>0.82</v>
      </c>
      <c r="JM145" s="1" t="n">
        <v>0.71</v>
      </c>
      <c r="JN145" s="1" t="n">
        <v>0</v>
      </c>
      <c r="JO145" s="1" t="n">
        <v>0</v>
      </c>
      <c r="JP145" s="1" t="n">
        <v>0.01</v>
      </c>
      <c r="JQ145" s="1" t="n">
        <v>0</v>
      </c>
      <c r="JR145" s="1" t="n">
        <v>0</v>
      </c>
      <c r="JS145" s="1" t="n">
        <v>0</v>
      </c>
      <c r="JT145" s="1" t="n">
        <v>0</v>
      </c>
      <c r="JU145" s="1" t="n">
        <v>0</v>
      </c>
      <c r="JV145" s="1" t="n">
        <v>39</v>
      </c>
      <c r="JW145" s="1" t="n">
        <v>2340</v>
      </c>
      <c r="JX145" s="1" t="n">
        <v>35.1</v>
      </c>
      <c r="JY145" s="1" t="n">
        <v>3.5</v>
      </c>
      <c r="KB145" s="1" t="n">
        <v>0.8625</v>
      </c>
      <c r="KC145" s="1" t="n">
        <v>0.375</v>
      </c>
      <c r="KD145" s="1" t="n">
        <v>22.5</v>
      </c>
      <c r="KE145" s="1" t="n">
        <v>38.633</v>
      </c>
      <c r="KF145" s="1" t="n">
        <v>77.633</v>
      </c>
      <c r="KG145" s="1" t="n">
        <v>130.0075</v>
      </c>
    </row>
    <row r="146" customFormat="false" ht="15" hidden="false" customHeight="true" outlineLevel="0" collapsed="false">
      <c r="A146" s="1" t="n">
        <v>30741</v>
      </c>
      <c r="B146" s="1" t="n">
        <v>1</v>
      </c>
      <c r="C146" s="1" t="n">
        <v>47</v>
      </c>
      <c r="D146" s="1" t="n">
        <v>1</v>
      </c>
      <c r="E146" s="1" t="n">
        <v>1</v>
      </c>
      <c r="F146" s="1" t="n">
        <v>1</v>
      </c>
      <c r="G146" s="1" t="n">
        <v>1</v>
      </c>
      <c r="H146" s="1" t="n">
        <v>0</v>
      </c>
      <c r="I146" s="1" t="n">
        <v>1</v>
      </c>
      <c r="J146" s="1" t="n">
        <v>0</v>
      </c>
      <c r="K146" s="1" t="n">
        <v>0</v>
      </c>
      <c r="L146" s="1" t="n">
        <v>0</v>
      </c>
      <c r="M146" s="1" t="n">
        <v>1</v>
      </c>
      <c r="N146" s="1" t="n">
        <v>0</v>
      </c>
      <c r="O146" s="1" t="n">
        <v>1</v>
      </c>
      <c r="P146" s="1" t="n">
        <f aca="false">SUM(E146:O146)</f>
        <v>6</v>
      </c>
      <c r="Q146" s="1" t="n">
        <v>120</v>
      </c>
      <c r="R146" s="1" t="n">
        <v>80</v>
      </c>
      <c r="S146" s="1" t="n">
        <v>40</v>
      </c>
      <c r="T146" s="2" t="n">
        <v>93.3333333333333</v>
      </c>
      <c r="U146" s="3" t="n">
        <v>97.6</v>
      </c>
      <c r="V146" s="3" t="n">
        <v>174</v>
      </c>
      <c r="W146" s="2" t="n">
        <v>32.2367551856256</v>
      </c>
      <c r="X146" s="2" t="n">
        <v>2</v>
      </c>
      <c r="Y146" s="3" t="n">
        <v>73.5</v>
      </c>
      <c r="Z146" s="3" t="n">
        <v>95.65</v>
      </c>
      <c r="AA146" s="2" t="n">
        <v>38.4655639688177</v>
      </c>
      <c r="AB146" s="2" t="n">
        <v>0.422413793103448</v>
      </c>
      <c r="AC146" s="2" t="n">
        <v>0.768426555148981</v>
      </c>
      <c r="AD146" s="3" t="n">
        <v>30.7</v>
      </c>
      <c r="AE146" s="3" t="n">
        <v>30</v>
      </c>
      <c r="AF146" s="3" t="n">
        <v>67.6</v>
      </c>
      <c r="AG146" s="1" t="n">
        <v>15</v>
      </c>
      <c r="AH146" s="3" t="n">
        <v>49.4</v>
      </c>
      <c r="AI146" s="3" t="n">
        <v>48.2</v>
      </c>
      <c r="AJ146" s="3" t="n">
        <v>64.3</v>
      </c>
      <c r="AK146" s="3" t="n">
        <v>3.3</v>
      </c>
      <c r="AL146" s="1" t="n">
        <v>2006</v>
      </c>
      <c r="AM146" s="1" t="n">
        <v>62</v>
      </c>
      <c r="AN146" s="1" t="n">
        <v>3109</v>
      </c>
      <c r="AO146" s="1" t="n">
        <v>120</v>
      </c>
      <c r="AP146" s="1" t="n">
        <v>204</v>
      </c>
      <c r="AQ146" s="1" t="n">
        <v>246</v>
      </c>
      <c r="AR146" s="1" t="n">
        <v>259</v>
      </c>
      <c r="AS146" s="1" t="n">
        <v>193</v>
      </c>
      <c r="AT146" s="1" t="n">
        <v>4</v>
      </c>
      <c r="AU146" s="1" t="n">
        <f aca="false">((AO146*15)+(AP146*30)+(AQ146*30)+(AR146*30)+(AS146*15))-(AO146*120)</f>
        <v>11565</v>
      </c>
      <c r="AV146" s="1" t="n">
        <f aca="false">((AO146*15)+(AP146*30)+(AQ146*30)+(AR146*30)+(AS146*15))</f>
        <v>25965</v>
      </c>
      <c r="AW146" s="1" t="n">
        <v>6.02</v>
      </c>
      <c r="AX146" s="4" t="n">
        <f aca="false">10000/SQRT((AO146*BE146)*(AVERAGE(AO146:AS146)*AVERAGE(BE146:BI146)))</f>
        <v>2.41737779996454</v>
      </c>
      <c r="AY146" s="4" t="n">
        <v>1</v>
      </c>
      <c r="AZ146" s="2" t="n">
        <f aca="false">(AO146*BE146)/405</f>
        <v>4.17777777777778</v>
      </c>
      <c r="BA146" s="2" t="n">
        <v>1</v>
      </c>
      <c r="BB146" s="2" t="n">
        <f aca="false">1/(LOG(BE146)+LOG(AO146))</f>
        <v>0.309750925811985</v>
      </c>
      <c r="BC146" s="2" t="n">
        <f aca="false">(BF146-BE146)/(AP146-AO146)</f>
        <v>0.302380952380952</v>
      </c>
      <c r="BD146" s="2" t="n">
        <f aca="false">(20*BE146)/((AO146/18)-3.5)</f>
        <v>89.0526315789474</v>
      </c>
      <c r="BE146" s="3" t="n">
        <v>14.1</v>
      </c>
      <c r="BF146" s="3" t="n">
        <v>39.5</v>
      </c>
      <c r="BG146" s="3" t="n">
        <v>62.4</v>
      </c>
      <c r="BH146" s="3" t="n">
        <v>74.5</v>
      </c>
      <c r="BI146" s="3" t="n">
        <v>56.9</v>
      </c>
      <c r="BJ146" s="2" t="n">
        <f aca="false">((BE146*15)+(BF146*30)+(BG146*30)+(BH146*30)+(BI146*15))-(BE146*120)</f>
        <v>4665</v>
      </c>
      <c r="BK146" s="2" t="n">
        <f aca="false">((BE146*15)+(BF146*30)+(BG146*30)+(BH146*30)+(BI146*15))</f>
        <v>6357</v>
      </c>
      <c r="BL146" s="2" t="n">
        <f aca="false">(1/BE146)</f>
        <v>0.0709219858156028</v>
      </c>
      <c r="BM146" s="2" t="n">
        <f aca="false">(BJ146/AU146)</f>
        <v>0.40337224383917</v>
      </c>
      <c r="BN146" s="2" t="n">
        <f aca="false">(BK146/AV146)</f>
        <v>0.244829578278452</v>
      </c>
      <c r="BO146" s="2" t="n">
        <f aca="false">(AX146*BM146)</f>
        <v>0.975103107378693</v>
      </c>
      <c r="BP146" s="2" t="n">
        <f aca="false">(AX146*BN146)</f>
        <v>0.59184558730501</v>
      </c>
      <c r="BQ146" s="2" t="n">
        <v>1</v>
      </c>
      <c r="BR146" s="4" t="n">
        <f aca="false">(BC146*BL146)</f>
        <v>0.0214454576156704</v>
      </c>
      <c r="BS146" s="1" t="n">
        <v>194</v>
      </c>
      <c r="BT146" s="1" t="n">
        <v>0</v>
      </c>
      <c r="BU146" s="1" t="n">
        <v>70</v>
      </c>
      <c r="BV146" s="1" t="n">
        <v>0</v>
      </c>
      <c r="BZ146" s="1" t="n">
        <v>400</v>
      </c>
      <c r="CA146" s="1" t="n">
        <v>1</v>
      </c>
      <c r="CB146" s="1" t="n">
        <v>5</v>
      </c>
      <c r="CC146" s="1" t="n">
        <v>2</v>
      </c>
      <c r="CD146" s="1" t="n">
        <v>50</v>
      </c>
      <c r="CE146" s="1" t="n">
        <v>12.94</v>
      </c>
      <c r="CF146" s="1" t="n">
        <v>26.15</v>
      </c>
      <c r="CG146" s="1" t="n">
        <v>178</v>
      </c>
      <c r="CH146" s="1" t="n">
        <v>84</v>
      </c>
      <c r="CI146" s="1" t="n">
        <v>416</v>
      </c>
      <c r="CJ146" s="1" t="n">
        <v>1.74</v>
      </c>
      <c r="CK146" s="1" t="s">
        <v>429</v>
      </c>
      <c r="FM146" s="1" t="n">
        <v>9</v>
      </c>
      <c r="FN146" s="1" t="n">
        <v>9</v>
      </c>
      <c r="FO146" s="1" t="n">
        <v>2</v>
      </c>
      <c r="FP146" s="1" t="n">
        <v>2</v>
      </c>
      <c r="FQ146" s="1" t="n">
        <v>25.89173</v>
      </c>
      <c r="FR146" s="1" t="n">
        <v>3383.838</v>
      </c>
      <c r="FS146" s="1" t="n">
        <v>0</v>
      </c>
      <c r="FT146" s="1" t="n">
        <v>3</v>
      </c>
      <c r="FU146" s="1" t="n">
        <v>3</v>
      </c>
      <c r="FV146" s="1" t="n">
        <v>2</v>
      </c>
      <c r="FW146" s="1" t="n">
        <v>1969.71</v>
      </c>
      <c r="FX146" s="1" t="n">
        <v>49.1</v>
      </c>
      <c r="FY146" s="1" t="n">
        <v>19.5</v>
      </c>
      <c r="FZ146" s="1" t="n">
        <v>35.22</v>
      </c>
      <c r="GA146" s="1" t="n">
        <v>18.12</v>
      </c>
      <c r="GB146" s="1" t="n">
        <v>316.27</v>
      </c>
      <c r="GC146" s="1" t="n">
        <v>43.74</v>
      </c>
      <c r="GD146" s="1" t="n">
        <v>59.39</v>
      </c>
      <c r="GE146" s="1" t="n">
        <v>6.38</v>
      </c>
      <c r="GF146" s="1" t="n">
        <v>84.41</v>
      </c>
      <c r="GG146" s="1" t="n">
        <v>1.7</v>
      </c>
      <c r="GH146" s="1" t="n">
        <v>50.43</v>
      </c>
      <c r="GI146" s="1" t="n">
        <v>5.46</v>
      </c>
      <c r="GJ146" s="1" t="n">
        <v>23.56</v>
      </c>
      <c r="GK146" s="1" t="n">
        <v>20.22</v>
      </c>
      <c r="GL146" s="1" t="n">
        <v>11.16</v>
      </c>
      <c r="GM146" s="1" t="n">
        <v>6.11</v>
      </c>
      <c r="GN146" s="1" t="n">
        <v>0</v>
      </c>
      <c r="GO146" s="1" t="n">
        <v>13.72</v>
      </c>
      <c r="GP146" s="1" t="n">
        <v>6.03</v>
      </c>
      <c r="GQ146" s="1" t="n">
        <v>3.5</v>
      </c>
      <c r="GR146" s="1" t="n">
        <v>1.28</v>
      </c>
      <c r="GS146" s="1" t="n">
        <v>545</v>
      </c>
      <c r="GT146" s="1" t="n">
        <v>10.22</v>
      </c>
      <c r="GU146" s="1" t="n">
        <v>0.44</v>
      </c>
      <c r="GV146" s="1" t="n">
        <v>266.6</v>
      </c>
      <c r="GW146" s="1" t="n">
        <v>987.58</v>
      </c>
      <c r="GX146" s="1" t="n">
        <v>2583.4</v>
      </c>
      <c r="GY146" s="1" t="n">
        <v>1949.9</v>
      </c>
      <c r="GZ146" s="1" t="n">
        <v>5.49</v>
      </c>
      <c r="HA146" s="1" t="n">
        <v>1.97</v>
      </c>
      <c r="HB146" s="1" t="n">
        <v>2.33</v>
      </c>
      <c r="HC146" s="1" t="n">
        <v>0</v>
      </c>
      <c r="HD146" s="1" t="n">
        <v>40.09</v>
      </c>
      <c r="HE146" s="1" t="n">
        <v>117.53</v>
      </c>
      <c r="HF146" s="1" t="n">
        <v>1.45</v>
      </c>
      <c r="HG146" s="1" t="n">
        <v>1.1</v>
      </c>
      <c r="HH146" s="1" t="n">
        <v>12.5</v>
      </c>
      <c r="HI146" s="1" t="n">
        <v>2.98</v>
      </c>
      <c r="HJ146" s="1" t="n">
        <v>1.79</v>
      </c>
      <c r="HK146" s="1" t="n">
        <v>1.23</v>
      </c>
      <c r="HL146" s="1" t="n">
        <v>244.02</v>
      </c>
      <c r="HM146" s="1" t="n">
        <v>1.51</v>
      </c>
      <c r="HN146" s="1" t="n">
        <v>36.15</v>
      </c>
      <c r="HO146" s="1" t="n">
        <v>2541.52</v>
      </c>
      <c r="HP146" s="1" t="n">
        <v>3665.45</v>
      </c>
      <c r="HQ146" s="1" t="n">
        <v>148.31</v>
      </c>
      <c r="HR146" s="1" t="n">
        <v>1470.74</v>
      </c>
      <c r="HS146" s="1" t="n">
        <v>137.55</v>
      </c>
      <c r="HT146" s="1" t="n">
        <v>2924.17</v>
      </c>
      <c r="HU146" s="1" t="n">
        <v>805.2</v>
      </c>
      <c r="HV146" s="1" t="n">
        <v>74.27</v>
      </c>
      <c r="HW146" s="1" t="n">
        <v>7.02</v>
      </c>
      <c r="HX146" s="1" t="n">
        <v>4.77</v>
      </c>
      <c r="HY146" s="1" t="n">
        <v>3.87</v>
      </c>
      <c r="HZ146" s="1" t="n">
        <v>0.45</v>
      </c>
      <c r="IA146" s="1" t="n">
        <v>4.4</v>
      </c>
      <c r="IB146" s="1" t="n">
        <v>0.78</v>
      </c>
      <c r="IC146" s="1" t="n">
        <v>10.39</v>
      </c>
      <c r="ID146" s="1" t="n">
        <v>4.43</v>
      </c>
      <c r="IE146" s="1" t="n">
        <v>19.21</v>
      </c>
      <c r="IF146" s="1" t="n">
        <v>22.37</v>
      </c>
      <c r="IG146" s="1" t="n">
        <v>11.8</v>
      </c>
      <c r="IH146" s="1" t="n">
        <v>118.25</v>
      </c>
      <c r="II146" s="1" t="n">
        <v>0</v>
      </c>
      <c r="IJ146" s="1" t="n">
        <v>161.21</v>
      </c>
      <c r="IK146" s="1" t="n">
        <v>28.04</v>
      </c>
      <c r="IL146" s="1" t="n">
        <v>3271331.1</v>
      </c>
      <c r="IM146" s="1" t="n">
        <v>10343.48</v>
      </c>
      <c r="IN146" s="1" t="n">
        <v>44.53</v>
      </c>
      <c r="IO146" s="1" t="n">
        <v>0.13</v>
      </c>
      <c r="IP146" s="1" t="n">
        <v>0.06</v>
      </c>
      <c r="IQ146" s="1" t="n">
        <v>0.05</v>
      </c>
      <c r="IR146" s="1" t="n">
        <v>0.21</v>
      </c>
      <c r="IS146" s="1" t="n">
        <v>0.36</v>
      </c>
      <c r="IT146" s="1" t="n">
        <v>0.06</v>
      </c>
      <c r="IU146" s="1" t="n">
        <v>0.8</v>
      </c>
      <c r="IV146" s="1" t="n">
        <v>0.94</v>
      </c>
      <c r="IW146" s="1" t="n">
        <v>9.71</v>
      </c>
      <c r="IX146" s="1" t="n">
        <v>10.34</v>
      </c>
      <c r="IY146" s="1" t="n">
        <v>4.73</v>
      </c>
      <c r="IZ146" s="1" t="n">
        <v>3.54</v>
      </c>
      <c r="JA146" s="1" t="n">
        <v>1.02</v>
      </c>
      <c r="JB146" s="1" t="n">
        <v>0.08</v>
      </c>
      <c r="JC146" s="1" t="n">
        <v>18.21</v>
      </c>
      <c r="JD146" s="1" t="n">
        <v>15.4</v>
      </c>
      <c r="JE146" s="1" t="n">
        <v>0.62</v>
      </c>
      <c r="JF146" s="1" t="n">
        <v>0.06</v>
      </c>
      <c r="JG146" s="1" t="n">
        <v>0</v>
      </c>
      <c r="JH146" s="1" t="n">
        <v>8.35</v>
      </c>
      <c r="JI146" s="1" t="n">
        <v>5.52</v>
      </c>
      <c r="JJ146" s="1" t="n">
        <v>0.05</v>
      </c>
      <c r="JK146" s="1" t="n">
        <v>0.14</v>
      </c>
      <c r="JL146" s="1" t="n">
        <v>0.62</v>
      </c>
      <c r="JM146" s="1" t="n">
        <v>0.5</v>
      </c>
      <c r="JN146" s="1" t="n">
        <v>0</v>
      </c>
      <c r="JO146" s="1" t="n">
        <v>0.06</v>
      </c>
      <c r="JP146" s="1" t="n">
        <v>0.04</v>
      </c>
      <c r="JQ146" s="1" t="n">
        <v>0</v>
      </c>
      <c r="JR146" s="1" t="n">
        <v>0</v>
      </c>
      <c r="JS146" s="1" t="n">
        <v>0</v>
      </c>
      <c r="JT146" s="1" t="n">
        <v>0.01</v>
      </c>
      <c r="JU146" s="1" t="n">
        <v>0.01</v>
      </c>
      <c r="JV146" s="1" t="n">
        <v>35</v>
      </c>
      <c r="JW146" s="1" t="n">
        <v>2100</v>
      </c>
      <c r="JX146" s="1" t="n">
        <v>31.5</v>
      </c>
      <c r="JY146" s="1" t="n">
        <v>12.4813</v>
      </c>
      <c r="JZ146" s="1" t="n">
        <v>10.851</v>
      </c>
      <c r="KA146" s="1" t="n">
        <v>651.0599</v>
      </c>
      <c r="KB146" s="1" t="n">
        <v>14.835</v>
      </c>
      <c r="KC146" s="1" t="n">
        <v>6.109</v>
      </c>
      <c r="KD146" s="1" t="n">
        <v>366.54</v>
      </c>
      <c r="KE146" s="1" t="n">
        <v>60.71799</v>
      </c>
      <c r="KF146" s="1" t="n">
        <v>95.71799</v>
      </c>
      <c r="KG146" s="1" t="n">
        <v>140.1022</v>
      </c>
    </row>
    <row r="147" customFormat="false" ht="15" hidden="false" customHeight="true" outlineLevel="0" collapsed="false">
      <c r="A147" s="1" t="n">
        <v>30742</v>
      </c>
      <c r="B147" s="1" t="n">
        <v>2</v>
      </c>
      <c r="C147" s="1" t="n">
        <v>41</v>
      </c>
      <c r="D147" s="1" t="n">
        <v>1</v>
      </c>
      <c r="E147" s="1" t="n">
        <v>1</v>
      </c>
      <c r="F147" s="1" t="n">
        <v>0</v>
      </c>
      <c r="G147" s="1" t="n">
        <v>1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1</v>
      </c>
      <c r="N147" s="1" t="n">
        <v>1</v>
      </c>
      <c r="O147" s="1" t="n">
        <v>1</v>
      </c>
      <c r="P147" s="1" t="n">
        <f aca="false">SUM(E147:O147)</f>
        <v>5</v>
      </c>
      <c r="Q147" s="1" t="n">
        <v>90</v>
      </c>
      <c r="R147" s="1" t="n">
        <v>60</v>
      </c>
      <c r="S147" s="1" t="n">
        <v>30</v>
      </c>
      <c r="T147" s="2" t="n">
        <v>70</v>
      </c>
      <c r="U147" s="3" t="n">
        <v>119.8</v>
      </c>
      <c r="V147" s="3" t="n">
        <v>160.3</v>
      </c>
      <c r="W147" s="2" t="n">
        <v>46.6218790485245</v>
      </c>
      <c r="X147" s="2" t="n">
        <v>2</v>
      </c>
      <c r="Y147" s="3" t="n">
        <v>115</v>
      </c>
      <c r="Z147" s="3" t="n">
        <v>132</v>
      </c>
      <c r="AA147" s="2" t="n">
        <v>45.5815997759982</v>
      </c>
      <c r="AB147" s="2" t="n">
        <v>0.717404865876482</v>
      </c>
      <c r="AC147" s="2" t="n">
        <v>0.871212121212121</v>
      </c>
      <c r="AD147" s="3" t="n">
        <v>49.1</v>
      </c>
      <c r="AE147" s="3" t="n">
        <v>58.8</v>
      </c>
      <c r="AF147" s="3" t="n">
        <v>61</v>
      </c>
      <c r="AG147" s="1" t="n">
        <v>16</v>
      </c>
      <c r="AH147" s="3" t="n">
        <v>37.5</v>
      </c>
      <c r="AI147" s="3" t="n">
        <v>44.9</v>
      </c>
      <c r="AJ147" s="3" t="n">
        <v>57.9</v>
      </c>
      <c r="AK147" s="3" t="n">
        <v>3.1</v>
      </c>
      <c r="AL147" s="1" t="n">
        <v>1930</v>
      </c>
      <c r="AM147" s="1" t="n">
        <v>56</v>
      </c>
      <c r="AN147" s="1" t="n">
        <v>3011</v>
      </c>
      <c r="AO147" s="1" t="n">
        <v>97</v>
      </c>
      <c r="AP147" s="1" t="n">
        <v>180</v>
      </c>
      <c r="AQ147" s="1" t="n">
        <v>184</v>
      </c>
      <c r="AR147" s="1" t="n">
        <v>166</v>
      </c>
      <c r="AS147" s="1" t="n">
        <v>140</v>
      </c>
      <c r="AT147" s="1" t="n">
        <v>3</v>
      </c>
      <c r="AU147" s="1" t="n">
        <f aca="false">((AO147*15)+(AP147*30)+(AQ147*30)+(AR147*30)+(AS147*15))-(AO147*120)</f>
        <v>7815</v>
      </c>
      <c r="AV147" s="1" t="n">
        <f aca="false">((AO147*15)+(AP147*30)+(AQ147*30)+(AR147*30)+(AS147*15))</f>
        <v>19455</v>
      </c>
      <c r="AW147" s="1" t="n">
        <v>5.51</v>
      </c>
      <c r="AX147" s="4" t="n">
        <f aca="false">10000/SQRT((AO147*BE147)*(AVERAGE(AO147:AS147)*AVERAGE(BE147:BI147)))</f>
        <v>1.05365891241767</v>
      </c>
      <c r="AY147" s="4" t="n">
        <v>1</v>
      </c>
      <c r="AZ147" s="2" t="n">
        <f aca="false">(AO147*BE147)/405</f>
        <v>7.6162962962963</v>
      </c>
      <c r="BA147" s="2" t="n">
        <v>1</v>
      </c>
      <c r="BB147" s="2" t="n">
        <f aca="false">1/(LOG(BE147)+LOG(AO147))</f>
        <v>0.286598741364873</v>
      </c>
      <c r="BC147" s="2" t="n">
        <f aca="false">(BF147-BE147)/(AP147-AO147)</f>
        <v>1.67710843373494</v>
      </c>
      <c r="BD147" s="2" t="n">
        <f aca="false">(20*BE147)/((AO147/18)-3.5)</f>
        <v>336.705882352941</v>
      </c>
      <c r="BE147" s="3" t="n">
        <v>31.8</v>
      </c>
      <c r="BF147" s="3" t="n">
        <v>171</v>
      </c>
      <c r="BG147" s="3" t="n">
        <v>215</v>
      </c>
      <c r="BH147" s="3" t="n">
        <v>236</v>
      </c>
      <c r="BI147" s="3" t="n">
        <v>298</v>
      </c>
      <c r="BJ147" s="2" t="n">
        <f aca="false">((BE147*15)+(BF147*30)+(BG147*30)+(BH147*30)+(BI147*15))-(BE147*120)</f>
        <v>19791</v>
      </c>
      <c r="BK147" s="2" t="n">
        <f aca="false">((BE147*15)+(BF147*30)+(BG147*30)+(BH147*30)+(BI147*15))</f>
        <v>23607</v>
      </c>
      <c r="BL147" s="2" t="n">
        <f aca="false">(1/BE147)</f>
        <v>0.0314465408805031</v>
      </c>
      <c r="BM147" s="2" t="n">
        <f aca="false">(BJ147/AU147)</f>
        <v>2.53243761996161</v>
      </c>
      <c r="BN147" s="2" t="n">
        <f aca="false">(BK147/AV147)</f>
        <v>1.21341557440247</v>
      </c>
      <c r="BO147" s="2" t="n">
        <f aca="false">(AX147*BM147)</f>
        <v>2.66832546841435</v>
      </c>
      <c r="BP147" s="2" t="n">
        <f aca="false">(AX147*BN147)</f>
        <v>1.27852613443557</v>
      </c>
      <c r="BQ147" s="2" t="n">
        <v>1</v>
      </c>
      <c r="BR147" s="4" t="n">
        <f aca="false">(BC147*BL147)</f>
        <v>0.0527392589224824</v>
      </c>
      <c r="BS147" s="1" t="n">
        <v>172</v>
      </c>
      <c r="BT147" s="1" t="n">
        <v>0</v>
      </c>
      <c r="BU147" s="1" t="n">
        <v>40</v>
      </c>
      <c r="BV147" s="1" t="n">
        <v>1</v>
      </c>
      <c r="BW147" s="1" t="n">
        <v>97</v>
      </c>
      <c r="BX147" s="1" t="n">
        <v>0</v>
      </c>
      <c r="BY147" s="1" t="n">
        <v>35</v>
      </c>
      <c r="BZ147" s="1" t="n">
        <v>177</v>
      </c>
      <c r="CA147" s="1" t="n">
        <v>1</v>
      </c>
      <c r="CB147" s="1" t="n">
        <v>5</v>
      </c>
      <c r="CC147" s="1" t="n">
        <v>2</v>
      </c>
      <c r="CD147" s="1" t="n">
        <v>73</v>
      </c>
      <c r="CE147" s="1" t="n">
        <v>2.44</v>
      </c>
      <c r="CF147" s="1" t="n">
        <v>6.99</v>
      </c>
      <c r="CG147" s="1" t="n">
        <v>156</v>
      </c>
      <c r="CH147" s="1" t="n">
        <v>110</v>
      </c>
      <c r="CI147" s="1" t="n">
        <v>458</v>
      </c>
      <c r="CJ147" s="1" t="n">
        <v>1.15</v>
      </c>
      <c r="CK147" s="1" t="s">
        <v>429</v>
      </c>
      <c r="CN147" s="1" t="n">
        <v>1155</v>
      </c>
      <c r="CO147" s="1" t="n">
        <v>20.3982683982684</v>
      </c>
      <c r="CP147" s="1" t="n">
        <v>36.4675324675325</v>
      </c>
      <c r="CQ147" s="1" t="n">
        <v>12.7792207792208</v>
      </c>
      <c r="CR147" s="1" t="n">
        <v>14.8831168831169</v>
      </c>
      <c r="CS147" s="1" t="n">
        <v>3.42857142857143</v>
      </c>
      <c r="CT147" s="1" t="n">
        <v>43.0822510822511</v>
      </c>
      <c r="CU147" s="1" t="n">
        <v>9.6</v>
      </c>
      <c r="CV147" s="1" t="n">
        <v>5.25</v>
      </c>
      <c r="CW147" s="1" t="n">
        <v>0</v>
      </c>
      <c r="CX147" s="1" t="n">
        <v>0</v>
      </c>
      <c r="CY147" s="1" t="n">
        <v>0</v>
      </c>
      <c r="CZ147" s="1" t="n">
        <v>3.58</v>
      </c>
      <c r="DA147" s="1" t="n">
        <v>0</v>
      </c>
      <c r="DB147" s="1" t="n">
        <v>0.15</v>
      </c>
      <c r="DC147" s="1" t="n">
        <v>0</v>
      </c>
      <c r="DD147" s="1" t="n">
        <v>58.9</v>
      </c>
      <c r="DE147" s="1" t="n">
        <v>46.8</v>
      </c>
      <c r="DF147" s="1" t="n">
        <v>16.4</v>
      </c>
      <c r="DG147" s="1" t="n">
        <v>19.1</v>
      </c>
      <c r="DH147" s="1" t="n">
        <v>4.4</v>
      </c>
      <c r="DI147" s="1" t="n">
        <v>139</v>
      </c>
      <c r="DJ147" s="1" t="n">
        <v>124.4</v>
      </c>
      <c r="DK147" s="1" t="n">
        <v>104.8</v>
      </c>
      <c r="DL147" s="1" t="n">
        <v>12.5</v>
      </c>
      <c r="DM147" s="1" t="n">
        <v>2156</v>
      </c>
      <c r="DN147" s="1" t="n">
        <v>469</v>
      </c>
      <c r="DO147" s="1" t="n">
        <v>1.27</v>
      </c>
      <c r="DP147" s="1" t="n">
        <v>0.9</v>
      </c>
      <c r="DQ147" s="1" t="n">
        <v>1.2</v>
      </c>
      <c r="DR147" s="1" t="n">
        <v>2.16</v>
      </c>
      <c r="DS147" s="1" t="n">
        <v>70.5</v>
      </c>
      <c r="DT147" s="1" t="n">
        <v>398</v>
      </c>
      <c r="DU147" s="1" t="n">
        <v>1.2</v>
      </c>
      <c r="DV147" s="1" t="n">
        <v>9.86</v>
      </c>
      <c r="DW147" s="1" t="n">
        <v>4.21</v>
      </c>
      <c r="DX147" s="1" t="n">
        <v>273</v>
      </c>
      <c r="DY147" s="1" t="n">
        <v>5.39</v>
      </c>
      <c r="DZ147" s="1" t="n">
        <v>3535</v>
      </c>
      <c r="EA147" s="1" t="n">
        <v>186</v>
      </c>
      <c r="EB147" s="1" t="n">
        <v>1158</v>
      </c>
      <c r="EC147" s="1" t="n">
        <v>375</v>
      </c>
      <c r="ED147" s="1" t="n">
        <v>3</v>
      </c>
      <c r="EE147" s="1" t="n">
        <v>3.7</v>
      </c>
      <c r="EF147" s="1" t="n">
        <v>0</v>
      </c>
      <c r="EG147" s="1" t="n">
        <v>7</v>
      </c>
      <c r="EH147" s="1" t="n">
        <v>7</v>
      </c>
      <c r="EI147" s="1" t="n">
        <v>350</v>
      </c>
      <c r="EJ147" s="1" t="n">
        <v>7</v>
      </c>
      <c r="EK147" s="1" t="n">
        <v>1</v>
      </c>
      <c r="EL147" s="1" t="n">
        <v>250</v>
      </c>
      <c r="EM147" s="1" t="n">
        <v>2000</v>
      </c>
      <c r="EN147" s="1" t="n">
        <v>0</v>
      </c>
      <c r="EO147" s="1" t="n">
        <v>4</v>
      </c>
      <c r="EP147" s="1" t="n">
        <v>0</v>
      </c>
      <c r="EQ147" s="1" t="n">
        <v>0</v>
      </c>
      <c r="ER147" s="1" t="n">
        <v>0</v>
      </c>
      <c r="ES147" s="1" t="n">
        <v>0</v>
      </c>
      <c r="ET147" s="1" t="n">
        <v>0</v>
      </c>
      <c r="EU147" s="1" t="n">
        <v>0</v>
      </c>
      <c r="EV147" s="1" t="n">
        <v>0</v>
      </c>
      <c r="EW147" s="1" t="n">
        <v>0</v>
      </c>
      <c r="EX147" s="1" t="n">
        <v>0</v>
      </c>
      <c r="EY147" s="1" t="n">
        <v>0</v>
      </c>
      <c r="EZ147" s="1" t="n">
        <v>0</v>
      </c>
      <c r="FA147" s="1" t="n">
        <v>0</v>
      </c>
      <c r="FB147" s="1" t="n">
        <v>0</v>
      </c>
      <c r="FC147" s="1" t="n">
        <v>0</v>
      </c>
      <c r="FD147" s="1" t="n">
        <v>0</v>
      </c>
      <c r="FE147" s="1" t="n">
        <v>0</v>
      </c>
      <c r="FF147" s="1" t="n">
        <v>1</v>
      </c>
      <c r="FG147" s="1" t="n">
        <v>4</v>
      </c>
      <c r="FH147" s="1" t="n">
        <v>1</v>
      </c>
      <c r="FI147" s="1" t="n">
        <v>24</v>
      </c>
      <c r="FJ147" s="1" t="n">
        <v>4</v>
      </c>
      <c r="FK147" s="1" t="n">
        <v>1</v>
      </c>
      <c r="FL147" s="1" t="n">
        <v>3</v>
      </c>
      <c r="FM147" s="1" t="n">
        <v>1</v>
      </c>
      <c r="FN147" s="1" t="n">
        <v>1</v>
      </c>
      <c r="FO147" s="1" t="n">
        <v>2</v>
      </c>
      <c r="FP147" s="1" t="n">
        <v>2</v>
      </c>
      <c r="FQ147" s="1" t="n">
        <v>30.10012</v>
      </c>
      <c r="FR147" s="1" t="n">
        <v>9.02809</v>
      </c>
      <c r="FS147" s="1" t="n">
        <v>0.83</v>
      </c>
      <c r="FT147" s="1" t="n">
        <v>4</v>
      </c>
      <c r="FU147" s="1" t="n">
        <v>4</v>
      </c>
      <c r="FV147" s="1" t="n">
        <v>1</v>
      </c>
      <c r="FW147" s="1" t="n">
        <v>1136.42</v>
      </c>
      <c r="FX147" s="1" t="n">
        <v>18.75</v>
      </c>
      <c r="FY147" s="1" t="n">
        <v>11.39</v>
      </c>
      <c r="FZ147" s="1" t="n">
        <v>10.08</v>
      </c>
      <c r="GA147" s="1" t="n">
        <v>7.3</v>
      </c>
      <c r="GB147" s="1" t="n">
        <v>176.49</v>
      </c>
      <c r="GC147" s="1" t="n">
        <v>11.44</v>
      </c>
      <c r="GD147" s="1" t="n">
        <v>4.28</v>
      </c>
      <c r="GE147" s="1" t="n">
        <v>7.4</v>
      </c>
      <c r="GF147" s="1" t="n">
        <v>4.07</v>
      </c>
      <c r="GG147" s="1" t="n">
        <v>0.11</v>
      </c>
      <c r="GH147" s="1" t="n">
        <v>3.8</v>
      </c>
      <c r="GI147" s="1" t="n">
        <v>2.26</v>
      </c>
      <c r="GJ147" s="1" t="n">
        <v>8.64</v>
      </c>
      <c r="GK147" s="1" t="n">
        <v>8</v>
      </c>
      <c r="GL147" s="1" t="n">
        <v>3.79</v>
      </c>
      <c r="GM147" s="1" t="n">
        <v>1.43</v>
      </c>
      <c r="GN147" s="1" t="n">
        <v>0</v>
      </c>
      <c r="GO147" s="1" t="n">
        <v>3.36</v>
      </c>
      <c r="GP147" s="1" t="n">
        <v>0.7</v>
      </c>
      <c r="GQ147" s="1" t="n">
        <v>1.46</v>
      </c>
      <c r="GR147" s="1" t="n">
        <v>0.44</v>
      </c>
      <c r="GS147" s="1" t="n">
        <v>375.19</v>
      </c>
      <c r="GT147" s="1" t="n">
        <v>4.83</v>
      </c>
      <c r="GU147" s="1" t="n">
        <v>0.29</v>
      </c>
      <c r="GV147" s="1" t="n">
        <v>139.07</v>
      </c>
      <c r="GW147" s="1" t="n">
        <v>373.81</v>
      </c>
      <c r="GX147" s="1" t="n">
        <v>1681.96</v>
      </c>
      <c r="GY147" s="1" t="n">
        <v>440.56</v>
      </c>
      <c r="GZ147" s="1" t="n">
        <v>2.14</v>
      </c>
      <c r="HA147" s="1" t="n">
        <v>0.69</v>
      </c>
      <c r="HB147" s="1" t="n">
        <v>1.06</v>
      </c>
      <c r="HC147" s="1" t="n">
        <v>0</v>
      </c>
      <c r="HD147" s="1" t="n">
        <v>16.48</v>
      </c>
      <c r="HE147" s="1" t="n">
        <v>135.52</v>
      </c>
      <c r="HF147" s="1" t="n">
        <v>0.38</v>
      </c>
      <c r="HG147" s="1" t="n">
        <v>0.57</v>
      </c>
      <c r="HH147" s="1" t="n">
        <v>5.27</v>
      </c>
      <c r="HI147" s="1" t="n">
        <v>1.84</v>
      </c>
      <c r="HJ147" s="1" t="n">
        <v>0.55</v>
      </c>
      <c r="HK147" s="1" t="n">
        <v>0.21</v>
      </c>
      <c r="HL147" s="1" t="n">
        <v>133.48</v>
      </c>
      <c r="HM147" s="1" t="n">
        <v>1.06</v>
      </c>
      <c r="HN147" s="1" t="n">
        <v>100.62</v>
      </c>
      <c r="HO147" s="1" t="n">
        <v>3506.4</v>
      </c>
      <c r="HP147" s="1" t="n">
        <v>2895.74</v>
      </c>
      <c r="HQ147" s="1" t="n">
        <v>42.55</v>
      </c>
      <c r="HR147" s="1" t="n">
        <v>1790.58</v>
      </c>
      <c r="HS147" s="1" t="n">
        <v>26.22</v>
      </c>
      <c r="HT147" s="1" t="n">
        <v>3713.49</v>
      </c>
      <c r="HU147" s="1" t="n">
        <v>2703.6</v>
      </c>
      <c r="HV147" s="1" t="n">
        <v>108.67</v>
      </c>
      <c r="HW147" s="1" t="n">
        <v>2.77</v>
      </c>
      <c r="HX147" s="1" t="n">
        <v>2.38</v>
      </c>
      <c r="HY147" s="1" t="n">
        <v>2.71</v>
      </c>
      <c r="HZ147" s="1" t="n">
        <v>0.05</v>
      </c>
      <c r="IA147" s="1" t="n">
        <v>1.77</v>
      </c>
      <c r="IB147" s="1" t="n">
        <v>0.34</v>
      </c>
      <c r="IC147" s="1" t="n">
        <v>4.92</v>
      </c>
      <c r="ID147" s="1" t="n">
        <v>2.84</v>
      </c>
      <c r="IE147" s="1" t="n">
        <v>6.54</v>
      </c>
      <c r="IF147" s="1" t="n">
        <v>7.62</v>
      </c>
      <c r="IG147" s="1" t="n">
        <v>2.64</v>
      </c>
      <c r="IH147" s="1" t="n">
        <v>49.75</v>
      </c>
      <c r="II147" s="1" t="n">
        <v>29.05</v>
      </c>
      <c r="IJ147" s="1" t="n">
        <v>3.69</v>
      </c>
      <c r="IK147" s="1" t="n">
        <v>81.19</v>
      </c>
      <c r="IL147" s="1" t="n">
        <v>2405412.7</v>
      </c>
      <c r="IM147" s="1" t="n">
        <v>13629.17</v>
      </c>
      <c r="IN147" s="1" t="n">
        <v>10.85</v>
      </c>
      <c r="IO147" s="1" t="n">
        <v>0.02</v>
      </c>
      <c r="IP147" s="1" t="n">
        <v>0</v>
      </c>
      <c r="IQ147" s="1" t="n">
        <v>0</v>
      </c>
      <c r="IR147" s="1" t="n">
        <v>0</v>
      </c>
      <c r="IS147" s="1" t="n">
        <v>0</v>
      </c>
      <c r="IT147" s="1" t="n">
        <v>0</v>
      </c>
      <c r="IU147" s="1" t="n">
        <v>0.12</v>
      </c>
      <c r="IV147" s="1" t="n">
        <v>0.12</v>
      </c>
      <c r="IW147" s="1" t="n">
        <v>1.97</v>
      </c>
      <c r="IX147" s="1" t="n">
        <v>1.69</v>
      </c>
      <c r="IY147" s="1" t="n">
        <v>0.52</v>
      </c>
      <c r="IZ147" s="1" t="n">
        <v>0.39</v>
      </c>
      <c r="JA147" s="1" t="n">
        <v>0.33</v>
      </c>
      <c r="JB147" s="1" t="n">
        <v>0</v>
      </c>
      <c r="JC147" s="1" t="n">
        <v>5.18</v>
      </c>
      <c r="JD147" s="1" t="n">
        <v>3.95</v>
      </c>
      <c r="JE147" s="1" t="n">
        <v>0.1</v>
      </c>
      <c r="JF147" s="1" t="n">
        <v>0.03</v>
      </c>
      <c r="JG147" s="1" t="n">
        <v>0</v>
      </c>
      <c r="JH147" s="1" t="n">
        <v>1.89</v>
      </c>
      <c r="JI147" s="1" t="n">
        <v>1.5</v>
      </c>
      <c r="JJ147" s="1" t="n">
        <v>0</v>
      </c>
      <c r="JK147" s="1" t="n">
        <v>0.03</v>
      </c>
      <c r="JL147" s="1" t="n">
        <v>0.16</v>
      </c>
      <c r="JM147" s="1" t="n">
        <v>0.16</v>
      </c>
      <c r="JN147" s="1" t="n">
        <v>0</v>
      </c>
      <c r="JO147" s="1" t="n">
        <v>0.01</v>
      </c>
      <c r="JP147" s="1" t="n">
        <v>0</v>
      </c>
      <c r="JQ147" s="1" t="n">
        <v>0.03</v>
      </c>
      <c r="JR147" s="1" t="n">
        <v>0.02</v>
      </c>
      <c r="JS147" s="1" t="n">
        <v>0</v>
      </c>
      <c r="JT147" s="1" t="n">
        <v>0.07</v>
      </c>
      <c r="JU147" s="1" t="n">
        <v>0.06</v>
      </c>
      <c r="JV147" s="1" t="n">
        <v>56</v>
      </c>
      <c r="JW147" s="1" t="n">
        <v>3360</v>
      </c>
      <c r="JX147" s="1" t="n">
        <v>50.4</v>
      </c>
      <c r="JY147" s="1" t="n">
        <v>2.592</v>
      </c>
      <c r="JZ147" s="1" t="n">
        <v>2.617</v>
      </c>
      <c r="KA147" s="1" t="n">
        <v>157.02</v>
      </c>
      <c r="KE147" s="1" t="n">
        <v>21.282</v>
      </c>
      <c r="KF147" s="1" t="n">
        <v>77.282</v>
      </c>
      <c r="KG147" s="1" t="n">
        <v>34.6365</v>
      </c>
    </row>
    <row r="148" customFormat="false" ht="15" hidden="false" customHeight="true" outlineLevel="0" collapsed="false">
      <c r="A148" s="1" t="n">
        <v>30751</v>
      </c>
      <c r="B148" s="1" t="n">
        <v>2</v>
      </c>
      <c r="C148" s="1" t="n">
        <v>19</v>
      </c>
      <c r="D148" s="1" t="n">
        <v>1</v>
      </c>
      <c r="E148" s="1" t="n">
        <v>0</v>
      </c>
      <c r="F148" s="1" t="n">
        <v>0</v>
      </c>
      <c r="G148" s="1" t="n">
        <v>1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1" t="n">
        <v>0</v>
      </c>
      <c r="N148" s="1" t="n">
        <v>0</v>
      </c>
      <c r="O148" s="1" t="n">
        <v>0</v>
      </c>
      <c r="P148" s="1" t="n">
        <f aca="false">SUM(E148:O148)</f>
        <v>1</v>
      </c>
      <c r="Q148" s="1" t="n">
        <v>102</v>
      </c>
      <c r="R148" s="1" t="n">
        <v>70</v>
      </c>
      <c r="S148" s="1" t="n">
        <v>32</v>
      </c>
      <c r="T148" s="2" t="n">
        <v>80.6666666666667</v>
      </c>
      <c r="U148" s="3" t="n">
        <v>49.8</v>
      </c>
      <c r="V148" s="3" t="n">
        <v>162.2</v>
      </c>
      <c r="W148" s="2" t="n">
        <v>18.9289987699952</v>
      </c>
      <c r="X148" s="2" t="n">
        <v>0</v>
      </c>
      <c r="Y148" s="3" t="n">
        <v>68</v>
      </c>
      <c r="Z148" s="3" t="n">
        <v>87.5</v>
      </c>
      <c r="AA148" s="2" t="n">
        <v>31.0431201488238</v>
      </c>
      <c r="AB148" s="2" t="n">
        <v>0.419235511713934</v>
      </c>
      <c r="AC148" s="2" t="n">
        <v>0.777142857142857</v>
      </c>
      <c r="AD148" s="3" t="n">
        <v>19.6</v>
      </c>
      <c r="AE148" s="3" t="n">
        <v>9.8</v>
      </c>
      <c r="AF148" s="3" t="n">
        <v>40</v>
      </c>
      <c r="AG148" s="1" t="n">
        <v>1</v>
      </c>
      <c r="AH148" s="3" t="n">
        <v>55.6</v>
      </c>
      <c r="AI148" s="3" t="n">
        <v>27.7</v>
      </c>
      <c r="AJ148" s="3" t="n">
        <v>38</v>
      </c>
      <c r="AK148" s="3" t="n">
        <v>2</v>
      </c>
      <c r="AL148" s="1" t="n">
        <v>1258</v>
      </c>
      <c r="AM148" s="1" t="n">
        <v>12</v>
      </c>
      <c r="AN148" s="1" t="n">
        <v>2063</v>
      </c>
      <c r="AO148" s="1" t="n">
        <v>77</v>
      </c>
      <c r="AP148" s="1" t="n">
        <v>121</v>
      </c>
      <c r="AQ148" s="1" t="n">
        <v>161</v>
      </c>
      <c r="AR148" s="1" t="n">
        <v>133</v>
      </c>
      <c r="AS148" s="1" t="n">
        <v>107</v>
      </c>
      <c r="AT148" s="1" t="n">
        <v>1</v>
      </c>
      <c r="AU148" s="1" t="n">
        <f aca="false">((AO148*15)+(AP148*30)+(AQ148*30)+(AR148*30)+(AS148*15))-(AO148*120)</f>
        <v>5970</v>
      </c>
      <c r="AV148" s="1" t="n">
        <f aca="false">((AO148*15)+(AP148*30)+(AQ148*30)+(AR148*30)+(AS148*15))</f>
        <v>15210</v>
      </c>
      <c r="AW148" s="1" t="n">
        <v>5.32</v>
      </c>
      <c r="AX148" s="4" t="n">
        <f aca="false">10000/SQRT((AO148*BE148)*(AVERAGE(AO148:AS148)*AVERAGE(BE148:BI148)))</f>
        <v>14.2587402640353</v>
      </c>
      <c r="AY148" s="4" t="n">
        <v>0</v>
      </c>
      <c r="AZ148" s="2" t="n">
        <f aca="false">(AO148*BE148)/405</f>
        <v>0.380246913580247</v>
      </c>
      <c r="BA148" s="2" t="n">
        <v>0</v>
      </c>
      <c r="BB148" s="2" t="n">
        <f aca="false">1/(LOG(BE148)+LOG(AO148))</f>
        <v>0.457138526951928</v>
      </c>
      <c r="BC148" s="2" t="n">
        <f aca="false">(BF148-BE148)/(AP148-AO148)</f>
        <v>0.445454545454546</v>
      </c>
      <c r="BD148" s="2" t="n">
        <f aca="false">(20*BE148)/((AO148/18)-3.5)</f>
        <v>51.4285714285714</v>
      </c>
      <c r="BE148" s="3" t="n">
        <v>2</v>
      </c>
      <c r="BF148" s="3" t="n">
        <v>21.6</v>
      </c>
      <c r="BG148" s="3" t="n">
        <v>39.1</v>
      </c>
      <c r="BH148" s="3" t="n">
        <v>38.6</v>
      </c>
      <c r="BI148" s="3" t="n">
        <v>32</v>
      </c>
      <c r="BJ148" s="2" t="n">
        <f aca="false">((BE148*15)+(BF148*30)+(BG148*30)+(BH148*30)+(BI148*15))-(BE148*120)</f>
        <v>3249</v>
      </c>
      <c r="BK148" s="2" t="n">
        <f aca="false">((BE148*15)+(BF148*30)+(BG148*30)+(BH148*30)+(BI148*15))</f>
        <v>3489</v>
      </c>
      <c r="BL148" s="2" t="n">
        <f aca="false">(1/BE148)</f>
        <v>0.5</v>
      </c>
      <c r="BM148" s="2" t="n">
        <f aca="false">(BJ148/AU148)</f>
        <v>0.544221105527638</v>
      </c>
      <c r="BN148" s="2" t="n">
        <f aca="false">(BK148/AV148)</f>
        <v>0.229388560157791</v>
      </c>
      <c r="BO148" s="2" t="n">
        <f aca="false">(AX148*BM148)</f>
        <v>7.75990738992474</v>
      </c>
      <c r="BP148" s="2" t="n">
        <f aca="false">(AX148*BN148)</f>
        <v>3.27079189883098</v>
      </c>
      <c r="BQ148" s="2" t="n">
        <v>2</v>
      </c>
      <c r="BR148" s="4" t="n">
        <f aca="false">(BC148*BL148)</f>
        <v>0.222727272727273</v>
      </c>
      <c r="BS148" s="1" t="n">
        <v>150</v>
      </c>
      <c r="BT148" s="1" t="n">
        <v>0</v>
      </c>
      <c r="BU148" s="1" t="n">
        <v>50</v>
      </c>
      <c r="BV148" s="1" t="n">
        <v>0</v>
      </c>
      <c r="BW148" s="1" t="n">
        <v>88</v>
      </c>
      <c r="BX148" s="1" t="n">
        <v>0</v>
      </c>
      <c r="BY148" s="1" t="n">
        <v>12</v>
      </c>
      <c r="BZ148" s="1" t="n">
        <v>61</v>
      </c>
      <c r="CA148" s="1" t="n">
        <v>0</v>
      </c>
      <c r="CB148" s="1" t="n">
        <v>0</v>
      </c>
      <c r="CD148" s="1" t="n">
        <v>64</v>
      </c>
      <c r="CE148" s="1" t="n">
        <v>40.14</v>
      </c>
      <c r="CF148" s="1" t="n">
        <v>16.09</v>
      </c>
      <c r="CG148" s="1" t="n">
        <v>136</v>
      </c>
      <c r="CH148" s="1" t="n">
        <v>108</v>
      </c>
      <c r="CI148" s="1" t="n">
        <v>395</v>
      </c>
      <c r="CJ148" s="1" t="n">
        <v>1.02</v>
      </c>
      <c r="CK148" s="1" t="s">
        <v>429</v>
      </c>
      <c r="FM148" s="1" t="n">
        <v>10</v>
      </c>
      <c r="FN148" s="1" t="n">
        <v>10</v>
      </c>
      <c r="FO148" s="1" t="n">
        <v>2</v>
      </c>
      <c r="FP148" s="1" t="n">
        <v>2</v>
      </c>
      <c r="FQ148" s="1" t="n">
        <v>30.85</v>
      </c>
      <c r="FR148" s="1" t="n">
        <v>3393.296</v>
      </c>
      <c r="FS148" s="1" t="n">
        <v>0.06</v>
      </c>
      <c r="FT148" s="1" t="n">
        <v>1</v>
      </c>
      <c r="FU148" s="1" t="n">
        <v>2</v>
      </c>
      <c r="FV148" s="1" t="n">
        <v>1</v>
      </c>
      <c r="FW148" s="1" t="n">
        <v>1482.42</v>
      </c>
      <c r="FX148" s="1" t="n">
        <v>47.18</v>
      </c>
      <c r="FY148" s="1" t="n">
        <v>17</v>
      </c>
      <c r="FZ148" s="1" t="n">
        <v>17.71</v>
      </c>
      <c r="GA148" s="1" t="n">
        <v>15.2</v>
      </c>
      <c r="GB148" s="1" t="n">
        <v>253.9</v>
      </c>
      <c r="GC148" s="1" t="n">
        <v>33.29</v>
      </c>
      <c r="GD148" s="1" t="n">
        <v>24.09</v>
      </c>
      <c r="GE148" s="1" t="n">
        <v>4.66</v>
      </c>
      <c r="GF148" s="1" t="n">
        <v>113.98</v>
      </c>
      <c r="GG148" s="1" t="n">
        <v>1.3</v>
      </c>
      <c r="GH148" s="1" t="n">
        <v>16.13</v>
      </c>
      <c r="GI148" s="1" t="n">
        <v>6.8</v>
      </c>
      <c r="GJ148" s="1" t="n">
        <v>27.17</v>
      </c>
      <c r="GK148" s="1" t="n">
        <v>27.96</v>
      </c>
      <c r="GL148" s="1" t="n">
        <v>12.31</v>
      </c>
      <c r="GM148" s="1" t="n">
        <v>9.15</v>
      </c>
      <c r="GN148" s="1" t="n">
        <v>0</v>
      </c>
      <c r="GO148" s="1" t="n">
        <v>14.55</v>
      </c>
      <c r="GP148" s="1" t="n">
        <v>4.59</v>
      </c>
      <c r="GQ148" s="1" t="n">
        <v>2.88</v>
      </c>
      <c r="GR148" s="1" t="n">
        <v>1.2</v>
      </c>
      <c r="GS148" s="1" t="n">
        <v>663.46</v>
      </c>
      <c r="GT148" s="1" t="n">
        <v>10.45</v>
      </c>
      <c r="GU148" s="1" t="n">
        <v>0.38</v>
      </c>
      <c r="GV148" s="1" t="n">
        <v>304.02</v>
      </c>
      <c r="GW148" s="1" t="n">
        <v>1158.27</v>
      </c>
      <c r="GX148" s="1" t="n">
        <v>2483.54</v>
      </c>
      <c r="GY148" s="1" t="n">
        <v>1250.22</v>
      </c>
      <c r="GZ148" s="1" t="n">
        <v>6.2</v>
      </c>
      <c r="HA148" s="1" t="n">
        <v>1.17</v>
      </c>
      <c r="HB148" s="1" t="n">
        <v>2.57</v>
      </c>
      <c r="HC148" s="1" t="n">
        <v>0</v>
      </c>
      <c r="HD148" s="1" t="n">
        <v>27.07</v>
      </c>
      <c r="HE148" s="1" t="n">
        <v>257.75</v>
      </c>
      <c r="HF148" s="1" t="n">
        <v>1.34</v>
      </c>
      <c r="HG148" s="1" t="n">
        <v>1.1</v>
      </c>
      <c r="HH148" s="1" t="n">
        <v>13.72</v>
      </c>
      <c r="HI148" s="1" t="n">
        <v>3.16</v>
      </c>
      <c r="HJ148" s="1" t="n">
        <v>1.61</v>
      </c>
      <c r="HK148" s="1" t="n">
        <v>0.78</v>
      </c>
      <c r="HL148" s="1" t="n">
        <v>267.86</v>
      </c>
      <c r="HM148" s="1" t="n">
        <v>1.61</v>
      </c>
      <c r="HN148" s="1" t="n">
        <v>32.09</v>
      </c>
      <c r="HO148" s="1" t="n">
        <v>2569.1</v>
      </c>
      <c r="HP148" s="1" t="n">
        <v>4310.14</v>
      </c>
      <c r="HQ148" s="1" t="n">
        <v>25.76</v>
      </c>
      <c r="HR148" s="1" t="n">
        <v>1152.02</v>
      </c>
      <c r="HS148" s="1" t="n">
        <v>916.33</v>
      </c>
      <c r="HT148" s="1" t="n">
        <v>3096.56</v>
      </c>
      <c r="HU148" s="1" t="n">
        <v>340.84</v>
      </c>
      <c r="HV148" s="1" t="n">
        <v>123.05</v>
      </c>
      <c r="HW148" s="1" t="n">
        <v>5.37</v>
      </c>
      <c r="HX148" s="1" t="n">
        <v>4.72</v>
      </c>
      <c r="HY148" s="1" t="n">
        <v>3.53</v>
      </c>
      <c r="HZ148" s="1" t="n">
        <v>0.52</v>
      </c>
      <c r="IA148" s="1" t="n">
        <v>5.64</v>
      </c>
      <c r="IB148" s="1" t="n">
        <v>1.24</v>
      </c>
      <c r="IC148" s="1" t="n">
        <v>12.16</v>
      </c>
      <c r="ID148" s="1" t="n">
        <v>4.56</v>
      </c>
      <c r="IE148" s="1" t="n">
        <v>10.03</v>
      </c>
      <c r="IF148" s="1" t="n">
        <v>13.09</v>
      </c>
      <c r="IG148" s="1" t="n">
        <v>7.3</v>
      </c>
      <c r="IH148" s="1" t="n">
        <v>89.55</v>
      </c>
      <c r="II148" s="1" t="n">
        <v>0.83</v>
      </c>
      <c r="IJ148" s="1" t="n">
        <v>64.22</v>
      </c>
      <c r="IK148" s="1" t="n">
        <v>38.52</v>
      </c>
      <c r="IL148" s="1" t="n">
        <v>1251419.3</v>
      </c>
      <c r="IM148" s="1" t="n">
        <v>4928.79</v>
      </c>
      <c r="IN148" s="1" t="n">
        <v>26.41</v>
      </c>
      <c r="IO148" s="1" t="n">
        <v>0.03</v>
      </c>
      <c r="IP148" s="1" t="n">
        <v>0.02</v>
      </c>
      <c r="IQ148" s="1" t="n">
        <v>0.01</v>
      </c>
      <c r="IR148" s="1" t="n">
        <v>0.06</v>
      </c>
      <c r="IS148" s="1" t="n">
        <v>0.09</v>
      </c>
      <c r="IT148" s="1" t="n">
        <v>0.05</v>
      </c>
      <c r="IU148" s="1" t="n">
        <v>0.3</v>
      </c>
      <c r="IV148" s="1" t="n">
        <v>0.37</v>
      </c>
      <c r="IW148" s="1" t="n">
        <v>4.94</v>
      </c>
      <c r="IX148" s="1" t="n">
        <v>4.69</v>
      </c>
      <c r="IY148" s="1" t="n">
        <v>2.15</v>
      </c>
      <c r="IZ148" s="1" t="n">
        <v>1.7</v>
      </c>
      <c r="JA148" s="1" t="n">
        <v>0.54</v>
      </c>
      <c r="JB148" s="1" t="n">
        <v>0.03</v>
      </c>
      <c r="JC148" s="1" t="n">
        <v>10.16</v>
      </c>
      <c r="JD148" s="1" t="n">
        <v>7.5</v>
      </c>
      <c r="JE148" s="1" t="n">
        <v>0.43</v>
      </c>
      <c r="JF148" s="1" t="n">
        <v>0.07</v>
      </c>
      <c r="JG148" s="1" t="n">
        <v>0</v>
      </c>
      <c r="JH148" s="1" t="n">
        <v>5.79</v>
      </c>
      <c r="JI148" s="1" t="n">
        <v>4.66</v>
      </c>
      <c r="JJ148" s="1" t="n">
        <v>0.03</v>
      </c>
      <c r="JK148" s="1" t="n">
        <v>0.08</v>
      </c>
      <c r="JL148" s="1" t="n">
        <v>0.5</v>
      </c>
      <c r="JM148" s="1" t="n">
        <v>0.46</v>
      </c>
      <c r="JN148" s="1" t="n">
        <v>0</v>
      </c>
      <c r="JO148" s="1" t="n">
        <v>0.05</v>
      </c>
      <c r="JP148" s="1" t="n">
        <v>0.02</v>
      </c>
      <c r="JQ148" s="1" t="n">
        <v>0</v>
      </c>
      <c r="JR148" s="1" t="n">
        <v>0</v>
      </c>
      <c r="JS148" s="1" t="n">
        <v>0</v>
      </c>
      <c r="JT148" s="1" t="n">
        <v>0.01</v>
      </c>
      <c r="JU148" s="1" t="n">
        <v>0.01</v>
      </c>
      <c r="JV148" s="1" t="n">
        <v>51</v>
      </c>
      <c r="JW148" s="1" t="n">
        <v>3060</v>
      </c>
      <c r="JX148" s="1" t="n">
        <v>45.9</v>
      </c>
      <c r="JY148" s="1" t="n">
        <v>19.0178</v>
      </c>
      <c r="JZ148" s="1" t="n">
        <v>12.742</v>
      </c>
      <c r="KA148" s="1" t="n">
        <v>764.52</v>
      </c>
      <c r="KB148" s="1" t="n">
        <v>16.425</v>
      </c>
      <c r="KC148" s="1" t="n">
        <v>5.875</v>
      </c>
      <c r="KD148" s="1" t="n">
        <v>352.5</v>
      </c>
      <c r="KE148" s="1" t="n">
        <v>63.617</v>
      </c>
      <c r="KF148" s="1" t="n">
        <v>114.617</v>
      </c>
      <c r="KG148" s="1" t="n">
        <v>143.6216</v>
      </c>
    </row>
    <row r="149" customFormat="false" ht="15" hidden="false" customHeight="true" outlineLevel="0" collapsed="false">
      <c r="A149" s="1" t="n">
        <v>30752</v>
      </c>
      <c r="B149" s="1" t="n">
        <v>2</v>
      </c>
      <c r="C149" s="1" t="n">
        <v>19</v>
      </c>
      <c r="D149" s="1" t="n">
        <v>1</v>
      </c>
      <c r="E149" s="1" t="n">
        <v>0</v>
      </c>
      <c r="F149" s="1" t="n">
        <v>0</v>
      </c>
      <c r="G149" s="1" t="n">
        <v>1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  <c r="N149" s="1" t="n">
        <v>0</v>
      </c>
      <c r="O149" s="1" t="n">
        <v>0</v>
      </c>
      <c r="P149" s="1" t="n">
        <f aca="false">SUM(E149:O149)</f>
        <v>1</v>
      </c>
      <c r="Q149" s="1" t="n">
        <v>100</v>
      </c>
      <c r="R149" s="1" t="n">
        <v>70</v>
      </c>
      <c r="S149" s="1" t="n">
        <v>30</v>
      </c>
      <c r="T149" s="2" t="n">
        <v>80</v>
      </c>
      <c r="U149" s="3" t="n">
        <v>50.9</v>
      </c>
      <c r="V149" s="3" t="n">
        <v>155</v>
      </c>
      <c r="W149" s="2" t="n">
        <v>21.1862643080125</v>
      </c>
      <c r="X149" s="2" t="n">
        <v>0</v>
      </c>
      <c r="Y149" s="3" t="n">
        <v>65</v>
      </c>
      <c r="Z149" s="3" t="n">
        <v>92.9</v>
      </c>
      <c r="AA149" s="2" t="n">
        <v>34.246479728986</v>
      </c>
      <c r="AB149" s="2" t="n">
        <v>0.419354838709678</v>
      </c>
      <c r="AC149" s="2" t="n">
        <v>0.69967707212056</v>
      </c>
      <c r="AD149" s="3" t="n">
        <v>22.9</v>
      </c>
      <c r="AE149" s="3" t="n">
        <v>11.7</v>
      </c>
      <c r="AF149" s="3" t="n">
        <v>39.2</v>
      </c>
      <c r="AG149" s="1" t="n">
        <v>1</v>
      </c>
      <c r="AH149" s="3" t="n">
        <v>53.4</v>
      </c>
      <c r="AI149" s="3" t="n">
        <v>27.2</v>
      </c>
      <c r="AJ149" s="3" t="n">
        <v>37.2</v>
      </c>
      <c r="AK149" s="3" t="n">
        <v>2</v>
      </c>
      <c r="AL149" s="1" t="n">
        <v>1245</v>
      </c>
      <c r="AM149" s="1" t="n">
        <v>12</v>
      </c>
      <c r="AN149" s="1" t="n">
        <v>2042</v>
      </c>
      <c r="AO149" s="1" t="n">
        <v>79</v>
      </c>
      <c r="AP149" s="1" t="n">
        <v>103</v>
      </c>
      <c r="AQ149" s="1" t="n">
        <v>94</v>
      </c>
      <c r="AR149" s="1" t="n">
        <v>88</v>
      </c>
      <c r="AS149" s="1" t="n">
        <v>97</v>
      </c>
      <c r="AT149" s="1" t="n">
        <v>1</v>
      </c>
      <c r="AU149" s="1" t="n">
        <f aca="false">((AO149*15)+(AP149*30)+(AQ149*30)+(AR149*30)+(AS149*15))-(AO149*120)</f>
        <v>1710</v>
      </c>
      <c r="AV149" s="1" t="n">
        <f aca="false">((AO149*15)+(AP149*30)+(AQ149*30)+(AR149*30)+(AS149*15))</f>
        <v>11190</v>
      </c>
      <c r="AX149" s="4" t="n">
        <f aca="false">10000/SQRT((AO149*BE149)*(AVERAGE(AO149:AS149)*AVERAGE(BE149:BI149)))</f>
        <v>6.2227632455235</v>
      </c>
      <c r="AY149" s="4" t="n">
        <v>0</v>
      </c>
      <c r="AZ149" s="2" t="n">
        <f aca="false">(AO149*BE149)/405</f>
        <v>1.11965432098765</v>
      </c>
      <c r="BA149" s="2" t="n">
        <v>0</v>
      </c>
      <c r="BB149" s="2" t="n">
        <f aca="false">1/(LOG(BE149)+LOG(AO149))</f>
        <v>0.376429635002597</v>
      </c>
      <c r="BC149" s="2" t="n">
        <f aca="false">(BF149-BE149)/(AP149-AO149)</f>
        <v>2.965</v>
      </c>
      <c r="BD149" s="2" t="n">
        <f aca="false">(20*BE149)/((AO149/18)-3.5)</f>
        <v>129.15</v>
      </c>
      <c r="BE149" s="3" t="n">
        <v>5.74</v>
      </c>
      <c r="BF149" s="3" t="n">
        <v>76.9</v>
      </c>
      <c r="BG149" s="3" t="n">
        <v>71.9</v>
      </c>
      <c r="BH149" s="3" t="n">
        <v>66</v>
      </c>
      <c r="BI149" s="3" t="n">
        <v>88.3</v>
      </c>
      <c r="BJ149" s="2" t="n">
        <f aca="false">((BE149*15)+(BF149*30)+(BG149*30)+(BH149*30)+(BI149*15))-(BE149*120)</f>
        <v>7165.8</v>
      </c>
      <c r="BK149" s="2" t="n">
        <f aca="false">((BE149*15)+(BF149*30)+(BG149*30)+(BH149*30)+(BI149*15))</f>
        <v>7854.6</v>
      </c>
      <c r="BL149" s="2" t="n">
        <f aca="false">(1/BE149)</f>
        <v>0.174216027874564</v>
      </c>
      <c r="BM149" s="2" t="n">
        <f aca="false">(BJ149/AU149)</f>
        <v>4.19052631578947</v>
      </c>
      <c r="BN149" s="2" t="n">
        <f aca="false">(BK149/AV149)</f>
        <v>0.701930294906166</v>
      </c>
      <c r="BO149" s="2" t="n">
        <f aca="false">(AX149*BM149)</f>
        <v>26.0766531372938</v>
      </c>
      <c r="BP149" s="2" t="n">
        <f aca="false">(AX149*BN149)</f>
        <v>4.36794604006157</v>
      </c>
      <c r="BQ149" s="2" t="n">
        <v>2</v>
      </c>
      <c r="BR149" s="4" t="n">
        <f aca="false">(BC149*BL149)</f>
        <v>0.516550522648084</v>
      </c>
      <c r="BS149" s="1" t="n">
        <v>160</v>
      </c>
      <c r="BT149" s="1" t="n">
        <v>0</v>
      </c>
      <c r="BU149" s="1" t="n">
        <v>65</v>
      </c>
      <c r="BV149" s="1" t="n">
        <v>0</v>
      </c>
      <c r="BW149" s="1" t="n">
        <v>84</v>
      </c>
      <c r="BX149" s="1" t="n">
        <v>0</v>
      </c>
      <c r="BY149" s="1" t="n">
        <v>11</v>
      </c>
      <c r="BZ149" s="1" t="n">
        <v>54</v>
      </c>
      <c r="CA149" s="1" t="n">
        <v>0</v>
      </c>
      <c r="CB149" s="1" t="n">
        <v>0</v>
      </c>
      <c r="CD149" s="1" t="n">
        <v>81</v>
      </c>
      <c r="CE149" s="1" t="n">
        <v>78.61</v>
      </c>
      <c r="CF149" s="1" t="n">
        <v>12.92</v>
      </c>
      <c r="CG149" s="1" t="n">
        <v>146</v>
      </c>
      <c r="CH149" s="1" t="n">
        <v>68</v>
      </c>
      <c r="CI149" s="1" t="n">
        <v>423</v>
      </c>
      <c r="CJ149" s="1" t="n">
        <v>1.51</v>
      </c>
      <c r="CK149" s="1" t="s">
        <v>429</v>
      </c>
    </row>
    <row r="150" customFormat="false" ht="15" hidden="false" customHeight="true" outlineLevel="0" collapsed="false">
      <c r="A150" s="1" t="n">
        <v>30753</v>
      </c>
      <c r="B150" s="1" t="n">
        <v>2</v>
      </c>
      <c r="C150" s="1" t="n">
        <v>45</v>
      </c>
      <c r="D150" s="1" t="n">
        <v>1</v>
      </c>
      <c r="E150" s="1" t="n">
        <v>1</v>
      </c>
      <c r="F150" s="1" t="n">
        <v>1</v>
      </c>
      <c r="G150" s="1" t="n">
        <v>1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f aca="false">IF(W150&gt;27,1,0)</f>
        <v>1</v>
      </c>
      <c r="N150" s="1" t="n">
        <v>1</v>
      </c>
      <c r="O150" s="1" t="n">
        <v>0</v>
      </c>
      <c r="P150" s="1" t="n">
        <f aca="false">SUM(E150:O150)</f>
        <v>5</v>
      </c>
      <c r="Q150" s="1" t="n">
        <v>130</v>
      </c>
      <c r="R150" s="1" t="n">
        <v>90</v>
      </c>
      <c r="S150" s="1" t="n">
        <f aca="false">Q150-R150</f>
        <v>40</v>
      </c>
      <c r="T150" s="2" t="n">
        <f aca="false">(S150/3)+ R150</f>
        <v>103.333333333333</v>
      </c>
      <c r="U150" s="3" t="n">
        <v>99.6</v>
      </c>
      <c r="V150" s="3" t="n">
        <v>146.7</v>
      </c>
      <c r="W150" s="18" t="n">
        <f aca="false">U150/POWER((V150/100),2)</f>
        <v>46.2806138593711</v>
      </c>
      <c r="X150" s="2" t="n">
        <v>2</v>
      </c>
      <c r="Y150" s="3" t="n">
        <v>114.5</v>
      </c>
      <c r="Z150" s="3" t="n">
        <v>137</v>
      </c>
      <c r="AA150" s="2" t="n">
        <v>42.4478433193164</v>
      </c>
      <c r="AB150" s="2" t="n">
        <v>0.780504430811179</v>
      </c>
      <c r="AC150" s="2" t="n">
        <v>0.835766423357664</v>
      </c>
      <c r="AD150" s="3" t="n">
        <v>51.3</v>
      </c>
      <c r="AE150" s="3" t="n">
        <v>51.1</v>
      </c>
      <c r="AF150" s="3" t="n">
        <v>48.5</v>
      </c>
      <c r="AG150" s="1" t="n">
        <v>17</v>
      </c>
      <c r="AH150" s="3" t="n">
        <v>35.4</v>
      </c>
      <c r="AI150" s="3" t="n">
        <v>35.3</v>
      </c>
      <c r="AJ150" s="3" t="n">
        <v>46</v>
      </c>
      <c r="AK150" s="3" t="n">
        <v>2.5</v>
      </c>
      <c r="AL150" s="1" t="n">
        <v>1553</v>
      </c>
      <c r="AM150" s="1" t="n">
        <v>60</v>
      </c>
      <c r="AN150" s="1" t="n">
        <v>2423</v>
      </c>
      <c r="AO150" s="1" t="n">
        <v>111</v>
      </c>
      <c r="AP150" s="1" t="n">
        <v>180</v>
      </c>
      <c r="AQ150" s="1" t="n">
        <v>176</v>
      </c>
      <c r="AR150" s="1" t="n">
        <v>150</v>
      </c>
      <c r="AS150" s="1" t="n">
        <v>141</v>
      </c>
      <c r="AT150" s="1" t="n">
        <v>4</v>
      </c>
      <c r="AU150" s="1" t="n">
        <v>5640</v>
      </c>
      <c r="AV150" s="1" t="n">
        <f aca="false">((AO150*15)+(AP150*30)+(AQ150*30)+(AR150*30)+(AS150*15))</f>
        <v>18960</v>
      </c>
      <c r="AW150" s="1" t="n">
        <v>5.77</v>
      </c>
      <c r="AX150" s="4" t="n">
        <f aca="false">10000/SQRT((AO150*BE150)*(AVERAGE(AO150:AS150)*AVERAGE(BE150:BI150)))</f>
        <v>1.8303860858562</v>
      </c>
      <c r="AY150" s="4" t="n">
        <v>1</v>
      </c>
      <c r="AZ150" s="2" t="n">
        <f aca="false">(AO150*BE150)/405</f>
        <v>4.52222222222222</v>
      </c>
      <c r="BA150" s="2" t="n">
        <v>1</v>
      </c>
      <c r="BB150" s="2" t="n">
        <f aca="false">1/(LOG(BE150)+LOG(AO150))</f>
        <v>0.306484577113859</v>
      </c>
      <c r="BC150" s="2" t="n">
        <f aca="false">(BF150-BE150)/(AP150-AO150)</f>
        <v>0.978260869565217</v>
      </c>
      <c r="BD150" s="2" t="n">
        <f aca="false">(20*BE150)/((AO150/18)-3.5)</f>
        <v>123.75</v>
      </c>
      <c r="BE150" s="2" t="n">
        <v>16.5</v>
      </c>
      <c r="BF150" s="2" t="n">
        <v>84</v>
      </c>
      <c r="BG150" s="2" t="n">
        <v>182</v>
      </c>
      <c r="BH150" s="2" t="n">
        <v>134</v>
      </c>
      <c r="BI150" s="2" t="n">
        <v>121</v>
      </c>
      <c r="BJ150" s="2" t="n">
        <f aca="false">((BE150*15)+(BF150*30)+(BG150*30)+(BH150*30)+(BI150*15))-(BE150*120)</f>
        <v>12082.5</v>
      </c>
      <c r="BK150" s="2" t="n">
        <f aca="false">((BE150*15)+(BF150*30)+(BG150*30)+(BH150*30)+(BI150*15))</f>
        <v>14062.5</v>
      </c>
      <c r="BL150" s="2" t="n">
        <f aca="false">(1/BE150)</f>
        <v>0.0606060606060606</v>
      </c>
      <c r="BM150" s="2" t="n">
        <f aca="false">(BJ150/AU150)</f>
        <v>2.14228723404255</v>
      </c>
      <c r="BN150" s="2" t="n">
        <f aca="false">(BK150/AV150)</f>
        <v>0.741693037974684</v>
      </c>
      <c r="BO150" s="2" t="n">
        <f aca="false">(AX150*BM150)</f>
        <v>3.92121274509885</v>
      </c>
      <c r="BP150" s="2" t="n">
        <f aca="false">(AX150*BN150)</f>
        <v>1.35758461668528</v>
      </c>
      <c r="BQ150" s="2" t="n">
        <v>2</v>
      </c>
      <c r="BR150" s="4" t="n">
        <f aca="false">(BC150*BL150)</f>
        <v>0.0592885375494071</v>
      </c>
      <c r="BS150" s="1" t="n">
        <v>180</v>
      </c>
      <c r="BT150" s="1" t="n">
        <v>0</v>
      </c>
      <c r="BU150" s="1" t="n">
        <v>54</v>
      </c>
      <c r="BV150" s="1" t="n">
        <v>0</v>
      </c>
      <c r="BW150" s="1" t="n">
        <v>102</v>
      </c>
      <c r="BX150" s="1" t="n">
        <v>0</v>
      </c>
      <c r="BY150" s="1" t="n">
        <v>24</v>
      </c>
      <c r="BZ150" s="1" t="n">
        <v>123</v>
      </c>
      <c r="CA150" s="1" t="n">
        <v>0</v>
      </c>
      <c r="CB150" s="1" t="n">
        <v>4</v>
      </c>
      <c r="CC150" s="1" t="n">
        <v>1</v>
      </c>
      <c r="CD150" s="1" t="n">
        <v>74</v>
      </c>
      <c r="CE150" s="1" t="n">
        <v>-9.63</v>
      </c>
      <c r="CF150" s="1" t="n">
        <v>-18.91</v>
      </c>
      <c r="CG150" s="1" t="n">
        <v>170</v>
      </c>
      <c r="CH150" s="1" t="n">
        <v>48</v>
      </c>
      <c r="CI150" s="1" t="n">
        <v>434</v>
      </c>
      <c r="CJ150" s="1" t="n">
        <v>1.1</v>
      </c>
      <c r="CK150" s="1" t="s">
        <v>429</v>
      </c>
      <c r="FQ150" s="1" t="n">
        <v>26.16339</v>
      </c>
      <c r="FR150" s="1" t="n">
        <v>44239.25</v>
      </c>
      <c r="FS150" s="1" t="n">
        <v>0</v>
      </c>
      <c r="FT150" s="1" t="n">
        <v>1</v>
      </c>
      <c r="FU150" s="1" t="n">
        <v>1</v>
      </c>
      <c r="FV150" s="1" t="n">
        <v>1</v>
      </c>
      <c r="FW150" s="1" t="n">
        <v>1882.76</v>
      </c>
      <c r="FX150" s="1" t="n">
        <v>65.18</v>
      </c>
      <c r="FY150" s="1" t="n">
        <v>24.69</v>
      </c>
      <c r="FZ150" s="1" t="n">
        <v>24.98</v>
      </c>
      <c r="GA150" s="1" t="n">
        <v>32.66</v>
      </c>
      <c r="GB150" s="1" t="n">
        <v>286.05</v>
      </c>
      <c r="GC150" s="1" t="n">
        <v>32.48</v>
      </c>
      <c r="GD150" s="1" t="n">
        <v>39.71</v>
      </c>
      <c r="GE150" s="1" t="n">
        <v>17.97</v>
      </c>
      <c r="GF150" s="1" t="n">
        <v>72.2</v>
      </c>
      <c r="GG150" s="1" t="n">
        <v>1.41</v>
      </c>
      <c r="GH150" s="1" t="n">
        <v>23.34</v>
      </c>
      <c r="GI150" s="1" t="n">
        <v>9.83</v>
      </c>
      <c r="GJ150" s="1" t="n">
        <v>34.35</v>
      </c>
      <c r="GK150" s="1" t="n">
        <v>34.09</v>
      </c>
      <c r="GL150" s="1" t="n">
        <v>23.61</v>
      </c>
      <c r="GM150" s="1" t="n">
        <v>9.31</v>
      </c>
      <c r="GN150" s="1" t="n">
        <v>0</v>
      </c>
      <c r="GO150" s="1" t="n">
        <v>25.48</v>
      </c>
      <c r="GP150" s="1" t="n">
        <v>7.07</v>
      </c>
      <c r="GQ150" s="1" t="n">
        <v>7.52</v>
      </c>
      <c r="GR150" s="1" t="n">
        <v>1.46</v>
      </c>
      <c r="GS150" s="1" t="n">
        <v>1382.9</v>
      </c>
      <c r="GT150" s="1" t="n">
        <v>13.14</v>
      </c>
      <c r="GU150" s="1" t="n">
        <v>0.19</v>
      </c>
      <c r="GV150" s="1" t="n">
        <v>421.39</v>
      </c>
      <c r="GW150" s="1" t="n">
        <v>1521.6</v>
      </c>
      <c r="GX150" s="1" t="n">
        <v>3983.43</v>
      </c>
      <c r="GY150" s="1" t="n">
        <v>1779.61</v>
      </c>
      <c r="GZ150" s="1" t="n">
        <v>8.51</v>
      </c>
      <c r="HA150" s="1" t="n">
        <v>1.4</v>
      </c>
      <c r="HB150" s="1" t="n">
        <v>3.41</v>
      </c>
      <c r="HC150" s="1" t="n">
        <v>0</v>
      </c>
      <c r="HD150" s="1" t="n">
        <v>42.94</v>
      </c>
      <c r="HE150" s="1" t="n">
        <v>242.98</v>
      </c>
      <c r="HF150" s="1" t="n">
        <v>1.56</v>
      </c>
      <c r="HG150" s="1" t="n">
        <v>2.54</v>
      </c>
      <c r="HH150" s="1" t="n">
        <v>13.99</v>
      </c>
      <c r="HI150" s="1" t="n">
        <v>5.68</v>
      </c>
      <c r="HJ150" s="1" t="n">
        <v>2.09</v>
      </c>
      <c r="HK150" s="1" t="n">
        <v>0.27</v>
      </c>
      <c r="HL150" s="1" t="n">
        <v>455.46</v>
      </c>
      <c r="HM150" s="1" t="n">
        <v>3.89</v>
      </c>
      <c r="HN150" s="1" t="n">
        <v>127.43</v>
      </c>
      <c r="HO150" s="1" t="n">
        <v>14467.02</v>
      </c>
      <c r="HP150" s="1" t="n">
        <v>5195.81</v>
      </c>
      <c r="HQ150" s="1" t="n">
        <v>171.46</v>
      </c>
      <c r="HR150" s="1" t="n">
        <v>3368.74</v>
      </c>
      <c r="HS150" s="1" t="n">
        <v>156.78</v>
      </c>
      <c r="HT150" s="1" t="n">
        <v>6422.97</v>
      </c>
      <c r="HU150" s="1" t="n">
        <v>3453.91</v>
      </c>
      <c r="HV150" s="1" t="n">
        <v>325.55</v>
      </c>
      <c r="HW150" s="1" t="n">
        <v>8.33</v>
      </c>
      <c r="HX150" s="1" t="n">
        <v>10.4</v>
      </c>
      <c r="HY150" s="1" t="n">
        <v>9.72</v>
      </c>
      <c r="HZ150" s="1" t="n">
        <v>0.32</v>
      </c>
      <c r="IA150" s="1" t="n">
        <v>10.63</v>
      </c>
      <c r="IB150" s="1" t="n">
        <v>1.19</v>
      </c>
      <c r="IC150" s="1" t="n">
        <v>22.87</v>
      </c>
      <c r="ID150" s="1" t="n">
        <v>11.1</v>
      </c>
      <c r="IE150" s="1" t="n">
        <v>18.64</v>
      </c>
      <c r="IF150" s="1" t="n">
        <v>26.21</v>
      </c>
      <c r="IG150" s="1" t="n">
        <v>9.91</v>
      </c>
      <c r="IH150" s="1" t="n">
        <v>268.47</v>
      </c>
      <c r="II150" s="1" t="n">
        <v>0</v>
      </c>
      <c r="IJ150" s="1" t="n">
        <v>51.85</v>
      </c>
      <c r="IK150" s="1" t="n">
        <v>140.62</v>
      </c>
      <c r="IL150" s="1" t="n">
        <v>1422470.9</v>
      </c>
      <c r="IM150" s="1" t="n">
        <v>4972.81</v>
      </c>
      <c r="IN150" s="1" t="n">
        <v>48.81</v>
      </c>
      <c r="IO150" s="1" t="n">
        <v>0.35</v>
      </c>
      <c r="IP150" s="1" t="n">
        <v>0.3</v>
      </c>
      <c r="IQ150" s="1" t="n">
        <v>0.24</v>
      </c>
      <c r="IR150" s="1" t="n">
        <v>0.48</v>
      </c>
      <c r="IS150" s="1" t="n">
        <v>0.34</v>
      </c>
      <c r="IT150" s="1" t="n">
        <v>0.22</v>
      </c>
      <c r="IU150" s="1" t="n">
        <v>1.25</v>
      </c>
      <c r="IV150" s="1" t="n">
        <v>1.55</v>
      </c>
      <c r="IW150" s="1" t="n">
        <v>8.69</v>
      </c>
      <c r="IX150" s="1" t="n">
        <v>9.53</v>
      </c>
      <c r="IY150" s="1" t="n">
        <v>3.52</v>
      </c>
      <c r="IZ150" s="1" t="n">
        <v>3.32</v>
      </c>
      <c r="JA150" s="1" t="n">
        <v>0.81</v>
      </c>
      <c r="JB150" s="1" t="n">
        <v>0.06</v>
      </c>
      <c r="JC150" s="1" t="n">
        <v>23.04</v>
      </c>
      <c r="JD150" s="1" t="n">
        <v>15.7</v>
      </c>
      <c r="JE150" s="1" t="n">
        <v>2.04</v>
      </c>
      <c r="JF150" s="1" t="n">
        <v>0.04</v>
      </c>
      <c r="JG150" s="1" t="n">
        <v>0.03</v>
      </c>
      <c r="JH150" s="1" t="n">
        <v>7.19</v>
      </c>
      <c r="JI150" s="1" t="n">
        <v>8.71</v>
      </c>
      <c r="JJ150" s="1" t="n">
        <v>0.23</v>
      </c>
      <c r="JK150" s="1" t="n">
        <v>0.56</v>
      </c>
      <c r="JL150" s="1" t="n">
        <v>0.66</v>
      </c>
      <c r="JM150" s="1" t="n">
        <v>0.9</v>
      </c>
      <c r="JN150" s="1" t="n">
        <v>0</v>
      </c>
      <c r="JO150" s="1" t="n">
        <v>0.07</v>
      </c>
      <c r="JP150" s="1" t="n">
        <v>0.06</v>
      </c>
      <c r="JQ150" s="1" t="n">
        <v>0</v>
      </c>
      <c r="JR150" s="1" t="n">
        <v>0</v>
      </c>
      <c r="JS150" s="1" t="n">
        <v>0</v>
      </c>
      <c r="JT150" s="1" t="n">
        <v>0.03</v>
      </c>
      <c r="JU150" s="1" t="n">
        <v>0.01</v>
      </c>
      <c r="JV150" s="1" t="n">
        <v>42</v>
      </c>
      <c r="JW150" s="1" t="n">
        <v>2520</v>
      </c>
      <c r="JX150" s="1" t="n">
        <v>37.8</v>
      </c>
      <c r="KB150" s="1" t="n">
        <v>42.4616</v>
      </c>
      <c r="KC150" s="1" t="n">
        <v>13.859</v>
      </c>
      <c r="KD150" s="1" t="n">
        <v>831.54</v>
      </c>
      <c r="KE150" s="1" t="n">
        <v>14.617</v>
      </c>
      <c r="KF150" s="1" t="n">
        <v>56.617</v>
      </c>
      <c r="KG150" s="1" t="n">
        <v>44.3566</v>
      </c>
    </row>
    <row r="151" customFormat="false" ht="15" hidden="false" customHeight="true" outlineLevel="0" collapsed="false">
      <c r="A151" s="1" t="n">
        <v>30757</v>
      </c>
      <c r="B151" s="1" t="n">
        <v>2</v>
      </c>
      <c r="C151" s="1" t="n">
        <v>56</v>
      </c>
      <c r="D151" s="1" t="n">
        <v>1</v>
      </c>
      <c r="E151" s="1" t="n">
        <v>0</v>
      </c>
      <c r="F151" s="1" t="n">
        <v>1</v>
      </c>
      <c r="G151" s="1" t="n">
        <v>1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</v>
      </c>
      <c r="M151" s="1" t="n">
        <v>0</v>
      </c>
      <c r="N151" s="1" t="n">
        <v>0</v>
      </c>
      <c r="O151" s="1" t="n">
        <v>1</v>
      </c>
      <c r="P151" s="1" t="n">
        <f aca="false">SUM(E151:O151)</f>
        <v>3</v>
      </c>
      <c r="Q151" s="1" t="n">
        <v>110</v>
      </c>
      <c r="R151" s="1" t="n">
        <v>70</v>
      </c>
      <c r="S151" s="1" t="n">
        <v>40</v>
      </c>
      <c r="T151" s="2" t="n">
        <v>83.3333333333333</v>
      </c>
      <c r="U151" s="3" t="n">
        <v>60.2</v>
      </c>
      <c r="V151" s="3" t="n">
        <v>165</v>
      </c>
      <c r="W151" s="2" t="n">
        <v>22.1120293847567</v>
      </c>
      <c r="X151" s="2" t="n">
        <v>0</v>
      </c>
      <c r="Y151" s="3" t="n">
        <v>73.5</v>
      </c>
      <c r="Z151" s="3" t="n">
        <v>98.5</v>
      </c>
      <c r="AA151" s="2" t="n">
        <v>43.4007117847425</v>
      </c>
      <c r="AB151" s="2" t="n">
        <v>0.445454545454546</v>
      </c>
      <c r="AC151" s="2" t="n">
        <v>0.746192893401015</v>
      </c>
      <c r="AD151" s="3" t="n">
        <v>33.6</v>
      </c>
      <c r="AE151" s="3" t="n">
        <v>20.2</v>
      </c>
      <c r="AF151" s="3" t="n">
        <v>40</v>
      </c>
      <c r="AG151" s="1" t="n">
        <v>6</v>
      </c>
      <c r="AH151" s="3" t="n">
        <v>45.5</v>
      </c>
      <c r="AI151" s="3" t="n">
        <v>27.4</v>
      </c>
      <c r="AJ151" s="3" t="n">
        <v>38</v>
      </c>
      <c r="AK151" s="3" t="n">
        <v>2</v>
      </c>
      <c r="AL151" s="1" t="n">
        <v>1207</v>
      </c>
      <c r="AM151" s="1" t="n">
        <v>44</v>
      </c>
      <c r="AN151" s="1" t="n">
        <v>1979</v>
      </c>
      <c r="AO151" s="1" t="n">
        <v>82</v>
      </c>
      <c r="AP151" s="1" t="n">
        <v>110</v>
      </c>
      <c r="AQ151" s="1" t="n">
        <v>135</v>
      </c>
      <c r="AR151" s="1" t="n">
        <v>118</v>
      </c>
      <c r="AS151" s="1" t="n">
        <v>132</v>
      </c>
      <c r="AT151" s="1" t="n">
        <v>1</v>
      </c>
      <c r="AU151" s="1" t="n">
        <f aca="false">((AO151*15)+(AP151*30)+(AQ151*30)+(AR151*30)+(AS151*15))-(AO151*120)</f>
        <v>4260</v>
      </c>
      <c r="AV151" s="1" t="n">
        <f aca="false">((AO151*15)+(AP151*30)+(AQ151*30)+(AR151*30)+(AS151*15))</f>
        <v>14100</v>
      </c>
      <c r="AW151" s="1" t="n">
        <v>5.23</v>
      </c>
      <c r="AX151" s="4" t="n">
        <f aca="false">10000/SQRT((AO151*BE151)*(AVERAGE(AO151:AS151)*AVERAGE(BE151:BI151)))</f>
        <v>6.519355606644</v>
      </c>
      <c r="AY151" s="4" t="n">
        <v>0</v>
      </c>
      <c r="AZ151" s="2" t="n">
        <f aca="false">(AO151*BE151)/405</f>
        <v>1.49827160493827</v>
      </c>
      <c r="BA151" s="2" t="n">
        <v>0</v>
      </c>
      <c r="BB151" s="2" t="n">
        <f aca="false">1/(LOG(BE151)+LOG(AO151))</f>
        <v>0.359318586091334</v>
      </c>
      <c r="BC151" s="2" t="n">
        <f aca="false">(BF151-BE151)/(AP151-AO151)</f>
        <v>0.575</v>
      </c>
      <c r="BD151" s="2" t="n">
        <f aca="false">(20*BE151)/((AO151/18)-3.5)</f>
        <v>140.21052631579</v>
      </c>
      <c r="BE151" s="3" t="n">
        <v>7.4</v>
      </c>
      <c r="BF151" s="3" t="n">
        <v>23.5</v>
      </c>
      <c r="BG151" s="3" t="n">
        <v>41.9</v>
      </c>
      <c r="BH151" s="3" t="n">
        <v>45.4</v>
      </c>
      <c r="BI151" s="3" t="n">
        <v>49.8</v>
      </c>
      <c r="BJ151" s="2" t="n">
        <f aca="false">((BE151*15)+(BF151*30)+(BG151*30)+(BH151*30)+(BI151*15))-(BE151*120)</f>
        <v>3294</v>
      </c>
      <c r="BK151" s="2" t="n">
        <f aca="false">((BE151*15)+(BF151*30)+(BG151*30)+(BH151*30)+(BI151*15))</f>
        <v>4182</v>
      </c>
      <c r="BL151" s="2" t="n">
        <f aca="false">(1/BE151)</f>
        <v>0.135135135135135</v>
      </c>
      <c r="BM151" s="2" t="n">
        <f aca="false">(BJ151/AU151)</f>
        <v>0.773239436619718</v>
      </c>
      <c r="BN151" s="2" t="n">
        <f aca="false">(BK151/AV151)</f>
        <v>0.296595744680851</v>
      </c>
      <c r="BO151" s="2" t="n">
        <f aca="false">(AX151*BM151)</f>
        <v>5.04102285640501</v>
      </c>
      <c r="BP151" s="2" t="n">
        <f aca="false">(AX151*BN151)</f>
        <v>1.93361313099186</v>
      </c>
      <c r="BQ151" s="2" t="n">
        <v>2</v>
      </c>
      <c r="BR151" s="4" t="n">
        <f aca="false">(BC151*BL151)</f>
        <v>0.0777027027027027</v>
      </c>
      <c r="BS151" s="1" t="n">
        <v>207</v>
      </c>
      <c r="BT151" s="1" t="n">
        <v>1</v>
      </c>
      <c r="BU151" s="1" t="n">
        <v>37</v>
      </c>
      <c r="BV151" s="1" t="n">
        <v>1</v>
      </c>
      <c r="BW151" s="1" t="n">
        <v>139</v>
      </c>
      <c r="BX151" s="1" t="n">
        <v>1</v>
      </c>
      <c r="BY151" s="1" t="n">
        <v>31</v>
      </c>
      <c r="BZ151" s="1" t="n">
        <v>155</v>
      </c>
      <c r="CA151" s="1" t="n">
        <v>1</v>
      </c>
      <c r="CB151" s="1" t="n">
        <v>1</v>
      </c>
      <c r="CD151" s="1" t="n">
        <v>47</v>
      </c>
      <c r="CE151" s="1" t="n">
        <v>-31.98</v>
      </c>
      <c r="CF151" s="1" t="n">
        <v>32.74</v>
      </c>
      <c r="CG151" s="1" t="n">
        <v>164</v>
      </c>
      <c r="CH151" s="1" t="n">
        <v>88</v>
      </c>
      <c r="CI151" s="1" t="n">
        <v>406</v>
      </c>
      <c r="CJ151" s="1" t="n">
        <v>0.95</v>
      </c>
      <c r="CK151" s="1" t="s">
        <v>433</v>
      </c>
    </row>
    <row r="152" customFormat="false" ht="15" hidden="false" customHeight="true" outlineLevel="0" collapsed="false">
      <c r="A152" s="1" t="n">
        <v>30764</v>
      </c>
      <c r="B152" s="1" t="n">
        <v>2</v>
      </c>
      <c r="C152" s="1" t="n">
        <v>34</v>
      </c>
      <c r="D152" s="1" t="n">
        <v>1</v>
      </c>
      <c r="E152" s="1" t="n">
        <v>0</v>
      </c>
      <c r="F152" s="1" t="n">
        <v>0</v>
      </c>
      <c r="G152" s="1" t="n">
        <v>1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</v>
      </c>
      <c r="N152" s="1" t="n">
        <v>1</v>
      </c>
      <c r="O152" s="1" t="n">
        <v>1</v>
      </c>
      <c r="P152" s="1" t="n">
        <f aca="false">SUM(E152:O152)</f>
        <v>3</v>
      </c>
      <c r="Q152" s="1" t="n">
        <v>110</v>
      </c>
      <c r="R152" s="1" t="n">
        <v>70</v>
      </c>
      <c r="S152" s="1" t="n">
        <v>40</v>
      </c>
      <c r="T152" s="2" t="n">
        <v>83.3333333333333</v>
      </c>
      <c r="U152" s="3" t="n">
        <v>63</v>
      </c>
      <c r="V152" s="3" t="n">
        <v>155</v>
      </c>
      <c r="W152" s="2" t="n">
        <v>26.2226847034339</v>
      </c>
      <c r="X152" s="2" t="n">
        <v>1</v>
      </c>
      <c r="Y152" s="3" t="n">
        <v>87</v>
      </c>
      <c r="Z152" s="3" t="n">
        <v>93</v>
      </c>
      <c r="AA152" s="2" t="n">
        <v>36.8384755892812</v>
      </c>
      <c r="AB152" s="2" t="n">
        <v>0.561290322580645</v>
      </c>
      <c r="AC152" s="2" t="n">
        <v>0.935483870967742</v>
      </c>
      <c r="AD152" s="3" t="n">
        <v>34.3</v>
      </c>
      <c r="AE152" s="3" t="n">
        <v>21.6</v>
      </c>
      <c r="AF152" s="3" t="n">
        <v>41.4</v>
      </c>
      <c r="AG152" s="1" t="n">
        <v>5</v>
      </c>
      <c r="AH152" s="3" t="n">
        <v>45.9</v>
      </c>
      <c r="AI152" s="3" t="n">
        <v>28.9</v>
      </c>
      <c r="AJ152" s="3" t="n">
        <v>39.3</v>
      </c>
      <c r="AK152" s="3" t="n">
        <v>2.1</v>
      </c>
      <c r="AL152" s="1" t="n">
        <v>1278</v>
      </c>
      <c r="AM152" s="1" t="n">
        <v>42</v>
      </c>
      <c r="AN152" s="1" t="n">
        <v>2096</v>
      </c>
      <c r="AO152" s="1" t="n">
        <v>72</v>
      </c>
      <c r="AP152" s="1" t="n">
        <v>114</v>
      </c>
      <c r="AQ152" s="1" t="n">
        <v>115</v>
      </c>
      <c r="AR152" s="1" t="n">
        <v>79</v>
      </c>
      <c r="AS152" s="1" t="n">
        <v>80</v>
      </c>
      <c r="AT152" s="1" t="n">
        <v>1</v>
      </c>
      <c r="AU152" s="1" t="n">
        <f aca="false">((AO152*15)+(AP152*30)+(AQ152*30)+(AR152*30)+(AS152*15))-(AO152*120)</f>
        <v>2880</v>
      </c>
      <c r="AV152" s="1" t="n">
        <f aca="false">((AO152*15)+(AP152*30)+(AQ152*30)+(AR152*30)+(AS152*15))</f>
        <v>11520</v>
      </c>
      <c r="AX152" s="4" t="n">
        <f aca="false">10000/SQRT((AO152*BE152)*(AVERAGE(AO152:AS152)*AVERAGE(BE152:BI152)))</f>
        <v>3.54067609573512</v>
      </c>
      <c r="AY152" s="4" t="n">
        <v>1</v>
      </c>
      <c r="AZ152" s="2" t="n">
        <f aca="false">(AO152*BE152)/405</f>
        <v>2.27555555555556</v>
      </c>
      <c r="BA152" s="2" t="n">
        <v>1</v>
      </c>
      <c r="BB152" s="2" t="n">
        <f aca="false">1/(LOG(BE152)+LOG(AO152))</f>
        <v>0.337320180581723</v>
      </c>
      <c r="BC152" s="2" t="n">
        <f aca="false">(BF152-BE152)/(AP152-AO152)</f>
        <v>2.86190476190476</v>
      </c>
      <c r="BD152" s="2" t="n">
        <f aca="false">(20*BE152)/((AO152/18)-3.5)</f>
        <v>512</v>
      </c>
      <c r="BE152" s="3" t="n">
        <v>12.8</v>
      </c>
      <c r="BF152" s="3" t="n">
        <v>133</v>
      </c>
      <c r="BG152" s="3" t="n">
        <v>157</v>
      </c>
      <c r="BH152" s="3" t="n">
        <v>77.5</v>
      </c>
      <c r="BI152" s="3" t="n">
        <v>90.1</v>
      </c>
      <c r="BJ152" s="2" t="n">
        <f aca="false">((BE152*15)+(BF152*30)+(BG152*30)+(BH152*30)+(BI152*15))-(BE152*120)</f>
        <v>11032.5</v>
      </c>
      <c r="BK152" s="2" t="n">
        <f aca="false">((BE152*15)+(BF152*30)+(BG152*30)+(BH152*30)+(BI152*15))</f>
        <v>12568.5</v>
      </c>
      <c r="BL152" s="2" t="n">
        <f aca="false">(1/BE152)</f>
        <v>0.078125</v>
      </c>
      <c r="BM152" s="2" t="n">
        <f aca="false">(BJ152/AU152)</f>
        <v>3.83072916666667</v>
      </c>
      <c r="BN152" s="2" t="n">
        <f aca="false">(BK152/AV152)</f>
        <v>1.091015625</v>
      </c>
      <c r="BO152" s="2" t="n">
        <f aca="false">(AX152*BM152)</f>
        <v>13.563371189652</v>
      </c>
      <c r="BP152" s="2" t="n">
        <f aca="false">(AX152*BN152)</f>
        <v>3.86293294351102</v>
      </c>
      <c r="BQ152" s="2" t="n">
        <v>2</v>
      </c>
      <c r="BR152" s="4" t="n">
        <f aca="false">(BC152*BL152)</f>
        <v>0.22358630952381</v>
      </c>
      <c r="BS152" s="1" t="n">
        <v>183</v>
      </c>
      <c r="BT152" s="1" t="n">
        <v>0</v>
      </c>
      <c r="BU152" s="1" t="n">
        <v>43</v>
      </c>
      <c r="BV152" s="1" t="n">
        <v>1</v>
      </c>
      <c r="BW152" s="1" t="n">
        <v>117</v>
      </c>
      <c r="BX152" s="1" t="n">
        <v>0</v>
      </c>
      <c r="BY152" s="1" t="n">
        <v>23</v>
      </c>
      <c r="BZ152" s="1" t="n">
        <v>114</v>
      </c>
      <c r="CA152" s="1" t="n">
        <v>0</v>
      </c>
      <c r="CB152" s="1" t="n">
        <v>3</v>
      </c>
      <c r="CD152" s="1" t="n">
        <v>60</v>
      </c>
      <c r="CE152" s="1" t="n">
        <v>19.68</v>
      </c>
      <c r="CF152" s="1" t="n">
        <v>30.07</v>
      </c>
      <c r="CG152" s="1" t="n">
        <v>174</v>
      </c>
      <c r="CH152" s="1" t="n">
        <v>114</v>
      </c>
      <c r="CI152" s="1" t="n">
        <v>383</v>
      </c>
      <c r="CJ152" s="1" t="n">
        <v>1.47</v>
      </c>
      <c r="CK152" s="1" t="s">
        <v>475</v>
      </c>
      <c r="CN152" s="1" t="n">
        <v>1583</v>
      </c>
      <c r="CO152" s="1" t="n">
        <v>6.89829437776374</v>
      </c>
      <c r="CP152" s="1" t="n">
        <v>19.9557801642451</v>
      </c>
      <c r="CQ152" s="1" t="n">
        <v>2.44472520530638</v>
      </c>
      <c r="CR152" s="1" t="n">
        <v>6.08338597599495</v>
      </c>
      <c r="CS152" s="1" t="n">
        <v>2.16045483259634</v>
      </c>
      <c r="CT152" s="1" t="n">
        <v>77.2457359444094</v>
      </c>
      <c r="CU152" s="1" t="n">
        <v>18.7</v>
      </c>
      <c r="CV152" s="1" t="n">
        <v>1</v>
      </c>
      <c r="CW152" s="1" t="n">
        <v>5.6</v>
      </c>
      <c r="CX152" s="1" t="n">
        <v>0</v>
      </c>
      <c r="CY152" s="1" t="n">
        <v>0.8</v>
      </c>
      <c r="CZ152" s="1" t="n">
        <v>3</v>
      </c>
      <c r="DA152" s="1" t="n">
        <v>0</v>
      </c>
      <c r="DB152" s="1" t="n">
        <v>0.7</v>
      </c>
      <c r="DC152" s="1" t="n">
        <v>0.2</v>
      </c>
      <c r="DD152" s="1" t="n">
        <v>27.3</v>
      </c>
      <c r="DE152" s="1" t="n">
        <v>35.1</v>
      </c>
      <c r="DF152" s="1" t="n">
        <v>4.3</v>
      </c>
      <c r="DG152" s="1" t="n">
        <v>10.7</v>
      </c>
      <c r="DH152" s="1" t="n">
        <v>3.8</v>
      </c>
      <c r="DI152" s="1" t="n">
        <v>49</v>
      </c>
      <c r="DJ152" s="1" t="n">
        <v>305.7</v>
      </c>
      <c r="DK152" s="1" t="n">
        <v>24.2</v>
      </c>
      <c r="DL152" s="1" t="n">
        <v>18.6</v>
      </c>
      <c r="DM152" s="1" t="n">
        <v>3139</v>
      </c>
      <c r="DN152" s="1" t="n">
        <v>110</v>
      </c>
      <c r="DO152" s="1" t="n">
        <v>0.79</v>
      </c>
      <c r="DP152" s="1" t="n">
        <v>0.36</v>
      </c>
      <c r="DQ152" s="1" t="n">
        <v>0.27</v>
      </c>
      <c r="DR152" s="1" t="n">
        <v>0.72</v>
      </c>
      <c r="DS152" s="1" t="n">
        <v>11.1</v>
      </c>
      <c r="DT152" s="1" t="n">
        <v>73.5</v>
      </c>
      <c r="DU152" s="1" t="n">
        <v>0.64</v>
      </c>
      <c r="DV152" s="1" t="n">
        <v>4.83</v>
      </c>
      <c r="DW152" s="1" t="n">
        <v>1.14</v>
      </c>
      <c r="DX152" s="1" t="n">
        <v>213</v>
      </c>
      <c r="DY152" s="1" t="n">
        <v>4.7</v>
      </c>
      <c r="DZ152" s="1" t="n">
        <v>687</v>
      </c>
      <c r="EA152" s="1" t="n">
        <v>446</v>
      </c>
      <c r="EB152" s="1" t="n">
        <v>1136</v>
      </c>
      <c r="EC152" s="1" t="n">
        <v>508</v>
      </c>
      <c r="ED152" s="1" t="n">
        <v>25</v>
      </c>
      <c r="EE152" s="1" t="n">
        <v>3.6</v>
      </c>
      <c r="EF152" s="1" t="n">
        <v>0</v>
      </c>
      <c r="EG152" s="1" t="n">
        <v>1</v>
      </c>
      <c r="EH152" s="1" t="n">
        <v>7</v>
      </c>
      <c r="EI152" s="1" t="n">
        <v>2000</v>
      </c>
      <c r="EJ152" s="1" t="n">
        <v>1</v>
      </c>
      <c r="EK152" s="1" t="n">
        <v>3</v>
      </c>
      <c r="EL152" s="1" t="n">
        <v>600</v>
      </c>
      <c r="EM152" s="1" t="n">
        <v>250</v>
      </c>
      <c r="EN152" s="1" t="n">
        <v>2000</v>
      </c>
      <c r="EO152" s="1" t="n">
        <v>2</v>
      </c>
      <c r="EP152" s="1" t="n">
        <v>1</v>
      </c>
      <c r="EQ152" s="1" t="n">
        <v>7</v>
      </c>
      <c r="ER152" s="1" t="n">
        <v>2000</v>
      </c>
      <c r="ES152" s="1" t="n">
        <v>2</v>
      </c>
      <c r="ET152" s="1" t="n">
        <v>1</v>
      </c>
      <c r="EU152" s="1" t="n">
        <v>1</v>
      </c>
      <c r="EV152" s="1" t="n">
        <v>240</v>
      </c>
      <c r="EW152" s="1" t="n">
        <v>3</v>
      </c>
      <c r="EX152" s="1" t="n">
        <v>0</v>
      </c>
      <c r="EY152" s="1" t="n">
        <v>0</v>
      </c>
      <c r="EZ152" s="1" t="n">
        <v>0</v>
      </c>
      <c r="FA152" s="1" t="n">
        <v>1</v>
      </c>
      <c r="FB152" s="1" t="n">
        <v>2</v>
      </c>
      <c r="FC152" s="1" t="n">
        <v>3</v>
      </c>
      <c r="FD152" s="1" t="n">
        <v>1</v>
      </c>
      <c r="FE152" s="1" t="n">
        <v>1</v>
      </c>
      <c r="FF152" s="1" t="n">
        <v>0</v>
      </c>
      <c r="FG152" s="1" t="n">
        <v>0</v>
      </c>
      <c r="FH152" s="1" t="s">
        <v>426</v>
      </c>
      <c r="FI152" s="1" t="s">
        <v>426</v>
      </c>
      <c r="FJ152" s="1" t="n">
        <v>1</v>
      </c>
      <c r="FK152" s="1" t="n">
        <v>0</v>
      </c>
      <c r="FL152" s="1" t="n">
        <v>5</v>
      </c>
    </row>
    <row r="153" customFormat="false" ht="15" hidden="false" customHeight="true" outlineLevel="0" collapsed="false">
      <c r="A153" s="1" t="n">
        <v>30766</v>
      </c>
      <c r="B153" s="1" t="n">
        <v>2</v>
      </c>
      <c r="C153" s="1" t="n">
        <v>61</v>
      </c>
      <c r="D153" s="1" t="n">
        <v>1</v>
      </c>
      <c r="E153" s="1" t="n">
        <v>1</v>
      </c>
      <c r="F153" s="1" t="n">
        <v>1</v>
      </c>
      <c r="G153" s="1" t="n">
        <v>1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1</v>
      </c>
      <c r="N153" s="1" t="n">
        <v>0</v>
      </c>
      <c r="O153" s="1" t="n">
        <v>1</v>
      </c>
      <c r="P153" s="1" t="n">
        <f aca="false">SUM(E153:O153)</f>
        <v>5</v>
      </c>
      <c r="Q153" s="1" t="n">
        <v>110</v>
      </c>
      <c r="R153" s="1" t="n">
        <v>70</v>
      </c>
      <c r="S153" s="1" t="n">
        <v>40</v>
      </c>
      <c r="T153" s="2" t="n">
        <v>83.3333333333333</v>
      </c>
      <c r="U153" s="3" t="n">
        <v>69.3</v>
      </c>
      <c r="V153" s="3" t="n">
        <v>145</v>
      </c>
      <c r="W153" s="2" t="n">
        <v>32.9607609988109</v>
      </c>
      <c r="X153" s="2" t="n">
        <v>2</v>
      </c>
      <c r="Y153" s="3" t="n">
        <v>95.5</v>
      </c>
      <c r="Z153" s="3" t="n">
        <v>99.5</v>
      </c>
      <c r="AA153" s="2" t="n">
        <v>43.7851386521412</v>
      </c>
      <c r="AB153" s="2" t="n">
        <v>0.658620689655172</v>
      </c>
      <c r="AC153" s="2" t="n">
        <v>0.959798994974874</v>
      </c>
      <c r="AD153" s="3" t="n">
        <v>41.1</v>
      </c>
      <c r="AE153" s="3" t="n">
        <v>28.5</v>
      </c>
      <c r="AF153" s="3" t="n">
        <v>40.8</v>
      </c>
      <c r="AG153" s="1" t="n">
        <v>11</v>
      </c>
      <c r="AH153" s="3" t="n">
        <v>40.8</v>
      </c>
      <c r="AI153" s="3" t="n">
        <v>28.3</v>
      </c>
      <c r="AJ153" s="3" t="n">
        <v>38.7</v>
      </c>
      <c r="AK153" s="3" t="n">
        <v>2.1</v>
      </c>
      <c r="AL153" s="1" t="n">
        <v>1254</v>
      </c>
      <c r="AM153" s="1" t="n">
        <v>69</v>
      </c>
      <c r="AN153" s="1" t="n">
        <v>1956</v>
      </c>
      <c r="AO153" s="1" t="n">
        <v>82</v>
      </c>
      <c r="AP153" s="1" t="n">
        <v>145</v>
      </c>
      <c r="AQ153" s="1" t="n">
        <v>173</v>
      </c>
      <c r="AR153" s="1" t="n">
        <v>115</v>
      </c>
      <c r="AS153" s="1" t="n">
        <v>103</v>
      </c>
      <c r="AT153" s="1" t="n">
        <v>1</v>
      </c>
      <c r="AU153" s="1" t="n">
        <f aca="false">((AO153*15)+(AP153*30)+(AQ153*30)+(AR153*30)+(AS153*15))-(AO153*120)</f>
        <v>5925</v>
      </c>
      <c r="AV153" s="1" t="n">
        <f aca="false">((AO153*15)+(AP153*30)+(AQ153*30)+(AR153*30)+(AS153*15))</f>
        <v>15765</v>
      </c>
      <c r="AW153" s="1" t="n">
        <v>6.06</v>
      </c>
      <c r="AX153" s="4" t="n">
        <f aca="false">10000/SQRT((AO153*BE153)*(AVERAGE(AO153:AS153)*AVERAGE(BE153:BI153)))</f>
        <v>3.3017573462965</v>
      </c>
      <c r="AY153" s="4" t="n">
        <v>1</v>
      </c>
      <c r="AZ153" s="2" t="n">
        <f aca="false">(AO153*BE153)/405</f>
        <v>2.38913580246914</v>
      </c>
      <c r="BA153" s="2" t="n">
        <v>1</v>
      </c>
      <c r="BB153" s="2" t="n">
        <f aca="false">1/(LOG(BE153)+LOG(AO153))</f>
        <v>0.33493029665248</v>
      </c>
      <c r="BC153" s="2" t="n">
        <f aca="false">(BF153-BE153)/(AP153-AO153)</f>
        <v>0.625396825396826</v>
      </c>
      <c r="BD153" s="2" t="n">
        <f aca="false">(20*BE153)/((AO153/18)-3.5)</f>
        <v>223.578947368421</v>
      </c>
      <c r="BE153" s="3" t="n">
        <v>11.8</v>
      </c>
      <c r="BF153" s="3" t="n">
        <v>51.2</v>
      </c>
      <c r="BG153" s="3" t="n">
        <v>120</v>
      </c>
      <c r="BH153" s="3" t="n">
        <v>109</v>
      </c>
      <c r="BI153" s="3" t="n">
        <v>91.5</v>
      </c>
      <c r="BJ153" s="2" t="n">
        <f aca="false">((BE153*15)+(BF153*30)+(BG153*30)+(BH153*30)+(BI153*15))-(BE153*120)</f>
        <v>8539.5</v>
      </c>
      <c r="BK153" s="2" t="n">
        <f aca="false">((BE153*15)+(BF153*30)+(BG153*30)+(BH153*30)+(BI153*15))</f>
        <v>9955.5</v>
      </c>
      <c r="BL153" s="2" t="n">
        <f aca="false">(1/BE153)</f>
        <v>0.0847457627118644</v>
      </c>
      <c r="BM153" s="2" t="n">
        <f aca="false">(BJ153/AU153)</f>
        <v>1.44126582278481</v>
      </c>
      <c r="BN153" s="2" t="n">
        <f aca="false">(BK153/AV153)</f>
        <v>0.631493815413892</v>
      </c>
      <c r="BO153" s="2" t="n">
        <f aca="false">(AX153*BM153)</f>
        <v>4.75871001834581</v>
      </c>
      <c r="BP153" s="2" t="n">
        <f aca="false">(AX153*BN153)</f>
        <v>2.08503934418362</v>
      </c>
      <c r="BQ153" s="2" t="n">
        <v>2</v>
      </c>
      <c r="BR153" s="4" t="n">
        <f aca="false">(BC153*BL153)</f>
        <v>0.0529997309658327</v>
      </c>
      <c r="BS153" s="1" t="n">
        <v>229</v>
      </c>
      <c r="BT153" s="1" t="n">
        <v>1</v>
      </c>
      <c r="BU153" s="1" t="n">
        <v>39</v>
      </c>
      <c r="BV153" s="1" t="n">
        <v>1</v>
      </c>
      <c r="BW153" s="1" t="n">
        <v>164</v>
      </c>
      <c r="BX153" s="1" t="n">
        <v>1</v>
      </c>
      <c r="BY153" s="1" t="n">
        <v>26</v>
      </c>
      <c r="BZ153" s="1" t="n">
        <v>130</v>
      </c>
      <c r="CA153" s="1" t="n">
        <v>0</v>
      </c>
      <c r="CB153" s="1" t="n">
        <v>5</v>
      </c>
      <c r="CC153" s="1" t="n">
        <v>2</v>
      </c>
      <c r="CD153" s="1" t="n">
        <v>67</v>
      </c>
      <c r="CE153" s="1" t="n">
        <v>13.86</v>
      </c>
      <c r="CF153" s="1" t="n">
        <v>29.45</v>
      </c>
      <c r="CG153" s="1" t="n">
        <v>164</v>
      </c>
      <c r="CH153" s="1" t="n">
        <v>84</v>
      </c>
      <c r="CI153" s="1" t="n">
        <v>412</v>
      </c>
      <c r="CJ153" s="1" t="n">
        <v>1.53</v>
      </c>
      <c r="CK153" s="1" t="s">
        <v>429</v>
      </c>
    </row>
    <row r="154" customFormat="false" ht="15" hidden="false" customHeight="true" outlineLevel="0" collapsed="false">
      <c r="A154" s="1" t="n">
        <v>30767</v>
      </c>
      <c r="B154" s="1" t="n">
        <v>1</v>
      </c>
      <c r="C154" s="1" t="n">
        <v>34</v>
      </c>
      <c r="D154" s="1" t="n">
        <v>1</v>
      </c>
      <c r="E154" s="1" t="n">
        <v>1</v>
      </c>
      <c r="F154" s="1" t="n">
        <v>0</v>
      </c>
      <c r="G154" s="1" t="n">
        <v>0</v>
      </c>
      <c r="H154" s="1" t="n">
        <v>1</v>
      </c>
      <c r="I154" s="1" t="n">
        <v>1</v>
      </c>
      <c r="J154" s="1" t="n">
        <v>0</v>
      </c>
      <c r="K154" s="1" t="n">
        <v>0</v>
      </c>
      <c r="L154" s="1" t="n">
        <v>0</v>
      </c>
      <c r="M154" s="1" t="n">
        <v>1</v>
      </c>
      <c r="N154" s="1" t="n">
        <v>0</v>
      </c>
      <c r="O154" s="1" t="n">
        <v>1</v>
      </c>
      <c r="P154" s="1" t="n">
        <f aca="false">SUM(E154:O154)</f>
        <v>5</v>
      </c>
      <c r="Q154" s="1" t="n">
        <v>130</v>
      </c>
      <c r="R154" s="1" t="n">
        <v>90</v>
      </c>
      <c r="S154" s="1" t="n">
        <v>40</v>
      </c>
      <c r="T154" s="2" t="n">
        <v>103.333333333333</v>
      </c>
      <c r="U154" s="3" t="n">
        <v>88.4</v>
      </c>
      <c r="V154" s="3" t="n">
        <v>178.4</v>
      </c>
      <c r="W154" s="2" t="n">
        <v>27.7755434454745</v>
      </c>
      <c r="X154" s="2" t="n">
        <v>1</v>
      </c>
      <c r="Y154" s="3" t="n">
        <v>94</v>
      </c>
      <c r="Z154" s="3" t="n">
        <v>102.5</v>
      </c>
      <c r="AA154" s="2" t="n">
        <v>39.642561663435</v>
      </c>
      <c r="AB154" s="2" t="n">
        <v>0.526905829596412</v>
      </c>
      <c r="AC154" s="2" t="n">
        <v>0.917073170731707</v>
      </c>
      <c r="AD154" s="3" t="n">
        <v>39.7</v>
      </c>
      <c r="AE154" s="3" t="n">
        <v>35.1</v>
      </c>
      <c r="AF154" s="3" t="n">
        <v>53.3</v>
      </c>
      <c r="AG154" s="1" t="n">
        <v>6</v>
      </c>
      <c r="AH154" s="3" t="n">
        <v>43.4</v>
      </c>
      <c r="AI154" s="3" t="n">
        <v>38.4</v>
      </c>
      <c r="AJ154" s="3" t="n">
        <v>50.6</v>
      </c>
      <c r="AK154" s="3" t="n">
        <v>2.7</v>
      </c>
      <c r="AL154" s="1" t="n">
        <v>1640</v>
      </c>
      <c r="AM154" s="1" t="n">
        <v>49</v>
      </c>
      <c r="AN154" s="1" t="n">
        <v>2542</v>
      </c>
      <c r="AO154" s="1" t="n">
        <v>75</v>
      </c>
      <c r="AP154" s="1" t="n">
        <v>123</v>
      </c>
      <c r="AQ154" s="1" t="n">
        <v>126</v>
      </c>
      <c r="AR154" s="1" t="n">
        <v>123</v>
      </c>
      <c r="AS154" s="1" t="n">
        <v>81</v>
      </c>
      <c r="AT154" s="1" t="n">
        <v>1</v>
      </c>
      <c r="AU154" s="1" t="n">
        <f aca="false">((AO154*15)+(AP154*30)+(AQ154*30)+(AR154*30)+(AS154*15))-(AO154*120)</f>
        <v>4500</v>
      </c>
      <c r="AV154" s="1" t="n">
        <f aca="false">((AO154*15)+(AP154*30)+(AQ154*30)+(AR154*30)+(AS154*15))</f>
        <v>13500</v>
      </c>
      <c r="AX154" s="4" t="n">
        <f aca="false">10000/SQRT((AO154*BE154)*(AVERAGE(AO154:AS154)*AVERAGE(BE154:BI154)))</f>
        <v>4.78639069266829</v>
      </c>
      <c r="AY154" s="4" t="n">
        <v>0</v>
      </c>
      <c r="AZ154" s="2" t="n">
        <f aca="false">(AO154*BE154)/405</f>
        <v>1.51481481481481</v>
      </c>
      <c r="BA154" s="2" t="n">
        <v>0</v>
      </c>
      <c r="BB154" s="2" t="n">
        <f aca="false">1/(LOG(BE154)+LOG(AO154))</f>
        <v>0.358703915179518</v>
      </c>
      <c r="BC154" s="2" t="n">
        <f aca="false">(BF154-BE154)/(AP154-AO154)</f>
        <v>0.650416666666667</v>
      </c>
      <c r="BD154" s="2" t="n">
        <f aca="false">(20*BE154)/((AO154/18)-3.5)</f>
        <v>245.4</v>
      </c>
      <c r="BE154" s="3" t="n">
        <v>8.18</v>
      </c>
      <c r="BF154" s="3" t="n">
        <v>39.4</v>
      </c>
      <c r="BG154" s="3" t="n">
        <v>86.7</v>
      </c>
      <c r="BH154" s="3" t="n">
        <v>98.6</v>
      </c>
      <c r="BI154" s="3" t="n">
        <v>104</v>
      </c>
      <c r="BJ154" s="2" t="n">
        <f aca="false">((BE154*15)+(BF154*30)+(BG154*30)+(BH154*30)+(BI154*15))-(BE154*120)</f>
        <v>7442.1</v>
      </c>
      <c r="BK154" s="2" t="n">
        <f aca="false">((BE154*15)+(BF154*30)+(BG154*30)+(BH154*30)+(BI154*15))</f>
        <v>8423.7</v>
      </c>
      <c r="BL154" s="2" t="n">
        <f aca="false">(1/BE154)</f>
        <v>0.122249388753056</v>
      </c>
      <c r="BM154" s="2" t="n">
        <f aca="false">(BJ154/AU154)</f>
        <v>1.6538</v>
      </c>
      <c r="BN154" s="2" t="n">
        <f aca="false">(BK154/AV154)</f>
        <v>0.623977777777778</v>
      </c>
      <c r="BO154" s="2" t="n">
        <f aca="false">(AX154*BM154)</f>
        <v>7.91573292753482</v>
      </c>
      <c r="BP154" s="2" t="n">
        <f aca="false">(AX154*BN154)</f>
        <v>2.9866014279874</v>
      </c>
      <c r="BQ154" s="2" t="n">
        <v>2</v>
      </c>
      <c r="BR154" s="4" t="n">
        <f aca="false">(BC154*BL154)</f>
        <v>0.0795130399348003</v>
      </c>
      <c r="BS154" s="1" t="n">
        <v>158</v>
      </c>
      <c r="BT154" s="1" t="n">
        <v>0</v>
      </c>
      <c r="BU154" s="1" t="n">
        <v>39</v>
      </c>
      <c r="BV154" s="1" t="n">
        <v>1</v>
      </c>
      <c r="BW154" s="1" t="n">
        <v>98</v>
      </c>
      <c r="BX154" s="1" t="n">
        <v>0</v>
      </c>
      <c r="BY154" s="1" t="n">
        <v>21</v>
      </c>
      <c r="BZ154" s="1" t="n">
        <v>107</v>
      </c>
      <c r="CA154" s="1" t="n">
        <v>0</v>
      </c>
      <c r="CB154" s="1" t="n">
        <v>2</v>
      </c>
      <c r="CD154" s="1" t="n">
        <v>55</v>
      </c>
      <c r="CE154" s="1" t="n">
        <v>40.28</v>
      </c>
      <c r="CF154" s="1" t="n">
        <v>26.44</v>
      </c>
      <c r="CG154" s="1" t="n">
        <v>160</v>
      </c>
      <c r="CH154" s="1" t="n">
        <v>98</v>
      </c>
      <c r="CI154" s="1" t="n">
        <v>369</v>
      </c>
      <c r="CJ154" s="1" t="n">
        <v>1.77</v>
      </c>
      <c r="CK154" s="1" t="s">
        <v>429</v>
      </c>
      <c r="FM154" s="1" t="n">
        <v>32</v>
      </c>
      <c r="FN154" s="1" t="n">
        <v>32</v>
      </c>
      <c r="FO154" s="1" t="n">
        <v>1</v>
      </c>
      <c r="FP154" s="1" t="n">
        <v>1</v>
      </c>
      <c r="FQ154" s="1" t="n">
        <v>27.71</v>
      </c>
      <c r="FR154" s="1" t="n">
        <v>318.0498</v>
      </c>
      <c r="FS154" s="1" t="n">
        <v>0.06</v>
      </c>
      <c r="FT154" s="1" t="n">
        <v>2</v>
      </c>
      <c r="FU154" s="1" t="n">
        <v>4</v>
      </c>
      <c r="FV154" s="1" t="n">
        <v>3</v>
      </c>
      <c r="FW154" s="1" t="n">
        <v>2023.91</v>
      </c>
      <c r="FX154" s="1" t="n">
        <v>72</v>
      </c>
      <c r="FY154" s="1" t="n">
        <v>12.6</v>
      </c>
      <c r="FZ154" s="1" t="n">
        <v>12.25</v>
      </c>
      <c r="GA154" s="1" t="n">
        <v>22.37</v>
      </c>
      <c r="GB154" s="1" t="n">
        <v>329.87</v>
      </c>
      <c r="GC154" s="1" t="n">
        <v>31.23</v>
      </c>
      <c r="GD154" s="1" t="n">
        <v>33.24</v>
      </c>
      <c r="GE154" s="1" t="n">
        <v>5.94</v>
      </c>
      <c r="GF154" s="1" t="n">
        <v>85.09</v>
      </c>
      <c r="GG154" s="1" t="n">
        <v>1.94</v>
      </c>
      <c r="GH154" s="1" t="n">
        <v>23.45</v>
      </c>
      <c r="GI154" s="1" t="n">
        <v>5.32</v>
      </c>
      <c r="GJ154" s="1" t="n">
        <v>26.08</v>
      </c>
      <c r="GK154" s="1" t="n">
        <v>22.14</v>
      </c>
      <c r="GL154" s="1" t="n">
        <v>11.73</v>
      </c>
      <c r="GM154" s="1" t="n">
        <v>6.69</v>
      </c>
      <c r="GN154" s="1" t="n">
        <v>0</v>
      </c>
      <c r="GO154" s="1" t="n">
        <v>20.56</v>
      </c>
      <c r="GP154" s="1" t="n">
        <v>8.5</v>
      </c>
      <c r="GQ154" s="1" t="n">
        <v>3.32</v>
      </c>
      <c r="GR154" s="1" t="n">
        <v>1.11</v>
      </c>
      <c r="GS154" s="1" t="n">
        <v>1603.05</v>
      </c>
      <c r="GT154" s="1" t="n">
        <v>10.74</v>
      </c>
      <c r="GU154" s="1" t="n">
        <v>0.19</v>
      </c>
      <c r="GV154" s="1" t="n">
        <v>340.58</v>
      </c>
      <c r="GW154" s="1" t="n">
        <v>1788.82</v>
      </c>
      <c r="GX154" s="1" t="n">
        <v>3065.57</v>
      </c>
      <c r="GY154" s="1" t="n">
        <v>2075</v>
      </c>
      <c r="GZ154" s="1" t="n">
        <v>8.79</v>
      </c>
      <c r="HA154" s="1" t="n">
        <v>2.98</v>
      </c>
      <c r="HB154" s="1" t="n">
        <v>2.8</v>
      </c>
      <c r="HC154" s="1" t="n">
        <v>0</v>
      </c>
      <c r="HD154" s="1" t="n">
        <v>30.38</v>
      </c>
      <c r="HE154" s="1" t="n">
        <v>54.36</v>
      </c>
      <c r="HF154" s="1" t="n">
        <v>1.53</v>
      </c>
      <c r="HG154" s="1" t="n">
        <v>2.38</v>
      </c>
      <c r="HH154" s="1" t="n">
        <v>13.67</v>
      </c>
      <c r="HI154" s="1" t="n">
        <v>5.42</v>
      </c>
      <c r="HJ154" s="1" t="n">
        <v>1.25</v>
      </c>
      <c r="HK154" s="1" t="n">
        <v>0.21</v>
      </c>
      <c r="HL154" s="1" t="n">
        <v>227.22</v>
      </c>
      <c r="HM154" s="1" t="n">
        <v>4.33</v>
      </c>
      <c r="HN154" s="1" t="n">
        <v>22.86</v>
      </c>
      <c r="HO154" s="1" t="n">
        <v>1587.7</v>
      </c>
      <c r="HP154" s="1" t="n">
        <v>1454.54</v>
      </c>
      <c r="HQ154" s="1" t="n">
        <v>13.14</v>
      </c>
      <c r="HR154" s="1" t="n">
        <v>621.94</v>
      </c>
      <c r="HS154" s="1" t="n">
        <v>91.51</v>
      </c>
      <c r="HT154" s="1" t="n">
        <v>2749.85</v>
      </c>
      <c r="HU154" s="1" t="n">
        <v>326.34</v>
      </c>
      <c r="HV154" s="1" t="n">
        <v>385.95</v>
      </c>
      <c r="HW154" s="1" t="n">
        <v>8.73</v>
      </c>
      <c r="HX154" s="1" t="n">
        <v>4.28</v>
      </c>
      <c r="HY154" s="1" t="n">
        <v>4.37</v>
      </c>
      <c r="HZ154" s="1" t="n">
        <v>0.63</v>
      </c>
      <c r="IA154" s="1" t="n">
        <v>7.72</v>
      </c>
      <c r="IB154" s="1" t="n">
        <v>1.32</v>
      </c>
      <c r="IC154" s="1" t="n">
        <v>15.47</v>
      </c>
      <c r="ID154" s="1" t="n">
        <v>5.51</v>
      </c>
      <c r="IE154" s="1" t="n">
        <v>12.14</v>
      </c>
      <c r="IF154" s="1" t="n">
        <v>18.35</v>
      </c>
      <c r="IG154" s="1" t="n">
        <v>14.7</v>
      </c>
      <c r="IH154" s="1" t="n">
        <v>87.11</v>
      </c>
      <c r="II154" s="1" t="n">
        <v>0.43</v>
      </c>
      <c r="IJ154" s="1" t="n">
        <v>160.96</v>
      </c>
      <c r="IK154" s="1" t="n">
        <v>22.1</v>
      </c>
      <c r="IL154" s="1" t="n">
        <v>1786841.6</v>
      </c>
      <c r="IM154" s="1" t="n">
        <v>5416.81</v>
      </c>
      <c r="IN154" s="1" t="n">
        <v>49.77</v>
      </c>
      <c r="IO154" s="1" t="n">
        <v>0.16</v>
      </c>
      <c r="IP154" s="1" t="n">
        <v>0.11</v>
      </c>
      <c r="IQ154" s="1" t="n">
        <v>0.1</v>
      </c>
      <c r="IR154" s="1" t="n">
        <v>0.22</v>
      </c>
      <c r="IS154" s="1" t="n">
        <v>0.16</v>
      </c>
      <c r="IT154" s="1" t="n">
        <v>0.09</v>
      </c>
      <c r="IU154" s="1" t="n">
        <v>0.6</v>
      </c>
      <c r="IV154" s="1" t="n">
        <v>0.65</v>
      </c>
      <c r="IW154" s="1" t="n">
        <v>5.29</v>
      </c>
      <c r="IX154" s="1" t="n">
        <v>5.12</v>
      </c>
      <c r="IY154" s="1" t="n">
        <v>2.4</v>
      </c>
      <c r="IZ154" s="1" t="n">
        <v>1.97</v>
      </c>
      <c r="JA154" s="1" t="n">
        <v>0.39</v>
      </c>
      <c r="JB154" s="1" t="n">
        <v>0.01</v>
      </c>
      <c r="JC154" s="1" t="n">
        <v>13.94</v>
      </c>
      <c r="JD154" s="1" t="n">
        <v>7.74</v>
      </c>
      <c r="JE154" s="1" t="n">
        <v>1.37</v>
      </c>
      <c r="JF154" s="1" t="n">
        <v>0.02</v>
      </c>
      <c r="JG154" s="1" t="n">
        <v>0</v>
      </c>
      <c r="JH154" s="1" t="n">
        <v>8.5</v>
      </c>
      <c r="JI154" s="1" t="n">
        <v>6.33</v>
      </c>
      <c r="JJ154" s="1" t="n">
        <v>0.15</v>
      </c>
      <c r="JK154" s="1" t="n">
        <v>0.41</v>
      </c>
      <c r="JL154" s="1" t="n">
        <v>0.36</v>
      </c>
      <c r="JM154" s="1" t="n">
        <v>0.49</v>
      </c>
      <c r="JN154" s="1" t="n">
        <v>0</v>
      </c>
      <c r="JO154" s="1" t="n">
        <v>0.02</v>
      </c>
      <c r="JP154" s="1" t="n">
        <v>0.01</v>
      </c>
      <c r="JQ154" s="1" t="n">
        <v>0</v>
      </c>
      <c r="JR154" s="1" t="n">
        <v>0</v>
      </c>
      <c r="JS154" s="1" t="n">
        <v>0</v>
      </c>
      <c r="JT154" s="1" t="n">
        <v>0.02</v>
      </c>
      <c r="JU154" s="1" t="n">
        <v>0.02</v>
      </c>
      <c r="JV154" s="1" t="n">
        <v>46</v>
      </c>
      <c r="JW154" s="1" t="n">
        <v>2760</v>
      </c>
      <c r="JX154" s="1" t="n">
        <v>41.4</v>
      </c>
      <c r="JY154" s="1" t="n">
        <v>46.7255</v>
      </c>
      <c r="JZ154" s="1" t="n">
        <v>31.367</v>
      </c>
      <c r="KA154" s="1" t="n">
        <v>1882.02</v>
      </c>
      <c r="KB154" s="1" t="n">
        <v>34.3937</v>
      </c>
      <c r="KC154" s="1" t="n">
        <v>13.726</v>
      </c>
      <c r="KD154" s="1" t="n">
        <v>823.56</v>
      </c>
      <c r="KE154" s="1" t="n">
        <v>86.968</v>
      </c>
      <c r="KF154" s="1" t="n">
        <v>132.968</v>
      </c>
      <c r="KG154" s="1" t="n">
        <v>216.5711</v>
      </c>
    </row>
    <row r="155" customFormat="false" ht="15" hidden="false" customHeight="true" outlineLevel="0" collapsed="false">
      <c r="A155" s="1" t="n">
        <v>30768</v>
      </c>
      <c r="B155" s="1" t="n">
        <v>2</v>
      </c>
      <c r="C155" s="1" t="n">
        <v>20</v>
      </c>
      <c r="D155" s="1" t="n">
        <v>1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>
        <v>0</v>
      </c>
      <c r="O155" s="1" t="n">
        <v>1</v>
      </c>
      <c r="P155" s="1" t="n">
        <f aca="false">SUM(E155:O155)</f>
        <v>1</v>
      </c>
      <c r="Q155" s="1" t="n">
        <v>110</v>
      </c>
      <c r="R155" s="1" t="n">
        <v>70</v>
      </c>
      <c r="S155" s="1" t="n">
        <v>40</v>
      </c>
      <c r="T155" s="2" t="n">
        <v>83.3333333333333</v>
      </c>
      <c r="U155" s="3" t="n">
        <v>61</v>
      </c>
      <c r="V155" s="3" t="n">
        <v>154.5</v>
      </c>
      <c r="W155" s="2" t="n">
        <v>25.554822425404</v>
      </c>
      <c r="X155" s="2" t="n">
        <v>1</v>
      </c>
      <c r="Y155" s="3" t="n">
        <v>84</v>
      </c>
      <c r="Z155" s="3" t="n">
        <v>100</v>
      </c>
      <c r="AA155" s="2" t="n">
        <v>37.7366810521288</v>
      </c>
      <c r="AB155" s="2" t="n">
        <v>0.543689320388349</v>
      </c>
      <c r="AC155" s="2" t="n">
        <v>0.84</v>
      </c>
      <c r="AD155" s="3" t="n">
        <v>34.1</v>
      </c>
      <c r="AE155" s="3" t="n">
        <v>20.8</v>
      </c>
      <c r="AF155" s="3" t="n">
        <v>40.2</v>
      </c>
      <c r="AG155" s="1" t="n">
        <v>3</v>
      </c>
      <c r="AH155" s="3" t="n">
        <v>46.4</v>
      </c>
      <c r="AI155" s="3" t="n">
        <v>28.3</v>
      </c>
      <c r="AJ155" s="3" t="n">
        <v>38.1</v>
      </c>
      <c r="AK155" s="3" t="n">
        <v>2.1</v>
      </c>
      <c r="AL155" s="1" t="n">
        <v>1298</v>
      </c>
      <c r="AM155" s="1" t="n">
        <v>32</v>
      </c>
      <c r="AN155" s="1" t="n">
        <v>2129</v>
      </c>
      <c r="AO155" s="1" t="n">
        <v>101</v>
      </c>
      <c r="AP155" s="1" t="n">
        <v>213</v>
      </c>
      <c r="AQ155" s="1" t="n">
        <v>260</v>
      </c>
      <c r="AR155" s="1" t="n">
        <v>278</v>
      </c>
      <c r="AS155" s="1" t="n">
        <v>295</v>
      </c>
      <c r="AT155" s="1" t="n">
        <v>5</v>
      </c>
      <c r="AU155" s="1" t="n">
        <f aca="false">((AO155*15)+(AP155*30)+(AQ155*30)+(AR155*30)+(AS155*15))-(AO155*120)</f>
        <v>16350</v>
      </c>
      <c r="AV155" s="1" t="n">
        <f aca="false">((AO155*15)+(AP155*30)+(AQ155*30)+(AR155*30)+(AS155*15))</f>
        <v>28470</v>
      </c>
      <c r="AW155" s="1" t="n">
        <v>7.54</v>
      </c>
      <c r="AX155" s="4" t="n">
        <f aca="false">10000/SQRT((AO155*BE155)*(AVERAGE(AO155:AS155)*AVERAGE(BE155:BI155)))</f>
        <v>7.36148111021612</v>
      </c>
      <c r="AY155" s="4" t="n">
        <v>0</v>
      </c>
      <c r="AZ155" s="2" t="n">
        <f aca="false">(AO155*BE155)/405</f>
        <v>1.18706172839506</v>
      </c>
      <c r="BA155" s="2" t="n">
        <v>0</v>
      </c>
      <c r="BB155" s="2" t="n">
        <f aca="false">1/(LOG(BE155)+LOG(AO155))</f>
        <v>0.372866041988475</v>
      </c>
      <c r="BC155" s="2" t="n">
        <f aca="false">(BF155-BE155)/(AP155-AO155)</f>
        <v>0.141428571428571</v>
      </c>
      <c r="BD155" s="2" t="n">
        <f aca="false">(20*BE155)/((AO155/18)-3.5)</f>
        <v>45.0947368421053</v>
      </c>
      <c r="BE155" s="3" t="n">
        <v>4.76</v>
      </c>
      <c r="BF155" s="3" t="n">
        <v>20.6</v>
      </c>
      <c r="BG155" s="3" t="n">
        <v>20.5</v>
      </c>
      <c r="BH155" s="3" t="n">
        <v>17.8</v>
      </c>
      <c r="BI155" s="3" t="n">
        <v>20</v>
      </c>
      <c r="BJ155" s="2" t="n">
        <f aca="false">((BE155*15)+(BF155*30)+(BG155*30)+(BH155*30)+(BI155*15))-(BE155*120)</f>
        <v>1567.2</v>
      </c>
      <c r="BK155" s="2" t="n">
        <f aca="false">((BE155*15)+(BF155*30)+(BG155*30)+(BH155*30)+(BI155*15))</f>
        <v>2138.4</v>
      </c>
      <c r="BL155" s="2" t="n">
        <f aca="false">(1/BE155)</f>
        <v>0.210084033613445</v>
      </c>
      <c r="BM155" s="2" t="n">
        <f aca="false">(BJ155/AU155)</f>
        <v>0.0958532110091743</v>
      </c>
      <c r="BN155" s="2" t="n">
        <f aca="false">(BK155/AV155)</f>
        <v>0.0751106427818757</v>
      </c>
      <c r="BO155" s="2" t="n">
        <f aca="false">(AX155*BM155)</f>
        <v>0.705621602197596</v>
      </c>
      <c r="BP155" s="2" t="n">
        <f aca="false">(AX155*BN155)</f>
        <v>0.552925578014968</v>
      </c>
      <c r="BQ155" s="2" t="n">
        <v>1</v>
      </c>
      <c r="BR155" s="4" t="n">
        <f aca="false">(BC155*BL155)</f>
        <v>0.0297118847539016</v>
      </c>
      <c r="BS155" s="1" t="n">
        <v>170</v>
      </c>
      <c r="BT155" s="1" t="n">
        <v>0</v>
      </c>
      <c r="BU155" s="1" t="n">
        <v>45</v>
      </c>
      <c r="BV155" s="1" t="n">
        <v>1</v>
      </c>
      <c r="BW155" s="1" t="n">
        <v>109</v>
      </c>
      <c r="BX155" s="1" t="n">
        <v>0</v>
      </c>
      <c r="BY155" s="1" t="n">
        <v>16</v>
      </c>
      <c r="BZ155" s="1" t="n">
        <v>82</v>
      </c>
      <c r="CA155" s="1" t="n">
        <v>0</v>
      </c>
      <c r="CB155" s="1" t="n">
        <v>2</v>
      </c>
      <c r="CD155" s="1" t="n">
        <v>61</v>
      </c>
      <c r="CE155" s="1" t="n">
        <v>44.85</v>
      </c>
      <c r="CF155" s="1" t="n">
        <v>23.63</v>
      </c>
      <c r="CG155" s="1" t="n">
        <v>150</v>
      </c>
      <c r="CH155" s="1" t="n">
        <v>92</v>
      </c>
      <c r="CI155" s="1" t="n">
        <v>385</v>
      </c>
      <c r="CJ155" s="1" t="n">
        <v>1.37</v>
      </c>
      <c r="CK155" s="1" t="s">
        <v>429</v>
      </c>
      <c r="FM155" s="1" t="n">
        <v>8</v>
      </c>
      <c r="FN155" s="1" t="n">
        <v>8</v>
      </c>
      <c r="FO155" s="1" t="n">
        <v>2</v>
      </c>
      <c r="FP155" s="1" t="n">
        <v>2</v>
      </c>
      <c r="FQ155" s="1" t="n">
        <v>29.12036</v>
      </c>
      <c r="FR155" s="1" t="n">
        <v>50.06965</v>
      </c>
      <c r="FS155" s="1" t="n">
        <v>0.21</v>
      </c>
      <c r="FT155" s="1" t="n">
        <v>2</v>
      </c>
      <c r="FU155" s="1" t="n">
        <v>4</v>
      </c>
      <c r="FV155" s="1" t="n">
        <v>2</v>
      </c>
      <c r="FW155" s="1" t="n">
        <v>1551.75</v>
      </c>
      <c r="FX155" s="1" t="n">
        <v>46.83</v>
      </c>
      <c r="FY155" s="1" t="n">
        <v>23.46</v>
      </c>
      <c r="FZ155" s="1" t="n">
        <v>31.54</v>
      </c>
      <c r="GA155" s="1" t="n">
        <v>13.51</v>
      </c>
      <c r="GB155" s="1" t="n">
        <v>238.7</v>
      </c>
      <c r="GC155" s="1" t="n">
        <v>42.07</v>
      </c>
      <c r="GD155" s="1" t="n">
        <v>37.79</v>
      </c>
      <c r="GE155" s="1" t="n">
        <v>2.67</v>
      </c>
      <c r="GF155" s="1" t="n">
        <v>54.98</v>
      </c>
      <c r="GG155" s="1" t="n">
        <v>1.4</v>
      </c>
      <c r="GH155" s="1" t="n">
        <v>21.64</v>
      </c>
      <c r="GI155" s="1" t="n">
        <v>6.54</v>
      </c>
      <c r="GJ155" s="1" t="n">
        <v>23.83</v>
      </c>
      <c r="GK155" s="1" t="n">
        <v>24.31</v>
      </c>
      <c r="GL155" s="1" t="n">
        <v>16.31</v>
      </c>
      <c r="GM155" s="1" t="n">
        <v>4.68</v>
      </c>
      <c r="GN155" s="1" t="n">
        <v>0</v>
      </c>
      <c r="GO155" s="1" t="n">
        <v>12.21</v>
      </c>
      <c r="GP155" s="1" t="n">
        <v>5.51</v>
      </c>
      <c r="GQ155" s="1" t="n">
        <v>4.37</v>
      </c>
      <c r="GR155" s="1" t="n">
        <v>1.08</v>
      </c>
      <c r="GS155" s="1" t="n">
        <v>397.1</v>
      </c>
      <c r="GT155" s="1" t="n">
        <v>9.99</v>
      </c>
      <c r="GU155" s="1" t="n">
        <v>0.65</v>
      </c>
      <c r="GV155" s="1" t="n">
        <v>229.51</v>
      </c>
      <c r="GW155" s="1" t="n">
        <v>706.39</v>
      </c>
      <c r="GX155" s="1" t="n">
        <v>2623.24</v>
      </c>
      <c r="GY155" s="1" t="n">
        <v>1319.18</v>
      </c>
      <c r="GZ155" s="1" t="n">
        <v>4.93</v>
      </c>
      <c r="HA155" s="1" t="n">
        <v>1.52</v>
      </c>
      <c r="HB155" s="1" t="n">
        <v>3.3</v>
      </c>
      <c r="HC155" s="1" t="n">
        <v>0</v>
      </c>
      <c r="HD155" s="1" t="n">
        <v>48.55</v>
      </c>
      <c r="HE155" s="1" t="n">
        <v>293.11</v>
      </c>
      <c r="HF155" s="1" t="n">
        <v>1.2</v>
      </c>
      <c r="HG155" s="1" t="n">
        <v>1.13</v>
      </c>
      <c r="HH155" s="1" t="n">
        <v>13.51</v>
      </c>
      <c r="HI155" s="1" t="n">
        <v>3.79</v>
      </c>
      <c r="HJ155" s="1" t="n">
        <v>1.56</v>
      </c>
      <c r="HK155" s="1" t="n">
        <v>1.52</v>
      </c>
      <c r="HL155" s="1" t="n">
        <v>234.76</v>
      </c>
      <c r="HM155" s="1" t="n">
        <v>1.36</v>
      </c>
      <c r="HN155" s="1" t="n">
        <v>43.67</v>
      </c>
      <c r="HO155" s="1" t="n">
        <v>6635.6</v>
      </c>
      <c r="HP155" s="1" t="n">
        <v>7353.82</v>
      </c>
      <c r="HQ155" s="1" t="n">
        <v>57.77</v>
      </c>
      <c r="HR155" s="1" t="n">
        <v>2044.15</v>
      </c>
      <c r="HS155" s="1" t="n">
        <v>876.29</v>
      </c>
      <c r="HT155" s="1" t="n">
        <v>2440.53</v>
      </c>
      <c r="HU155" s="1" t="n">
        <v>989.06</v>
      </c>
      <c r="HV155" s="1" t="n">
        <v>65.9</v>
      </c>
      <c r="HW155" s="1" t="n">
        <v>6.95</v>
      </c>
      <c r="HX155" s="1" t="n">
        <v>6.36</v>
      </c>
      <c r="HY155" s="1" t="n">
        <v>5.24</v>
      </c>
      <c r="HZ155" s="1" t="n">
        <v>0.46</v>
      </c>
      <c r="IA155" s="1" t="n">
        <v>3.9</v>
      </c>
      <c r="IB155" s="1" t="n">
        <v>0.66</v>
      </c>
      <c r="IC155" s="1" t="n">
        <v>11.07</v>
      </c>
      <c r="ID155" s="1" t="n">
        <v>5.61</v>
      </c>
      <c r="IE155" s="1" t="n">
        <v>13.77</v>
      </c>
      <c r="IF155" s="1" t="n">
        <v>17.13</v>
      </c>
      <c r="IG155" s="1" t="n">
        <v>8.54</v>
      </c>
      <c r="IH155" s="1" t="n">
        <v>259.57</v>
      </c>
      <c r="II155" s="1" t="n">
        <v>3.27</v>
      </c>
      <c r="IJ155" s="1" t="n">
        <v>87.02</v>
      </c>
      <c r="IK155" s="1" t="n">
        <v>56.65</v>
      </c>
      <c r="IL155" s="1" t="n">
        <v>2041334.6</v>
      </c>
      <c r="IM155" s="1" t="n">
        <v>8551.88</v>
      </c>
      <c r="IN155" s="1" t="n">
        <v>34.27</v>
      </c>
      <c r="IO155" s="1" t="n">
        <v>0.09</v>
      </c>
      <c r="IP155" s="1" t="n">
        <v>0.05</v>
      </c>
      <c r="IQ155" s="1" t="n">
        <v>0.04</v>
      </c>
      <c r="IR155" s="1" t="n">
        <v>0.09</v>
      </c>
      <c r="IS155" s="1" t="n">
        <v>0.21</v>
      </c>
      <c r="IT155" s="1" t="n">
        <v>0.05</v>
      </c>
      <c r="IU155" s="1" t="n">
        <v>0.61</v>
      </c>
      <c r="IV155" s="1" t="n">
        <v>0.64</v>
      </c>
      <c r="IW155" s="1" t="n">
        <v>8.06</v>
      </c>
      <c r="IX155" s="1" t="n">
        <v>6.27</v>
      </c>
      <c r="IY155" s="1" t="n">
        <v>3.3</v>
      </c>
      <c r="IZ155" s="1" t="n">
        <v>2.36</v>
      </c>
      <c r="JA155" s="1" t="n">
        <v>1.08</v>
      </c>
      <c r="JB155" s="1" t="n">
        <v>0.04</v>
      </c>
      <c r="JC155" s="1" t="n">
        <v>14.65</v>
      </c>
      <c r="JD155" s="1" t="n">
        <v>8.85</v>
      </c>
      <c r="JE155" s="1" t="n">
        <v>0.62</v>
      </c>
      <c r="JF155" s="1" t="n">
        <v>0.11</v>
      </c>
      <c r="JG155" s="1" t="n">
        <v>0</v>
      </c>
      <c r="JH155" s="1" t="n">
        <v>6.98</v>
      </c>
      <c r="JI155" s="1" t="n">
        <v>3.72</v>
      </c>
      <c r="JJ155" s="1" t="n">
        <v>0.06</v>
      </c>
      <c r="JK155" s="1" t="n">
        <v>0.14</v>
      </c>
      <c r="JL155" s="1" t="n">
        <v>0.58</v>
      </c>
      <c r="JM155" s="1" t="n">
        <v>0.46</v>
      </c>
      <c r="JN155" s="1" t="n">
        <v>0</v>
      </c>
      <c r="JO155" s="1" t="n">
        <v>0.11</v>
      </c>
      <c r="JP155" s="1" t="n">
        <v>0.07</v>
      </c>
      <c r="JQ155" s="1" t="n">
        <v>0</v>
      </c>
      <c r="JR155" s="1" t="n">
        <v>0</v>
      </c>
      <c r="JS155" s="1" t="n">
        <v>0.01</v>
      </c>
      <c r="JT155" s="1" t="n">
        <v>0.04</v>
      </c>
      <c r="JU155" s="1" t="n">
        <v>0.01</v>
      </c>
      <c r="JV155" s="1" t="n">
        <v>46</v>
      </c>
      <c r="JW155" s="1" t="n">
        <v>2760</v>
      </c>
      <c r="JX155" s="1" t="n">
        <v>41.4</v>
      </c>
      <c r="JY155" s="1" t="n">
        <v>38.622</v>
      </c>
      <c r="JZ155" s="1" t="n">
        <v>24.484</v>
      </c>
      <c r="KA155" s="1" t="n">
        <v>1469.04</v>
      </c>
      <c r="KB155" s="1" t="n">
        <v>11.0687</v>
      </c>
      <c r="KC155" s="1" t="n">
        <v>4.101</v>
      </c>
      <c r="KD155" s="1" t="n">
        <v>246.06</v>
      </c>
      <c r="KE155" s="1" t="n">
        <v>66.20001</v>
      </c>
      <c r="KF155" s="1" t="n">
        <v>112.2</v>
      </c>
      <c r="KG155" s="1" t="n">
        <v>142.1622</v>
      </c>
    </row>
    <row r="156" customFormat="false" ht="15" hidden="false" customHeight="true" outlineLevel="0" collapsed="false">
      <c r="A156" s="1" t="n">
        <v>30769</v>
      </c>
      <c r="B156" s="1" t="n">
        <v>1</v>
      </c>
      <c r="C156" s="1" t="n">
        <v>48</v>
      </c>
      <c r="D156" s="1" t="n">
        <v>1</v>
      </c>
      <c r="E156" s="1" t="n">
        <v>0</v>
      </c>
      <c r="F156" s="1" t="n">
        <v>1</v>
      </c>
      <c r="G156" s="1" t="n">
        <v>1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</v>
      </c>
      <c r="M156" s="1" t="n">
        <v>0</v>
      </c>
      <c r="N156" s="1" t="n">
        <v>0</v>
      </c>
      <c r="O156" s="1" t="n">
        <v>0</v>
      </c>
      <c r="P156" s="1" t="n">
        <f aca="false">SUM(E156:O156)</f>
        <v>2</v>
      </c>
      <c r="Q156" s="1" t="n">
        <v>100</v>
      </c>
      <c r="R156" s="1" t="n">
        <v>60</v>
      </c>
      <c r="S156" s="1" t="n">
        <v>40</v>
      </c>
      <c r="T156" s="2" t="n">
        <v>73.3333333333333</v>
      </c>
      <c r="U156" s="3" t="n">
        <v>72.9</v>
      </c>
      <c r="V156" s="3" t="n">
        <v>178.1</v>
      </c>
      <c r="W156" s="2" t="n">
        <v>22.9826280966254</v>
      </c>
      <c r="X156" s="2" t="n">
        <v>0</v>
      </c>
      <c r="Y156" s="3" t="n">
        <v>82</v>
      </c>
      <c r="Z156" s="3" t="n">
        <v>94</v>
      </c>
      <c r="AA156" s="2" t="n">
        <v>31.7867227210163</v>
      </c>
      <c r="AB156" s="2" t="n">
        <v>0.460415496911847</v>
      </c>
      <c r="AC156" s="2" t="n">
        <v>0.872340425531915</v>
      </c>
      <c r="AD156" s="3" t="n">
        <v>17.6</v>
      </c>
      <c r="AE156" s="3" t="n">
        <v>12.8</v>
      </c>
      <c r="AF156" s="3" t="n">
        <v>60.1</v>
      </c>
      <c r="AG156" s="1" t="n">
        <v>7</v>
      </c>
      <c r="AH156" s="3" t="n">
        <v>56</v>
      </c>
      <c r="AI156" s="3" t="n">
        <v>40.8</v>
      </c>
      <c r="AJ156" s="3" t="n">
        <v>57.1</v>
      </c>
      <c r="AK156" s="3" t="n">
        <v>3</v>
      </c>
      <c r="AL156" s="1" t="n">
        <v>1723</v>
      </c>
      <c r="AM156" s="1" t="n">
        <v>33</v>
      </c>
      <c r="AN156" s="1" t="n">
        <v>3067</v>
      </c>
      <c r="AO156" s="1" t="n">
        <v>84</v>
      </c>
      <c r="AP156" s="1" t="n">
        <v>152</v>
      </c>
      <c r="AQ156" s="1" t="n">
        <v>153</v>
      </c>
      <c r="AR156" s="1" t="n">
        <v>71</v>
      </c>
      <c r="AS156" s="1" t="n">
        <v>90</v>
      </c>
      <c r="AT156" s="1" t="n">
        <v>1</v>
      </c>
      <c r="AU156" s="1" t="n">
        <f aca="false">((AO156*15)+(AP156*30)+(AQ156*30)+(AR156*30)+(AS156*15))-(AO156*120)</f>
        <v>3810</v>
      </c>
      <c r="AV156" s="1" t="n">
        <f aca="false">((AO156*15)+(AP156*30)+(AQ156*30)+(AR156*30)+(AS156*15))</f>
        <v>13890</v>
      </c>
      <c r="AW156" s="1" t="n">
        <v>5.65</v>
      </c>
      <c r="AX156" s="4" t="n">
        <f aca="false">10000/SQRT((AO156*BE156)*(AVERAGE(AO156:AS156)*AVERAGE(BE156:BI156)))</f>
        <v>9.20656618037263</v>
      </c>
      <c r="AY156" s="4" t="n">
        <v>0</v>
      </c>
      <c r="AZ156" s="2" t="n">
        <f aca="false">(AO156*BE156)/405</f>
        <v>0.647111111111111</v>
      </c>
      <c r="BA156" s="2" t="n">
        <v>0</v>
      </c>
      <c r="BB156" s="2" t="n">
        <f aca="false">1/(LOG(BE156)+LOG(AO156))</f>
        <v>0.413490733915284</v>
      </c>
      <c r="BC156" s="2" t="n">
        <f aca="false">(BF156-BE156)/(AP156-AO156)</f>
        <v>0.549705882352941</v>
      </c>
      <c r="BD156" s="2" t="n">
        <f aca="false">(20*BE156)/((AO156/18)-3.5)</f>
        <v>53.4857142857143</v>
      </c>
      <c r="BE156" s="3" t="n">
        <v>3.12</v>
      </c>
      <c r="BF156" s="3" t="n">
        <v>40.5</v>
      </c>
      <c r="BG156" s="3" t="n">
        <v>73.7</v>
      </c>
      <c r="BH156" s="3" t="n">
        <v>39.7</v>
      </c>
      <c r="BI156" s="3" t="n">
        <v>47.6</v>
      </c>
      <c r="BJ156" s="2" t="n">
        <f aca="false">((BE156*15)+(BF156*30)+(BG156*30)+(BH156*30)+(BI156*15))-(BE156*120)</f>
        <v>5003.4</v>
      </c>
      <c r="BK156" s="2" t="n">
        <f aca="false">((BE156*15)+(BF156*30)+(BG156*30)+(BH156*30)+(BI156*15))</f>
        <v>5377.8</v>
      </c>
      <c r="BL156" s="2" t="n">
        <f aca="false">(1/BE156)</f>
        <v>0.32051282051282</v>
      </c>
      <c r="BM156" s="2" t="n">
        <f aca="false">(BJ156/AU156)</f>
        <v>1.31322834645669</v>
      </c>
      <c r="BN156" s="2" t="n">
        <f aca="false">(BK156/AV156)</f>
        <v>0.387170626349892</v>
      </c>
      <c r="BO156" s="2" t="n">
        <f aca="false">(AX156*BM156)</f>
        <v>12.0903236815949</v>
      </c>
      <c r="BP156" s="2" t="n">
        <f aca="false">(AX156*BN156)</f>
        <v>3.5645119945866</v>
      </c>
      <c r="BQ156" s="2" t="n">
        <v>2</v>
      </c>
      <c r="BR156" s="4" t="n">
        <f aca="false">(BC156*BL156)</f>
        <v>0.17618778280543</v>
      </c>
      <c r="BS156" s="1" t="n">
        <v>156</v>
      </c>
      <c r="BT156" s="1" t="n">
        <v>0</v>
      </c>
      <c r="BU156" s="1" t="n">
        <v>42</v>
      </c>
      <c r="BV156" s="1" t="n">
        <v>0</v>
      </c>
      <c r="BW156" s="1" t="n">
        <v>98</v>
      </c>
      <c r="BX156" s="1" t="n">
        <v>0</v>
      </c>
      <c r="BY156" s="1" t="n">
        <v>16</v>
      </c>
      <c r="BZ156" s="1" t="n">
        <v>78</v>
      </c>
      <c r="CA156" s="1" t="n">
        <v>0</v>
      </c>
      <c r="CB156" s="1" t="n">
        <v>0</v>
      </c>
      <c r="CD156" s="1" t="n">
        <v>50</v>
      </c>
      <c r="CE156" s="1" t="n">
        <v>61.55</v>
      </c>
      <c r="CF156" s="1" t="n">
        <v>44.8</v>
      </c>
      <c r="CG156" s="1" t="n">
        <v>140</v>
      </c>
      <c r="CH156" s="1" t="n">
        <v>108</v>
      </c>
      <c r="CI156" s="1" t="n">
        <v>390</v>
      </c>
      <c r="CJ156" s="1" t="n">
        <v>2.06</v>
      </c>
      <c r="CK156" s="1" t="s">
        <v>429</v>
      </c>
      <c r="FQ156" s="1" t="n">
        <v>22.74036</v>
      </c>
      <c r="FR156" s="1" t="n">
        <v>183.844</v>
      </c>
      <c r="FS156" s="1" t="n">
        <v>0.35</v>
      </c>
      <c r="FT156" s="1" t="n">
        <v>1</v>
      </c>
      <c r="FU156" s="1" t="n">
        <v>2</v>
      </c>
      <c r="FV156" s="1" t="n">
        <v>1</v>
      </c>
      <c r="FW156" s="1" t="n">
        <v>1606.79</v>
      </c>
      <c r="FX156" s="1" t="n">
        <v>52.81</v>
      </c>
      <c r="FY156" s="1" t="n">
        <v>15.34</v>
      </c>
      <c r="FZ156" s="1" t="n">
        <v>15.3</v>
      </c>
      <c r="GA156" s="1" t="n">
        <v>24.16</v>
      </c>
      <c r="GB156" s="1" t="n">
        <v>248.19</v>
      </c>
      <c r="GC156" s="1" t="n">
        <v>21.83</v>
      </c>
      <c r="GD156" s="1" t="n">
        <v>16.71</v>
      </c>
      <c r="GE156" s="1" t="n">
        <v>4.75</v>
      </c>
      <c r="GF156" s="1" t="n">
        <v>120.36</v>
      </c>
      <c r="GG156" s="1" t="n">
        <v>1.17</v>
      </c>
      <c r="GH156" s="1" t="n">
        <v>13.04</v>
      </c>
      <c r="GI156" s="1" t="n">
        <v>5.42</v>
      </c>
      <c r="GJ156" s="1" t="n">
        <v>22.7</v>
      </c>
      <c r="GK156" s="1" t="n">
        <v>22.09</v>
      </c>
      <c r="GL156" s="1" t="n">
        <v>10.68</v>
      </c>
      <c r="GM156" s="1" t="n">
        <v>7.49</v>
      </c>
      <c r="GN156" s="1" t="n">
        <v>0</v>
      </c>
      <c r="GO156" s="1" t="n">
        <v>15.61</v>
      </c>
      <c r="GP156" s="1" t="n">
        <v>5.27</v>
      </c>
      <c r="GQ156" s="1" t="n">
        <v>2.39</v>
      </c>
      <c r="GR156" s="1" t="n">
        <v>0.6</v>
      </c>
      <c r="GS156" s="1" t="n">
        <v>605.01</v>
      </c>
      <c r="GT156" s="1" t="n">
        <v>12.5</v>
      </c>
      <c r="GU156" s="1" t="n">
        <v>0.38</v>
      </c>
      <c r="GV156" s="1" t="n">
        <v>323.1</v>
      </c>
      <c r="GW156" s="1" t="n">
        <v>1023.62</v>
      </c>
      <c r="GX156" s="1" t="n">
        <v>2622.24</v>
      </c>
      <c r="GY156" s="1" t="n">
        <v>1854.18</v>
      </c>
      <c r="GZ156" s="1" t="n">
        <v>6.7</v>
      </c>
      <c r="HA156" s="1" t="n">
        <v>1.15</v>
      </c>
      <c r="HB156" s="1" t="n">
        <v>2.44</v>
      </c>
      <c r="HC156" s="1" t="n">
        <v>0</v>
      </c>
      <c r="HD156" s="1" t="n">
        <v>61.77</v>
      </c>
      <c r="HE156" s="1" t="n">
        <v>178.07</v>
      </c>
      <c r="HF156" s="1" t="n">
        <v>1.44</v>
      </c>
      <c r="HG156" s="1" t="n">
        <v>1.2</v>
      </c>
      <c r="HH156" s="1" t="n">
        <v>19.23</v>
      </c>
      <c r="HI156" s="1" t="n">
        <v>2.9</v>
      </c>
      <c r="HJ156" s="1" t="n">
        <v>1.48</v>
      </c>
      <c r="HK156" s="1" t="n">
        <v>0.16</v>
      </c>
      <c r="HL156" s="1" t="n">
        <v>282.86</v>
      </c>
      <c r="HM156" s="1" t="n">
        <v>1.29</v>
      </c>
      <c r="HN156" s="1" t="n">
        <v>23.26</v>
      </c>
      <c r="HO156" s="1" t="n">
        <v>3209.1</v>
      </c>
      <c r="HP156" s="1" t="n">
        <v>3350.43</v>
      </c>
      <c r="HQ156" s="1" t="n">
        <v>50.44</v>
      </c>
      <c r="HR156" s="1" t="n">
        <v>893.56</v>
      </c>
      <c r="HS156" s="1" t="n">
        <v>422.63</v>
      </c>
      <c r="HT156" s="1" t="n">
        <v>1721.13</v>
      </c>
      <c r="HU156" s="1" t="n">
        <v>337.59</v>
      </c>
      <c r="HV156" s="1" t="n">
        <v>80.87</v>
      </c>
      <c r="HW156" s="1" t="n">
        <v>4.75</v>
      </c>
      <c r="HX156" s="1" t="n">
        <v>3.99</v>
      </c>
      <c r="HY156" s="1" t="n">
        <v>4.25</v>
      </c>
      <c r="HZ156" s="1" t="n">
        <v>0.59</v>
      </c>
      <c r="IA156" s="1" t="n">
        <v>8.35</v>
      </c>
      <c r="IB156" s="1" t="n">
        <v>1.51</v>
      </c>
      <c r="IC156" s="1" t="n">
        <v>15.86</v>
      </c>
      <c r="ID156" s="1" t="n">
        <v>5.62</v>
      </c>
      <c r="IE156" s="1" t="n">
        <v>11.93</v>
      </c>
      <c r="IF156" s="1" t="n">
        <v>17.67</v>
      </c>
      <c r="IG156" s="1" t="n">
        <v>7.74</v>
      </c>
      <c r="IH156" s="1" t="n">
        <v>85.11</v>
      </c>
      <c r="II156" s="1" t="n">
        <v>5.06</v>
      </c>
      <c r="IJ156" s="1" t="n">
        <v>715.4</v>
      </c>
      <c r="IK156" s="1" t="n">
        <v>23.93</v>
      </c>
      <c r="IL156" s="1" t="n">
        <v>1276629.1</v>
      </c>
      <c r="IM156" s="1" t="n">
        <v>5143.76</v>
      </c>
      <c r="IN156" s="1" t="n">
        <v>30.79</v>
      </c>
      <c r="IO156" s="1" t="n">
        <v>0.13</v>
      </c>
      <c r="IP156" s="1" t="n">
        <v>0.1</v>
      </c>
      <c r="IQ156" s="1" t="n">
        <v>0.09</v>
      </c>
      <c r="IR156" s="1" t="n">
        <v>0.31</v>
      </c>
      <c r="IS156" s="1" t="n">
        <v>0.46</v>
      </c>
      <c r="IT156" s="1" t="n">
        <v>0.06</v>
      </c>
      <c r="IU156" s="1" t="n">
        <v>0.74</v>
      </c>
      <c r="IV156" s="1" t="n">
        <v>0.59</v>
      </c>
      <c r="IW156" s="1" t="n">
        <v>9.16</v>
      </c>
      <c r="IX156" s="1" t="n">
        <v>6.42</v>
      </c>
      <c r="IY156" s="1" t="n">
        <v>5.09</v>
      </c>
      <c r="IZ156" s="1" t="n">
        <v>2.25</v>
      </c>
      <c r="JA156" s="1" t="n">
        <v>0.8</v>
      </c>
      <c r="JB156" s="1" t="n">
        <v>0.04</v>
      </c>
      <c r="JC156" s="1" t="n">
        <v>19.24</v>
      </c>
      <c r="JD156" s="1" t="n">
        <v>10.54</v>
      </c>
      <c r="JE156" s="1" t="n">
        <v>1.05</v>
      </c>
      <c r="JF156" s="1" t="n">
        <v>0.08</v>
      </c>
      <c r="JG156" s="1" t="n">
        <v>0.01</v>
      </c>
      <c r="JH156" s="1" t="n">
        <v>7.19</v>
      </c>
      <c r="JI156" s="1" t="n">
        <v>6.1</v>
      </c>
      <c r="JJ156" s="1" t="n">
        <v>0.11</v>
      </c>
      <c r="JK156" s="1" t="n">
        <v>0.28</v>
      </c>
      <c r="JL156" s="1" t="n">
        <v>0.53</v>
      </c>
      <c r="JM156" s="1" t="n">
        <v>0.54</v>
      </c>
      <c r="JN156" s="1" t="n">
        <v>0.01</v>
      </c>
      <c r="JO156" s="1" t="n">
        <v>0.04</v>
      </c>
      <c r="JP156" s="1" t="n">
        <v>0.03</v>
      </c>
      <c r="JQ156" s="1" t="n">
        <v>0.04</v>
      </c>
      <c r="JR156" s="1" t="n">
        <v>0.04</v>
      </c>
      <c r="JS156" s="1" t="n">
        <v>0</v>
      </c>
      <c r="JT156" s="1" t="n">
        <v>0.09</v>
      </c>
      <c r="JU156" s="1" t="n">
        <v>0.09</v>
      </c>
      <c r="JV156" s="1" t="n">
        <v>42</v>
      </c>
      <c r="JW156" s="1" t="n">
        <v>2520</v>
      </c>
      <c r="JX156" s="1" t="n">
        <v>37.8</v>
      </c>
      <c r="JY156" s="1" t="n">
        <v>2.0625</v>
      </c>
      <c r="JZ156" s="1" t="n">
        <v>2</v>
      </c>
      <c r="KA156" s="1" t="n">
        <v>120</v>
      </c>
      <c r="KB156" s="1" t="n">
        <v>35.2875</v>
      </c>
      <c r="KC156" s="1" t="n">
        <v>13.875</v>
      </c>
      <c r="KD156" s="1" t="n">
        <v>832.5</v>
      </c>
      <c r="KE156" s="1" t="n">
        <v>16.25</v>
      </c>
      <c r="KF156" s="1" t="n">
        <v>58.25</v>
      </c>
      <c r="KG156" s="1" t="n">
        <v>38.2875</v>
      </c>
    </row>
    <row r="157" customFormat="false" ht="15" hidden="false" customHeight="true" outlineLevel="0" collapsed="false">
      <c r="A157" s="1" t="n">
        <v>30770</v>
      </c>
      <c r="B157" s="1" t="n">
        <v>2</v>
      </c>
      <c r="C157" s="1" t="n">
        <v>41</v>
      </c>
      <c r="D157" s="1" t="n">
        <v>1</v>
      </c>
      <c r="E157" s="1" t="n">
        <v>1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1" t="n">
        <v>1</v>
      </c>
      <c r="N157" s="1" t="n">
        <v>0</v>
      </c>
      <c r="O157" s="1" t="n">
        <v>1</v>
      </c>
      <c r="P157" s="1" t="n">
        <f aca="false">SUM(E157:O157)</f>
        <v>3</v>
      </c>
      <c r="Q157" s="1" t="n">
        <v>116</v>
      </c>
      <c r="R157" s="1" t="n">
        <v>78</v>
      </c>
      <c r="S157" s="1" t="n">
        <v>38</v>
      </c>
      <c r="T157" s="2" t="n">
        <v>90.6666666666667</v>
      </c>
      <c r="U157" s="3" t="n">
        <v>74</v>
      </c>
      <c r="V157" s="3" t="n">
        <v>158.5</v>
      </c>
      <c r="W157" s="2" t="n">
        <v>29.4559603538696</v>
      </c>
      <c r="X157" s="2" t="n">
        <v>1</v>
      </c>
      <c r="Y157" s="3" t="n">
        <v>88</v>
      </c>
      <c r="Z157" s="3" t="n">
        <v>109.5</v>
      </c>
      <c r="AA157" s="2" t="n">
        <v>41.7145452617815</v>
      </c>
      <c r="AB157" s="2" t="n">
        <v>0.555205047318612</v>
      </c>
      <c r="AC157" s="2" t="n">
        <v>0.80365296803653</v>
      </c>
      <c r="AD157" s="3" t="n">
        <v>42.3</v>
      </c>
      <c r="AE157" s="3" t="n">
        <v>31.3</v>
      </c>
      <c r="AF157" s="3" t="n">
        <v>42.7</v>
      </c>
      <c r="AG157" s="1" t="n">
        <v>8</v>
      </c>
      <c r="AH157" s="3" t="n">
        <v>40.8</v>
      </c>
      <c r="AI157" s="3" t="n">
        <v>30.2</v>
      </c>
      <c r="AJ157" s="3" t="n">
        <v>40.5</v>
      </c>
      <c r="AK157" s="3" t="n">
        <v>2.2</v>
      </c>
      <c r="AL157" s="1" t="n">
        <v>1332</v>
      </c>
      <c r="AM157" s="1" t="n">
        <v>57</v>
      </c>
      <c r="AN157" s="1" t="n">
        <v>2078</v>
      </c>
      <c r="AO157" s="1" t="n">
        <v>94</v>
      </c>
      <c r="AP157" s="1" t="n">
        <v>143</v>
      </c>
      <c r="AQ157" s="1" t="n">
        <v>176</v>
      </c>
      <c r="AR157" s="1" t="n">
        <v>154</v>
      </c>
      <c r="AS157" s="1" t="n">
        <v>125</v>
      </c>
      <c r="AT157" s="1" t="n">
        <v>1</v>
      </c>
      <c r="AU157" s="1" t="n">
        <f aca="false">((AO157*15)+(AP157*30)+(AQ157*30)+(AR157*30)+(AS157*15))-(AO157*120)</f>
        <v>6195</v>
      </c>
      <c r="AV157" s="1" t="n">
        <f aca="false">((AO157*15)+(AP157*30)+(AQ157*30)+(AR157*30)+(AS157*15))</f>
        <v>17475</v>
      </c>
      <c r="AW157" s="1" t="n">
        <v>6.21</v>
      </c>
      <c r="AX157" s="4" t="n">
        <f aca="false">10000/SQRT((AO157*BE157)*(AVERAGE(AO157:AS157)*AVERAGE(BE157:BI157)))</f>
        <v>4.20784069496432</v>
      </c>
      <c r="AY157" s="4" t="n">
        <v>0</v>
      </c>
      <c r="AZ157" s="2" t="n">
        <f aca="false">(AO157*BE157)/405</f>
        <v>1.88464197530864</v>
      </c>
      <c r="BA157" s="2" t="n">
        <v>0</v>
      </c>
      <c r="BB157" s="2" t="n">
        <f aca="false">1/(LOG(BE157)+LOG(AO157))</f>
        <v>0.346898945788847</v>
      </c>
      <c r="BC157" s="2" t="n">
        <f aca="false">(BF157-BE157)/(AP157-AO157)</f>
        <v>0.68734693877551</v>
      </c>
      <c r="BD157" s="2" t="n">
        <f aca="false">(20*BE157)/((AO157/18)-3.5)</f>
        <v>94.2967741935484</v>
      </c>
      <c r="BE157" s="3" t="n">
        <v>8.12</v>
      </c>
      <c r="BF157" s="3" t="n">
        <v>41.8</v>
      </c>
      <c r="BG157" s="3" t="n">
        <v>66.2</v>
      </c>
      <c r="BH157" s="3" t="n">
        <v>88.5</v>
      </c>
      <c r="BI157" s="3" t="n">
        <v>62.7</v>
      </c>
      <c r="BJ157" s="2" t="n">
        <f aca="false">((BE157*15)+(BF157*30)+(BG157*30)+(BH157*30)+(BI157*15))-(BE157*120)</f>
        <v>5982.9</v>
      </c>
      <c r="BK157" s="2" t="n">
        <f aca="false">((BE157*15)+(BF157*30)+(BG157*30)+(BH157*30)+(BI157*15))</f>
        <v>6957.3</v>
      </c>
      <c r="BL157" s="2" t="n">
        <f aca="false">(1/BE157)</f>
        <v>0.123152709359606</v>
      </c>
      <c r="BM157" s="2" t="n">
        <f aca="false">(BJ157/AU157)</f>
        <v>0.965762711864407</v>
      </c>
      <c r="BN157" s="2" t="n">
        <f aca="false">(BK157/AV157)</f>
        <v>0.398128755364807</v>
      </c>
      <c r="BO157" s="2" t="n">
        <f aca="false">(AX157*BM157)</f>
        <v>4.06377564066215</v>
      </c>
      <c r="BP157" s="2" t="n">
        <f aca="false">(AX157*BN157)</f>
        <v>1.67526237865953</v>
      </c>
      <c r="BQ157" s="2" t="n">
        <v>2</v>
      </c>
      <c r="BR157" s="4" t="n">
        <f aca="false">(BC157*BL157)</f>
        <v>0.0846486377802353</v>
      </c>
      <c r="BS157" s="1" t="n">
        <v>198</v>
      </c>
      <c r="BT157" s="1" t="n">
        <v>0</v>
      </c>
      <c r="BU157" s="1" t="n">
        <v>39</v>
      </c>
      <c r="BV157" s="1" t="n">
        <v>1</v>
      </c>
      <c r="BW157" s="1" t="n">
        <v>135</v>
      </c>
      <c r="BX157" s="1" t="n">
        <v>1</v>
      </c>
      <c r="BY157" s="1" t="n">
        <v>24</v>
      </c>
      <c r="BZ157" s="1" t="n">
        <v>121</v>
      </c>
      <c r="CA157" s="1" t="n">
        <v>0</v>
      </c>
      <c r="CB157" s="1" t="n">
        <v>3</v>
      </c>
      <c r="CD157" s="1" t="n">
        <v>61</v>
      </c>
      <c r="CE157" s="1" t="n">
        <v>-175.84</v>
      </c>
      <c r="CF157" s="1" t="n">
        <v>154.57</v>
      </c>
      <c r="CG157" s="1" t="n">
        <v>172</v>
      </c>
      <c r="CH157" s="1" t="n">
        <v>96</v>
      </c>
      <c r="CI157" s="1" t="n">
        <v>526</v>
      </c>
      <c r="CJ157" s="1" t="n">
        <v>1.36</v>
      </c>
      <c r="CK157" s="1" t="s">
        <v>476</v>
      </c>
    </row>
    <row r="158" customFormat="false" ht="15" hidden="false" customHeight="true" outlineLevel="0" collapsed="false">
      <c r="A158" s="1" t="n">
        <v>30772</v>
      </c>
      <c r="B158" s="1" t="n">
        <v>2</v>
      </c>
      <c r="C158" s="1" t="n">
        <v>50</v>
      </c>
      <c r="D158" s="1" t="n">
        <v>1</v>
      </c>
      <c r="E158" s="1" t="n">
        <v>1</v>
      </c>
      <c r="F158" s="1" t="n">
        <v>1</v>
      </c>
      <c r="G158" s="1" t="n">
        <v>1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1" t="n">
        <v>0</v>
      </c>
      <c r="N158" s="1" t="n">
        <v>0</v>
      </c>
      <c r="O158" s="1" t="n">
        <v>1</v>
      </c>
      <c r="P158" s="1" t="n">
        <f aca="false">SUM(E158:O158)</f>
        <v>4</v>
      </c>
      <c r="Q158" s="1" t="n">
        <v>120</v>
      </c>
      <c r="R158" s="1" t="n">
        <v>80</v>
      </c>
      <c r="S158" s="1" t="n">
        <v>40</v>
      </c>
      <c r="T158" s="2" t="n">
        <v>93.3333333333333</v>
      </c>
      <c r="U158" s="3" t="n">
        <v>54.1</v>
      </c>
      <c r="V158" s="3" t="n">
        <v>163.6</v>
      </c>
      <c r="W158" s="2" t="n">
        <v>20.2129949007957</v>
      </c>
      <c r="X158" s="2" t="n">
        <v>0</v>
      </c>
      <c r="Y158" s="3" t="n">
        <v>77</v>
      </c>
      <c r="Z158" s="3" t="n">
        <v>89.5</v>
      </c>
      <c r="AA158" s="2" t="n">
        <v>39.7265486636915</v>
      </c>
      <c r="AB158" s="2" t="n">
        <v>0.470660146699267</v>
      </c>
      <c r="AC158" s="2" t="n">
        <v>0.860335195530726</v>
      </c>
      <c r="AD158" s="3" t="n">
        <v>32.5</v>
      </c>
      <c r="AE158" s="3" t="n">
        <v>17.6</v>
      </c>
      <c r="AF158" s="3" t="n">
        <v>36.5</v>
      </c>
      <c r="AG158" s="1" t="n">
        <v>5</v>
      </c>
      <c r="AH158" s="3" t="n">
        <v>45.8</v>
      </c>
      <c r="AI158" s="3" t="n">
        <v>24.8</v>
      </c>
      <c r="AJ158" s="3" t="n">
        <v>34.6</v>
      </c>
      <c r="AK158" s="3" t="n">
        <v>1.9</v>
      </c>
      <c r="AL158" s="1" t="n">
        <v>1116</v>
      </c>
      <c r="AM158" s="1" t="n">
        <v>38</v>
      </c>
      <c r="AN158" s="1" t="n">
        <v>1741</v>
      </c>
      <c r="AO158" s="1" t="n">
        <v>72</v>
      </c>
      <c r="AP158" s="1" t="n">
        <v>98</v>
      </c>
      <c r="AQ158" s="1" t="n">
        <v>117</v>
      </c>
      <c r="AR158" s="1" t="n">
        <v>98</v>
      </c>
      <c r="AS158" s="1" t="n">
        <v>38</v>
      </c>
      <c r="AT158" s="1" t="n">
        <v>1</v>
      </c>
      <c r="AU158" s="1" t="n">
        <f aca="false">((AO158*15)+(AP158*30)+(AQ158*30)+(AR158*30)+(AS158*15))-(AO158*120)</f>
        <v>2400</v>
      </c>
      <c r="AV158" s="1" t="n">
        <f aca="false">((AO158*15)+(AP158*30)+(AQ158*30)+(AR158*30)+(AS158*15))</f>
        <v>11040</v>
      </c>
      <c r="BS158" s="1" t="n">
        <v>235</v>
      </c>
      <c r="BT158" s="1" t="n">
        <v>1</v>
      </c>
      <c r="BU158" s="1" t="n">
        <v>66</v>
      </c>
      <c r="BV158" s="1" t="n">
        <v>0</v>
      </c>
      <c r="BW158" s="1" t="n">
        <v>144</v>
      </c>
      <c r="BX158" s="1" t="n">
        <v>1</v>
      </c>
      <c r="BY158" s="1" t="n">
        <v>25</v>
      </c>
      <c r="BZ158" s="1" t="n">
        <v>126</v>
      </c>
      <c r="CA158" s="1" t="n">
        <v>0</v>
      </c>
      <c r="CB158" s="1" t="n">
        <v>1</v>
      </c>
      <c r="CD158" s="1" t="n">
        <v>65</v>
      </c>
      <c r="CE158" s="1" t="n">
        <v>31.2</v>
      </c>
      <c r="CF158" s="1" t="n">
        <v>31.71</v>
      </c>
      <c r="CG158" s="1" t="n">
        <v>174</v>
      </c>
      <c r="CH158" s="1" t="n">
        <v>110</v>
      </c>
      <c r="CI158" s="1" t="n">
        <v>444</v>
      </c>
      <c r="CJ158" s="1" t="n">
        <v>2.34</v>
      </c>
      <c r="CK158" s="1" t="s">
        <v>429</v>
      </c>
    </row>
    <row r="159" customFormat="false" ht="15" hidden="false" customHeight="true" outlineLevel="0" collapsed="false">
      <c r="A159" s="1" t="n">
        <v>30773</v>
      </c>
      <c r="B159" s="1" t="n">
        <v>2</v>
      </c>
      <c r="C159" s="1" t="n">
        <v>29</v>
      </c>
      <c r="D159" s="1" t="n">
        <v>1</v>
      </c>
      <c r="E159" s="1" t="n">
        <v>0</v>
      </c>
      <c r="F159" s="1" t="n">
        <v>0</v>
      </c>
      <c r="G159" s="1" t="n">
        <v>1</v>
      </c>
      <c r="H159" s="1" t="n">
        <v>0</v>
      </c>
      <c r="I159" s="1" t="n">
        <v>0</v>
      </c>
      <c r="J159" s="1" t="n">
        <v>0</v>
      </c>
      <c r="K159" s="1" t="n">
        <v>1</v>
      </c>
      <c r="L159" s="1" t="n">
        <v>0</v>
      </c>
      <c r="M159" s="1" t="n">
        <v>0</v>
      </c>
      <c r="N159" s="1" t="n">
        <v>0</v>
      </c>
      <c r="O159" s="1" t="n">
        <v>0</v>
      </c>
      <c r="P159" s="1" t="n">
        <f aca="false">SUM(E159:O159)</f>
        <v>2</v>
      </c>
      <c r="Q159" s="1" t="n">
        <v>128</v>
      </c>
      <c r="R159" s="1" t="n">
        <v>88</v>
      </c>
      <c r="S159" s="1" t="n">
        <v>40</v>
      </c>
      <c r="T159" s="2" t="n">
        <v>101.333333333333</v>
      </c>
      <c r="U159" s="3" t="n">
        <v>60</v>
      </c>
      <c r="V159" s="3" t="n">
        <v>168.3</v>
      </c>
      <c r="W159" s="2" t="n">
        <v>21.1827830575865</v>
      </c>
      <c r="X159" s="2" t="n">
        <v>0</v>
      </c>
      <c r="Y159" s="3" t="n">
        <v>75</v>
      </c>
      <c r="Z159" s="3" t="n">
        <v>97.5</v>
      </c>
      <c r="AA159" s="2" t="n">
        <v>29.4863624184885</v>
      </c>
      <c r="AB159" s="2" t="n">
        <v>0.445632798573975</v>
      </c>
      <c r="AC159" s="2" t="n">
        <v>0.769230769230769</v>
      </c>
      <c r="AD159" s="3" t="n">
        <v>26.2</v>
      </c>
      <c r="AE159" s="3" t="n">
        <v>15.7</v>
      </c>
      <c r="AF159" s="3" t="n">
        <v>44.3</v>
      </c>
      <c r="AG159" s="1" t="n">
        <v>2</v>
      </c>
      <c r="AH159" s="3" t="n">
        <v>51.7</v>
      </c>
      <c r="AI159" s="3" t="n">
        <v>31</v>
      </c>
      <c r="AJ159" s="3" t="n">
        <v>42</v>
      </c>
      <c r="AK159" s="3" t="n">
        <v>2.3</v>
      </c>
      <c r="AL159" s="1" t="n">
        <v>1343</v>
      </c>
      <c r="AM159" s="1" t="n">
        <v>22</v>
      </c>
      <c r="AN159" s="1" t="n">
        <v>2095</v>
      </c>
      <c r="AO159" s="1" t="n">
        <v>89</v>
      </c>
      <c r="AP159" s="1" t="n">
        <v>124</v>
      </c>
      <c r="AQ159" s="1" t="n">
        <v>88</v>
      </c>
      <c r="AR159" s="1" t="n">
        <v>72</v>
      </c>
      <c r="AS159" s="1" t="n">
        <v>87</v>
      </c>
      <c r="AT159" s="1" t="n">
        <v>1</v>
      </c>
      <c r="AU159" s="1" t="n">
        <f aca="false">((AO159*15)+(AP159*30)+(AQ159*30)+(AR159*30)+(AS159*15))-(AO159*120)</f>
        <v>480</v>
      </c>
      <c r="AV159" s="1" t="n">
        <f aca="false">((AO159*15)+(AP159*30)+(AQ159*30)+(AR159*30)+(AS159*15))</f>
        <v>11160</v>
      </c>
      <c r="AX159" s="4" t="n">
        <f aca="false">10000/SQRT((AO159*BE159)*(AVERAGE(AO159:AS159)*AVERAGE(BE159:BI159)))</f>
        <v>5.21273394416139</v>
      </c>
      <c r="AY159" s="4" t="n">
        <v>0</v>
      </c>
      <c r="AZ159" s="2" t="n">
        <f aca="false">(AO159*BE159)/405</f>
        <v>2.17555555555556</v>
      </c>
      <c r="BA159" s="2" t="n">
        <v>1</v>
      </c>
      <c r="BB159" s="2" t="n">
        <f aca="false">1/(LOG(BE159)+LOG(AO159))</f>
        <v>0.339555668174967</v>
      </c>
      <c r="BC159" s="2" t="n">
        <f aca="false">(BF159-BE159)/(AP159-AO159)</f>
        <v>2.91714285714286</v>
      </c>
      <c r="BD159" s="2" t="n">
        <f aca="false">(20*BE159)/((AO159/18)-3.5)</f>
        <v>137.076923076923</v>
      </c>
      <c r="BE159" s="3" t="n">
        <v>9.9</v>
      </c>
      <c r="BF159" s="3" t="n">
        <v>112</v>
      </c>
      <c r="BG159" s="3" t="n">
        <v>65.5</v>
      </c>
      <c r="BH159" s="3" t="n">
        <v>23</v>
      </c>
      <c r="BI159" s="3" t="n">
        <v>16.6</v>
      </c>
      <c r="BJ159" s="2" t="n">
        <f aca="false">((BE159*15)+(BF159*30)+(BG159*30)+(BH159*30)+(BI159*15))-(BE159*120)</f>
        <v>5224.5</v>
      </c>
      <c r="BK159" s="2" t="n">
        <f aca="false">((BE159*15)+(BF159*30)+(BG159*30)+(BH159*30)+(BI159*15))</f>
        <v>6412.5</v>
      </c>
      <c r="BL159" s="2" t="n">
        <f aca="false">(1/BE159)</f>
        <v>0.101010101010101</v>
      </c>
      <c r="BM159" s="2" t="n">
        <f aca="false">(BJ159/AU159)</f>
        <v>10.884375</v>
      </c>
      <c r="BN159" s="2" t="n">
        <f aca="false">(BK159/AV159)</f>
        <v>0.574596774193548</v>
      </c>
      <c r="BO159" s="2" t="n">
        <f aca="false">(AX159*BM159)</f>
        <v>56.7373510234817</v>
      </c>
      <c r="BP159" s="2" t="n">
        <f aca="false">(AX159*BN159)</f>
        <v>2.99522010904435</v>
      </c>
      <c r="BQ159" s="2" t="n">
        <v>2</v>
      </c>
      <c r="BR159" s="4" t="n">
        <f aca="false">(BC159*BL159)</f>
        <v>0.294660894660895</v>
      </c>
      <c r="BS159" s="1" t="n">
        <v>140</v>
      </c>
      <c r="BT159" s="1" t="n">
        <v>0</v>
      </c>
      <c r="BU159" s="1" t="n">
        <v>67</v>
      </c>
      <c r="BV159" s="1" t="n">
        <v>0</v>
      </c>
      <c r="BW159" s="1" t="n">
        <v>62</v>
      </c>
      <c r="BX159" s="1" t="n">
        <v>0</v>
      </c>
      <c r="BY159" s="1" t="n">
        <v>11</v>
      </c>
      <c r="BZ159" s="1" t="n">
        <v>56</v>
      </c>
      <c r="CA159" s="1" t="n">
        <v>0</v>
      </c>
      <c r="CB159" s="1" t="n">
        <v>0</v>
      </c>
      <c r="CD159" s="1" t="n">
        <v>58</v>
      </c>
      <c r="CE159" s="1" t="n">
        <v>57.13</v>
      </c>
      <c r="CF159" s="1" t="n">
        <v>54.92</v>
      </c>
      <c r="CG159" s="1" t="n">
        <v>180</v>
      </c>
      <c r="CH159" s="1" t="n">
        <v>88</v>
      </c>
      <c r="CI159" s="1" t="n">
        <v>428</v>
      </c>
      <c r="CJ159" s="1" t="n">
        <v>1.21</v>
      </c>
      <c r="CK159" s="1" t="s">
        <v>429</v>
      </c>
      <c r="FN159" s="1" t="n">
        <v>15</v>
      </c>
      <c r="FO159" s="1" t="n">
        <v>2</v>
      </c>
      <c r="FP159" s="1" t="n">
        <v>2</v>
      </c>
      <c r="FQ159" s="1" t="n">
        <v>28.54339</v>
      </c>
      <c r="FR159" s="1" t="n">
        <v>64.13593</v>
      </c>
      <c r="FS159" s="1" t="n">
        <v>0.2</v>
      </c>
      <c r="FT159" s="1" t="n">
        <v>1</v>
      </c>
      <c r="FU159" s="1" t="n">
        <v>4</v>
      </c>
      <c r="FV159" s="1" t="n">
        <v>1</v>
      </c>
      <c r="FW159" s="1" t="n">
        <v>1525.63</v>
      </c>
      <c r="FX159" s="1" t="n">
        <v>65.51</v>
      </c>
      <c r="FY159" s="1" t="n">
        <v>27.54</v>
      </c>
      <c r="FZ159" s="1" t="n">
        <v>34.34</v>
      </c>
      <c r="GA159" s="1" t="n">
        <v>26.16</v>
      </c>
      <c r="GB159" s="1" t="n">
        <v>171.67</v>
      </c>
      <c r="GC159" s="1" t="n">
        <v>26.28</v>
      </c>
      <c r="GD159" s="1" t="n">
        <v>32.54</v>
      </c>
      <c r="GE159" s="1" t="n">
        <v>2.48</v>
      </c>
      <c r="GF159" s="1" t="n">
        <v>47.76</v>
      </c>
      <c r="GG159" s="1" t="n">
        <v>1.21</v>
      </c>
      <c r="GH159" s="1" t="n">
        <v>21.05</v>
      </c>
      <c r="GI159" s="1" t="n">
        <v>7.67</v>
      </c>
      <c r="GJ159" s="1" t="n">
        <v>22.7</v>
      </c>
      <c r="GK159" s="1" t="n">
        <v>23.08</v>
      </c>
      <c r="GL159" s="1" t="n">
        <v>15.68</v>
      </c>
      <c r="GM159" s="1" t="n">
        <v>4.95</v>
      </c>
      <c r="GN159" s="1" t="n">
        <v>0</v>
      </c>
      <c r="GO159" s="1" t="n">
        <v>13.13</v>
      </c>
      <c r="GP159" s="1" t="n">
        <v>5.35</v>
      </c>
      <c r="GQ159" s="1" t="n">
        <v>4.39</v>
      </c>
      <c r="GR159" s="1" t="n">
        <v>1.28</v>
      </c>
      <c r="GS159" s="1" t="n">
        <v>718.88</v>
      </c>
      <c r="GT159" s="1" t="n">
        <v>12.91</v>
      </c>
      <c r="GU159" s="1" t="n">
        <v>0.88</v>
      </c>
      <c r="GV159" s="1" t="n">
        <v>375.87</v>
      </c>
      <c r="GW159" s="1" t="n">
        <v>1207.71</v>
      </c>
      <c r="GX159" s="1" t="n">
        <v>3531.24</v>
      </c>
      <c r="GY159" s="1" t="n">
        <v>2054.66</v>
      </c>
      <c r="GZ159" s="1" t="n">
        <v>8.09</v>
      </c>
      <c r="HA159" s="1" t="n">
        <v>1.63</v>
      </c>
      <c r="HB159" s="1" t="n">
        <v>3.08</v>
      </c>
      <c r="HC159" s="1" t="n">
        <v>0</v>
      </c>
      <c r="HD159" s="1" t="n">
        <v>66.6</v>
      </c>
      <c r="HE159" s="1" t="n">
        <v>200.6</v>
      </c>
      <c r="HF159" s="1" t="n">
        <v>1.46</v>
      </c>
      <c r="HG159" s="1" t="n">
        <v>1.73</v>
      </c>
      <c r="HH159" s="1" t="n">
        <v>22.27</v>
      </c>
      <c r="HI159" s="1" t="n">
        <v>4.49</v>
      </c>
      <c r="HJ159" s="1" t="n">
        <v>1.64</v>
      </c>
      <c r="HK159" s="1" t="n">
        <v>1.13</v>
      </c>
      <c r="HL159" s="1" t="n">
        <v>324.57</v>
      </c>
      <c r="HM159" s="1" t="n">
        <v>2.91</v>
      </c>
      <c r="HN159" s="1" t="n">
        <v>254.81</v>
      </c>
      <c r="HO159" s="1" t="n">
        <v>7445.64</v>
      </c>
      <c r="HP159" s="1" t="n">
        <v>9681.35</v>
      </c>
      <c r="HQ159" s="1" t="n">
        <v>97.89</v>
      </c>
      <c r="HR159" s="1" t="n">
        <v>5617.29</v>
      </c>
      <c r="HS159" s="1" t="n">
        <v>328.96</v>
      </c>
      <c r="HT159" s="1" t="n">
        <v>7145.32</v>
      </c>
      <c r="HU159" s="1" t="n">
        <v>7303.82</v>
      </c>
      <c r="HV159" s="1" t="n">
        <v>226.92</v>
      </c>
      <c r="HW159" s="1" t="n">
        <v>9.54</v>
      </c>
      <c r="HX159" s="1" t="n">
        <v>10.53</v>
      </c>
      <c r="HY159" s="1" t="n">
        <v>9.32</v>
      </c>
      <c r="HZ159" s="1" t="n">
        <v>0.78</v>
      </c>
      <c r="IA159" s="1" t="n">
        <v>6.47</v>
      </c>
      <c r="IB159" s="1" t="n">
        <v>1.72</v>
      </c>
      <c r="IC159" s="1" t="n">
        <v>19.18</v>
      </c>
      <c r="ID159" s="1" t="n">
        <v>10.14</v>
      </c>
      <c r="IE159" s="1" t="n">
        <v>18.25</v>
      </c>
      <c r="IF159" s="1" t="n">
        <v>29.08</v>
      </c>
      <c r="IG159" s="1" t="n">
        <v>12.87</v>
      </c>
      <c r="IH159" s="1" t="n">
        <v>158.96</v>
      </c>
      <c r="II159" s="1" t="n">
        <v>1.36</v>
      </c>
      <c r="IJ159" s="1" t="n">
        <v>334.37</v>
      </c>
      <c r="IK159" s="1" t="n">
        <v>155.1</v>
      </c>
      <c r="IL159" s="1" t="n">
        <v>760425.74</v>
      </c>
      <c r="IM159" s="1" t="n">
        <v>4429.58</v>
      </c>
      <c r="IN159" s="1" t="n">
        <v>55.28</v>
      </c>
      <c r="IO159" s="1" t="n">
        <v>0.07</v>
      </c>
      <c r="IP159" s="1" t="n">
        <v>0.02</v>
      </c>
      <c r="IQ159" s="1" t="n">
        <v>0.02</v>
      </c>
      <c r="IR159" s="1" t="n">
        <v>0.03</v>
      </c>
      <c r="IS159" s="1" t="n">
        <v>0.17</v>
      </c>
      <c r="IT159" s="1" t="n">
        <v>0.02</v>
      </c>
      <c r="IU159" s="1" t="n">
        <v>0.5</v>
      </c>
      <c r="IV159" s="1" t="n">
        <v>0.33</v>
      </c>
      <c r="IW159" s="1" t="n">
        <v>8.48</v>
      </c>
      <c r="IX159" s="1" t="n">
        <v>4.7</v>
      </c>
      <c r="IY159" s="1" t="n">
        <v>2.77</v>
      </c>
      <c r="IZ159" s="1" t="n">
        <v>1.2</v>
      </c>
      <c r="JA159" s="1" t="n">
        <v>1.34</v>
      </c>
      <c r="JB159" s="1" t="n">
        <v>0.01</v>
      </c>
      <c r="JC159" s="1" t="n">
        <v>20.97</v>
      </c>
      <c r="JD159" s="1" t="n">
        <v>12.73</v>
      </c>
      <c r="JE159" s="1" t="n">
        <v>0.49</v>
      </c>
      <c r="JF159" s="1" t="n">
        <v>0.17</v>
      </c>
      <c r="JG159" s="1" t="n">
        <v>0.06</v>
      </c>
      <c r="JH159" s="1" t="n">
        <v>9.57</v>
      </c>
      <c r="JI159" s="1" t="n">
        <v>5.27</v>
      </c>
      <c r="JJ159" s="1" t="n">
        <v>0.03</v>
      </c>
      <c r="JK159" s="1" t="n">
        <v>0.08</v>
      </c>
      <c r="JL159" s="1" t="n">
        <v>0.83</v>
      </c>
      <c r="JM159" s="1" t="n">
        <v>0.53</v>
      </c>
      <c r="JN159" s="1" t="n">
        <v>0.02</v>
      </c>
      <c r="JO159" s="1" t="n">
        <v>0.1</v>
      </c>
      <c r="JP159" s="1" t="n">
        <v>0.03</v>
      </c>
      <c r="JQ159" s="1" t="n">
        <v>0.11</v>
      </c>
      <c r="JR159" s="1" t="n">
        <v>0.11</v>
      </c>
      <c r="JS159" s="1" t="n">
        <v>0.02</v>
      </c>
      <c r="JT159" s="1" t="n">
        <v>0.31</v>
      </c>
      <c r="JU159" s="1" t="n">
        <v>0.3</v>
      </c>
      <c r="JV159" s="1" t="n">
        <v>51</v>
      </c>
      <c r="JW159" s="1" t="n">
        <v>3060</v>
      </c>
      <c r="JX159" s="1" t="n">
        <v>45.9</v>
      </c>
      <c r="JY159" s="1" t="n">
        <v>14.4125</v>
      </c>
      <c r="JZ159" s="1" t="n">
        <v>12.875</v>
      </c>
      <c r="KA159" s="1" t="n">
        <v>772.5</v>
      </c>
      <c r="KB159" s="1" t="n">
        <v>17.5</v>
      </c>
      <c r="KC159" s="1" t="n">
        <v>7</v>
      </c>
      <c r="KD159" s="1" t="n">
        <v>420</v>
      </c>
      <c r="KE159" s="1" t="n">
        <v>57.391</v>
      </c>
      <c r="KF159" s="1" t="n">
        <v>108.391</v>
      </c>
      <c r="KG159" s="1" t="n">
        <v>138.4779</v>
      </c>
    </row>
    <row r="160" customFormat="false" ht="15" hidden="false" customHeight="true" outlineLevel="0" collapsed="false">
      <c r="A160" s="1" t="n">
        <v>30774</v>
      </c>
      <c r="B160" s="1" t="n">
        <v>2</v>
      </c>
      <c r="C160" s="1" t="n">
        <v>61</v>
      </c>
      <c r="D160" s="1" t="n">
        <v>1</v>
      </c>
      <c r="E160" s="1" t="n">
        <v>0</v>
      </c>
      <c r="F160" s="1" t="n">
        <v>1</v>
      </c>
      <c r="G160" s="1" t="n">
        <v>1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1</v>
      </c>
      <c r="N160" s="1" t="n">
        <v>0</v>
      </c>
      <c r="O160" s="1" t="n">
        <v>1</v>
      </c>
      <c r="P160" s="1" t="n">
        <f aca="false">SUM(E160:O160)</f>
        <v>4</v>
      </c>
      <c r="Q160" s="1" t="n">
        <v>136</v>
      </c>
      <c r="R160" s="1" t="n">
        <v>90</v>
      </c>
      <c r="S160" s="1" t="n">
        <v>46</v>
      </c>
      <c r="T160" s="2" t="n">
        <v>105.333333333333</v>
      </c>
      <c r="U160" s="3" t="n">
        <v>77.8</v>
      </c>
      <c r="V160" s="3" t="n">
        <v>159.5</v>
      </c>
      <c r="W160" s="2" t="n">
        <v>30.5814604809308</v>
      </c>
      <c r="X160" s="2" t="n">
        <v>2</v>
      </c>
      <c r="Y160" s="3" t="n">
        <v>94.2</v>
      </c>
      <c r="Z160" s="3" t="n">
        <v>105</v>
      </c>
      <c r="AA160" s="2" t="n">
        <v>43.3877215710483</v>
      </c>
      <c r="AB160" s="2" t="n">
        <v>0.590595611285267</v>
      </c>
      <c r="AC160" s="2" t="n">
        <v>0.897142857142857</v>
      </c>
      <c r="AD160" s="3" t="n">
        <v>43.7</v>
      </c>
      <c r="AE160" s="3" t="n">
        <v>34</v>
      </c>
      <c r="AF160" s="3" t="n">
        <v>43.8</v>
      </c>
      <c r="AG160" s="1" t="n">
        <v>11</v>
      </c>
      <c r="AH160" s="3" t="n">
        <v>39.5</v>
      </c>
      <c r="AI160" s="3" t="n">
        <v>30.7</v>
      </c>
      <c r="AJ160" s="3" t="n">
        <v>41.6</v>
      </c>
      <c r="AK160" s="3" t="n">
        <v>2.2</v>
      </c>
      <c r="AL160" s="1" t="n">
        <v>1351</v>
      </c>
      <c r="AM160" s="1" t="n">
        <v>76</v>
      </c>
      <c r="AN160" s="1" t="n">
        <v>2216</v>
      </c>
      <c r="AO160" s="1" t="n">
        <v>101</v>
      </c>
      <c r="AP160" s="1" t="n">
        <v>143</v>
      </c>
      <c r="AQ160" s="1" t="n">
        <v>127</v>
      </c>
      <c r="AR160" s="1" t="n">
        <v>63</v>
      </c>
      <c r="AS160" s="1" t="n">
        <v>76</v>
      </c>
      <c r="AT160" s="1" t="n">
        <v>2</v>
      </c>
      <c r="AU160" s="1" t="n">
        <f aca="false">((AO160*15)+(AP160*30)+(AQ160*30)+(AR160*30)+(AS160*15))-(AO160*120)</f>
        <v>525</v>
      </c>
      <c r="AV160" s="1" t="n">
        <f aca="false">((AO160*15)+(AP160*30)+(AQ160*30)+(AR160*30)+(AS160*15))</f>
        <v>12645</v>
      </c>
      <c r="AW160" s="1" t="n">
        <v>6.2</v>
      </c>
      <c r="AX160" s="4" t="n">
        <f aca="false">10000/SQRT((AO160*BE160)*(AVERAGE(AO160:AS160)*AVERAGE(BE160:BI160)))</f>
        <v>2.6802755081139</v>
      </c>
      <c r="AY160" s="4" t="n">
        <v>1</v>
      </c>
      <c r="AZ160" s="2" t="n">
        <f aca="false">(AO160*BE160)/405</f>
        <v>2.37162962962963</v>
      </c>
      <c r="BA160" s="2" t="n">
        <v>1</v>
      </c>
      <c r="BB160" s="2" t="n">
        <f aca="false">1/(LOG(BE160)+LOG(AO160))</f>
        <v>0.335288974371303</v>
      </c>
      <c r="BC160" s="2" t="n">
        <f aca="false">(BF160-BE160)/(AP160-AO160)</f>
        <v>5.51166666666667</v>
      </c>
      <c r="BD160" s="2" t="n">
        <f aca="false">(20*BE160)/((AO160/18)-3.5)</f>
        <v>90.0947368421053</v>
      </c>
      <c r="BE160" s="3" t="n">
        <v>9.51</v>
      </c>
      <c r="BF160" s="3" t="n">
        <v>241</v>
      </c>
      <c r="BG160" s="3" t="n">
        <v>300</v>
      </c>
      <c r="BH160" s="3" t="n">
        <v>78.6</v>
      </c>
      <c r="BI160" s="3" t="n">
        <v>81.3</v>
      </c>
      <c r="BJ160" s="2" t="n">
        <f aca="false">((BE160*15)+(BF160*30)+(BG160*30)+(BH160*30)+(BI160*15))-(BE160*120)</f>
        <v>18808.95</v>
      </c>
      <c r="BK160" s="2" t="n">
        <f aca="false">((BE160*15)+(BF160*30)+(BG160*30)+(BH160*30)+(BI160*15))</f>
        <v>19950.15</v>
      </c>
      <c r="BL160" s="2" t="n">
        <f aca="false">(1/BE160)</f>
        <v>0.10515247108307</v>
      </c>
      <c r="BM160" s="2" t="n">
        <f aca="false">(BJ160/AU160)</f>
        <v>35.8265714285714</v>
      </c>
      <c r="BN160" s="2" t="n">
        <f aca="false">(BK160/AV160)</f>
        <v>1.57771055753262</v>
      </c>
      <c r="BO160" s="2" t="n">
        <f aca="false">(AX160*BM160)</f>
        <v>96.0250819396932</v>
      </c>
      <c r="BP160" s="2" t="n">
        <f aca="false">(AX160*BN160)</f>
        <v>4.22869896624741</v>
      </c>
      <c r="BQ160" s="2" t="n">
        <v>2</v>
      </c>
      <c r="BR160" s="4" t="n">
        <f aca="false">(BC160*BL160)</f>
        <v>0.57956536978619</v>
      </c>
      <c r="BS160" s="1" t="n">
        <v>243</v>
      </c>
      <c r="BT160" s="1" t="n">
        <v>1</v>
      </c>
      <c r="BU160" s="1" t="n">
        <v>30</v>
      </c>
      <c r="BV160" s="1" t="n">
        <v>1</v>
      </c>
      <c r="BW160" s="1" t="n">
        <v>177</v>
      </c>
      <c r="BX160" s="1" t="n">
        <v>1</v>
      </c>
      <c r="BY160" s="1" t="n">
        <v>36</v>
      </c>
      <c r="BZ160" s="1" t="n">
        <v>179</v>
      </c>
      <c r="CA160" s="1" t="n">
        <v>1</v>
      </c>
      <c r="CB160" s="1" t="n">
        <v>5</v>
      </c>
      <c r="CC160" s="1" t="n">
        <v>2</v>
      </c>
      <c r="CD160" s="1" t="n">
        <v>63</v>
      </c>
      <c r="CE160" s="1" t="n">
        <v>-5.35</v>
      </c>
      <c r="CF160" s="1" t="n">
        <v>45.21</v>
      </c>
      <c r="CG160" s="1" t="n">
        <v>162</v>
      </c>
      <c r="CH160" s="1" t="n">
        <v>84</v>
      </c>
      <c r="CI160" s="1" t="n">
        <v>434</v>
      </c>
      <c r="CJ160" s="1" t="n">
        <v>0.96</v>
      </c>
      <c r="CK160" s="1" t="s">
        <v>429</v>
      </c>
    </row>
    <row r="161" customFormat="false" ht="15" hidden="false" customHeight="true" outlineLevel="0" collapsed="false">
      <c r="A161" s="1" t="n">
        <v>30776</v>
      </c>
      <c r="B161" s="1" t="n">
        <v>2</v>
      </c>
      <c r="C161" s="1" t="n">
        <v>35</v>
      </c>
      <c r="D161" s="1" t="n">
        <v>1</v>
      </c>
      <c r="E161" s="1" t="n">
        <v>1</v>
      </c>
      <c r="F161" s="1" t="n">
        <v>0</v>
      </c>
      <c r="G161" s="1" t="n">
        <v>1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</v>
      </c>
      <c r="M161" s="1" t="n">
        <v>1</v>
      </c>
      <c r="N161" s="1" t="n">
        <v>0</v>
      </c>
      <c r="O161" s="1" t="n">
        <v>0</v>
      </c>
      <c r="P161" s="1" t="n">
        <f aca="false">SUM(E161:O161)</f>
        <v>3</v>
      </c>
      <c r="Q161" s="1" t="n">
        <v>110</v>
      </c>
      <c r="R161" s="1" t="n">
        <v>62</v>
      </c>
      <c r="S161" s="1" t="n">
        <v>48</v>
      </c>
      <c r="T161" s="2" t="n">
        <v>78</v>
      </c>
      <c r="U161" s="3" t="n">
        <v>60.7</v>
      </c>
      <c r="V161" s="3" t="n">
        <v>149</v>
      </c>
      <c r="W161" s="2" t="n">
        <v>27.3411107607765</v>
      </c>
      <c r="X161" s="2" t="n">
        <v>1</v>
      </c>
      <c r="Y161" s="3" t="n">
        <v>87</v>
      </c>
      <c r="Z161" s="3" t="n">
        <v>93.5</v>
      </c>
      <c r="AA161" s="2" t="n">
        <v>35.1991035092202</v>
      </c>
      <c r="AB161" s="2" t="n">
        <v>0.583892617449664</v>
      </c>
      <c r="AC161" s="2" t="n">
        <v>0.93048128342246</v>
      </c>
      <c r="AD161" s="3" t="n">
        <v>32.8</v>
      </c>
      <c r="AE161" s="3" t="n">
        <v>19.9</v>
      </c>
      <c r="AF161" s="3" t="n">
        <v>40.8</v>
      </c>
      <c r="AG161" s="1" t="n">
        <v>5</v>
      </c>
      <c r="AH161" s="3" t="n">
        <v>46.8</v>
      </c>
      <c r="AI161" s="3" t="n">
        <v>28.4</v>
      </c>
      <c r="AJ161" s="3" t="n">
        <v>38.7</v>
      </c>
      <c r="AK161" s="3" t="n">
        <v>2.1</v>
      </c>
      <c r="AL161" s="1" t="n">
        <v>1254</v>
      </c>
      <c r="AM161" s="1" t="n">
        <v>38</v>
      </c>
      <c r="AN161" s="1" t="n">
        <v>1956</v>
      </c>
      <c r="AO161" s="1" t="n">
        <v>86</v>
      </c>
      <c r="AP161" s="1" t="n">
        <v>120</v>
      </c>
      <c r="AQ161" s="1" t="n">
        <v>99</v>
      </c>
      <c r="AR161" s="1" t="n">
        <v>100</v>
      </c>
      <c r="AS161" s="1" t="n">
        <v>92</v>
      </c>
      <c r="AT161" s="1" t="n">
        <v>1</v>
      </c>
      <c r="AU161" s="1" t="n">
        <f aca="false">((AO161*15)+(AP161*30)+(AQ161*30)+(AR161*30)+(AS161*15))-(AO161*120)</f>
        <v>1920</v>
      </c>
      <c r="AV161" s="1" t="n">
        <f aca="false">((AO161*15)+(AP161*30)+(AQ161*30)+(AR161*30)+(AS161*15))</f>
        <v>12240</v>
      </c>
      <c r="AX161" s="4" t="n">
        <f aca="false">10000/SQRT((AO161*BE161)*(AVERAGE(AO161:AS161)*AVERAGE(BE161:BI161)))</f>
        <v>5.97635283515995</v>
      </c>
      <c r="AY161" s="4" t="n">
        <v>0</v>
      </c>
      <c r="AZ161" s="2" t="n">
        <f aca="false">(AO161*BE161)/405</f>
        <v>1.35476543209877</v>
      </c>
      <c r="BA161" s="2" t="n">
        <v>0</v>
      </c>
      <c r="BB161" s="2" t="n">
        <f aca="false">1/(LOG(BE161)+LOG(AO161))</f>
        <v>0.36505421696262</v>
      </c>
      <c r="BC161" s="2" t="n">
        <f aca="false">(BF161-BE161)/(AP161-AO161)</f>
        <v>1.60647058823529</v>
      </c>
      <c r="BD161" s="2" t="n">
        <f aca="false">(20*BE161)/((AO161/18)-3.5)</f>
        <v>99.8608695652174</v>
      </c>
      <c r="BE161" s="3" t="n">
        <v>6.38</v>
      </c>
      <c r="BF161" s="3" t="n">
        <v>61</v>
      </c>
      <c r="BG161" s="3" t="n">
        <v>64.7</v>
      </c>
      <c r="BH161" s="3" t="n">
        <v>63.3</v>
      </c>
      <c r="BI161" s="3" t="n">
        <v>61.3</v>
      </c>
      <c r="BJ161" s="2" t="n">
        <f aca="false">((BE161*15)+(BF161*30)+(BG161*30)+(BH161*30)+(BI161*15))-(BE161*120)</f>
        <v>5919.6</v>
      </c>
      <c r="BK161" s="2" t="n">
        <f aca="false">((BE161*15)+(BF161*30)+(BG161*30)+(BH161*30)+(BI161*15))</f>
        <v>6685.2</v>
      </c>
      <c r="BL161" s="2" t="n">
        <f aca="false">(1/BE161)</f>
        <v>0.156739811912226</v>
      </c>
      <c r="BM161" s="2" t="n">
        <f aca="false">(BJ161/AU161)</f>
        <v>3.083125</v>
      </c>
      <c r="BN161" s="2" t="n">
        <f aca="false">(BK161/AV161)</f>
        <v>0.546176470588235</v>
      </c>
      <c r="BO161" s="2" t="n">
        <f aca="false">(AX161*BM161)</f>
        <v>18.4258428349025</v>
      </c>
      <c r="BP161" s="2" t="n">
        <f aca="false">(AX161*BN161)</f>
        <v>3.26414329849766</v>
      </c>
      <c r="BQ161" s="2" t="n">
        <v>2</v>
      </c>
      <c r="BR161" s="4" t="n">
        <f aca="false">(BC161*BL161)</f>
        <v>0.251797897842523</v>
      </c>
      <c r="BS161" s="1" t="n">
        <v>179</v>
      </c>
      <c r="BT161" s="1" t="n">
        <v>0</v>
      </c>
      <c r="BU161" s="1" t="n">
        <v>58</v>
      </c>
      <c r="BV161" s="1" t="n">
        <v>0</v>
      </c>
      <c r="BW161" s="1" t="n">
        <v>94</v>
      </c>
      <c r="BX161" s="1" t="n">
        <v>0</v>
      </c>
      <c r="BY161" s="1" t="n">
        <v>27</v>
      </c>
      <c r="BZ161" s="1" t="n">
        <v>137</v>
      </c>
      <c r="CA161" s="1" t="n">
        <v>0</v>
      </c>
      <c r="CB161" s="1" t="n">
        <v>2</v>
      </c>
      <c r="CD161" s="1" t="n">
        <v>62</v>
      </c>
      <c r="CE161" s="1" t="n">
        <v>56.9</v>
      </c>
      <c r="CF161" s="1" t="n">
        <v>49.64</v>
      </c>
      <c r="CG161" s="1" t="n">
        <v>174</v>
      </c>
      <c r="CH161" s="1" t="n">
        <v>114</v>
      </c>
      <c r="CI161" s="1" t="n">
        <v>403</v>
      </c>
      <c r="CJ161" s="1" t="n">
        <v>1.2</v>
      </c>
      <c r="CK161" s="1" t="s">
        <v>429</v>
      </c>
      <c r="FM161" s="1" t="n">
        <v>20</v>
      </c>
      <c r="FN161" s="1" t="n">
        <v>20</v>
      </c>
      <c r="FO161" s="1" t="n">
        <v>1</v>
      </c>
      <c r="FP161" s="1" t="n">
        <v>1</v>
      </c>
      <c r="FQ161" s="1" t="n">
        <v>25.26</v>
      </c>
      <c r="FR161" s="1" t="n">
        <v>90.24873</v>
      </c>
      <c r="FS161" s="1" t="n">
        <v>0.08</v>
      </c>
      <c r="FT161" s="1" t="n">
        <v>2</v>
      </c>
      <c r="FU161" s="1" t="n">
        <v>4</v>
      </c>
      <c r="FV161" s="1" t="n">
        <v>1</v>
      </c>
      <c r="FW161" s="1" t="n">
        <v>2418.58</v>
      </c>
      <c r="FX161" s="1" t="n">
        <v>81.93</v>
      </c>
      <c r="FY161" s="1" t="n">
        <v>46.88</v>
      </c>
      <c r="FZ161" s="1" t="n">
        <v>45.81</v>
      </c>
      <c r="GA161" s="1" t="n">
        <v>26.78</v>
      </c>
      <c r="GB161" s="1" t="n">
        <v>343.84</v>
      </c>
      <c r="GC161" s="1" t="n">
        <v>42.83</v>
      </c>
      <c r="GD161" s="1" t="n">
        <v>18.99</v>
      </c>
      <c r="GE161" s="1" t="n">
        <v>17.75</v>
      </c>
      <c r="GF161" s="1" t="n">
        <v>89.64</v>
      </c>
      <c r="GG161" s="1" t="n">
        <v>2.42</v>
      </c>
      <c r="GH161" s="1" t="n">
        <v>14.15</v>
      </c>
      <c r="GI161" s="1" t="n">
        <v>7.03</v>
      </c>
      <c r="GJ161" s="1" t="n">
        <v>30.71</v>
      </c>
      <c r="GK161" s="1" t="n">
        <v>28.97</v>
      </c>
      <c r="GL161" s="1" t="n">
        <v>19.15</v>
      </c>
      <c r="GM161" s="1" t="n">
        <v>6.23</v>
      </c>
      <c r="GN161" s="1" t="n">
        <v>0</v>
      </c>
      <c r="GO161" s="1" t="n">
        <v>23.42</v>
      </c>
      <c r="GP161" s="1" t="n">
        <v>13.08</v>
      </c>
      <c r="GQ161" s="1" t="n">
        <v>5.22</v>
      </c>
      <c r="GR161" s="1" t="n">
        <v>1.57</v>
      </c>
      <c r="GS161" s="1" t="n">
        <v>886.22</v>
      </c>
      <c r="GT161" s="1" t="n">
        <v>16.88</v>
      </c>
      <c r="GU161" s="1" t="n">
        <v>0.86</v>
      </c>
      <c r="GV161" s="1" t="n">
        <v>408.95</v>
      </c>
      <c r="GW161" s="1" t="n">
        <v>1506.47</v>
      </c>
      <c r="GX161" s="1" t="n">
        <v>3248.36</v>
      </c>
      <c r="GY161" s="1" t="n">
        <v>2693.5</v>
      </c>
      <c r="GZ161" s="1" t="n">
        <v>11.39</v>
      </c>
      <c r="HA161" s="1" t="n">
        <v>2.48</v>
      </c>
      <c r="HB161" s="1" t="n">
        <v>4.7</v>
      </c>
      <c r="HC161" s="1" t="n">
        <v>0</v>
      </c>
      <c r="HD161" s="1" t="n">
        <v>69.01</v>
      </c>
      <c r="HE161" s="1" t="n">
        <v>144.44</v>
      </c>
      <c r="HF161" s="1" t="n">
        <v>2.42</v>
      </c>
      <c r="HG161" s="1" t="n">
        <v>2.16</v>
      </c>
      <c r="HH161" s="1" t="n">
        <v>24.05</v>
      </c>
      <c r="HI161" s="1" t="n">
        <v>4.85</v>
      </c>
      <c r="HJ161" s="1" t="n">
        <v>2.02</v>
      </c>
      <c r="HK161" s="1" t="n">
        <v>3.87</v>
      </c>
      <c r="HL161" s="1" t="n">
        <v>342.61</v>
      </c>
      <c r="HM161" s="1" t="n">
        <v>4.06</v>
      </c>
      <c r="HN161" s="1" t="n">
        <v>35.81</v>
      </c>
      <c r="HO161" s="1" t="n">
        <v>3548.17</v>
      </c>
      <c r="HP161" s="1" t="n">
        <v>2008.67</v>
      </c>
      <c r="HQ161" s="1" t="n">
        <v>19.46</v>
      </c>
      <c r="HR161" s="1" t="n">
        <v>1067.26</v>
      </c>
      <c r="HS161" s="1" t="n">
        <v>59.35</v>
      </c>
      <c r="HT161" s="1" t="n">
        <v>5122.2</v>
      </c>
      <c r="HU161" s="1" t="n">
        <v>460.74</v>
      </c>
      <c r="HV161" s="1" t="n">
        <v>234</v>
      </c>
      <c r="HW161" s="1" t="n">
        <v>10.4</v>
      </c>
      <c r="HX161" s="1" t="n">
        <v>7.87</v>
      </c>
      <c r="HY161" s="1" t="n">
        <v>6.91</v>
      </c>
      <c r="HZ161" s="1" t="n">
        <v>1.17</v>
      </c>
      <c r="IA161" s="1" t="n">
        <v>10.01</v>
      </c>
      <c r="IB161" s="1" t="n">
        <v>2.12</v>
      </c>
      <c r="IC161" s="1" t="n">
        <v>22.84</v>
      </c>
      <c r="ID161" s="1" t="n">
        <v>7.84</v>
      </c>
      <c r="IE161" s="1" t="n">
        <v>24.01</v>
      </c>
      <c r="IF161" s="1" t="n">
        <v>31.26</v>
      </c>
      <c r="IG161" s="1" t="n">
        <v>16.97</v>
      </c>
      <c r="IH161" s="1" t="n">
        <v>189.59</v>
      </c>
      <c r="II161" s="1" t="n">
        <v>1.38</v>
      </c>
      <c r="IJ161" s="1" t="n">
        <v>0.95</v>
      </c>
      <c r="IK161" s="1" t="n">
        <v>44.95</v>
      </c>
      <c r="IL161" s="1" t="n">
        <v>2408841.4</v>
      </c>
      <c r="IM161" s="1" t="n">
        <v>7005.7</v>
      </c>
      <c r="IN161" s="1" t="n">
        <v>63</v>
      </c>
      <c r="IO161" s="1" t="n">
        <v>0.44</v>
      </c>
      <c r="IP161" s="1" t="n">
        <v>0.25</v>
      </c>
      <c r="IQ161" s="1" t="n">
        <v>0.2</v>
      </c>
      <c r="IR161" s="1" t="n">
        <v>0.64</v>
      </c>
      <c r="IS161" s="1" t="n">
        <v>1.42</v>
      </c>
      <c r="IT161" s="1" t="n">
        <v>0.2</v>
      </c>
      <c r="IU161" s="1" t="n">
        <v>2.23</v>
      </c>
      <c r="IV161" s="1" t="n">
        <v>1.57</v>
      </c>
      <c r="IW161" s="1" t="n">
        <v>20.93</v>
      </c>
      <c r="IX161" s="1" t="n">
        <v>8.78</v>
      </c>
      <c r="IY161" s="1" t="n">
        <v>12.81</v>
      </c>
      <c r="IZ161" s="1" t="n">
        <v>3.13</v>
      </c>
      <c r="JA161" s="1" t="n">
        <v>1.54</v>
      </c>
      <c r="JB161" s="1" t="n">
        <v>0.08</v>
      </c>
      <c r="JC161" s="1" t="n">
        <v>34.5</v>
      </c>
      <c r="JD161" s="1" t="n">
        <v>10.64</v>
      </c>
      <c r="JE161" s="1" t="n">
        <v>1.4</v>
      </c>
      <c r="JF161" s="1" t="n">
        <v>0.23</v>
      </c>
      <c r="JG161" s="1" t="n">
        <v>0.03</v>
      </c>
      <c r="JH161" s="1" t="n">
        <v>13.67</v>
      </c>
      <c r="JI161" s="1" t="n">
        <v>6.69</v>
      </c>
      <c r="JJ161" s="1" t="n">
        <v>0.14</v>
      </c>
      <c r="JK161" s="1" t="n">
        <v>0.3</v>
      </c>
      <c r="JL161" s="1" t="n">
        <v>0.93</v>
      </c>
      <c r="JM161" s="1" t="n">
        <v>0.75</v>
      </c>
      <c r="JN161" s="1" t="n">
        <v>0.01</v>
      </c>
      <c r="JO161" s="1" t="n">
        <v>0.11</v>
      </c>
      <c r="JP161" s="1" t="n">
        <v>0.03</v>
      </c>
      <c r="JQ161" s="1" t="n">
        <v>0.04</v>
      </c>
      <c r="JR161" s="1" t="n">
        <v>0.04</v>
      </c>
      <c r="JS161" s="1" t="n">
        <v>0.01</v>
      </c>
      <c r="JT161" s="1" t="n">
        <v>0.1</v>
      </c>
      <c r="JU161" s="1" t="n">
        <v>0.09</v>
      </c>
      <c r="JV161" s="1" t="n">
        <v>70</v>
      </c>
      <c r="JW161" s="1" t="n">
        <v>4200</v>
      </c>
      <c r="JX161" s="1" t="n">
        <v>63</v>
      </c>
      <c r="JY161" s="1" t="n">
        <v>31.975</v>
      </c>
      <c r="JZ161" s="1" t="n">
        <v>26.25</v>
      </c>
      <c r="KA161" s="1" t="n">
        <v>1575</v>
      </c>
      <c r="KB161" s="1" t="n">
        <v>16.4116</v>
      </c>
      <c r="KC161" s="1" t="n">
        <v>6.609</v>
      </c>
      <c r="KD161" s="1" t="n">
        <v>396.54</v>
      </c>
      <c r="KE161" s="1" t="n">
        <v>33.392</v>
      </c>
      <c r="KF161" s="1" t="n">
        <v>103.392</v>
      </c>
      <c r="KG161" s="1" t="n">
        <v>49.9561</v>
      </c>
    </row>
    <row r="162" customFormat="false" ht="15" hidden="false" customHeight="true" outlineLevel="0" collapsed="false">
      <c r="A162" s="1" t="n">
        <v>30778</v>
      </c>
      <c r="B162" s="1" t="n">
        <v>1</v>
      </c>
      <c r="C162" s="1" t="n">
        <v>61</v>
      </c>
      <c r="D162" s="1" t="n">
        <v>1</v>
      </c>
      <c r="E162" s="1" t="n">
        <v>1</v>
      </c>
      <c r="F162" s="1" t="n">
        <v>1</v>
      </c>
      <c r="G162" s="1" t="n">
        <v>0</v>
      </c>
      <c r="H162" s="1" t="n">
        <v>1</v>
      </c>
      <c r="I162" s="1" t="n">
        <v>0</v>
      </c>
      <c r="J162" s="1" t="n">
        <v>0</v>
      </c>
      <c r="K162" s="1" t="n">
        <v>0</v>
      </c>
      <c r="L162" s="1" t="n">
        <v>0</v>
      </c>
      <c r="M162" s="1" t="n">
        <v>1</v>
      </c>
      <c r="N162" s="1" t="n">
        <v>0</v>
      </c>
      <c r="O162" s="1" t="n">
        <v>1</v>
      </c>
      <c r="P162" s="1" t="n">
        <f aca="false">SUM(E162:O162)</f>
        <v>5</v>
      </c>
      <c r="Q162" s="1" t="n">
        <v>124</v>
      </c>
      <c r="R162" s="1" t="n">
        <v>84</v>
      </c>
      <c r="S162" s="1" t="n">
        <v>40</v>
      </c>
      <c r="T162" s="2" t="n">
        <v>97.3333333333333</v>
      </c>
      <c r="U162" s="3" t="n">
        <v>97.4</v>
      </c>
      <c r="V162" s="3" t="n">
        <v>175.2</v>
      </c>
      <c r="W162" s="2" t="n">
        <v>31.7315110193699</v>
      </c>
      <c r="X162" s="2" t="n">
        <v>2</v>
      </c>
      <c r="Y162" s="3" t="n">
        <v>108.5</v>
      </c>
      <c r="Z162" s="3" t="n">
        <v>105.5</v>
      </c>
      <c r="AA162" s="2" t="n">
        <v>45.8573828652528</v>
      </c>
      <c r="AB162" s="2" t="n">
        <v>0.619292237442923</v>
      </c>
      <c r="AC162" s="2" t="n">
        <v>1.02843601895735</v>
      </c>
      <c r="AD162" s="3" t="n">
        <v>37</v>
      </c>
      <c r="AE162" s="3" t="n">
        <v>36</v>
      </c>
      <c r="AF162" s="3" t="n">
        <v>61.4</v>
      </c>
      <c r="AG162" s="1" t="n">
        <v>20</v>
      </c>
      <c r="AH162" s="3" t="n">
        <v>46.1</v>
      </c>
      <c r="AI162" s="3" t="n">
        <v>44.9</v>
      </c>
      <c r="AJ162" s="3" t="n">
        <v>58.3</v>
      </c>
      <c r="AK162" s="3" t="n">
        <v>3.1</v>
      </c>
      <c r="AL162" s="1" t="n">
        <v>1836</v>
      </c>
      <c r="AM162" s="1" t="n">
        <v>76</v>
      </c>
      <c r="AN162" s="1" t="n">
        <v>3268</v>
      </c>
      <c r="AO162" s="1" t="n">
        <v>98</v>
      </c>
      <c r="AP162" s="1" t="n">
        <v>152</v>
      </c>
      <c r="AQ162" s="1" t="n">
        <v>145</v>
      </c>
      <c r="AR162" s="1" t="n">
        <v>144</v>
      </c>
      <c r="AS162" s="1" t="n">
        <v>136</v>
      </c>
      <c r="AT162" s="1" t="n">
        <v>1</v>
      </c>
      <c r="AU162" s="1" t="n">
        <f aca="false">((AO162*15)+(AP162*30)+(AQ162*30)+(AR162*30)+(AS162*15))-(AO162*120)</f>
        <v>4980</v>
      </c>
      <c r="AV162" s="1" t="n">
        <f aca="false">((AO162*15)+(AP162*30)+(AQ162*30)+(AR162*30)+(AS162*15))</f>
        <v>16740</v>
      </c>
      <c r="AW162" s="1" t="n">
        <v>5.51</v>
      </c>
      <c r="AX162" s="4" t="n">
        <f aca="false">10000/SQRT((AO162*BE162)*(AVERAGE(AO162:AS162)*AVERAGE(BE162:BI162)))</f>
        <v>1.89231865998835</v>
      </c>
      <c r="AY162" s="4" t="n">
        <v>1</v>
      </c>
      <c r="AZ162" s="2" t="n">
        <f aca="false">(AO162*BE162)/405</f>
        <v>4.37975308641975</v>
      </c>
      <c r="BA162" s="2" t="n">
        <v>1</v>
      </c>
      <c r="BB162" s="2" t="n">
        <f aca="false">1/(LOG(BE162)+LOG(AO162))</f>
        <v>0.307796044376715</v>
      </c>
      <c r="BC162" s="2" t="n">
        <f aca="false">(BF162-BE162)/(AP162-AO162)</f>
        <v>2.10925925925926</v>
      </c>
      <c r="BD162" s="2" t="n">
        <f aca="false">(20*BE162)/((AO162/18)-3.5)</f>
        <v>186.171428571429</v>
      </c>
      <c r="BE162" s="3" t="n">
        <v>18.1</v>
      </c>
      <c r="BF162" s="3" t="n">
        <v>132</v>
      </c>
      <c r="BG162" s="3" t="n">
        <v>144</v>
      </c>
      <c r="BH162" s="3" t="n">
        <v>103</v>
      </c>
      <c r="BI162" s="3" t="n">
        <v>186</v>
      </c>
      <c r="BJ162" s="2" t="n">
        <f aca="false">((BE162*15)+(BF162*30)+(BG162*30)+(BH162*30)+(BI162*15))-(BE162*120)</f>
        <v>12259.5</v>
      </c>
      <c r="BK162" s="2" t="n">
        <f aca="false">((BE162*15)+(BF162*30)+(BG162*30)+(BH162*30)+(BI162*15))</f>
        <v>14431.5</v>
      </c>
      <c r="BL162" s="2" t="n">
        <f aca="false">(1/BE162)</f>
        <v>0.0552486187845304</v>
      </c>
      <c r="BM162" s="2" t="n">
        <f aca="false">(BJ162/AU162)</f>
        <v>2.46174698795181</v>
      </c>
      <c r="BN162" s="2" t="n">
        <f aca="false">(BK162/AV162)</f>
        <v>0.862096774193548</v>
      </c>
      <c r="BO162" s="2" t="n">
        <f aca="false">(AX162*BM162)</f>
        <v>4.65840976147132</v>
      </c>
      <c r="BP162" s="2" t="n">
        <f aca="false">(AX162*BN162)</f>
        <v>1.63136181252221</v>
      </c>
      <c r="BQ162" s="2" t="n">
        <v>2</v>
      </c>
      <c r="BR162" s="4" t="n">
        <f aca="false">(BC162*BL162)</f>
        <v>0.116533660732556</v>
      </c>
      <c r="BS162" s="1" t="n">
        <v>108</v>
      </c>
      <c r="BT162" s="1" t="n">
        <v>0</v>
      </c>
      <c r="BU162" s="1" t="n">
        <v>22</v>
      </c>
      <c r="BV162" s="1" t="n">
        <v>1</v>
      </c>
      <c r="BW162" s="1" t="n">
        <v>54</v>
      </c>
      <c r="BX162" s="1" t="n">
        <v>0</v>
      </c>
      <c r="BY162" s="1" t="n">
        <v>32</v>
      </c>
      <c r="BZ162" s="1" t="n">
        <v>161</v>
      </c>
      <c r="CA162" s="1" t="n">
        <v>1</v>
      </c>
      <c r="CB162" s="1" t="n">
        <v>5</v>
      </c>
      <c r="CC162" s="1" t="n">
        <v>2</v>
      </c>
      <c r="CD162" s="1" t="n">
        <v>74</v>
      </c>
      <c r="CE162" s="1" t="n">
        <v>13.38</v>
      </c>
      <c r="CF162" s="1" t="n">
        <v>29.46</v>
      </c>
      <c r="CG162" s="1" t="n">
        <v>164</v>
      </c>
      <c r="CH162" s="1" t="n">
        <v>96</v>
      </c>
      <c r="CI162" s="1" t="n">
        <v>431</v>
      </c>
      <c r="CJ162" s="1" t="n">
        <v>1.34</v>
      </c>
      <c r="CK162" s="1" t="s">
        <v>429</v>
      </c>
      <c r="CN162" s="1" t="n">
        <v>867</v>
      </c>
      <c r="CO162" s="1" t="n">
        <v>19.5155709342561</v>
      </c>
      <c r="CP162" s="1" t="n">
        <v>23.5640138408305</v>
      </c>
      <c r="CQ162" s="1" t="n">
        <v>7.99307958477509</v>
      </c>
      <c r="CR162" s="1" t="n">
        <v>9.65397923875432</v>
      </c>
      <c r="CS162" s="1" t="n">
        <v>3.84083044982699</v>
      </c>
      <c r="CT162" s="1" t="n">
        <v>60.5767012687428</v>
      </c>
      <c r="CU162" s="1" t="n">
        <v>0</v>
      </c>
      <c r="CV162" s="1" t="n">
        <v>0.5</v>
      </c>
      <c r="CW162" s="1" t="n">
        <v>3.4</v>
      </c>
      <c r="CX162" s="1" t="n">
        <v>0</v>
      </c>
      <c r="CY162" s="1" t="n">
        <v>1.8</v>
      </c>
      <c r="CZ162" s="1" t="n">
        <v>2</v>
      </c>
      <c r="DA162" s="1" t="n">
        <v>1</v>
      </c>
      <c r="DB162" s="1" t="n">
        <v>1.6</v>
      </c>
      <c r="DC162" s="1" t="n">
        <v>2.5</v>
      </c>
      <c r="DD162" s="1" t="n">
        <v>42.3</v>
      </c>
      <c r="DE162" s="1" t="n">
        <v>22.7</v>
      </c>
      <c r="DF162" s="1" t="n">
        <v>7.7</v>
      </c>
      <c r="DG162" s="1" t="n">
        <v>9.3</v>
      </c>
      <c r="DH162" s="1" t="n">
        <v>3.7</v>
      </c>
      <c r="DI162" s="1" t="n">
        <v>71</v>
      </c>
      <c r="DJ162" s="1" t="n">
        <v>131.3</v>
      </c>
      <c r="DK162" s="1" t="n">
        <v>10.2</v>
      </c>
      <c r="DL162" s="1" t="n">
        <v>21.2</v>
      </c>
      <c r="DM162" s="1" t="n">
        <v>2005</v>
      </c>
      <c r="DN162" s="1" t="n">
        <v>663</v>
      </c>
      <c r="DO162" s="1" t="n">
        <v>1.62</v>
      </c>
      <c r="DP162" s="1" t="n">
        <v>1.81</v>
      </c>
      <c r="DQ162" s="1" t="n">
        <v>2.09</v>
      </c>
      <c r="DR162" s="1" t="n">
        <v>2.52</v>
      </c>
      <c r="DS162" s="1" t="n">
        <v>224</v>
      </c>
      <c r="DT162" s="1" t="n">
        <v>687.7</v>
      </c>
      <c r="DU162" s="1" t="n">
        <v>2.29</v>
      </c>
      <c r="DV162" s="1" t="n">
        <v>17.9</v>
      </c>
      <c r="DW162" s="1" t="n">
        <v>3.34</v>
      </c>
      <c r="DX162" s="1" t="n">
        <v>656</v>
      </c>
      <c r="DY162" s="1" t="n">
        <v>20.08</v>
      </c>
      <c r="DZ162" s="1" t="n">
        <v>2782</v>
      </c>
      <c r="EA162" s="1" t="n">
        <v>207</v>
      </c>
      <c r="EB162" s="1" t="n">
        <v>954</v>
      </c>
      <c r="EC162" s="1" t="n">
        <v>679</v>
      </c>
      <c r="ED162" s="1" t="n">
        <v>49</v>
      </c>
      <c r="EE162" s="1" t="n">
        <v>5.5</v>
      </c>
      <c r="EF162" s="1" t="n">
        <v>0</v>
      </c>
      <c r="EG162" s="1" t="n">
        <v>10</v>
      </c>
      <c r="EH162" s="1" t="n">
        <v>1</v>
      </c>
      <c r="EI162" s="1" t="n">
        <v>250</v>
      </c>
      <c r="EJ162" s="1" t="s">
        <v>425</v>
      </c>
      <c r="EK162" s="1" t="s">
        <v>425</v>
      </c>
      <c r="EL162" s="1" t="s">
        <v>425</v>
      </c>
      <c r="EM162" s="1" t="n">
        <v>2000</v>
      </c>
      <c r="EN162" s="1" t="n">
        <v>500</v>
      </c>
      <c r="EO162" s="1" t="n">
        <v>3</v>
      </c>
      <c r="EP162" s="1" t="n">
        <v>1</v>
      </c>
      <c r="EQ162" s="1" t="n">
        <v>1</v>
      </c>
      <c r="ER162" s="1" t="n">
        <v>250</v>
      </c>
      <c r="ES162" s="1" t="n">
        <v>2</v>
      </c>
      <c r="ET162" s="1" t="n">
        <v>0</v>
      </c>
      <c r="EU162" s="1" t="n">
        <v>0</v>
      </c>
      <c r="EV162" s="1" t="n">
        <v>0</v>
      </c>
      <c r="EW162" s="1" t="n">
        <v>0</v>
      </c>
      <c r="EX162" s="1" t="n">
        <v>1</v>
      </c>
      <c r="EY162" s="1" t="n">
        <v>4</v>
      </c>
      <c r="EZ162" s="1" t="n">
        <v>2</v>
      </c>
      <c r="FA162" s="1" t="n">
        <v>0</v>
      </c>
      <c r="FB162" s="1" t="n">
        <v>0</v>
      </c>
      <c r="FC162" s="1" t="n">
        <v>0</v>
      </c>
      <c r="FD162" s="1" t="n">
        <v>0</v>
      </c>
      <c r="FE162" s="1" t="n">
        <v>1</v>
      </c>
      <c r="FF162" s="1" t="n">
        <v>1</v>
      </c>
      <c r="FG162" s="1" t="n">
        <v>3</v>
      </c>
      <c r="FH162" s="1" t="n">
        <v>0</v>
      </c>
      <c r="FI162" s="1" t="n">
        <v>0</v>
      </c>
      <c r="FJ162" s="1" t="n">
        <v>2</v>
      </c>
      <c r="FK162" s="1" t="n">
        <v>1</v>
      </c>
      <c r="FL162" s="1" t="n">
        <v>3</v>
      </c>
      <c r="FM162" s="1" t="n">
        <v>1</v>
      </c>
      <c r="FN162" s="1" t="n">
        <v>1</v>
      </c>
      <c r="FO162" s="1" t="n">
        <v>2</v>
      </c>
      <c r="FP162" s="1" t="n">
        <v>2</v>
      </c>
      <c r="FQ162" s="1" t="n">
        <v>19.98</v>
      </c>
      <c r="FR162" s="1" t="n">
        <v>4491.661</v>
      </c>
      <c r="FS162" s="1" t="n">
        <v>0.04</v>
      </c>
      <c r="FT162" s="1" t="n">
        <v>1</v>
      </c>
      <c r="FU162" s="1" t="n">
        <v>4</v>
      </c>
      <c r="FV162" s="1" t="n">
        <v>1</v>
      </c>
      <c r="FW162" s="1" t="n">
        <v>2307.69</v>
      </c>
      <c r="FX162" s="1" t="n">
        <v>65.87</v>
      </c>
      <c r="FY162" s="1" t="n">
        <v>32.75</v>
      </c>
      <c r="FZ162" s="1" t="n">
        <v>34.75</v>
      </c>
      <c r="GA162" s="1" t="n">
        <v>33.85</v>
      </c>
      <c r="GB162" s="1" t="n">
        <v>354.67</v>
      </c>
      <c r="GC162" s="1" t="n">
        <v>30.48</v>
      </c>
      <c r="GD162" s="1" t="n">
        <v>20.58</v>
      </c>
      <c r="GE162" s="1" t="n">
        <v>30.2</v>
      </c>
      <c r="GF162" s="1" t="n">
        <v>99.69</v>
      </c>
      <c r="GG162" s="1" t="n">
        <v>0.91</v>
      </c>
      <c r="GH162" s="1" t="n">
        <v>10.97</v>
      </c>
      <c r="GI162" s="1" t="n">
        <v>8.43</v>
      </c>
      <c r="GJ162" s="1" t="n">
        <v>30.33</v>
      </c>
      <c r="GK162" s="1" t="n">
        <v>28.58</v>
      </c>
      <c r="GL162" s="1" t="n">
        <v>15.22</v>
      </c>
      <c r="GM162" s="1" t="n">
        <v>7.53</v>
      </c>
      <c r="GN162" s="1" t="n">
        <v>0</v>
      </c>
      <c r="GO162" s="1" t="n">
        <v>19.34</v>
      </c>
      <c r="GP162" s="1" t="n">
        <v>5.13</v>
      </c>
      <c r="GQ162" s="1" t="n">
        <v>3.96</v>
      </c>
      <c r="GR162" s="1" t="n">
        <v>1.14</v>
      </c>
      <c r="GS162" s="1" t="n">
        <v>1324.19</v>
      </c>
      <c r="GT162" s="1" t="n">
        <v>14.77</v>
      </c>
      <c r="GU162" s="1" t="n">
        <v>0.57</v>
      </c>
      <c r="GV162" s="1" t="n">
        <v>412.68</v>
      </c>
      <c r="GW162" s="1" t="n">
        <v>1573.6</v>
      </c>
      <c r="GX162" s="1" t="n">
        <v>4001.46</v>
      </c>
      <c r="GY162" s="1" t="n">
        <v>1642.96</v>
      </c>
      <c r="GZ162" s="1" t="n">
        <v>7.97</v>
      </c>
      <c r="HA162" s="1" t="n">
        <v>2.34</v>
      </c>
      <c r="HB162" s="1" t="n">
        <v>2.56</v>
      </c>
      <c r="HC162" s="1" t="n">
        <v>0</v>
      </c>
      <c r="HD162" s="1" t="n">
        <v>41.41</v>
      </c>
      <c r="HE162" s="1" t="n">
        <v>281.6</v>
      </c>
      <c r="HF162" s="1" t="n">
        <v>1.65</v>
      </c>
      <c r="HG162" s="1" t="n">
        <v>2.16</v>
      </c>
      <c r="HH162" s="1" t="n">
        <v>15.52</v>
      </c>
      <c r="HI162" s="1" t="n">
        <v>5.55</v>
      </c>
      <c r="HJ162" s="1" t="n">
        <v>2.13</v>
      </c>
      <c r="HK162" s="1" t="n">
        <v>1.34</v>
      </c>
      <c r="HL162" s="1" t="n">
        <v>387.47</v>
      </c>
      <c r="HM162" s="1" t="n">
        <v>3.26</v>
      </c>
      <c r="HN162" s="1" t="n">
        <v>94.75</v>
      </c>
      <c r="HO162" s="1" t="n">
        <v>7159.91</v>
      </c>
      <c r="HP162" s="1" t="n">
        <v>7888.53</v>
      </c>
      <c r="HQ162" s="1" t="n">
        <v>34.72</v>
      </c>
      <c r="HR162" s="1" t="n">
        <v>3909.71</v>
      </c>
      <c r="HS162" s="1" t="n">
        <v>589.08</v>
      </c>
      <c r="HT162" s="1" t="n">
        <v>3133.3</v>
      </c>
      <c r="HU162" s="1" t="n">
        <v>2484.54</v>
      </c>
      <c r="HV162" s="1" t="n">
        <v>271.66</v>
      </c>
      <c r="HW162" s="1" t="n">
        <v>8.6</v>
      </c>
      <c r="HX162" s="1" t="n">
        <v>7.29</v>
      </c>
      <c r="HY162" s="1" t="n">
        <v>6.16</v>
      </c>
      <c r="HZ162" s="1" t="n">
        <v>0.58</v>
      </c>
      <c r="IA162" s="1" t="n">
        <v>9.34</v>
      </c>
      <c r="IB162" s="1" t="n">
        <v>1.43</v>
      </c>
      <c r="IC162" s="1" t="n">
        <v>18.72</v>
      </c>
      <c r="ID162" s="1" t="n">
        <v>7.53</v>
      </c>
      <c r="IE162" s="1" t="n">
        <v>26.02</v>
      </c>
      <c r="IF162" s="1" t="n">
        <v>29.6</v>
      </c>
      <c r="IG162" s="1" t="n">
        <v>13.14</v>
      </c>
      <c r="IH162" s="1" t="n">
        <v>174.81</v>
      </c>
      <c r="II162" s="1" t="n">
        <v>0.22</v>
      </c>
      <c r="IJ162" s="1" t="n">
        <v>7.96</v>
      </c>
      <c r="IK162" s="1" t="n">
        <v>58.83</v>
      </c>
      <c r="IL162" s="1" t="n">
        <v>2549251.8</v>
      </c>
      <c r="IM162" s="1" t="n">
        <v>7187.67</v>
      </c>
      <c r="IN162" s="1" t="n">
        <v>69.64</v>
      </c>
      <c r="IO162" s="1" t="n">
        <v>0.75</v>
      </c>
      <c r="IP162" s="1" t="n">
        <v>0.51</v>
      </c>
      <c r="IQ162" s="1" t="n">
        <v>0.34</v>
      </c>
      <c r="IR162" s="1" t="n">
        <v>0.75</v>
      </c>
      <c r="IS162" s="1" t="n">
        <v>0.89</v>
      </c>
      <c r="IT162" s="1" t="n">
        <v>0.62</v>
      </c>
      <c r="IU162" s="1" t="n">
        <v>2.58</v>
      </c>
      <c r="IV162" s="1" t="n">
        <v>3.38</v>
      </c>
      <c r="IW162" s="1" t="n">
        <v>14.17</v>
      </c>
      <c r="IX162" s="1" t="n">
        <v>13.31</v>
      </c>
      <c r="IY162" s="1" t="n">
        <v>6.66</v>
      </c>
      <c r="IZ162" s="1" t="n">
        <v>4.49</v>
      </c>
      <c r="JA162" s="1" t="n">
        <v>1.49</v>
      </c>
      <c r="JB162" s="1" t="n">
        <v>0.13</v>
      </c>
      <c r="JC162" s="1" t="n">
        <v>26.57</v>
      </c>
      <c r="JD162" s="1" t="n">
        <v>15.86</v>
      </c>
      <c r="JE162" s="1" t="n">
        <v>1.73</v>
      </c>
      <c r="JF162" s="1" t="n">
        <v>0.1</v>
      </c>
      <c r="JG162" s="1" t="n">
        <v>0</v>
      </c>
      <c r="JH162" s="1" t="n">
        <v>9.32</v>
      </c>
      <c r="JI162" s="1" t="n">
        <v>7.07</v>
      </c>
      <c r="JJ162" s="1" t="n">
        <v>0.2</v>
      </c>
      <c r="JK162" s="1" t="n">
        <v>0.37</v>
      </c>
      <c r="JL162" s="1" t="n">
        <v>0.89</v>
      </c>
      <c r="JM162" s="1" t="n">
        <v>0.75</v>
      </c>
      <c r="JN162" s="1" t="n">
        <v>0</v>
      </c>
      <c r="JO162" s="1" t="n">
        <v>0.05</v>
      </c>
      <c r="JP162" s="1" t="n">
        <v>0.01</v>
      </c>
      <c r="JQ162" s="1" t="n">
        <v>0</v>
      </c>
      <c r="JR162" s="1" t="n">
        <v>0</v>
      </c>
      <c r="JS162" s="1" t="n">
        <v>0.01</v>
      </c>
      <c r="JT162" s="1" t="n">
        <v>0.01</v>
      </c>
      <c r="JU162" s="1" t="n">
        <v>0</v>
      </c>
      <c r="JV162" s="1" t="n">
        <v>51</v>
      </c>
      <c r="JW162" s="1" t="n">
        <v>3060</v>
      </c>
      <c r="JX162" s="1" t="n">
        <v>45.9</v>
      </c>
      <c r="JY162" s="1" t="n">
        <v>19.8505</v>
      </c>
      <c r="JZ162" s="1" t="n">
        <v>19.617</v>
      </c>
      <c r="KA162" s="1" t="n">
        <v>1177.02</v>
      </c>
      <c r="KB162" s="1" t="n">
        <v>57.098</v>
      </c>
      <c r="KC162" s="1" t="n">
        <v>22.609</v>
      </c>
      <c r="KD162" s="1" t="n">
        <v>1356.54</v>
      </c>
      <c r="KE162" s="1" t="n">
        <v>62.806</v>
      </c>
      <c r="KF162" s="1" t="n">
        <v>113.806</v>
      </c>
      <c r="KG162" s="1" t="n">
        <v>127.1105</v>
      </c>
    </row>
    <row r="163" customFormat="false" ht="15" hidden="false" customHeight="true" outlineLevel="0" collapsed="false">
      <c r="A163" s="1" t="n">
        <v>30779</v>
      </c>
      <c r="B163" s="1" t="n">
        <v>2</v>
      </c>
      <c r="C163" s="1" t="n">
        <v>29</v>
      </c>
      <c r="D163" s="1" t="n">
        <v>1</v>
      </c>
      <c r="E163" s="1" t="n">
        <v>1</v>
      </c>
      <c r="F163" s="1" t="n">
        <v>0</v>
      </c>
      <c r="G163" s="1" t="n">
        <v>1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>
        <v>0</v>
      </c>
      <c r="O163" s="1" t="n">
        <v>0</v>
      </c>
      <c r="P163" s="1" t="n">
        <f aca="false">SUM(E163:O163)</f>
        <v>2</v>
      </c>
      <c r="Q163" s="1" t="n">
        <v>118</v>
      </c>
      <c r="R163" s="1" t="n">
        <v>86</v>
      </c>
      <c r="S163" s="1" t="n">
        <v>32</v>
      </c>
      <c r="T163" s="2" t="n">
        <v>96.6666666666667</v>
      </c>
      <c r="U163" s="3" t="n">
        <v>69.6</v>
      </c>
      <c r="V163" s="3" t="n">
        <v>163.7</v>
      </c>
      <c r="W163" s="2" t="n">
        <v>25.9723879185109</v>
      </c>
      <c r="X163" s="2" t="n">
        <v>1</v>
      </c>
      <c r="Y163" s="3" t="n">
        <v>79</v>
      </c>
      <c r="Z163" s="3" t="n">
        <v>103</v>
      </c>
      <c r="AA163" s="2" t="n">
        <v>36.0596024311627</v>
      </c>
      <c r="AB163" s="2" t="n">
        <v>0.482590103848503</v>
      </c>
      <c r="AC163" s="2" t="n">
        <v>0.766990291262136</v>
      </c>
      <c r="AD163" s="3" t="n">
        <v>37.6</v>
      </c>
      <c r="AE163" s="3" t="n">
        <v>26.2</v>
      </c>
      <c r="AF163" s="3" t="n">
        <v>43.4</v>
      </c>
      <c r="AG163" s="1" t="n">
        <v>5</v>
      </c>
      <c r="AH163" s="3" t="n">
        <v>44.3</v>
      </c>
      <c r="AI163" s="3" t="n">
        <v>30.8</v>
      </c>
      <c r="AJ163" s="3" t="n">
        <v>41.2</v>
      </c>
      <c r="AK163" s="3" t="n">
        <v>2.2</v>
      </c>
      <c r="AL163" s="1" t="n">
        <v>1359</v>
      </c>
      <c r="AM163" s="1" t="n">
        <v>44</v>
      </c>
      <c r="AN163" s="1" t="n">
        <v>2229</v>
      </c>
      <c r="AO163" s="1" t="n">
        <v>87</v>
      </c>
      <c r="AP163" s="1" t="n">
        <v>103</v>
      </c>
      <c r="AQ163" s="1" t="n">
        <v>88</v>
      </c>
      <c r="AR163" s="1" t="n">
        <v>75</v>
      </c>
      <c r="AS163" s="1" t="n">
        <v>82</v>
      </c>
      <c r="AT163" s="1" t="n">
        <v>1</v>
      </c>
      <c r="AU163" s="1" t="n">
        <f aca="false">((AO163*15)+(AP163*30)+(AQ163*30)+(AR163*30)+(AS163*15))-(AO163*120)</f>
        <v>75</v>
      </c>
      <c r="AV163" s="1" t="n">
        <f aca="false">((AO163*15)+(AP163*30)+(AQ163*30)+(AR163*30)+(AS163*15))</f>
        <v>10515</v>
      </c>
      <c r="AX163" s="4" t="n">
        <f aca="false">10000/SQRT((AO163*BE163)*(AVERAGE(AO163:AS163)*AVERAGE(BE163:BI163)))</f>
        <v>4.09504262318085</v>
      </c>
      <c r="AY163" s="4" t="n">
        <v>0</v>
      </c>
      <c r="AZ163" s="2" t="n">
        <f aca="false">(AO163*BE163)/405</f>
        <v>2.34148148148148</v>
      </c>
      <c r="BA163" s="2" t="n">
        <v>1</v>
      </c>
      <c r="BB163" s="2" t="n">
        <f aca="false">1/(LOG(BE163)+LOG(AO163))</f>
        <v>0.335914754177883</v>
      </c>
      <c r="BC163" s="2" t="n">
        <f aca="false">(BF163-BE163)/(AP163-AO163)</f>
        <v>5.13125</v>
      </c>
      <c r="BD163" s="2" t="n">
        <f aca="false">(20*BE163)/((AO163/18)-3.5)</f>
        <v>163.5</v>
      </c>
      <c r="BE163" s="3" t="n">
        <v>10.9</v>
      </c>
      <c r="BF163" s="3" t="n">
        <v>93</v>
      </c>
      <c r="BG163" s="3" t="n">
        <v>71.6</v>
      </c>
      <c r="BH163" s="3" t="n">
        <v>92</v>
      </c>
      <c r="BI163" s="3" t="n">
        <v>93.9</v>
      </c>
      <c r="BJ163" s="2" t="n">
        <f aca="false">((BE163*15)+(BF163*30)+(BG163*30)+(BH163*30)+(BI163*15))-(BE163*120)</f>
        <v>7962</v>
      </c>
      <c r="BK163" s="2" t="n">
        <f aca="false">((BE163*15)+(BF163*30)+(BG163*30)+(BH163*30)+(BI163*15))</f>
        <v>9270</v>
      </c>
      <c r="BL163" s="2" t="n">
        <f aca="false">(1/BE163)</f>
        <v>0.091743119266055</v>
      </c>
      <c r="BM163" s="2" t="n">
        <f aca="false">(BJ163/AU163)</f>
        <v>106.16</v>
      </c>
      <c r="BN163" s="2" t="n">
        <f aca="false">(BK163/AV163)</f>
        <v>0.881597717546362</v>
      </c>
      <c r="BO163" s="2" t="n">
        <f aca="false">(AX163*BM163)</f>
        <v>434.729724876879</v>
      </c>
      <c r="BP163" s="2" t="n">
        <f aca="false">(AX163*BN163)</f>
        <v>3.61018022985131</v>
      </c>
      <c r="BQ163" s="2" t="n">
        <v>2</v>
      </c>
      <c r="BR163" s="4" t="n">
        <f aca="false">(BC163*BL163)</f>
        <v>0.470756880733945</v>
      </c>
      <c r="BS163" s="1" t="n">
        <v>142</v>
      </c>
      <c r="BT163" s="1" t="n">
        <v>0</v>
      </c>
      <c r="BU163" s="1" t="n">
        <v>52</v>
      </c>
      <c r="BV163" s="1" t="n">
        <v>0</v>
      </c>
      <c r="BW163" s="1" t="n">
        <v>69</v>
      </c>
      <c r="BX163" s="1" t="n">
        <v>0</v>
      </c>
      <c r="BY163" s="1" t="n">
        <v>21</v>
      </c>
      <c r="BZ163" s="1" t="n">
        <v>107</v>
      </c>
      <c r="CA163" s="1" t="n">
        <v>0</v>
      </c>
      <c r="CB163" s="1" t="n">
        <v>2</v>
      </c>
      <c r="CD163" s="1" t="n">
        <v>52</v>
      </c>
      <c r="CE163" s="1" t="n">
        <v>-9.28</v>
      </c>
      <c r="CF163" s="1" t="n">
        <v>22.95</v>
      </c>
      <c r="CG163" s="1" t="n">
        <v>160</v>
      </c>
      <c r="CH163" s="1" t="n">
        <v>88</v>
      </c>
      <c r="CI163" s="1" t="n">
        <v>409</v>
      </c>
      <c r="CJ163" s="1" t="n">
        <v>1.19</v>
      </c>
      <c r="CK163" s="1" t="s">
        <v>429</v>
      </c>
    </row>
    <row r="164" customFormat="false" ht="15" hidden="false" customHeight="true" outlineLevel="0" collapsed="false">
      <c r="A164" s="1" t="n">
        <v>30780</v>
      </c>
      <c r="B164" s="1" t="n">
        <v>2</v>
      </c>
      <c r="C164" s="1" t="n">
        <v>58</v>
      </c>
      <c r="D164" s="1" t="n">
        <v>1</v>
      </c>
      <c r="E164" s="1" t="n">
        <v>1</v>
      </c>
      <c r="F164" s="1" t="n">
        <v>1</v>
      </c>
      <c r="G164" s="1" t="n">
        <v>1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>
        <v>0</v>
      </c>
      <c r="O164" s="1" t="n">
        <v>1</v>
      </c>
      <c r="P164" s="1" t="n">
        <f aca="false">SUM(E164:O164)</f>
        <v>4</v>
      </c>
      <c r="Q164" s="1" t="n">
        <v>120</v>
      </c>
      <c r="R164" s="1" t="n">
        <v>80</v>
      </c>
      <c r="S164" s="1" t="n">
        <v>40</v>
      </c>
      <c r="T164" s="2" t="n">
        <v>93.3333333333333</v>
      </c>
      <c r="U164" s="3" t="n">
        <v>54.2</v>
      </c>
      <c r="V164" s="3" t="n">
        <v>152</v>
      </c>
      <c r="W164" s="2" t="n">
        <v>23.4591412742382</v>
      </c>
      <c r="X164" s="2" t="n">
        <v>0</v>
      </c>
      <c r="Y164" s="3" t="n">
        <v>75.7</v>
      </c>
      <c r="Z164" s="3" t="n">
        <v>94</v>
      </c>
      <c r="AA164" s="2" t="n">
        <v>38.3395200613024</v>
      </c>
      <c r="AB164" s="2" t="n">
        <v>0.498026315789474</v>
      </c>
      <c r="AC164" s="2" t="n">
        <v>0.80531914893617</v>
      </c>
      <c r="AD164" s="3" t="n">
        <v>29.9</v>
      </c>
      <c r="AE164" s="3" t="n">
        <v>16.2</v>
      </c>
      <c r="AF164" s="3" t="n">
        <v>38</v>
      </c>
      <c r="AG164" s="1" t="n">
        <v>6</v>
      </c>
      <c r="AH164" s="3" t="n">
        <v>47.6</v>
      </c>
      <c r="AI164" s="3" t="n">
        <v>25.8</v>
      </c>
      <c r="AJ164" s="3" t="n">
        <v>36.1</v>
      </c>
      <c r="AK164" s="3" t="n">
        <v>1.9</v>
      </c>
      <c r="AL164" s="1" t="n">
        <v>1141</v>
      </c>
      <c r="AM164" s="1" t="n">
        <v>43</v>
      </c>
      <c r="AN164" s="1" t="n">
        <v>1780</v>
      </c>
      <c r="AO164" s="1" t="n">
        <v>92</v>
      </c>
      <c r="AP164" s="1" t="n">
        <v>104</v>
      </c>
      <c r="AQ164" s="1" t="n">
        <v>94</v>
      </c>
      <c r="AR164" s="1" t="n">
        <v>88</v>
      </c>
      <c r="AS164" s="1" t="n">
        <v>90</v>
      </c>
      <c r="AT164" s="1" t="n">
        <v>1</v>
      </c>
      <c r="AU164" s="1" t="n">
        <f aca="false">((AO164*15)+(AP164*30)+(AQ164*30)+(AR164*30)+(AS164*15))-(AO164*120)</f>
        <v>270</v>
      </c>
      <c r="AV164" s="1" t="n">
        <f aca="false">((AO164*15)+(AP164*30)+(AQ164*30)+(AR164*30)+(AS164*15))</f>
        <v>11310</v>
      </c>
      <c r="AX164" s="4" t="n">
        <f aca="false">10000/SQRT((AO164*BE164)*(AVERAGE(AO164:AS164)*AVERAGE(BE164:BI164)))</f>
        <v>9.37181466248586</v>
      </c>
      <c r="AY164" s="4" t="n">
        <v>0</v>
      </c>
      <c r="AZ164" s="2" t="n">
        <f aca="false">(AO164*BE164)/405</f>
        <v>0.965432098765432</v>
      </c>
      <c r="BA164" s="2" t="n">
        <v>0</v>
      </c>
      <c r="BB164" s="2" t="n">
        <f aca="false">1/(LOG(BE164)+LOG(AO164))</f>
        <v>0.385776161732355</v>
      </c>
      <c r="BC164" s="2" t="n">
        <f aca="false">(BF164-BE164)/(AP164-AO164)</f>
        <v>3.84583333333333</v>
      </c>
      <c r="BD164" s="2" t="n">
        <f aca="false">(20*BE164)/((AO164/18)-3.5)</f>
        <v>52.7586206896552</v>
      </c>
      <c r="BE164" s="3" t="n">
        <v>4.25</v>
      </c>
      <c r="BF164" s="3" t="n">
        <v>50.4</v>
      </c>
      <c r="BG164" s="3" t="n">
        <v>54.7</v>
      </c>
      <c r="BH164" s="3" t="n">
        <v>24.6</v>
      </c>
      <c r="BI164" s="3" t="n">
        <v>21.6</v>
      </c>
      <c r="BJ164" s="2" t="n">
        <f aca="false">((BE164*15)+(BF164*30)+(BG164*30)+(BH164*30)+(BI164*15))-(BE164*120)</f>
        <v>3768.75</v>
      </c>
      <c r="BK164" s="2" t="n">
        <f aca="false">((BE164*15)+(BF164*30)+(BG164*30)+(BH164*30)+(BI164*15))</f>
        <v>4278.75</v>
      </c>
      <c r="BL164" s="2" t="n">
        <f aca="false">(1/BE164)</f>
        <v>0.235294117647059</v>
      </c>
      <c r="BM164" s="2" t="n">
        <f aca="false">(BJ164/AU164)</f>
        <v>13.9583333333333</v>
      </c>
      <c r="BN164" s="2" t="n">
        <f aca="false">(BK164/AV164)</f>
        <v>0.378315649867374</v>
      </c>
      <c r="BO164" s="2" t="n">
        <f aca="false">(AX164*BM164)</f>
        <v>130.814912997198</v>
      </c>
      <c r="BP164" s="2" t="n">
        <f aca="false">(AX164*BN164)</f>
        <v>3.54550415447492</v>
      </c>
      <c r="BQ164" s="2" t="n">
        <v>2</v>
      </c>
      <c r="BR164" s="4" t="n">
        <f aca="false">(BC164*BL164)</f>
        <v>0.904901960784314</v>
      </c>
      <c r="BS164" s="1" t="n">
        <v>189</v>
      </c>
      <c r="BT164" s="1" t="n">
        <v>0</v>
      </c>
      <c r="BU164" s="1" t="n">
        <v>36</v>
      </c>
      <c r="BV164" s="1" t="n">
        <v>1</v>
      </c>
      <c r="BW164" s="1" t="n">
        <v>130</v>
      </c>
      <c r="BX164" s="1" t="n">
        <v>0</v>
      </c>
      <c r="BY164" s="1" t="n">
        <v>23</v>
      </c>
      <c r="BZ164" s="1" t="n">
        <v>113</v>
      </c>
      <c r="CA164" s="1" t="n">
        <v>0</v>
      </c>
      <c r="CB164" s="1" t="n">
        <v>0</v>
      </c>
      <c r="CD164" s="1" t="n">
        <v>75</v>
      </c>
      <c r="CE164" s="1" t="n">
        <v>98.62</v>
      </c>
      <c r="CF164" s="1" t="n">
        <v>54.15</v>
      </c>
      <c r="CG164" s="1" t="n">
        <v>126</v>
      </c>
      <c r="CH164" s="1" t="n">
        <v>112</v>
      </c>
      <c r="CI164" s="1" t="n">
        <v>467</v>
      </c>
      <c r="CJ164" s="1" t="n">
        <v>1.06</v>
      </c>
      <c r="CK164" s="1" t="s">
        <v>429</v>
      </c>
      <c r="FM164" s="1" t="n">
        <v>13</v>
      </c>
      <c r="FN164" s="1" t="n">
        <v>13</v>
      </c>
      <c r="FO164" s="1" t="n">
        <v>2</v>
      </c>
      <c r="FP164" s="1" t="n">
        <v>2</v>
      </c>
      <c r="FQ164" s="1" t="n">
        <v>23.17</v>
      </c>
      <c r="FR164" s="1" t="n">
        <v>117.702</v>
      </c>
      <c r="FS164" s="1" t="n">
        <v>0</v>
      </c>
      <c r="FT164" s="1" t="n">
        <v>1</v>
      </c>
      <c r="FU164" s="1" t="n">
        <v>1</v>
      </c>
      <c r="FV164" s="1" t="n">
        <v>1</v>
      </c>
      <c r="FW164" s="1" t="n">
        <v>1168.31</v>
      </c>
      <c r="FX164" s="1" t="n">
        <v>35.79</v>
      </c>
      <c r="FY164" s="1" t="n">
        <v>9.72</v>
      </c>
      <c r="FZ164" s="1" t="n">
        <v>5.49</v>
      </c>
      <c r="GA164" s="1" t="n">
        <v>23.18</v>
      </c>
      <c r="GB164" s="1" t="n">
        <v>192.44</v>
      </c>
      <c r="GC164" s="1" t="n">
        <v>15.93</v>
      </c>
      <c r="GD164" s="1" t="n">
        <v>18.77</v>
      </c>
      <c r="GE164" s="1" t="n">
        <v>2.3</v>
      </c>
      <c r="GF164" s="1" t="n">
        <v>91.86</v>
      </c>
      <c r="GG164" s="1" t="n">
        <v>0.89</v>
      </c>
      <c r="GH164" s="1" t="n">
        <v>12.03</v>
      </c>
      <c r="GI164" s="1" t="n">
        <v>6.75</v>
      </c>
      <c r="GJ164" s="1" t="n">
        <v>25.33</v>
      </c>
      <c r="GK164" s="1" t="n">
        <v>21.67</v>
      </c>
      <c r="GL164" s="1" t="n">
        <v>13.88</v>
      </c>
      <c r="GM164" s="1" t="n">
        <v>7.38</v>
      </c>
      <c r="GN164" s="1" t="n">
        <v>0</v>
      </c>
      <c r="GO164" s="1" t="n">
        <v>14.31</v>
      </c>
      <c r="GP164" s="1" t="n">
        <v>5.97</v>
      </c>
      <c r="GQ164" s="1" t="n">
        <v>3.72</v>
      </c>
      <c r="GR164" s="1" t="n">
        <v>1.06</v>
      </c>
      <c r="GS164" s="1" t="n">
        <v>451.59</v>
      </c>
      <c r="GT164" s="1" t="n">
        <v>9.9</v>
      </c>
      <c r="GU164" s="1" t="n">
        <v>0.21</v>
      </c>
      <c r="GV164" s="1" t="n">
        <v>250.75</v>
      </c>
      <c r="GW164" s="1" t="n">
        <v>695.28</v>
      </c>
      <c r="GX164" s="1" t="n">
        <v>2174.49</v>
      </c>
      <c r="GY164" s="1" t="n">
        <v>1209.83</v>
      </c>
      <c r="GZ164" s="1" t="n">
        <v>3.6</v>
      </c>
      <c r="HA164" s="1" t="n">
        <v>1.17</v>
      </c>
      <c r="HB164" s="1" t="n">
        <v>2.52</v>
      </c>
      <c r="HC164" s="1" t="n">
        <v>0</v>
      </c>
      <c r="HD164" s="1" t="n">
        <v>47.11</v>
      </c>
      <c r="HE164" s="1" t="n">
        <v>176.37</v>
      </c>
      <c r="HF164" s="1" t="n">
        <v>1.17</v>
      </c>
      <c r="HG164" s="1" t="n">
        <v>0.91</v>
      </c>
      <c r="HH164" s="1" t="n">
        <v>12.66</v>
      </c>
      <c r="HI164" s="1" t="n">
        <v>2.64</v>
      </c>
      <c r="HJ164" s="1" t="n">
        <v>1.16</v>
      </c>
      <c r="HK164" s="1" t="n">
        <v>1.26</v>
      </c>
      <c r="HL164" s="1" t="n">
        <v>256.09</v>
      </c>
      <c r="HM164" s="1" t="n">
        <v>0.45</v>
      </c>
      <c r="HN164" s="1" t="n">
        <v>108.26</v>
      </c>
      <c r="HO164" s="1" t="n">
        <v>3313.41</v>
      </c>
      <c r="HP164" s="1" t="n">
        <v>4718.3</v>
      </c>
      <c r="HQ164" s="1" t="n">
        <v>18.07</v>
      </c>
      <c r="HR164" s="1" t="n">
        <v>2142.78</v>
      </c>
      <c r="HS164" s="1" t="n">
        <v>417.91</v>
      </c>
      <c r="HT164" s="1" t="n">
        <v>4876.81</v>
      </c>
      <c r="HU164" s="1" t="n">
        <v>2645.65</v>
      </c>
      <c r="HV164" s="1" t="n">
        <v>33.23</v>
      </c>
      <c r="HW164" s="1" t="n">
        <v>5.02</v>
      </c>
      <c r="HX164" s="1" t="n">
        <v>4.51</v>
      </c>
      <c r="HY164" s="1" t="n">
        <v>4.6</v>
      </c>
      <c r="HZ164" s="1" t="n">
        <v>0.4</v>
      </c>
      <c r="IA164" s="1" t="n">
        <v>5.27</v>
      </c>
      <c r="IB164" s="1" t="n">
        <v>1.16</v>
      </c>
      <c r="IC164" s="1" t="n">
        <v>12.16</v>
      </c>
      <c r="ID164" s="1" t="n">
        <v>5.01</v>
      </c>
      <c r="IE164" s="1" t="n">
        <v>6.42</v>
      </c>
      <c r="IF164" s="1" t="n">
        <v>13.8</v>
      </c>
      <c r="IG164" s="1" t="n">
        <v>7.48</v>
      </c>
      <c r="IH164" s="1" t="n">
        <v>44.53</v>
      </c>
      <c r="II164" s="1" t="n">
        <v>0</v>
      </c>
      <c r="IJ164" s="1" t="n">
        <v>6.54</v>
      </c>
      <c r="IK164" s="1" t="n">
        <v>80.32</v>
      </c>
      <c r="IL164" s="1" t="n">
        <v>1033540.9</v>
      </c>
      <c r="IM164" s="1" t="n">
        <v>5370.72</v>
      </c>
      <c r="IN164" s="1" t="n">
        <v>27.31</v>
      </c>
      <c r="IO164" s="1" t="n">
        <v>0.01</v>
      </c>
      <c r="IP164" s="1" t="n">
        <v>0.01</v>
      </c>
      <c r="IQ164" s="1" t="n">
        <v>0.01</v>
      </c>
      <c r="IR164" s="1" t="n">
        <v>0.03</v>
      </c>
      <c r="IS164" s="1" t="n">
        <v>0.04</v>
      </c>
      <c r="IT164" s="1" t="n">
        <v>0</v>
      </c>
      <c r="IU164" s="1" t="n">
        <v>0.13</v>
      </c>
      <c r="IV164" s="1" t="n">
        <v>0.13</v>
      </c>
      <c r="IW164" s="1" t="n">
        <v>3.92</v>
      </c>
      <c r="IX164" s="1" t="n">
        <v>2.94</v>
      </c>
      <c r="IY164" s="1" t="n">
        <v>1.26</v>
      </c>
      <c r="IZ164" s="1" t="n">
        <v>0.61</v>
      </c>
      <c r="JA164" s="1" t="n">
        <v>0.6</v>
      </c>
      <c r="JB164" s="1" t="n">
        <v>0</v>
      </c>
      <c r="JC164" s="1" t="n">
        <v>10.76</v>
      </c>
      <c r="JD164" s="1" t="n">
        <v>7.08</v>
      </c>
      <c r="JE164" s="1" t="n">
        <v>0.67</v>
      </c>
      <c r="JF164" s="1" t="n">
        <v>0.04</v>
      </c>
      <c r="JG164" s="1" t="n">
        <v>0.01</v>
      </c>
      <c r="JH164" s="1" t="n">
        <v>4.75</v>
      </c>
      <c r="JI164" s="1" t="n">
        <v>3.61</v>
      </c>
      <c r="JJ164" s="1" t="n">
        <v>0.08</v>
      </c>
      <c r="JK164" s="1" t="n">
        <v>0.14</v>
      </c>
      <c r="JL164" s="1" t="n">
        <v>0.42</v>
      </c>
      <c r="JM164" s="1" t="n">
        <v>0.4</v>
      </c>
      <c r="JN164" s="1" t="n">
        <v>0.01</v>
      </c>
      <c r="JO164" s="1" t="n">
        <v>0.03</v>
      </c>
      <c r="JP164" s="1" t="n">
        <v>0.02</v>
      </c>
      <c r="JQ164" s="1" t="n">
        <v>0.04</v>
      </c>
      <c r="JR164" s="1" t="n">
        <v>0.04</v>
      </c>
      <c r="JS164" s="1" t="n">
        <v>0</v>
      </c>
      <c r="JT164" s="1" t="n">
        <v>0.09</v>
      </c>
      <c r="JU164" s="1" t="n">
        <v>0.09</v>
      </c>
      <c r="JY164" s="1" t="n">
        <v>2.242</v>
      </c>
      <c r="JZ164" s="1" t="n">
        <v>2.242</v>
      </c>
      <c r="KA164" s="1" t="n">
        <v>134.52</v>
      </c>
      <c r="KB164" s="1" t="n">
        <v>11.3625</v>
      </c>
      <c r="KC164" s="1" t="n">
        <v>5.375</v>
      </c>
      <c r="KD164" s="1" t="n">
        <v>322.5</v>
      </c>
      <c r="KE164" s="1" t="n">
        <v>15.875</v>
      </c>
      <c r="KF164" s="1" t="n">
        <v>15.875</v>
      </c>
      <c r="KG164" s="1" t="n">
        <v>33.3559</v>
      </c>
    </row>
    <row r="165" customFormat="false" ht="15" hidden="false" customHeight="true" outlineLevel="0" collapsed="false">
      <c r="A165" s="1" t="n">
        <v>30781</v>
      </c>
      <c r="B165" s="1" t="n">
        <v>1</v>
      </c>
      <c r="C165" s="1" t="n">
        <v>21</v>
      </c>
      <c r="D165" s="1" t="n">
        <v>1</v>
      </c>
      <c r="E165" s="1" t="n">
        <v>1</v>
      </c>
      <c r="F165" s="1" t="n">
        <v>0</v>
      </c>
      <c r="G165" s="1" t="n">
        <v>1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>
        <v>0</v>
      </c>
      <c r="O165" s="1" t="n">
        <v>0</v>
      </c>
      <c r="P165" s="1" t="n">
        <f aca="false">SUM(E165:O165)</f>
        <v>2</v>
      </c>
      <c r="Q165" s="1" t="n">
        <v>120</v>
      </c>
      <c r="R165" s="1" t="n">
        <v>72</v>
      </c>
      <c r="S165" s="1" t="n">
        <v>48</v>
      </c>
      <c r="T165" s="2" t="n">
        <v>88</v>
      </c>
      <c r="U165" s="3" t="n">
        <v>79.3</v>
      </c>
      <c r="V165" s="3" t="n">
        <v>182</v>
      </c>
      <c r="W165" s="2" t="n">
        <v>23.9403453689168</v>
      </c>
      <c r="X165" s="2" t="n">
        <v>0</v>
      </c>
      <c r="Y165" s="3" t="n">
        <v>81.5</v>
      </c>
      <c r="Z165" s="3" t="n">
        <v>100.5</v>
      </c>
      <c r="AA165" s="2" t="n">
        <v>32.3152295922843</v>
      </c>
      <c r="AB165" s="2" t="n">
        <v>0.447802197802198</v>
      </c>
      <c r="AC165" s="2" t="n">
        <v>0.810945273631841</v>
      </c>
      <c r="AD165" s="3" t="n">
        <v>18.4</v>
      </c>
      <c r="AE165" s="3" t="n">
        <v>14.6</v>
      </c>
      <c r="AF165" s="3" t="n">
        <v>64.7</v>
      </c>
      <c r="AG165" s="1" t="n">
        <v>3</v>
      </c>
      <c r="AH165" s="3" t="n">
        <v>55.7</v>
      </c>
      <c r="AI165" s="3" t="n">
        <v>44.2</v>
      </c>
      <c r="AJ165" s="3" t="n">
        <v>61.5</v>
      </c>
      <c r="AK165" s="3" t="n">
        <v>3.2</v>
      </c>
      <c r="AL165" s="1" t="n">
        <v>1931</v>
      </c>
      <c r="AM165" s="1" t="n">
        <v>23</v>
      </c>
      <c r="AN165" s="1" t="n">
        <v>2993</v>
      </c>
      <c r="AO165" s="1" t="n">
        <v>92</v>
      </c>
      <c r="AP165" s="1" t="n">
        <v>181</v>
      </c>
      <c r="AQ165" s="1" t="n">
        <v>122</v>
      </c>
      <c r="AR165" s="1" t="n">
        <v>100</v>
      </c>
      <c r="AS165" s="1" t="n">
        <v>114</v>
      </c>
      <c r="AT165" s="1" t="n">
        <v>1</v>
      </c>
      <c r="AU165" s="1" t="n">
        <f aca="false">((AO165*15)+(AP165*30)+(AQ165*30)+(AR165*30)+(AS165*15))-(AO165*120)</f>
        <v>4140</v>
      </c>
      <c r="AV165" s="1" t="n">
        <f aca="false">((AO165*15)+(AP165*30)+(AQ165*30)+(AR165*30)+(AS165*15))</f>
        <v>15180</v>
      </c>
      <c r="AW165" s="1" t="n">
        <v>5.38</v>
      </c>
      <c r="AX165" s="4" t="n">
        <f aca="false">10000/SQRT((AO165*BE165)*(AVERAGE(AO165:AS165)*AVERAGE(BE165:BI165)))</f>
        <v>6.25834977304725</v>
      </c>
      <c r="AY165" s="4" t="n">
        <v>0</v>
      </c>
      <c r="AZ165" s="2" t="n">
        <f aca="false">(AO165*BE165)/405</f>
        <v>1.72641975308642</v>
      </c>
      <c r="BA165" s="2" t="n">
        <v>0</v>
      </c>
      <c r="BB165" s="2" t="n">
        <f aca="false">1/(LOG(BE165)+LOG(AO165))</f>
        <v>0.351543099536017</v>
      </c>
      <c r="BC165" s="2" t="n">
        <f aca="false">(BF165-BE165)/(AP165-AO165)</f>
        <v>0.497752808988764</v>
      </c>
      <c r="BD165" s="2" t="n">
        <f aca="false">(20*BE165)/((AO165/18)-3.5)</f>
        <v>94.3448275862069</v>
      </c>
      <c r="BE165" s="3" t="n">
        <v>7.6</v>
      </c>
      <c r="BF165" s="3" t="n">
        <v>51.9</v>
      </c>
      <c r="BG165" s="3" t="n">
        <v>37.5</v>
      </c>
      <c r="BH165" s="3" t="n">
        <v>26.1</v>
      </c>
      <c r="BI165" s="3" t="n">
        <v>26.8</v>
      </c>
      <c r="BJ165" s="2" t="n">
        <f aca="false">((BE165*15)+(BF165*30)+(BG165*30)+(BH165*30)+(BI165*15))-(BE165*120)</f>
        <v>3069</v>
      </c>
      <c r="BK165" s="2" t="n">
        <f aca="false">((BE165*15)+(BF165*30)+(BG165*30)+(BH165*30)+(BI165*15))</f>
        <v>3981</v>
      </c>
      <c r="BL165" s="2" t="n">
        <f aca="false">(1/BE165)</f>
        <v>0.131578947368421</v>
      </c>
      <c r="BM165" s="2" t="n">
        <f aca="false">(BJ165/AU165)</f>
        <v>0.741304347826087</v>
      </c>
      <c r="BN165" s="2" t="n">
        <f aca="false">(BK165/AV165)</f>
        <v>0.262252964426877</v>
      </c>
      <c r="BO165" s="2" t="n">
        <f aca="false">(AX165*BM165)</f>
        <v>4.63934189697633</v>
      </c>
      <c r="BP165" s="2" t="n">
        <f aca="false">(AX165*BN165)</f>
        <v>1.64127078040192</v>
      </c>
      <c r="BQ165" s="2" t="n">
        <v>2</v>
      </c>
      <c r="BR165" s="4" t="n">
        <f aca="false">(BC165*BL165)</f>
        <v>0.0654937906564163</v>
      </c>
      <c r="BS165" s="1" t="n">
        <v>134</v>
      </c>
      <c r="BT165" s="1" t="n">
        <v>0</v>
      </c>
      <c r="BU165" s="1" t="n">
        <v>45</v>
      </c>
      <c r="BV165" s="1" t="n">
        <v>0</v>
      </c>
      <c r="BW165" s="1" t="n">
        <v>75</v>
      </c>
      <c r="BX165" s="1" t="n">
        <v>0</v>
      </c>
      <c r="BY165" s="1" t="n">
        <v>14</v>
      </c>
      <c r="BZ165" s="1" t="n">
        <v>68</v>
      </c>
      <c r="CA165" s="1" t="n">
        <v>0</v>
      </c>
      <c r="CB165" s="1" t="n">
        <v>0</v>
      </c>
      <c r="CD165" s="1" t="n">
        <v>64</v>
      </c>
      <c r="CE165" s="1" t="n">
        <v>41.69</v>
      </c>
      <c r="CF165" s="1" t="n">
        <v>33.35</v>
      </c>
      <c r="CG165" s="1" t="n">
        <v>130</v>
      </c>
      <c r="CH165" s="1" t="n">
        <v>98</v>
      </c>
      <c r="CI165" s="1" t="n">
        <v>397</v>
      </c>
      <c r="CJ165" s="1" t="n">
        <v>2.13</v>
      </c>
      <c r="CK165" s="1" t="s">
        <v>429</v>
      </c>
      <c r="FM165" s="1" t="n">
        <v>23</v>
      </c>
      <c r="FN165" s="1" t="n">
        <v>23</v>
      </c>
      <c r="FO165" s="1" t="n">
        <v>1</v>
      </c>
      <c r="FP165" s="1" t="n">
        <v>1</v>
      </c>
      <c r="FQ165" s="1" t="n">
        <v>25.00012</v>
      </c>
      <c r="FR165" s="1" t="n">
        <v>167.2921</v>
      </c>
      <c r="FS165" s="1" t="n">
        <v>0.02</v>
      </c>
      <c r="FT165" s="1" t="n">
        <v>1</v>
      </c>
      <c r="FU165" s="1" t="n">
        <v>4</v>
      </c>
      <c r="FV165" s="1" t="n">
        <v>1</v>
      </c>
      <c r="FW165" s="1" t="n">
        <v>1961.6</v>
      </c>
      <c r="FX165" s="1" t="n">
        <v>52.36</v>
      </c>
      <c r="FY165" s="1" t="n">
        <v>24.76</v>
      </c>
      <c r="FZ165" s="1" t="n">
        <v>14.28</v>
      </c>
      <c r="GA165" s="1" t="n">
        <v>17.72</v>
      </c>
      <c r="GB165" s="1" t="n">
        <v>358.87</v>
      </c>
      <c r="GC165" s="1" t="n">
        <v>45.67</v>
      </c>
      <c r="GD165" s="1" t="n">
        <v>44.36</v>
      </c>
      <c r="GE165" s="1" t="n">
        <v>2.69</v>
      </c>
      <c r="GF165" s="1" t="n">
        <v>16.3</v>
      </c>
      <c r="GG165" s="1" t="n">
        <v>1.66</v>
      </c>
      <c r="GH165" s="1" t="n">
        <v>19.58</v>
      </c>
      <c r="GI165" s="1" t="n">
        <v>8.16</v>
      </c>
      <c r="GJ165" s="1" t="n">
        <v>38.25</v>
      </c>
      <c r="GK165" s="1" t="n">
        <v>37.8</v>
      </c>
      <c r="GL165" s="1" t="n">
        <v>22.21</v>
      </c>
      <c r="GM165" s="1" t="n">
        <v>11.65</v>
      </c>
      <c r="GN165" s="1" t="n">
        <v>0</v>
      </c>
      <c r="GO165" s="1" t="n">
        <v>18.55</v>
      </c>
      <c r="GP165" s="1" t="n">
        <v>6.86</v>
      </c>
      <c r="GQ165" s="1" t="n">
        <v>6.35</v>
      </c>
      <c r="GR165" s="1" t="n">
        <v>2.23</v>
      </c>
      <c r="GS165" s="1" t="n">
        <v>695.66</v>
      </c>
      <c r="GT165" s="1" t="n">
        <v>13.13</v>
      </c>
      <c r="GU165" s="1" t="n">
        <v>0.75</v>
      </c>
      <c r="GV165" s="1" t="n">
        <v>368.08</v>
      </c>
      <c r="GW165" s="1" t="n">
        <v>741.81</v>
      </c>
      <c r="GX165" s="1" t="n">
        <v>3643.45</v>
      </c>
      <c r="GY165" s="1" t="n">
        <v>1748.76</v>
      </c>
      <c r="GZ165" s="1" t="n">
        <v>5.21</v>
      </c>
      <c r="HA165" s="1" t="n">
        <v>2.35</v>
      </c>
      <c r="HB165" s="1" t="n">
        <v>4.72</v>
      </c>
      <c r="HC165" s="1" t="n">
        <v>0</v>
      </c>
      <c r="HD165" s="1" t="n">
        <v>64.26</v>
      </c>
      <c r="HE165" s="1" t="n">
        <v>441.46</v>
      </c>
      <c r="HF165" s="1" t="n">
        <v>1.65</v>
      </c>
      <c r="HG165" s="1" t="n">
        <v>1.23</v>
      </c>
      <c r="HH165" s="1" t="n">
        <v>18.65</v>
      </c>
      <c r="HI165" s="1" t="n">
        <v>4.37</v>
      </c>
      <c r="HJ165" s="1" t="n">
        <v>1.73</v>
      </c>
      <c r="HK165" s="1" t="n">
        <v>0.31</v>
      </c>
      <c r="HL165" s="1" t="n">
        <v>355.92</v>
      </c>
      <c r="HM165" s="1" t="n">
        <v>1.18</v>
      </c>
      <c r="HN165" s="1" t="n">
        <v>93.92</v>
      </c>
      <c r="HO165" s="1" t="n">
        <v>7241.79</v>
      </c>
      <c r="HP165" s="1" t="n">
        <v>6831.41</v>
      </c>
      <c r="HQ165" s="1" t="n">
        <v>132.49</v>
      </c>
      <c r="HR165" s="1" t="n">
        <v>3258.85</v>
      </c>
      <c r="HS165" s="1" t="n">
        <v>2000.97</v>
      </c>
      <c r="HT165" s="1" t="n">
        <v>7267.91</v>
      </c>
      <c r="HU165" s="1" t="n">
        <v>1883.35</v>
      </c>
      <c r="HV165" s="1" t="n">
        <v>78.96</v>
      </c>
      <c r="HW165" s="1" t="n">
        <v>8.66</v>
      </c>
      <c r="HX165" s="1" t="n">
        <v>8.49</v>
      </c>
      <c r="HY165" s="1" t="n">
        <v>8.25</v>
      </c>
      <c r="HZ165" s="1" t="n">
        <v>0.49</v>
      </c>
      <c r="IA165" s="1" t="n">
        <v>7.18</v>
      </c>
      <c r="IB165" s="1" t="n">
        <v>1.39</v>
      </c>
      <c r="IC165" s="1" t="n">
        <v>17.85</v>
      </c>
      <c r="ID165" s="1" t="n">
        <v>9.07</v>
      </c>
      <c r="IE165" s="1" t="n">
        <v>10.69</v>
      </c>
      <c r="IF165" s="1" t="n">
        <v>15.74</v>
      </c>
      <c r="IG165" s="1" t="n">
        <v>11</v>
      </c>
      <c r="IH165" s="1" t="n">
        <v>103.63</v>
      </c>
      <c r="II165" s="1" t="n">
        <v>0.58</v>
      </c>
      <c r="IJ165" s="1" t="n">
        <v>0.08</v>
      </c>
      <c r="IK165" s="1" t="n">
        <v>88.84</v>
      </c>
      <c r="IL165" s="1" t="n">
        <v>3542239.7</v>
      </c>
      <c r="IM165" s="1" t="n">
        <v>9870.54</v>
      </c>
      <c r="IN165" s="1" t="n">
        <v>38.57</v>
      </c>
      <c r="IO165" s="1" t="n">
        <v>0.07</v>
      </c>
      <c r="IP165" s="1" t="n">
        <v>0.06</v>
      </c>
      <c r="IQ165" s="1" t="n">
        <v>0.06</v>
      </c>
      <c r="IR165" s="1" t="n">
        <v>0.13</v>
      </c>
      <c r="IS165" s="1" t="n">
        <v>0.07</v>
      </c>
      <c r="IT165" s="1" t="n">
        <v>0.04</v>
      </c>
      <c r="IU165" s="1" t="n">
        <v>0.43</v>
      </c>
      <c r="IV165" s="1" t="n">
        <v>0.4</v>
      </c>
      <c r="IW165" s="1" t="n">
        <v>6.21</v>
      </c>
      <c r="IX165" s="1" t="n">
        <v>3.53</v>
      </c>
      <c r="IY165" s="1" t="n">
        <v>2.5</v>
      </c>
      <c r="IZ165" s="1" t="n">
        <v>1.35</v>
      </c>
      <c r="JA165" s="1" t="n">
        <v>0.82</v>
      </c>
      <c r="JB165" s="1" t="n">
        <v>0.01</v>
      </c>
      <c r="JC165" s="1" t="n">
        <v>14.07</v>
      </c>
      <c r="JD165" s="1" t="n">
        <v>4.74</v>
      </c>
      <c r="JE165" s="1" t="n">
        <v>0.97</v>
      </c>
      <c r="JF165" s="1" t="n">
        <v>0.12</v>
      </c>
      <c r="JG165" s="1" t="n">
        <v>0.02</v>
      </c>
      <c r="JH165" s="1" t="n">
        <v>7.77</v>
      </c>
      <c r="JI165" s="1" t="n">
        <v>4.21</v>
      </c>
      <c r="JJ165" s="1" t="n">
        <v>0.09</v>
      </c>
      <c r="JK165" s="1" t="n">
        <v>0.3</v>
      </c>
      <c r="JL165" s="1" t="n">
        <v>0.73</v>
      </c>
      <c r="JM165" s="1" t="n">
        <v>0.59</v>
      </c>
      <c r="JN165" s="1" t="n">
        <v>0.02</v>
      </c>
      <c r="JO165" s="1" t="n">
        <v>0.1</v>
      </c>
      <c r="JP165" s="1" t="n">
        <v>0.03</v>
      </c>
      <c r="JQ165" s="1" t="n">
        <v>0.11</v>
      </c>
      <c r="JR165" s="1" t="n">
        <v>0.11</v>
      </c>
      <c r="JS165" s="1" t="n">
        <v>0.02</v>
      </c>
      <c r="JT165" s="1" t="n">
        <v>0.3</v>
      </c>
      <c r="JU165" s="1" t="n">
        <v>0.29</v>
      </c>
      <c r="JV165" s="1" t="n">
        <v>53</v>
      </c>
      <c r="JW165" s="1" t="n">
        <v>3180</v>
      </c>
      <c r="JX165" s="1" t="n">
        <v>47.7</v>
      </c>
      <c r="JY165" s="1" t="n">
        <v>61.205</v>
      </c>
      <c r="JZ165" s="1" t="n">
        <v>41.734</v>
      </c>
      <c r="KA165" s="1" t="n">
        <v>2504.04</v>
      </c>
      <c r="KB165" s="1" t="n">
        <v>167.325</v>
      </c>
      <c r="KC165" s="1" t="n">
        <v>57.25</v>
      </c>
      <c r="KD165" s="1" t="n">
        <v>3435</v>
      </c>
      <c r="KE165" s="1" t="n">
        <v>140.484</v>
      </c>
      <c r="KF165" s="1" t="n">
        <v>193.484</v>
      </c>
      <c r="KG165" s="1" t="n">
        <v>318.2949</v>
      </c>
    </row>
    <row r="166" customFormat="false" ht="15" hidden="false" customHeight="true" outlineLevel="0" collapsed="false">
      <c r="A166" s="1" t="n">
        <v>30782</v>
      </c>
      <c r="B166" s="1" t="n">
        <v>2</v>
      </c>
      <c r="C166" s="1" t="n">
        <v>30</v>
      </c>
      <c r="D166" s="1" t="n">
        <v>1</v>
      </c>
      <c r="E166" s="1" t="n">
        <v>1</v>
      </c>
      <c r="F166" s="1" t="n">
        <v>0</v>
      </c>
      <c r="G166" s="1" t="n">
        <v>1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</v>
      </c>
      <c r="M166" s="1" t="n">
        <f aca="false">IF(W166&gt;27,1,0)</f>
        <v>1</v>
      </c>
      <c r="N166" s="1" t="n">
        <v>0</v>
      </c>
      <c r="O166" s="1" t="n">
        <v>1</v>
      </c>
      <c r="P166" s="1" t="n">
        <f aca="false">SUM(E166:O166)</f>
        <v>4</v>
      </c>
      <c r="Q166" s="1" t="n">
        <v>110</v>
      </c>
      <c r="R166" s="1" t="n">
        <v>80</v>
      </c>
      <c r="S166" s="1" t="n">
        <f aca="false">Q166-R166</f>
        <v>30</v>
      </c>
      <c r="T166" s="2" t="n">
        <f aca="false">(S166/3)+ R166</f>
        <v>90</v>
      </c>
      <c r="U166" s="3" t="n">
        <v>76.7</v>
      </c>
      <c r="V166" s="3" t="n">
        <v>157</v>
      </c>
      <c r="W166" s="18" t="n">
        <f aca="false">U166/POWER((V166/100),2)</f>
        <v>31.1168810093716</v>
      </c>
      <c r="X166" s="2" t="n">
        <v>2</v>
      </c>
      <c r="Y166" s="3" t="n">
        <v>96.7</v>
      </c>
      <c r="Z166" s="3" t="n">
        <v>110</v>
      </c>
      <c r="AA166" s="2" t="n">
        <v>41.4716081133698</v>
      </c>
      <c r="AB166" s="2" t="n">
        <v>0.615923566878981</v>
      </c>
      <c r="AC166" s="2" t="n">
        <v>0.879090909090909</v>
      </c>
      <c r="AD166" s="3" t="n">
        <v>39.1</v>
      </c>
      <c r="AE166" s="3" t="n">
        <v>30</v>
      </c>
      <c r="AF166" s="3" t="n">
        <v>46.7</v>
      </c>
      <c r="AG166" s="1" t="n">
        <v>7</v>
      </c>
      <c r="AH166" s="3" t="n">
        <v>43.4</v>
      </c>
      <c r="AI166" s="3" t="n">
        <v>33.3</v>
      </c>
      <c r="AJ166" s="3" t="n">
        <v>44.3</v>
      </c>
      <c r="AK166" s="3" t="n">
        <v>2.4</v>
      </c>
      <c r="AL166" s="1" t="n">
        <v>1455</v>
      </c>
      <c r="AM166" s="1" t="n">
        <v>45</v>
      </c>
      <c r="AN166" s="1" t="n">
        <v>2270</v>
      </c>
      <c r="AO166" s="1" t="n">
        <v>93</v>
      </c>
      <c r="AP166" s="1" t="n">
        <v>186</v>
      </c>
      <c r="AQ166" s="1" t="n">
        <v>210</v>
      </c>
      <c r="AR166" s="1" t="n">
        <v>209</v>
      </c>
      <c r="AS166" s="1" t="n">
        <v>166</v>
      </c>
      <c r="AT166" s="1" t="n">
        <v>3</v>
      </c>
      <c r="AU166" s="1" t="n">
        <v>10875</v>
      </c>
      <c r="AV166" s="1" t="n">
        <f aca="false">((AO166*15)+(AP166*30)+(AQ166*30)+(AR166*30)+(AS166*15))</f>
        <v>22035</v>
      </c>
      <c r="AW166" s="1" t="n">
        <v>5.96</v>
      </c>
      <c r="AX166" s="4" t="n">
        <f aca="false">10000/SQRT((AO166*BE166)*(AVERAGE(AO166:AS166)*AVERAGE(BE166:BI166)))</f>
        <v>1.62920038964198</v>
      </c>
      <c r="AY166" s="4" t="n">
        <v>1</v>
      </c>
      <c r="AZ166" s="2" t="n">
        <f aca="false">(AO166*BE166)/405</f>
        <v>4.93703703703704</v>
      </c>
      <c r="BA166" s="2" t="n">
        <v>1</v>
      </c>
      <c r="BB166" s="2" t="n">
        <f aca="false">1/(LOG(BE166)+LOG(AO166))</f>
        <v>0.30294571613677</v>
      </c>
      <c r="BC166" s="2" t="n">
        <f aca="false">(BF166-BE166)/(AP166-AO166)</f>
        <v>0.897849462365591</v>
      </c>
      <c r="BD166" s="2" t="n">
        <f aca="false">(20*BE166)/((AO166/18)-3.5)</f>
        <v>258</v>
      </c>
      <c r="BE166" s="2" t="n">
        <v>21.5</v>
      </c>
      <c r="BF166" s="2" t="n">
        <v>105</v>
      </c>
      <c r="BG166" s="2" t="n">
        <v>87.7</v>
      </c>
      <c r="BH166" s="2" t="n">
        <v>185</v>
      </c>
      <c r="BI166" s="2" t="n">
        <v>146</v>
      </c>
      <c r="BJ166" s="2" t="n">
        <f aca="false">((BE166*15)+(BF166*30)+(BG166*30)+(BH166*30)+(BI166*15))-(BE166*120)</f>
        <v>11263.5</v>
      </c>
      <c r="BK166" s="2" t="n">
        <f aca="false">((BE166*15)+(BF166*30)+(BG166*30)+(BH166*30)+(BI166*15))</f>
        <v>13843.5</v>
      </c>
      <c r="BL166" s="2" t="n">
        <f aca="false">(1/BE166)</f>
        <v>0.0465116279069768</v>
      </c>
      <c r="BM166" s="2" t="n">
        <f aca="false">(BJ166/AU166)</f>
        <v>1.03572413793103</v>
      </c>
      <c r="BN166" s="2" t="n">
        <f aca="false">(BK166/AV166)</f>
        <v>0.628250510551395</v>
      </c>
      <c r="BO166" s="2" t="n">
        <f aca="false">(AX166*BM166)</f>
        <v>1.68740216907884</v>
      </c>
      <c r="BP166" s="2" t="n">
        <f aca="false">(AX166*BN166)</f>
        <v>1.02354597658311</v>
      </c>
      <c r="BQ166" s="2" t="n">
        <v>1</v>
      </c>
      <c r="BR166" s="4" t="n">
        <f aca="false">(BC166*BL166)</f>
        <v>0.0417604401100275</v>
      </c>
      <c r="BS166" s="1" t="n">
        <v>192</v>
      </c>
      <c r="BT166" s="1" t="n">
        <v>0</v>
      </c>
      <c r="BU166" s="1" t="n">
        <v>35</v>
      </c>
      <c r="BV166" s="1" t="n">
        <v>1</v>
      </c>
      <c r="BW166" s="1" t="n">
        <v>115</v>
      </c>
      <c r="BX166" s="1" t="n">
        <v>0</v>
      </c>
      <c r="BY166" s="1" t="n">
        <v>42</v>
      </c>
      <c r="BZ166" s="1" t="n">
        <v>212</v>
      </c>
      <c r="CA166" s="1" t="n">
        <v>1</v>
      </c>
      <c r="CB166" s="1" t="n">
        <v>5</v>
      </c>
      <c r="CC166" s="1" t="n">
        <v>2</v>
      </c>
      <c r="CD166" s="1" t="n">
        <v>76</v>
      </c>
      <c r="CE166" s="1" t="n">
        <v>56.57</v>
      </c>
      <c r="CF166" s="1" t="n">
        <v>16.33</v>
      </c>
      <c r="CG166" s="1" t="n">
        <v>124</v>
      </c>
      <c r="CH166" s="1" t="n">
        <v>60</v>
      </c>
      <c r="CI166" s="1" t="n">
        <v>440</v>
      </c>
      <c r="CJ166" s="1" t="n">
        <v>1.59</v>
      </c>
      <c r="CK166" s="1" t="s">
        <v>429</v>
      </c>
      <c r="CN166" s="1" t="n">
        <v>1261</v>
      </c>
      <c r="CO166" s="1" t="n">
        <v>20.0158604282316</v>
      </c>
      <c r="CP166" s="1" t="n">
        <v>32.6098334655036</v>
      </c>
      <c r="CQ166" s="1" t="n">
        <v>5.56701030927835</v>
      </c>
      <c r="CR166" s="1" t="n">
        <v>12.5614591593973</v>
      </c>
      <c r="CS166" s="1" t="n">
        <v>6.70896114195083</v>
      </c>
      <c r="CT166" s="1" t="n">
        <v>48.4694686756543</v>
      </c>
      <c r="CU166" s="1" t="n">
        <v>0</v>
      </c>
      <c r="CV166" s="1" t="n">
        <v>5.64</v>
      </c>
      <c r="CW166" s="1" t="n">
        <v>7.2</v>
      </c>
      <c r="CX166" s="1" t="n">
        <v>0</v>
      </c>
      <c r="CY166" s="1" t="n">
        <v>0.51</v>
      </c>
      <c r="CZ166" s="1" t="n">
        <v>4</v>
      </c>
      <c r="DA166" s="1" t="n">
        <v>0</v>
      </c>
      <c r="DB166" s="1" t="n">
        <v>0</v>
      </c>
      <c r="DC166" s="1" t="n">
        <v>0</v>
      </c>
      <c r="DD166" s="1" t="n">
        <v>63.1</v>
      </c>
      <c r="DE166" s="1" t="n">
        <v>45.69</v>
      </c>
      <c r="DF166" s="1" t="n">
        <v>7.8</v>
      </c>
      <c r="DG166" s="1" t="n">
        <v>17.6</v>
      </c>
      <c r="DH166" s="1" t="n">
        <v>9.4</v>
      </c>
      <c r="DI166" s="1" t="n">
        <v>431</v>
      </c>
      <c r="DJ166" s="1" t="n">
        <v>152.8</v>
      </c>
      <c r="DK166" s="1" t="n">
        <v>10.5</v>
      </c>
      <c r="DL166" s="1" t="n">
        <v>25.1</v>
      </c>
      <c r="DM166" s="1" t="n">
        <v>2504</v>
      </c>
      <c r="DN166" s="1" t="n">
        <v>656</v>
      </c>
      <c r="DO166" s="1" t="n">
        <v>0.66</v>
      </c>
      <c r="DP166" s="1" t="n">
        <v>0.68</v>
      </c>
      <c r="DQ166" s="1" t="n">
        <v>0.45</v>
      </c>
      <c r="DR166" s="1" t="n">
        <v>3.23</v>
      </c>
      <c r="DS166" s="1" t="n">
        <v>52.6</v>
      </c>
      <c r="DT166" s="1" t="n">
        <v>43.9</v>
      </c>
      <c r="DU166" s="1" t="n">
        <v>0.95</v>
      </c>
      <c r="DV166" s="1" t="n">
        <v>10.22</v>
      </c>
      <c r="DW166" s="1" t="n">
        <v>5.37</v>
      </c>
      <c r="DX166" s="1" t="n">
        <v>594</v>
      </c>
      <c r="DY166" s="1" t="n">
        <v>10.55</v>
      </c>
      <c r="DZ166" s="1" t="n">
        <v>865</v>
      </c>
      <c r="EA166" s="1" t="n">
        <v>81</v>
      </c>
      <c r="EB166" s="1" t="n">
        <v>1114</v>
      </c>
      <c r="EC166" s="1" t="n">
        <v>173</v>
      </c>
      <c r="ED166" s="1" t="n">
        <v>47</v>
      </c>
      <c r="EE166" s="1" t="n">
        <v>5.7</v>
      </c>
      <c r="EF166" s="1" t="n">
        <v>0</v>
      </c>
      <c r="EG166" s="1" t="n">
        <v>4</v>
      </c>
      <c r="EH166" s="1" t="n">
        <v>1</v>
      </c>
      <c r="EI166" s="1" t="n">
        <v>150</v>
      </c>
      <c r="EJ166" s="1" t="s">
        <v>425</v>
      </c>
      <c r="EK166" s="1" t="s">
        <v>425</v>
      </c>
      <c r="EL166" s="1" t="s">
        <v>425</v>
      </c>
      <c r="EM166" s="1" t="n">
        <v>2500</v>
      </c>
      <c r="EN166" s="1" t="n">
        <v>0</v>
      </c>
      <c r="EO166" s="1" t="n">
        <v>3</v>
      </c>
      <c r="EP166" s="1" t="n">
        <v>0</v>
      </c>
      <c r="EQ166" s="1" t="n">
        <v>0</v>
      </c>
      <c r="ER166" s="1" t="n">
        <v>0</v>
      </c>
      <c r="ES166" s="1" t="n">
        <v>0</v>
      </c>
      <c r="ET166" s="1" t="n">
        <v>0</v>
      </c>
      <c r="EU166" s="1" t="n">
        <v>0</v>
      </c>
      <c r="EV166" s="1" t="n">
        <v>0</v>
      </c>
      <c r="EW166" s="1" t="n">
        <v>0</v>
      </c>
      <c r="EX166" s="1" t="n">
        <v>1</v>
      </c>
      <c r="EY166" s="1" t="n">
        <v>1</v>
      </c>
      <c r="EZ166" s="1" t="n">
        <v>1</v>
      </c>
      <c r="FA166" s="1" t="n">
        <v>0</v>
      </c>
      <c r="FB166" s="1" t="n">
        <v>0</v>
      </c>
      <c r="FC166" s="1" t="n">
        <v>0</v>
      </c>
      <c r="FD166" s="1" t="n">
        <v>1</v>
      </c>
      <c r="FE166" s="1" t="n">
        <v>6</v>
      </c>
      <c r="FF166" s="1" t="n">
        <v>0</v>
      </c>
      <c r="FG166" s="1" t="n">
        <v>0</v>
      </c>
      <c r="FH166" s="1" t="n">
        <v>0</v>
      </c>
      <c r="FI166" s="1" t="n">
        <v>0</v>
      </c>
      <c r="FJ166" s="1" t="n">
        <v>5</v>
      </c>
      <c r="FK166" s="1" t="n">
        <v>1</v>
      </c>
      <c r="FL166" s="1" t="n">
        <v>3</v>
      </c>
      <c r="FM166" s="1" t="n">
        <v>9</v>
      </c>
      <c r="FN166" s="1" t="n">
        <v>9</v>
      </c>
      <c r="FO166" s="1" t="n">
        <v>2</v>
      </c>
      <c r="FP166" s="1" t="n">
        <v>2</v>
      </c>
      <c r="FQ166" s="1" t="n">
        <v>24.71012</v>
      </c>
      <c r="FR166" s="1" t="n">
        <v>206.3352</v>
      </c>
      <c r="FS166" s="1" t="n">
        <v>0</v>
      </c>
      <c r="FT166" s="1" t="n">
        <v>4</v>
      </c>
      <c r="FU166" s="1" t="n">
        <v>2</v>
      </c>
      <c r="FV166" s="1" t="n">
        <v>3</v>
      </c>
      <c r="FW166" s="1" t="n">
        <v>2362.53</v>
      </c>
      <c r="FX166" s="1" t="n">
        <v>59.44</v>
      </c>
      <c r="FY166" s="1" t="n">
        <v>24.27</v>
      </c>
      <c r="FZ166" s="1" t="n">
        <v>24.16</v>
      </c>
      <c r="GA166" s="1" t="n">
        <v>55.01</v>
      </c>
      <c r="GB166" s="1" t="n">
        <v>323.37</v>
      </c>
      <c r="GC166" s="1" t="n">
        <v>45.05</v>
      </c>
      <c r="GD166" s="1" t="n">
        <v>18.82</v>
      </c>
      <c r="GE166" s="1" t="n">
        <v>26.41</v>
      </c>
      <c r="GF166" s="1" t="n">
        <v>90.57</v>
      </c>
      <c r="GG166" s="1" t="n">
        <v>1.42</v>
      </c>
      <c r="GH166" s="1" t="n">
        <v>12.39</v>
      </c>
      <c r="GI166" s="1" t="n">
        <v>5.63</v>
      </c>
      <c r="GJ166" s="1" t="n">
        <v>24.68</v>
      </c>
      <c r="GK166" s="1" t="n">
        <v>21.96</v>
      </c>
      <c r="GL166" s="1" t="n">
        <v>9.95</v>
      </c>
      <c r="GM166" s="1" t="n">
        <v>7.53</v>
      </c>
      <c r="GN166" s="1" t="n">
        <v>0</v>
      </c>
      <c r="GO166" s="1" t="n">
        <v>25.28</v>
      </c>
      <c r="GP166" s="1" t="n">
        <v>2.75</v>
      </c>
      <c r="GQ166" s="1" t="n">
        <v>1.97</v>
      </c>
      <c r="GR166" s="1" t="n">
        <v>0.81</v>
      </c>
      <c r="GS166" s="1" t="n">
        <v>1283.81</v>
      </c>
      <c r="GT166" s="1" t="n">
        <v>11.35</v>
      </c>
      <c r="GU166" s="1" t="n">
        <v>0.08</v>
      </c>
      <c r="GV166" s="1" t="n">
        <v>340.01</v>
      </c>
      <c r="GW166" s="1" t="n">
        <v>1455.2</v>
      </c>
      <c r="GX166" s="1" t="n">
        <v>2811.42</v>
      </c>
      <c r="GY166" s="1" t="n">
        <v>2364.93</v>
      </c>
      <c r="GZ166" s="1" t="n">
        <v>6.84</v>
      </c>
      <c r="HA166" s="1" t="n">
        <v>3.04</v>
      </c>
      <c r="HB166" s="1" t="n">
        <v>1.86</v>
      </c>
      <c r="HC166" s="1" t="n">
        <v>0</v>
      </c>
      <c r="HD166" s="1" t="n">
        <v>47.33</v>
      </c>
      <c r="HE166" s="1" t="n">
        <v>137.06</v>
      </c>
      <c r="HF166" s="1" t="n">
        <v>1.56</v>
      </c>
      <c r="HG166" s="1" t="n">
        <v>2.02</v>
      </c>
      <c r="HH166" s="1" t="n">
        <v>13.1</v>
      </c>
      <c r="HI166" s="1" t="n">
        <v>4.26</v>
      </c>
      <c r="HJ166" s="1" t="n">
        <v>1.17</v>
      </c>
      <c r="HK166" s="1" t="n">
        <v>0.22</v>
      </c>
      <c r="HL166" s="1" t="n">
        <v>350.98</v>
      </c>
      <c r="HM166" s="1" t="n">
        <v>2.69</v>
      </c>
      <c r="HN166" s="1" t="n">
        <v>29.73</v>
      </c>
      <c r="HO166" s="1" t="n">
        <v>3780.86</v>
      </c>
      <c r="HP166" s="1" t="n">
        <v>4346.49</v>
      </c>
      <c r="HQ166" s="1" t="n">
        <v>48.69</v>
      </c>
      <c r="HR166" s="1" t="n">
        <v>803.73</v>
      </c>
      <c r="HS166" s="1" t="n">
        <v>1764.48</v>
      </c>
      <c r="HT166" s="1" t="n">
        <v>2356.16</v>
      </c>
      <c r="HU166" s="1" t="n">
        <v>372.23</v>
      </c>
      <c r="HV166" s="1" t="n">
        <v>249.28</v>
      </c>
      <c r="HW166" s="1" t="n">
        <v>10.87</v>
      </c>
      <c r="HX166" s="1" t="n">
        <v>8.55</v>
      </c>
      <c r="HY166" s="1" t="n">
        <v>10.68</v>
      </c>
      <c r="HZ166" s="1" t="n">
        <v>1.03</v>
      </c>
      <c r="IA166" s="1" t="n">
        <v>20.91</v>
      </c>
      <c r="IB166" s="1" t="n">
        <v>2.87</v>
      </c>
      <c r="IC166" s="1" t="n">
        <v>37.07</v>
      </c>
      <c r="ID166" s="1" t="n">
        <v>13.66</v>
      </c>
      <c r="IE166" s="1" t="n">
        <v>26.77</v>
      </c>
      <c r="IF166" s="1" t="n">
        <v>41.98</v>
      </c>
      <c r="IG166" s="1" t="n">
        <v>21.1</v>
      </c>
      <c r="IH166" s="1" t="n">
        <v>98.34</v>
      </c>
      <c r="II166" s="1" t="n">
        <v>0</v>
      </c>
      <c r="IJ166" s="1" t="n">
        <v>127.55</v>
      </c>
      <c r="IK166" s="1" t="n">
        <v>34.88</v>
      </c>
      <c r="IL166" s="1" t="n">
        <v>1449327.6</v>
      </c>
      <c r="IM166" s="1" t="n">
        <v>4481.95</v>
      </c>
      <c r="IN166" s="1" t="n">
        <v>88.2</v>
      </c>
      <c r="IO166" s="1" t="n">
        <v>0.43</v>
      </c>
      <c r="IP166" s="1" t="n">
        <v>0.49</v>
      </c>
      <c r="IQ166" s="1" t="n">
        <v>0.48</v>
      </c>
      <c r="IR166" s="1" t="n">
        <v>0.98</v>
      </c>
      <c r="IS166" s="1" t="n">
        <v>0.68</v>
      </c>
      <c r="IT166" s="1" t="n">
        <v>0.4</v>
      </c>
      <c r="IU166" s="1" t="n">
        <v>1.71</v>
      </c>
      <c r="IV166" s="1" t="n">
        <v>2.13</v>
      </c>
      <c r="IW166" s="1" t="n">
        <v>12.5</v>
      </c>
      <c r="IX166" s="1" t="n">
        <v>12.98</v>
      </c>
      <c r="IY166" s="1" t="n">
        <v>6.74</v>
      </c>
      <c r="IZ166" s="1" t="n">
        <v>5.86</v>
      </c>
      <c r="JA166" s="1" t="n">
        <v>0.63</v>
      </c>
      <c r="JB166" s="1" t="n">
        <v>0.05</v>
      </c>
      <c r="JC166" s="1" t="n">
        <v>37.47</v>
      </c>
      <c r="JD166" s="1" t="n">
        <v>20.03</v>
      </c>
      <c r="JE166" s="1" t="n">
        <v>4.51</v>
      </c>
      <c r="JF166" s="1" t="n">
        <v>0.02</v>
      </c>
      <c r="JG166" s="1" t="n">
        <v>0.03</v>
      </c>
      <c r="JH166" s="1" t="n">
        <v>13.31</v>
      </c>
      <c r="JI166" s="1" t="n">
        <v>13.82</v>
      </c>
      <c r="JJ166" s="1" t="n">
        <v>0.49</v>
      </c>
      <c r="JK166" s="1" t="n">
        <v>1.24</v>
      </c>
      <c r="JL166" s="1" t="n">
        <v>0.65</v>
      </c>
      <c r="JM166" s="1" t="n">
        <v>1.2</v>
      </c>
      <c r="JN166" s="1" t="n">
        <v>0</v>
      </c>
      <c r="JO166" s="1" t="n">
        <v>0</v>
      </c>
      <c r="JP166" s="1" t="n">
        <v>0</v>
      </c>
      <c r="JQ166" s="1" t="n">
        <v>0</v>
      </c>
      <c r="JR166" s="1" t="n">
        <v>0</v>
      </c>
      <c r="JS166" s="1" t="n">
        <v>0</v>
      </c>
      <c r="JT166" s="1" t="n">
        <v>0.01</v>
      </c>
      <c r="JU166" s="1" t="n">
        <v>0.01</v>
      </c>
      <c r="JV166" s="1" t="n">
        <v>50</v>
      </c>
      <c r="JW166" s="1" t="n">
        <v>3000</v>
      </c>
      <c r="JX166" s="1" t="n">
        <v>45</v>
      </c>
      <c r="JY166" s="1" t="n">
        <v>4.601</v>
      </c>
      <c r="JZ166" s="1" t="n">
        <v>3.734</v>
      </c>
      <c r="KA166" s="1" t="n">
        <v>224.04</v>
      </c>
      <c r="KB166" s="1" t="n">
        <v>8.3875</v>
      </c>
      <c r="KC166" s="1" t="n">
        <v>4</v>
      </c>
      <c r="KD166" s="1" t="n">
        <v>240</v>
      </c>
      <c r="KE166" s="1" t="n">
        <v>32.734</v>
      </c>
      <c r="KF166" s="1" t="n">
        <v>82.734</v>
      </c>
      <c r="KG166" s="1" t="n">
        <v>64.4885</v>
      </c>
    </row>
    <row r="167" customFormat="false" ht="15" hidden="false" customHeight="true" outlineLevel="0" collapsed="false">
      <c r="A167" s="1" t="n">
        <v>30783</v>
      </c>
      <c r="B167" s="1" t="n">
        <v>2</v>
      </c>
      <c r="C167" s="1" t="n">
        <v>19</v>
      </c>
      <c r="D167" s="1" t="n">
        <v>1</v>
      </c>
      <c r="E167" s="1" t="n">
        <v>1</v>
      </c>
      <c r="F167" s="1" t="n">
        <v>0</v>
      </c>
      <c r="G167" s="1" t="n">
        <v>1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</v>
      </c>
      <c r="M167" s="1" t="n">
        <v>0</v>
      </c>
      <c r="N167" s="1" t="n">
        <v>0</v>
      </c>
      <c r="O167" s="1" t="n">
        <v>1</v>
      </c>
      <c r="P167" s="1" t="n">
        <f aca="false">SUM(E167:O167)</f>
        <v>3</v>
      </c>
      <c r="Q167" s="1" t="n">
        <v>110</v>
      </c>
      <c r="R167" s="1" t="n">
        <v>60</v>
      </c>
      <c r="S167" s="1" t="n">
        <v>50</v>
      </c>
      <c r="T167" s="2" t="n">
        <v>76.6666666666667</v>
      </c>
      <c r="U167" s="3" t="n">
        <v>51.9</v>
      </c>
      <c r="V167" s="3" t="n">
        <v>154.5</v>
      </c>
      <c r="W167" s="2" t="n">
        <v>21.7425456373519</v>
      </c>
      <c r="X167" s="2" t="n">
        <v>0</v>
      </c>
      <c r="Y167" s="3" t="n">
        <v>71</v>
      </c>
      <c r="Z167" s="3" t="n">
        <v>94.2</v>
      </c>
      <c r="AA167" s="2" t="n">
        <v>33.5368941666228</v>
      </c>
      <c r="AB167" s="2" t="n">
        <v>0.459546925566343</v>
      </c>
      <c r="AC167" s="2" t="n">
        <v>0.753715498938429</v>
      </c>
      <c r="AD167" s="3" t="n">
        <v>24.8</v>
      </c>
      <c r="AE167" s="3" t="n">
        <v>12.9</v>
      </c>
      <c r="AF167" s="3" t="n">
        <v>39</v>
      </c>
      <c r="AG167" s="1" t="n">
        <v>9</v>
      </c>
      <c r="AH167" s="3" t="n">
        <v>55.3</v>
      </c>
      <c r="AI167" s="3" t="n">
        <v>28.7</v>
      </c>
      <c r="AJ167" s="3" t="n">
        <v>37</v>
      </c>
      <c r="AK167" s="3" t="n">
        <v>2</v>
      </c>
      <c r="AL167" s="1" t="n">
        <v>1163</v>
      </c>
      <c r="AM167" s="1" t="n">
        <v>46</v>
      </c>
      <c r="AN167" s="1" t="n">
        <v>1907</v>
      </c>
      <c r="AO167" s="1" t="n">
        <v>84</v>
      </c>
      <c r="AP167" s="1" t="n">
        <v>141</v>
      </c>
      <c r="AQ167" s="1" t="n">
        <v>146</v>
      </c>
      <c r="AR167" s="1" t="n">
        <v>72</v>
      </c>
      <c r="AS167" s="1" t="n">
        <v>109</v>
      </c>
      <c r="AT167" s="1" t="n">
        <v>1</v>
      </c>
      <c r="AU167" s="1" t="n">
        <f aca="false">((AO167*15)+(AP167*30)+(AQ167*30)+(AR167*30)+(AS167*15))-(AO167*120)</f>
        <v>3585</v>
      </c>
      <c r="AV167" s="1" t="n">
        <f aca="false">((AO167*15)+(AP167*30)+(AQ167*30)+(AR167*30)+(AS167*15))</f>
        <v>13665</v>
      </c>
      <c r="AX167" s="4" t="n">
        <f aca="false">10000/SQRT((AO167*BE167)*(AVERAGE(AO167:AS167)*AVERAGE(BE167:BI167)))</f>
        <v>11.5331212730175</v>
      </c>
      <c r="AY167" s="4" t="n">
        <v>0</v>
      </c>
      <c r="AZ167" s="2" t="n">
        <f aca="false">(AO167*BE167)/405</f>
        <v>0.657481481481481</v>
      </c>
      <c r="BA167" s="2" t="n">
        <v>0</v>
      </c>
      <c r="BB167" s="2" t="n">
        <f aca="false">1/(LOG(BE167)+LOG(AO167))</f>
        <v>0.412313571937959</v>
      </c>
      <c r="BC167" s="2" t="n">
        <f aca="false">(BF167-BE167)/(AP167-AO167)</f>
        <v>0.656666666666667</v>
      </c>
      <c r="BD167" s="2" t="n">
        <f aca="false">(20*BE167)/((AO167/18)-3.5)</f>
        <v>54.3428571428571</v>
      </c>
      <c r="BE167" s="3" t="n">
        <v>3.17</v>
      </c>
      <c r="BF167" s="3" t="n">
        <v>40.6</v>
      </c>
      <c r="BG167" s="3" t="n">
        <v>39.9</v>
      </c>
      <c r="BH167" s="3" t="n">
        <v>12.3</v>
      </c>
      <c r="BI167" s="3" t="n">
        <v>31.9</v>
      </c>
      <c r="BJ167" s="2" t="n">
        <f aca="false">((BE167*15)+(BF167*30)+(BG167*30)+(BH167*30)+(BI167*15))-(BE167*120)</f>
        <v>2929.65</v>
      </c>
      <c r="BK167" s="2" t="n">
        <f aca="false">((BE167*15)+(BF167*30)+(BG167*30)+(BH167*30)+(BI167*15))</f>
        <v>3310.05</v>
      </c>
      <c r="BL167" s="2" t="n">
        <f aca="false">(1/BE167)</f>
        <v>0.315457413249211</v>
      </c>
      <c r="BM167" s="2" t="n">
        <f aca="false">(BJ167/AU167)</f>
        <v>0.817196652719665</v>
      </c>
      <c r="BN167" s="2" t="n">
        <f aca="false">(BK167/AV167)</f>
        <v>0.242228320526893</v>
      </c>
      <c r="BO167" s="2" t="n">
        <f aca="false">(AX167*BM167)</f>
        <v>9.42482809971988</v>
      </c>
      <c r="BP167" s="2" t="n">
        <f aca="false">(AX167*BN167)</f>
        <v>2.79364859639602</v>
      </c>
      <c r="BQ167" s="2" t="n">
        <v>2</v>
      </c>
      <c r="BR167" s="4" t="n">
        <f aca="false">(BC167*BL167)</f>
        <v>0.207150368033649</v>
      </c>
      <c r="BS167" s="1" t="n">
        <v>144</v>
      </c>
      <c r="BT167" s="1" t="n">
        <v>0</v>
      </c>
      <c r="BU167" s="1" t="n">
        <v>39</v>
      </c>
      <c r="BV167" s="1" t="n">
        <v>1</v>
      </c>
      <c r="BW167" s="1" t="n">
        <v>87</v>
      </c>
      <c r="BX167" s="1" t="n">
        <v>0</v>
      </c>
      <c r="BY167" s="1" t="n">
        <v>18</v>
      </c>
      <c r="BZ167" s="1" t="n">
        <v>91</v>
      </c>
      <c r="CA167" s="1" t="n">
        <v>0</v>
      </c>
      <c r="CB167" s="1" t="n">
        <v>0</v>
      </c>
      <c r="CD167" s="1" t="n">
        <v>62</v>
      </c>
      <c r="CE167" s="1" t="n">
        <v>67.58</v>
      </c>
      <c r="CF167" s="1" t="n">
        <v>42.33</v>
      </c>
      <c r="CG167" s="1" t="n">
        <v>120</v>
      </c>
      <c r="CH167" s="1" t="n">
        <v>80</v>
      </c>
      <c r="CI167" s="1" t="n">
        <v>362</v>
      </c>
      <c r="CJ167" s="1" t="n">
        <v>2</v>
      </c>
      <c r="CK167" s="1" t="s">
        <v>429</v>
      </c>
      <c r="FN167" s="1" t="n">
        <v>6</v>
      </c>
      <c r="FO167" s="1" t="n">
        <v>2</v>
      </c>
      <c r="FP167" s="1" t="n">
        <v>2</v>
      </c>
      <c r="FQ167" s="1" t="n">
        <v>27.89</v>
      </c>
      <c r="FR167" s="1" t="n">
        <v>113.1791</v>
      </c>
      <c r="FS167" s="1" t="n">
        <v>0.1</v>
      </c>
      <c r="FT167" s="1" t="n">
        <v>1</v>
      </c>
      <c r="FV167" s="1" t="n">
        <v>3</v>
      </c>
      <c r="FW167" s="1" t="n">
        <v>1637.84</v>
      </c>
      <c r="FX167" s="1" t="n">
        <v>58.26</v>
      </c>
      <c r="FY167" s="1" t="n">
        <v>24.99</v>
      </c>
      <c r="FZ167" s="1" t="n">
        <v>37.03</v>
      </c>
      <c r="GA167" s="1" t="n">
        <v>14.47</v>
      </c>
      <c r="GB167" s="1" t="n">
        <v>222.34</v>
      </c>
      <c r="GC167" s="1" t="n">
        <v>15.11</v>
      </c>
      <c r="GD167" s="1" t="n">
        <v>19.21</v>
      </c>
      <c r="GE167" s="1" t="n">
        <v>7.13</v>
      </c>
      <c r="GF167" s="1" t="n">
        <v>105.96</v>
      </c>
      <c r="GG167" s="1" t="n">
        <v>1.15</v>
      </c>
      <c r="GH167" s="1" t="n">
        <v>16.66</v>
      </c>
      <c r="GI167" s="1" t="n">
        <v>2.43</v>
      </c>
      <c r="GJ167" s="1" t="n">
        <v>16.78</v>
      </c>
      <c r="GK167" s="1" t="n">
        <v>12.73</v>
      </c>
      <c r="GL167" s="1" t="n">
        <v>4.76</v>
      </c>
      <c r="GM167" s="1" t="n">
        <v>4.68</v>
      </c>
      <c r="GN167" s="1" t="n">
        <v>0</v>
      </c>
      <c r="GO167" s="1" t="n">
        <v>9.57</v>
      </c>
      <c r="GP167" s="1" t="n">
        <v>4.05</v>
      </c>
      <c r="GQ167" s="1" t="n">
        <v>1.04</v>
      </c>
      <c r="GR167" s="1" t="n">
        <v>0.48</v>
      </c>
      <c r="GS167" s="1" t="n">
        <v>569.04</v>
      </c>
      <c r="GT167" s="1" t="n">
        <v>10.95</v>
      </c>
      <c r="GU167" s="1" t="n">
        <v>0.87</v>
      </c>
      <c r="GV167" s="1" t="n">
        <v>199.63</v>
      </c>
      <c r="GW167" s="1" t="n">
        <v>977.56</v>
      </c>
      <c r="GX167" s="1" t="n">
        <v>1342.51</v>
      </c>
      <c r="GY167" s="1" t="n">
        <v>2295.42</v>
      </c>
      <c r="GZ167" s="1" t="n">
        <v>6.13</v>
      </c>
      <c r="HA167" s="1" t="n">
        <v>1.06</v>
      </c>
      <c r="HB167" s="1" t="n">
        <v>1.71</v>
      </c>
      <c r="HC167" s="1" t="n">
        <v>0</v>
      </c>
      <c r="HD167" s="1" t="n">
        <v>67.58</v>
      </c>
      <c r="HE167" s="1" t="n">
        <v>29.92</v>
      </c>
      <c r="HF167" s="1" t="n">
        <v>1.66</v>
      </c>
      <c r="HG167" s="1" t="n">
        <v>1.18</v>
      </c>
      <c r="HH167" s="1" t="n">
        <v>15.66</v>
      </c>
      <c r="HI167" s="1" t="n">
        <v>2.69</v>
      </c>
      <c r="HJ167" s="1" t="n">
        <v>1.01</v>
      </c>
      <c r="HK167" s="1" t="n">
        <v>1.33</v>
      </c>
      <c r="HL167" s="1" t="n">
        <v>209.25</v>
      </c>
      <c r="HM167" s="1" t="n">
        <v>2.24</v>
      </c>
      <c r="HN167" s="1" t="n">
        <v>9.4</v>
      </c>
      <c r="HO167" s="1" t="n">
        <v>1175.19</v>
      </c>
      <c r="HP167" s="1" t="n">
        <v>507.69</v>
      </c>
      <c r="HQ167" s="1" t="n">
        <v>6.55</v>
      </c>
      <c r="HR167" s="1" t="n">
        <v>120.14</v>
      </c>
      <c r="HS167" s="1" t="n">
        <v>17.19</v>
      </c>
      <c r="HT167" s="1" t="n">
        <v>221.22</v>
      </c>
      <c r="HU167" s="1" t="n">
        <v>62.23</v>
      </c>
      <c r="HV167" s="1" t="n">
        <v>84.2</v>
      </c>
      <c r="HW167" s="1" t="n">
        <v>4.34</v>
      </c>
      <c r="HX167" s="1" t="n">
        <v>3.1</v>
      </c>
      <c r="HY167" s="1" t="n">
        <v>3.41</v>
      </c>
      <c r="HZ167" s="1" t="n">
        <v>0.64</v>
      </c>
      <c r="IA167" s="1" t="n">
        <v>4.27</v>
      </c>
      <c r="IB167" s="1" t="n">
        <v>0.76</v>
      </c>
      <c r="IC167" s="1" t="n">
        <v>10.26</v>
      </c>
      <c r="ID167" s="1" t="n">
        <v>4</v>
      </c>
      <c r="IE167" s="1" t="n">
        <v>17.19</v>
      </c>
      <c r="IF167" s="1" t="n">
        <v>22.68</v>
      </c>
      <c r="IG167" s="1" t="n">
        <v>9.75</v>
      </c>
      <c r="IH167" s="1" t="n">
        <v>139.82</v>
      </c>
      <c r="II167" s="1" t="n">
        <v>1.59</v>
      </c>
      <c r="IJ167" s="1" t="n">
        <v>27.65</v>
      </c>
      <c r="IK167" s="1" t="n">
        <v>8.3</v>
      </c>
      <c r="IL167" s="1" t="n">
        <v>1421553</v>
      </c>
      <c r="IM167" s="1" t="n">
        <v>6393.6</v>
      </c>
      <c r="IN167" s="1" t="n">
        <v>48.25</v>
      </c>
      <c r="IO167" s="1" t="n">
        <v>0.14</v>
      </c>
      <c r="IP167" s="1" t="n">
        <v>0.09</v>
      </c>
      <c r="IQ167" s="1" t="n">
        <v>0.07</v>
      </c>
      <c r="IR167" s="1" t="n">
        <v>0.19</v>
      </c>
      <c r="IS167" s="1" t="n">
        <v>0.27</v>
      </c>
      <c r="IT167" s="1" t="n">
        <v>0.12</v>
      </c>
      <c r="IU167" s="1" t="n">
        <v>0.9</v>
      </c>
      <c r="IV167" s="1" t="n">
        <v>1.44</v>
      </c>
      <c r="IW167" s="1" t="n">
        <v>9.54</v>
      </c>
      <c r="IX167" s="1" t="n">
        <v>10.91</v>
      </c>
      <c r="IY167" s="1" t="n">
        <v>4.73</v>
      </c>
      <c r="IZ167" s="1" t="n">
        <v>3.94</v>
      </c>
      <c r="JA167" s="1" t="n">
        <v>1.2</v>
      </c>
      <c r="JB167" s="1" t="n">
        <v>0.1</v>
      </c>
      <c r="JC167" s="1" t="n">
        <v>19.98</v>
      </c>
      <c r="JD167" s="1" t="n">
        <v>14.32</v>
      </c>
      <c r="JE167" s="1" t="n">
        <v>0.82</v>
      </c>
      <c r="JF167" s="1" t="n">
        <v>0.1</v>
      </c>
      <c r="JG167" s="1" t="n">
        <v>0</v>
      </c>
      <c r="JH167" s="1" t="n">
        <v>7.74</v>
      </c>
      <c r="JI167" s="1" t="n">
        <v>4.92</v>
      </c>
      <c r="JJ167" s="1" t="n">
        <v>0.09</v>
      </c>
      <c r="JK167" s="1" t="n">
        <v>0.18</v>
      </c>
      <c r="JL167" s="1" t="n">
        <v>0.57</v>
      </c>
      <c r="JM167" s="1" t="n">
        <v>0.32</v>
      </c>
      <c r="JN167" s="1" t="n">
        <v>0</v>
      </c>
      <c r="JO167" s="1" t="n">
        <v>0.09</v>
      </c>
      <c r="JP167" s="1" t="n">
        <v>0.04</v>
      </c>
      <c r="JQ167" s="1" t="n">
        <v>0</v>
      </c>
      <c r="JR167" s="1" t="n">
        <v>0</v>
      </c>
      <c r="JS167" s="1" t="n">
        <v>0.01</v>
      </c>
      <c r="JT167" s="1" t="n">
        <v>0.02</v>
      </c>
      <c r="JU167" s="1" t="n">
        <v>0.01</v>
      </c>
      <c r="JV167" s="1" t="n">
        <v>60</v>
      </c>
      <c r="JW167" s="1" t="n">
        <v>3600</v>
      </c>
      <c r="JX167" s="1" t="n">
        <v>54</v>
      </c>
      <c r="JY167" s="1" t="n">
        <v>35.6045</v>
      </c>
      <c r="JZ167" s="1" t="n">
        <v>26.625</v>
      </c>
      <c r="KA167" s="1" t="n">
        <v>1597.5</v>
      </c>
      <c r="KB167" s="1" t="n">
        <v>53.9062</v>
      </c>
      <c r="KC167" s="1" t="n">
        <v>21.226</v>
      </c>
      <c r="KD167" s="1" t="n">
        <v>1273.56</v>
      </c>
      <c r="KE167" s="1" t="n">
        <v>87.85101</v>
      </c>
      <c r="KF167" s="1" t="n">
        <v>147.851</v>
      </c>
      <c r="KG167" s="1" t="n">
        <v>173.0976</v>
      </c>
    </row>
    <row r="168" customFormat="false" ht="15" hidden="false" customHeight="true" outlineLevel="0" collapsed="false">
      <c r="A168" s="1" t="n">
        <v>30784</v>
      </c>
      <c r="B168" s="1" t="n">
        <v>1</v>
      </c>
      <c r="C168" s="1" t="n">
        <v>54</v>
      </c>
      <c r="D168" s="1" t="n">
        <v>1</v>
      </c>
      <c r="E168" s="1" t="n">
        <v>0</v>
      </c>
      <c r="F168" s="1" t="n">
        <v>1</v>
      </c>
      <c r="G168" s="1" t="n">
        <v>1</v>
      </c>
      <c r="H168" s="1" t="n">
        <v>0</v>
      </c>
      <c r="I168" s="1" t="n">
        <v>1</v>
      </c>
      <c r="J168" s="1" t="n">
        <v>0</v>
      </c>
      <c r="K168" s="1" t="n">
        <v>0</v>
      </c>
      <c r="L168" s="1" t="n">
        <v>0</v>
      </c>
      <c r="M168" s="1" t="n">
        <v>0</v>
      </c>
      <c r="N168" s="1" t="n">
        <v>0</v>
      </c>
      <c r="O168" s="1" t="n">
        <v>1</v>
      </c>
      <c r="P168" s="1" t="n">
        <f aca="false">SUM(E168:O168)</f>
        <v>4</v>
      </c>
      <c r="Q168" s="1" t="n">
        <v>110</v>
      </c>
      <c r="R168" s="1" t="n">
        <v>80</v>
      </c>
      <c r="S168" s="1" t="n">
        <v>30</v>
      </c>
      <c r="T168" s="2" t="n">
        <v>90</v>
      </c>
      <c r="U168" s="3" t="n">
        <v>64.9</v>
      </c>
      <c r="V168" s="3" t="n">
        <v>179.5</v>
      </c>
      <c r="W168" s="2" t="n">
        <v>20.1426121771246</v>
      </c>
      <c r="X168" s="2" t="n">
        <v>0</v>
      </c>
      <c r="Y168" s="3" t="n">
        <v>81</v>
      </c>
      <c r="Z168" s="3" t="n">
        <v>90.2</v>
      </c>
      <c r="AA168" s="2" t="n">
        <v>30.3506557616466</v>
      </c>
      <c r="AB168" s="2" t="n">
        <v>0.45125348189415</v>
      </c>
      <c r="AC168" s="2" t="n">
        <v>0.898004434589801</v>
      </c>
      <c r="AD168" s="3" t="n">
        <v>17</v>
      </c>
      <c r="AE168" s="3" t="n">
        <v>11</v>
      </c>
      <c r="AF168" s="3" t="n">
        <v>53.9</v>
      </c>
      <c r="AG168" s="1" t="n">
        <v>7</v>
      </c>
      <c r="AH168" s="3" t="n">
        <v>54.2</v>
      </c>
      <c r="AI168" s="3" t="n">
        <v>35.2</v>
      </c>
      <c r="AJ168" s="3" t="n">
        <v>51.2</v>
      </c>
      <c r="AK168" s="3" t="n">
        <v>2.7</v>
      </c>
      <c r="AL168" s="1" t="n">
        <v>1538</v>
      </c>
      <c r="AM168" s="1" t="n">
        <v>39</v>
      </c>
      <c r="AN168" s="1" t="n">
        <v>2738</v>
      </c>
      <c r="AO168" s="1" t="n">
        <v>115</v>
      </c>
      <c r="AP168" s="1" t="n">
        <v>163</v>
      </c>
      <c r="AQ168" s="1" t="n">
        <v>189</v>
      </c>
      <c r="AR168" s="1" t="n">
        <v>151</v>
      </c>
      <c r="AS168" s="1" t="n">
        <v>137</v>
      </c>
      <c r="AT168" s="1" t="n">
        <v>2</v>
      </c>
      <c r="AU168" s="1" t="n">
        <f aca="false">((AO168*15)+(AP168*30)+(AQ168*30)+(AR168*30)+(AS168*15))-(AO168*120)</f>
        <v>5070</v>
      </c>
      <c r="AV168" s="1" t="n">
        <f aca="false">((AO168*15)+(AP168*30)+(AQ168*30)+(AR168*30)+(AS168*15))</f>
        <v>18870</v>
      </c>
      <c r="AW168" s="1" t="n">
        <v>5.5</v>
      </c>
      <c r="AX168" s="4" t="n">
        <f aca="false">10000/SQRT((AO168*BE168)*(AVERAGE(AO168:AS168)*AVERAGE(BE168:BI168)))</f>
        <v>1.98692057901421</v>
      </c>
      <c r="AY168" s="4" t="n">
        <v>1</v>
      </c>
      <c r="AZ168" s="2" t="n">
        <f aca="false">(AO168*BE168)/405</f>
        <v>5.48024691358025</v>
      </c>
      <c r="BA168" s="2" t="n">
        <v>1</v>
      </c>
      <c r="BB168" s="2" t="n">
        <f aca="false">1/(LOG(BE168)+LOG(AO168))</f>
        <v>0.298841527428309</v>
      </c>
      <c r="BC168" s="2" t="n">
        <f aca="false">(BF168-BE168)/(AP168-AO168)</f>
        <v>0.964583333333333</v>
      </c>
      <c r="BD168" s="2" t="n">
        <f aca="false">(20*BE168)/((AO168/18)-3.5)</f>
        <v>133.615384615385</v>
      </c>
      <c r="BE168" s="3" t="n">
        <v>19.3</v>
      </c>
      <c r="BF168" s="3" t="n">
        <v>65.6</v>
      </c>
      <c r="BG168" s="3" t="n">
        <v>95.7</v>
      </c>
      <c r="BH168" s="3" t="n">
        <v>102</v>
      </c>
      <c r="BI168" s="3" t="n">
        <v>95.3</v>
      </c>
      <c r="BJ168" s="2" t="n">
        <f aca="false">((BE168*15)+(BF168*30)+(BG168*30)+(BH168*30)+(BI168*15))-(BE168*120)</f>
        <v>7302</v>
      </c>
      <c r="BK168" s="2" t="n">
        <f aca="false">((BE168*15)+(BF168*30)+(BG168*30)+(BH168*30)+(BI168*15))</f>
        <v>9618</v>
      </c>
      <c r="BL168" s="2" t="n">
        <f aca="false">(1/BE168)</f>
        <v>0.0518134715025907</v>
      </c>
      <c r="BM168" s="2" t="n">
        <f aca="false">(BJ168/AU168)</f>
        <v>1.44023668639053</v>
      </c>
      <c r="BN168" s="2" t="n">
        <f aca="false">(BK168/AV168)</f>
        <v>0.509697933227345</v>
      </c>
      <c r="BO168" s="2" t="n">
        <f aca="false">(AX168*BM168)</f>
        <v>2.86163591084059</v>
      </c>
      <c r="BP168" s="2" t="n">
        <f aca="false">(AX168*BN168)</f>
        <v>1.01272931261042</v>
      </c>
      <c r="BQ168" s="2" t="n">
        <v>1</v>
      </c>
      <c r="BR168" s="4" t="n">
        <f aca="false">(BC168*BL168)</f>
        <v>0.0499784110535406</v>
      </c>
      <c r="BS168" s="1" t="n">
        <v>222</v>
      </c>
      <c r="BT168" s="1" t="n">
        <v>1</v>
      </c>
      <c r="BU168" s="1" t="n">
        <v>34</v>
      </c>
      <c r="BV168" s="1" t="n">
        <v>1</v>
      </c>
      <c r="BW168" s="1" t="n">
        <v>156</v>
      </c>
      <c r="BX168" s="1" t="n">
        <v>1</v>
      </c>
      <c r="BY168" s="1" t="n">
        <v>32</v>
      </c>
      <c r="BZ168" s="1" t="n">
        <v>161</v>
      </c>
      <c r="CA168" s="1" t="n">
        <v>1</v>
      </c>
      <c r="CB168" s="1" t="n">
        <v>1</v>
      </c>
      <c r="CD168" s="1" t="n">
        <v>60</v>
      </c>
      <c r="CE168" s="1" t="n">
        <v>72.02</v>
      </c>
      <c r="CF168" s="1" t="n">
        <v>51.95</v>
      </c>
      <c r="CG168" s="1" t="n">
        <v>172</v>
      </c>
      <c r="CH168" s="1" t="n">
        <v>106</v>
      </c>
      <c r="CI168" s="1" t="n">
        <v>402</v>
      </c>
      <c r="CJ168" s="1" t="n">
        <v>1.43</v>
      </c>
      <c r="CK168" s="1" t="s">
        <v>429</v>
      </c>
      <c r="CN168" s="1" t="n">
        <v>2089</v>
      </c>
      <c r="CO168" s="1" t="n">
        <v>15.3183341311632</v>
      </c>
      <c r="CP168" s="1" t="n">
        <v>33.0014360938248</v>
      </c>
      <c r="CQ168" s="1" t="n">
        <v>6.85016754427956</v>
      </c>
      <c r="CR168" s="1" t="n">
        <v>10.7276208712303</v>
      </c>
      <c r="CS168" s="1" t="n">
        <v>4.69602680708473</v>
      </c>
      <c r="CT168" s="1" t="n">
        <v>53.2503590234562</v>
      </c>
      <c r="CU168" s="1" t="n">
        <v>5.9</v>
      </c>
      <c r="CV168" s="1" t="n">
        <v>6.4</v>
      </c>
      <c r="CW168" s="1" t="n">
        <v>10</v>
      </c>
      <c r="CX168" s="1" t="n">
        <v>0</v>
      </c>
      <c r="CY168" s="1" t="n">
        <v>4.2</v>
      </c>
      <c r="CZ168" s="1" t="n">
        <v>2</v>
      </c>
      <c r="DA168" s="1" t="n">
        <v>0</v>
      </c>
      <c r="DB168" s="1" t="n">
        <v>0</v>
      </c>
      <c r="DC168" s="1" t="n">
        <v>0</v>
      </c>
      <c r="DD168" s="1" t="n">
        <v>80</v>
      </c>
      <c r="DE168" s="1" t="n">
        <v>76.6</v>
      </c>
      <c r="DF168" s="1" t="n">
        <v>15.9</v>
      </c>
      <c r="DG168" s="1" t="n">
        <v>24.9</v>
      </c>
      <c r="DH168" s="1" t="n">
        <v>10.9</v>
      </c>
      <c r="DI168" s="1" t="n">
        <v>711</v>
      </c>
      <c r="DJ168" s="1" t="n">
        <v>278.1</v>
      </c>
      <c r="DK168" s="1" t="n">
        <v>0</v>
      </c>
      <c r="DL168" s="1" t="n">
        <v>7.5</v>
      </c>
      <c r="DM168" s="1" t="n">
        <v>1968</v>
      </c>
      <c r="DN168" s="1" t="n">
        <v>574</v>
      </c>
      <c r="DO168" s="1" t="n">
        <v>1.66</v>
      </c>
      <c r="DP168" s="1" t="n">
        <v>1.91</v>
      </c>
      <c r="DQ168" s="1" t="n">
        <v>0.54</v>
      </c>
      <c r="DR168" s="1" t="n">
        <v>2.44</v>
      </c>
      <c r="DS168" s="1" t="n">
        <v>300</v>
      </c>
      <c r="DT168" s="1" t="n">
        <v>242.7</v>
      </c>
      <c r="DU168" s="1" t="n">
        <v>2.81</v>
      </c>
      <c r="DV168" s="1" t="n">
        <v>10.71</v>
      </c>
      <c r="DW168" s="1" t="n">
        <v>3.42</v>
      </c>
      <c r="DX168" s="1" t="n">
        <v>1187</v>
      </c>
      <c r="DY168" s="1" t="n">
        <v>16.8</v>
      </c>
      <c r="DZ168" s="1" t="n">
        <v>1608</v>
      </c>
      <c r="EA168" s="1" t="n">
        <v>117</v>
      </c>
      <c r="EB168" s="1" t="n">
        <v>599</v>
      </c>
      <c r="EC168" s="1" t="n">
        <v>484</v>
      </c>
      <c r="ED168" s="1" t="n">
        <v>88</v>
      </c>
      <c r="EE168" s="1" t="n">
        <v>3.9</v>
      </c>
      <c r="EF168" s="1" t="n">
        <v>0</v>
      </c>
      <c r="EG168" s="1" t="n">
        <v>5</v>
      </c>
      <c r="EH168" s="1" t="n">
        <v>2</v>
      </c>
      <c r="EI168" s="1" t="n">
        <v>500</v>
      </c>
      <c r="EJ168" s="1" t="n">
        <v>5</v>
      </c>
      <c r="EK168" s="1" t="n">
        <v>5</v>
      </c>
      <c r="EL168" s="1" t="n">
        <v>200</v>
      </c>
      <c r="EM168" s="1" t="n">
        <v>3000</v>
      </c>
      <c r="EN168" s="1" t="n">
        <v>600</v>
      </c>
      <c r="EO168" s="1" t="n">
        <v>2</v>
      </c>
      <c r="EP168" s="1" t="n">
        <v>1</v>
      </c>
      <c r="EQ168" s="1" t="n">
        <v>1</v>
      </c>
      <c r="ER168" s="1" t="n">
        <v>600</v>
      </c>
      <c r="ES168" s="1" t="n">
        <v>2</v>
      </c>
      <c r="ET168" s="1" t="n">
        <v>0</v>
      </c>
      <c r="EU168" s="1" t="n">
        <v>0</v>
      </c>
      <c r="EV168" s="1" t="n">
        <v>0</v>
      </c>
      <c r="EW168" s="1" t="n">
        <v>0</v>
      </c>
      <c r="EX168" s="1" t="n">
        <v>1</v>
      </c>
      <c r="EY168" s="1" t="n">
        <v>1</v>
      </c>
      <c r="EZ168" s="1" t="n">
        <v>1</v>
      </c>
      <c r="FA168" s="1" t="n">
        <v>1</v>
      </c>
      <c r="FB168" s="1" t="n">
        <v>1</v>
      </c>
      <c r="FC168" s="1" t="n">
        <v>3</v>
      </c>
      <c r="FD168" s="1" t="n">
        <v>1</v>
      </c>
      <c r="FE168" s="1" t="n">
        <v>10</v>
      </c>
      <c r="FF168" s="1" t="n">
        <v>1</v>
      </c>
      <c r="FG168" s="1" t="n">
        <v>2</v>
      </c>
      <c r="FH168" s="1" t="n">
        <v>1</v>
      </c>
      <c r="FI168" s="1" t="n">
        <v>2</v>
      </c>
      <c r="FJ168" s="1" t="n">
        <v>4</v>
      </c>
      <c r="FK168" s="1" t="n">
        <v>1</v>
      </c>
      <c r="FL168" s="1" t="n">
        <v>3</v>
      </c>
    </row>
    <row r="169" customFormat="false" ht="15" hidden="false" customHeight="true" outlineLevel="0" collapsed="false">
      <c r="A169" s="1" t="n">
        <v>30785</v>
      </c>
      <c r="B169" s="1" t="n">
        <v>2</v>
      </c>
      <c r="C169" s="1" t="n">
        <v>48</v>
      </c>
      <c r="D169" s="1" t="n">
        <v>1</v>
      </c>
      <c r="E169" s="1" t="n">
        <v>1</v>
      </c>
      <c r="F169" s="1" t="n">
        <v>1</v>
      </c>
      <c r="G169" s="1" t="n">
        <v>0</v>
      </c>
      <c r="H169" s="1" t="n">
        <v>1</v>
      </c>
      <c r="I169" s="1" t="n">
        <v>0</v>
      </c>
      <c r="J169" s="1" t="n">
        <v>0</v>
      </c>
      <c r="K169" s="1" t="n">
        <v>0</v>
      </c>
      <c r="L169" s="1" t="n">
        <v>0</v>
      </c>
      <c r="M169" s="1" t="n">
        <v>0</v>
      </c>
      <c r="N169" s="1" t="n">
        <v>0</v>
      </c>
      <c r="O169" s="1" t="n">
        <v>1</v>
      </c>
      <c r="P169" s="1" t="n">
        <f aca="false">SUM(E169:O169)</f>
        <v>4</v>
      </c>
      <c r="Q169" s="1" t="n">
        <v>160</v>
      </c>
      <c r="R169" s="1" t="n">
        <v>100</v>
      </c>
      <c r="S169" s="1" t="n">
        <v>60</v>
      </c>
      <c r="T169" s="2" t="n">
        <v>120</v>
      </c>
      <c r="U169" s="3" t="n">
        <v>51.9</v>
      </c>
      <c r="V169" s="3" t="n">
        <v>154.5</v>
      </c>
      <c r="W169" s="2" t="n">
        <v>21.7425456373519</v>
      </c>
      <c r="X169" s="2" t="n">
        <v>0</v>
      </c>
      <c r="Y169" s="3" t="n">
        <v>76.5</v>
      </c>
      <c r="Z169" s="3" t="n">
        <v>24.3</v>
      </c>
      <c r="AA169" s="2" t="n">
        <v>36.1380899195945</v>
      </c>
      <c r="AB169" s="2" t="n">
        <v>0.495145631067961</v>
      </c>
      <c r="AC169" s="2" t="n">
        <v>3.14814814814815</v>
      </c>
      <c r="AD169" s="3" t="n">
        <v>24.8</v>
      </c>
      <c r="AE169" s="3" t="n">
        <v>12.9</v>
      </c>
      <c r="AF169" s="3" t="n">
        <v>39</v>
      </c>
      <c r="AG169" s="1" t="n">
        <v>9</v>
      </c>
      <c r="AH169" s="3" t="n">
        <v>55.3</v>
      </c>
      <c r="AI169" s="3" t="n">
        <v>28.7</v>
      </c>
      <c r="AJ169" s="3" t="n">
        <v>37</v>
      </c>
      <c r="AK169" s="3" t="n">
        <v>2</v>
      </c>
      <c r="AL169" s="1" t="n">
        <v>1163</v>
      </c>
      <c r="AM169" s="1" t="n">
        <v>46</v>
      </c>
      <c r="AN169" s="1" t="n">
        <v>1907</v>
      </c>
      <c r="AO169" s="1" t="n">
        <v>95</v>
      </c>
      <c r="AP169" s="1" t="n">
        <v>132</v>
      </c>
      <c r="AQ169" s="1" t="n">
        <v>109</v>
      </c>
      <c r="AR169" s="1" t="n">
        <v>87</v>
      </c>
      <c r="AS169" s="1" t="n">
        <v>91</v>
      </c>
      <c r="AT169" s="1" t="n">
        <v>1</v>
      </c>
      <c r="AU169" s="1" t="n">
        <f aca="false">((AO169*15)+(AP169*30)+(AQ169*30)+(AR169*30)+(AS169*15))-(AO169*120)</f>
        <v>1230</v>
      </c>
      <c r="AV169" s="1" t="n">
        <f aca="false">((AO169*15)+(AP169*30)+(AQ169*30)+(AR169*30)+(AS169*15))</f>
        <v>12630</v>
      </c>
      <c r="AW169" s="1" t="n">
        <v>5.85</v>
      </c>
      <c r="AX169" s="4" t="n">
        <f aca="false">10000/SQRT((AO169*BE169)*(AVERAGE(AO169:AS169)*AVERAGE(BE169:BI169)))</f>
        <v>4.55554362830136</v>
      </c>
      <c r="AY169" s="4" t="n">
        <v>0</v>
      </c>
      <c r="AZ169" s="2" t="n">
        <f aca="false">(AO169*BE169)/405</f>
        <v>1.94456790123457</v>
      </c>
      <c r="BA169" s="2" t="n">
        <v>0</v>
      </c>
      <c r="BB169" s="2" t="n">
        <f aca="false">1/(LOG(BE169)+LOG(AO169))</f>
        <v>0.345270707127814</v>
      </c>
      <c r="BC169" s="2" t="n">
        <f aca="false">(BF169-BE169)/(AP169-AO169)</f>
        <v>1.13</v>
      </c>
      <c r="BD169" s="2" t="n">
        <f aca="false">(20*BE169)/((AO169/18)-3.5)</f>
        <v>93.2625</v>
      </c>
      <c r="BE169" s="3" t="n">
        <v>8.29</v>
      </c>
      <c r="BF169" s="3" t="n">
        <v>50.1</v>
      </c>
      <c r="BG169" s="3" t="n">
        <v>82.3</v>
      </c>
      <c r="BH169" s="3" t="n">
        <v>74.2</v>
      </c>
      <c r="BI169" s="3" t="n">
        <v>82.7</v>
      </c>
      <c r="BJ169" s="2" t="n">
        <f aca="false">((BE169*15)+(BF169*30)+(BG169*30)+(BH169*30)+(BI169*15))-(BE169*120)</f>
        <v>6568.05</v>
      </c>
      <c r="BK169" s="2" t="n">
        <f aca="false">((BE169*15)+(BF169*30)+(BG169*30)+(BH169*30)+(BI169*15))</f>
        <v>7562.85</v>
      </c>
      <c r="BL169" s="2" t="n">
        <f aca="false">(1/BE169)</f>
        <v>0.120627261761158</v>
      </c>
      <c r="BM169" s="2" t="n">
        <f aca="false">(BJ169/AU169)</f>
        <v>5.33987804878049</v>
      </c>
      <c r="BN169" s="2" t="n">
        <f aca="false">(BK169/AV169)</f>
        <v>0.598800475059382</v>
      </c>
      <c r="BO169" s="2" t="n">
        <f aca="false">(AX169*BM169)</f>
        <v>24.3260474210283</v>
      </c>
      <c r="BP169" s="2" t="n">
        <f aca="false">(AX169*BN169)</f>
        <v>2.7278616887806</v>
      </c>
      <c r="BQ169" s="2" t="n">
        <v>2</v>
      </c>
      <c r="BR169" s="4" t="n">
        <f aca="false">(BC169*BL169)</f>
        <v>0.136308805790109</v>
      </c>
      <c r="BS169" s="1" t="n">
        <v>247</v>
      </c>
      <c r="BT169" s="1" t="n">
        <v>1</v>
      </c>
      <c r="BU169" s="1" t="n">
        <v>81</v>
      </c>
      <c r="BV169" s="1" t="n">
        <v>0</v>
      </c>
      <c r="BW169" s="1" t="n">
        <v>147</v>
      </c>
      <c r="BX169" s="1" t="n">
        <v>1</v>
      </c>
      <c r="BY169" s="1" t="n">
        <v>19</v>
      </c>
      <c r="BZ169" s="1" t="n">
        <v>94</v>
      </c>
      <c r="CA169" s="1" t="n">
        <v>0</v>
      </c>
      <c r="CB169" s="1" t="n">
        <v>1</v>
      </c>
      <c r="CD169" s="1" t="n">
        <v>65</v>
      </c>
      <c r="CE169" s="1" t="n">
        <v>-50.02</v>
      </c>
      <c r="CF169" s="1" t="n">
        <v>65.99</v>
      </c>
      <c r="CG169" s="1" t="n">
        <v>158</v>
      </c>
      <c r="CH169" s="1" t="n">
        <v>80</v>
      </c>
      <c r="CI169" s="1" t="n">
        <v>441</v>
      </c>
      <c r="CJ169" s="1" t="n">
        <v>1.69</v>
      </c>
      <c r="CK169" s="1" t="s">
        <v>477</v>
      </c>
    </row>
    <row r="170" customFormat="false" ht="15" hidden="false" customHeight="true" outlineLevel="0" collapsed="false">
      <c r="A170" s="1" t="n">
        <v>30792</v>
      </c>
      <c r="B170" s="1" t="n">
        <v>2</v>
      </c>
      <c r="C170" s="1" t="n">
        <v>59</v>
      </c>
      <c r="D170" s="1" t="n">
        <v>1</v>
      </c>
      <c r="E170" s="1" t="n">
        <v>0</v>
      </c>
      <c r="F170" s="1" t="n">
        <v>1</v>
      </c>
      <c r="G170" s="1" t="n">
        <v>1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</v>
      </c>
      <c r="M170" s="1" t="n">
        <v>0</v>
      </c>
      <c r="N170" s="1" t="n">
        <v>0</v>
      </c>
      <c r="O170" s="1" t="n">
        <v>0</v>
      </c>
      <c r="P170" s="1" t="n">
        <f aca="false">SUM(E170:O170)</f>
        <v>2</v>
      </c>
      <c r="Q170" s="1" t="n">
        <v>130</v>
      </c>
      <c r="R170" s="1" t="n">
        <v>90</v>
      </c>
      <c r="S170" s="1" t="n">
        <v>40</v>
      </c>
      <c r="T170" s="2" t="n">
        <v>103.333333333333</v>
      </c>
      <c r="U170" s="3" t="n">
        <v>58.5</v>
      </c>
      <c r="V170" s="3" t="n">
        <v>158.2</v>
      </c>
      <c r="W170" s="2" t="n">
        <v>23.3745311109016</v>
      </c>
      <c r="X170" s="2" t="n">
        <v>0</v>
      </c>
      <c r="Y170" s="3" t="n">
        <v>79.7</v>
      </c>
      <c r="Z170" s="3" t="n">
        <v>99</v>
      </c>
      <c r="AA170" s="2" t="n">
        <v>38.7573846138637</v>
      </c>
      <c r="AB170" s="2" t="n">
        <v>0.503792667509482</v>
      </c>
      <c r="AC170" s="2" t="n">
        <v>0.805050505050505</v>
      </c>
      <c r="AD170" s="3" t="n">
        <v>32.1</v>
      </c>
      <c r="AE170" s="3" t="n">
        <v>18.8</v>
      </c>
      <c r="AF170" s="3" t="n">
        <v>39.7</v>
      </c>
      <c r="AG170" s="1" t="n">
        <v>7</v>
      </c>
      <c r="AH170" s="3" t="n">
        <v>46.3</v>
      </c>
      <c r="AI170" s="3" t="n">
        <v>27.1</v>
      </c>
      <c r="AJ170" s="3" t="n">
        <v>37.7</v>
      </c>
      <c r="AK170" s="3" t="n">
        <v>2</v>
      </c>
      <c r="AL170" s="1" t="n">
        <v>1192</v>
      </c>
      <c r="AM170" s="1" t="n">
        <v>44</v>
      </c>
      <c r="AN170" s="1" t="n">
        <v>2169</v>
      </c>
      <c r="AO170" s="1" t="n">
        <v>85</v>
      </c>
      <c r="AP170" s="1" t="n">
        <v>152</v>
      </c>
      <c r="AQ170" s="1" t="n">
        <v>126</v>
      </c>
      <c r="AR170" s="1" t="n">
        <v>87</v>
      </c>
      <c r="AS170" s="1" t="n">
        <v>77</v>
      </c>
      <c r="AT170" s="1" t="n">
        <v>1</v>
      </c>
      <c r="AU170" s="1" t="n">
        <v>3180</v>
      </c>
      <c r="AV170" s="1" t="n">
        <f aca="false">((AO170*15)+(AP170*30)+(AQ170*30)+(AR170*30)+(AS170*15))</f>
        <v>13380</v>
      </c>
      <c r="BS170" s="1" t="n">
        <v>178</v>
      </c>
      <c r="BT170" s="1" t="n">
        <v>0</v>
      </c>
      <c r="BU170" s="1" t="n">
        <v>68</v>
      </c>
      <c r="BV170" s="1" t="n">
        <v>0</v>
      </c>
      <c r="BW170" s="1" t="n">
        <v>92</v>
      </c>
      <c r="BX170" s="1" t="n">
        <v>0</v>
      </c>
      <c r="BY170" s="1" t="n">
        <v>18</v>
      </c>
      <c r="BZ170" s="1" t="n">
        <v>90</v>
      </c>
      <c r="CA170" s="1" t="n">
        <v>0</v>
      </c>
      <c r="CB170" s="1" t="n">
        <v>0</v>
      </c>
      <c r="CD170" s="1" t="n">
        <v>68</v>
      </c>
      <c r="CE170" s="1" t="n">
        <v>19.46</v>
      </c>
      <c r="CF170" s="1" t="n">
        <v>35.41</v>
      </c>
      <c r="CG170" s="1" t="n">
        <v>134</v>
      </c>
      <c r="CH170" s="1" t="n">
        <v>60</v>
      </c>
      <c r="CI170" s="1" t="n">
        <v>439</v>
      </c>
      <c r="CJ170" s="1" t="n">
        <v>2.15</v>
      </c>
      <c r="CK170" s="1" t="s">
        <v>429</v>
      </c>
      <c r="CL170" s="4" t="n">
        <v>0.045</v>
      </c>
      <c r="CM170" s="4" t="n">
        <v>0.0475</v>
      </c>
    </row>
    <row r="171" customFormat="false" ht="15" hidden="false" customHeight="true" outlineLevel="0" collapsed="false">
      <c r="A171" s="1" t="n">
        <v>30793</v>
      </c>
      <c r="B171" s="1" t="n">
        <v>2</v>
      </c>
      <c r="C171" s="1" t="n">
        <v>61</v>
      </c>
      <c r="D171" s="1" t="n">
        <v>1</v>
      </c>
      <c r="E171" s="1" t="n">
        <v>0</v>
      </c>
      <c r="F171" s="1" t="n">
        <v>1</v>
      </c>
      <c r="G171" s="1" t="n">
        <v>1</v>
      </c>
      <c r="H171" s="1" t="n">
        <v>0</v>
      </c>
      <c r="I171" s="1" t="n">
        <v>1</v>
      </c>
      <c r="J171" s="1" t="n">
        <v>0</v>
      </c>
      <c r="K171" s="1" t="n">
        <v>0</v>
      </c>
      <c r="L171" s="1" t="n">
        <v>1</v>
      </c>
      <c r="M171" s="1" t="n">
        <v>0</v>
      </c>
      <c r="N171" s="1" t="n">
        <v>0</v>
      </c>
      <c r="O171" s="1" t="n">
        <v>0</v>
      </c>
      <c r="P171" s="1" t="n">
        <f aca="false">SUM(E171:O171)</f>
        <v>4</v>
      </c>
      <c r="Q171" s="1" t="n">
        <v>118</v>
      </c>
      <c r="R171" s="1" t="n">
        <v>90</v>
      </c>
      <c r="S171" s="1" t="n">
        <v>28</v>
      </c>
      <c r="T171" s="2" t="n">
        <v>99.3333333333333</v>
      </c>
      <c r="U171" s="3" t="n">
        <v>60.1</v>
      </c>
      <c r="V171" s="3" t="n">
        <v>165</v>
      </c>
      <c r="W171" s="2" t="n">
        <v>22.0752984389348</v>
      </c>
      <c r="X171" s="2" t="n">
        <v>0</v>
      </c>
      <c r="Y171" s="3" t="n">
        <v>66.2</v>
      </c>
      <c r="Z171" s="3" t="n">
        <v>101</v>
      </c>
      <c r="AA171" s="2" t="n">
        <v>33.6400526750942</v>
      </c>
      <c r="AB171" s="2" t="n">
        <v>0.401212121212121</v>
      </c>
      <c r="AC171" s="2" t="n">
        <v>0.655445544554455</v>
      </c>
      <c r="AD171" s="3" t="n">
        <v>32.9</v>
      </c>
      <c r="AE171" s="3" t="n">
        <v>19.8</v>
      </c>
      <c r="AF171" s="3" t="n">
        <v>40.3</v>
      </c>
      <c r="AG171" s="1" t="n">
        <v>6</v>
      </c>
      <c r="AH171" s="3" t="n">
        <v>46.1</v>
      </c>
      <c r="AI171" s="3" t="n">
        <v>27.7</v>
      </c>
      <c r="AJ171" s="3" t="n">
        <v>38.2</v>
      </c>
      <c r="AK171" s="3" t="n">
        <v>2.1</v>
      </c>
      <c r="AL171" s="1" t="n">
        <v>1213</v>
      </c>
      <c r="AM171" s="1" t="n">
        <v>43</v>
      </c>
      <c r="AN171" s="1" t="n">
        <v>2208</v>
      </c>
      <c r="AO171" s="1" t="n">
        <v>95</v>
      </c>
      <c r="AP171" s="1" t="n">
        <v>110</v>
      </c>
      <c r="AQ171" s="1" t="n">
        <v>94</v>
      </c>
      <c r="AR171" s="1" t="n">
        <v>84</v>
      </c>
      <c r="AS171" s="1" t="n">
        <v>91</v>
      </c>
      <c r="AT171" s="1" t="n">
        <v>1</v>
      </c>
      <c r="AU171" s="1" t="n">
        <f aca="false">((AO171*15)+(AP171*30)+(AQ171*30)+(AR171*30)+(AS171*15))-(AO171*120)</f>
        <v>30</v>
      </c>
      <c r="AV171" s="1" t="n">
        <f aca="false">((AO171*15)+(AP171*30)+(AQ171*30)+(AR171*30)+(AS171*15))</f>
        <v>11430</v>
      </c>
      <c r="AW171" s="1" t="n">
        <v>5.46</v>
      </c>
      <c r="AX171" s="4" t="n">
        <f aca="false">10000/SQRT((AO171*BE171)*(AVERAGE(AO171:AS171)*AVERAGE(BE171:BI171)))</f>
        <v>7.93935659422162</v>
      </c>
      <c r="AY171" s="4" t="n">
        <v>0</v>
      </c>
      <c r="AZ171" s="2" t="n">
        <f aca="false">(AO171*BE171)/405</f>
        <v>1.10246913580247</v>
      </c>
      <c r="BA171" s="2" t="n">
        <v>0</v>
      </c>
      <c r="BB171" s="2" t="n">
        <f aca="false">1/(LOG(BE171)+LOG(AO171))</f>
        <v>0.377383915814125</v>
      </c>
      <c r="BC171" s="2" t="n">
        <f aca="false">(BF171-BE171)/(AP171-AO171)</f>
        <v>2.17333333333333</v>
      </c>
      <c r="BD171" s="2" t="n">
        <f aca="false">(20*BE171)/((AO171/18)-3.5)</f>
        <v>52.875</v>
      </c>
      <c r="BE171" s="3" t="n">
        <v>4.7</v>
      </c>
      <c r="BF171" s="3" t="n">
        <v>37.3</v>
      </c>
      <c r="BG171" s="3" t="n">
        <v>73.7</v>
      </c>
      <c r="BH171" s="3" t="n">
        <v>34.9</v>
      </c>
      <c r="BI171" s="3" t="n">
        <v>36.8</v>
      </c>
      <c r="BJ171" s="2" t="n">
        <f aca="false">((BE171*15)+(BF171*30)+(BG171*30)+(BH171*30)+(BI171*15))-(BE171*120)</f>
        <v>4435.5</v>
      </c>
      <c r="BK171" s="2" t="n">
        <f aca="false">((BE171*15)+(BF171*30)+(BG171*30)+(BH171*30)+(BI171*15))</f>
        <v>4999.5</v>
      </c>
      <c r="BL171" s="2" t="n">
        <f aca="false">(1/BE171)</f>
        <v>0.212765957446808</v>
      </c>
      <c r="BM171" s="2" t="n">
        <f aca="false">(BJ171/AU171)</f>
        <v>147.85</v>
      </c>
      <c r="BN171" s="2" t="n">
        <f aca="false">(BK171/AV171)</f>
        <v>0.43740157480315</v>
      </c>
      <c r="BO171" s="2" t="n">
        <f aca="false">(AX171*BM171)</f>
        <v>1173.83387245567</v>
      </c>
      <c r="BP171" s="2" t="n">
        <f aca="false">(AX171*BN171)</f>
        <v>3.47268707723631</v>
      </c>
      <c r="BQ171" s="2" t="n">
        <v>2</v>
      </c>
      <c r="BR171" s="4" t="n">
        <f aca="false">(BC171*BL171)</f>
        <v>0.46241134751773</v>
      </c>
      <c r="BS171" s="1" t="n">
        <v>181</v>
      </c>
      <c r="BT171" s="1" t="n">
        <v>0</v>
      </c>
      <c r="BU171" s="1" t="n">
        <v>63</v>
      </c>
      <c r="BV171" s="1" t="n">
        <v>0</v>
      </c>
      <c r="BW171" s="1" t="n">
        <v>104</v>
      </c>
      <c r="BX171" s="1" t="n">
        <v>0</v>
      </c>
      <c r="BY171" s="1" t="n">
        <v>14</v>
      </c>
      <c r="BZ171" s="1" t="n">
        <v>71</v>
      </c>
      <c r="CA171" s="1" t="n">
        <v>0</v>
      </c>
      <c r="CB171" s="1" t="n">
        <v>0</v>
      </c>
      <c r="CD171" s="1" t="n">
        <v>52</v>
      </c>
      <c r="CE171" s="1" t="n">
        <v>-114.02</v>
      </c>
      <c r="CF171" s="1" t="n">
        <v>-120.5</v>
      </c>
      <c r="CG171" s="1" t="n">
        <v>146</v>
      </c>
      <c r="CH171" s="1" t="n">
        <v>98</v>
      </c>
      <c r="CI171" s="1" t="n">
        <v>428</v>
      </c>
      <c r="CJ171" s="1" t="n">
        <v>1.82</v>
      </c>
      <c r="CK171" s="1" t="s">
        <v>478</v>
      </c>
      <c r="FM171" s="1" t="n">
        <v>3</v>
      </c>
      <c r="FN171" s="1" t="n">
        <v>3</v>
      </c>
      <c r="FO171" s="1" t="n">
        <v>2</v>
      </c>
      <c r="FP171" s="1" t="n">
        <v>2</v>
      </c>
      <c r="FQ171" s="1" t="n">
        <v>32.15036</v>
      </c>
      <c r="FR171" s="1" t="n">
        <v>304.2953</v>
      </c>
      <c r="FS171" s="1" t="n">
        <v>0.13</v>
      </c>
      <c r="FT171" s="1" t="n">
        <v>1</v>
      </c>
      <c r="FU171" s="1" t="n">
        <v>4</v>
      </c>
      <c r="FV171" s="1" t="n">
        <v>2</v>
      </c>
      <c r="FW171" s="1" t="n">
        <v>1366.57</v>
      </c>
      <c r="FX171" s="1" t="n">
        <v>37.13</v>
      </c>
      <c r="FY171" s="1" t="n">
        <v>7.11</v>
      </c>
      <c r="FZ171" s="1" t="n">
        <v>9</v>
      </c>
      <c r="GA171" s="1" t="n">
        <v>14.45</v>
      </c>
      <c r="GB171" s="1" t="n">
        <v>255.83</v>
      </c>
      <c r="GC171" s="1" t="n">
        <v>28.47</v>
      </c>
      <c r="GD171" s="1" t="n">
        <v>20.85</v>
      </c>
      <c r="GE171" s="1" t="n">
        <v>5.59</v>
      </c>
      <c r="GF171" s="1" t="n">
        <v>101.65</v>
      </c>
      <c r="GG171" s="1" t="n">
        <v>1.27</v>
      </c>
      <c r="GH171" s="1" t="n">
        <v>16.91</v>
      </c>
      <c r="GI171" s="1" t="n">
        <v>7.63</v>
      </c>
      <c r="GJ171" s="1" t="n">
        <v>30.36</v>
      </c>
      <c r="GK171" s="1" t="n">
        <v>29.65</v>
      </c>
      <c r="GL171" s="1" t="n">
        <v>13.17</v>
      </c>
      <c r="GM171" s="1" t="n">
        <v>8.78</v>
      </c>
      <c r="GN171" s="1" t="n">
        <v>0</v>
      </c>
      <c r="GO171" s="1" t="n">
        <v>17.95</v>
      </c>
      <c r="GP171" s="1" t="n">
        <v>6.37</v>
      </c>
      <c r="GQ171" s="1" t="n">
        <v>4.24</v>
      </c>
      <c r="GR171" s="1" t="n">
        <v>1.55</v>
      </c>
      <c r="GS171" s="1" t="n">
        <v>680.16</v>
      </c>
      <c r="GT171" s="1" t="n">
        <v>10.15</v>
      </c>
      <c r="GU171" s="1" t="n">
        <v>0.12</v>
      </c>
      <c r="GV171" s="1" t="n">
        <v>337.73</v>
      </c>
      <c r="GW171" s="1" t="n">
        <v>1055.82</v>
      </c>
      <c r="GX171" s="1" t="n">
        <v>2558.64</v>
      </c>
      <c r="GY171" s="1" t="n">
        <v>1153.6</v>
      </c>
      <c r="GZ171" s="1" t="n">
        <v>5.44</v>
      </c>
      <c r="HA171" s="1" t="n">
        <v>1.31</v>
      </c>
      <c r="HB171" s="1" t="n">
        <v>2.84</v>
      </c>
      <c r="HC171" s="1" t="n">
        <v>0</v>
      </c>
      <c r="HD171" s="1" t="n">
        <v>20.33</v>
      </c>
      <c r="HE171" s="1" t="n">
        <v>188.49</v>
      </c>
      <c r="HF171" s="1" t="n">
        <v>0.93</v>
      </c>
      <c r="HG171" s="1" t="n">
        <v>0.96</v>
      </c>
      <c r="HH171" s="1" t="n">
        <v>10.72</v>
      </c>
      <c r="HI171" s="1" t="n">
        <v>2.77</v>
      </c>
      <c r="HJ171" s="1" t="n">
        <v>1.9</v>
      </c>
      <c r="HK171" s="1" t="n">
        <v>0.19</v>
      </c>
      <c r="HL171" s="1" t="n">
        <v>249.45</v>
      </c>
      <c r="HM171" s="1" t="n">
        <v>1.51</v>
      </c>
      <c r="HN171" s="1" t="n">
        <v>38.87</v>
      </c>
      <c r="HO171" s="1" t="n">
        <v>2804.8</v>
      </c>
      <c r="HP171" s="1" t="n">
        <v>2663.16</v>
      </c>
      <c r="HQ171" s="1" t="n">
        <v>63.15</v>
      </c>
      <c r="HR171" s="1" t="n">
        <v>1122.26</v>
      </c>
      <c r="HS171" s="1" t="n">
        <v>118.96</v>
      </c>
      <c r="HT171" s="1" t="n">
        <v>3713.49</v>
      </c>
      <c r="HU171" s="1" t="n">
        <v>742.88</v>
      </c>
      <c r="HV171" s="1" t="n">
        <v>89.1</v>
      </c>
      <c r="HW171" s="1" t="n">
        <v>4.88</v>
      </c>
      <c r="HX171" s="1" t="n">
        <v>4.9</v>
      </c>
      <c r="HY171" s="1" t="n">
        <v>3.29</v>
      </c>
      <c r="HZ171" s="1" t="n">
        <v>0.17</v>
      </c>
      <c r="IA171" s="1" t="n">
        <v>5.58</v>
      </c>
      <c r="IB171" s="1" t="n">
        <v>1.09</v>
      </c>
      <c r="IC171" s="1" t="n">
        <v>11.57</v>
      </c>
      <c r="ID171" s="1" t="n">
        <v>4.35</v>
      </c>
      <c r="IE171" s="1" t="n">
        <v>8.24</v>
      </c>
      <c r="IF171" s="1" t="n">
        <v>10.07</v>
      </c>
      <c r="IG171" s="1" t="n">
        <v>5.99</v>
      </c>
      <c r="IH171" s="1" t="n">
        <v>55.12</v>
      </c>
      <c r="II171" s="1" t="n">
        <v>1.59</v>
      </c>
      <c r="IJ171" s="1" t="n">
        <v>17.06</v>
      </c>
      <c r="IK171" s="1" t="n">
        <v>31.53</v>
      </c>
      <c r="IL171" s="1" t="n">
        <v>1428781.9</v>
      </c>
      <c r="IM171" s="1" t="n">
        <v>5584.89</v>
      </c>
      <c r="IN171" s="1" t="n">
        <v>20.1</v>
      </c>
      <c r="IO171" s="1" t="n">
        <v>0.15</v>
      </c>
      <c r="IP171" s="1" t="n">
        <v>0.09</v>
      </c>
      <c r="IQ171" s="1" t="n">
        <v>0.05</v>
      </c>
      <c r="IR171" s="1" t="n">
        <v>0.12</v>
      </c>
      <c r="IS171" s="1" t="n">
        <v>0.15</v>
      </c>
      <c r="IT171" s="1" t="n">
        <v>0.08</v>
      </c>
      <c r="IU171" s="1" t="n">
        <v>0.53</v>
      </c>
      <c r="IV171" s="1" t="n">
        <v>0.64</v>
      </c>
      <c r="IW171" s="1" t="n">
        <v>4.61</v>
      </c>
      <c r="IX171" s="1" t="n">
        <v>4.01</v>
      </c>
      <c r="IY171" s="1" t="n">
        <v>1.67</v>
      </c>
      <c r="IZ171" s="1" t="n">
        <v>1</v>
      </c>
      <c r="JA171" s="1" t="n">
        <v>0.45</v>
      </c>
      <c r="JB171" s="1" t="n">
        <v>0.02</v>
      </c>
      <c r="JC171" s="1" t="n">
        <v>9.25</v>
      </c>
      <c r="JD171" s="1" t="n">
        <v>6.24</v>
      </c>
      <c r="JE171" s="1" t="n">
        <v>0.36</v>
      </c>
      <c r="JF171" s="1" t="n">
        <v>0.03</v>
      </c>
      <c r="JG171" s="1" t="n">
        <v>0.01</v>
      </c>
      <c r="JH171" s="1" t="n">
        <v>4.92</v>
      </c>
      <c r="JI171" s="1" t="n">
        <v>4.18</v>
      </c>
      <c r="JJ171" s="1" t="n">
        <v>0.03</v>
      </c>
      <c r="JK171" s="1" t="n">
        <v>0.06</v>
      </c>
      <c r="JL171" s="1" t="n">
        <v>0.39</v>
      </c>
      <c r="JM171" s="1" t="n">
        <v>0.36</v>
      </c>
      <c r="JN171" s="1" t="n">
        <v>0</v>
      </c>
      <c r="JO171" s="1" t="n">
        <v>0.01</v>
      </c>
      <c r="JP171" s="1" t="n">
        <v>0.01</v>
      </c>
      <c r="JQ171" s="1" t="n">
        <v>0</v>
      </c>
      <c r="JR171" s="1" t="n">
        <v>0</v>
      </c>
      <c r="JS171" s="1" t="n">
        <v>0</v>
      </c>
      <c r="JT171" s="1" t="n">
        <v>0.01</v>
      </c>
      <c r="JU171" s="1" t="n">
        <v>0.01</v>
      </c>
      <c r="JV171" s="1" t="n">
        <v>39</v>
      </c>
      <c r="JW171" s="1" t="n">
        <v>2340</v>
      </c>
      <c r="JX171" s="1" t="n">
        <v>35.1</v>
      </c>
      <c r="JY171" s="1" t="n">
        <v>22.275</v>
      </c>
      <c r="JZ171" s="1" t="n">
        <v>16.875</v>
      </c>
      <c r="KA171" s="1" t="n">
        <v>1012.5</v>
      </c>
      <c r="KB171" s="1" t="n">
        <v>11.25</v>
      </c>
      <c r="KC171" s="1" t="n">
        <v>3.625</v>
      </c>
      <c r="KD171" s="1" t="n">
        <v>217.5</v>
      </c>
      <c r="KE171" s="1" t="n">
        <v>22</v>
      </c>
      <c r="KF171" s="1" t="n">
        <v>61</v>
      </c>
      <c r="KG171" s="1" t="n">
        <v>37.275</v>
      </c>
    </row>
    <row r="172" customFormat="false" ht="15" hidden="false" customHeight="true" outlineLevel="0" collapsed="false">
      <c r="A172" s="1" t="n">
        <v>30798</v>
      </c>
      <c r="B172" s="1" t="n">
        <v>2</v>
      </c>
      <c r="C172" s="1" t="n">
        <v>61</v>
      </c>
      <c r="D172" s="1" t="n">
        <v>1</v>
      </c>
      <c r="E172" s="1" t="n">
        <v>0</v>
      </c>
      <c r="F172" s="1" t="n">
        <v>1</v>
      </c>
      <c r="G172" s="1" t="n">
        <v>0</v>
      </c>
      <c r="H172" s="1" t="n">
        <v>1</v>
      </c>
      <c r="I172" s="1" t="n">
        <v>0</v>
      </c>
      <c r="J172" s="1" t="n">
        <v>0</v>
      </c>
      <c r="K172" s="1" t="n">
        <v>0</v>
      </c>
      <c r="L172" s="1" t="n">
        <v>0</v>
      </c>
      <c r="M172" s="1" t="n">
        <v>1</v>
      </c>
      <c r="N172" s="1" t="n">
        <v>0</v>
      </c>
      <c r="O172" s="1" t="n">
        <v>1</v>
      </c>
      <c r="P172" s="1" t="n">
        <f aca="false">SUM(E172:O172)</f>
        <v>4</v>
      </c>
      <c r="Q172" s="1" t="n">
        <v>160</v>
      </c>
      <c r="R172" s="1" t="n">
        <v>122</v>
      </c>
      <c r="S172" s="1" t="n">
        <v>38</v>
      </c>
      <c r="T172" s="2" t="n">
        <v>134.666666666667</v>
      </c>
      <c r="U172" s="3" t="n">
        <v>76.1</v>
      </c>
      <c r="V172" s="3" t="n">
        <v>163</v>
      </c>
      <c r="W172" s="2" t="n">
        <v>28.6424028002559</v>
      </c>
      <c r="X172" s="2" t="n">
        <v>1</v>
      </c>
      <c r="Y172" s="3" t="n">
        <v>100.5</v>
      </c>
      <c r="Z172" s="3" t="n">
        <v>31</v>
      </c>
      <c r="AA172" s="2" t="n">
        <v>42.7637441225324</v>
      </c>
      <c r="AB172" s="2" t="n">
        <v>0.616564417177914</v>
      </c>
      <c r="AC172" s="2" t="n">
        <v>3.24193548387097</v>
      </c>
      <c r="AD172" s="3" t="n">
        <v>42.5</v>
      </c>
      <c r="AE172" s="3" t="n">
        <v>32.3</v>
      </c>
      <c r="AF172" s="3" t="n">
        <v>43.8</v>
      </c>
      <c r="AG172" s="1" t="n">
        <v>10</v>
      </c>
      <c r="AH172" s="3" t="n">
        <v>40.2</v>
      </c>
      <c r="AI172" s="3" t="n">
        <v>30.6</v>
      </c>
      <c r="AJ172" s="3" t="n">
        <v>41.6</v>
      </c>
      <c r="AK172" s="3" t="n">
        <v>2.2</v>
      </c>
      <c r="AL172" s="1" t="n">
        <v>1345</v>
      </c>
      <c r="AM172" s="1" t="n">
        <v>74</v>
      </c>
      <c r="AN172" s="1" t="n">
        <v>2394</v>
      </c>
      <c r="AO172" s="1" t="n">
        <v>104</v>
      </c>
      <c r="AP172" s="1" t="n">
        <v>152</v>
      </c>
      <c r="AQ172" s="1" t="n">
        <v>139</v>
      </c>
      <c r="AR172" s="1" t="n">
        <v>99</v>
      </c>
      <c r="AS172" s="1" t="n">
        <v>128</v>
      </c>
      <c r="AT172" s="1" t="n">
        <v>2</v>
      </c>
      <c r="AU172" s="1" t="n">
        <f aca="false">((AO172*15)+(AP172*30)+(AQ172*30)+(AR172*30)+(AS172*15))-(AO172*120)</f>
        <v>2700</v>
      </c>
      <c r="AV172" s="1" t="n">
        <f aca="false">((AO172*15)+(AP172*30)+(AQ172*30)+(AR172*30)+(AS172*15))</f>
        <v>15180</v>
      </c>
      <c r="AW172" s="1" t="n">
        <v>5.96</v>
      </c>
      <c r="AX172" s="4" t="n">
        <f aca="false">10000/SQRT((AO172*BE172)*(AVERAGE(AO172:AS172)*AVERAGE(BE172:BI172)))</f>
        <v>2.09937150487986</v>
      </c>
      <c r="AY172" s="4" t="n">
        <v>1</v>
      </c>
      <c r="AZ172" s="2" t="n">
        <f aca="false">(AO172*BE172)/405</f>
        <v>3.20987654320988</v>
      </c>
      <c r="BA172" s="2" t="n">
        <v>1</v>
      </c>
      <c r="BB172" s="2" t="n">
        <f aca="false">1/(LOG(BE172)+LOG(AO172))</f>
        <v>0.32113622081763</v>
      </c>
      <c r="BC172" s="2" t="n">
        <f aca="false">(BF172-BE172)/(AP172-AO172)</f>
        <v>3.44791666666667</v>
      </c>
      <c r="BD172" s="2" t="n">
        <f aca="false">(20*BE172)/((AO172/18)-3.5)</f>
        <v>109.756097560976</v>
      </c>
      <c r="BE172" s="3" t="n">
        <v>12.5</v>
      </c>
      <c r="BF172" s="3" t="n">
        <v>178</v>
      </c>
      <c r="BG172" s="3" t="n">
        <v>230</v>
      </c>
      <c r="BH172" s="3" t="n">
        <v>110</v>
      </c>
      <c r="BI172" s="3" t="n">
        <v>171</v>
      </c>
      <c r="BJ172" s="2" t="n">
        <f aca="false">((BE172*15)+(BF172*30)+(BG172*30)+(BH172*30)+(BI172*15))-(BE172*120)</f>
        <v>16792.5</v>
      </c>
      <c r="BK172" s="2" t="n">
        <f aca="false">((BE172*15)+(BF172*30)+(BG172*30)+(BH172*30)+(BI172*15))</f>
        <v>18292.5</v>
      </c>
      <c r="BL172" s="2" t="n">
        <f aca="false">(1/BE172)</f>
        <v>0.08</v>
      </c>
      <c r="BM172" s="2" t="n">
        <f aca="false">(BJ172/AU172)</f>
        <v>6.21944444444444</v>
      </c>
      <c r="BN172" s="2" t="n">
        <f aca="false">(BK172/AV172)</f>
        <v>1.2050395256917</v>
      </c>
      <c r="BO172" s="2" t="n">
        <f aca="false">(AX172*BM172)</f>
        <v>13.05692444285</v>
      </c>
      <c r="BP172" s="2" t="n">
        <f aca="false">(AX172*BN172)</f>
        <v>2.52982564249109</v>
      </c>
      <c r="BQ172" s="2" t="n">
        <v>2</v>
      </c>
      <c r="BR172" s="4" t="n">
        <f aca="false">(BC172*BL172)</f>
        <v>0.275833333333333</v>
      </c>
      <c r="BS172" s="1" t="n">
        <v>237</v>
      </c>
      <c r="BT172" s="1" t="n">
        <v>1</v>
      </c>
      <c r="BU172" s="1" t="n">
        <v>48</v>
      </c>
      <c r="BV172" s="1" t="n">
        <v>1</v>
      </c>
      <c r="BW172" s="1" t="n">
        <v>110</v>
      </c>
      <c r="BX172" s="1" t="n">
        <v>0</v>
      </c>
      <c r="BY172" s="1" t="n">
        <v>79</v>
      </c>
      <c r="BZ172" s="1" t="n">
        <v>394</v>
      </c>
      <c r="CA172" s="1" t="n">
        <v>1</v>
      </c>
      <c r="CB172" s="1" t="n">
        <v>3</v>
      </c>
      <c r="CD172" s="1" t="n">
        <v>70</v>
      </c>
      <c r="CE172" s="1" t="n">
        <v>14.31</v>
      </c>
      <c r="CF172" s="1" t="n">
        <v>38.35</v>
      </c>
      <c r="CG172" s="1" t="n">
        <v>162</v>
      </c>
      <c r="CH172" s="1" t="n">
        <v>92</v>
      </c>
      <c r="CI172" s="1" t="n">
        <v>367</v>
      </c>
      <c r="CJ172" s="1" t="n">
        <v>1.68</v>
      </c>
      <c r="CK172" s="1" t="s">
        <v>429</v>
      </c>
      <c r="CN172" s="1" t="n">
        <v>1790</v>
      </c>
      <c r="CO172" s="1" t="n">
        <v>11.9553072625698</v>
      </c>
      <c r="CP172" s="1" t="n">
        <v>31.7262569832402</v>
      </c>
      <c r="CQ172" s="1" t="n">
        <v>8.39664804469274</v>
      </c>
      <c r="CR172" s="1" t="n">
        <v>12.8212290502793</v>
      </c>
      <c r="CS172" s="1" t="n">
        <v>6.43575418994413</v>
      </c>
      <c r="CT172" s="1" t="n">
        <v>57.9664804469274</v>
      </c>
      <c r="CU172" s="1" t="n">
        <v>2.3</v>
      </c>
      <c r="CV172" s="1" t="n">
        <v>1.8</v>
      </c>
      <c r="CW172" s="1" t="n">
        <v>8.6</v>
      </c>
      <c r="CX172" s="1" t="n">
        <v>0</v>
      </c>
      <c r="CY172" s="1" t="n">
        <v>2.2</v>
      </c>
      <c r="CZ172" s="1" t="n">
        <v>4.6</v>
      </c>
      <c r="DA172" s="1" t="n">
        <v>1.6</v>
      </c>
      <c r="DB172" s="1" t="n">
        <v>1</v>
      </c>
      <c r="DC172" s="1" t="n">
        <v>0.2</v>
      </c>
      <c r="DD172" s="1" t="n">
        <v>53.5</v>
      </c>
      <c r="DE172" s="1" t="n">
        <v>63.1</v>
      </c>
      <c r="DF172" s="1" t="n">
        <v>16.7</v>
      </c>
      <c r="DG172" s="1" t="n">
        <v>25.5</v>
      </c>
      <c r="DH172" s="1" t="n">
        <v>12.8</v>
      </c>
      <c r="DI172" s="1" t="n">
        <v>173</v>
      </c>
      <c r="DJ172" s="1" t="n">
        <v>259.4</v>
      </c>
      <c r="DK172" s="1" t="n">
        <v>112.2</v>
      </c>
      <c r="DL172" s="1" t="n">
        <v>21.2</v>
      </c>
      <c r="DM172" s="1" t="n">
        <v>2523</v>
      </c>
      <c r="DN172" s="1" t="n">
        <v>354</v>
      </c>
      <c r="DO172" s="1" t="n">
        <v>1.62</v>
      </c>
      <c r="DP172" s="1" t="n">
        <v>1.44</v>
      </c>
      <c r="DQ172" s="1" t="n">
        <v>1.05</v>
      </c>
      <c r="DR172" s="1" t="n">
        <v>3.34</v>
      </c>
      <c r="DS172" s="1" t="n">
        <v>112.2</v>
      </c>
      <c r="DT172" s="1" t="n">
        <v>249.7</v>
      </c>
      <c r="DU172" s="1" t="n">
        <v>1.58</v>
      </c>
      <c r="DV172" s="1" t="n">
        <v>12.18</v>
      </c>
      <c r="DW172" s="1" t="n">
        <v>0.99</v>
      </c>
      <c r="DX172" s="1" t="n">
        <v>591</v>
      </c>
      <c r="DY172" s="1" t="n">
        <v>13.58</v>
      </c>
      <c r="DZ172" s="1" t="n">
        <v>2242</v>
      </c>
      <c r="EA172" s="1" t="n">
        <v>227</v>
      </c>
      <c r="EB172" s="1" t="n">
        <v>3060</v>
      </c>
      <c r="EC172" s="1" t="n">
        <v>677</v>
      </c>
      <c r="ED172" s="1" t="n">
        <v>16</v>
      </c>
      <c r="EE172" s="1" t="n">
        <v>3.6</v>
      </c>
      <c r="EF172" s="1" t="n">
        <v>0</v>
      </c>
      <c r="EG172" s="1" t="s">
        <v>427</v>
      </c>
      <c r="EH172" s="1" t="n">
        <v>7</v>
      </c>
      <c r="EI172" s="1" t="n">
        <v>350</v>
      </c>
      <c r="EJ172" s="1" t="s">
        <v>425</v>
      </c>
      <c r="EK172" s="1" t="s">
        <v>425</v>
      </c>
      <c r="EL172" s="1" t="s">
        <v>425</v>
      </c>
      <c r="EM172" s="1" t="n">
        <v>1500</v>
      </c>
      <c r="EN172" s="1" t="n">
        <v>500</v>
      </c>
      <c r="EO172" s="1" t="n">
        <v>4</v>
      </c>
      <c r="EP172" s="1" t="n">
        <v>0</v>
      </c>
      <c r="EQ172" s="1" t="n">
        <v>0</v>
      </c>
      <c r="ER172" s="1" t="n">
        <v>0</v>
      </c>
      <c r="ES172" s="1" t="n">
        <v>0</v>
      </c>
      <c r="ET172" s="1" t="n">
        <v>0</v>
      </c>
      <c r="EU172" s="1" t="n">
        <v>0</v>
      </c>
      <c r="EV172" s="1" t="n">
        <v>0</v>
      </c>
      <c r="EW172" s="1" t="n">
        <v>0</v>
      </c>
      <c r="EX172" s="1" t="n">
        <v>1</v>
      </c>
      <c r="EY172" s="1" t="n">
        <v>3</v>
      </c>
      <c r="EZ172" s="1" t="n">
        <v>2</v>
      </c>
      <c r="FA172" s="1" t="n">
        <v>1</v>
      </c>
      <c r="FB172" s="1" t="n">
        <v>1</v>
      </c>
      <c r="FC172" s="1" t="n">
        <v>3</v>
      </c>
      <c r="FD172" s="1" t="n">
        <v>3</v>
      </c>
      <c r="FE172" s="1" t="n">
        <v>3</v>
      </c>
      <c r="FF172" s="1" t="n">
        <v>1</v>
      </c>
      <c r="FG172" s="1" t="n">
        <v>3</v>
      </c>
      <c r="FH172" s="1" t="n">
        <v>1</v>
      </c>
      <c r="FI172" s="1" t="n">
        <v>4</v>
      </c>
      <c r="FJ172" s="1" t="n">
        <v>2</v>
      </c>
      <c r="FK172" s="1" t="n">
        <v>1</v>
      </c>
      <c r="FL172" s="1" t="n">
        <v>3</v>
      </c>
      <c r="FM172" s="1" t="n">
        <v>7</v>
      </c>
      <c r="FN172" s="1" t="n">
        <v>7</v>
      </c>
      <c r="FO172" s="1" t="n">
        <v>2</v>
      </c>
      <c r="FP172" s="1" t="n">
        <v>2</v>
      </c>
      <c r="FQ172" s="1" t="n">
        <v>27.22012</v>
      </c>
      <c r="FR172" s="1" t="n">
        <v>109.7385</v>
      </c>
      <c r="FS172" s="1" t="n">
        <v>0.21</v>
      </c>
      <c r="FT172" s="1" t="n">
        <v>1</v>
      </c>
      <c r="FU172" s="1" t="n">
        <v>4</v>
      </c>
      <c r="FV172" s="1" t="n">
        <v>1</v>
      </c>
      <c r="FW172" s="1" t="n">
        <v>2012.32</v>
      </c>
      <c r="FX172" s="1" t="n">
        <v>64.73</v>
      </c>
      <c r="FY172" s="1" t="n">
        <v>27.16</v>
      </c>
      <c r="FZ172" s="1" t="n">
        <v>24.99</v>
      </c>
      <c r="GA172" s="1" t="n">
        <v>47.04</v>
      </c>
      <c r="GB172" s="1" t="n">
        <v>270.18</v>
      </c>
      <c r="GC172" s="1" t="n">
        <v>45.24</v>
      </c>
      <c r="GD172" s="1" t="n">
        <v>34.01</v>
      </c>
      <c r="GE172" s="1" t="n">
        <v>1.75</v>
      </c>
      <c r="GF172" s="1" t="n">
        <v>56.09</v>
      </c>
      <c r="GG172" s="1" t="n">
        <v>2.13</v>
      </c>
      <c r="GH172" s="1" t="n">
        <v>26.42</v>
      </c>
      <c r="GI172" s="1" t="n">
        <v>11.67</v>
      </c>
      <c r="GJ172" s="1" t="n">
        <v>34.4</v>
      </c>
      <c r="GK172" s="1" t="n">
        <v>33.76</v>
      </c>
      <c r="GL172" s="1" t="n">
        <v>24.25</v>
      </c>
      <c r="GM172" s="1" t="n">
        <v>8.77</v>
      </c>
      <c r="GN172" s="1" t="n">
        <v>0</v>
      </c>
      <c r="GO172" s="1" t="n">
        <v>21.95</v>
      </c>
      <c r="GP172" s="1" t="n">
        <v>6.37</v>
      </c>
      <c r="GQ172" s="1" t="n">
        <v>6.51</v>
      </c>
      <c r="GR172" s="1" t="n">
        <v>2.57</v>
      </c>
      <c r="GS172" s="1" t="n">
        <v>522.51</v>
      </c>
      <c r="GT172" s="1" t="n">
        <v>14.8</v>
      </c>
      <c r="GU172" s="1" t="n">
        <v>0.8</v>
      </c>
      <c r="GV172" s="1" t="n">
        <v>418.13</v>
      </c>
      <c r="GW172" s="1" t="n">
        <v>1127.7</v>
      </c>
      <c r="GX172" s="1" t="n">
        <v>4558.84</v>
      </c>
      <c r="GY172" s="1" t="n">
        <v>2145.6</v>
      </c>
      <c r="GZ172" s="1" t="n">
        <v>7.81</v>
      </c>
      <c r="HA172" s="1" t="n">
        <v>2.24</v>
      </c>
      <c r="HB172" s="1" t="n">
        <v>4.13</v>
      </c>
      <c r="HC172" s="1" t="n">
        <v>0</v>
      </c>
      <c r="HD172" s="1" t="n">
        <v>45.79</v>
      </c>
      <c r="HE172" s="1" t="n">
        <v>409.36</v>
      </c>
      <c r="HF172" s="1" t="n">
        <v>2.01</v>
      </c>
      <c r="HG172" s="1" t="n">
        <v>1.76</v>
      </c>
      <c r="HH172" s="1" t="n">
        <v>22.23</v>
      </c>
      <c r="HI172" s="1" t="n">
        <v>5.79</v>
      </c>
      <c r="HJ172" s="1" t="n">
        <v>2.35</v>
      </c>
      <c r="HK172" s="1" t="n">
        <v>1.06</v>
      </c>
      <c r="HL172" s="1" t="n">
        <v>487.91</v>
      </c>
      <c r="HM172" s="1" t="n">
        <v>2.25</v>
      </c>
      <c r="HN172" s="1" t="n">
        <v>131.18</v>
      </c>
      <c r="HO172" s="1" t="n">
        <v>6387.34</v>
      </c>
      <c r="HP172" s="1" t="n">
        <v>10372.75</v>
      </c>
      <c r="HQ172" s="1" t="n">
        <v>72.46</v>
      </c>
      <c r="HR172" s="1" t="n">
        <v>4688.39</v>
      </c>
      <c r="HS172" s="1" t="n">
        <v>1000.78</v>
      </c>
      <c r="HT172" s="1" t="n">
        <v>18842.71</v>
      </c>
      <c r="HU172" s="1" t="n">
        <v>3280.94</v>
      </c>
      <c r="HV172" s="1" t="n">
        <v>239.59</v>
      </c>
      <c r="HW172" s="1" t="n">
        <v>13.64</v>
      </c>
      <c r="HX172" s="1" t="n">
        <v>16.65</v>
      </c>
      <c r="HY172" s="1" t="n">
        <v>16.08</v>
      </c>
      <c r="HZ172" s="1" t="n">
        <v>0.81</v>
      </c>
      <c r="IA172" s="1" t="n">
        <v>11.04</v>
      </c>
      <c r="IB172" s="1" t="n">
        <v>1.89</v>
      </c>
      <c r="IC172" s="1" t="n">
        <v>30.96</v>
      </c>
      <c r="ID172" s="1" t="n">
        <v>17.38</v>
      </c>
      <c r="IE172" s="1" t="n">
        <v>18.3</v>
      </c>
      <c r="IF172" s="1" t="n">
        <v>36.6</v>
      </c>
      <c r="IG172" s="1" t="n">
        <v>14.93</v>
      </c>
      <c r="IH172" s="1" t="n">
        <v>142.34</v>
      </c>
      <c r="II172" s="1" t="n">
        <v>5.26</v>
      </c>
      <c r="IJ172" s="1" t="n">
        <v>116.86</v>
      </c>
      <c r="IK172" s="1" t="n">
        <v>136.1</v>
      </c>
      <c r="IL172" s="1" t="n">
        <v>1557937.8</v>
      </c>
      <c r="IM172" s="1" t="n">
        <v>5766.3</v>
      </c>
      <c r="IN172" s="1" t="n">
        <v>68.2</v>
      </c>
      <c r="IO172" s="1" t="n">
        <v>0.16</v>
      </c>
      <c r="IP172" s="1" t="n">
        <v>0.12</v>
      </c>
      <c r="IQ172" s="1" t="n">
        <v>0.13</v>
      </c>
      <c r="IR172" s="1" t="n">
        <v>0.26</v>
      </c>
      <c r="IS172" s="1" t="n">
        <v>0.15</v>
      </c>
      <c r="IT172" s="1" t="n">
        <v>0.14</v>
      </c>
      <c r="IU172" s="1" t="n">
        <v>0.97</v>
      </c>
      <c r="IV172" s="1" t="n">
        <v>1.11</v>
      </c>
      <c r="IW172" s="1" t="n">
        <v>11.69</v>
      </c>
      <c r="IX172" s="1" t="n">
        <v>9.13</v>
      </c>
      <c r="IY172" s="1" t="n">
        <v>4.27</v>
      </c>
      <c r="IZ172" s="1" t="n">
        <v>2.87</v>
      </c>
      <c r="JA172" s="1" t="n">
        <v>1.63</v>
      </c>
      <c r="JB172" s="1" t="n">
        <v>0.03</v>
      </c>
      <c r="JC172" s="1" t="n">
        <v>34.26</v>
      </c>
      <c r="JD172" s="1" t="n">
        <v>22.03</v>
      </c>
      <c r="JE172" s="1" t="n">
        <v>1.57</v>
      </c>
      <c r="JF172" s="1" t="n">
        <v>0.2</v>
      </c>
      <c r="JG172" s="1" t="n">
        <v>0.07</v>
      </c>
      <c r="JH172" s="1" t="n">
        <v>12.42</v>
      </c>
      <c r="JI172" s="1" t="n">
        <v>10.83</v>
      </c>
      <c r="JJ172" s="1" t="n">
        <v>0.16</v>
      </c>
      <c r="JK172" s="1" t="n">
        <v>0.43</v>
      </c>
      <c r="JL172" s="1" t="n">
        <v>0.93</v>
      </c>
      <c r="JM172" s="1" t="n">
        <v>1.08</v>
      </c>
      <c r="JN172" s="1" t="n">
        <v>0.01</v>
      </c>
      <c r="JO172" s="1" t="n">
        <v>0.1</v>
      </c>
      <c r="JP172" s="1" t="n">
        <v>0.03</v>
      </c>
      <c r="JQ172" s="1" t="n">
        <v>0.02</v>
      </c>
      <c r="JR172" s="1" t="n">
        <v>0.03</v>
      </c>
      <c r="JS172" s="1" t="n">
        <v>0.01</v>
      </c>
      <c r="JT172" s="1" t="n">
        <v>0.1</v>
      </c>
      <c r="JU172" s="1" t="n">
        <v>0.09</v>
      </c>
      <c r="JV172" s="1" t="n">
        <v>51</v>
      </c>
      <c r="JW172" s="1" t="n">
        <v>3060</v>
      </c>
      <c r="JX172" s="1" t="n">
        <v>45.9</v>
      </c>
      <c r="JY172" s="1" t="n">
        <v>28.8428</v>
      </c>
      <c r="JZ172" s="1" t="n">
        <v>20.492</v>
      </c>
      <c r="KA172" s="1" t="n">
        <v>1229.52</v>
      </c>
      <c r="KB172" s="1" t="n">
        <v>11.3925</v>
      </c>
      <c r="KC172" s="1" t="n">
        <v>7.867</v>
      </c>
      <c r="KD172" s="1" t="n">
        <v>472.02</v>
      </c>
      <c r="KE172" s="1" t="n">
        <v>41.149</v>
      </c>
      <c r="KF172" s="1" t="n">
        <v>92.149</v>
      </c>
      <c r="KG172" s="1" t="n">
        <v>70.7023</v>
      </c>
    </row>
    <row r="173" customFormat="false" ht="15" hidden="false" customHeight="true" outlineLevel="0" collapsed="false">
      <c r="A173" s="1" t="n">
        <v>30799</v>
      </c>
      <c r="B173" s="1" t="n">
        <v>1</v>
      </c>
      <c r="C173" s="1" t="n">
        <v>60</v>
      </c>
      <c r="D173" s="1" t="n">
        <v>1</v>
      </c>
      <c r="E173" s="1" t="n">
        <v>1</v>
      </c>
      <c r="F173" s="1" t="n">
        <v>1</v>
      </c>
      <c r="G173" s="1" t="n">
        <v>1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</v>
      </c>
      <c r="M173" s="1" t="n">
        <v>1</v>
      </c>
      <c r="N173" s="1" t="n">
        <v>0</v>
      </c>
      <c r="O173" s="1" t="n">
        <v>1</v>
      </c>
      <c r="P173" s="1" t="n">
        <f aca="false">SUM(E173:O173)</f>
        <v>5</v>
      </c>
      <c r="Q173" s="1" t="n">
        <v>100</v>
      </c>
      <c r="R173" s="1" t="n">
        <v>80</v>
      </c>
      <c r="S173" s="1" t="n">
        <v>20</v>
      </c>
      <c r="T173" s="2" t="n">
        <v>86.6666666666667</v>
      </c>
      <c r="U173" s="3" t="n">
        <v>88.5</v>
      </c>
      <c r="V173" s="3" t="n">
        <v>173.2</v>
      </c>
      <c r="W173" s="2" t="n">
        <v>29.5017307682051</v>
      </c>
      <c r="X173" s="2" t="n">
        <v>1</v>
      </c>
      <c r="Y173" s="3" t="n">
        <v>98.7</v>
      </c>
      <c r="Z173" s="3" t="n">
        <v>100</v>
      </c>
      <c r="AA173" s="2" t="n">
        <v>40.4127830451658</v>
      </c>
      <c r="AB173" s="2" t="n">
        <v>0.56986143187067</v>
      </c>
      <c r="AC173" s="2" t="n">
        <v>0.987</v>
      </c>
      <c r="AD173" s="3" t="n">
        <v>30.8</v>
      </c>
      <c r="AE173" s="3" t="n">
        <v>27.3</v>
      </c>
      <c r="AF173" s="3" t="n">
        <v>61.2</v>
      </c>
      <c r="AG173" s="1" t="n">
        <v>16</v>
      </c>
      <c r="AH173" s="3" t="n">
        <v>48.7</v>
      </c>
      <c r="AI173" s="3" t="n">
        <v>43.1</v>
      </c>
      <c r="AJ173" s="3" t="n">
        <v>58.1</v>
      </c>
      <c r="AK173" s="3" t="n">
        <v>3.1</v>
      </c>
      <c r="AL173" s="1" t="n">
        <v>1798</v>
      </c>
      <c r="AM173" s="1" t="n">
        <v>75</v>
      </c>
      <c r="AN173" s="1" t="n">
        <v>2787</v>
      </c>
      <c r="AO173" s="1" t="n">
        <v>104</v>
      </c>
      <c r="AP173" s="1" t="n">
        <v>148</v>
      </c>
      <c r="AQ173" s="1" t="n">
        <v>144</v>
      </c>
      <c r="AR173" s="1" t="n">
        <v>176</v>
      </c>
      <c r="AS173" s="1" t="n">
        <v>147</v>
      </c>
      <c r="AT173" s="1" t="n">
        <v>4</v>
      </c>
      <c r="AU173" s="1" t="n">
        <f aca="false">((AO173*15)+(AP173*30)+(AQ173*30)+(AR173*30)+(AS173*15))-(AO173*120)</f>
        <v>5325</v>
      </c>
      <c r="AV173" s="1" t="n">
        <f aca="false">((AO173*15)+(AP173*30)+(AQ173*30)+(AR173*30)+(AS173*15))</f>
        <v>17805</v>
      </c>
      <c r="AW173" s="1" t="n">
        <v>5.66</v>
      </c>
      <c r="AX173" s="4" t="n">
        <f aca="false">10000/SQRT((AO173*BE173)*(AVERAGE(AO173:AS173)*AVERAGE(BE173:BI173)))</f>
        <v>2.02408079406676</v>
      </c>
      <c r="AY173" s="4" t="n">
        <v>1</v>
      </c>
      <c r="AZ173" s="2" t="n">
        <f aca="false">(AO173*BE173)/405</f>
        <v>3.59506172839506</v>
      </c>
      <c r="BA173" s="2" t="n">
        <v>1</v>
      </c>
      <c r="BB173" s="2" t="n">
        <f aca="false">1/(LOG(BE173)+LOG(AO173))</f>
        <v>0.316139419224941</v>
      </c>
      <c r="BC173" s="2" t="n">
        <f aca="false">(BF173-BE173)/(AP173-AO173)</f>
        <v>1.475</v>
      </c>
      <c r="BD173" s="2" t="n">
        <f aca="false">(20*BE173)/((AO173/18)-3.5)</f>
        <v>122.926829268293</v>
      </c>
      <c r="BE173" s="3" t="n">
        <v>14</v>
      </c>
      <c r="BF173" s="3" t="n">
        <v>78.9</v>
      </c>
      <c r="BG173" s="3" t="n">
        <v>115</v>
      </c>
      <c r="BH173" s="3" t="n">
        <v>191</v>
      </c>
      <c r="BI173" s="3" t="n">
        <v>184</v>
      </c>
      <c r="BJ173" s="2" t="n">
        <f aca="false">((BE173*15)+(BF173*30)+(BG173*30)+(BH173*30)+(BI173*15))-(BE173*120)</f>
        <v>12837</v>
      </c>
      <c r="BK173" s="2" t="n">
        <f aca="false">((BE173*15)+(BF173*30)+(BG173*30)+(BH173*30)+(BI173*15))</f>
        <v>14517</v>
      </c>
      <c r="BL173" s="2" t="n">
        <f aca="false">(1/BE173)</f>
        <v>0.0714285714285714</v>
      </c>
      <c r="BM173" s="2" t="n">
        <f aca="false">(BJ173/AU173)</f>
        <v>2.41070422535211</v>
      </c>
      <c r="BN173" s="2" t="n">
        <f aca="false">(BK173/AV173)</f>
        <v>0.815332771693345</v>
      </c>
      <c r="BO173" s="2" t="n">
        <f aca="false">(AX173*BM173)</f>
        <v>4.87946012271081</v>
      </c>
      <c r="BP173" s="2" t="n">
        <f aca="false">(AX173*BN173)</f>
        <v>1.65029940395772</v>
      </c>
      <c r="BQ173" s="2" t="n">
        <v>2</v>
      </c>
      <c r="BR173" s="4" t="n">
        <f aca="false">(BC173*BL173)</f>
        <v>0.105357142857143</v>
      </c>
      <c r="BS173" s="1" t="n">
        <v>222</v>
      </c>
      <c r="BT173" s="1" t="n">
        <v>1</v>
      </c>
      <c r="BU173" s="1" t="n">
        <v>45</v>
      </c>
      <c r="BV173" s="1" t="n">
        <v>0</v>
      </c>
      <c r="BW173" s="1" t="n">
        <v>126</v>
      </c>
      <c r="BX173" s="1" t="n">
        <v>0</v>
      </c>
      <c r="BY173" s="1" t="n">
        <v>51</v>
      </c>
      <c r="BZ173" s="1" t="n">
        <v>257</v>
      </c>
      <c r="CA173" s="1" t="n">
        <v>1</v>
      </c>
      <c r="CB173" s="1" t="n">
        <v>3</v>
      </c>
      <c r="CD173" s="1" t="n">
        <v>64</v>
      </c>
      <c r="CE173" s="1" t="n">
        <v>130.3</v>
      </c>
      <c r="CF173" s="1" t="n">
        <v>37.5</v>
      </c>
      <c r="CG173" s="1" t="n">
        <v>197</v>
      </c>
      <c r="CH173" s="1" t="n">
        <v>72</v>
      </c>
      <c r="CI173" s="1" t="n">
        <v>400</v>
      </c>
      <c r="CJ173" s="1" t="n">
        <v>0.18</v>
      </c>
      <c r="CK173" s="1" t="s">
        <v>429</v>
      </c>
      <c r="CN173" s="1" t="n">
        <v>1269</v>
      </c>
      <c r="CO173" s="1" t="n">
        <v>13.7746256895193</v>
      </c>
      <c r="CP173" s="1" t="n">
        <v>22.8368794326241</v>
      </c>
      <c r="CQ173" s="1" t="n">
        <v>4.18439716312057</v>
      </c>
      <c r="CR173" s="1" t="n">
        <v>5.74468085106383</v>
      </c>
      <c r="CS173" s="1" t="n">
        <v>2.4822695035461</v>
      </c>
      <c r="CT173" s="1" t="n">
        <v>63.6091410559496</v>
      </c>
      <c r="CU173" s="1" t="n">
        <v>0</v>
      </c>
      <c r="CV173" s="1" t="n">
        <v>2.5</v>
      </c>
      <c r="CW173" s="1" t="n">
        <v>9</v>
      </c>
      <c r="CX173" s="1" t="n">
        <v>0</v>
      </c>
      <c r="CY173" s="1" t="n">
        <v>2.8</v>
      </c>
      <c r="CZ173" s="1" t="n">
        <v>2.2</v>
      </c>
      <c r="DA173" s="1" t="n">
        <v>0.8</v>
      </c>
      <c r="DB173" s="1" t="n">
        <v>0</v>
      </c>
      <c r="DC173" s="1" t="n">
        <v>3.9</v>
      </c>
      <c r="DD173" s="1" t="n">
        <v>43.7</v>
      </c>
      <c r="DE173" s="1" t="n">
        <v>32.2</v>
      </c>
      <c r="DF173" s="1" t="n">
        <v>5.9</v>
      </c>
      <c r="DG173" s="1" t="n">
        <v>8.1</v>
      </c>
      <c r="DH173" s="1" t="n">
        <v>3.5</v>
      </c>
      <c r="DI173" s="1" t="n">
        <v>174</v>
      </c>
      <c r="DJ173" s="1" t="n">
        <v>201.8</v>
      </c>
      <c r="DK173" s="1" t="n">
        <v>24.5</v>
      </c>
      <c r="DL173" s="1" t="n">
        <v>10.4</v>
      </c>
      <c r="DM173" s="1" t="n">
        <v>898</v>
      </c>
      <c r="DN173" s="1" t="n">
        <v>2210</v>
      </c>
      <c r="DO173" s="1" t="n">
        <v>0.74</v>
      </c>
      <c r="DP173" s="1" t="n">
        <v>0.69</v>
      </c>
      <c r="DQ173" s="1" t="n">
        <v>1.44</v>
      </c>
      <c r="DR173" s="1" t="n">
        <v>2.68</v>
      </c>
      <c r="DS173" s="1" t="n">
        <v>143.2</v>
      </c>
      <c r="DT173" s="1" t="n">
        <v>169.2</v>
      </c>
      <c r="DU173" s="1" t="n">
        <v>1.61</v>
      </c>
      <c r="DV173" s="1" t="n">
        <v>11.99</v>
      </c>
      <c r="DW173" s="1" t="n">
        <v>2.04</v>
      </c>
      <c r="DX173" s="1" t="n">
        <v>479</v>
      </c>
      <c r="DY173" s="1" t="n">
        <v>6.43</v>
      </c>
      <c r="DZ173" s="1" t="n">
        <v>2191</v>
      </c>
      <c r="EA173" s="1" t="n">
        <v>453</v>
      </c>
      <c r="EB173" s="1" t="n">
        <v>1130</v>
      </c>
      <c r="EC173" s="1" t="n">
        <v>385</v>
      </c>
      <c r="ED173" s="1" t="n">
        <v>29</v>
      </c>
      <c r="EE173" s="1" t="n">
        <v>3.3</v>
      </c>
      <c r="EF173" s="1" t="n">
        <v>0</v>
      </c>
      <c r="EG173" s="1" t="n">
        <v>8</v>
      </c>
      <c r="EH173" s="1" t="n">
        <v>3</v>
      </c>
      <c r="EI173" s="1" t="n">
        <v>1000</v>
      </c>
      <c r="EJ173" s="1" t="n">
        <v>8</v>
      </c>
      <c r="EK173" s="1" t="n">
        <v>3</v>
      </c>
      <c r="EL173" s="1" t="n">
        <v>500</v>
      </c>
      <c r="EM173" s="1" t="n">
        <v>2000</v>
      </c>
      <c r="EN173" s="1" t="n">
        <v>0</v>
      </c>
      <c r="EO173" s="1" t="n">
        <v>5</v>
      </c>
      <c r="EP173" s="1" t="n">
        <v>0</v>
      </c>
      <c r="EQ173" s="1" t="n">
        <v>0</v>
      </c>
      <c r="ER173" s="1" t="n">
        <v>0</v>
      </c>
      <c r="ES173" s="1" t="n">
        <v>0</v>
      </c>
      <c r="ET173" s="1" t="n">
        <v>0</v>
      </c>
      <c r="EU173" s="1" t="n">
        <v>0</v>
      </c>
      <c r="EV173" s="1" t="n">
        <v>0</v>
      </c>
      <c r="EW173" s="1" t="n">
        <v>0</v>
      </c>
      <c r="EX173" s="1" t="n">
        <v>1</v>
      </c>
      <c r="EY173" s="1" t="n">
        <v>1</v>
      </c>
      <c r="EZ173" s="1" t="n">
        <v>8</v>
      </c>
      <c r="FA173" s="1" t="n">
        <v>0</v>
      </c>
      <c r="FB173" s="1" t="n">
        <v>0</v>
      </c>
      <c r="FC173" s="1" t="n">
        <v>0</v>
      </c>
      <c r="FD173" s="1" t="n">
        <v>0</v>
      </c>
      <c r="FE173" s="1" t="n">
        <v>1</v>
      </c>
      <c r="FF173" s="1" t="n">
        <v>1</v>
      </c>
      <c r="FG173" s="1" t="n">
        <v>4</v>
      </c>
      <c r="FH173" s="1" t="n">
        <v>1</v>
      </c>
      <c r="FI173" s="1" t="n">
        <v>12</v>
      </c>
      <c r="FJ173" s="1" t="n">
        <v>1</v>
      </c>
      <c r="FK173" s="1" t="n">
        <v>1</v>
      </c>
      <c r="FL173" s="1" t="n">
        <v>5</v>
      </c>
      <c r="FN173" s="1" t="n">
        <v>33</v>
      </c>
      <c r="FO173" s="1" t="n">
        <v>1</v>
      </c>
      <c r="FP173" s="1" t="n">
        <v>1</v>
      </c>
      <c r="FQ173" s="1" t="n">
        <v>32.06036</v>
      </c>
      <c r="FR173" s="1" t="n">
        <v>1821.704</v>
      </c>
      <c r="FS173" s="1" t="n">
        <v>0</v>
      </c>
      <c r="FT173" s="1" t="n">
        <v>3</v>
      </c>
      <c r="FU173" s="1" t="n">
        <v>2</v>
      </c>
      <c r="FV173" s="1" t="n">
        <v>1</v>
      </c>
      <c r="FW173" s="1" t="n">
        <v>6348.8</v>
      </c>
      <c r="FX173" s="1" t="n">
        <v>158.45</v>
      </c>
      <c r="FY173" s="1" t="n">
        <v>36.91</v>
      </c>
      <c r="FZ173" s="1" t="n">
        <v>44.08</v>
      </c>
      <c r="GA173" s="1" t="n">
        <v>68.38</v>
      </c>
      <c r="GB173" s="1" t="n">
        <v>1135.46</v>
      </c>
      <c r="GC173" s="1" t="n">
        <v>123.31</v>
      </c>
      <c r="GD173" s="1" t="n">
        <v>132.04</v>
      </c>
      <c r="GE173" s="1" t="n">
        <v>5.86</v>
      </c>
      <c r="GF173" s="1" t="n">
        <v>249.76</v>
      </c>
      <c r="GG173" s="1" t="n">
        <v>7.17</v>
      </c>
      <c r="GH173" s="1" t="n">
        <v>86.86</v>
      </c>
      <c r="GI173" s="1" t="n">
        <v>31.04</v>
      </c>
      <c r="GJ173" s="1" t="n">
        <v>128.51</v>
      </c>
      <c r="GK173" s="1" t="n">
        <v>123.84</v>
      </c>
      <c r="GL173" s="1" t="n">
        <v>69.94</v>
      </c>
      <c r="GM173" s="1" t="n">
        <v>31.25</v>
      </c>
      <c r="GN173" s="1" t="n">
        <v>0</v>
      </c>
      <c r="GO173" s="1" t="n">
        <v>54.44</v>
      </c>
      <c r="GP173" s="1" t="n">
        <v>24.38</v>
      </c>
      <c r="GQ173" s="1" t="n">
        <v>19.34</v>
      </c>
      <c r="GR173" s="1" t="n">
        <v>7.25</v>
      </c>
      <c r="GS173" s="1" t="n">
        <v>1966.23</v>
      </c>
      <c r="GT173" s="1" t="n">
        <v>43.72</v>
      </c>
      <c r="GU173" s="1" t="n">
        <v>0.63</v>
      </c>
      <c r="GV173" s="1" t="n">
        <v>1213.24</v>
      </c>
      <c r="GW173" s="1" t="n">
        <v>2952.63</v>
      </c>
      <c r="GX173" s="1" t="n">
        <v>12419.07</v>
      </c>
      <c r="GY173" s="1" t="n">
        <v>2507.42</v>
      </c>
      <c r="GZ173" s="1" t="n">
        <v>20.85</v>
      </c>
      <c r="HA173" s="1" t="n">
        <v>10.31</v>
      </c>
      <c r="HB173" s="1" t="n">
        <v>14.02</v>
      </c>
      <c r="HC173" s="1" t="n">
        <v>0</v>
      </c>
      <c r="HD173" s="1" t="n">
        <v>75.74</v>
      </c>
      <c r="HE173" s="1" t="n">
        <v>1389.64</v>
      </c>
      <c r="HF173" s="1" t="n">
        <v>5.59</v>
      </c>
      <c r="HG173" s="1" t="n">
        <v>4.33</v>
      </c>
      <c r="HH173" s="1" t="n">
        <v>45.02</v>
      </c>
      <c r="HI173" s="1" t="n">
        <v>12.74</v>
      </c>
      <c r="HJ173" s="1" t="n">
        <v>7.29</v>
      </c>
      <c r="HK173" s="1" t="n">
        <v>21.21</v>
      </c>
      <c r="HL173" s="1" t="n">
        <v>1248.95</v>
      </c>
      <c r="HM173" s="1" t="n">
        <v>3.73</v>
      </c>
      <c r="HN173" s="1" t="n">
        <v>155.88</v>
      </c>
      <c r="HO173" s="1" t="n">
        <v>16874.62</v>
      </c>
      <c r="HP173" s="1" t="n">
        <v>20422.08</v>
      </c>
      <c r="HQ173" s="1" t="n">
        <v>204.75</v>
      </c>
      <c r="HR173" s="1" t="n">
        <v>7046.37</v>
      </c>
      <c r="HS173" s="1" t="n">
        <v>3828.36</v>
      </c>
      <c r="HT173" s="1" t="n">
        <v>10023.76</v>
      </c>
      <c r="HU173" s="1" t="n">
        <v>3292.47</v>
      </c>
      <c r="HV173" s="1" t="n">
        <v>214.53</v>
      </c>
      <c r="HW173" s="1" t="n">
        <v>40.71</v>
      </c>
      <c r="HX173" s="1" t="n">
        <v>29.65</v>
      </c>
      <c r="HY173" s="1" t="n">
        <v>21.46</v>
      </c>
      <c r="HZ173" s="1" t="n">
        <v>0.56</v>
      </c>
      <c r="IA173" s="1" t="n">
        <v>8.87</v>
      </c>
      <c r="IB173" s="1" t="n">
        <v>1.18</v>
      </c>
      <c r="IC173" s="1" t="n">
        <v>34.75</v>
      </c>
      <c r="ID173" s="1" t="n">
        <v>19.73</v>
      </c>
      <c r="IE173" s="1" t="n">
        <v>32.67</v>
      </c>
      <c r="IF173" s="1" t="n">
        <v>60.57</v>
      </c>
      <c r="IG173" s="1" t="n">
        <v>45.03</v>
      </c>
      <c r="IH173" s="1" t="n">
        <v>235.47</v>
      </c>
      <c r="II173" s="1" t="n">
        <v>0</v>
      </c>
      <c r="IJ173" s="1" t="n">
        <v>0.87</v>
      </c>
      <c r="IK173" s="1" t="n">
        <v>201.98</v>
      </c>
      <c r="IL173" s="1" t="n">
        <v>8993592.4</v>
      </c>
      <c r="IM173" s="1" t="n">
        <v>7920.66</v>
      </c>
      <c r="IN173" s="1" t="n">
        <v>139.32</v>
      </c>
      <c r="IO173" s="1" t="n">
        <v>0.37</v>
      </c>
      <c r="IP173" s="1" t="n">
        <v>0.21</v>
      </c>
      <c r="IQ173" s="1" t="n">
        <v>0.15</v>
      </c>
      <c r="IR173" s="1" t="n">
        <v>0.43</v>
      </c>
      <c r="IS173" s="1" t="n">
        <v>0.7</v>
      </c>
      <c r="IT173" s="1" t="n">
        <v>0.11</v>
      </c>
      <c r="IU173" s="1" t="n">
        <v>1.93</v>
      </c>
      <c r="IV173" s="1" t="n">
        <v>1.18</v>
      </c>
      <c r="IW173" s="1" t="n">
        <v>17.78</v>
      </c>
      <c r="IX173" s="1" t="n">
        <v>9.02</v>
      </c>
      <c r="IY173" s="1" t="n">
        <v>8.8</v>
      </c>
      <c r="IZ173" s="1" t="n">
        <v>2.64</v>
      </c>
      <c r="JA173" s="1" t="n">
        <v>1.73</v>
      </c>
      <c r="JB173" s="1" t="n">
        <v>0.07</v>
      </c>
      <c r="JC173" s="1" t="n">
        <v>34.28</v>
      </c>
      <c r="JD173" s="1" t="n">
        <v>17.66</v>
      </c>
      <c r="JE173" s="1" t="n">
        <v>0.49</v>
      </c>
      <c r="JF173" s="1" t="n">
        <v>0.14</v>
      </c>
      <c r="JG173" s="1" t="n">
        <v>0.06</v>
      </c>
      <c r="JH173" s="1" t="n">
        <v>23.76</v>
      </c>
      <c r="JI173" s="1" t="n">
        <v>8.53</v>
      </c>
      <c r="JJ173" s="1" t="n">
        <v>0.03</v>
      </c>
      <c r="JK173" s="1" t="n">
        <v>0.1</v>
      </c>
      <c r="JL173" s="1" t="n">
        <v>2.32</v>
      </c>
      <c r="JM173" s="1" t="n">
        <v>1.47</v>
      </c>
      <c r="JN173" s="1" t="n">
        <v>0</v>
      </c>
      <c r="JO173" s="1" t="n">
        <v>0.07</v>
      </c>
      <c r="JP173" s="1" t="n">
        <v>0.04</v>
      </c>
      <c r="JQ173" s="1" t="n">
        <v>0</v>
      </c>
      <c r="JR173" s="1" t="n">
        <v>0</v>
      </c>
      <c r="JS173" s="1" t="n">
        <v>0</v>
      </c>
      <c r="JT173" s="1" t="n">
        <v>0.02</v>
      </c>
      <c r="JU173" s="1" t="n">
        <v>0.01</v>
      </c>
      <c r="JV173" s="1" t="n">
        <v>56</v>
      </c>
      <c r="JW173" s="1" t="n">
        <v>3360</v>
      </c>
      <c r="JX173" s="1" t="n">
        <v>50.4</v>
      </c>
      <c r="KB173" s="1" t="n">
        <v>72.2125</v>
      </c>
      <c r="KC173" s="1" t="n">
        <v>25.625</v>
      </c>
      <c r="KD173" s="1" t="n">
        <v>1537.5</v>
      </c>
      <c r="KE173" s="1" t="n">
        <v>27.883</v>
      </c>
      <c r="KF173" s="1" t="n">
        <v>83.883</v>
      </c>
      <c r="KG173" s="1" t="n">
        <v>79.3735</v>
      </c>
    </row>
    <row r="174" customFormat="false" ht="15" hidden="false" customHeight="true" outlineLevel="0" collapsed="false">
      <c r="A174" s="1" t="n">
        <v>30800</v>
      </c>
      <c r="B174" s="1" t="n">
        <v>1</v>
      </c>
      <c r="C174" s="1" t="n">
        <v>30</v>
      </c>
      <c r="D174" s="1" t="n">
        <v>1</v>
      </c>
      <c r="E174" s="1" t="n">
        <v>1</v>
      </c>
      <c r="F174" s="1" t="n">
        <v>0</v>
      </c>
      <c r="G174" s="1" t="n">
        <v>1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</v>
      </c>
      <c r="M174" s="1" t="n">
        <v>1</v>
      </c>
      <c r="N174" s="1" t="n">
        <v>0</v>
      </c>
      <c r="O174" s="1" t="n">
        <v>1</v>
      </c>
      <c r="P174" s="1" t="n">
        <f aca="false">SUM(E174:O174)</f>
        <v>4</v>
      </c>
      <c r="Q174" s="1" t="n">
        <v>128</v>
      </c>
      <c r="R174" s="1" t="n">
        <v>100</v>
      </c>
      <c r="S174" s="1" t="n">
        <v>28</v>
      </c>
      <c r="T174" s="2" t="n">
        <v>109.333333333333</v>
      </c>
      <c r="U174" s="3" t="n">
        <v>102.1</v>
      </c>
      <c r="V174" s="3" t="n">
        <v>178.5</v>
      </c>
      <c r="W174" s="2" t="n">
        <v>32.0441902251097</v>
      </c>
      <c r="X174" s="2" t="n">
        <v>2</v>
      </c>
      <c r="Y174" s="3" t="n">
        <v>108</v>
      </c>
      <c r="Z174" s="3" t="n">
        <v>114</v>
      </c>
      <c r="AA174" s="2" t="n">
        <v>45.0776645284726</v>
      </c>
      <c r="AB174" s="2" t="n">
        <v>0.605042016806723</v>
      </c>
      <c r="AC174" s="2" t="n">
        <v>0.947368421052632</v>
      </c>
      <c r="AD174" s="3" t="n">
        <v>33.7</v>
      </c>
      <c r="AE174" s="3" t="n">
        <v>34.4</v>
      </c>
      <c r="AF174" s="3" t="n">
        <v>67.7</v>
      </c>
      <c r="AG174" s="1" t="n">
        <v>13</v>
      </c>
      <c r="AH174" s="3" t="n">
        <v>48.6</v>
      </c>
      <c r="AI174" s="3" t="n">
        <v>49.6</v>
      </c>
      <c r="AJ174" s="3" t="n">
        <v>64.3</v>
      </c>
      <c r="AK174" s="3" t="n">
        <v>3.4</v>
      </c>
      <c r="AL174" s="1" t="n">
        <v>2056</v>
      </c>
      <c r="AM174" s="1" t="n">
        <v>45</v>
      </c>
      <c r="AN174" s="1" t="n">
        <v>3187</v>
      </c>
      <c r="AO174" s="1" t="n">
        <v>108</v>
      </c>
      <c r="AP174" s="1" t="n">
        <v>131</v>
      </c>
      <c r="AQ174" s="1" t="n">
        <v>137</v>
      </c>
      <c r="AR174" s="1" t="n">
        <v>142</v>
      </c>
      <c r="AS174" s="1" t="n">
        <v>137</v>
      </c>
      <c r="AT174" s="1" t="n">
        <v>2</v>
      </c>
      <c r="AU174" s="1" t="n">
        <f aca="false">((AO174*15)+(AP174*30)+(AQ174*30)+(AR174*30)+(AS174*15))-(AO174*120)</f>
        <v>3015</v>
      </c>
      <c r="AV174" s="1" t="n">
        <f aca="false">((AO174*15)+(AP174*30)+(AQ174*30)+(AR174*30)+(AS174*15))</f>
        <v>15975</v>
      </c>
      <c r="AW174" s="1" t="n">
        <v>5.71</v>
      </c>
      <c r="AX174" s="4" t="n">
        <f aca="false">10000/SQRT((AO174*BE174)*(AVERAGE(AO174:AS174)*AVERAGE(BE174:BI174)))</f>
        <v>4.33887937835283</v>
      </c>
      <c r="AY174" s="4" t="n">
        <v>0</v>
      </c>
      <c r="AZ174" s="2" t="n">
        <f aca="false">(AO174*BE174)/405</f>
        <v>1.89333333333333</v>
      </c>
      <c r="BA174" s="2" t="n">
        <v>0</v>
      </c>
      <c r="BB174" s="2" t="n">
        <f aca="false">1/(LOG(BE174)+LOG(AO174))</f>
        <v>0.346658648639982</v>
      </c>
      <c r="BC174" s="2" t="n">
        <f aca="false">(BF174-BE174)/(AP174-AO174)</f>
        <v>1.30434782608696</v>
      </c>
      <c r="BD174" s="2" t="n">
        <f aca="false">(20*BE174)/((AO174/18)-3.5)</f>
        <v>56.8</v>
      </c>
      <c r="BE174" s="3" t="n">
        <v>7.1</v>
      </c>
      <c r="BF174" s="3" t="n">
        <v>37.1</v>
      </c>
      <c r="BG174" s="3" t="n">
        <v>69.5</v>
      </c>
      <c r="BH174" s="3" t="n">
        <v>74</v>
      </c>
      <c r="BI174" s="3" t="n">
        <v>76.7</v>
      </c>
      <c r="BJ174" s="2" t="n">
        <f aca="false">((BE174*15)+(BF174*30)+(BG174*30)+(BH174*30)+(BI174*15))-(BE174*120)</f>
        <v>5823</v>
      </c>
      <c r="BK174" s="2" t="n">
        <f aca="false">((BE174*15)+(BF174*30)+(BG174*30)+(BH174*30)+(BI174*15))</f>
        <v>6675</v>
      </c>
      <c r="BL174" s="2" t="n">
        <f aca="false">(1/BE174)</f>
        <v>0.140845070422535</v>
      </c>
      <c r="BM174" s="2" t="n">
        <f aca="false">(BJ174/AU174)</f>
        <v>1.93134328358209</v>
      </c>
      <c r="BN174" s="2" t="n">
        <f aca="false">(BK174/AV174)</f>
        <v>0.417840375586854</v>
      </c>
      <c r="BO174" s="2" t="n">
        <f aca="false">(AX174*BM174)</f>
        <v>8.37986554565456</v>
      </c>
      <c r="BP174" s="2" t="n">
        <f aca="false">(AX174*BN174)</f>
        <v>1.812958989077</v>
      </c>
      <c r="BQ174" s="2" t="n">
        <v>2</v>
      </c>
      <c r="BR174" s="4" t="n">
        <f aca="false">(BC174*BL174)</f>
        <v>0.183710961420698</v>
      </c>
      <c r="BS174" s="1" t="n">
        <v>200</v>
      </c>
      <c r="BT174" s="1" t="n">
        <v>0</v>
      </c>
      <c r="BU174" s="1" t="n">
        <v>36</v>
      </c>
      <c r="BV174" s="1" t="n">
        <v>1</v>
      </c>
      <c r="BW174" s="1" t="n">
        <v>100</v>
      </c>
      <c r="BX174" s="1" t="n">
        <v>0</v>
      </c>
      <c r="BY174" s="1" t="n">
        <v>64</v>
      </c>
      <c r="BZ174" s="1" t="n">
        <v>322</v>
      </c>
      <c r="CA174" s="1" t="n">
        <v>1</v>
      </c>
      <c r="CB174" s="1" t="n">
        <v>5</v>
      </c>
      <c r="CC174" s="1" t="n">
        <v>2</v>
      </c>
      <c r="CD174" s="1" t="n">
        <v>76</v>
      </c>
      <c r="CE174" s="1" t="n">
        <v>34.71</v>
      </c>
      <c r="CF174" s="1" t="n">
        <v>19.29</v>
      </c>
      <c r="CG174" s="1" t="n">
        <v>158</v>
      </c>
      <c r="CH174" s="1" t="n">
        <v>90</v>
      </c>
      <c r="CI174" s="1" t="n">
        <v>429</v>
      </c>
      <c r="CJ174" s="1" t="n">
        <v>1.64</v>
      </c>
      <c r="CK174" s="1" t="s">
        <v>429</v>
      </c>
    </row>
    <row r="175" customFormat="false" ht="15" hidden="false" customHeight="true" outlineLevel="0" collapsed="false">
      <c r="A175" s="1" t="n">
        <v>30802</v>
      </c>
      <c r="B175" s="1" t="n">
        <v>2</v>
      </c>
      <c r="C175" s="1" t="n">
        <v>19</v>
      </c>
      <c r="D175" s="1" t="n">
        <v>1</v>
      </c>
      <c r="E175" s="1" t="n">
        <v>1</v>
      </c>
      <c r="F175" s="1" t="n">
        <v>0</v>
      </c>
      <c r="G175" s="1" t="n">
        <v>1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</v>
      </c>
      <c r="M175" s="1" t="n">
        <v>0</v>
      </c>
      <c r="N175" s="1" t="n">
        <v>0</v>
      </c>
      <c r="O175" s="1" t="n">
        <v>0</v>
      </c>
      <c r="P175" s="1" t="n">
        <f aca="false">SUM(E175:O175)</f>
        <v>2</v>
      </c>
      <c r="Q175" s="1" t="n">
        <v>110</v>
      </c>
      <c r="R175" s="1" t="n">
        <v>70</v>
      </c>
      <c r="S175" s="1" t="n">
        <v>40</v>
      </c>
      <c r="T175" s="2" t="n">
        <v>83.3333333333333</v>
      </c>
      <c r="U175" s="3" t="n">
        <v>69.9</v>
      </c>
      <c r="V175" s="3" t="n">
        <v>162</v>
      </c>
      <c r="W175" s="2" t="n">
        <v>26.6346593507087</v>
      </c>
      <c r="X175" s="2" t="n">
        <v>1</v>
      </c>
      <c r="Y175" s="3" t="n">
        <v>88.5</v>
      </c>
      <c r="Z175" s="3" t="n">
        <v>100</v>
      </c>
      <c r="AA175" s="2" t="n">
        <v>35.9740420585707</v>
      </c>
      <c r="AB175" s="2" t="n">
        <v>0.546296296296296</v>
      </c>
      <c r="AC175" s="2" t="n">
        <v>0.885</v>
      </c>
      <c r="AD175" s="3" t="n">
        <v>34.8</v>
      </c>
      <c r="AE175" s="3" t="n">
        <v>24.3</v>
      </c>
      <c r="AF175" s="3" t="n">
        <v>45.6</v>
      </c>
      <c r="AG175" s="1" t="n">
        <v>3</v>
      </c>
      <c r="AH175" s="3" t="n">
        <v>46.5</v>
      </c>
      <c r="AI175" s="3" t="n">
        <v>32.5</v>
      </c>
      <c r="AJ175" s="3" t="n">
        <v>43.3</v>
      </c>
      <c r="AK175" s="3" t="n">
        <v>2.3</v>
      </c>
      <c r="AL175" s="1" t="n">
        <v>1455</v>
      </c>
      <c r="AM175" s="1" t="n">
        <v>34</v>
      </c>
      <c r="AN175" s="1" t="n">
        <v>2270</v>
      </c>
      <c r="AO175" s="1" t="n">
        <v>94</v>
      </c>
      <c r="AP175" s="1" t="n">
        <v>176</v>
      </c>
      <c r="AQ175" s="1" t="n">
        <v>150</v>
      </c>
      <c r="AR175" s="1" t="n">
        <v>163</v>
      </c>
      <c r="AS175" s="1" t="n">
        <v>163</v>
      </c>
      <c r="AT175" s="1" t="n">
        <v>3</v>
      </c>
      <c r="AU175" s="1" t="n">
        <v>7245</v>
      </c>
      <c r="AV175" s="1" t="n">
        <f aca="false">((AO175*15)+(AP175*30)+(AQ175*30)+(AR175*30)+(AS175*15))</f>
        <v>18525</v>
      </c>
      <c r="AW175" s="1" t="n">
        <v>5.47</v>
      </c>
      <c r="AX175" s="4" t="n">
        <f aca="false">10000/SQRT((AO175*BE175)*(AVERAGE(AO175:AS175)*AVERAGE(BE175:BI175)))</f>
        <v>2.07818107719609</v>
      </c>
      <c r="AY175" s="4" t="n">
        <v>1</v>
      </c>
      <c r="AZ175" s="2" t="n">
        <f aca="false">(AO175*BE175)/405</f>
        <v>4.17777777777778</v>
      </c>
      <c r="BA175" s="2" t="n">
        <v>1</v>
      </c>
      <c r="BB175" s="2" t="n">
        <f aca="false">1/(LOG(BE175)+LOG(AO175))</f>
        <v>0.309750925811985</v>
      </c>
      <c r="BC175" s="2" t="n">
        <f aca="false">(BF175-BE175)/(AP175-AO175)</f>
        <v>1.13414634146341</v>
      </c>
      <c r="BD175" s="2" t="n">
        <f aca="false">(20*BE175)/((AO175/18)-3.5)</f>
        <v>209.032258064516</v>
      </c>
      <c r="BE175" s="2" t="n">
        <v>18</v>
      </c>
      <c r="BF175" s="2" t="n">
        <v>111</v>
      </c>
      <c r="BG175" s="2" t="n">
        <v>89.6</v>
      </c>
      <c r="BH175" s="2" t="n">
        <v>114</v>
      </c>
      <c r="BI175" s="2" t="n">
        <v>126</v>
      </c>
      <c r="BJ175" s="2" t="n">
        <f aca="false">((BE175*15)+(BF175*30)+(BG175*30)+(BH175*30)+(BI175*15))-(BE175*120)</f>
        <v>9438</v>
      </c>
      <c r="BK175" s="2" t="n">
        <f aca="false">((BE175*15)+(BF175*30)+(BG175*30)+(BH175*30)+(BI175*15))</f>
        <v>11598</v>
      </c>
      <c r="BL175" s="2" t="n">
        <f aca="false">(1/BE175)</f>
        <v>0.0555555555555556</v>
      </c>
      <c r="BM175" s="2" t="n">
        <f aca="false">(BJ175/AU175)</f>
        <v>1.30269151138716</v>
      </c>
      <c r="BN175" s="2" t="n">
        <f aca="false">(BK175/AV175)</f>
        <v>0.626072874493927</v>
      </c>
      <c r="BO175" s="2" t="n">
        <f aca="false">(AX175*BM175)</f>
        <v>2.70722884838877</v>
      </c>
      <c r="BP175" s="2" t="n">
        <f aca="false">(AX175*BN175)</f>
        <v>1.30109280071904</v>
      </c>
      <c r="BQ175" s="2" t="n">
        <v>1</v>
      </c>
      <c r="BR175" s="4" t="n">
        <f aca="false">(BC175*BL175)</f>
        <v>0.0630081300813008</v>
      </c>
      <c r="BS175" s="1" t="n">
        <v>131</v>
      </c>
      <c r="BT175" s="1" t="n">
        <v>0</v>
      </c>
      <c r="BU175" s="1" t="n">
        <v>56</v>
      </c>
      <c r="BV175" s="1" t="n">
        <v>0</v>
      </c>
      <c r="BW175" s="1" t="n">
        <v>61</v>
      </c>
      <c r="BX175" s="1" t="n">
        <v>0</v>
      </c>
      <c r="BY175" s="1" t="n">
        <v>14</v>
      </c>
      <c r="BZ175" s="1" t="n">
        <v>70</v>
      </c>
      <c r="CA175" s="1" t="n">
        <v>0</v>
      </c>
      <c r="CB175" s="1" t="n">
        <v>2</v>
      </c>
      <c r="CD175" s="1" t="n">
        <v>96</v>
      </c>
      <c r="CE175" s="1" t="n">
        <v>22.81</v>
      </c>
      <c r="CF175" s="1" t="n">
        <v>34.55</v>
      </c>
      <c r="CG175" s="1" t="n">
        <v>158</v>
      </c>
      <c r="CH175" s="1" t="n">
        <v>56</v>
      </c>
      <c r="CI175" s="1" t="n">
        <v>432</v>
      </c>
      <c r="CJ175" s="1" t="n">
        <v>2.39</v>
      </c>
      <c r="CK175" s="1" t="s">
        <v>429</v>
      </c>
      <c r="CL175" s="4" t="n">
        <v>0.035</v>
      </c>
      <c r="CM175" s="4" t="n">
        <v>0.0325</v>
      </c>
      <c r="CN175" s="1" t="n">
        <v>882</v>
      </c>
      <c r="CO175" s="1" t="n">
        <v>29.6145124716553</v>
      </c>
      <c r="CP175" s="1" t="n">
        <v>21.8367346938775</v>
      </c>
      <c r="CQ175" s="1" t="n">
        <v>3.77551020408163</v>
      </c>
      <c r="CR175" s="1" t="n">
        <v>2.95918367346939</v>
      </c>
      <c r="CS175" s="1" t="n">
        <v>1.93877551020408</v>
      </c>
      <c r="CT175" s="1" t="n">
        <v>49.3877551020408</v>
      </c>
      <c r="CU175" s="1" t="n">
        <v>1.6</v>
      </c>
      <c r="CV175" s="1" t="n">
        <v>6.5</v>
      </c>
      <c r="CW175" s="1" t="n">
        <v>3.8</v>
      </c>
      <c r="CX175" s="1" t="n">
        <v>0</v>
      </c>
      <c r="CY175" s="1" t="n">
        <v>1.5</v>
      </c>
      <c r="CZ175" s="1" t="n">
        <v>0</v>
      </c>
      <c r="DA175" s="1" t="n">
        <v>1.2</v>
      </c>
      <c r="DB175" s="1" t="n">
        <v>0</v>
      </c>
      <c r="DC175" s="1" t="n">
        <v>0</v>
      </c>
      <c r="DD175" s="1" t="n">
        <v>65.3</v>
      </c>
      <c r="DE175" s="1" t="n">
        <v>21.4</v>
      </c>
      <c r="DF175" s="1" t="n">
        <v>3.7</v>
      </c>
      <c r="DG175" s="1" t="n">
        <v>2.9</v>
      </c>
      <c r="DH175" s="1" t="n">
        <v>1.9</v>
      </c>
      <c r="DI175" s="1" t="n">
        <v>172</v>
      </c>
      <c r="DJ175" s="1" t="n">
        <v>108.9</v>
      </c>
      <c r="DK175" s="1" t="n">
        <v>21.6</v>
      </c>
      <c r="DL175" s="1" t="n">
        <v>4.9</v>
      </c>
      <c r="DM175" s="1" t="n">
        <v>976</v>
      </c>
      <c r="DN175" s="1" t="n">
        <v>235</v>
      </c>
      <c r="DO175" s="1" t="n">
        <v>0.38</v>
      </c>
      <c r="DP175" s="1" t="n">
        <v>0.68</v>
      </c>
      <c r="DQ175" s="1" t="n">
        <v>0.91</v>
      </c>
      <c r="DR175" s="1" t="n">
        <v>6.43</v>
      </c>
      <c r="DS175" s="1" t="n">
        <v>141.6</v>
      </c>
      <c r="DT175" s="1" t="n">
        <v>56.8</v>
      </c>
      <c r="DU175" s="1" t="n">
        <v>34.09</v>
      </c>
      <c r="DV175" s="1" t="n">
        <v>24.2</v>
      </c>
      <c r="DW175" s="1" t="n">
        <v>2.92</v>
      </c>
      <c r="DX175" s="1" t="n">
        <v>578</v>
      </c>
      <c r="DY175" s="1" t="n">
        <v>5.04</v>
      </c>
      <c r="DZ175" s="1" t="n">
        <v>1484</v>
      </c>
      <c r="EA175" s="1" t="n">
        <v>143</v>
      </c>
      <c r="EB175" s="1" t="n">
        <v>836</v>
      </c>
      <c r="EC175" s="1" t="n">
        <v>682</v>
      </c>
      <c r="ED175" s="1" t="n">
        <v>8</v>
      </c>
      <c r="EE175" s="1" t="n">
        <v>3</v>
      </c>
      <c r="EF175" s="1" t="n">
        <v>0</v>
      </c>
      <c r="EG175" s="1" t="n">
        <v>9</v>
      </c>
      <c r="EH175" s="1" t="n">
        <v>4</v>
      </c>
      <c r="EI175" s="1" t="n">
        <v>355</v>
      </c>
      <c r="EJ175" s="1" t="n">
        <v>10</v>
      </c>
      <c r="EK175" s="1" t="n">
        <v>1</v>
      </c>
      <c r="EL175" s="1" t="n">
        <v>250</v>
      </c>
      <c r="EM175" s="1" t="n">
        <v>1000</v>
      </c>
      <c r="EN175" s="1" t="n">
        <v>500</v>
      </c>
      <c r="EO175" s="1" t="n">
        <v>3</v>
      </c>
      <c r="EP175" s="1" t="n">
        <v>1</v>
      </c>
      <c r="EQ175" s="1" t="n">
        <v>2</v>
      </c>
      <c r="ER175" s="1" t="n">
        <v>355</v>
      </c>
      <c r="ES175" s="1" t="n">
        <v>3</v>
      </c>
      <c r="ET175" s="1" t="n">
        <v>1</v>
      </c>
      <c r="EU175" s="1" t="n">
        <v>2</v>
      </c>
      <c r="EV175" s="1" t="n">
        <v>250</v>
      </c>
      <c r="EW175" s="1" t="n">
        <v>9</v>
      </c>
      <c r="EX175" s="1" t="n">
        <v>1</v>
      </c>
      <c r="EY175" s="1" t="n">
        <v>3</v>
      </c>
      <c r="EZ175" s="1" t="n">
        <v>0</v>
      </c>
      <c r="FA175" s="1" t="n">
        <v>0</v>
      </c>
      <c r="FB175" s="1" t="n">
        <v>0</v>
      </c>
      <c r="FC175" s="1" t="n">
        <v>0</v>
      </c>
      <c r="FD175" s="1" t="n">
        <v>0</v>
      </c>
      <c r="FE175" s="1" t="n">
        <v>0</v>
      </c>
      <c r="FF175" s="1" t="n">
        <v>1</v>
      </c>
      <c r="FG175" s="1" t="n">
        <v>1</v>
      </c>
      <c r="FH175" s="1" t="n">
        <v>1</v>
      </c>
      <c r="FI175" s="1" t="n">
        <v>1</v>
      </c>
      <c r="FJ175" s="1" t="n">
        <v>6</v>
      </c>
      <c r="FK175" s="1" t="n">
        <v>1</v>
      </c>
      <c r="FL175" s="1" t="n">
        <v>3</v>
      </c>
      <c r="FM175" s="1" t="n">
        <v>12</v>
      </c>
      <c r="FN175" s="1" t="n">
        <v>12</v>
      </c>
      <c r="FO175" s="1" t="n">
        <v>2</v>
      </c>
      <c r="FP175" s="1" t="n">
        <v>2</v>
      </c>
      <c r="FQ175" s="1" t="n">
        <v>30.08036</v>
      </c>
      <c r="FR175" s="1" t="n">
        <v>206.7798</v>
      </c>
      <c r="FS175" s="1" t="n">
        <v>0.11</v>
      </c>
      <c r="FT175" s="1" t="n">
        <v>1</v>
      </c>
      <c r="FU175" s="1" t="n">
        <v>4</v>
      </c>
      <c r="FV175" s="1" t="n">
        <v>1</v>
      </c>
      <c r="FW175" s="1" t="n">
        <v>1972.82</v>
      </c>
      <c r="FX175" s="1" t="n">
        <v>68.05</v>
      </c>
      <c r="FY175" s="1" t="n">
        <v>20.56</v>
      </c>
      <c r="FZ175" s="1" t="n">
        <v>18.86</v>
      </c>
      <c r="GA175" s="1" t="n">
        <v>22.28</v>
      </c>
      <c r="GB175" s="1" t="n">
        <v>320.51</v>
      </c>
      <c r="GC175" s="1" t="n">
        <v>17.07</v>
      </c>
      <c r="GD175" s="1" t="n">
        <v>19.64</v>
      </c>
      <c r="GE175" s="1" t="n">
        <v>5.26</v>
      </c>
      <c r="GF175" s="1" t="n">
        <v>65.23</v>
      </c>
      <c r="GG175" s="1" t="n">
        <v>0.54</v>
      </c>
      <c r="GH175" s="1" t="n">
        <v>12.72</v>
      </c>
      <c r="GI175" s="1" t="n">
        <v>5.03</v>
      </c>
      <c r="GJ175" s="1" t="n">
        <v>20.76</v>
      </c>
      <c r="GK175" s="1" t="n">
        <v>19.77</v>
      </c>
      <c r="GL175" s="1" t="n">
        <v>7.41</v>
      </c>
      <c r="GM175" s="1" t="n">
        <v>5.77</v>
      </c>
      <c r="GN175" s="1" t="n">
        <v>0</v>
      </c>
      <c r="GO175" s="1" t="n">
        <v>10.38</v>
      </c>
      <c r="GP175" s="1" t="n">
        <v>0.95</v>
      </c>
      <c r="GQ175" s="1" t="n">
        <v>1.54</v>
      </c>
      <c r="GR175" s="1" t="n">
        <v>0.27</v>
      </c>
      <c r="GS175" s="1" t="n">
        <v>1574.65</v>
      </c>
      <c r="GT175" s="1" t="n">
        <v>9.41</v>
      </c>
      <c r="GU175" s="1" t="n">
        <v>0.41</v>
      </c>
      <c r="GV175" s="1" t="n">
        <v>360.38</v>
      </c>
      <c r="GW175" s="1" t="n">
        <v>1700.14</v>
      </c>
      <c r="GX175" s="1" t="n">
        <v>3492.45</v>
      </c>
      <c r="GY175" s="1" t="n">
        <v>1436.46</v>
      </c>
      <c r="GZ175" s="1" t="n">
        <v>8.22</v>
      </c>
      <c r="HA175" s="1" t="n">
        <v>1.96</v>
      </c>
      <c r="HB175" s="1" t="n">
        <v>2.16</v>
      </c>
      <c r="HC175" s="1" t="n">
        <v>0</v>
      </c>
      <c r="HD175" s="1" t="n">
        <v>37.24</v>
      </c>
      <c r="HE175" s="1" t="n">
        <v>208.14</v>
      </c>
      <c r="HF175" s="1" t="n">
        <v>1.22</v>
      </c>
      <c r="HG175" s="1" t="n">
        <v>2.35</v>
      </c>
      <c r="HH175" s="1" t="n">
        <v>11.59</v>
      </c>
      <c r="HI175" s="1" t="n">
        <v>5.66</v>
      </c>
      <c r="HJ175" s="1" t="n">
        <v>1.34</v>
      </c>
      <c r="HK175" s="1" t="n">
        <v>0.39</v>
      </c>
      <c r="HL175" s="1" t="n">
        <v>256</v>
      </c>
      <c r="HM175" s="1" t="n">
        <v>5.11</v>
      </c>
      <c r="HN175" s="1" t="n">
        <v>62.24</v>
      </c>
      <c r="HO175" s="1" t="n">
        <v>3818.18</v>
      </c>
      <c r="HP175" s="1" t="n">
        <v>3537.19</v>
      </c>
      <c r="HQ175" s="1" t="n">
        <v>34.25</v>
      </c>
      <c r="HR175" s="1" t="n">
        <v>1241.3</v>
      </c>
      <c r="HS175" s="1" t="n">
        <v>369.5</v>
      </c>
      <c r="HT175" s="1" t="n">
        <v>1396.66</v>
      </c>
      <c r="HU175" s="1" t="n">
        <v>1553.33</v>
      </c>
      <c r="HV175" s="1" t="n">
        <v>387.98</v>
      </c>
      <c r="HW175" s="1" t="n">
        <v>7.5</v>
      </c>
      <c r="HX175" s="1" t="n">
        <v>6.62</v>
      </c>
      <c r="HY175" s="1" t="n">
        <v>6.4</v>
      </c>
      <c r="HZ175" s="1" t="n">
        <v>0.15</v>
      </c>
      <c r="IA175" s="1" t="n">
        <v>6.59</v>
      </c>
      <c r="IB175" s="1" t="n">
        <v>1.13</v>
      </c>
      <c r="IC175" s="1" t="n">
        <v>15.2</v>
      </c>
      <c r="ID175" s="1" t="n">
        <v>7.46</v>
      </c>
      <c r="IE175" s="1" t="n">
        <v>12.97</v>
      </c>
      <c r="IF175" s="1" t="n">
        <v>20.63</v>
      </c>
      <c r="IG175" s="1" t="n">
        <v>11.17</v>
      </c>
      <c r="IH175" s="1" t="n">
        <v>188.97</v>
      </c>
      <c r="II175" s="1" t="n">
        <v>1.38</v>
      </c>
      <c r="IJ175" s="1" t="n">
        <v>42.66</v>
      </c>
      <c r="IK175" s="1" t="n">
        <v>67.2</v>
      </c>
      <c r="IL175" s="1" t="n">
        <v>2952447.5</v>
      </c>
      <c r="IM175" s="1" t="n">
        <v>9211.72</v>
      </c>
      <c r="IN175" s="1" t="n">
        <v>42.9</v>
      </c>
      <c r="IO175" s="1" t="n">
        <v>0.11</v>
      </c>
      <c r="IP175" s="1" t="n">
        <v>0.1</v>
      </c>
      <c r="IQ175" s="1" t="n">
        <v>0.1</v>
      </c>
      <c r="IR175" s="1" t="n">
        <v>0.2</v>
      </c>
      <c r="IS175" s="1" t="n">
        <v>0.18</v>
      </c>
      <c r="IT175" s="1" t="n">
        <v>0.04</v>
      </c>
      <c r="IU175" s="1" t="n">
        <v>0.54</v>
      </c>
      <c r="IV175" s="1" t="n">
        <v>0.48</v>
      </c>
      <c r="IW175" s="1" t="n">
        <v>5.98</v>
      </c>
      <c r="IX175" s="1" t="n">
        <v>5.18</v>
      </c>
      <c r="IY175" s="1" t="n">
        <v>2.27</v>
      </c>
      <c r="IZ175" s="1" t="n">
        <v>1.69</v>
      </c>
      <c r="JA175" s="1" t="n">
        <v>0.72</v>
      </c>
      <c r="JB175" s="1" t="n">
        <v>0.02</v>
      </c>
      <c r="JC175" s="1" t="n">
        <v>16.68</v>
      </c>
      <c r="JD175" s="1" t="n">
        <v>11.76</v>
      </c>
      <c r="JE175" s="1" t="n">
        <v>0.86</v>
      </c>
      <c r="JF175" s="1" t="n">
        <v>0.08</v>
      </c>
      <c r="JG175" s="1" t="n">
        <v>0.04</v>
      </c>
      <c r="JH175" s="1" t="n">
        <v>7.46</v>
      </c>
      <c r="JI175" s="1" t="n">
        <v>5.78</v>
      </c>
      <c r="JJ175" s="1" t="n">
        <v>0.09</v>
      </c>
      <c r="JK175" s="1" t="n">
        <v>0.25</v>
      </c>
      <c r="JL175" s="1" t="n">
        <v>0.44</v>
      </c>
      <c r="JM175" s="1" t="n">
        <v>0.45</v>
      </c>
      <c r="JN175" s="1" t="n">
        <v>0.01</v>
      </c>
      <c r="JO175" s="1" t="n">
        <v>0.06</v>
      </c>
      <c r="JP175" s="1" t="n">
        <v>0.04</v>
      </c>
      <c r="JQ175" s="1" t="n">
        <v>0.04</v>
      </c>
      <c r="JR175" s="1" t="n">
        <v>0.04</v>
      </c>
      <c r="JS175" s="1" t="n">
        <v>0</v>
      </c>
      <c r="JT175" s="1" t="n">
        <v>0.11</v>
      </c>
      <c r="JU175" s="1" t="n">
        <v>0.1</v>
      </c>
      <c r="JV175" s="1" t="n">
        <v>56</v>
      </c>
      <c r="JW175" s="1" t="n">
        <v>3360</v>
      </c>
      <c r="JX175" s="1" t="n">
        <v>50.4</v>
      </c>
      <c r="JY175" s="1" t="n">
        <v>7.78</v>
      </c>
      <c r="JZ175" s="1" t="n">
        <v>5.609</v>
      </c>
      <c r="KA175" s="1" t="n">
        <v>336.54</v>
      </c>
      <c r="KB175" s="1" t="n">
        <v>0</v>
      </c>
      <c r="KC175" s="1" t="n">
        <v>0</v>
      </c>
      <c r="KD175" s="1" t="n">
        <v>0</v>
      </c>
      <c r="KE175" s="1" t="n">
        <v>32.532</v>
      </c>
      <c r="KF175" s="1" t="n">
        <v>88.532</v>
      </c>
      <c r="KG175" s="1" t="n">
        <v>61.7415</v>
      </c>
    </row>
    <row r="176" customFormat="false" ht="15" hidden="false" customHeight="true" outlineLevel="0" collapsed="false">
      <c r="A176" s="1" t="n">
        <v>30804</v>
      </c>
      <c r="B176" s="1" t="n">
        <v>2</v>
      </c>
      <c r="C176" s="1" t="n">
        <v>48</v>
      </c>
      <c r="D176" s="1" t="n">
        <v>1</v>
      </c>
      <c r="E176" s="1" t="n">
        <v>1</v>
      </c>
      <c r="F176" s="1" t="n">
        <v>1</v>
      </c>
      <c r="G176" s="1" t="n">
        <v>1</v>
      </c>
      <c r="H176" s="1" t="n">
        <v>0</v>
      </c>
      <c r="I176" s="1" t="n">
        <v>0</v>
      </c>
      <c r="J176" s="1" t="n">
        <v>0</v>
      </c>
      <c r="K176" s="1" t="n">
        <v>1</v>
      </c>
      <c r="L176" s="1" t="n">
        <v>0</v>
      </c>
      <c r="M176" s="1" t="n">
        <v>1</v>
      </c>
      <c r="N176" s="1" t="n">
        <v>1</v>
      </c>
      <c r="P176" s="1" t="n">
        <f aca="false">SUM(E176:O176)</f>
        <v>6</v>
      </c>
      <c r="Q176" s="1" t="n">
        <v>132</v>
      </c>
      <c r="R176" s="1" t="n">
        <v>110</v>
      </c>
      <c r="S176" s="1" t="n">
        <v>22</v>
      </c>
      <c r="T176" s="2" t="n">
        <v>117.333333333333</v>
      </c>
      <c r="U176" s="3" t="n">
        <v>112.7</v>
      </c>
      <c r="V176" s="3" t="n">
        <v>160.7</v>
      </c>
      <c r="W176" s="2" t="n">
        <v>43.64074566429</v>
      </c>
      <c r="X176" s="2" t="n">
        <v>2</v>
      </c>
      <c r="Y176" s="3" t="n">
        <v>114</v>
      </c>
      <c r="Z176" s="3" t="n">
        <v>127.5</v>
      </c>
      <c r="AA176" s="2" t="n">
        <v>46.551816684178</v>
      </c>
      <c r="AB176" s="2" t="n">
        <v>0.709396390790293</v>
      </c>
      <c r="AC176" s="2" t="n">
        <v>0.894117647058824</v>
      </c>
      <c r="AD176" s="3" t="n">
        <v>51.6</v>
      </c>
      <c r="AE176" s="3" t="n">
        <v>58.2</v>
      </c>
      <c r="AF176" s="3" t="n">
        <v>54.5</v>
      </c>
      <c r="AG176" s="1" t="n">
        <v>16</v>
      </c>
      <c r="AH176" s="3" t="n">
        <v>35.5</v>
      </c>
      <c r="AI176" s="3" t="n">
        <v>40</v>
      </c>
      <c r="AJ176" s="3" t="n">
        <v>51.7</v>
      </c>
      <c r="AK176" s="3" t="n">
        <v>2.8</v>
      </c>
      <c r="AL176" s="1" t="n">
        <v>1737</v>
      </c>
      <c r="AM176" s="1" t="n">
        <v>63</v>
      </c>
      <c r="AN176" s="1" t="n">
        <v>2710</v>
      </c>
      <c r="AO176" s="1" t="n">
        <v>116</v>
      </c>
      <c r="AP176" s="1" t="n">
        <v>152</v>
      </c>
      <c r="AQ176" s="1" t="n">
        <v>197</v>
      </c>
      <c r="AR176" s="1" t="n">
        <v>207</v>
      </c>
      <c r="AS176" s="1" t="n">
        <v>149</v>
      </c>
      <c r="AT176" s="1" t="n">
        <v>4</v>
      </c>
      <c r="AU176" s="1" t="n">
        <f aca="false">((AO176*15)+(AP176*30)+(AQ176*30)+(AR176*30)+(AS176*15))-(AO176*120)</f>
        <v>6735</v>
      </c>
      <c r="AV176" s="1" t="n">
        <f aca="false">((AO176*15)+(AP176*30)+(AQ176*30)+(AR176*30)+(AS176*15))</f>
        <v>20655</v>
      </c>
      <c r="AW176" s="1" t="n">
        <v>6.59</v>
      </c>
      <c r="AX176" s="4" t="n">
        <f aca="false">10000/SQRT((AO176*BE176)*(AVERAGE(AO176:AS176)*AVERAGE(BE176:BI176)))</f>
        <v>2.79081238070188</v>
      </c>
      <c r="AY176" s="4" t="n">
        <v>1</v>
      </c>
      <c r="AZ176" s="2" t="n">
        <f aca="false">(AO176*BE176)/405</f>
        <v>2.89283950617284</v>
      </c>
      <c r="BA176" s="2" t="n">
        <v>1</v>
      </c>
      <c r="BB176" s="2" t="n">
        <f aca="false">1/(LOG(BE176)+LOG(AO176))</f>
        <v>0.325862462467584</v>
      </c>
      <c r="BC176" s="2" t="n">
        <f aca="false">(BF176-BE176)/(AP176-AO176)</f>
        <v>2.69166666666667</v>
      </c>
      <c r="BD176" s="2" t="n">
        <f aca="false">(20*BE176)/((AO176/18)-3.5)</f>
        <v>68.6037735849057</v>
      </c>
      <c r="BE176" s="3" t="n">
        <v>10.1</v>
      </c>
      <c r="BF176" s="3" t="n">
        <v>107</v>
      </c>
      <c r="BG176" s="3" t="n">
        <v>101</v>
      </c>
      <c r="BH176" s="3" t="n">
        <v>59.3</v>
      </c>
      <c r="BI176" s="3" t="n">
        <v>56.3</v>
      </c>
      <c r="BJ176" s="2" t="n">
        <f aca="false">((BE176*15)+(BF176*30)+(BG176*30)+(BH176*30)+(BI176*15))-(BE176*120)</f>
        <v>7803</v>
      </c>
      <c r="BK176" s="2" t="n">
        <f aca="false">((BE176*15)+(BF176*30)+(BG176*30)+(BH176*30)+(BI176*15))</f>
        <v>9015</v>
      </c>
      <c r="BL176" s="2" t="n">
        <f aca="false">(1/BE176)</f>
        <v>0.099009900990099</v>
      </c>
      <c r="BM176" s="2" t="n">
        <f aca="false">(BJ176/AU176)</f>
        <v>1.15857461024499</v>
      </c>
      <c r="BN176" s="2" t="n">
        <f aca="false">(BK176/AV176)</f>
        <v>0.436456063907044</v>
      </c>
      <c r="BO176" s="2" t="n">
        <f aca="false">(AX176*BM176)</f>
        <v>3.23336436623857</v>
      </c>
      <c r="BP176" s="2" t="n">
        <f aca="false">(AX176*BN176)</f>
        <v>1.21806698678419</v>
      </c>
      <c r="BQ176" s="2" t="n">
        <v>1</v>
      </c>
      <c r="BR176" s="4" t="n">
        <f aca="false">(BC176*BL176)</f>
        <v>0.266501650165016</v>
      </c>
      <c r="BS176" s="1" t="n">
        <v>161</v>
      </c>
      <c r="BT176" s="1" t="n">
        <v>0</v>
      </c>
      <c r="BU176" s="1" t="n">
        <v>46</v>
      </c>
      <c r="BV176" s="1" t="n">
        <v>1</v>
      </c>
      <c r="BW176" s="1" t="n">
        <v>90</v>
      </c>
      <c r="BX176" s="1" t="n">
        <v>0</v>
      </c>
      <c r="BY176" s="1" t="n">
        <v>25</v>
      </c>
      <c r="BZ176" s="1" t="n">
        <v>125</v>
      </c>
      <c r="CA176" s="1" t="n">
        <v>0</v>
      </c>
      <c r="CB176" s="1" t="n">
        <v>5</v>
      </c>
      <c r="CC176" s="1" t="n">
        <v>2</v>
      </c>
      <c r="CD176" s="1" t="n">
        <v>69</v>
      </c>
      <c r="CE176" s="1" t="n">
        <v>-1.21</v>
      </c>
      <c r="CF176" s="1" t="n">
        <v>1.48</v>
      </c>
      <c r="CG176" s="1" t="n">
        <v>138</v>
      </c>
      <c r="CH176" s="1" t="n">
        <v>104</v>
      </c>
      <c r="CI176" s="1" t="n">
        <v>446</v>
      </c>
      <c r="CJ176" s="1" t="n">
        <v>0.86</v>
      </c>
      <c r="CK176" s="1" t="s">
        <v>429</v>
      </c>
      <c r="CN176" s="1" t="n">
        <v>1526</v>
      </c>
      <c r="CO176" s="1" t="n">
        <v>12.2673656618611</v>
      </c>
      <c r="CP176" s="1" t="n">
        <v>23.4141546526868</v>
      </c>
      <c r="CQ176" s="1" t="n">
        <v>5.77981651376147</v>
      </c>
      <c r="CR176" s="1" t="n">
        <v>4.18741808650066</v>
      </c>
      <c r="CS176" s="1" t="n">
        <v>1.23853211009174</v>
      </c>
      <c r="CT176" s="1" t="n">
        <v>64.1939711664482</v>
      </c>
      <c r="CU176" s="1" t="n">
        <v>6.6</v>
      </c>
      <c r="CV176" s="1" t="n">
        <v>2.1</v>
      </c>
      <c r="CW176" s="1" t="n">
        <v>8.8</v>
      </c>
      <c r="CX176" s="1" t="n">
        <v>0</v>
      </c>
      <c r="CY176" s="1" t="n">
        <v>0</v>
      </c>
      <c r="CZ176" s="1" t="n">
        <v>0.6</v>
      </c>
      <c r="DA176" s="1" t="n">
        <v>1</v>
      </c>
      <c r="DB176" s="1" t="n">
        <v>0</v>
      </c>
      <c r="DC176" s="1" t="n">
        <v>1</v>
      </c>
      <c r="DD176" s="1" t="n">
        <v>46.8</v>
      </c>
      <c r="DE176" s="1" t="n">
        <v>39.7</v>
      </c>
      <c r="DF176" s="1" t="n">
        <v>9.8</v>
      </c>
      <c r="DG176" s="1" t="n">
        <v>7.1</v>
      </c>
      <c r="DH176" s="1" t="n">
        <v>2.1</v>
      </c>
      <c r="DI176" s="1" t="n">
        <v>155</v>
      </c>
      <c r="DJ176" s="1" t="n">
        <v>244.9</v>
      </c>
      <c r="DK176" s="1" t="n">
        <v>3.2</v>
      </c>
      <c r="DL176" s="1" t="n">
        <v>3.6</v>
      </c>
      <c r="DM176" s="1" t="n">
        <v>1918</v>
      </c>
      <c r="DN176" s="1" t="n">
        <v>108</v>
      </c>
      <c r="DO176" s="1" t="n">
        <v>0.56</v>
      </c>
      <c r="DP176" s="1" t="n">
        <v>0.64</v>
      </c>
      <c r="DQ176" s="1" t="n">
        <v>0.39</v>
      </c>
      <c r="DR176" s="1" t="n">
        <v>1.76</v>
      </c>
      <c r="DS176" s="1" t="n">
        <v>14.3</v>
      </c>
      <c r="DT176" s="1" t="n">
        <v>41.6</v>
      </c>
      <c r="DU176" s="1" t="n">
        <v>1.35</v>
      </c>
      <c r="DV176" s="1" t="n">
        <v>4.6</v>
      </c>
      <c r="DW176" s="1" t="n">
        <v>1.34</v>
      </c>
      <c r="DX176" s="1" t="n">
        <v>615</v>
      </c>
      <c r="DY176" s="1" t="n">
        <v>3.65</v>
      </c>
      <c r="DZ176" s="1" t="n">
        <v>960</v>
      </c>
      <c r="EA176" s="1" t="n">
        <v>422</v>
      </c>
      <c r="EB176" s="1" t="n">
        <v>863</v>
      </c>
      <c r="EC176" s="1" t="n">
        <v>459</v>
      </c>
      <c r="ED176" s="1" t="n">
        <v>62</v>
      </c>
      <c r="EE176" s="1" t="n">
        <v>2.8</v>
      </c>
      <c r="EF176" s="1" t="n">
        <v>0</v>
      </c>
      <c r="EG176" s="1" t="s">
        <v>427</v>
      </c>
      <c r="EH176" s="1" t="s">
        <v>427</v>
      </c>
      <c r="EI176" s="1" t="s">
        <v>427</v>
      </c>
      <c r="EJ176" s="1" t="s">
        <v>425</v>
      </c>
      <c r="EK176" s="1" t="s">
        <v>425</v>
      </c>
      <c r="EL176" s="1" t="s">
        <v>425</v>
      </c>
      <c r="EM176" s="1" t="n">
        <v>1000</v>
      </c>
      <c r="EN176" s="1" t="n">
        <v>1000</v>
      </c>
      <c r="EO176" s="1" t="n">
        <v>3</v>
      </c>
      <c r="EP176" s="1" t="n">
        <v>1</v>
      </c>
      <c r="EQ176" s="1" t="n">
        <v>7</v>
      </c>
      <c r="ER176" s="1" t="n">
        <v>1000</v>
      </c>
      <c r="ES176" s="1" t="n">
        <v>4</v>
      </c>
      <c r="ET176" s="1" t="n">
        <v>1</v>
      </c>
      <c r="EU176" s="1" t="n">
        <v>1</v>
      </c>
      <c r="EV176" s="1" t="n">
        <v>500</v>
      </c>
      <c r="EW176" s="1" t="n">
        <v>7</v>
      </c>
      <c r="EX176" s="1" t="n">
        <v>1</v>
      </c>
      <c r="EY176" s="1" t="n">
        <v>1</v>
      </c>
      <c r="EZ176" s="1" t="n">
        <v>1</v>
      </c>
      <c r="FA176" s="1" t="n">
        <v>1</v>
      </c>
      <c r="FB176" s="1" t="n">
        <v>2</v>
      </c>
      <c r="FC176" s="1" t="n">
        <v>3</v>
      </c>
      <c r="FD176" s="1" t="n">
        <v>0</v>
      </c>
      <c r="FE176" s="1" t="n">
        <v>0</v>
      </c>
      <c r="FF176" s="1" t="n">
        <v>1</v>
      </c>
      <c r="FG176" s="1" t="n">
        <v>5</v>
      </c>
      <c r="FH176" s="1" t="n">
        <v>0</v>
      </c>
      <c r="FI176" s="1" t="n">
        <v>0</v>
      </c>
      <c r="FJ176" s="1" t="n">
        <v>4</v>
      </c>
      <c r="FK176" s="1" t="n">
        <v>1</v>
      </c>
      <c r="FL176" s="1" t="n">
        <v>3</v>
      </c>
    </row>
    <row r="177" customFormat="false" ht="15" hidden="false" customHeight="true" outlineLevel="0" collapsed="false">
      <c r="A177" s="1" t="n">
        <v>30806</v>
      </c>
      <c r="B177" s="1" t="n">
        <v>2</v>
      </c>
      <c r="C177" s="1" t="n">
        <v>28</v>
      </c>
      <c r="D177" s="1" t="n">
        <v>1</v>
      </c>
      <c r="E177" s="1" t="n">
        <v>0</v>
      </c>
      <c r="F177" s="1" t="n">
        <v>0</v>
      </c>
      <c r="G177" s="1" t="n">
        <v>1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</v>
      </c>
      <c r="M177" s="1" t="n">
        <v>0</v>
      </c>
      <c r="N177" s="1" t="n">
        <v>0</v>
      </c>
      <c r="P177" s="1" t="n">
        <f aca="false">SUM(E177:O177)</f>
        <v>1</v>
      </c>
      <c r="Q177" s="1" t="n">
        <v>100</v>
      </c>
      <c r="R177" s="1" t="n">
        <v>80</v>
      </c>
      <c r="S177" s="1" t="n">
        <v>20</v>
      </c>
      <c r="T177" s="2" t="n">
        <v>86.6666666666667</v>
      </c>
      <c r="U177" s="3" t="n">
        <v>70.7</v>
      </c>
      <c r="V177" s="3" t="n">
        <v>164.5</v>
      </c>
      <c r="W177" s="2" t="n">
        <v>26.1268835284227</v>
      </c>
      <c r="X177" s="2" t="n">
        <v>1</v>
      </c>
      <c r="Y177" s="3" t="n">
        <v>81.5</v>
      </c>
      <c r="Z177" s="3" t="n">
        <v>104</v>
      </c>
      <c r="AA177" s="2" t="n">
        <v>39.8191054756288</v>
      </c>
      <c r="AB177" s="2" t="n">
        <v>0.495440729483283</v>
      </c>
      <c r="AC177" s="2" t="n">
        <v>0.783653846153846</v>
      </c>
      <c r="AD177" s="3" t="n">
        <v>39.2</v>
      </c>
      <c r="AE177" s="3" t="n">
        <v>27.7</v>
      </c>
      <c r="AF177" s="3" t="n">
        <v>43</v>
      </c>
      <c r="AG177" s="1" t="n">
        <v>5</v>
      </c>
      <c r="AH177" s="3" t="n">
        <v>43.1</v>
      </c>
      <c r="AI177" s="3" t="n">
        <v>30.5</v>
      </c>
      <c r="AJ177" s="3" t="n">
        <v>40.8</v>
      </c>
      <c r="AK177" s="3" t="n">
        <v>2.2</v>
      </c>
      <c r="AL177" s="1" t="n">
        <v>1357</v>
      </c>
      <c r="AM177" s="1" t="n">
        <v>43</v>
      </c>
      <c r="AN177" s="1" t="n">
        <v>2117</v>
      </c>
      <c r="AO177" s="1" t="n">
        <v>101</v>
      </c>
      <c r="AP177" s="1" t="n">
        <v>132</v>
      </c>
      <c r="AQ177" s="1" t="n">
        <v>117</v>
      </c>
      <c r="AR177" s="1" t="n">
        <v>104</v>
      </c>
      <c r="AS177" s="1" t="n">
        <v>98</v>
      </c>
      <c r="AT177" s="1" t="n">
        <v>2</v>
      </c>
      <c r="AU177" s="1" t="n">
        <f aca="false">((AO177*15)+(AP177*30)+(AQ177*30)+(AR177*30)+(AS177*15))-(AO177*120)</f>
        <v>1455</v>
      </c>
      <c r="AV177" s="1" t="n">
        <f aca="false">((AO177*15)+(AP177*30)+(AQ177*30)+(AR177*30)+(AS177*15))</f>
        <v>13575</v>
      </c>
      <c r="AW177" s="1" t="n">
        <v>5.36</v>
      </c>
      <c r="AX177" s="4" t="n">
        <f aca="false">10000/SQRT((AO177*BE177)*(AVERAGE(AO177:AS177)*AVERAGE(BE177:BI177)))</f>
        <v>4.70032949625175</v>
      </c>
      <c r="AY177" s="4" t="n">
        <v>0</v>
      </c>
      <c r="AZ177" s="2" t="n">
        <f aca="false">(AO177*BE177)/405</f>
        <v>2.19955555555556</v>
      </c>
      <c r="BA177" s="2" t="n">
        <v>1</v>
      </c>
      <c r="BB177" s="2" t="n">
        <f aca="false">1/(LOG(BE177)+LOG(AO177))</f>
        <v>0.339007188284011</v>
      </c>
      <c r="BC177" s="2" t="n">
        <f aca="false">(BF177-BE177)/(AP177-AO177)</f>
        <v>1.52516129032258</v>
      </c>
      <c r="BD177" s="2" t="n">
        <f aca="false">(20*BE177)/((AO177/18)-3.5)</f>
        <v>83.5578947368421</v>
      </c>
      <c r="BE177" s="3" t="n">
        <v>8.82</v>
      </c>
      <c r="BF177" s="3" t="n">
        <v>56.1</v>
      </c>
      <c r="BG177" s="3" t="n">
        <v>67.5</v>
      </c>
      <c r="BH177" s="3" t="n">
        <v>52</v>
      </c>
      <c r="BI177" s="3" t="n">
        <v>45.7</v>
      </c>
      <c r="BJ177" s="2" t="n">
        <f aca="false">((BE177*15)+(BF177*30)+(BG177*30)+(BH177*30)+(BI177*15))-(BE177*120)</f>
        <v>5027.4</v>
      </c>
      <c r="BK177" s="2" t="n">
        <f aca="false">((BE177*15)+(BF177*30)+(BG177*30)+(BH177*30)+(BI177*15))</f>
        <v>6085.8</v>
      </c>
      <c r="BL177" s="2" t="n">
        <f aca="false">(1/BE177)</f>
        <v>0.113378684807256</v>
      </c>
      <c r="BM177" s="2" t="n">
        <f aca="false">(BJ177/AU177)</f>
        <v>3.45525773195876</v>
      </c>
      <c r="BN177" s="2" t="n">
        <f aca="false">(BK177/AV177)</f>
        <v>0.448309392265193</v>
      </c>
      <c r="BO177" s="2" t="n">
        <f aca="false">(AX177*BM177)</f>
        <v>16.2408498346777</v>
      </c>
      <c r="BP177" s="2" t="n">
        <f aca="false">(AX177*BN177)</f>
        <v>2.10720185991078</v>
      </c>
      <c r="BQ177" s="2" t="n">
        <v>2</v>
      </c>
      <c r="BR177" s="4" t="n">
        <f aca="false">(BC177*BL177)</f>
        <v>0.172920781215712</v>
      </c>
      <c r="BS177" s="1" t="n">
        <v>163</v>
      </c>
      <c r="BT177" s="1" t="n">
        <v>0</v>
      </c>
      <c r="BU177" s="1" t="n">
        <v>39</v>
      </c>
      <c r="BV177" s="1" t="n">
        <v>1</v>
      </c>
      <c r="BW177" s="1" t="n">
        <v>105</v>
      </c>
      <c r="BX177" s="1" t="n">
        <v>0</v>
      </c>
      <c r="BY177" s="1" t="n">
        <v>19</v>
      </c>
      <c r="BZ177" s="1" t="n">
        <v>96</v>
      </c>
      <c r="CA177" s="1" t="n">
        <v>0</v>
      </c>
      <c r="CB177" s="1" t="n">
        <v>3</v>
      </c>
      <c r="CD177" s="1" t="n">
        <v>76</v>
      </c>
      <c r="CE177" s="1" t="n">
        <v>68.42</v>
      </c>
      <c r="CF177" s="1" t="n">
        <v>52.51</v>
      </c>
      <c r="CG177" s="1" t="n">
        <v>148</v>
      </c>
      <c r="CH177" s="1" t="n">
        <v>86</v>
      </c>
      <c r="CI177" s="1" t="n">
        <v>457</v>
      </c>
      <c r="CJ177" s="1" t="n">
        <v>1.68</v>
      </c>
      <c r="CK177" s="1" t="s">
        <v>429</v>
      </c>
      <c r="FM177" s="1" t="n">
        <v>12</v>
      </c>
      <c r="FN177" s="1" t="n">
        <v>12</v>
      </c>
      <c r="FO177" s="1" t="n">
        <v>2</v>
      </c>
      <c r="FP177" s="1" t="n">
        <v>2</v>
      </c>
      <c r="FQ177" s="1" t="n">
        <v>27.53339</v>
      </c>
      <c r="FR177" s="1" t="n">
        <v>715.1042</v>
      </c>
      <c r="FS177" s="1" t="n">
        <v>0</v>
      </c>
      <c r="FT177" s="1" t="n">
        <v>1</v>
      </c>
      <c r="FU177" s="1" t="n">
        <v>3</v>
      </c>
      <c r="FV177" s="1" t="n">
        <v>1</v>
      </c>
      <c r="FW177" s="1" t="n">
        <v>2078</v>
      </c>
      <c r="FX177" s="1" t="n">
        <v>84.72</v>
      </c>
      <c r="FY177" s="1" t="n">
        <v>52.89</v>
      </c>
      <c r="FZ177" s="1" t="n">
        <v>52.68</v>
      </c>
      <c r="GA177" s="1" t="n">
        <v>11.8</v>
      </c>
      <c r="GB177" s="1" t="n">
        <v>295.59</v>
      </c>
      <c r="GC177" s="1" t="n">
        <v>58.76</v>
      </c>
      <c r="GD177" s="1" t="n">
        <v>8.93</v>
      </c>
      <c r="GE177" s="1" t="n">
        <v>43.14</v>
      </c>
      <c r="GF177" s="1" t="n">
        <v>125.92</v>
      </c>
      <c r="GG177" s="1" t="n">
        <v>1.5</v>
      </c>
      <c r="GH177" s="1" t="n">
        <v>9.51</v>
      </c>
      <c r="GI177" s="1" t="n">
        <v>5.86</v>
      </c>
      <c r="GJ177" s="1" t="n">
        <v>27.18</v>
      </c>
      <c r="GK177" s="1" t="n">
        <v>22.73</v>
      </c>
      <c r="GL177" s="1" t="n">
        <v>12.7</v>
      </c>
      <c r="GM177" s="1" t="n">
        <v>8.45</v>
      </c>
      <c r="GN177" s="1" t="n">
        <v>0</v>
      </c>
      <c r="GO177" s="1" t="n">
        <v>19.74</v>
      </c>
      <c r="GP177" s="1" t="n">
        <v>10.44</v>
      </c>
      <c r="GQ177" s="1" t="n">
        <v>4.25</v>
      </c>
      <c r="GR177" s="1" t="n">
        <v>1.02</v>
      </c>
      <c r="GS177" s="1" t="n">
        <v>1601.93</v>
      </c>
      <c r="GT177" s="1" t="n">
        <v>12.44</v>
      </c>
      <c r="GU177" s="1" t="n">
        <v>0.24</v>
      </c>
      <c r="GV177" s="1" t="n">
        <v>375.13</v>
      </c>
      <c r="GW177" s="1" t="n">
        <v>1939.25</v>
      </c>
      <c r="GX177" s="1" t="n">
        <v>3080.18</v>
      </c>
      <c r="GY177" s="1" t="n">
        <v>2327.67</v>
      </c>
      <c r="GZ177" s="1" t="n">
        <v>8.92</v>
      </c>
      <c r="HA177" s="1" t="n">
        <v>1.04</v>
      </c>
      <c r="HB177" s="1" t="n">
        <v>1.97</v>
      </c>
      <c r="HC177" s="1" t="n">
        <v>0</v>
      </c>
      <c r="HD177" s="1" t="n">
        <v>81.85</v>
      </c>
      <c r="HE177" s="1" t="n">
        <v>116.76</v>
      </c>
      <c r="HF177" s="1" t="n">
        <v>1.45</v>
      </c>
      <c r="HG177" s="1" t="n">
        <v>2.8</v>
      </c>
      <c r="HH177" s="1" t="n">
        <v>12.13</v>
      </c>
      <c r="HI177" s="1" t="n">
        <v>6.42</v>
      </c>
      <c r="HJ177" s="1" t="n">
        <v>1.71</v>
      </c>
      <c r="HK177" s="1" t="n">
        <v>0.12</v>
      </c>
      <c r="HL177" s="1" t="n">
        <v>316.1</v>
      </c>
      <c r="HM177" s="1" t="n">
        <v>5.33</v>
      </c>
      <c r="HN177" s="1" t="n">
        <v>49.7</v>
      </c>
      <c r="HO177" s="1" t="n">
        <v>3238.75</v>
      </c>
      <c r="HP177" s="1" t="n">
        <v>2289.44</v>
      </c>
      <c r="HQ177" s="1" t="n">
        <v>86.56</v>
      </c>
      <c r="HR177" s="1" t="n">
        <v>847.71</v>
      </c>
      <c r="HS177" s="1" t="n">
        <v>285.9</v>
      </c>
      <c r="HT177" s="1" t="n">
        <v>2140.96</v>
      </c>
      <c r="HU177" s="1" t="n">
        <v>612.21</v>
      </c>
      <c r="HV177" s="1" t="n">
        <v>452.19</v>
      </c>
      <c r="HW177" s="1" t="n">
        <v>5.11</v>
      </c>
      <c r="HX177" s="1" t="n">
        <v>4.79</v>
      </c>
      <c r="HY177" s="1" t="n">
        <v>4.83</v>
      </c>
      <c r="HZ177" s="1" t="n">
        <v>0.48</v>
      </c>
      <c r="IA177" s="1" t="n">
        <v>6.23</v>
      </c>
      <c r="IB177" s="1" t="n">
        <v>1.01</v>
      </c>
      <c r="IC177" s="1" t="n">
        <v>14.03</v>
      </c>
      <c r="ID177" s="1" t="n">
        <v>5.78</v>
      </c>
      <c r="IE177" s="1" t="n">
        <v>29.43</v>
      </c>
      <c r="IF177" s="1" t="n">
        <v>21.83</v>
      </c>
      <c r="IG177" s="1" t="n">
        <v>7.82</v>
      </c>
      <c r="IH177" s="1" t="n">
        <v>724.62</v>
      </c>
      <c r="II177" s="1" t="n">
        <v>0</v>
      </c>
      <c r="IJ177" s="1" t="n">
        <v>29.21</v>
      </c>
      <c r="IK177" s="1" t="n">
        <v>61.55</v>
      </c>
      <c r="IL177" s="1" t="n">
        <v>1186039.1</v>
      </c>
      <c r="IM177" s="1" t="n">
        <v>4012.45</v>
      </c>
      <c r="IN177" s="1" t="n">
        <v>29.08</v>
      </c>
      <c r="IO177" s="1" t="n">
        <v>0.1</v>
      </c>
      <c r="IP177" s="1" t="n">
        <v>0.05</v>
      </c>
      <c r="IQ177" s="1" t="n">
        <v>0.03</v>
      </c>
      <c r="IR177" s="1" t="n">
        <v>0.08</v>
      </c>
      <c r="IS177" s="1" t="n">
        <v>0.11</v>
      </c>
      <c r="IT177" s="1" t="n">
        <v>0.04</v>
      </c>
      <c r="IU177" s="1" t="n">
        <v>0.43</v>
      </c>
      <c r="IV177" s="1" t="n">
        <v>0.46</v>
      </c>
      <c r="IW177" s="1" t="n">
        <v>6.54</v>
      </c>
      <c r="IX177" s="1" t="n">
        <v>5.81</v>
      </c>
      <c r="IY177" s="1" t="n">
        <v>2.62</v>
      </c>
      <c r="IZ177" s="1" t="n">
        <v>1.94</v>
      </c>
      <c r="JA177" s="1" t="n">
        <v>0.75</v>
      </c>
      <c r="JB177" s="1" t="n">
        <v>0.01</v>
      </c>
      <c r="JC177" s="1" t="n">
        <v>11.93</v>
      </c>
      <c r="JD177" s="1" t="n">
        <v>8.37</v>
      </c>
      <c r="JE177" s="1" t="n">
        <v>0.5</v>
      </c>
      <c r="JF177" s="1" t="n">
        <v>0.08</v>
      </c>
      <c r="JG177" s="1" t="n">
        <v>0.01</v>
      </c>
      <c r="JH177" s="1" t="n">
        <v>5.63</v>
      </c>
      <c r="JI177" s="1" t="n">
        <v>5.58</v>
      </c>
      <c r="JJ177" s="1" t="n">
        <v>0.05</v>
      </c>
      <c r="JK177" s="1" t="n">
        <v>0.14</v>
      </c>
      <c r="JL177" s="1" t="n">
        <v>0.48</v>
      </c>
      <c r="JM177" s="1" t="n">
        <v>0.56</v>
      </c>
      <c r="JN177" s="1" t="n">
        <v>0</v>
      </c>
      <c r="JO177" s="1" t="n">
        <v>0.2</v>
      </c>
      <c r="JP177" s="1" t="n">
        <v>0.18</v>
      </c>
      <c r="JQ177" s="1" t="n">
        <v>0.01</v>
      </c>
      <c r="JR177" s="1" t="n">
        <v>0</v>
      </c>
      <c r="JS177" s="1" t="n">
        <v>0</v>
      </c>
      <c r="JT177" s="1" t="n">
        <v>0.06</v>
      </c>
      <c r="JU177" s="1" t="n">
        <v>0.01</v>
      </c>
      <c r="JV177" s="1" t="n">
        <v>49</v>
      </c>
      <c r="JW177" s="1" t="n">
        <v>2940</v>
      </c>
      <c r="JX177" s="1" t="n">
        <v>44.1</v>
      </c>
      <c r="JY177" s="1" t="n">
        <v>10.2598</v>
      </c>
      <c r="JZ177" s="1" t="n">
        <v>8.234</v>
      </c>
      <c r="KA177" s="1" t="n">
        <v>494.04</v>
      </c>
      <c r="KB177" s="1" t="n">
        <v>7.605</v>
      </c>
      <c r="KC177" s="1" t="n">
        <v>2.867</v>
      </c>
      <c r="KD177" s="1" t="n">
        <v>172.02</v>
      </c>
      <c r="KE177" s="1" t="n">
        <v>22.604</v>
      </c>
      <c r="KF177" s="1" t="n">
        <v>71.604</v>
      </c>
      <c r="KG177" s="1" t="n">
        <v>50.9763</v>
      </c>
    </row>
    <row r="178" customFormat="false" ht="15" hidden="false" customHeight="true" outlineLevel="0" collapsed="false">
      <c r="A178" s="1" t="n">
        <v>30810</v>
      </c>
      <c r="B178" s="1" t="n">
        <v>1</v>
      </c>
      <c r="C178" s="1" t="n">
        <v>50</v>
      </c>
      <c r="D178" s="1" t="n">
        <v>1</v>
      </c>
      <c r="E178" s="1" t="n">
        <v>1</v>
      </c>
      <c r="F178" s="1" t="n">
        <v>1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</v>
      </c>
      <c r="M178" s="1" t="n">
        <v>1</v>
      </c>
      <c r="N178" s="1" t="n">
        <v>1</v>
      </c>
      <c r="O178" s="1" t="n">
        <v>1</v>
      </c>
      <c r="P178" s="1" t="n">
        <f aca="false">SUM(E178:O178)</f>
        <v>5</v>
      </c>
      <c r="Q178" s="1" t="n">
        <v>122</v>
      </c>
      <c r="R178" s="1" t="n">
        <v>94</v>
      </c>
      <c r="S178" s="1" t="n">
        <v>28</v>
      </c>
      <c r="T178" s="2" t="n">
        <v>103.333333333333</v>
      </c>
      <c r="U178" s="3" t="n">
        <v>82.9</v>
      </c>
      <c r="V178" s="3" t="n">
        <v>168.7</v>
      </c>
      <c r="W178" s="2" t="n">
        <v>29.128918832215</v>
      </c>
      <c r="X178" s="2" t="n">
        <v>1</v>
      </c>
      <c r="Y178" s="3" t="n">
        <v>100</v>
      </c>
      <c r="Z178" s="3" t="n">
        <v>102</v>
      </c>
      <c r="AA178" s="2" t="n">
        <v>48.4497231400267</v>
      </c>
      <c r="AB178" s="2" t="n">
        <v>0.592768227622999</v>
      </c>
      <c r="AC178" s="2" t="n">
        <v>0.980392156862745</v>
      </c>
      <c r="AD178" s="3" t="n">
        <v>29.4</v>
      </c>
      <c r="AE178" s="3" t="n">
        <v>24.4</v>
      </c>
      <c r="AF178" s="3" t="n">
        <v>58.5</v>
      </c>
      <c r="AG178" s="1" t="n">
        <v>14</v>
      </c>
      <c r="AH178" s="3" t="n">
        <v>50.4</v>
      </c>
      <c r="AI178" s="3" t="n">
        <v>41.8</v>
      </c>
      <c r="AJ178" s="3" t="n">
        <v>55.6</v>
      </c>
      <c r="AK178" s="3" t="n">
        <v>2.9</v>
      </c>
      <c r="AL178" s="1" t="n">
        <v>1719</v>
      </c>
      <c r="AM178" s="1" t="n">
        <v>65</v>
      </c>
      <c r="AN178" s="1" t="n">
        <v>3060</v>
      </c>
      <c r="AO178" s="1" t="n">
        <v>113</v>
      </c>
      <c r="AP178" s="1" t="n">
        <v>143</v>
      </c>
      <c r="AQ178" s="1" t="n">
        <v>164</v>
      </c>
      <c r="AR178" s="1" t="n">
        <v>192</v>
      </c>
      <c r="AS178" s="1" t="n">
        <v>127</v>
      </c>
      <c r="AT178" s="1" t="n">
        <v>2</v>
      </c>
      <c r="AU178" s="1" t="n">
        <f aca="false">((AO178*15)+(AP178*30)+(AQ178*30)+(AR178*30)+(AS178*15))-(AO178*120)</f>
        <v>5010</v>
      </c>
      <c r="AV178" s="1" t="n">
        <f aca="false">((AO178*15)+(AP178*30)+(AQ178*30)+(AR178*30)+(AS178*15))</f>
        <v>18570</v>
      </c>
      <c r="AW178" s="1" t="n">
        <v>5.48</v>
      </c>
      <c r="AX178" s="4" t="n">
        <f aca="false">10000/SQRT((AO178*BE178)*(AVERAGE(AO178:AS178)*AVERAGE(BE178:BI178)))</f>
        <v>3.42536934633872</v>
      </c>
      <c r="AY178" s="4" t="n">
        <v>1</v>
      </c>
      <c r="AZ178" s="2" t="n">
        <f aca="false">(AO178*BE178)/405</f>
        <v>2.32696296296296</v>
      </c>
      <c r="BA178" s="2" t="n">
        <v>1</v>
      </c>
      <c r="BB178" s="2" t="n">
        <f aca="false">1/(LOG(BE178)+LOG(AO178))</f>
        <v>0.336219837332332</v>
      </c>
      <c r="BC178" s="2" t="n">
        <f aca="false">(BF178-BE178)/(AP178-AO178)</f>
        <v>1.34866666666667</v>
      </c>
      <c r="BD178" s="2" t="n">
        <f aca="false">(20*BE178)/((AO178/18)-3.5)</f>
        <v>60.048</v>
      </c>
      <c r="BE178" s="3" t="n">
        <v>8.34</v>
      </c>
      <c r="BF178" s="3" t="n">
        <v>48.8</v>
      </c>
      <c r="BG178" s="3" t="n">
        <v>70.8</v>
      </c>
      <c r="BH178" s="3" t="n">
        <v>86.1</v>
      </c>
      <c r="BI178" s="3" t="n">
        <v>91.9</v>
      </c>
      <c r="BJ178" s="2" t="n">
        <f aca="false">((BE178*15)+(BF178*30)+(BG178*30)+(BH178*30)+(BI178*15))-(BE178*120)</f>
        <v>6673.8</v>
      </c>
      <c r="BK178" s="2" t="n">
        <f aca="false">((BE178*15)+(BF178*30)+(BG178*30)+(BH178*30)+(BI178*15))</f>
        <v>7674.6</v>
      </c>
      <c r="BL178" s="2" t="n">
        <f aca="false">(1/BE178)</f>
        <v>0.119904076738609</v>
      </c>
      <c r="BM178" s="2" t="n">
        <f aca="false">(BJ178/AU178)</f>
        <v>1.33209580838323</v>
      </c>
      <c r="BN178" s="2" t="n">
        <f aca="false">(BK178/AV178)</f>
        <v>0.413279483037157</v>
      </c>
      <c r="BO178" s="2" t="n">
        <f aca="false">(AX178*BM178)</f>
        <v>4.56292014842223</v>
      </c>
      <c r="BP178" s="2" t="n">
        <f aca="false">(AX178*BN178)</f>
        <v>1.41563487266619</v>
      </c>
      <c r="BQ178" s="2" t="n">
        <v>2</v>
      </c>
      <c r="BR178" s="4" t="n">
        <f aca="false">(BC178*BL178)</f>
        <v>0.161710631494804</v>
      </c>
      <c r="BS178" s="1" t="n">
        <v>197</v>
      </c>
      <c r="BT178" s="1" t="n">
        <v>0</v>
      </c>
      <c r="BU178" s="1" t="n">
        <v>34</v>
      </c>
      <c r="BV178" s="1" t="n">
        <v>1</v>
      </c>
      <c r="BW178" s="1" t="n">
        <v>119</v>
      </c>
      <c r="BX178" s="1" t="n">
        <v>0</v>
      </c>
      <c r="BY178" s="1" t="n">
        <v>44</v>
      </c>
      <c r="BZ178" s="1" t="n">
        <v>220</v>
      </c>
      <c r="CA178" s="1" t="n">
        <v>1</v>
      </c>
      <c r="CB178" s="1" t="n">
        <v>3</v>
      </c>
      <c r="CD178" s="1" t="n">
        <v>54</v>
      </c>
      <c r="CE178" s="1" t="n">
        <v>15.307</v>
      </c>
      <c r="CF178" s="1" t="n">
        <v>33.18</v>
      </c>
      <c r="CG178" s="1" t="n">
        <v>180</v>
      </c>
      <c r="CH178" s="1" t="n">
        <v>108</v>
      </c>
      <c r="CI178" s="1" t="n">
        <v>400</v>
      </c>
      <c r="CJ178" s="1" t="n">
        <v>1.34</v>
      </c>
      <c r="CK178" s="1" t="s">
        <v>429</v>
      </c>
    </row>
    <row r="179" customFormat="false" ht="15" hidden="false" customHeight="true" outlineLevel="0" collapsed="false">
      <c r="A179" s="1" t="n">
        <v>30814</v>
      </c>
      <c r="B179" s="1" t="n">
        <v>2</v>
      </c>
      <c r="C179" s="1" t="n">
        <v>63</v>
      </c>
      <c r="D179" s="1" t="n">
        <v>1</v>
      </c>
      <c r="E179" s="1" t="n">
        <v>0</v>
      </c>
      <c r="F179" s="1" t="n">
        <v>1</v>
      </c>
      <c r="G179" s="1" t="n">
        <v>1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1</v>
      </c>
      <c r="M179" s="1" t="n">
        <v>0</v>
      </c>
      <c r="N179" s="1" t="n">
        <v>0</v>
      </c>
      <c r="O179" s="1" t="n">
        <v>1</v>
      </c>
      <c r="P179" s="1" t="n">
        <f aca="false">SUM(E179:O179)</f>
        <v>4</v>
      </c>
      <c r="Q179" s="1" t="n">
        <v>128</v>
      </c>
      <c r="R179" s="1" t="n">
        <v>80</v>
      </c>
      <c r="S179" s="1" t="n">
        <v>48</v>
      </c>
      <c r="T179" s="2" t="n">
        <v>96</v>
      </c>
      <c r="U179" s="3" t="n">
        <v>58.8</v>
      </c>
      <c r="V179" s="3" t="n">
        <v>161.8</v>
      </c>
      <c r="W179" s="2" t="n">
        <v>22.460545073119</v>
      </c>
      <c r="X179" s="2" t="n">
        <v>0</v>
      </c>
      <c r="Y179" s="3" t="n">
        <v>76.5</v>
      </c>
      <c r="Z179" s="3" t="n">
        <v>93.2</v>
      </c>
      <c r="AA179" s="2" t="n">
        <v>42.2248621764894</v>
      </c>
      <c r="AB179" s="2" t="n">
        <v>0.472805933250927</v>
      </c>
      <c r="AC179" s="2" t="n">
        <v>0.820815450643777</v>
      </c>
      <c r="AD179" s="3" t="n">
        <v>34.8</v>
      </c>
      <c r="AE179" s="3" t="n">
        <v>20.5</v>
      </c>
      <c r="AF179" s="3" t="n">
        <v>38.3</v>
      </c>
      <c r="AG179" s="1" t="n">
        <v>7</v>
      </c>
      <c r="AH179" s="3" t="n">
        <v>44.4</v>
      </c>
      <c r="AI179" s="3" t="n">
        <v>26.1</v>
      </c>
      <c r="AJ179" s="3" t="n">
        <v>36.3</v>
      </c>
      <c r="AK179" s="3" t="n">
        <v>2</v>
      </c>
      <c r="AL179" s="1" t="n">
        <v>1161</v>
      </c>
      <c r="AM179" s="1" t="n">
        <v>48</v>
      </c>
      <c r="AN179" s="1" t="n">
        <v>1811</v>
      </c>
      <c r="AO179" s="1" t="n">
        <v>107</v>
      </c>
      <c r="AP179" s="1" t="n">
        <v>187</v>
      </c>
      <c r="AQ179" s="1" t="n">
        <v>187</v>
      </c>
      <c r="AR179" s="1" t="n">
        <v>199</v>
      </c>
      <c r="AS179" s="1" t="n">
        <v>155</v>
      </c>
      <c r="AT179" s="1" t="n">
        <v>4</v>
      </c>
      <c r="AU179" s="1" t="n">
        <f aca="false">((AO179*15)+(AP179*30)+(AQ179*30)+(AR179*30)+(AS179*15))-(AO179*120)</f>
        <v>8280</v>
      </c>
      <c r="AV179" s="1" t="n">
        <f aca="false">((AO179*15)+(AP179*30)+(AQ179*30)+(AR179*30)+(AS179*15))</f>
        <v>21120</v>
      </c>
      <c r="AW179" s="1" t="n">
        <v>6.05</v>
      </c>
      <c r="AX179" s="4" t="n">
        <f aca="false">10000/SQRT((AO179*BE179)*(AVERAGE(AO179:AS179)*AVERAGE(BE179:BI179)))</f>
        <v>3.22000068406567</v>
      </c>
      <c r="AY179" s="4" t="n">
        <v>1</v>
      </c>
      <c r="AZ179" s="2" t="n">
        <f aca="false">(AO179*BE179)/405</f>
        <v>2.6683950617284</v>
      </c>
      <c r="BA179" s="2" t="n">
        <v>1</v>
      </c>
      <c r="BB179" s="2" t="n">
        <f aca="false">1/(LOG(BE179)+LOG(AO179))</f>
        <v>0.329629924488921</v>
      </c>
      <c r="BC179" s="2" t="n">
        <f aca="false">(BF179-BE179)/(AP179-AO179)</f>
        <v>0.41375</v>
      </c>
      <c r="BD179" s="2" t="n">
        <f aca="false">(20*BE179)/((AO179/18)-3.5)</f>
        <v>82.6363636363636</v>
      </c>
      <c r="BE179" s="3" t="n">
        <v>10.1</v>
      </c>
      <c r="BF179" s="3" t="n">
        <v>43.2</v>
      </c>
      <c r="BG179" s="3" t="n">
        <v>56.6</v>
      </c>
      <c r="BH179" s="3" t="n">
        <v>69.7</v>
      </c>
      <c r="BI179" s="3" t="n">
        <v>87.6</v>
      </c>
      <c r="BJ179" s="2" t="n">
        <f aca="false">((BE179*15)+(BF179*30)+(BG179*30)+(BH179*30)+(BI179*15))-(BE179*120)</f>
        <v>5338.5</v>
      </c>
      <c r="BK179" s="2" t="n">
        <f aca="false">((BE179*15)+(BF179*30)+(BG179*30)+(BH179*30)+(BI179*15))</f>
        <v>6550.5</v>
      </c>
      <c r="BL179" s="2" t="n">
        <f aca="false">(1/BE179)</f>
        <v>0.099009900990099</v>
      </c>
      <c r="BM179" s="2" t="n">
        <f aca="false">(BJ179/AU179)</f>
        <v>0.644746376811594</v>
      </c>
      <c r="BN179" s="2" t="n">
        <f aca="false">(BK179/AV179)</f>
        <v>0.31015625</v>
      </c>
      <c r="BO179" s="2" t="n">
        <f aca="false">(AX179*BM179)</f>
        <v>2.0760837743822</v>
      </c>
      <c r="BP179" s="2" t="n">
        <f aca="false">(AX179*BN179)</f>
        <v>0.998703337167244</v>
      </c>
      <c r="BQ179" s="2" t="n">
        <v>1</v>
      </c>
      <c r="BR179" s="4" t="n">
        <f aca="false">(BC179*BL179)</f>
        <v>0.0409653465346535</v>
      </c>
      <c r="BS179" s="1" t="n">
        <v>190</v>
      </c>
      <c r="BT179" s="1" t="n">
        <v>0</v>
      </c>
      <c r="BU179" s="1" t="n">
        <v>58</v>
      </c>
      <c r="BV179" s="1" t="n">
        <v>0</v>
      </c>
      <c r="BW179" s="1" t="n">
        <v>99</v>
      </c>
      <c r="BX179" s="1" t="n">
        <v>0</v>
      </c>
      <c r="BY179" s="1" t="n">
        <v>33</v>
      </c>
      <c r="BZ179" s="1" t="n">
        <v>164</v>
      </c>
      <c r="CA179" s="1" t="n">
        <v>1</v>
      </c>
      <c r="CB179" s="1" t="n">
        <v>1</v>
      </c>
      <c r="CD179" s="1" t="n">
        <v>70</v>
      </c>
      <c r="CE179" s="1" t="n">
        <v>98.23</v>
      </c>
      <c r="CF179" s="1" t="n">
        <v>110.14</v>
      </c>
      <c r="CG179" s="1" t="n">
        <v>124</v>
      </c>
      <c r="CH179" s="1" t="n">
        <v>98</v>
      </c>
      <c r="CI179" s="1" t="n">
        <v>404</v>
      </c>
      <c r="CJ179" s="1" t="n">
        <v>2.16</v>
      </c>
      <c r="CK179" s="1" t="s">
        <v>429</v>
      </c>
      <c r="CN179" s="1" t="n">
        <v>1275</v>
      </c>
      <c r="CO179" s="1" t="n">
        <v>19.2627450980392</v>
      </c>
      <c r="CP179" s="1" t="n">
        <v>27.2470588235294</v>
      </c>
      <c r="CQ179" s="1" t="n">
        <v>6.98823529411765</v>
      </c>
      <c r="CR179" s="1" t="n">
        <v>8.68235294117647</v>
      </c>
      <c r="CS179" s="1" t="n">
        <v>5.50588235294118</v>
      </c>
      <c r="CT179" s="1" t="n">
        <v>55.2470588235294</v>
      </c>
      <c r="CU179" s="1" t="n">
        <v>0</v>
      </c>
      <c r="CV179" s="1" t="n">
        <v>5.1</v>
      </c>
      <c r="CW179" s="1" t="n">
        <v>6.3</v>
      </c>
      <c r="CX179" s="1" t="n">
        <v>0</v>
      </c>
      <c r="CY179" s="1" t="n">
        <v>3.6</v>
      </c>
      <c r="CZ179" s="1" t="n">
        <v>2.7</v>
      </c>
      <c r="DA179" s="1" t="n">
        <v>1</v>
      </c>
      <c r="DB179" s="1" t="n">
        <v>0.2</v>
      </c>
      <c r="DC179" s="1" t="n">
        <v>1.3</v>
      </c>
      <c r="DD179" s="1" t="n">
        <v>61.4</v>
      </c>
      <c r="DE179" s="1" t="n">
        <v>38.6</v>
      </c>
      <c r="DF179" s="1" t="n">
        <v>9.9</v>
      </c>
      <c r="DG179" s="1" t="n">
        <v>12.3</v>
      </c>
      <c r="DH179" s="1" t="n">
        <v>7.8</v>
      </c>
      <c r="DI179" s="1" t="n">
        <v>391</v>
      </c>
      <c r="DJ179" s="1" t="n">
        <v>176.1</v>
      </c>
      <c r="DK179" s="1" t="n">
        <v>17.2</v>
      </c>
      <c r="DL179" s="1" t="n">
        <v>11.7</v>
      </c>
      <c r="DM179" s="1" t="n">
        <v>450</v>
      </c>
      <c r="DN179" s="1" t="n">
        <v>1305</v>
      </c>
      <c r="DO179" s="1" t="n">
        <v>0.87</v>
      </c>
      <c r="DP179" s="1" t="n">
        <v>1.24</v>
      </c>
      <c r="DQ179" s="1" t="n">
        <v>0.59</v>
      </c>
      <c r="DR179" s="1" t="n">
        <v>3.26</v>
      </c>
      <c r="DS179" s="1" t="n">
        <v>112.7</v>
      </c>
      <c r="DT179" s="1" t="n">
        <v>90.4</v>
      </c>
      <c r="DU179" s="1" t="n">
        <v>2.29</v>
      </c>
      <c r="DV179" s="1" t="n">
        <v>6.66</v>
      </c>
      <c r="DW179" s="1" t="n">
        <v>4.67</v>
      </c>
      <c r="DX179" s="1" t="n">
        <v>915</v>
      </c>
      <c r="DY179" s="1" t="n">
        <v>6.73</v>
      </c>
      <c r="DZ179" s="1" t="n">
        <v>1777</v>
      </c>
      <c r="EA179" s="1" t="n">
        <v>467</v>
      </c>
      <c r="EB179" s="1" t="n">
        <v>1019</v>
      </c>
      <c r="EC179" s="1" t="n">
        <v>765</v>
      </c>
      <c r="ED179" s="1" t="n">
        <v>57</v>
      </c>
      <c r="EE179" s="1" t="n">
        <v>3.6</v>
      </c>
      <c r="EF179" s="1" t="n">
        <v>0</v>
      </c>
      <c r="EG179" s="1" t="s">
        <v>425</v>
      </c>
      <c r="EH179" s="1" t="s">
        <v>425</v>
      </c>
      <c r="EI179" s="1" t="s">
        <v>425</v>
      </c>
      <c r="EJ179" s="1" t="s">
        <v>425</v>
      </c>
      <c r="EK179" s="1" t="s">
        <v>425</v>
      </c>
      <c r="EL179" s="1" t="s">
        <v>425</v>
      </c>
      <c r="EM179" s="1" t="n">
        <v>1000</v>
      </c>
      <c r="EN179" s="1" t="n">
        <v>0</v>
      </c>
      <c r="EO179" s="1" t="n">
        <v>4</v>
      </c>
      <c r="EP179" s="1" t="n">
        <v>0</v>
      </c>
      <c r="EQ179" s="1" t="n">
        <v>0</v>
      </c>
      <c r="ER179" s="1" t="n">
        <v>0</v>
      </c>
      <c r="ES179" s="1" t="n">
        <v>0</v>
      </c>
      <c r="ET179" s="1" t="n">
        <v>0</v>
      </c>
      <c r="EU179" s="1" t="n">
        <v>0</v>
      </c>
      <c r="EV179" s="1" t="n">
        <v>0</v>
      </c>
      <c r="EW179" s="1" t="n">
        <v>0</v>
      </c>
      <c r="EX179" s="1" t="n">
        <v>0</v>
      </c>
      <c r="EY179" s="1" t="n">
        <v>0</v>
      </c>
      <c r="EZ179" s="1" t="n">
        <v>0</v>
      </c>
      <c r="FA179" s="1" t="n">
        <v>0</v>
      </c>
      <c r="FB179" s="1" t="n">
        <v>0</v>
      </c>
      <c r="FC179" s="1" t="n">
        <v>0</v>
      </c>
      <c r="FD179" s="1" t="n">
        <v>0</v>
      </c>
      <c r="FE179" s="1" t="n">
        <v>1</v>
      </c>
      <c r="FF179" s="1" t="n">
        <v>1</v>
      </c>
      <c r="FG179" s="1" t="n">
        <v>5</v>
      </c>
      <c r="FH179" s="1" t="n">
        <v>0</v>
      </c>
      <c r="FI179" s="1" t="n">
        <v>0</v>
      </c>
      <c r="FJ179" s="1" t="n">
        <v>2</v>
      </c>
      <c r="FK179" s="1" t="n">
        <v>1</v>
      </c>
      <c r="FL179" s="1" t="n">
        <v>5</v>
      </c>
    </row>
    <row r="180" customFormat="false" ht="15" hidden="false" customHeight="true" outlineLevel="0" collapsed="false">
      <c r="A180" s="1" t="n">
        <v>30815</v>
      </c>
      <c r="B180" s="1" t="n">
        <v>1</v>
      </c>
      <c r="C180" s="1" t="n">
        <v>22</v>
      </c>
      <c r="D180" s="1" t="n">
        <v>1</v>
      </c>
      <c r="E180" s="1" t="n">
        <v>1</v>
      </c>
      <c r="F180" s="1" t="n">
        <v>0</v>
      </c>
      <c r="G180" s="1" t="n">
        <v>1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</v>
      </c>
      <c r="M180" s="1" t="n">
        <v>0</v>
      </c>
      <c r="N180" s="1" t="n">
        <v>0</v>
      </c>
      <c r="O180" s="1" t="n">
        <v>1</v>
      </c>
      <c r="P180" s="1" t="n">
        <f aca="false">SUM(E180:O180)</f>
        <v>3</v>
      </c>
      <c r="Q180" s="1" t="n">
        <v>128</v>
      </c>
      <c r="R180" s="1" t="n">
        <v>84</v>
      </c>
      <c r="S180" s="1" t="n">
        <v>44</v>
      </c>
      <c r="T180" s="2" t="n">
        <v>98.6666666666667</v>
      </c>
      <c r="U180" s="3" t="n">
        <v>73.5</v>
      </c>
      <c r="V180" s="3" t="n">
        <v>171.3</v>
      </c>
      <c r="W180" s="2" t="n">
        <v>25.0479745389895</v>
      </c>
      <c r="X180" s="2" t="n">
        <v>1</v>
      </c>
      <c r="Y180" s="3" t="n">
        <v>83</v>
      </c>
      <c r="Z180" s="3" t="n">
        <v>97</v>
      </c>
      <c r="AA180" s="2" t="n">
        <v>38.2540284037969</v>
      </c>
      <c r="AB180" s="2" t="n">
        <v>0.484530064214828</v>
      </c>
      <c r="AC180" s="2" t="n">
        <v>0.855670103092784</v>
      </c>
      <c r="AD180" s="3" t="n">
        <v>25.2</v>
      </c>
      <c r="AE180" s="3" t="n">
        <v>18.5</v>
      </c>
      <c r="AF180" s="3" t="n">
        <v>55</v>
      </c>
      <c r="AG180" s="1" t="n">
        <v>6</v>
      </c>
      <c r="AH180" s="3" t="n">
        <v>54</v>
      </c>
      <c r="AI180" s="3" t="n">
        <v>39.7</v>
      </c>
      <c r="AJ180" s="3" t="n">
        <v>52.2</v>
      </c>
      <c r="AK180" s="3" t="n">
        <v>2.8</v>
      </c>
      <c r="AL180" s="1" t="n">
        <v>1666</v>
      </c>
      <c r="AM180" s="1" t="n">
        <v>37</v>
      </c>
      <c r="AN180" s="1" t="n">
        <v>2582</v>
      </c>
      <c r="AO180" s="1" t="n">
        <v>107</v>
      </c>
      <c r="AP180" s="1" t="n">
        <v>143</v>
      </c>
      <c r="AQ180" s="1" t="n">
        <v>155</v>
      </c>
      <c r="AR180" s="1" t="n">
        <v>131</v>
      </c>
      <c r="AS180" s="1" t="n">
        <v>134</v>
      </c>
      <c r="AT180" s="1" t="n">
        <v>2</v>
      </c>
      <c r="AU180" s="1" t="n">
        <f aca="false">((AO180*15)+(AP180*30)+(AQ180*30)+(AR180*30)+(AS180*15))-(AO180*120)</f>
        <v>3645</v>
      </c>
      <c r="AV180" s="1" t="n">
        <f aca="false">((AO180*15)+(AP180*30)+(AQ180*30)+(AR180*30)+(AS180*15))</f>
        <v>16485</v>
      </c>
      <c r="AW180" s="1" t="n">
        <v>5.62</v>
      </c>
      <c r="AX180" s="4" t="n">
        <f aca="false">10000/SQRT((AO180*BE180)*(AVERAGE(AO180:AS180)*AVERAGE(BE180:BI180)))</f>
        <v>4.71378781800902</v>
      </c>
      <c r="AY180" s="4" t="n">
        <v>0</v>
      </c>
      <c r="AZ180" s="2" t="n">
        <f aca="false">(AO180*BE180)/405</f>
        <v>1.70935802469136</v>
      </c>
      <c r="BA180" s="2" t="n">
        <v>0</v>
      </c>
      <c r="BB180" s="2" t="n">
        <f aca="false">1/(LOG(BE180)+LOG(AO180))</f>
        <v>0.352076965242585</v>
      </c>
      <c r="BC180" s="2" t="n">
        <f aca="false">(BF180-BE180)/(AP180-AO180)</f>
        <v>0.856388888888889</v>
      </c>
      <c r="BD180" s="2" t="n">
        <f aca="false">(20*BE180)/((AO180/18)-3.5)</f>
        <v>52.9363636363636</v>
      </c>
      <c r="BE180" s="3" t="n">
        <v>6.47</v>
      </c>
      <c r="BF180" s="3" t="n">
        <v>37.3</v>
      </c>
      <c r="BG180" s="3" t="n">
        <v>70.2</v>
      </c>
      <c r="BH180" s="3" t="n">
        <v>63.6</v>
      </c>
      <c r="BI180" s="3" t="n">
        <v>65</v>
      </c>
      <c r="BJ180" s="2" t="n">
        <f aca="false">((BE180*15)+(BF180*30)+(BG180*30)+(BH180*30)+(BI180*15))-(BE180*120)</f>
        <v>5428.65</v>
      </c>
      <c r="BK180" s="2" t="n">
        <f aca="false">((BE180*15)+(BF180*30)+(BG180*30)+(BH180*30)+(BI180*15))</f>
        <v>6205.05</v>
      </c>
      <c r="BL180" s="2" t="n">
        <f aca="false">(1/BE180)</f>
        <v>0.154559505409583</v>
      </c>
      <c r="BM180" s="2" t="n">
        <f aca="false">(BJ180/AU180)</f>
        <v>1.48934156378601</v>
      </c>
      <c r="BN180" s="2" t="n">
        <f aca="false">(BK180/AV180)</f>
        <v>0.376405823475887</v>
      </c>
      <c r="BO180" s="2" t="n">
        <f aca="false">(AX180*BM180)</f>
        <v>7.02044012022899</v>
      </c>
      <c r="BP180" s="2" t="n">
        <f aca="false">(AX180*BN180)</f>
        <v>1.77429718532829</v>
      </c>
      <c r="BQ180" s="2" t="n">
        <v>2</v>
      </c>
      <c r="BR180" s="4" t="n">
        <f aca="false">(BC180*BL180)</f>
        <v>0.132363043104929</v>
      </c>
      <c r="BS180" s="1" t="n">
        <v>175</v>
      </c>
      <c r="BT180" s="1" t="n">
        <v>0</v>
      </c>
      <c r="BU180" s="1" t="n">
        <v>38</v>
      </c>
      <c r="BV180" s="1" t="n">
        <v>1</v>
      </c>
      <c r="BW180" s="1" t="n">
        <v>99</v>
      </c>
      <c r="BX180" s="1" t="n">
        <v>0</v>
      </c>
      <c r="BY180" s="1" t="n">
        <v>38</v>
      </c>
      <c r="BZ180" s="1" t="n">
        <v>189</v>
      </c>
      <c r="CA180" s="1" t="n">
        <v>1</v>
      </c>
      <c r="CB180" s="1" t="n">
        <v>3</v>
      </c>
      <c r="CD180" s="1" t="n">
        <v>67</v>
      </c>
      <c r="CE180" s="1" t="n">
        <v>-47.71</v>
      </c>
      <c r="CF180" s="1" t="n">
        <v>33.69</v>
      </c>
      <c r="CG180" s="1" t="n">
        <v>102</v>
      </c>
      <c r="CH180" s="1" t="n">
        <v>94</v>
      </c>
      <c r="CI180" s="1" t="n">
        <v>393</v>
      </c>
      <c r="CJ180" s="1" t="n">
        <v>1.36</v>
      </c>
      <c r="CK180" s="1" t="s">
        <v>429</v>
      </c>
    </row>
    <row r="181" customFormat="false" ht="15" hidden="false" customHeight="true" outlineLevel="0" collapsed="false">
      <c r="A181" s="1" t="n">
        <v>30817</v>
      </c>
      <c r="B181" s="1" t="n">
        <v>2</v>
      </c>
      <c r="C181" s="1" t="n">
        <v>43</v>
      </c>
      <c r="D181" s="1" t="n">
        <v>1</v>
      </c>
      <c r="E181" s="1" t="n">
        <v>0</v>
      </c>
      <c r="F181" s="1" t="n">
        <v>0</v>
      </c>
      <c r="G181" s="1" t="n">
        <v>1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</v>
      </c>
      <c r="M181" s="1" t="n">
        <v>1</v>
      </c>
      <c r="N181" s="1" t="n">
        <v>0</v>
      </c>
      <c r="O181" s="1" t="n">
        <v>1</v>
      </c>
      <c r="P181" s="1" t="n">
        <f aca="false">SUM(E181:O181)</f>
        <v>3</v>
      </c>
      <c r="Q181" s="1" t="n">
        <v>124</v>
      </c>
      <c r="R181" s="1" t="n">
        <v>90</v>
      </c>
      <c r="S181" s="1" t="n">
        <v>34</v>
      </c>
      <c r="T181" s="2" t="n">
        <v>101.333333333333</v>
      </c>
      <c r="U181" s="3" t="n">
        <v>71.3</v>
      </c>
      <c r="V181" s="3" t="n">
        <v>158</v>
      </c>
      <c r="W181" s="2" t="n">
        <v>28.5611280243551</v>
      </c>
      <c r="X181" s="2" t="n">
        <v>1</v>
      </c>
      <c r="Y181" s="3" t="n">
        <v>83.5</v>
      </c>
      <c r="Z181" s="3" t="n">
        <v>108.5</v>
      </c>
      <c r="AA181" s="2" t="n">
        <v>43.7781148868894</v>
      </c>
      <c r="AB181" s="2" t="n">
        <v>0.528481012658228</v>
      </c>
      <c r="AC181" s="2" t="n">
        <v>0.769585253456221</v>
      </c>
      <c r="AD181" s="3" t="n">
        <v>39.3</v>
      </c>
      <c r="AE181" s="3" t="n">
        <v>28</v>
      </c>
      <c r="AF181" s="3" t="n">
        <v>43.3</v>
      </c>
      <c r="AG181" s="1" t="n">
        <v>8</v>
      </c>
      <c r="AH181" s="3" t="n">
        <v>42.8</v>
      </c>
      <c r="AI181" s="3" t="n">
        <v>30.5</v>
      </c>
      <c r="AJ181" s="3" t="n">
        <v>41.1</v>
      </c>
      <c r="AK181" s="3" t="n">
        <v>2.2</v>
      </c>
      <c r="AL181" s="1" t="n">
        <v>1334</v>
      </c>
      <c r="AM181" s="1" t="n">
        <v>58</v>
      </c>
      <c r="AN181" s="1" t="n">
        <v>2081</v>
      </c>
      <c r="AO181" s="1" t="n">
        <v>121</v>
      </c>
      <c r="AP181" s="1" t="n">
        <v>168</v>
      </c>
      <c r="AQ181" s="1" t="n">
        <v>207</v>
      </c>
      <c r="AR181" s="1" t="n">
        <v>232</v>
      </c>
      <c r="AS181" s="1" t="n">
        <v>211</v>
      </c>
      <c r="AT181" s="1" t="n">
        <v>5</v>
      </c>
      <c r="AU181" s="1" t="n">
        <f aca="false">((AO181*15)+(AP181*30)+(AQ181*30)+(AR181*30)+(AS181*15))-(AO181*120)</f>
        <v>8670</v>
      </c>
      <c r="AV181" s="1" t="n">
        <f aca="false">((AO181*15)+(AP181*30)+(AQ181*30)+(AR181*30)+(AS181*15))</f>
        <v>23190</v>
      </c>
      <c r="AW181" s="1" t="n">
        <v>6.14</v>
      </c>
      <c r="AX181" s="4" t="n">
        <f aca="false">10000/SQRT((AO181*BE181)*(AVERAGE(AO181:AS181)*AVERAGE(BE181:BI181)))</f>
        <v>3.6996063038279</v>
      </c>
      <c r="AY181" s="4" t="n">
        <v>0</v>
      </c>
      <c r="AZ181" s="2" t="n">
        <f aca="false">(AO181*BE181)/405</f>
        <v>2.45286419753086</v>
      </c>
      <c r="BA181" s="2" t="n">
        <v>1</v>
      </c>
      <c r="BB181" s="2" t="n">
        <f aca="false">1/(LOG(BE181)+LOG(AO181))</f>
        <v>0.333652691516544</v>
      </c>
      <c r="BC181" s="2" t="n">
        <f aca="false">(BF181-BE181)/(AP181-AO181)</f>
        <v>0.28063829787234</v>
      </c>
      <c r="BD181" s="2" t="n">
        <f aca="false">(20*BE181)/((AO181/18)-3.5)</f>
        <v>50.9586206896552</v>
      </c>
      <c r="BE181" s="3" t="n">
        <v>8.21</v>
      </c>
      <c r="BF181" s="3" t="n">
        <v>21.4</v>
      </c>
      <c r="BG181" s="3" t="n">
        <v>41.3</v>
      </c>
      <c r="BH181" s="3" t="n">
        <v>58.9</v>
      </c>
      <c r="BI181" s="3" t="n">
        <v>66</v>
      </c>
      <c r="BJ181" s="2" t="n">
        <f aca="false">((BE181*15)+(BF181*30)+(BG181*30)+(BH181*30)+(BI181*15))-(BE181*120)</f>
        <v>3775.95</v>
      </c>
      <c r="BK181" s="2" t="n">
        <f aca="false">((BE181*15)+(BF181*30)+(BG181*30)+(BH181*30)+(BI181*15))</f>
        <v>4761.15</v>
      </c>
      <c r="BL181" s="2" t="n">
        <f aca="false">(1/BE181)</f>
        <v>0.121802679658952</v>
      </c>
      <c r="BM181" s="2" t="n">
        <f aca="false">(BJ181/AU181)</f>
        <v>0.435519031141869</v>
      </c>
      <c r="BN181" s="2" t="n">
        <f aca="false">(BK181/AV181)</f>
        <v>0.205310478654592</v>
      </c>
      <c r="BO181" s="2" t="n">
        <f aca="false">(AX181*BM181)</f>
        <v>1.61124895304948</v>
      </c>
      <c r="BP181" s="2" t="n">
        <f aca="false">(AX181*BN181)</f>
        <v>0.759567941072454</v>
      </c>
      <c r="BQ181" s="2" t="n">
        <v>1</v>
      </c>
      <c r="BR181" s="4" t="n">
        <f aca="false">(BC181*BL181)</f>
        <v>0.0341824966957784</v>
      </c>
      <c r="BS181" s="1" t="n">
        <v>171</v>
      </c>
      <c r="BT181" s="1" t="n">
        <v>0</v>
      </c>
      <c r="BU181" s="1" t="n">
        <v>41</v>
      </c>
      <c r="BV181" s="1" t="n">
        <v>1</v>
      </c>
      <c r="BW181" s="1" t="n">
        <v>105</v>
      </c>
      <c r="BX181" s="1" t="n">
        <v>0</v>
      </c>
      <c r="BY181" s="1" t="n">
        <v>25</v>
      </c>
      <c r="BZ181" s="1" t="n">
        <v>126</v>
      </c>
      <c r="CA181" s="1" t="n">
        <v>0</v>
      </c>
      <c r="CB181" s="1" t="n">
        <v>3</v>
      </c>
      <c r="CD181" s="1" t="n">
        <v>67</v>
      </c>
      <c r="CE181" s="1" t="n">
        <v>24.88</v>
      </c>
      <c r="CF181" s="1" t="n">
        <v>30.26</v>
      </c>
      <c r="CG181" s="1" t="n">
        <v>150</v>
      </c>
      <c r="CH181" s="1" t="n">
        <v>82</v>
      </c>
      <c r="CI181" s="1" t="n">
        <v>417</v>
      </c>
      <c r="CJ181" s="1" t="n">
        <v>1.15</v>
      </c>
      <c r="CK181" s="1" t="s">
        <v>429</v>
      </c>
      <c r="FM181" s="1" t="n">
        <v>8</v>
      </c>
      <c r="FN181" s="1" t="n">
        <v>8</v>
      </c>
      <c r="FO181" s="1" t="n">
        <v>2</v>
      </c>
      <c r="FP181" s="1" t="n">
        <v>2</v>
      </c>
      <c r="FQ181" s="1" t="n">
        <v>28.17</v>
      </c>
      <c r="FR181" s="1" t="n">
        <v>164.6962</v>
      </c>
      <c r="FS181" s="1" t="n">
        <v>0.13</v>
      </c>
      <c r="FT181" s="1" t="n">
        <v>3</v>
      </c>
      <c r="FU181" s="1" t="n">
        <v>4</v>
      </c>
      <c r="FV181" s="1" t="n">
        <v>1</v>
      </c>
      <c r="FW181" s="1" t="n">
        <v>1819.03</v>
      </c>
      <c r="FX181" s="1" t="n">
        <v>46.42</v>
      </c>
      <c r="FY181" s="1" t="n">
        <v>19.45</v>
      </c>
      <c r="FZ181" s="1" t="n">
        <v>23.91</v>
      </c>
      <c r="GA181" s="1" t="n">
        <v>14.88</v>
      </c>
      <c r="GB181" s="1" t="n">
        <v>311.17</v>
      </c>
      <c r="GC181" s="1" t="n">
        <v>15.93</v>
      </c>
      <c r="GD181" s="1" t="n">
        <v>9.58</v>
      </c>
      <c r="GE181" s="1" t="n">
        <v>3.26</v>
      </c>
      <c r="GF181" s="1" t="n">
        <v>101.77</v>
      </c>
      <c r="GG181" s="1" t="n">
        <v>0.84</v>
      </c>
      <c r="GH181" s="1" t="n">
        <v>8.24</v>
      </c>
      <c r="GI181" s="1" t="n">
        <v>4.15</v>
      </c>
      <c r="GJ181" s="1" t="n">
        <v>21.62</v>
      </c>
      <c r="GK181" s="1" t="n">
        <v>18.94</v>
      </c>
      <c r="GL181" s="1" t="n">
        <v>6.5</v>
      </c>
      <c r="GM181" s="1" t="n">
        <v>6.33</v>
      </c>
      <c r="GN181" s="1" t="n">
        <v>0</v>
      </c>
      <c r="GO181" s="1" t="n">
        <v>12.46</v>
      </c>
      <c r="GP181" s="1" t="n">
        <v>5.01</v>
      </c>
      <c r="GQ181" s="1" t="n">
        <v>2.19</v>
      </c>
      <c r="GR181" s="1" t="n">
        <v>0.49</v>
      </c>
      <c r="GS181" s="1" t="n">
        <v>638.24</v>
      </c>
      <c r="GT181" s="1" t="n">
        <v>10.26</v>
      </c>
      <c r="GU181" s="1" t="n">
        <v>0.67</v>
      </c>
      <c r="GV181" s="1" t="n">
        <v>260.84</v>
      </c>
      <c r="GW181" s="1" t="n">
        <v>1044.85</v>
      </c>
      <c r="GX181" s="1" t="n">
        <v>1962.63</v>
      </c>
      <c r="GY181" s="1" t="n">
        <v>1592.63</v>
      </c>
      <c r="GZ181" s="1" t="n">
        <v>5.65</v>
      </c>
      <c r="HA181" s="1" t="n">
        <v>1.31</v>
      </c>
      <c r="HB181" s="1" t="n">
        <v>2.13</v>
      </c>
      <c r="HC181" s="1" t="n">
        <v>0</v>
      </c>
      <c r="HD181" s="1" t="n">
        <v>33.19</v>
      </c>
      <c r="HE181" s="1" t="n">
        <v>148.11</v>
      </c>
      <c r="HF181" s="1" t="n">
        <v>1.09</v>
      </c>
      <c r="HG181" s="1" t="n">
        <v>0.92</v>
      </c>
      <c r="HH181" s="1" t="n">
        <v>11.82</v>
      </c>
      <c r="HI181" s="1" t="n">
        <v>2.85</v>
      </c>
      <c r="HJ181" s="1" t="n">
        <v>1.06</v>
      </c>
      <c r="HK181" s="1" t="n">
        <v>3.46</v>
      </c>
      <c r="HL181" s="1" t="n">
        <v>205.29</v>
      </c>
      <c r="HM181" s="1" t="n">
        <v>1.49</v>
      </c>
      <c r="HN181" s="1" t="n">
        <v>16.83</v>
      </c>
      <c r="HO181" s="1" t="n">
        <v>1962.68</v>
      </c>
      <c r="HP181" s="1" t="n">
        <v>939.18</v>
      </c>
      <c r="HQ181" s="1" t="n">
        <v>34.12</v>
      </c>
      <c r="HR181" s="1" t="n">
        <v>453.65</v>
      </c>
      <c r="HS181" s="1" t="n">
        <v>70.13</v>
      </c>
      <c r="HT181" s="1" t="n">
        <v>1994.85</v>
      </c>
      <c r="HU181" s="1" t="n">
        <v>230.84</v>
      </c>
      <c r="HV181" s="1" t="n">
        <v>58.22</v>
      </c>
      <c r="HW181" s="1" t="n">
        <v>5.41</v>
      </c>
      <c r="HX181" s="1" t="n">
        <v>4.24</v>
      </c>
      <c r="HY181" s="1" t="n">
        <v>3.52</v>
      </c>
      <c r="HZ181" s="1" t="n">
        <v>0.47</v>
      </c>
      <c r="IA181" s="1" t="n">
        <v>6</v>
      </c>
      <c r="IB181" s="1" t="n">
        <v>1.18</v>
      </c>
      <c r="IC181" s="1" t="n">
        <v>12.23</v>
      </c>
      <c r="ID181" s="1" t="n">
        <v>4.06</v>
      </c>
      <c r="IE181" s="1" t="n">
        <v>11.01</v>
      </c>
      <c r="IF181" s="1" t="n">
        <v>16.78</v>
      </c>
      <c r="IG181" s="1" t="n">
        <v>9.06</v>
      </c>
      <c r="IH181" s="1" t="n">
        <v>172.36</v>
      </c>
      <c r="II181" s="1" t="n">
        <v>1.19</v>
      </c>
      <c r="IJ181" s="1" t="n">
        <v>5.73</v>
      </c>
      <c r="IK181" s="1" t="n">
        <v>16.64</v>
      </c>
      <c r="IL181" s="1" t="n">
        <v>2835431.5</v>
      </c>
      <c r="IM181" s="1" t="n">
        <v>9112.16</v>
      </c>
      <c r="IN181" s="1" t="n">
        <v>32.33</v>
      </c>
      <c r="IO181" s="1" t="n">
        <v>0.05</v>
      </c>
      <c r="IP181" s="1" t="n">
        <v>0.02</v>
      </c>
      <c r="IQ181" s="1" t="n">
        <v>0.02</v>
      </c>
      <c r="IR181" s="1" t="n">
        <v>0.06</v>
      </c>
      <c r="IS181" s="1" t="n">
        <v>0.09</v>
      </c>
      <c r="IT181" s="1" t="n">
        <v>0.02</v>
      </c>
      <c r="IU181" s="1" t="n">
        <v>0.46</v>
      </c>
      <c r="IV181" s="1" t="n">
        <v>0.34</v>
      </c>
      <c r="IW181" s="1" t="n">
        <v>7.12</v>
      </c>
      <c r="IX181" s="1" t="n">
        <v>2.99</v>
      </c>
      <c r="IY181" s="1" t="n">
        <v>2.76</v>
      </c>
      <c r="IZ181" s="1" t="n">
        <v>1.1</v>
      </c>
      <c r="JA181" s="1" t="n">
        <v>0.85</v>
      </c>
      <c r="JB181" s="1" t="n">
        <v>0</v>
      </c>
      <c r="JC181" s="1" t="n">
        <v>13.21</v>
      </c>
      <c r="JD181" s="1" t="n">
        <v>4.27</v>
      </c>
      <c r="JE181" s="1" t="n">
        <v>0.47</v>
      </c>
      <c r="JF181" s="1" t="n">
        <v>0.12</v>
      </c>
      <c r="JG181" s="1" t="n">
        <v>0</v>
      </c>
      <c r="JH181" s="1" t="n">
        <v>7.58</v>
      </c>
      <c r="JI181" s="1" t="n">
        <v>3.59</v>
      </c>
      <c r="JJ181" s="1" t="n">
        <v>0.03</v>
      </c>
      <c r="JK181" s="1" t="n">
        <v>0.1</v>
      </c>
      <c r="JL181" s="1" t="n">
        <v>0.42</v>
      </c>
      <c r="JM181" s="1" t="n">
        <v>0.27</v>
      </c>
      <c r="JN181" s="1" t="n">
        <v>0</v>
      </c>
      <c r="JO181" s="1" t="n">
        <v>0.09</v>
      </c>
      <c r="JP181" s="1" t="n">
        <v>0.03</v>
      </c>
      <c r="JQ181" s="1" t="n">
        <v>0</v>
      </c>
      <c r="JR181" s="1" t="n">
        <v>0</v>
      </c>
      <c r="JS181" s="1" t="n">
        <v>0.01</v>
      </c>
      <c r="JT181" s="1" t="n">
        <v>0.03</v>
      </c>
      <c r="JU181" s="1" t="n">
        <v>0.01</v>
      </c>
      <c r="JV181" s="1" t="n">
        <v>59</v>
      </c>
      <c r="JW181" s="1" t="n">
        <v>3540</v>
      </c>
      <c r="JX181" s="1" t="n">
        <v>53.1</v>
      </c>
      <c r="JY181" s="1" t="n">
        <v>48.5675</v>
      </c>
      <c r="JZ181" s="1" t="n">
        <v>40.859</v>
      </c>
      <c r="KA181" s="1" t="n">
        <v>2451.54</v>
      </c>
      <c r="KB181" s="1" t="n">
        <v>4.7175</v>
      </c>
      <c r="KC181" s="1" t="n">
        <v>1.867</v>
      </c>
      <c r="KD181" s="1" t="n">
        <v>112.02</v>
      </c>
      <c r="KE181" s="1" t="n">
        <v>78.157</v>
      </c>
      <c r="KF181" s="1" t="n">
        <v>137.157</v>
      </c>
      <c r="KG181" s="1" t="n">
        <v>117.985</v>
      </c>
    </row>
    <row r="182" customFormat="false" ht="15" hidden="false" customHeight="true" outlineLevel="0" collapsed="false">
      <c r="A182" s="1" t="n">
        <v>30818</v>
      </c>
      <c r="B182" s="1" t="n">
        <v>2</v>
      </c>
      <c r="C182" s="1" t="n">
        <v>15</v>
      </c>
      <c r="D182" s="1" t="n">
        <v>1</v>
      </c>
      <c r="E182" s="1" t="n">
        <v>0</v>
      </c>
      <c r="F182" s="1" t="n">
        <v>0</v>
      </c>
      <c r="G182" s="1" t="n">
        <v>1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</v>
      </c>
      <c r="M182" s="1" t="n">
        <v>1</v>
      </c>
      <c r="N182" s="1" t="n">
        <v>0</v>
      </c>
      <c r="O182" s="1" t="n">
        <v>1</v>
      </c>
      <c r="P182" s="1" t="n">
        <f aca="false">SUM(E182:O182)</f>
        <v>3</v>
      </c>
      <c r="Q182" s="1" t="n">
        <v>118</v>
      </c>
      <c r="R182" s="1" t="n">
        <v>84</v>
      </c>
      <c r="S182" s="1" t="n">
        <v>34</v>
      </c>
      <c r="T182" s="2" t="n">
        <v>95.3333333333333</v>
      </c>
      <c r="U182" s="3" t="n">
        <v>65.5</v>
      </c>
      <c r="V182" s="3" t="n">
        <v>154.2</v>
      </c>
      <c r="W182" s="2" t="n">
        <v>27.5468885894479</v>
      </c>
      <c r="X182" s="2" t="n">
        <v>1</v>
      </c>
      <c r="Y182" s="3" t="n">
        <v>82</v>
      </c>
      <c r="Z182" s="3" t="n">
        <v>107</v>
      </c>
      <c r="AA182" s="2" t="n">
        <v>10.1481317533299</v>
      </c>
      <c r="AB182" s="2" t="n">
        <v>0.53177691309987</v>
      </c>
      <c r="AC182" s="2" t="n">
        <v>0.766355140186916</v>
      </c>
      <c r="AD182" s="3" t="n">
        <v>37.1</v>
      </c>
      <c r="AE182" s="3" t="n">
        <v>24.3</v>
      </c>
      <c r="AF182" s="3" t="n">
        <v>41.2</v>
      </c>
      <c r="AG182" s="1" t="n">
        <v>4</v>
      </c>
      <c r="AH182" s="3" t="n">
        <v>44.6</v>
      </c>
      <c r="AI182" s="3" t="n">
        <v>29.2</v>
      </c>
      <c r="AJ182" s="3" t="n">
        <v>39.1</v>
      </c>
      <c r="AK182" s="3" t="n">
        <v>2.1</v>
      </c>
      <c r="AL182" s="1" t="n">
        <v>1336</v>
      </c>
      <c r="AM182" s="1" t="n">
        <v>35</v>
      </c>
      <c r="AN182" s="1" t="n">
        <v>2084</v>
      </c>
      <c r="AO182" s="1" t="n">
        <v>92</v>
      </c>
      <c r="AP182" s="1" t="n">
        <v>119</v>
      </c>
      <c r="AQ182" s="1" t="n">
        <v>132</v>
      </c>
      <c r="AR182" s="1" t="n">
        <v>124</v>
      </c>
      <c r="AS182" s="1" t="n">
        <v>97</v>
      </c>
      <c r="AT182" s="1" t="n">
        <v>1</v>
      </c>
      <c r="AU182" s="1" t="n">
        <f aca="false">((AO182*15)+(AP182*30)+(AQ182*30)+(AR182*30)+(AS182*15))-(AO182*120)</f>
        <v>3045</v>
      </c>
      <c r="AV182" s="1" t="n">
        <f aca="false">((AO182*15)+(AP182*30)+(AQ182*30)+(AR182*30)+(AS182*15))</f>
        <v>14085</v>
      </c>
      <c r="AX182" s="4" t="n">
        <f aca="false">10000/SQRT((AO182*BE182)*(AVERAGE(AO182:AS182)*AVERAGE(BE182:BI182)))</f>
        <v>5.12123079216446</v>
      </c>
      <c r="AY182" s="4" t="n">
        <v>0</v>
      </c>
      <c r="AZ182" s="2" t="n">
        <f aca="false">(AO182*BE182)/405</f>
        <v>1.85817283950617</v>
      </c>
      <c r="BA182" s="2" t="n">
        <v>0</v>
      </c>
      <c r="BB182" s="2" t="n">
        <f aca="false">1/(LOG(BE182)+LOG(AO182))</f>
        <v>0.347639736215589</v>
      </c>
      <c r="BC182" s="2" t="n">
        <f aca="false">(BF182-BE182)/(AP182-AO182)</f>
        <v>1.00074074074074</v>
      </c>
      <c r="BD182" s="2" t="n">
        <f aca="false">(20*BE182)/((AO182/18)-3.5)</f>
        <v>101.544827586207</v>
      </c>
      <c r="BE182" s="3" t="n">
        <v>8.18</v>
      </c>
      <c r="BF182" s="3" t="n">
        <v>35.2</v>
      </c>
      <c r="BG182" s="3" t="n">
        <v>75</v>
      </c>
      <c r="BH182" s="3" t="n">
        <v>71</v>
      </c>
      <c r="BI182" s="3" t="n">
        <v>35.2</v>
      </c>
      <c r="BJ182" s="2" t="n">
        <f aca="false">((BE182*15)+(BF182*30)+(BG182*30)+(BH182*30)+(BI182*15))-(BE182*120)</f>
        <v>5105.1</v>
      </c>
      <c r="BK182" s="2" t="n">
        <f aca="false">((BE182*15)+(BF182*30)+(BG182*30)+(BH182*30)+(BI182*15))</f>
        <v>6086.7</v>
      </c>
      <c r="BL182" s="2" t="n">
        <f aca="false">(1/BE182)</f>
        <v>0.122249388753056</v>
      </c>
      <c r="BM182" s="2" t="n">
        <f aca="false">(BJ182/AU182)</f>
        <v>1.67655172413793</v>
      </c>
      <c r="BN182" s="2" t="n">
        <f aca="false">(BK182/AV182)</f>
        <v>0.432140575079872</v>
      </c>
      <c r="BO182" s="2" t="n">
        <f aca="false">(AX182*BM182)</f>
        <v>8.58600831431159</v>
      </c>
      <c r="BP182" s="2" t="n">
        <f aca="false">(AX182*BN182)</f>
        <v>2.2130916196427</v>
      </c>
      <c r="BQ182" s="2" t="n">
        <v>2</v>
      </c>
      <c r="BR182" s="4" t="n">
        <f aca="false">(BC182*BL182)</f>
        <v>0.122339943855836</v>
      </c>
      <c r="BS182" s="1" t="n">
        <v>149</v>
      </c>
      <c r="BT182" s="1" t="n">
        <v>0</v>
      </c>
      <c r="BU182" s="1" t="n">
        <v>38</v>
      </c>
      <c r="BV182" s="1" t="n">
        <v>1</v>
      </c>
      <c r="BW182" s="1" t="n">
        <v>99</v>
      </c>
      <c r="BX182" s="1" t="n">
        <v>0</v>
      </c>
      <c r="BY182" s="1" t="n">
        <v>12</v>
      </c>
      <c r="BZ182" s="1" t="n">
        <v>61</v>
      </c>
      <c r="CA182" s="1" t="n">
        <v>0</v>
      </c>
      <c r="CB182" s="1" t="n">
        <v>2</v>
      </c>
      <c r="FM182" s="1" t="n">
        <v>0</v>
      </c>
      <c r="FN182" s="1" t="n">
        <v>0</v>
      </c>
      <c r="FO182" s="1" t="n">
        <v>2</v>
      </c>
      <c r="FP182" s="1" t="n">
        <v>2</v>
      </c>
      <c r="FQ182" s="1" t="n">
        <v>29.39339</v>
      </c>
      <c r="FR182" s="1" t="n">
        <v>72.7539</v>
      </c>
      <c r="FS182" s="1" t="n">
        <v>0.04</v>
      </c>
      <c r="FT182" s="1" t="n">
        <v>2</v>
      </c>
      <c r="FU182" s="1" t="n">
        <v>4</v>
      </c>
      <c r="FV182" s="1" t="n">
        <v>2</v>
      </c>
      <c r="FW182" s="1" t="n">
        <v>1566.56</v>
      </c>
      <c r="FX182" s="1" t="n">
        <v>51.84</v>
      </c>
      <c r="FY182" s="1" t="n">
        <v>17.86</v>
      </c>
      <c r="FZ182" s="1" t="n">
        <v>16.03</v>
      </c>
      <c r="GA182" s="1" t="n">
        <v>25.81</v>
      </c>
      <c r="GB182" s="1" t="n">
        <v>227.16</v>
      </c>
      <c r="GC182" s="1" t="n">
        <v>24.52</v>
      </c>
      <c r="GD182" s="1" t="n">
        <v>19.64</v>
      </c>
      <c r="GE182" s="1" t="n">
        <v>4.33</v>
      </c>
      <c r="GF182" s="1" t="n">
        <v>65.88</v>
      </c>
      <c r="GG182" s="1" t="n">
        <v>1.55</v>
      </c>
      <c r="GH182" s="1" t="n">
        <v>12.29</v>
      </c>
      <c r="GI182" s="1" t="n">
        <v>7.21</v>
      </c>
      <c r="GJ182" s="1" t="n">
        <v>28.85</v>
      </c>
      <c r="GK182" s="1" t="n">
        <v>26.59</v>
      </c>
      <c r="GL182" s="1" t="n">
        <v>15.32</v>
      </c>
      <c r="GM182" s="1" t="n">
        <v>7.51</v>
      </c>
      <c r="GN182" s="1" t="n">
        <v>0</v>
      </c>
      <c r="GO182" s="1" t="n">
        <v>17.59</v>
      </c>
      <c r="GP182" s="1" t="n">
        <v>6.61</v>
      </c>
      <c r="GQ182" s="1" t="n">
        <v>4.36</v>
      </c>
      <c r="GR182" s="1" t="n">
        <v>1.06</v>
      </c>
      <c r="GS182" s="1" t="n">
        <v>693.57</v>
      </c>
      <c r="GT182" s="1" t="n">
        <v>12.75</v>
      </c>
      <c r="GU182" s="1" t="n">
        <v>0.36</v>
      </c>
      <c r="GV182" s="1" t="n">
        <v>332.96</v>
      </c>
      <c r="GW182" s="1" t="n">
        <v>991.92</v>
      </c>
      <c r="GX182" s="1" t="n">
        <v>2749.44</v>
      </c>
      <c r="GY182" s="1" t="n">
        <v>1794.79</v>
      </c>
      <c r="GZ182" s="1" t="n">
        <v>6.04</v>
      </c>
      <c r="HA182" s="1" t="n">
        <v>2.11</v>
      </c>
      <c r="HB182" s="1" t="n">
        <v>2.38</v>
      </c>
      <c r="HC182" s="1" t="n">
        <v>0</v>
      </c>
      <c r="HD182" s="1" t="n">
        <v>56.91</v>
      </c>
      <c r="HE182" s="1" t="n">
        <v>244.59</v>
      </c>
      <c r="HF182" s="1" t="n">
        <v>1.23</v>
      </c>
      <c r="HG182" s="1" t="n">
        <v>1.39</v>
      </c>
      <c r="HH182" s="1" t="n">
        <v>13.02</v>
      </c>
      <c r="HI182" s="1" t="n">
        <v>3.59</v>
      </c>
      <c r="HJ182" s="1" t="n">
        <v>1.42</v>
      </c>
      <c r="HK182" s="1" t="n">
        <v>1.03</v>
      </c>
      <c r="HL182" s="1" t="n">
        <v>373.65</v>
      </c>
      <c r="HM182" s="1" t="n">
        <v>2.32</v>
      </c>
      <c r="HN182" s="1" t="n">
        <v>218.76</v>
      </c>
      <c r="HO182" s="1" t="n">
        <v>6887.8</v>
      </c>
      <c r="HP182" s="1" t="n">
        <v>8469.7</v>
      </c>
      <c r="HQ182" s="1" t="n">
        <v>108.2</v>
      </c>
      <c r="HR182" s="1" t="n">
        <v>4351.18</v>
      </c>
      <c r="HS182" s="1" t="n">
        <v>488.96</v>
      </c>
      <c r="HT182" s="1" t="n">
        <v>4414.84</v>
      </c>
      <c r="HU182" s="1" t="n">
        <v>6995.26</v>
      </c>
      <c r="HV182" s="1" t="n">
        <v>150.62</v>
      </c>
      <c r="HW182" s="1" t="n">
        <v>9.68</v>
      </c>
      <c r="HX182" s="1" t="n">
        <v>7.93</v>
      </c>
      <c r="HY182" s="1" t="n">
        <v>8.49</v>
      </c>
      <c r="HZ182" s="1" t="n">
        <v>0.34</v>
      </c>
      <c r="IA182" s="1" t="n">
        <v>7.03</v>
      </c>
      <c r="IB182" s="1" t="n">
        <v>1.11</v>
      </c>
      <c r="IC182" s="1" t="n">
        <v>17.92</v>
      </c>
      <c r="ID182" s="1" t="n">
        <v>9.37</v>
      </c>
      <c r="IE182" s="1" t="n">
        <v>13.98</v>
      </c>
      <c r="IF182" s="1" t="n">
        <v>22.44</v>
      </c>
      <c r="IG182" s="1" t="n">
        <v>12.85</v>
      </c>
      <c r="IH182" s="1" t="n">
        <v>256.24</v>
      </c>
      <c r="II182" s="1" t="n">
        <v>0.25</v>
      </c>
      <c r="IJ182" s="1" t="n">
        <v>4.55</v>
      </c>
      <c r="IK182" s="1" t="n">
        <v>123.55</v>
      </c>
      <c r="IL182" s="1" t="n">
        <v>1284098.8</v>
      </c>
      <c r="IM182" s="1" t="n">
        <v>5652.84</v>
      </c>
      <c r="IN182" s="1" t="n">
        <v>46.78</v>
      </c>
      <c r="IO182" s="1" t="n">
        <v>0.12</v>
      </c>
      <c r="IP182" s="1" t="n">
        <v>0.1</v>
      </c>
      <c r="IQ182" s="1" t="n">
        <v>0.1</v>
      </c>
      <c r="IR182" s="1" t="n">
        <v>0.23</v>
      </c>
      <c r="IS182" s="1" t="n">
        <v>0.38</v>
      </c>
      <c r="IT182" s="1" t="n">
        <v>0.05</v>
      </c>
      <c r="IU182" s="1" t="n">
        <v>0.69</v>
      </c>
      <c r="IV182" s="1" t="n">
        <v>0.36</v>
      </c>
      <c r="IW182" s="1" t="n">
        <v>8.07</v>
      </c>
      <c r="IX182" s="1" t="n">
        <v>5.2</v>
      </c>
      <c r="IY182" s="1" t="n">
        <v>4.21</v>
      </c>
      <c r="IZ182" s="1" t="n">
        <v>1.83</v>
      </c>
      <c r="JA182" s="1" t="n">
        <v>0.81</v>
      </c>
      <c r="JB182" s="1" t="n">
        <v>0</v>
      </c>
      <c r="JC182" s="1" t="n">
        <v>20.4</v>
      </c>
      <c r="JD182" s="1" t="n">
        <v>11.89</v>
      </c>
      <c r="JE182" s="1" t="n">
        <v>0.92</v>
      </c>
      <c r="JF182" s="1" t="n">
        <v>0.06</v>
      </c>
      <c r="JG182" s="1" t="n">
        <v>0.05</v>
      </c>
      <c r="JH182" s="1" t="n">
        <v>8.1</v>
      </c>
      <c r="JI182" s="1" t="n">
        <v>6.31</v>
      </c>
      <c r="JJ182" s="1" t="n">
        <v>0.1</v>
      </c>
      <c r="JK182" s="1" t="n">
        <v>0.27</v>
      </c>
      <c r="JL182" s="1" t="n">
        <v>0.66</v>
      </c>
      <c r="JM182" s="1" t="n">
        <v>0.63</v>
      </c>
      <c r="JN182" s="1" t="n">
        <v>0.01</v>
      </c>
      <c r="JO182" s="1" t="n">
        <v>0.1</v>
      </c>
      <c r="JP182" s="1" t="n">
        <v>0.07</v>
      </c>
      <c r="JQ182" s="1" t="n">
        <v>0.04</v>
      </c>
      <c r="JR182" s="1" t="n">
        <v>0.04</v>
      </c>
      <c r="JS182" s="1" t="n">
        <v>0</v>
      </c>
      <c r="JT182" s="1" t="n">
        <v>0.12</v>
      </c>
      <c r="JU182" s="1" t="n">
        <v>0.1</v>
      </c>
      <c r="JV182" s="1" t="n">
        <v>49</v>
      </c>
      <c r="JW182" s="1" t="n">
        <v>2940</v>
      </c>
      <c r="JX182" s="1" t="n">
        <v>44.1</v>
      </c>
      <c r="JY182" s="1" t="n">
        <v>37.988</v>
      </c>
      <c r="JZ182" s="1" t="n">
        <v>31.992</v>
      </c>
      <c r="KA182" s="1" t="n">
        <v>1919.52</v>
      </c>
      <c r="KB182" s="1" t="n">
        <v>136.9</v>
      </c>
      <c r="KC182" s="1" t="n">
        <v>45.5</v>
      </c>
      <c r="KD182" s="1" t="n">
        <v>2730</v>
      </c>
      <c r="KE182" s="1" t="n">
        <v>80.992</v>
      </c>
      <c r="KF182" s="1" t="n">
        <v>129.992</v>
      </c>
      <c r="KG182" s="1" t="n">
        <v>202.888</v>
      </c>
    </row>
    <row r="183" customFormat="false" ht="15" hidden="false" customHeight="true" outlineLevel="0" collapsed="false">
      <c r="A183" s="1" t="n">
        <v>30819</v>
      </c>
      <c r="B183" s="1" t="n">
        <v>2</v>
      </c>
      <c r="C183" s="1" t="n">
        <v>26</v>
      </c>
      <c r="D183" s="1" t="n">
        <v>1</v>
      </c>
      <c r="E183" s="1" t="n">
        <v>0</v>
      </c>
      <c r="F183" s="1" t="n">
        <v>0</v>
      </c>
      <c r="G183" s="1" t="n">
        <v>1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</v>
      </c>
      <c r="M183" s="1" t="n">
        <v>0</v>
      </c>
      <c r="N183" s="1" t="n">
        <v>0</v>
      </c>
      <c r="O183" s="1" t="n">
        <v>1</v>
      </c>
      <c r="P183" s="1" t="n">
        <f aca="false">SUM(E183:O183)</f>
        <v>2</v>
      </c>
      <c r="Q183" s="1" t="n">
        <v>98</v>
      </c>
      <c r="R183" s="1" t="n">
        <v>70</v>
      </c>
      <c r="S183" s="1" t="n">
        <v>28</v>
      </c>
      <c r="T183" s="2" t="n">
        <v>79.3333333333333</v>
      </c>
      <c r="U183" s="3" t="n">
        <v>56.3</v>
      </c>
      <c r="V183" s="3" t="n">
        <v>150.5</v>
      </c>
      <c r="W183" s="2" t="n">
        <v>24.8562377898699</v>
      </c>
      <c r="X183" s="2" t="n">
        <v>0</v>
      </c>
      <c r="Y183" s="3" t="n">
        <v>77.5</v>
      </c>
      <c r="Z183" s="3" t="n">
        <v>93</v>
      </c>
      <c r="AA183" s="2" t="n">
        <v>35.6435393375209</v>
      </c>
      <c r="AB183" s="2" t="n">
        <v>0.514950166112957</v>
      </c>
      <c r="AC183" s="2" t="n">
        <v>0.833333333333333</v>
      </c>
      <c r="AD183" s="3" t="n">
        <v>31.7</v>
      </c>
      <c r="AE183" s="3" t="n">
        <v>17.8</v>
      </c>
      <c r="AF183" s="3" t="n">
        <v>38.5</v>
      </c>
      <c r="AG183" s="1" t="n">
        <v>3</v>
      </c>
      <c r="AH183" s="3" t="n">
        <v>47.6</v>
      </c>
      <c r="AI183" s="3" t="n">
        <v>26.8</v>
      </c>
      <c r="AJ183" s="3" t="n">
        <v>36.5</v>
      </c>
      <c r="AK183" s="3" t="n">
        <v>2</v>
      </c>
      <c r="AL183" s="1" t="n">
        <v>1214</v>
      </c>
      <c r="AM183" s="1" t="n">
        <v>29</v>
      </c>
      <c r="AN183" s="1" t="n">
        <v>1991</v>
      </c>
      <c r="AO183" s="1" t="n">
        <v>84</v>
      </c>
      <c r="AP183" s="1" t="n">
        <v>89</v>
      </c>
      <c r="AQ183" s="1" t="n">
        <v>80</v>
      </c>
      <c r="AR183" s="1" t="n">
        <v>87</v>
      </c>
      <c r="AS183" s="1" t="n">
        <v>108</v>
      </c>
      <c r="AT183" s="1" t="n">
        <v>1</v>
      </c>
      <c r="AU183" s="1" t="n">
        <f aca="false">((AO183*15)+(AP183*30)+(AQ183*30)+(AR183*30)+(AS183*15))-(AO183*120)</f>
        <v>480</v>
      </c>
      <c r="AV183" s="1" t="n">
        <f aca="false">((AO183*15)+(AP183*30)+(AQ183*30)+(AR183*30)+(AS183*15))</f>
        <v>10560</v>
      </c>
      <c r="AX183" s="4" t="n">
        <f aca="false">10000/SQRT((AO183*BE183)*(AVERAGE(AO183:AS183)*AVERAGE(BE183:BI183)))</f>
        <v>10.8359105018486</v>
      </c>
      <c r="AY183" s="4" t="n">
        <v>0</v>
      </c>
      <c r="AZ183" s="2" t="n">
        <f aca="false">(AO183*BE183)/405</f>
        <v>0.879407407407407</v>
      </c>
      <c r="BA183" s="2" t="n">
        <v>0</v>
      </c>
      <c r="BB183" s="2" t="n">
        <f aca="false">1/(LOG(BE183)+LOG(AO183))</f>
        <v>0.391904024303178</v>
      </c>
      <c r="BC183" s="2" t="n">
        <f aca="false">(BF183-BE183)/(AP183-AO183)</f>
        <v>8.372</v>
      </c>
      <c r="BD183" s="2" t="n">
        <f aca="false">(20*BE183)/((AO183/18)-3.5)</f>
        <v>72.6857142857143</v>
      </c>
      <c r="BE183" s="3" t="n">
        <v>4.24</v>
      </c>
      <c r="BF183" s="3" t="n">
        <v>46.1</v>
      </c>
      <c r="BG183" s="3" t="n">
        <v>24</v>
      </c>
      <c r="BH183" s="3" t="n">
        <v>16.9</v>
      </c>
      <c r="BI183" s="3" t="n">
        <v>42.2</v>
      </c>
      <c r="BJ183" s="2" t="n">
        <f aca="false">((BE183*15)+(BF183*30)+(BG183*30)+(BH183*30)+(BI183*15))-(BE183*120)</f>
        <v>2797.8</v>
      </c>
      <c r="BK183" s="2" t="n">
        <f aca="false">((BE183*15)+(BF183*30)+(BG183*30)+(BH183*30)+(BI183*15))</f>
        <v>3306.6</v>
      </c>
      <c r="BL183" s="2" t="n">
        <f aca="false">(1/BE183)</f>
        <v>0.235849056603774</v>
      </c>
      <c r="BM183" s="2" t="n">
        <f aca="false">(BJ183/AU183)</f>
        <v>5.82875</v>
      </c>
      <c r="BN183" s="2" t="n">
        <f aca="false">(BK183/AV183)</f>
        <v>0.313125</v>
      </c>
      <c r="BO183" s="2" t="n">
        <f aca="false">(AX183*BM183)</f>
        <v>63.1598133376498</v>
      </c>
      <c r="BP183" s="2" t="n">
        <f aca="false">(AX183*BN183)</f>
        <v>3.39299447589133</v>
      </c>
      <c r="BQ183" s="2" t="n">
        <v>2</v>
      </c>
      <c r="BR183" s="4" t="n">
        <f aca="false">(BC183*BL183)</f>
        <v>1.97452830188679</v>
      </c>
      <c r="BS183" s="1" t="n">
        <v>162</v>
      </c>
      <c r="BT183" s="1" t="n">
        <v>0</v>
      </c>
      <c r="BU183" s="1" t="n">
        <v>41</v>
      </c>
      <c r="BV183" s="1" t="n">
        <v>1</v>
      </c>
      <c r="BW183" s="1" t="n">
        <v>95</v>
      </c>
      <c r="BX183" s="1" t="n">
        <v>0</v>
      </c>
      <c r="BY183" s="1" t="n">
        <v>162</v>
      </c>
      <c r="BZ183" s="1" t="n">
        <v>131</v>
      </c>
      <c r="CA183" s="1" t="n">
        <v>0</v>
      </c>
      <c r="CB183" s="1" t="n">
        <v>0</v>
      </c>
      <c r="CD183" s="1" t="n">
        <v>55</v>
      </c>
      <c r="CE183" s="1" t="n">
        <v>89.2</v>
      </c>
      <c r="CF183" s="1" t="n">
        <v>64.67</v>
      </c>
      <c r="CG183" s="1" t="n">
        <v>144</v>
      </c>
      <c r="CH183" s="1" t="n">
        <v>88</v>
      </c>
      <c r="CI183" s="1" t="n">
        <v>385</v>
      </c>
      <c r="CJ183" s="1" t="n">
        <v>1.56</v>
      </c>
      <c r="CK183" s="1" t="s">
        <v>429</v>
      </c>
      <c r="FM183" s="1" t="n">
        <v>24</v>
      </c>
      <c r="FN183" s="1" t="n">
        <v>24</v>
      </c>
      <c r="FO183" s="1" t="n">
        <v>1</v>
      </c>
      <c r="FP183" s="1" t="n">
        <v>1</v>
      </c>
      <c r="FQ183" s="1" t="n">
        <v>49.32568</v>
      </c>
      <c r="FR183" s="1" t="n">
        <v>2697.333</v>
      </c>
      <c r="FS183" s="1" t="n">
        <v>13.09</v>
      </c>
      <c r="FT183" s="1" t="n">
        <v>3</v>
      </c>
      <c r="FU183" s="1" t="n">
        <v>4</v>
      </c>
      <c r="FV183" s="1" t="n">
        <v>1</v>
      </c>
      <c r="FW183" s="1" t="n">
        <v>1928.16</v>
      </c>
      <c r="FX183" s="1" t="n">
        <v>52.05</v>
      </c>
      <c r="FY183" s="1" t="n">
        <v>13.16</v>
      </c>
      <c r="FZ183" s="1" t="n">
        <v>18.82</v>
      </c>
      <c r="GA183" s="1" t="n">
        <v>21.99</v>
      </c>
      <c r="GB183" s="1" t="n">
        <v>331.39</v>
      </c>
      <c r="GC183" s="1" t="n">
        <v>28.77</v>
      </c>
      <c r="GD183" s="1" t="n">
        <v>28.21</v>
      </c>
      <c r="GE183" s="1" t="n">
        <v>1.93</v>
      </c>
      <c r="GF183" s="1" t="n">
        <v>165.9</v>
      </c>
      <c r="GG183" s="1" t="n">
        <v>1.48</v>
      </c>
      <c r="GH183" s="1" t="n">
        <v>24.77</v>
      </c>
      <c r="GI183" s="1" t="n">
        <v>6.18</v>
      </c>
      <c r="GJ183" s="1" t="n">
        <v>26.71</v>
      </c>
      <c r="GK183" s="1" t="n">
        <v>25.26</v>
      </c>
      <c r="GL183" s="1" t="n">
        <v>10.8</v>
      </c>
      <c r="GM183" s="1" t="n">
        <v>10.64</v>
      </c>
      <c r="GN183" s="1" t="n">
        <v>0</v>
      </c>
      <c r="GO183" s="1" t="n">
        <v>15.44</v>
      </c>
      <c r="GP183" s="1" t="n">
        <v>5.57</v>
      </c>
      <c r="GQ183" s="1" t="n">
        <v>2.63</v>
      </c>
      <c r="GR183" s="1" t="n">
        <v>1.2</v>
      </c>
      <c r="GS183" s="1" t="n">
        <v>653.41</v>
      </c>
      <c r="GT183" s="1" t="n">
        <v>12.63</v>
      </c>
      <c r="GU183" s="1" t="n">
        <v>0.27</v>
      </c>
      <c r="GV183" s="1" t="n">
        <v>314.1</v>
      </c>
      <c r="GW183" s="1" t="n">
        <v>1203.81</v>
      </c>
      <c r="GX183" s="1" t="n">
        <v>2451.02</v>
      </c>
      <c r="GY183" s="1" t="n">
        <v>1759.18</v>
      </c>
      <c r="GZ183" s="1" t="n">
        <v>6.21</v>
      </c>
      <c r="HA183" s="1" t="n">
        <v>1.54</v>
      </c>
      <c r="HB183" s="1" t="n">
        <v>2.68</v>
      </c>
      <c r="HC183" s="1" t="n">
        <v>0</v>
      </c>
      <c r="HD183" s="1" t="n">
        <v>49.77</v>
      </c>
      <c r="HE183" s="1" t="n">
        <v>149.96</v>
      </c>
      <c r="HF183" s="1" t="n">
        <v>1.76</v>
      </c>
      <c r="HG183" s="1" t="n">
        <v>1.23</v>
      </c>
      <c r="HH183" s="1" t="n">
        <v>15.72</v>
      </c>
      <c r="HI183" s="1" t="n">
        <v>3.72</v>
      </c>
      <c r="HJ183" s="1" t="n">
        <v>1.73</v>
      </c>
      <c r="HK183" s="1" t="n">
        <v>1.31</v>
      </c>
      <c r="HL183" s="1" t="n">
        <v>279.59</v>
      </c>
      <c r="HM183" s="1" t="n">
        <v>1.04</v>
      </c>
      <c r="HN183" s="1" t="n">
        <v>32.32</v>
      </c>
      <c r="HO183" s="1" t="n">
        <v>2772.86</v>
      </c>
      <c r="HP183" s="1" t="n">
        <v>2147.64</v>
      </c>
      <c r="HQ183" s="1" t="n">
        <v>35.61</v>
      </c>
      <c r="HR183" s="1" t="n">
        <v>843.89</v>
      </c>
      <c r="HS183" s="1" t="n">
        <v>572.66</v>
      </c>
      <c r="HT183" s="1" t="n">
        <v>2381.94</v>
      </c>
      <c r="HU183" s="1" t="n">
        <v>450.26</v>
      </c>
      <c r="HV183" s="1" t="n">
        <v>52.32</v>
      </c>
      <c r="HW183" s="1" t="n">
        <v>5.63</v>
      </c>
      <c r="HX183" s="1" t="n">
        <v>4.79</v>
      </c>
      <c r="HY183" s="1" t="n">
        <v>4.21</v>
      </c>
      <c r="HZ183" s="1" t="n">
        <v>0.77</v>
      </c>
      <c r="IA183" s="1" t="n">
        <v>5.68</v>
      </c>
      <c r="IB183" s="1" t="n">
        <v>1.33</v>
      </c>
      <c r="IC183" s="1" t="n">
        <v>13.38</v>
      </c>
      <c r="ID183" s="1" t="n">
        <v>5.14</v>
      </c>
      <c r="IE183" s="1" t="n">
        <v>11.07</v>
      </c>
      <c r="IF183" s="1" t="n">
        <v>19.56</v>
      </c>
      <c r="IG183" s="1" t="n">
        <v>8.56</v>
      </c>
      <c r="IH183" s="1" t="n">
        <v>227.54</v>
      </c>
      <c r="II183" s="1" t="n">
        <v>3.09</v>
      </c>
      <c r="IJ183" s="1" t="n">
        <v>29.07</v>
      </c>
      <c r="IK183" s="1" t="n">
        <v>40.49</v>
      </c>
      <c r="IL183" s="1" t="n">
        <v>2426289.1</v>
      </c>
      <c r="IM183" s="1" t="n">
        <v>7321.55</v>
      </c>
      <c r="IN183" s="1" t="n">
        <v>39.21</v>
      </c>
      <c r="IO183" s="1" t="n">
        <v>0.02</v>
      </c>
      <c r="IP183" s="1" t="n">
        <v>0</v>
      </c>
      <c r="IQ183" s="1" t="n">
        <v>0</v>
      </c>
      <c r="IR183" s="1" t="n">
        <v>0.01</v>
      </c>
      <c r="IS183" s="1" t="n">
        <v>0.02</v>
      </c>
      <c r="IT183" s="1" t="n">
        <v>0.01</v>
      </c>
      <c r="IU183" s="1" t="n">
        <v>0.23</v>
      </c>
      <c r="IV183" s="1" t="n">
        <v>0.42</v>
      </c>
      <c r="IW183" s="1" t="n">
        <v>6.14</v>
      </c>
      <c r="IX183" s="1" t="n">
        <v>6.19</v>
      </c>
      <c r="IY183" s="1" t="n">
        <v>2.12</v>
      </c>
      <c r="IZ183" s="1" t="n">
        <v>1.72</v>
      </c>
      <c r="JA183" s="1" t="n">
        <v>0.87</v>
      </c>
      <c r="JB183" s="1" t="n">
        <v>0.03</v>
      </c>
      <c r="JC183" s="1" t="n">
        <v>14.96</v>
      </c>
      <c r="JD183" s="1" t="n">
        <v>11.67</v>
      </c>
      <c r="JE183" s="1" t="n">
        <v>0.5</v>
      </c>
      <c r="JF183" s="1" t="n">
        <v>0.05</v>
      </c>
      <c r="JG183" s="1" t="n">
        <v>0</v>
      </c>
      <c r="JH183" s="1" t="n">
        <v>6.78</v>
      </c>
      <c r="JI183" s="1" t="n">
        <v>6.04</v>
      </c>
      <c r="JJ183" s="1" t="n">
        <v>0.05</v>
      </c>
      <c r="JK183" s="1" t="n">
        <v>0.11</v>
      </c>
      <c r="JL183" s="1" t="n">
        <v>0.48</v>
      </c>
      <c r="JM183" s="1" t="n">
        <v>0.48</v>
      </c>
      <c r="JN183" s="1" t="n">
        <v>0</v>
      </c>
      <c r="JO183" s="1" t="n">
        <v>0.09</v>
      </c>
      <c r="JP183" s="1" t="n">
        <v>0.07</v>
      </c>
      <c r="JQ183" s="1" t="n">
        <v>0</v>
      </c>
      <c r="JR183" s="1" t="n">
        <v>0</v>
      </c>
      <c r="JS183" s="1" t="n">
        <v>0</v>
      </c>
      <c r="JT183" s="1" t="n">
        <v>0.02</v>
      </c>
      <c r="JU183" s="1" t="n">
        <v>0</v>
      </c>
      <c r="JV183" s="1" t="n">
        <v>48</v>
      </c>
      <c r="JW183" s="1" t="n">
        <v>2880</v>
      </c>
      <c r="JX183" s="1" t="n">
        <v>43.2</v>
      </c>
      <c r="JY183" s="1" t="n">
        <v>11.6645</v>
      </c>
      <c r="JZ183" s="1" t="n">
        <v>8.093</v>
      </c>
      <c r="KA183" s="1" t="n">
        <v>485.58</v>
      </c>
      <c r="KB183" s="1" t="n">
        <v>40.8062</v>
      </c>
      <c r="KC183" s="1" t="n">
        <v>15.226</v>
      </c>
      <c r="KD183" s="1" t="n">
        <v>913.56</v>
      </c>
      <c r="KE183" s="1" t="n">
        <v>55.23701</v>
      </c>
      <c r="KF183" s="1" t="n">
        <v>103.237</v>
      </c>
      <c r="KG183" s="1" t="n">
        <v>123.8027</v>
      </c>
    </row>
    <row r="184" customFormat="false" ht="15" hidden="false" customHeight="true" outlineLevel="0" collapsed="false">
      <c r="A184" s="1" t="n">
        <v>30823</v>
      </c>
      <c r="B184" s="1" t="n">
        <v>2</v>
      </c>
      <c r="C184" s="1" t="n">
        <v>45</v>
      </c>
      <c r="D184" s="1" t="n">
        <v>1</v>
      </c>
      <c r="E184" s="1" t="n">
        <v>0</v>
      </c>
      <c r="F184" s="1" t="n">
        <v>1</v>
      </c>
      <c r="G184" s="1" t="n">
        <v>1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</v>
      </c>
      <c r="M184" s="1" t="n">
        <v>0</v>
      </c>
      <c r="N184" s="1" t="n">
        <v>0</v>
      </c>
      <c r="O184" s="1" t="n">
        <v>0</v>
      </c>
      <c r="P184" s="1" t="n">
        <f aca="false">SUM(E184:O184)</f>
        <v>2</v>
      </c>
      <c r="Q184" s="1" t="n">
        <v>110</v>
      </c>
      <c r="R184" s="1" t="n">
        <v>70</v>
      </c>
      <c r="S184" s="1" t="n">
        <v>40</v>
      </c>
      <c r="T184" s="2" t="n">
        <v>83.3333333333333</v>
      </c>
      <c r="U184" s="3" t="n">
        <v>57.9</v>
      </c>
      <c r="V184" s="3" t="n">
        <v>157</v>
      </c>
      <c r="W184" s="2" t="n">
        <v>23.4897967463183</v>
      </c>
      <c r="X184" s="2" t="n">
        <v>0</v>
      </c>
      <c r="Y184" s="3" t="n">
        <v>73</v>
      </c>
      <c r="Z184" s="3" t="n">
        <v>96</v>
      </c>
      <c r="AA184" s="2" t="n">
        <v>38.798935684401</v>
      </c>
      <c r="AB184" s="2" t="n">
        <v>0.464968152866242</v>
      </c>
      <c r="AC184" s="2" t="n">
        <v>0.760416666666667</v>
      </c>
      <c r="AD184" s="3" t="n">
        <v>32.5</v>
      </c>
      <c r="AE184" s="3" t="n">
        <v>18.8</v>
      </c>
      <c r="AF184" s="3" t="n">
        <v>39.1</v>
      </c>
      <c r="AG184" s="1" t="n">
        <v>5</v>
      </c>
      <c r="AH184" s="3" t="n">
        <v>46.5</v>
      </c>
      <c r="AI184" s="3" t="n">
        <v>26.9</v>
      </c>
      <c r="AJ184" s="3" t="n">
        <v>37.1</v>
      </c>
      <c r="AK184" s="3" t="n">
        <v>2</v>
      </c>
      <c r="AL184" s="1" t="n">
        <v>1191</v>
      </c>
      <c r="AM184" s="1" t="n">
        <v>39</v>
      </c>
      <c r="AN184" s="1" t="n">
        <v>1858</v>
      </c>
      <c r="AO184" s="1" t="n">
        <v>91</v>
      </c>
      <c r="AP184" s="1" t="n">
        <v>117</v>
      </c>
      <c r="AQ184" s="1" t="n">
        <v>89</v>
      </c>
      <c r="AR184" s="1" t="n">
        <v>87</v>
      </c>
      <c r="AS184" s="1" t="n">
        <v>81</v>
      </c>
      <c r="AT184" s="1" t="n">
        <v>1</v>
      </c>
      <c r="AU184" s="1" t="n">
        <f aca="false">((AO184*15)+(AP184*30)+(AQ184*30)+(AR184*30)+(AS184*15))-(AO184*120)</f>
        <v>450</v>
      </c>
      <c r="AV184" s="1" t="n">
        <f aca="false">((AO184*15)+(AP184*30)+(AQ184*30)+(AR184*30)+(AS184*15))</f>
        <v>11370</v>
      </c>
      <c r="AX184" s="4" t="n">
        <f aca="false">10000/SQRT((AO184*BE184)*(AVERAGE(AO184:AS184)*AVERAGE(BE184:BI184)))</f>
        <v>5.91435221234331</v>
      </c>
      <c r="AY184" s="4" t="n">
        <v>0</v>
      </c>
      <c r="AZ184" s="2" t="n">
        <f aca="false">(AO184*BE184)/405</f>
        <v>1.83797530864198</v>
      </c>
      <c r="BA184" s="2" t="n">
        <v>0</v>
      </c>
      <c r="BB184" s="2" t="n">
        <f aca="false">1/(LOG(BE184)+LOG(AO184))</f>
        <v>0.348214307030895</v>
      </c>
      <c r="BC184" s="2" t="n">
        <f aca="false">(BF184-BE184)/(AP184-AO184)</f>
        <v>3.87769230769231</v>
      </c>
      <c r="BD184" s="2" t="n">
        <f aca="false">(20*BE184)/((AO184/18)-3.5)</f>
        <v>105.171428571429</v>
      </c>
      <c r="BE184" s="3" t="n">
        <v>8.18</v>
      </c>
      <c r="BF184" s="3" t="n">
        <v>109</v>
      </c>
      <c r="BG184" s="3" t="n">
        <v>28.2</v>
      </c>
      <c r="BH184" s="3" t="n">
        <v>34.1</v>
      </c>
      <c r="BI184" s="3" t="n">
        <v>27</v>
      </c>
      <c r="BJ184" s="2" t="n">
        <f aca="false">((BE184*15)+(BF184*30)+(BG184*30)+(BH184*30)+(BI184*15))-(BE184*120)</f>
        <v>4685.1</v>
      </c>
      <c r="BK184" s="2" t="n">
        <f aca="false">((BE184*15)+(BF184*30)+(BG184*30)+(BH184*30)+(BI184*15))</f>
        <v>5666.7</v>
      </c>
      <c r="BL184" s="2" t="n">
        <f aca="false">(1/BE184)</f>
        <v>0.122249388753056</v>
      </c>
      <c r="BM184" s="2" t="n">
        <f aca="false">(BJ184/AU184)</f>
        <v>10.4113333333333</v>
      </c>
      <c r="BN184" s="2" t="n">
        <f aca="false">(BK184/AV184)</f>
        <v>0.498390501319261</v>
      </c>
      <c r="BO184" s="2" t="n">
        <f aca="false">(AX184*BM184)</f>
        <v>61.5762923334436</v>
      </c>
      <c r="BP184" s="2" t="n">
        <f aca="false">(AX184*BN184)</f>
        <v>2.94765696408846</v>
      </c>
      <c r="BQ184" s="2" t="n">
        <v>2</v>
      </c>
      <c r="BR184" s="4" t="n">
        <f aca="false">(BC184*BL184)</f>
        <v>0.474045514387813</v>
      </c>
      <c r="BS184" s="1" t="n">
        <v>167</v>
      </c>
      <c r="BT184" s="1" t="n">
        <v>0</v>
      </c>
      <c r="BU184" s="1" t="n">
        <v>51</v>
      </c>
      <c r="BV184" s="1" t="n">
        <v>0</v>
      </c>
      <c r="BW184" s="1" t="n">
        <v>90</v>
      </c>
      <c r="BX184" s="1" t="n">
        <v>0</v>
      </c>
      <c r="BY184" s="1" t="n">
        <v>26</v>
      </c>
      <c r="BZ184" s="1" t="n">
        <v>132</v>
      </c>
      <c r="CA184" s="1" t="n">
        <v>0</v>
      </c>
      <c r="CB184" s="1" t="n">
        <v>0</v>
      </c>
      <c r="CD184" s="1" t="n">
        <v>58</v>
      </c>
      <c r="CE184" s="1" t="n">
        <v>62.21</v>
      </c>
      <c r="CF184" s="1" t="n">
        <v>36.54</v>
      </c>
      <c r="CG184" s="1" t="n">
        <v>128</v>
      </c>
      <c r="CH184" s="1" t="n">
        <v>88</v>
      </c>
      <c r="CI184" s="1" t="n">
        <v>400</v>
      </c>
      <c r="CJ184" s="1" t="n">
        <v>1.71</v>
      </c>
      <c r="CK184" s="1" t="s">
        <v>429</v>
      </c>
      <c r="FM184" s="1" t="n">
        <v>6</v>
      </c>
      <c r="FN184" s="1" t="n">
        <v>6</v>
      </c>
      <c r="FO184" s="1" t="n">
        <v>2</v>
      </c>
      <c r="FP184" s="1" t="n">
        <v>2</v>
      </c>
      <c r="FQ184" s="1" t="n">
        <v>33.25339</v>
      </c>
      <c r="FR184" s="1" t="n">
        <v>171.9024</v>
      </c>
      <c r="FS184" s="1" t="n">
        <v>0</v>
      </c>
      <c r="FT184" s="1" t="n">
        <v>1</v>
      </c>
      <c r="FU184" s="1" t="n">
        <v>3</v>
      </c>
      <c r="FV184" s="1" t="n">
        <v>1</v>
      </c>
      <c r="FW184" s="1" t="n">
        <v>2771.12</v>
      </c>
      <c r="FX184" s="1" t="n">
        <v>117.2</v>
      </c>
      <c r="FY184" s="1" t="n">
        <v>64.25</v>
      </c>
      <c r="FZ184" s="1" t="n">
        <v>46.05</v>
      </c>
      <c r="GA184" s="1" t="n">
        <v>39.99</v>
      </c>
      <c r="GB184" s="1" t="n">
        <v>392.36</v>
      </c>
      <c r="GC184" s="1" t="n">
        <v>72.4</v>
      </c>
      <c r="GD184" s="1" t="n">
        <v>58.76</v>
      </c>
      <c r="GE184" s="1" t="n">
        <v>14.82</v>
      </c>
      <c r="GF184" s="1" t="n">
        <v>51.78</v>
      </c>
      <c r="GG184" s="1" t="n">
        <v>1.59</v>
      </c>
      <c r="GH184" s="1" t="n">
        <v>36.83</v>
      </c>
      <c r="GI184" s="1" t="n">
        <v>12.74</v>
      </c>
      <c r="GJ184" s="1" t="n">
        <v>36.79</v>
      </c>
      <c r="GK184" s="1" t="n">
        <v>43.33</v>
      </c>
      <c r="GL184" s="1" t="n">
        <v>26.78</v>
      </c>
      <c r="GM184" s="1" t="n">
        <v>6.49</v>
      </c>
      <c r="GN184" s="1" t="n">
        <v>0</v>
      </c>
      <c r="GO184" s="1" t="n">
        <v>18.38</v>
      </c>
      <c r="GP184" s="1" t="n">
        <v>5.13</v>
      </c>
      <c r="GQ184" s="1" t="n">
        <v>6.81</v>
      </c>
      <c r="GR184" s="1" t="n">
        <v>2.28</v>
      </c>
      <c r="GS184" s="1" t="n">
        <v>1109.41</v>
      </c>
      <c r="GT184" s="1" t="n">
        <v>19.24</v>
      </c>
      <c r="GU184" s="1" t="n">
        <v>2.13</v>
      </c>
      <c r="GV184" s="1" t="n">
        <v>483.8</v>
      </c>
      <c r="GW184" s="1" t="n">
        <v>1898.88</v>
      </c>
      <c r="GX184" s="1" t="n">
        <v>6379.48</v>
      </c>
      <c r="GY184" s="1" t="n">
        <v>2931.39</v>
      </c>
      <c r="GZ184" s="1" t="n">
        <v>10.45</v>
      </c>
      <c r="HA184" s="1" t="n">
        <v>2.47</v>
      </c>
      <c r="HB184" s="1" t="n">
        <v>2.77</v>
      </c>
      <c r="HC184" s="1" t="n">
        <v>0</v>
      </c>
      <c r="HD184" s="1" t="n">
        <v>161.83</v>
      </c>
      <c r="HE184" s="1" t="n">
        <v>764.99</v>
      </c>
      <c r="HF184" s="1" t="n">
        <v>2.42</v>
      </c>
      <c r="HG184" s="1" t="n">
        <v>2.51</v>
      </c>
      <c r="HH184" s="1" t="n">
        <v>40.57</v>
      </c>
      <c r="HI184" s="1" t="n">
        <v>7.03</v>
      </c>
      <c r="HJ184" s="1" t="n">
        <v>3.4</v>
      </c>
      <c r="HK184" s="1" t="n">
        <v>1.28</v>
      </c>
      <c r="HL184" s="1" t="n">
        <v>542.16</v>
      </c>
      <c r="HM184" s="1" t="n">
        <v>19.2</v>
      </c>
      <c r="HN184" s="1" t="n">
        <v>166.83</v>
      </c>
      <c r="HO184" s="1" t="n">
        <v>14749.38</v>
      </c>
      <c r="HP184" s="1" t="n">
        <v>20904.95</v>
      </c>
      <c r="HQ184" s="1" t="n">
        <v>126.72</v>
      </c>
      <c r="HR184" s="1" t="n">
        <v>8902.8</v>
      </c>
      <c r="HS184" s="1" t="n">
        <v>1953.14</v>
      </c>
      <c r="HT184" s="1" t="n">
        <v>20654.59</v>
      </c>
      <c r="HU184" s="1" t="n">
        <v>3616.98</v>
      </c>
      <c r="HV184" s="1" t="n">
        <v>379.59</v>
      </c>
      <c r="HW184" s="1" t="n">
        <v>14.41</v>
      </c>
      <c r="HX184" s="1" t="n">
        <v>14.06</v>
      </c>
      <c r="HY184" s="1" t="n">
        <v>14.13</v>
      </c>
      <c r="HZ184" s="1" t="n">
        <v>1.13</v>
      </c>
      <c r="IA184" s="1" t="n">
        <v>15.22</v>
      </c>
      <c r="IB184" s="1" t="n">
        <v>3.58</v>
      </c>
      <c r="IC184" s="1" t="n">
        <v>34.87</v>
      </c>
      <c r="ID184" s="1" t="n">
        <v>15.95</v>
      </c>
      <c r="IE184" s="1" t="n">
        <v>27.87</v>
      </c>
      <c r="IF184" s="1" t="n">
        <v>33.77</v>
      </c>
      <c r="IG184" s="1" t="n">
        <v>18.22</v>
      </c>
      <c r="IH184" s="1" t="n">
        <v>322.87</v>
      </c>
      <c r="II184" s="1" t="n">
        <v>0</v>
      </c>
      <c r="IJ184" s="1" t="n">
        <v>160.25</v>
      </c>
      <c r="IK184" s="1" t="n">
        <v>134.49</v>
      </c>
      <c r="IL184" s="1" t="n">
        <v>3012449.8</v>
      </c>
      <c r="IM184" s="1" t="n">
        <v>7677.77</v>
      </c>
      <c r="IN184" s="1" t="n">
        <v>73.76</v>
      </c>
      <c r="IO184" s="1" t="n">
        <v>0.41</v>
      </c>
      <c r="IP184" s="1" t="n">
        <v>0.29</v>
      </c>
      <c r="IQ184" s="1" t="n">
        <v>0.21</v>
      </c>
      <c r="IR184" s="1" t="n">
        <v>0.4</v>
      </c>
      <c r="IS184" s="1" t="n">
        <v>0.47</v>
      </c>
      <c r="IT184" s="1" t="n">
        <v>0.27</v>
      </c>
      <c r="IU184" s="1" t="n">
        <v>1.76</v>
      </c>
      <c r="IV184" s="1" t="n">
        <v>2.29</v>
      </c>
      <c r="IW184" s="1" t="n">
        <v>12.51</v>
      </c>
      <c r="IX184" s="1" t="n">
        <v>12.8</v>
      </c>
      <c r="IY184" s="1" t="n">
        <v>5.29</v>
      </c>
      <c r="IZ184" s="1" t="n">
        <v>4.25</v>
      </c>
      <c r="JA184" s="1" t="n">
        <v>1.45</v>
      </c>
      <c r="JB184" s="1" t="n">
        <v>0.13</v>
      </c>
      <c r="JC184" s="1" t="n">
        <v>25.38</v>
      </c>
      <c r="JD184" s="1" t="n">
        <v>17.13</v>
      </c>
      <c r="JE184" s="1" t="n">
        <v>1.57</v>
      </c>
      <c r="JF184" s="1" t="n">
        <v>0.24</v>
      </c>
      <c r="JG184" s="1" t="n">
        <v>0.07</v>
      </c>
      <c r="JH184" s="1" t="n">
        <v>11.85</v>
      </c>
      <c r="JI184" s="1" t="n">
        <v>8.5</v>
      </c>
      <c r="JJ184" s="1" t="n">
        <v>0.15</v>
      </c>
      <c r="JK184" s="1" t="n">
        <v>0.34</v>
      </c>
      <c r="JL184" s="1" t="n">
        <v>1.49</v>
      </c>
      <c r="JM184" s="1" t="n">
        <v>1.11</v>
      </c>
      <c r="JN184" s="1" t="n">
        <v>0.07</v>
      </c>
      <c r="JO184" s="1" t="n">
        <v>0.13</v>
      </c>
      <c r="JP184" s="1" t="n">
        <v>0.09</v>
      </c>
      <c r="JQ184" s="1" t="n">
        <v>0.28</v>
      </c>
      <c r="JR184" s="1" t="n">
        <v>0.25</v>
      </c>
      <c r="JS184" s="1" t="n">
        <v>0.02</v>
      </c>
      <c r="JT184" s="1" t="n">
        <v>0.72</v>
      </c>
      <c r="JU184" s="1" t="n">
        <v>0.68</v>
      </c>
      <c r="JV184" s="1" t="n">
        <v>56</v>
      </c>
      <c r="JW184" s="1" t="n">
        <v>3360</v>
      </c>
      <c r="JX184" s="1" t="n">
        <v>50.4</v>
      </c>
      <c r="JY184" s="1" t="n">
        <v>21.1425</v>
      </c>
      <c r="JZ184" s="1" t="n">
        <v>17.109</v>
      </c>
      <c r="KA184" s="1" t="n">
        <v>1026.54</v>
      </c>
      <c r="KB184" s="1" t="n">
        <v>37.805</v>
      </c>
      <c r="KC184" s="1" t="n">
        <v>14.867</v>
      </c>
      <c r="KD184" s="1" t="n">
        <v>892.02</v>
      </c>
      <c r="KE184" s="1" t="n">
        <v>72.351</v>
      </c>
      <c r="KF184" s="1" t="n">
        <v>128.351</v>
      </c>
      <c r="KG184" s="1" t="n">
        <v>219.586</v>
      </c>
    </row>
    <row r="185" customFormat="false" ht="15" hidden="false" customHeight="true" outlineLevel="0" collapsed="false">
      <c r="A185" s="1" t="n">
        <v>30828</v>
      </c>
      <c r="B185" s="1" t="n">
        <v>1</v>
      </c>
      <c r="C185" s="1" t="n">
        <v>21</v>
      </c>
      <c r="D185" s="1" t="n">
        <v>1</v>
      </c>
      <c r="E185" s="1" t="n">
        <v>0</v>
      </c>
      <c r="F185" s="1" t="n">
        <v>0</v>
      </c>
      <c r="G185" s="1" t="n">
        <v>1</v>
      </c>
      <c r="H185" s="1" t="n">
        <v>1</v>
      </c>
      <c r="I185" s="1" t="n">
        <v>0</v>
      </c>
      <c r="J185" s="1" t="n">
        <v>0</v>
      </c>
      <c r="K185" s="1" t="n">
        <v>0</v>
      </c>
      <c r="L185" s="1" t="n">
        <v>0</v>
      </c>
      <c r="M185" s="1" t="n">
        <v>0</v>
      </c>
      <c r="N185" s="1" t="n">
        <v>0</v>
      </c>
      <c r="O185" s="1" t="n">
        <v>0</v>
      </c>
      <c r="P185" s="1" t="n">
        <f aca="false">SUM(E185:O185)</f>
        <v>2</v>
      </c>
      <c r="Q185" s="1" t="n">
        <v>100</v>
      </c>
      <c r="R185" s="1" t="n">
        <v>70</v>
      </c>
      <c r="S185" s="1" t="n">
        <v>30</v>
      </c>
      <c r="T185" s="2" t="n">
        <v>80</v>
      </c>
      <c r="U185" s="3" t="n">
        <v>76.2</v>
      </c>
      <c r="V185" s="3" t="n">
        <v>174</v>
      </c>
      <c r="W185" s="2" t="n">
        <v>25.1684502576298</v>
      </c>
      <c r="X185" s="2" t="n">
        <v>1</v>
      </c>
      <c r="Y185" s="3" t="n">
        <v>81.5</v>
      </c>
      <c r="Z185" s="3" t="n">
        <v>102</v>
      </c>
      <c r="AA185" s="2" t="n">
        <v>34.0943141315427</v>
      </c>
      <c r="AB185" s="2" t="n">
        <v>0.468390804597701</v>
      </c>
      <c r="AC185" s="2" t="n">
        <v>0.799019607843137</v>
      </c>
      <c r="AD185" s="3" t="n">
        <v>33.9</v>
      </c>
      <c r="AE185" s="3" t="n">
        <v>25.8</v>
      </c>
      <c r="AF185" s="3" t="n">
        <v>50.4</v>
      </c>
      <c r="AG185" s="1" t="n">
        <v>3</v>
      </c>
      <c r="AH185" s="3" t="n">
        <v>47.4</v>
      </c>
      <c r="AI185" s="3" t="n">
        <v>36.1</v>
      </c>
      <c r="AJ185" s="3" t="n">
        <v>47.8</v>
      </c>
      <c r="AK185" s="3" t="n">
        <v>2.6</v>
      </c>
      <c r="AL185" s="1" t="n">
        <v>1574</v>
      </c>
      <c r="AM185" s="1" t="n">
        <v>36</v>
      </c>
      <c r="AN185" s="1" t="n">
        <v>2802</v>
      </c>
      <c r="AO185" s="1" t="n">
        <v>99</v>
      </c>
      <c r="AP185" s="1" t="n">
        <v>146</v>
      </c>
      <c r="AQ185" s="1" t="n">
        <v>101</v>
      </c>
      <c r="AR185" s="1" t="n">
        <v>71</v>
      </c>
      <c r="AS185" s="1" t="n">
        <v>83</v>
      </c>
      <c r="AT185" s="1" t="n">
        <v>1</v>
      </c>
      <c r="AU185" s="1" t="n">
        <f aca="false">((AO185*15)+(AP185*30)+(AQ185*30)+(AR185*30)+(AS185*15))-(AO185*120)</f>
        <v>390</v>
      </c>
      <c r="AV185" s="1" t="n">
        <f aca="false">((AO185*15)+(AP185*30)+(AQ185*30)+(AR185*30)+(AS185*15))</f>
        <v>12270</v>
      </c>
      <c r="AX185" s="4" t="n">
        <f aca="false">10000/SQRT((AO185*BE185)*(AVERAGE(AO185:AS185)*AVERAGE(BE185:BI185)))</f>
        <v>11.5833652729434</v>
      </c>
      <c r="AY185" s="4" t="n">
        <v>0</v>
      </c>
      <c r="AZ185" s="2" t="n">
        <f aca="false">(AO185*BE185)/405</f>
        <v>0.694222222222222</v>
      </c>
      <c r="BA185" s="2" t="n">
        <v>0</v>
      </c>
      <c r="BB185" s="2" t="n">
        <f aca="false">1/(LOG(BE185)+LOG(AO185))</f>
        <v>0.408337678054446</v>
      </c>
      <c r="BC185" s="2" t="n">
        <f aca="false">(BF185-BE185)/(AP185-AO185)</f>
        <v>0.83531914893617</v>
      </c>
      <c r="BD185" s="2" t="n">
        <f aca="false">(20*BE185)/((AO185/18)-3.5)</f>
        <v>28.4</v>
      </c>
      <c r="BE185" s="3" t="n">
        <v>2.84</v>
      </c>
      <c r="BF185" s="3" t="n">
        <v>42.1</v>
      </c>
      <c r="BG185" s="3" t="n">
        <v>43</v>
      </c>
      <c r="BH185" s="3" t="n">
        <v>22.3</v>
      </c>
      <c r="BI185" s="3" t="n">
        <v>22.3</v>
      </c>
      <c r="BJ185" s="2" t="n">
        <f aca="false">((BE185*15)+(BF185*30)+(BG185*30)+(BH185*30)+(BI185*15))-(BE185*120)</f>
        <v>3258.3</v>
      </c>
      <c r="BK185" s="2" t="n">
        <f aca="false">((BE185*15)+(BF185*30)+(BG185*30)+(BH185*30)+(BI185*15))</f>
        <v>3599.1</v>
      </c>
      <c r="BL185" s="2" t="n">
        <f aca="false">(1/BE185)</f>
        <v>0.352112676056338</v>
      </c>
      <c r="BM185" s="2" t="n">
        <f aca="false">(BJ185/AU185)</f>
        <v>8.35461538461539</v>
      </c>
      <c r="BN185" s="2" t="n">
        <f aca="false">(BK185/AV185)</f>
        <v>0.293325183374083</v>
      </c>
      <c r="BO185" s="2" t="n">
        <f aca="false">(AX185*BM185)</f>
        <v>96.7745617149521</v>
      </c>
      <c r="BP185" s="2" t="n">
        <f aca="false">(AX185*BN185)</f>
        <v>3.3976927427751</v>
      </c>
      <c r="BQ185" s="2" t="n">
        <v>2</v>
      </c>
      <c r="BR185" s="4" t="n">
        <f aca="false">(BC185*BL185)</f>
        <v>0.294126460893018</v>
      </c>
      <c r="BS185" s="1" t="n">
        <v>104</v>
      </c>
      <c r="BT185" s="1" t="n">
        <v>0</v>
      </c>
      <c r="BU185" s="1" t="n">
        <v>40</v>
      </c>
      <c r="BV185" s="1" t="n">
        <v>0</v>
      </c>
      <c r="BW185" s="1" t="n">
        <v>53</v>
      </c>
      <c r="BX185" s="1" t="n">
        <v>0</v>
      </c>
      <c r="BY185" s="1" t="n">
        <v>11</v>
      </c>
      <c r="BZ185" s="1" t="n">
        <v>55</v>
      </c>
      <c r="CA185" s="1" t="n">
        <v>0</v>
      </c>
      <c r="CB185" s="1" t="n">
        <v>2</v>
      </c>
      <c r="CD185" s="1" t="n">
        <v>50</v>
      </c>
      <c r="CE185" s="1" t="n">
        <v>57.75</v>
      </c>
      <c r="CF185" s="1" t="n">
        <v>55.1</v>
      </c>
      <c r="CG185" s="1" t="n">
        <v>134</v>
      </c>
      <c r="CH185" s="1" t="n">
        <v>126</v>
      </c>
      <c r="CI185" s="1" t="n">
        <v>358</v>
      </c>
      <c r="CJ185" s="1" t="n">
        <v>1.22</v>
      </c>
      <c r="CK185" s="1" t="s">
        <v>429</v>
      </c>
      <c r="FM185" s="1" t="n">
        <v>16</v>
      </c>
      <c r="FN185" s="1" t="n">
        <v>16</v>
      </c>
      <c r="FO185" s="1" t="n">
        <v>2</v>
      </c>
      <c r="FP185" s="1" t="n">
        <v>1</v>
      </c>
      <c r="FQ185" s="1" t="n">
        <v>31.77</v>
      </c>
      <c r="FR185" s="1" t="n">
        <v>307.6306</v>
      </c>
      <c r="FS185" s="1" t="n">
        <v>1</v>
      </c>
      <c r="FT185" s="1" t="n">
        <v>1</v>
      </c>
      <c r="FU185" s="1" t="n">
        <v>4</v>
      </c>
      <c r="FV185" s="1" t="n">
        <v>3</v>
      </c>
      <c r="FW185" s="1" t="n">
        <v>2331.33</v>
      </c>
      <c r="FX185" s="1" t="n">
        <v>74.76</v>
      </c>
      <c r="FY185" s="1" t="n">
        <v>32.39</v>
      </c>
      <c r="FZ185" s="1" t="n">
        <v>30.79</v>
      </c>
      <c r="GA185" s="1" t="n">
        <v>22.17</v>
      </c>
      <c r="GB185" s="1" t="n">
        <v>316.61</v>
      </c>
      <c r="GC185" s="1" t="n">
        <v>34.71</v>
      </c>
      <c r="GD185" s="1" t="n">
        <v>18.68</v>
      </c>
      <c r="GE185" s="1" t="n">
        <v>12.99</v>
      </c>
      <c r="GF185" s="1" t="n">
        <v>140.95</v>
      </c>
      <c r="GG185" s="1" t="n">
        <v>1.21</v>
      </c>
      <c r="GH185" s="1" t="n">
        <v>11.97</v>
      </c>
      <c r="GI185" s="1" t="n">
        <v>6.44</v>
      </c>
      <c r="GJ185" s="1" t="n">
        <v>29.13</v>
      </c>
      <c r="GK185" s="1" t="n">
        <v>26.19</v>
      </c>
      <c r="GL185" s="1" t="n">
        <v>11.91</v>
      </c>
      <c r="GM185" s="1" t="n">
        <v>9.48</v>
      </c>
      <c r="GN185" s="1" t="n">
        <v>0</v>
      </c>
      <c r="GO185" s="1" t="n">
        <v>17.32</v>
      </c>
      <c r="GP185" s="1" t="n">
        <v>6.35</v>
      </c>
      <c r="GQ185" s="1" t="n">
        <v>3.38</v>
      </c>
      <c r="GR185" s="1" t="n">
        <v>1.05</v>
      </c>
      <c r="GS185" s="1" t="n">
        <v>946.9</v>
      </c>
      <c r="GT185" s="1" t="n">
        <v>13.35</v>
      </c>
      <c r="GU185" s="1" t="n">
        <v>0.59</v>
      </c>
      <c r="GV185" s="1" t="n">
        <v>362.27</v>
      </c>
      <c r="GW185" s="1" t="n">
        <v>1540.02</v>
      </c>
      <c r="GX185" s="1" t="n">
        <v>2755.92</v>
      </c>
      <c r="GY185" s="1" t="n">
        <v>2292</v>
      </c>
      <c r="GZ185" s="1" t="n">
        <v>7.64</v>
      </c>
      <c r="HA185" s="1" t="n">
        <v>1.53</v>
      </c>
      <c r="HB185" s="1" t="n">
        <v>2.63</v>
      </c>
      <c r="HC185" s="1" t="n">
        <v>0</v>
      </c>
      <c r="HD185" s="1" t="n">
        <v>68.76</v>
      </c>
      <c r="HE185" s="1" t="n">
        <v>152.7</v>
      </c>
      <c r="HF185" s="1" t="n">
        <v>1.81</v>
      </c>
      <c r="HG185" s="1" t="n">
        <v>1.6</v>
      </c>
      <c r="HH185" s="1" t="n">
        <v>18.25</v>
      </c>
      <c r="HI185" s="1" t="n">
        <v>4.07</v>
      </c>
      <c r="HJ185" s="1" t="n">
        <v>1.79</v>
      </c>
      <c r="HK185" s="1" t="n">
        <v>1.23</v>
      </c>
      <c r="HL185" s="1" t="n">
        <v>283.25</v>
      </c>
      <c r="HM185" s="1" t="n">
        <v>3.38</v>
      </c>
      <c r="HN185" s="1" t="n">
        <v>28.48</v>
      </c>
      <c r="HO185" s="1" t="n">
        <v>3757.99</v>
      </c>
      <c r="HP185" s="1" t="n">
        <v>3282.27</v>
      </c>
      <c r="HQ185" s="1" t="n">
        <v>26.98</v>
      </c>
      <c r="HR185" s="1" t="n">
        <v>1098.99</v>
      </c>
      <c r="HS185" s="1" t="n">
        <v>461.85</v>
      </c>
      <c r="HT185" s="1" t="n">
        <v>2215.72</v>
      </c>
      <c r="HU185" s="1" t="n">
        <v>241.82</v>
      </c>
      <c r="HV185" s="1" t="n">
        <v>213.82</v>
      </c>
      <c r="HW185" s="1" t="n">
        <v>7.25</v>
      </c>
      <c r="HX185" s="1" t="n">
        <v>6.77</v>
      </c>
      <c r="HY185" s="1" t="n">
        <v>5.23</v>
      </c>
      <c r="HZ185" s="1" t="n">
        <v>0.91</v>
      </c>
      <c r="IA185" s="1" t="n">
        <v>8.29</v>
      </c>
      <c r="IB185" s="1" t="n">
        <v>1.8</v>
      </c>
      <c r="IC185" s="1" t="n">
        <v>17.62</v>
      </c>
      <c r="ID185" s="1" t="n">
        <v>6.64</v>
      </c>
      <c r="IE185" s="1" t="n">
        <v>19.29</v>
      </c>
      <c r="IF185" s="1" t="n">
        <v>23</v>
      </c>
      <c r="IG185" s="1" t="n">
        <v>11.18</v>
      </c>
      <c r="IH185" s="1" t="n">
        <v>229.18</v>
      </c>
      <c r="II185" s="1" t="n">
        <v>33.47</v>
      </c>
      <c r="IJ185" s="1" t="n">
        <v>57.8</v>
      </c>
      <c r="IK185" s="1" t="n">
        <v>23.93</v>
      </c>
      <c r="IL185" s="1" t="n">
        <v>1756790.9</v>
      </c>
      <c r="IM185" s="1" t="n">
        <v>5548.75</v>
      </c>
      <c r="IN185" s="1" t="n">
        <v>50.4</v>
      </c>
      <c r="IO185" s="1" t="n">
        <v>0.32</v>
      </c>
      <c r="IP185" s="1" t="n">
        <v>0.2</v>
      </c>
      <c r="IQ185" s="1" t="n">
        <v>0.13</v>
      </c>
      <c r="IR185" s="1" t="n">
        <v>0.28</v>
      </c>
      <c r="IS185" s="1" t="n">
        <v>0.34</v>
      </c>
      <c r="IT185" s="1" t="n">
        <v>0.26</v>
      </c>
      <c r="IU185" s="1" t="n">
        <v>1.4</v>
      </c>
      <c r="IV185" s="1" t="n">
        <v>1.95</v>
      </c>
      <c r="IW185" s="1" t="n">
        <v>10.32</v>
      </c>
      <c r="IX185" s="1" t="n">
        <v>10.52</v>
      </c>
      <c r="IY185" s="1" t="n">
        <v>4.82</v>
      </c>
      <c r="IZ185" s="1" t="n">
        <v>3.64</v>
      </c>
      <c r="JA185" s="1" t="n">
        <v>1.13</v>
      </c>
      <c r="JB185" s="1" t="n">
        <v>0.1</v>
      </c>
      <c r="JC185" s="1" t="n">
        <v>19.68</v>
      </c>
      <c r="JD185" s="1" t="n">
        <v>13.19</v>
      </c>
      <c r="JE185" s="1" t="n">
        <v>0.92</v>
      </c>
      <c r="JF185" s="1" t="n">
        <v>0.12</v>
      </c>
      <c r="JG185" s="1" t="n">
        <v>0.02</v>
      </c>
      <c r="JH185" s="1" t="n">
        <v>8.62</v>
      </c>
      <c r="JI185" s="1" t="n">
        <v>6.23</v>
      </c>
      <c r="JJ185" s="1" t="n">
        <v>0.08</v>
      </c>
      <c r="JK185" s="1" t="n">
        <v>0.15</v>
      </c>
      <c r="JL185" s="1" t="n">
        <v>0.79</v>
      </c>
      <c r="JM185" s="1" t="n">
        <v>0.54</v>
      </c>
      <c r="JN185" s="1" t="n">
        <v>0.01</v>
      </c>
      <c r="JO185" s="1" t="n">
        <v>0.09</v>
      </c>
      <c r="JP185" s="1" t="n">
        <v>0.05</v>
      </c>
      <c r="JQ185" s="1" t="n">
        <v>0.04</v>
      </c>
      <c r="JR185" s="1" t="n">
        <v>0.04</v>
      </c>
      <c r="JS185" s="1" t="n">
        <v>0</v>
      </c>
      <c r="JT185" s="1" t="n">
        <v>0.11</v>
      </c>
      <c r="JU185" s="1" t="n">
        <v>0.1</v>
      </c>
      <c r="JV185" s="1" t="n">
        <v>48</v>
      </c>
      <c r="JW185" s="1" t="n">
        <v>2880</v>
      </c>
      <c r="JX185" s="1" t="n">
        <v>43.2</v>
      </c>
      <c r="JY185" s="1" t="n">
        <v>17.79</v>
      </c>
      <c r="JZ185" s="1" t="n">
        <v>13.085</v>
      </c>
      <c r="KA185" s="1" t="n">
        <v>785.1</v>
      </c>
      <c r="KB185" s="1" t="n">
        <v>35.405</v>
      </c>
      <c r="KC185" s="1" t="n">
        <v>13.492</v>
      </c>
      <c r="KD185" s="1" t="n">
        <v>809.52</v>
      </c>
      <c r="KE185" s="1" t="n">
        <v>69.577</v>
      </c>
      <c r="KF185" s="1" t="n">
        <v>117.577</v>
      </c>
      <c r="KG185" s="1" t="n">
        <v>188.9876</v>
      </c>
    </row>
    <row r="186" customFormat="false" ht="15" hidden="false" customHeight="true" outlineLevel="0" collapsed="false">
      <c r="A186" s="1" t="n">
        <v>30830</v>
      </c>
      <c r="B186" s="1" t="n">
        <v>1</v>
      </c>
      <c r="C186" s="1" t="n">
        <v>66</v>
      </c>
      <c r="D186" s="1" t="n">
        <v>1</v>
      </c>
      <c r="E186" s="1" t="n">
        <v>1</v>
      </c>
      <c r="F186" s="1" t="n">
        <v>1</v>
      </c>
      <c r="G186" s="1" t="n">
        <v>1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</v>
      </c>
      <c r="M186" s="1" t="n">
        <v>0</v>
      </c>
      <c r="N186" s="1" t="n">
        <v>0</v>
      </c>
      <c r="O186" s="1" t="n">
        <v>1</v>
      </c>
      <c r="P186" s="1" t="n">
        <f aca="false">SUM(E186:O186)</f>
        <v>4</v>
      </c>
      <c r="Q186" s="1" t="n">
        <v>170</v>
      </c>
      <c r="R186" s="1" t="n">
        <v>110</v>
      </c>
      <c r="S186" s="1" t="n">
        <v>60</v>
      </c>
      <c r="T186" s="2" t="n">
        <v>130</v>
      </c>
      <c r="U186" s="3" t="n">
        <v>69.9</v>
      </c>
      <c r="V186" s="3" t="n">
        <v>170</v>
      </c>
      <c r="W186" s="2" t="n">
        <v>24.1868512110727</v>
      </c>
      <c r="X186" s="2" t="n">
        <v>0</v>
      </c>
      <c r="Y186" s="3" t="n">
        <v>94</v>
      </c>
      <c r="Z186" s="3" t="n">
        <v>93</v>
      </c>
      <c r="AA186" s="2" t="n">
        <v>37.8137409068131</v>
      </c>
      <c r="AB186" s="2" t="n">
        <v>0.552941176470588</v>
      </c>
      <c r="AC186" s="2" t="n">
        <v>1.01075268817204</v>
      </c>
      <c r="AD186" s="3" t="n">
        <v>24.1</v>
      </c>
      <c r="AE186" s="3" t="n">
        <v>16.8</v>
      </c>
      <c r="AF186" s="3" t="n">
        <v>53.1</v>
      </c>
      <c r="AG186" s="1" t="n">
        <v>13</v>
      </c>
      <c r="AH186" s="3" t="n">
        <v>51.5</v>
      </c>
      <c r="AI186" s="3" t="n">
        <v>36</v>
      </c>
      <c r="AJ186" s="3" t="n">
        <v>50.4</v>
      </c>
      <c r="AK186" s="3" t="n">
        <v>2.7</v>
      </c>
      <c r="AL186" s="1" t="n">
        <v>1529</v>
      </c>
      <c r="AM186" s="1" t="n">
        <v>53</v>
      </c>
      <c r="AN186" s="1" t="n">
        <v>3211</v>
      </c>
      <c r="AO186" s="1" t="n">
        <v>106</v>
      </c>
      <c r="AP186" s="1" t="n">
        <v>181</v>
      </c>
      <c r="AQ186" s="1" t="n">
        <v>192</v>
      </c>
      <c r="AR186" s="1" t="n">
        <v>115</v>
      </c>
      <c r="AS186" s="1" t="n">
        <v>102</v>
      </c>
      <c r="AT186" s="1" t="n">
        <v>2</v>
      </c>
      <c r="AU186" s="1" t="n">
        <v>5040</v>
      </c>
      <c r="AV186" s="1" t="n">
        <f aca="false">((AO186*15)+(AP186*30)+(AQ186*30)+(AR186*30)+(AS186*15))</f>
        <v>17760</v>
      </c>
      <c r="AX186" s="4" t="n">
        <f aca="false">10000/SQRT((AO186*BE186)*(AVERAGE(AO186:AS186)*AVERAGE(BE186:BI186)))</f>
        <v>2.65838664282307</v>
      </c>
      <c r="AY186" s="4" t="n">
        <v>1</v>
      </c>
      <c r="AZ186" s="2" t="n">
        <f aca="false">(AO186*BE186)/405</f>
        <v>3.6641975308642</v>
      </c>
      <c r="BA186" s="2" t="n">
        <v>1</v>
      </c>
      <c r="BB186" s="2" t="n">
        <f aca="false">1/(LOG(BE186)+LOG(AO186))</f>
        <v>0.315314785435905</v>
      </c>
      <c r="BC186" s="2" t="n">
        <f aca="false">(BF186-BE186)/(AP186-AO186)</f>
        <v>0.669333333333333</v>
      </c>
      <c r="BD186" s="2" t="n">
        <f aca="false">(20*BE186)/((AO186/18)-3.5)</f>
        <v>117.209302325581</v>
      </c>
      <c r="BE186" s="3" t="n">
        <v>14</v>
      </c>
      <c r="BF186" s="2" t="n">
        <v>64.2</v>
      </c>
      <c r="BG186" s="2" t="n">
        <v>86.2</v>
      </c>
      <c r="BH186" s="2" t="n">
        <v>103</v>
      </c>
      <c r="BI186" s="2" t="n">
        <v>75.1</v>
      </c>
      <c r="BJ186" s="2" t="n">
        <f aca="false">((BE186*15)+(BF186*30)+(BG186*30)+(BH186*30)+(BI186*15))-(BE186*120)</f>
        <v>7258.5</v>
      </c>
      <c r="BK186" s="2" t="n">
        <f aca="false">((BE186*15)+(BF186*30)+(BG186*30)+(BH186*30)+(BI186*15))</f>
        <v>8938.5</v>
      </c>
      <c r="BL186" s="2" t="n">
        <f aca="false">(1/BE186)</f>
        <v>0.0714285714285714</v>
      </c>
      <c r="BN186" s="2" t="n">
        <f aca="false">(BK186/AV186)</f>
        <v>0.503293918918919</v>
      </c>
      <c r="BP186" s="2" t="n">
        <f aca="false">(AX186*BN186)</f>
        <v>1.33794983146813</v>
      </c>
      <c r="BQ186" s="2" t="n">
        <v>2</v>
      </c>
      <c r="BR186" s="4" t="n">
        <f aca="false">(BC186*BL186)</f>
        <v>0.0478095238095238</v>
      </c>
      <c r="BS186" s="1" t="n">
        <v>139</v>
      </c>
      <c r="BT186" s="1" t="n">
        <v>0</v>
      </c>
      <c r="BU186" s="1" t="n">
        <v>21</v>
      </c>
      <c r="BV186" s="1" t="n">
        <v>1</v>
      </c>
      <c r="BW186" s="1" t="n">
        <v>101</v>
      </c>
      <c r="BX186" s="1" t="n">
        <v>0</v>
      </c>
      <c r="BY186" s="1" t="n">
        <v>17</v>
      </c>
      <c r="BZ186" s="1" t="n">
        <v>84</v>
      </c>
      <c r="CA186" s="1" t="n">
        <v>0</v>
      </c>
      <c r="CB186" s="1" t="n">
        <v>1</v>
      </c>
      <c r="CD186" s="1" t="n">
        <v>63</v>
      </c>
      <c r="CE186" s="1" t="n">
        <v>20.92</v>
      </c>
      <c r="CF186" s="1" t="n">
        <v>53.13</v>
      </c>
      <c r="CG186" s="1" t="n">
        <v>164</v>
      </c>
      <c r="CH186" s="1" t="n">
        <v>56</v>
      </c>
      <c r="CI186" s="1" t="n">
        <v>408</v>
      </c>
      <c r="CJ186" s="1" t="n">
        <v>2.33</v>
      </c>
      <c r="CK186" s="1" t="s">
        <v>429</v>
      </c>
      <c r="FM186" s="1" t="n">
        <v>23</v>
      </c>
      <c r="FN186" s="1" t="n">
        <v>23</v>
      </c>
      <c r="FO186" s="1" t="n">
        <v>1</v>
      </c>
      <c r="FP186" s="1" t="n">
        <v>1</v>
      </c>
      <c r="FQ186" s="1" t="n">
        <v>26.77</v>
      </c>
      <c r="FR186" s="1" t="n">
        <v>1468.411</v>
      </c>
      <c r="FS186" s="1" t="n">
        <v>0</v>
      </c>
      <c r="FT186" s="1" t="n">
        <v>1</v>
      </c>
      <c r="FU186" s="1" t="n">
        <v>4</v>
      </c>
      <c r="FV186" s="1" t="n">
        <v>1</v>
      </c>
      <c r="FW186" s="1" t="n">
        <v>5688.58</v>
      </c>
      <c r="FX186" s="1" t="n">
        <v>176.56</v>
      </c>
      <c r="FY186" s="1" t="n">
        <v>79.83</v>
      </c>
      <c r="FZ186" s="1" t="n">
        <v>100.69</v>
      </c>
      <c r="GA186" s="1" t="n">
        <v>62.56</v>
      </c>
      <c r="GB186" s="1" t="n">
        <v>795.46</v>
      </c>
      <c r="GC186" s="1" t="n">
        <v>162.3</v>
      </c>
      <c r="GD186" s="1" t="n">
        <v>73.06</v>
      </c>
      <c r="GE186" s="1" t="n">
        <v>40.06</v>
      </c>
      <c r="GF186" s="1" t="n">
        <v>128.44</v>
      </c>
      <c r="GG186" s="1" t="n">
        <v>2.75</v>
      </c>
      <c r="GH186" s="1" t="n">
        <v>54.43</v>
      </c>
      <c r="GI186" s="1" t="n">
        <v>6.3</v>
      </c>
      <c r="GJ186" s="1" t="n">
        <v>36.53</v>
      </c>
      <c r="GK186" s="1" t="n">
        <v>30.71</v>
      </c>
      <c r="GL186" s="1" t="n">
        <v>13.97</v>
      </c>
      <c r="GM186" s="1" t="n">
        <v>9.9</v>
      </c>
      <c r="GN186" s="1" t="n">
        <v>0</v>
      </c>
      <c r="GO186" s="1" t="n">
        <v>29.15</v>
      </c>
      <c r="GP186" s="1" t="n">
        <v>8.2</v>
      </c>
      <c r="GQ186" s="1" t="n">
        <v>2.76</v>
      </c>
      <c r="GR186" s="1" t="n">
        <v>1.4</v>
      </c>
      <c r="GS186" s="1" t="n">
        <v>3004.4</v>
      </c>
      <c r="GT186" s="1" t="n">
        <v>27.09</v>
      </c>
      <c r="GU186" s="1" t="n">
        <v>1.53</v>
      </c>
      <c r="GV186" s="1" t="n">
        <v>631.95</v>
      </c>
      <c r="GW186" s="1" t="n">
        <v>3730.34</v>
      </c>
      <c r="GX186" s="1" t="n">
        <v>6038.41</v>
      </c>
      <c r="GY186" s="1" t="n">
        <v>5184.88</v>
      </c>
      <c r="GZ186" s="1" t="n">
        <v>21.89</v>
      </c>
      <c r="HA186" s="1" t="n">
        <v>7.29</v>
      </c>
      <c r="HB186" s="1" t="n">
        <v>4.67</v>
      </c>
      <c r="HC186" s="1" t="n">
        <v>0</v>
      </c>
      <c r="HD186" s="1" t="n">
        <v>100.46</v>
      </c>
      <c r="HE186" s="1" t="n">
        <v>206.5</v>
      </c>
      <c r="HF186" s="1" t="n">
        <v>4.36</v>
      </c>
      <c r="HG186" s="1" t="n">
        <v>5.59</v>
      </c>
      <c r="HH186" s="1" t="n">
        <v>36.71</v>
      </c>
      <c r="HI186" s="1" t="n">
        <v>12.08</v>
      </c>
      <c r="HJ186" s="1" t="n">
        <v>3.34</v>
      </c>
      <c r="HK186" s="1" t="n">
        <v>1.03</v>
      </c>
      <c r="HL186" s="1" t="n">
        <v>612.71</v>
      </c>
      <c r="HM186" s="1" t="n">
        <v>8.89</v>
      </c>
      <c r="HN186" s="1" t="n">
        <v>34.97</v>
      </c>
      <c r="HO186" s="1" t="n">
        <v>4922.75</v>
      </c>
      <c r="HP186" s="1" t="n">
        <v>1845.49</v>
      </c>
      <c r="HQ186" s="1" t="n">
        <v>33.3</v>
      </c>
      <c r="HR186" s="1" t="n">
        <v>323.56</v>
      </c>
      <c r="HS186" s="1" t="n">
        <v>429.2</v>
      </c>
      <c r="HT186" s="1" t="n">
        <v>214.36</v>
      </c>
      <c r="HU186" s="1" t="n">
        <v>171.66</v>
      </c>
      <c r="HV186" s="1" t="n">
        <v>729.03</v>
      </c>
      <c r="HW186" s="1" t="n">
        <v>25.42</v>
      </c>
      <c r="HX186" s="1" t="n">
        <v>18.34</v>
      </c>
      <c r="HY186" s="1" t="n">
        <v>13.55</v>
      </c>
      <c r="HZ186" s="1" t="n">
        <v>4.94</v>
      </c>
      <c r="IA186" s="1" t="n">
        <v>29.29</v>
      </c>
      <c r="IB186" s="1" t="n">
        <v>6.5</v>
      </c>
      <c r="IC186" s="1" t="n">
        <v>56.8</v>
      </c>
      <c r="ID186" s="1" t="n">
        <v>18.75</v>
      </c>
      <c r="IE186" s="1" t="n">
        <v>60.04</v>
      </c>
      <c r="IF186" s="1" t="n">
        <v>75.63</v>
      </c>
      <c r="IG186" s="1" t="n">
        <v>49.81</v>
      </c>
      <c r="IH186" s="1" t="n">
        <v>577.22</v>
      </c>
      <c r="II186" s="1" t="n">
        <v>0</v>
      </c>
      <c r="IJ186" s="1" t="n">
        <v>124.94</v>
      </c>
      <c r="IK186" s="1" t="n">
        <v>18.52</v>
      </c>
      <c r="IL186" s="1" t="n">
        <v>5183153.8</v>
      </c>
      <c r="IM186" s="1" t="n">
        <v>6515.92</v>
      </c>
      <c r="IN186" s="1" t="n">
        <v>171.73</v>
      </c>
      <c r="IO186" s="1" t="n">
        <v>0.67</v>
      </c>
      <c r="IP186" s="1" t="n">
        <v>0.44</v>
      </c>
      <c r="IQ186" s="1" t="n">
        <v>0.37</v>
      </c>
      <c r="IR186" s="1" t="n">
        <v>1.43</v>
      </c>
      <c r="IS186" s="1" t="n">
        <v>2.99</v>
      </c>
      <c r="IT186" s="1" t="n">
        <v>0.32</v>
      </c>
      <c r="IU186" s="1" t="n">
        <v>3.94</v>
      </c>
      <c r="IV186" s="1" t="n">
        <v>2.5</v>
      </c>
      <c r="IW186" s="1" t="n">
        <v>41.92</v>
      </c>
      <c r="IX186" s="1" t="n">
        <v>21.87</v>
      </c>
      <c r="IY186" s="1" t="n">
        <v>27.94</v>
      </c>
      <c r="IZ186" s="1" t="n">
        <v>9.62</v>
      </c>
      <c r="JA186" s="1" t="n">
        <v>2.99</v>
      </c>
      <c r="JB186" s="1" t="n">
        <v>0.15</v>
      </c>
      <c r="JC186" s="1" t="n">
        <v>77.72</v>
      </c>
      <c r="JD186" s="1" t="n">
        <v>30.77</v>
      </c>
      <c r="JE186" s="1" t="n">
        <v>5.94</v>
      </c>
      <c r="JF186" s="1" t="n">
        <v>0.4</v>
      </c>
      <c r="JG186" s="1" t="n">
        <v>0.06</v>
      </c>
      <c r="JH186" s="1" t="n">
        <v>32.93</v>
      </c>
      <c r="JI186" s="1" t="n">
        <v>17.33</v>
      </c>
      <c r="JJ186" s="1" t="n">
        <v>0.58</v>
      </c>
      <c r="JK186" s="1" t="n">
        <v>1.22</v>
      </c>
      <c r="JL186" s="1" t="n">
        <v>1.95</v>
      </c>
      <c r="JM186" s="1" t="n">
        <v>1.48</v>
      </c>
      <c r="JN186" s="1" t="n">
        <v>0</v>
      </c>
      <c r="JO186" s="1" t="n">
        <v>0.21</v>
      </c>
      <c r="JP186" s="1" t="n">
        <v>0.1</v>
      </c>
      <c r="JQ186" s="1" t="n">
        <v>0.02</v>
      </c>
      <c r="JR186" s="1" t="n">
        <v>0</v>
      </c>
      <c r="JS186" s="1" t="n">
        <v>0.02</v>
      </c>
      <c r="JT186" s="1" t="n">
        <v>0.05</v>
      </c>
      <c r="JU186" s="1" t="n">
        <v>0</v>
      </c>
      <c r="JV186" s="1" t="n">
        <v>44</v>
      </c>
      <c r="JW186" s="1" t="n">
        <v>2640</v>
      </c>
      <c r="JX186" s="1" t="n">
        <v>39.6</v>
      </c>
      <c r="JY186" s="1" t="n">
        <v>26.0125</v>
      </c>
      <c r="JZ186" s="1" t="n">
        <v>18.125</v>
      </c>
      <c r="KA186" s="1" t="n">
        <v>1087.5</v>
      </c>
      <c r="KB186" s="1" t="n">
        <v>19.989</v>
      </c>
      <c r="KC186" s="1" t="n">
        <v>7.734</v>
      </c>
      <c r="KD186" s="1" t="n">
        <v>464.04</v>
      </c>
      <c r="KE186" s="1" t="n">
        <v>65.85901</v>
      </c>
      <c r="KF186" s="1" t="n">
        <v>109.859</v>
      </c>
      <c r="KG186" s="1" t="n">
        <v>121.7865</v>
      </c>
    </row>
    <row r="187" customFormat="false" ht="15" hidden="false" customHeight="true" outlineLevel="0" collapsed="false">
      <c r="A187" s="1" t="n">
        <v>30835</v>
      </c>
      <c r="B187" s="1" t="n">
        <v>2</v>
      </c>
      <c r="C187" s="1" t="n">
        <v>48</v>
      </c>
      <c r="D187" s="1" t="n">
        <v>1</v>
      </c>
      <c r="E187" s="1" t="n">
        <v>1</v>
      </c>
      <c r="F187" s="1" t="n">
        <v>1</v>
      </c>
      <c r="G187" s="1" t="n">
        <v>1</v>
      </c>
      <c r="H187" s="1" t="n">
        <v>1</v>
      </c>
      <c r="I187" s="1" t="n">
        <v>0</v>
      </c>
      <c r="J187" s="1" t="n">
        <v>0</v>
      </c>
      <c r="K187" s="1" t="n">
        <v>0</v>
      </c>
      <c r="L187" s="1" t="n">
        <v>0</v>
      </c>
      <c r="M187" s="1" t="n">
        <v>1</v>
      </c>
      <c r="N187" s="1" t="n">
        <v>1</v>
      </c>
      <c r="O187" s="1" t="n">
        <v>1</v>
      </c>
      <c r="P187" s="1" t="n">
        <f aca="false">SUM(E187:O187)</f>
        <v>7</v>
      </c>
      <c r="Q187" s="1" t="n">
        <v>134</v>
      </c>
      <c r="R187" s="1" t="n">
        <v>88</v>
      </c>
      <c r="S187" s="1" t="n">
        <v>46</v>
      </c>
      <c r="T187" s="2" t="n">
        <v>103.333333333333</v>
      </c>
      <c r="U187" s="3" t="n">
        <v>73.8</v>
      </c>
      <c r="V187" s="3" t="n">
        <v>155</v>
      </c>
      <c r="W187" s="2" t="n">
        <v>30.7180020811654</v>
      </c>
      <c r="X187" s="2" t="n">
        <v>2</v>
      </c>
      <c r="Y187" s="3" t="n">
        <v>87</v>
      </c>
      <c r="Z187" s="3" t="n">
        <v>102</v>
      </c>
      <c r="AA187" s="2" t="n">
        <v>41.2182662345508</v>
      </c>
      <c r="AB187" s="2" t="n">
        <v>0.561290322580645</v>
      </c>
      <c r="AC187" s="2" t="n">
        <v>0.852941176470588</v>
      </c>
      <c r="AD187" s="3" t="n">
        <v>40.1</v>
      </c>
      <c r="AE187" s="3" t="n">
        <v>29.6</v>
      </c>
      <c r="AF187" s="3" t="n">
        <v>44.2</v>
      </c>
      <c r="AG187" s="1" t="n">
        <v>9</v>
      </c>
      <c r="AH187" s="3" t="n">
        <v>42.1</v>
      </c>
      <c r="AI187" s="3" t="n">
        <v>31.1</v>
      </c>
      <c r="AJ187" s="3" t="n">
        <v>42</v>
      </c>
      <c r="AK187" s="3" t="n">
        <v>2.2</v>
      </c>
      <c r="AL187" s="1" t="n">
        <v>1357</v>
      </c>
      <c r="AM187" s="1" t="n">
        <v>63</v>
      </c>
      <c r="AN187" s="1" t="n">
        <v>2225</v>
      </c>
      <c r="AO187" s="1" t="n">
        <v>104</v>
      </c>
      <c r="AP187" s="1" t="n">
        <v>194</v>
      </c>
      <c r="AQ187" s="1" t="n">
        <v>157</v>
      </c>
      <c r="AR187" s="1" t="n">
        <v>142</v>
      </c>
      <c r="AS187" s="1" t="n">
        <v>161</v>
      </c>
      <c r="AT187" s="1" t="n">
        <v>4</v>
      </c>
      <c r="AU187" s="1" t="n">
        <f aca="false">((AO187*15)+(AP187*30)+(AQ187*30)+(AR187*30)+(AS187*15))-(AO187*120)</f>
        <v>6285</v>
      </c>
      <c r="AV187" s="1" t="n">
        <f aca="false">((AO187*15)+(AP187*30)+(AQ187*30)+(AR187*30)+(AS187*15))</f>
        <v>18765</v>
      </c>
      <c r="AW187" s="1" t="n">
        <v>6.11</v>
      </c>
      <c r="AX187" s="4" t="n">
        <f aca="false">10000/SQRT((AO187*BE187)*(AVERAGE(AO187:AS187)*AVERAGE(BE187:BI187)))</f>
        <v>2.65435741420653</v>
      </c>
      <c r="AY187" s="4" t="n">
        <v>1</v>
      </c>
      <c r="AZ187" s="2" t="n">
        <f aca="false">(AO187*BE187)/405</f>
        <v>2.64493827160494</v>
      </c>
      <c r="BA187" s="2" t="n">
        <v>1</v>
      </c>
      <c r="BB187" s="2" t="n">
        <f aca="false">1/(LOG(BE187)+LOG(AO187))</f>
        <v>0.330047102302122</v>
      </c>
      <c r="BC187" s="2" t="n">
        <f aca="false">(BF187-BE187)/(AP187-AO187)</f>
        <v>1.37444444444444</v>
      </c>
      <c r="BD187" s="2" t="n">
        <f aca="false">(20*BE187)/((AO187/18)-3.5)</f>
        <v>90.4390243902439</v>
      </c>
      <c r="BE187" s="3" t="n">
        <v>10.3</v>
      </c>
      <c r="BF187" s="3" t="n">
        <v>134</v>
      </c>
      <c r="BG187" s="3" t="n">
        <v>104</v>
      </c>
      <c r="BH187" s="3" t="n">
        <v>85.7</v>
      </c>
      <c r="BI187" s="3" t="n">
        <v>103</v>
      </c>
      <c r="BJ187" s="2" t="n">
        <f aca="false">((BE187*15)+(BF187*30)+(BG187*30)+(BH187*30)+(BI187*15))-(BE187*120)</f>
        <v>10174.5</v>
      </c>
      <c r="BK187" s="2" t="n">
        <f aca="false">((BE187*15)+(BF187*30)+(BG187*30)+(BH187*30)+(BI187*15))</f>
        <v>11410.5</v>
      </c>
      <c r="BL187" s="2" t="n">
        <f aca="false">(1/BE187)</f>
        <v>0.0970873786407767</v>
      </c>
      <c r="BM187" s="2" t="n">
        <f aca="false">(BJ187/AU187)</f>
        <v>1.61885441527446</v>
      </c>
      <c r="BN187" s="2" t="n">
        <f aca="false">(BK187/AV187)</f>
        <v>0.608073541167066</v>
      </c>
      <c r="BO187" s="2" t="n">
        <f aca="false">(AX187*BM187)</f>
        <v>4.29701821970475</v>
      </c>
      <c r="BP187" s="2" t="n">
        <f aca="false">(AX187*BN187)</f>
        <v>1.61404451237962</v>
      </c>
      <c r="BQ187" s="2" t="n">
        <v>2</v>
      </c>
      <c r="BR187" s="4" t="n">
        <f aca="false">(BC187*BL187)</f>
        <v>0.13344120819849</v>
      </c>
      <c r="BS187" s="1" t="n">
        <v>231</v>
      </c>
      <c r="BT187" s="1" t="n">
        <v>1</v>
      </c>
      <c r="BU187" s="1" t="n">
        <v>43</v>
      </c>
      <c r="BV187" s="1" t="n">
        <v>1</v>
      </c>
      <c r="BW187" s="1" t="n">
        <v>144</v>
      </c>
      <c r="BX187" s="1" t="n">
        <v>1</v>
      </c>
      <c r="BY187" s="1" t="n">
        <v>44</v>
      </c>
      <c r="BZ187" s="1" t="n">
        <v>218</v>
      </c>
      <c r="CA187" s="1" t="n">
        <v>1</v>
      </c>
      <c r="CB187" s="1" t="n">
        <v>5</v>
      </c>
      <c r="CC187" s="1" t="n">
        <v>2</v>
      </c>
      <c r="CD187" s="1" t="n">
        <v>63</v>
      </c>
      <c r="CE187" s="1" t="n">
        <v>-4.59</v>
      </c>
      <c r="CF187" s="1" t="n">
        <v>14.15</v>
      </c>
      <c r="CG187" s="1" t="n">
        <v>180</v>
      </c>
      <c r="CH187" s="1" t="n">
        <v>100</v>
      </c>
      <c r="CI187" s="1" t="n">
        <v>447</v>
      </c>
      <c r="CJ187" s="1" t="n">
        <v>1.44</v>
      </c>
      <c r="CK187" s="1" t="s">
        <v>429</v>
      </c>
      <c r="FM187" s="1" t="n">
        <v>2</v>
      </c>
      <c r="FN187" s="1" t="n">
        <v>2</v>
      </c>
      <c r="FO187" s="1" t="n">
        <v>2</v>
      </c>
      <c r="FP187" s="1" t="n">
        <v>2</v>
      </c>
      <c r="FQ187" s="1" t="n">
        <v>32.51012</v>
      </c>
      <c r="FR187" s="1" t="n">
        <v>68.64906</v>
      </c>
      <c r="FS187" s="1" t="n">
        <v>0.14</v>
      </c>
      <c r="FT187" s="1" t="n">
        <v>1</v>
      </c>
      <c r="FU187" s="1" t="n">
        <v>4</v>
      </c>
      <c r="FV187" s="1" t="n">
        <v>2</v>
      </c>
      <c r="FW187" s="1" t="n">
        <v>1545.73</v>
      </c>
      <c r="FX187" s="1" t="n">
        <v>61.51</v>
      </c>
      <c r="FY187" s="1" t="n">
        <v>15.11</v>
      </c>
      <c r="FZ187" s="1" t="n">
        <v>19.36</v>
      </c>
      <c r="GA187" s="1" t="n">
        <v>24.11</v>
      </c>
      <c r="GB187" s="1" t="n">
        <v>207.14</v>
      </c>
      <c r="GC187" s="1" t="n">
        <v>22.98</v>
      </c>
      <c r="GD187" s="1" t="n">
        <v>18.6</v>
      </c>
      <c r="GE187" s="1" t="n">
        <v>5.35</v>
      </c>
      <c r="GF187" s="1" t="n">
        <v>37.22</v>
      </c>
      <c r="GG187" s="1" t="n">
        <v>0.72</v>
      </c>
      <c r="GH187" s="1" t="n">
        <v>16.44</v>
      </c>
      <c r="GI187" s="1" t="n">
        <v>2.33</v>
      </c>
      <c r="GJ187" s="1" t="n">
        <v>11.47</v>
      </c>
      <c r="GK187" s="1" t="n">
        <v>10.03</v>
      </c>
      <c r="GL187" s="1" t="n">
        <v>5.38</v>
      </c>
      <c r="GM187" s="1" t="n">
        <v>2.99</v>
      </c>
      <c r="GN187" s="1" t="n">
        <v>0</v>
      </c>
      <c r="GO187" s="1" t="n">
        <v>10.79</v>
      </c>
      <c r="GP187" s="1" t="n">
        <v>2.05</v>
      </c>
      <c r="GQ187" s="1" t="n">
        <v>1.21</v>
      </c>
      <c r="GR187" s="1" t="n">
        <v>0.68</v>
      </c>
      <c r="GS187" s="1" t="n">
        <v>1290.67</v>
      </c>
      <c r="GT187" s="1" t="n">
        <v>7.29</v>
      </c>
      <c r="GU187" s="1" t="n">
        <v>0.28</v>
      </c>
      <c r="GV187" s="1" t="n">
        <v>231.69</v>
      </c>
      <c r="GW187" s="1" t="n">
        <v>1330.64</v>
      </c>
      <c r="GX187" s="1" t="n">
        <v>2627.95</v>
      </c>
      <c r="GY187" s="1" t="n">
        <v>1842.19</v>
      </c>
      <c r="GZ187" s="1" t="n">
        <v>6.68</v>
      </c>
      <c r="HA187" s="1" t="n">
        <v>1.34</v>
      </c>
      <c r="HB187" s="1" t="n">
        <v>0.95</v>
      </c>
      <c r="HC187" s="1" t="n">
        <v>0</v>
      </c>
      <c r="HD187" s="1" t="n">
        <v>36.36</v>
      </c>
      <c r="HE187" s="1" t="n">
        <v>93.71</v>
      </c>
      <c r="HF187" s="1" t="n">
        <v>1.28</v>
      </c>
      <c r="HG187" s="1" t="n">
        <v>2.42</v>
      </c>
      <c r="HH187" s="1" t="n">
        <v>10.2</v>
      </c>
      <c r="HI187" s="1" t="n">
        <v>5.03</v>
      </c>
      <c r="HJ187" s="1" t="n">
        <v>1.34</v>
      </c>
      <c r="HK187" s="1" t="n">
        <v>1.15</v>
      </c>
      <c r="HL187" s="1" t="n">
        <v>273.58</v>
      </c>
      <c r="HM187" s="1" t="n">
        <v>4.22</v>
      </c>
      <c r="HN187" s="1" t="n">
        <v>18.52</v>
      </c>
      <c r="HO187" s="1" t="n">
        <v>2095.33</v>
      </c>
      <c r="HP187" s="1" t="n">
        <v>1557.83</v>
      </c>
      <c r="HQ187" s="1" t="n">
        <v>33.48</v>
      </c>
      <c r="HR187" s="1" t="n">
        <v>471.99</v>
      </c>
      <c r="HS187" s="1" t="n">
        <v>198.81</v>
      </c>
      <c r="HT187" s="1" t="n">
        <v>792.23</v>
      </c>
      <c r="HU187" s="1" t="n">
        <v>418.3</v>
      </c>
      <c r="HV187" s="1" t="n">
        <v>349.48</v>
      </c>
      <c r="HW187" s="1" t="n">
        <v>5.28</v>
      </c>
      <c r="HX187" s="1" t="n">
        <v>3.71</v>
      </c>
      <c r="HY187" s="1" t="n">
        <v>5.23</v>
      </c>
      <c r="HZ187" s="1" t="n">
        <v>0.44</v>
      </c>
      <c r="IA187" s="1" t="n">
        <v>7.82</v>
      </c>
      <c r="IB187" s="1" t="n">
        <v>0.99</v>
      </c>
      <c r="IC187" s="1" t="n">
        <v>15.26</v>
      </c>
      <c r="ID187" s="1" t="n">
        <v>6.1</v>
      </c>
      <c r="IE187" s="1" t="n">
        <v>13.99</v>
      </c>
      <c r="IF187" s="1" t="n">
        <v>22.13</v>
      </c>
      <c r="IG187" s="1" t="n">
        <v>10.27</v>
      </c>
      <c r="IH187" s="1" t="n">
        <v>250.55</v>
      </c>
      <c r="II187" s="1" t="n">
        <v>1.25</v>
      </c>
      <c r="IJ187" s="1" t="n">
        <v>33.2</v>
      </c>
      <c r="IK187" s="1" t="n">
        <v>17.35</v>
      </c>
      <c r="IL187" s="1" t="n">
        <v>1226324.7</v>
      </c>
      <c r="IM187" s="1" t="n">
        <v>5920.27</v>
      </c>
      <c r="IN187" s="1" t="n">
        <v>43.49</v>
      </c>
      <c r="IO187" s="1" t="n">
        <v>0.09</v>
      </c>
      <c r="IP187" s="1" t="n">
        <v>0.11</v>
      </c>
      <c r="IQ187" s="1" t="n">
        <v>0.13</v>
      </c>
      <c r="IR187" s="1" t="n">
        <v>0.3</v>
      </c>
      <c r="IS187" s="1" t="n">
        <v>0.26</v>
      </c>
      <c r="IT187" s="1" t="n">
        <v>0.02</v>
      </c>
      <c r="IU187" s="1" t="n">
        <v>0.58</v>
      </c>
      <c r="IV187" s="1" t="n">
        <v>0.32</v>
      </c>
      <c r="IW187" s="1" t="n">
        <v>7.59</v>
      </c>
      <c r="IX187" s="1" t="n">
        <v>4.77</v>
      </c>
      <c r="IY187" s="1" t="n">
        <v>3.94</v>
      </c>
      <c r="IZ187" s="1" t="n">
        <v>2.11</v>
      </c>
      <c r="JA187" s="1" t="n">
        <v>0.62</v>
      </c>
      <c r="JB187" s="1" t="n">
        <v>0</v>
      </c>
      <c r="JC187" s="1" t="n">
        <v>18.67</v>
      </c>
      <c r="JD187" s="1" t="n">
        <v>8.06</v>
      </c>
      <c r="JE187" s="1" t="n">
        <v>1.73</v>
      </c>
      <c r="JF187" s="1" t="n">
        <v>0.05</v>
      </c>
      <c r="JG187" s="1" t="n">
        <v>0</v>
      </c>
      <c r="JH187" s="1" t="n">
        <v>6.8</v>
      </c>
      <c r="JI187" s="1" t="n">
        <v>5.27</v>
      </c>
      <c r="JJ187" s="1" t="n">
        <v>0.18</v>
      </c>
      <c r="JK187" s="1" t="n">
        <v>0.5</v>
      </c>
      <c r="JL187" s="1" t="n">
        <v>0.31</v>
      </c>
      <c r="JM187" s="1" t="n">
        <v>0.48</v>
      </c>
      <c r="JN187" s="1" t="n">
        <v>0</v>
      </c>
      <c r="JO187" s="1" t="n">
        <v>0.08</v>
      </c>
      <c r="JP187" s="1" t="n">
        <v>0.06</v>
      </c>
      <c r="JQ187" s="1" t="n">
        <v>0</v>
      </c>
      <c r="JR187" s="1" t="n">
        <v>0</v>
      </c>
      <c r="JS187" s="1" t="n">
        <v>0</v>
      </c>
      <c r="JT187" s="1" t="n">
        <v>0.03</v>
      </c>
      <c r="JU187" s="1" t="n">
        <v>0.01</v>
      </c>
      <c r="JV187" s="1" t="n">
        <v>44</v>
      </c>
      <c r="JW187" s="1" t="n">
        <v>2640</v>
      </c>
      <c r="JX187" s="1" t="n">
        <v>39.6</v>
      </c>
      <c r="JY187" s="1" t="n">
        <v>9.976</v>
      </c>
      <c r="JZ187" s="1" t="n">
        <v>7.734</v>
      </c>
      <c r="KA187" s="1" t="n">
        <v>464.04</v>
      </c>
      <c r="KB187" s="1" t="n">
        <v>55.1375</v>
      </c>
      <c r="KC187" s="1" t="n">
        <v>21.375</v>
      </c>
      <c r="KD187" s="1" t="n">
        <v>1282.5</v>
      </c>
      <c r="KE187" s="1" t="n">
        <v>60.637</v>
      </c>
      <c r="KF187" s="1" t="n">
        <v>104.637</v>
      </c>
      <c r="KG187" s="1" t="n">
        <v>126.1075</v>
      </c>
    </row>
    <row r="188" customFormat="false" ht="15" hidden="false" customHeight="true" outlineLevel="0" collapsed="false">
      <c r="A188" s="1" t="n">
        <v>30836</v>
      </c>
      <c r="B188" s="1" t="n">
        <v>2</v>
      </c>
      <c r="C188" s="1" t="n">
        <v>42</v>
      </c>
      <c r="D188" s="1" t="n">
        <v>1</v>
      </c>
      <c r="E188" s="1" t="n">
        <v>1</v>
      </c>
      <c r="F188" s="1" t="n">
        <v>0</v>
      </c>
      <c r="G188" s="1" t="n">
        <v>1</v>
      </c>
      <c r="H188" s="1" t="n">
        <v>1</v>
      </c>
      <c r="I188" s="1" t="n">
        <v>0</v>
      </c>
      <c r="J188" s="1" t="n">
        <v>0</v>
      </c>
      <c r="K188" s="1" t="n">
        <v>0</v>
      </c>
      <c r="L188" s="1" t="n">
        <v>0</v>
      </c>
      <c r="M188" s="1" t="n">
        <v>1</v>
      </c>
      <c r="N188" s="1" t="n">
        <v>0</v>
      </c>
      <c r="O188" s="1" t="n">
        <v>0</v>
      </c>
      <c r="P188" s="1" t="n">
        <f aca="false">SUM(E188:O188)</f>
        <v>4</v>
      </c>
      <c r="Q188" s="1" t="n">
        <v>150</v>
      </c>
      <c r="R188" s="1" t="n">
        <v>98</v>
      </c>
      <c r="S188" s="1" t="n">
        <v>52</v>
      </c>
      <c r="T188" s="2" t="n">
        <v>115.333333333333</v>
      </c>
      <c r="U188" s="3" t="n">
        <v>87.6</v>
      </c>
      <c r="V188" s="3" t="n">
        <v>158.5</v>
      </c>
      <c r="W188" s="2" t="n">
        <v>34.8694882026888</v>
      </c>
      <c r="X188" s="2" t="n">
        <v>2</v>
      </c>
      <c r="Y188" s="3" t="n">
        <v>102.5</v>
      </c>
      <c r="Z188" s="3" t="n">
        <v>110</v>
      </c>
      <c r="AA188" s="2" t="n">
        <v>43.9204062245402</v>
      </c>
      <c r="AB188" s="2" t="n">
        <v>0.646687697160883</v>
      </c>
      <c r="AC188" s="2" t="n">
        <v>0.931818181818182</v>
      </c>
      <c r="AD188" s="3" t="n">
        <v>45.5</v>
      </c>
      <c r="AE188" s="3" t="n">
        <v>39.9</v>
      </c>
      <c r="AF188" s="3" t="n">
        <v>47.7</v>
      </c>
      <c r="AG188" s="1" t="n">
        <v>11</v>
      </c>
      <c r="AH188" s="3" t="n">
        <v>39.2</v>
      </c>
      <c r="AI188" s="3" t="n">
        <v>34.3</v>
      </c>
      <c r="AJ188" s="3" t="n">
        <v>45.3</v>
      </c>
      <c r="AK188" s="3" t="n">
        <v>2.4</v>
      </c>
      <c r="AL188" s="1" t="n">
        <v>1494</v>
      </c>
      <c r="AM188" s="1" t="n">
        <v>57</v>
      </c>
      <c r="AN188" s="1" t="n">
        <v>2331</v>
      </c>
      <c r="AO188" s="1" t="n">
        <v>96</v>
      </c>
      <c r="AP188" s="1" t="n">
        <v>149</v>
      </c>
      <c r="AQ188" s="1" t="n">
        <v>156</v>
      </c>
      <c r="AR188" s="1" t="n">
        <v>120</v>
      </c>
      <c r="AS188" s="1" t="n">
        <v>114</v>
      </c>
      <c r="AT188" s="1" t="n">
        <v>1</v>
      </c>
      <c r="AU188" s="1" t="n">
        <f aca="false">((AO188*15)+(AP188*30)+(AQ188*30)+(AR188*30)+(AS188*15))-(AO188*120)</f>
        <v>4380</v>
      </c>
      <c r="AV188" s="1" t="n">
        <f aca="false">((AO188*15)+(AP188*30)+(AQ188*30)+(AR188*30)+(AS188*15))</f>
        <v>15900</v>
      </c>
      <c r="AW188" s="1" t="n">
        <v>5.8</v>
      </c>
      <c r="AX188" s="4" t="n">
        <f aca="false">10000/SQRT((AO188*BE188)*(AVERAGE(AO188:AS188)*AVERAGE(BE188:BI188)))</f>
        <v>5.17812803335557</v>
      </c>
      <c r="AY188" s="4" t="n">
        <v>0</v>
      </c>
      <c r="AZ188" s="2" t="n">
        <f aca="false">(AO188*BE188)/405</f>
        <v>1.65925925925926</v>
      </c>
      <c r="BA188" s="2" t="n">
        <v>0</v>
      </c>
      <c r="BB188" s="2" t="n">
        <f aca="false">1/(LOG(BE188)+LOG(AO188))</f>
        <v>0.353685671528822</v>
      </c>
      <c r="BC188" s="2" t="n">
        <f aca="false">(BF188-BE188)/(AP188-AO188)</f>
        <v>0.558490566037736</v>
      </c>
      <c r="BD188" s="2" t="n">
        <f aca="false">(20*BE188)/((AO188/18)-3.5)</f>
        <v>76.3636363636364</v>
      </c>
      <c r="BE188" s="3" t="n">
        <v>7</v>
      </c>
      <c r="BF188" s="3" t="n">
        <v>36.6</v>
      </c>
      <c r="BG188" s="3" t="n">
        <v>54.9</v>
      </c>
      <c r="BH188" s="3" t="n">
        <v>57.2</v>
      </c>
      <c r="BI188" s="3" t="n">
        <v>62.8</v>
      </c>
      <c r="BJ188" s="2" t="n">
        <f aca="false">((BE188*15)+(BF188*30)+(BG188*30)+(BH188*30)+(BI188*15))-(BE188*120)</f>
        <v>4668</v>
      </c>
      <c r="BK188" s="2" t="n">
        <f aca="false">((BE188*15)+(BF188*30)+(BG188*30)+(BH188*30)+(BI188*15))</f>
        <v>5508</v>
      </c>
      <c r="BL188" s="2" t="n">
        <f aca="false">(1/BE188)</f>
        <v>0.142857142857143</v>
      </c>
      <c r="BM188" s="2" t="n">
        <f aca="false">(BJ188/AU188)</f>
        <v>1.06575342465753</v>
      </c>
      <c r="BN188" s="2" t="n">
        <f aca="false">(BK188/AV188)</f>
        <v>0.346415094339623</v>
      </c>
      <c r="BO188" s="2" t="n">
        <f aca="false">(AX188*BM188)</f>
        <v>5.51860768486388</v>
      </c>
      <c r="BP188" s="2" t="n">
        <f aca="false">(AX188*BN188)</f>
        <v>1.79378171117752</v>
      </c>
      <c r="BQ188" s="2" t="n">
        <v>2</v>
      </c>
      <c r="BR188" s="4" t="n">
        <f aca="false">(BC188*BL188)</f>
        <v>0.0797843665768194</v>
      </c>
      <c r="BS188" s="1" t="n">
        <v>171</v>
      </c>
      <c r="BT188" s="1" t="n">
        <v>0</v>
      </c>
      <c r="BU188" s="1" t="n">
        <v>59</v>
      </c>
      <c r="BV188" s="1" t="n">
        <v>0</v>
      </c>
      <c r="BW188" s="1" t="n">
        <v>94</v>
      </c>
      <c r="BX188" s="1" t="n">
        <v>0</v>
      </c>
      <c r="BY188" s="1" t="n">
        <v>18</v>
      </c>
      <c r="BZ188" s="1" t="n">
        <v>91</v>
      </c>
      <c r="CA188" s="1" t="n">
        <v>0</v>
      </c>
      <c r="CB188" s="1" t="n">
        <v>4</v>
      </c>
      <c r="CC188" s="1" t="n">
        <v>1</v>
      </c>
      <c r="CD188" s="1" t="n">
        <v>79</v>
      </c>
      <c r="CE188" s="1" t="n">
        <v>4.72</v>
      </c>
      <c r="CF188" s="1" t="n">
        <v>12.73</v>
      </c>
      <c r="CG188" s="1" t="n">
        <v>144</v>
      </c>
      <c r="CH188" s="1" t="n">
        <v>88</v>
      </c>
      <c r="CI188" s="1" t="n">
        <v>438</v>
      </c>
      <c r="CJ188" s="1" t="n">
        <v>1.82</v>
      </c>
      <c r="CK188" s="1" t="s">
        <v>429</v>
      </c>
      <c r="FM188" s="1" t="n">
        <v>40</v>
      </c>
      <c r="FN188" s="1" t="n">
        <v>40</v>
      </c>
      <c r="FO188" s="1" t="n">
        <v>1</v>
      </c>
      <c r="FP188" s="1" t="n">
        <v>1</v>
      </c>
      <c r="FQ188" s="1" t="n">
        <v>27.12036</v>
      </c>
      <c r="FR188" s="1" t="n">
        <v>56.46962</v>
      </c>
      <c r="FS188" s="1" t="n">
        <v>0</v>
      </c>
      <c r="FT188" s="1" t="n">
        <v>2</v>
      </c>
      <c r="FU188" s="1" t="n">
        <v>4</v>
      </c>
      <c r="FV188" s="1" t="n">
        <v>2</v>
      </c>
      <c r="FW188" s="1" t="n">
        <v>1460.9</v>
      </c>
      <c r="FX188" s="1" t="n">
        <v>56.55</v>
      </c>
      <c r="FY188" s="1" t="n">
        <v>28.74</v>
      </c>
      <c r="FZ188" s="1" t="n">
        <v>32.11</v>
      </c>
      <c r="GA188" s="1" t="n">
        <v>8.16</v>
      </c>
      <c r="GB188" s="1" t="n">
        <v>231.51</v>
      </c>
      <c r="GC188" s="1" t="n">
        <v>29.14</v>
      </c>
      <c r="GD188" s="1" t="n">
        <v>19.67</v>
      </c>
      <c r="GE188" s="1" t="n">
        <v>34.99</v>
      </c>
      <c r="GF188" s="1" t="n">
        <v>27.7</v>
      </c>
      <c r="GG188" s="1" t="n">
        <v>1.24</v>
      </c>
      <c r="GH188" s="1" t="n">
        <v>17.7</v>
      </c>
      <c r="GI188" s="1" t="n">
        <v>4.38</v>
      </c>
      <c r="GJ188" s="1" t="n">
        <v>18.8</v>
      </c>
      <c r="GK188" s="1" t="n">
        <v>17.67</v>
      </c>
      <c r="GL188" s="1" t="n">
        <v>11.67</v>
      </c>
      <c r="GM188" s="1" t="n">
        <v>4.04</v>
      </c>
      <c r="GN188" s="1" t="n">
        <v>0</v>
      </c>
      <c r="GO188" s="1" t="n">
        <v>11.11</v>
      </c>
      <c r="GP188" s="1" t="n">
        <v>5.68</v>
      </c>
      <c r="GQ188" s="1" t="n">
        <v>3.22</v>
      </c>
      <c r="GR188" s="1" t="n">
        <v>1.69</v>
      </c>
      <c r="GS188" s="1" t="n">
        <v>1480.7</v>
      </c>
      <c r="GT188" s="1" t="n">
        <v>7.94</v>
      </c>
      <c r="GU188" s="1" t="n">
        <v>0.16</v>
      </c>
      <c r="GV188" s="1" t="n">
        <v>352.58</v>
      </c>
      <c r="GW188" s="1" t="n">
        <v>1442.11</v>
      </c>
      <c r="GX188" s="1" t="n">
        <v>3512.13</v>
      </c>
      <c r="GY188" s="1" t="n">
        <v>1344.48</v>
      </c>
      <c r="GZ188" s="1" t="n">
        <v>8.16</v>
      </c>
      <c r="HA188" s="1" t="n">
        <v>1.19</v>
      </c>
      <c r="HB188" s="1" t="n">
        <v>2.56</v>
      </c>
      <c r="HC188" s="1" t="n">
        <v>0</v>
      </c>
      <c r="HD188" s="1" t="n">
        <v>29.7</v>
      </c>
      <c r="HE188" s="1" t="n">
        <v>159.44</v>
      </c>
      <c r="HF188" s="1" t="n">
        <v>1.3</v>
      </c>
      <c r="HG188" s="1" t="n">
        <v>2.49</v>
      </c>
      <c r="HH188" s="1" t="n">
        <v>9.29</v>
      </c>
      <c r="HI188" s="1" t="n">
        <v>5.46</v>
      </c>
      <c r="HJ188" s="1" t="n">
        <v>1.92</v>
      </c>
      <c r="HK188" s="1" t="n">
        <v>1.18</v>
      </c>
      <c r="HL188" s="1" t="n">
        <v>280.07</v>
      </c>
      <c r="HM188" s="1" t="n">
        <v>4.71</v>
      </c>
      <c r="HN188" s="1" t="n">
        <v>83.2</v>
      </c>
      <c r="HO188" s="1" t="n">
        <v>4132.3</v>
      </c>
      <c r="HP188" s="1" t="n">
        <v>3060.33</v>
      </c>
      <c r="HQ188" s="1" t="n">
        <v>50.07</v>
      </c>
      <c r="HR188" s="1" t="n">
        <v>1402.98</v>
      </c>
      <c r="HS188" s="1" t="n">
        <v>168.54</v>
      </c>
      <c r="HT188" s="1" t="n">
        <v>1667.62</v>
      </c>
      <c r="HU188" s="1" t="n">
        <v>2509.48</v>
      </c>
      <c r="HV188" s="1" t="n">
        <v>422.02</v>
      </c>
      <c r="HW188" s="1" t="n">
        <v>4.66</v>
      </c>
      <c r="HX188" s="1" t="n">
        <v>4.19</v>
      </c>
      <c r="HY188" s="1" t="n">
        <v>3.2</v>
      </c>
      <c r="HZ188" s="1" t="n">
        <v>0.28</v>
      </c>
      <c r="IA188" s="1" t="n">
        <v>1.56</v>
      </c>
      <c r="IB188" s="1" t="n">
        <v>0.31</v>
      </c>
      <c r="IC188" s="1" t="n">
        <v>6.44</v>
      </c>
      <c r="ID188" s="1" t="n">
        <v>3.41</v>
      </c>
      <c r="IE188" s="1" t="n">
        <v>21.27</v>
      </c>
      <c r="IF188" s="1" t="n">
        <v>14.59</v>
      </c>
      <c r="IG188" s="1" t="n">
        <v>5.24</v>
      </c>
      <c r="IH188" s="1" t="n">
        <v>150.58</v>
      </c>
      <c r="II188" s="1" t="n">
        <v>0</v>
      </c>
      <c r="IJ188" s="1" t="n">
        <v>18.36</v>
      </c>
      <c r="IK188" s="1" t="n">
        <v>55.48</v>
      </c>
      <c r="IL188" s="1" t="n">
        <v>1738560.2</v>
      </c>
      <c r="IM188" s="1" t="n">
        <v>7509.65</v>
      </c>
      <c r="IN188" s="1" t="n">
        <v>36.21</v>
      </c>
      <c r="IO188" s="1" t="n">
        <v>0.75</v>
      </c>
      <c r="IP188" s="1" t="n">
        <v>0.44</v>
      </c>
      <c r="IQ188" s="1" t="n">
        <v>0.28</v>
      </c>
      <c r="IR188" s="1" t="n">
        <v>0.61</v>
      </c>
      <c r="IS188" s="1" t="n">
        <v>1.17</v>
      </c>
      <c r="IT188" s="1" t="n">
        <v>0.51</v>
      </c>
      <c r="IU188" s="1" t="n">
        <v>2.54</v>
      </c>
      <c r="IV188" s="1" t="n">
        <v>3.18</v>
      </c>
      <c r="IW188" s="1" t="n">
        <v>9.83</v>
      </c>
      <c r="IX188" s="1" t="n">
        <v>9.05</v>
      </c>
      <c r="IY188" s="1" t="n">
        <v>5.18</v>
      </c>
      <c r="IZ188" s="1" t="n">
        <v>2.71</v>
      </c>
      <c r="JA188" s="1" t="n">
        <v>0.77</v>
      </c>
      <c r="JB188" s="1" t="n">
        <v>0.12</v>
      </c>
      <c r="JC188" s="1" t="n">
        <v>12.47</v>
      </c>
      <c r="JD188" s="1" t="n">
        <v>6.53</v>
      </c>
      <c r="JE188" s="1" t="n">
        <v>0.64</v>
      </c>
      <c r="JF188" s="1" t="n">
        <v>0.01</v>
      </c>
      <c r="JG188" s="1" t="n">
        <v>0</v>
      </c>
      <c r="JH188" s="1" t="n">
        <v>3.52</v>
      </c>
      <c r="JI188" s="1" t="n">
        <v>2.01</v>
      </c>
      <c r="JJ188" s="1" t="n">
        <v>0.07</v>
      </c>
      <c r="JK188" s="1" t="n">
        <v>0.05</v>
      </c>
      <c r="JL188" s="1" t="n">
        <v>0.6</v>
      </c>
      <c r="JM188" s="1" t="n">
        <v>0.35</v>
      </c>
      <c r="JN188" s="1" t="n">
        <v>0</v>
      </c>
      <c r="JO188" s="1" t="n">
        <v>0.03</v>
      </c>
      <c r="JP188" s="1" t="n">
        <v>0.01</v>
      </c>
      <c r="JQ188" s="1" t="n">
        <v>0</v>
      </c>
      <c r="JR188" s="1" t="n">
        <v>0</v>
      </c>
      <c r="JS188" s="1" t="n">
        <v>0</v>
      </c>
      <c r="JT188" s="1" t="n">
        <v>0.01</v>
      </c>
      <c r="JU188" s="1" t="n">
        <v>0.01</v>
      </c>
      <c r="JV188" s="1" t="n">
        <v>45</v>
      </c>
      <c r="JW188" s="1" t="n">
        <v>2700</v>
      </c>
      <c r="JX188" s="1" t="n">
        <v>40.5</v>
      </c>
      <c r="JY188" s="1" t="n">
        <v>80.6053</v>
      </c>
      <c r="JZ188" s="1" t="n">
        <v>65.867</v>
      </c>
      <c r="KA188" s="1" t="n">
        <v>3952.02</v>
      </c>
      <c r="KB188" s="1" t="n">
        <v>25</v>
      </c>
      <c r="KC188" s="1" t="n">
        <v>10.5</v>
      </c>
      <c r="KD188" s="1" t="n">
        <v>630</v>
      </c>
      <c r="KE188" s="1" t="n">
        <v>118.625</v>
      </c>
      <c r="KF188" s="1" t="n">
        <v>163.625</v>
      </c>
      <c r="KG188" s="1" t="n">
        <v>186.891</v>
      </c>
    </row>
    <row r="189" customFormat="false" ht="15" hidden="false" customHeight="true" outlineLevel="0" collapsed="false">
      <c r="A189" s="1" t="n">
        <v>30837</v>
      </c>
      <c r="B189" s="1" t="n">
        <v>1</v>
      </c>
      <c r="C189" s="1" t="n">
        <v>28</v>
      </c>
      <c r="D189" s="1" t="n">
        <v>1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</v>
      </c>
      <c r="M189" s="1" t="n">
        <v>1</v>
      </c>
      <c r="N189" s="1" t="n">
        <v>0</v>
      </c>
      <c r="O189" s="1" t="n">
        <v>0</v>
      </c>
      <c r="P189" s="1" t="n">
        <f aca="false">SUM(E189:O189)</f>
        <v>1</v>
      </c>
      <c r="Q189" s="1" t="n">
        <v>120</v>
      </c>
      <c r="R189" s="1" t="n">
        <v>100</v>
      </c>
      <c r="S189" s="1" t="n">
        <v>20</v>
      </c>
      <c r="T189" s="2" t="n">
        <v>106.666666666667</v>
      </c>
      <c r="U189" s="3" t="n">
        <v>88.1</v>
      </c>
      <c r="V189" s="3" t="n">
        <v>177.5</v>
      </c>
      <c r="W189" s="2" t="n">
        <v>27.9627058123388</v>
      </c>
      <c r="X189" s="2" t="n">
        <v>1</v>
      </c>
      <c r="Y189" s="3" t="n">
        <v>91.5</v>
      </c>
      <c r="Z189" s="3" t="n">
        <v>110</v>
      </c>
      <c r="AA189" s="2" t="n">
        <v>40.3167143731861</v>
      </c>
      <c r="AB189" s="2" t="n">
        <v>0.515492957746479</v>
      </c>
      <c r="AC189" s="2" t="n">
        <v>0.831818181818182</v>
      </c>
      <c r="AD189" s="3" t="n">
        <v>27.6</v>
      </c>
      <c r="AE189" s="3" t="n">
        <v>24.3</v>
      </c>
      <c r="AF189" s="3" t="n">
        <v>63.8</v>
      </c>
      <c r="AG189" s="1" t="n">
        <v>9</v>
      </c>
      <c r="AH189" s="3" t="n">
        <v>51.3</v>
      </c>
      <c r="AI189" s="3" t="n">
        <v>45.2</v>
      </c>
      <c r="AJ189" s="3" t="n">
        <v>60.6</v>
      </c>
      <c r="AK189" s="3" t="n">
        <v>3.2</v>
      </c>
      <c r="AL189" s="1" t="n">
        <v>1911</v>
      </c>
      <c r="AM189" s="1" t="n">
        <v>43</v>
      </c>
      <c r="AN189" s="1" t="n">
        <v>2962</v>
      </c>
      <c r="AO189" s="1" t="n">
        <v>86</v>
      </c>
      <c r="AP189" s="1" t="n">
        <v>118</v>
      </c>
      <c r="AQ189" s="1" t="n">
        <v>119</v>
      </c>
      <c r="AR189" s="1" t="n">
        <v>77</v>
      </c>
      <c r="AS189" s="1" t="n">
        <v>81</v>
      </c>
      <c r="AT189" s="1" t="n">
        <v>1</v>
      </c>
      <c r="AU189" s="1" t="n">
        <f aca="false">((AO189*15)+(AP189*30)+(AQ189*30)+(AR189*30)+(AS189*15))-(AO189*120)</f>
        <v>1605</v>
      </c>
      <c r="AV189" s="1" t="n">
        <f aca="false">((AO189*15)+(AP189*30)+(AQ189*30)+(AR189*30)+(AS189*15))</f>
        <v>11925</v>
      </c>
      <c r="AX189" s="4" t="n">
        <f aca="false">10000/SQRT((AO189*BE189)*(AVERAGE(AO189:AS189)*AVERAGE(BE189:BI189)))</f>
        <v>10.0239745545922</v>
      </c>
      <c r="AY189" s="4" t="n">
        <v>0</v>
      </c>
      <c r="AZ189" s="2" t="n">
        <f aca="false">(AO189*BE189)/405</f>
        <v>1.15940740740741</v>
      </c>
      <c r="BA189" s="2" t="n">
        <v>0</v>
      </c>
      <c r="BB189" s="2" t="n">
        <f aca="false">1/(LOG(BE189)+LOG(AO189))</f>
        <v>0.374294768682322</v>
      </c>
      <c r="BC189" s="2" t="n">
        <f aca="false">(BF189-BE189)/(AP189-AO189)</f>
        <v>0.96375</v>
      </c>
      <c r="BD189" s="2" t="n">
        <f aca="false">(20*BE189)/((AO189/18)-3.5)</f>
        <v>85.4608695652174</v>
      </c>
      <c r="BE189" s="3" t="n">
        <v>5.46</v>
      </c>
      <c r="BF189" s="3" t="n">
        <v>36.3</v>
      </c>
      <c r="BG189" s="3" t="n">
        <v>32.1</v>
      </c>
      <c r="BH189" s="3" t="n">
        <v>23.2</v>
      </c>
      <c r="BI189" s="3" t="n">
        <v>13.1</v>
      </c>
      <c r="BJ189" s="2" t="n">
        <f aca="false">((BE189*15)+(BF189*30)+(BG189*30)+(BH189*30)+(BI189*15))-(BE189*120)</f>
        <v>2371.2</v>
      </c>
      <c r="BK189" s="2" t="n">
        <f aca="false">((BE189*15)+(BF189*30)+(BG189*30)+(BH189*30)+(BI189*15))</f>
        <v>3026.4</v>
      </c>
      <c r="BL189" s="2" t="n">
        <f aca="false">(1/BE189)</f>
        <v>0.183150183150183</v>
      </c>
      <c r="BM189" s="2" t="n">
        <f aca="false">(BJ189/AU189)</f>
        <v>1.47738317757009</v>
      </c>
      <c r="BN189" s="2" t="n">
        <f aca="false">(BK189/AV189)</f>
        <v>0.253786163522013</v>
      </c>
      <c r="BO189" s="2" t="n">
        <f aca="false">(AX189*BM189)</f>
        <v>14.8092513793452</v>
      </c>
      <c r="BP189" s="2" t="n">
        <f aca="false">(AX189*BN189)</f>
        <v>2.54394604545223</v>
      </c>
      <c r="BQ189" s="2" t="n">
        <v>2</v>
      </c>
      <c r="BR189" s="4" t="n">
        <f aca="false">(BC189*BL189)</f>
        <v>0.176510989010989</v>
      </c>
      <c r="BS189" s="1" t="n">
        <v>190</v>
      </c>
      <c r="BT189" s="1" t="n">
        <v>0</v>
      </c>
      <c r="BU189" s="1" t="n">
        <v>46</v>
      </c>
      <c r="BV189" s="1" t="n">
        <v>0</v>
      </c>
      <c r="BW189" s="1" t="n">
        <v>114</v>
      </c>
      <c r="BX189" s="1" t="n">
        <v>0</v>
      </c>
      <c r="BY189" s="1" t="n">
        <v>30</v>
      </c>
      <c r="BZ189" s="1" t="n">
        <v>150</v>
      </c>
      <c r="CA189" s="1" t="n">
        <v>0</v>
      </c>
      <c r="CB189" s="1" t="n">
        <v>2</v>
      </c>
      <c r="CD189" s="1" t="n">
        <v>58</v>
      </c>
      <c r="CE189" s="1" t="n">
        <v>113.15</v>
      </c>
      <c r="CF189" s="1" t="n">
        <v>47.68</v>
      </c>
      <c r="CG189" s="1" t="n">
        <v>166</v>
      </c>
      <c r="CH189" s="1" t="n">
        <v>94</v>
      </c>
      <c r="CI189" s="1" t="n">
        <v>401</v>
      </c>
      <c r="CJ189" s="1" t="n">
        <v>1.12</v>
      </c>
      <c r="CK189" s="1" t="s">
        <v>433</v>
      </c>
      <c r="FM189" s="1" t="n">
        <v>10</v>
      </c>
      <c r="FN189" s="1" t="n">
        <v>10</v>
      </c>
      <c r="FO189" s="1" t="n">
        <v>2</v>
      </c>
      <c r="FP189" s="1" t="n">
        <v>2</v>
      </c>
      <c r="FQ189" s="1" t="n">
        <v>31.69036</v>
      </c>
      <c r="FR189" s="1" t="n">
        <v>189.8956</v>
      </c>
      <c r="FS189" s="1" t="n">
        <v>0.06</v>
      </c>
      <c r="FT189" s="1" t="n">
        <v>1</v>
      </c>
      <c r="FU189" s="1" t="n">
        <v>3</v>
      </c>
      <c r="FV189" s="1" t="n">
        <v>2</v>
      </c>
      <c r="FW189" s="1" t="n">
        <v>1787.49</v>
      </c>
      <c r="FX189" s="1" t="n">
        <v>62.44</v>
      </c>
      <c r="FY189" s="1" t="n">
        <v>26.4</v>
      </c>
      <c r="FZ189" s="1" t="n">
        <v>26.84</v>
      </c>
      <c r="GA189" s="1" t="n">
        <v>17.62</v>
      </c>
      <c r="GB189" s="1" t="n">
        <v>289.97</v>
      </c>
      <c r="GC189" s="1" t="n">
        <v>37.06</v>
      </c>
      <c r="GD189" s="1" t="n">
        <v>19.27</v>
      </c>
      <c r="GE189" s="1" t="n">
        <v>15.39</v>
      </c>
      <c r="GF189" s="1" t="n">
        <v>101.21</v>
      </c>
      <c r="GG189" s="1" t="n">
        <v>1.12</v>
      </c>
      <c r="GH189" s="1" t="n">
        <v>14.11</v>
      </c>
      <c r="GI189" s="1" t="n">
        <v>6.12</v>
      </c>
      <c r="GJ189" s="1" t="n">
        <v>25.64</v>
      </c>
      <c r="GK189" s="1" t="n">
        <v>22.77</v>
      </c>
      <c r="GL189" s="1" t="n">
        <v>11.95</v>
      </c>
      <c r="GM189" s="1" t="n">
        <v>7.58</v>
      </c>
      <c r="GN189" s="1" t="n">
        <v>0</v>
      </c>
      <c r="GO189" s="1" t="n">
        <v>15.77</v>
      </c>
      <c r="GP189" s="1" t="n">
        <v>6.04</v>
      </c>
      <c r="GQ189" s="1" t="n">
        <v>3.36</v>
      </c>
      <c r="GR189" s="1" t="n">
        <v>1.09</v>
      </c>
      <c r="GS189" s="1" t="n">
        <v>1164.12</v>
      </c>
      <c r="GT189" s="1" t="n">
        <v>10.88</v>
      </c>
      <c r="GU189" s="1" t="n">
        <v>0.34</v>
      </c>
      <c r="GV189" s="1" t="n">
        <v>346.14</v>
      </c>
      <c r="GW189" s="1" t="n">
        <v>1452.71</v>
      </c>
      <c r="GX189" s="1" t="n">
        <v>2994.23</v>
      </c>
      <c r="GY189" s="1" t="n">
        <v>1790.67</v>
      </c>
      <c r="GZ189" s="1" t="n">
        <v>7.11</v>
      </c>
      <c r="HA189" s="1" t="n">
        <v>1.1</v>
      </c>
      <c r="HB189" s="1" t="n">
        <v>2.41</v>
      </c>
      <c r="HC189" s="1" t="n">
        <v>0</v>
      </c>
      <c r="HD189" s="1" t="n">
        <v>45.61</v>
      </c>
      <c r="HE189" s="1" t="n">
        <v>173.47</v>
      </c>
      <c r="HF189" s="1" t="n">
        <v>1.46</v>
      </c>
      <c r="HG189" s="1" t="n">
        <v>1.75</v>
      </c>
      <c r="HH189" s="1" t="n">
        <v>14.2</v>
      </c>
      <c r="HI189" s="1" t="n">
        <v>4.19</v>
      </c>
      <c r="HJ189" s="1" t="n">
        <v>1.62</v>
      </c>
      <c r="HK189" s="1" t="n">
        <v>0.27</v>
      </c>
      <c r="HL189" s="1" t="n">
        <v>280.96</v>
      </c>
      <c r="HM189" s="1" t="n">
        <v>3.47</v>
      </c>
      <c r="HN189" s="1" t="n">
        <v>70</v>
      </c>
      <c r="HO189" s="1" t="n">
        <v>3759.63</v>
      </c>
      <c r="HP189" s="1" t="n">
        <v>4152.61</v>
      </c>
      <c r="HQ189" s="1" t="n">
        <v>69.96</v>
      </c>
      <c r="HR189" s="1" t="n">
        <v>1519.74</v>
      </c>
      <c r="HS189" s="1" t="n">
        <v>453.35</v>
      </c>
      <c r="HT189" s="1" t="n">
        <v>2289.48</v>
      </c>
      <c r="HU189" s="1" t="n">
        <v>1665.18</v>
      </c>
      <c r="HV189" s="1" t="n">
        <v>248.69</v>
      </c>
      <c r="HW189" s="1" t="n">
        <v>5.07</v>
      </c>
      <c r="HX189" s="1" t="n">
        <v>4.96</v>
      </c>
      <c r="HY189" s="1" t="n">
        <v>4.3</v>
      </c>
      <c r="HZ189" s="1" t="n">
        <v>0.65</v>
      </c>
      <c r="IA189" s="1" t="n">
        <v>7.22</v>
      </c>
      <c r="IB189" s="1" t="n">
        <v>1.42</v>
      </c>
      <c r="IC189" s="1" t="n">
        <v>14.81</v>
      </c>
      <c r="ID189" s="1" t="n">
        <v>5.56</v>
      </c>
      <c r="IE189" s="1" t="n">
        <v>15.83</v>
      </c>
      <c r="IF189" s="1" t="n">
        <v>16.79</v>
      </c>
      <c r="IG189" s="1" t="n">
        <v>7.44</v>
      </c>
      <c r="IH189" s="1" t="n">
        <v>125.07</v>
      </c>
      <c r="II189" s="1" t="n">
        <v>0.83</v>
      </c>
      <c r="IJ189" s="1" t="n">
        <v>58.95</v>
      </c>
      <c r="IK189" s="1" t="n">
        <v>56.51</v>
      </c>
      <c r="IL189" s="1" t="n">
        <v>1737219.7</v>
      </c>
      <c r="IM189" s="1" t="n">
        <v>5991.03</v>
      </c>
      <c r="IN189" s="1" t="n">
        <v>31.97</v>
      </c>
      <c r="IO189" s="1" t="n">
        <v>0.16</v>
      </c>
      <c r="IP189" s="1" t="n">
        <v>0.11</v>
      </c>
      <c r="IQ189" s="1" t="n">
        <v>0.07</v>
      </c>
      <c r="IR189" s="1" t="n">
        <v>0.18</v>
      </c>
      <c r="IS189" s="1" t="n">
        <v>0.16</v>
      </c>
      <c r="IT189" s="1" t="n">
        <v>0.09</v>
      </c>
      <c r="IU189" s="1" t="n">
        <v>0.74</v>
      </c>
      <c r="IV189" s="1" t="n">
        <v>1.07</v>
      </c>
      <c r="IW189" s="1" t="n">
        <v>6.26</v>
      </c>
      <c r="IX189" s="1" t="n">
        <v>7.28</v>
      </c>
      <c r="IY189" s="1" t="n">
        <v>2.77</v>
      </c>
      <c r="IZ189" s="1" t="n">
        <v>2.52</v>
      </c>
      <c r="JA189" s="1" t="n">
        <v>0.63</v>
      </c>
      <c r="JB189" s="1" t="n">
        <v>0.06</v>
      </c>
      <c r="JC189" s="1" t="n">
        <v>12.71</v>
      </c>
      <c r="JD189" s="1" t="n">
        <v>9.59</v>
      </c>
      <c r="JE189" s="1" t="n">
        <v>0.83</v>
      </c>
      <c r="JF189" s="1" t="n">
        <v>0.07</v>
      </c>
      <c r="JG189" s="1" t="n">
        <v>0.01</v>
      </c>
      <c r="JH189" s="1" t="n">
        <v>5.88</v>
      </c>
      <c r="JI189" s="1" t="n">
        <v>5.06</v>
      </c>
      <c r="JJ189" s="1" t="n">
        <v>0.08</v>
      </c>
      <c r="JK189" s="1" t="n">
        <v>0.17</v>
      </c>
      <c r="JL189" s="1" t="n">
        <v>0.54</v>
      </c>
      <c r="JM189" s="1" t="n">
        <v>0.48</v>
      </c>
      <c r="JN189" s="1" t="n">
        <v>0.01</v>
      </c>
      <c r="JO189" s="1" t="n">
        <v>0.05</v>
      </c>
      <c r="JP189" s="1" t="n">
        <v>0.03</v>
      </c>
      <c r="JQ189" s="1" t="n">
        <v>0.04</v>
      </c>
      <c r="JR189" s="1" t="n">
        <v>0.04</v>
      </c>
      <c r="JS189" s="1" t="n">
        <v>0</v>
      </c>
      <c r="JT189" s="1" t="n">
        <v>0.09</v>
      </c>
      <c r="JU189" s="1" t="n">
        <v>0.09</v>
      </c>
      <c r="JV189" s="1" t="n">
        <v>53</v>
      </c>
      <c r="JW189" s="1" t="n">
        <v>3180</v>
      </c>
      <c r="JX189" s="1" t="n">
        <v>47.7</v>
      </c>
      <c r="KB189" s="1" t="n">
        <v>0</v>
      </c>
      <c r="KC189" s="1" t="n">
        <v>0</v>
      </c>
      <c r="KD189" s="1" t="n">
        <v>0</v>
      </c>
      <c r="KE189" s="1" t="n">
        <v>0</v>
      </c>
      <c r="KF189" s="1" t="n">
        <v>53</v>
      </c>
      <c r="KG189" s="1" t="n">
        <v>0</v>
      </c>
    </row>
    <row r="190" customFormat="false" ht="15" hidden="false" customHeight="true" outlineLevel="0" collapsed="false">
      <c r="A190" s="1" t="n">
        <v>30841</v>
      </c>
      <c r="B190" s="1" t="n">
        <v>1</v>
      </c>
      <c r="C190" s="1" t="n">
        <v>46</v>
      </c>
      <c r="D190" s="1" t="n">
        <v>1</v>
      </c>
      <c r="E190" s="1" t="n">
        <v>1</v>
      </c>
      <c r="F190" s="1" t="n">
        <v>1</v>
      </c>
      <c r="G190" s="1" t="n">
        <v>1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</v>
      </c>
      <c r="M190" s="1" t="n">
        <v>1</v>
      </c>
      <c r="N190" s="1" t="n">
        <v>1</v>
      </c>
      <c r="O190" s="1" t="n">
        <v>1</v>
      </c>
      <c r="P190" s="1" t="n">
        <f aca="false">SUM(E190:O190)</f>
        <v>6</v>
      </c>
      <c r="Q190" s="1" t="n">
        <v>130</v>
      </c>
      <c r="R190" s="1" t="n">
        <v>90</v>
      </c>
      <c r="S190" s="1" t="n">
        <v>40</v>
      </c>
      <c r="T190" s="2" t="n">
        <v>103.333333333333</v>
      </c>
      <c r="U190" s="3" t="n">
        <v>126.3</v>
      </c>
      <c r="V190" s="3" t="n">
        <v>175.5</v>
      </c>
      <c r="W190" s="2" t="n">
        <v>41.0061606642803</v>
      </c>
      <c r="X190" s="2" t="n">
        <v>2</v>
      </c>
      <c r="Y190" s="3" t="n">
        <v>126.5</v>
      </c>
      <c r="Z190" s="3" t="n">
        <v>132</v>
      </c>
      <c r="AA190" s="2" t="n">
        <v>48.2074772739274</v>
      </c>
      <c r="AB190" s="2" t="n">
        <v>0.720797720797721</v>
      </c>
      <c r="AC190" s="2" t="n">
        <v>0.958333333333333</v>
      </c>
      <c r="AD190" s="3" t="n">
        <v>47.8</v>
      </c>
      <c r="AE190" s="3" t="n">
        <v>60.4</v>
      </c>
      <c r="AF190" s="3" t="n">
        <v>65.9</v>
      </c>
      <c r="AG190" s="1" t="n">
        <v>28</v>
      </c>
      <c r="AJ190" s="3" t="n">
        <v>62.6</v>
      </c>
      <c r="AK190" s="3" t="n">
        <v>3.3</v>
      </c>
      <c r="AL190" s="1" t="n">
        <v>2071</v>
      </c>
      <c r="AM190" s="1" t="n">
        <v>61</v>
      </c>
      <c r="AN190" s="1" t="n">
        <v>3210</v>
      </c>
      <c r="AO190" s="1" t="n">
        <v>161</v>
      </c>
      <c r="AP190" s="1" t="n">
        <v>221</v>
      </c>
      <c r="AQ190" s="1" t="n">
        <v>275</v>
      </c>
      <c r="AR190" s="1" t="n">
        <v>279</v>
      </c>
      <c r="AS190" s="1" t="n">
        <v>280</v>
      </c>
      <c r="AT190" s="1" t="n">
        <v>5</v>
      </c>
      <c r="AU190" s="1" t="n">
        <v>10545</v>
      </c>
      <c r="AV190" s="1" t="n">
        <f aca="false">((AO190*15)+(AP190*30)+(AQ190*30)+(AR190*30)+(AS190*15))</f>
        <v>29865</v>
      </c>
      <c r="AW190" s="1" t="n">
        <v>6.38</v>
      </c>
      <c r="AX190" s="4" t="n">
        <f aca="false">10000/SQRT((AO190*BE190)*(AVERAGE(AO190:AS190)*AVERAGE(BE190:BI190)))</f>
        <v>3.18323282513872</v>
      </c>
      <c r="AY190" s="4" t="n">
        <v>1</v>
      </c>
      <c r="AZ190" s="2" t="n">
        <f aca="false">(AO190*BE190)/405</f>
        <v>2.07511111111111</v>
      </c>
      <c r="BA190" s="2" t="n">
        <v>1</v>
      </c>
      <c r="BB190" s="2" t="n">
        <f aca="false">1/(LOG(BE190)+LOG(AO190))</f>
        <v>0.341939216327659</v>
      </c>
      <c r="BC190" s="2" t="n">
        <f aca="false">(BF190-BE190)/(AP190-AO190)</f>
        <v>0.406333333333333</v>
      </c>
      <c r="BD190" s="2" t="n">
        <f aca="false">(20*BE190)/((AO190/18)-3.5)</f>
        <v>19.1755102040816</v>
      </c>
      <c r="BE190" s="3" t="n">
        <v>5.22</v>
      </c>
      <c r="BF190" s="3" t="n">
        <v>29.6</v>
      </c>
      <c r="BG190" s="3" t="n">
        <v>61.7</v>
      </c>
      <c r="BH190" s="3" t="n">
        <v>72.1</v>
      </c>
      <c r="BI190" s="3" t="n">
        <v>72.8</v>
      </c>
      <c r="BJ190" s="2" t="n">
        <f aca="false">((BE190*15)+(BF190*30)+(BG190*30)+(BH190*30)+(BI190*15))-(BE190*120)</f>
        <v>5445.9</v>
      </c>
      <c r="BK190" s="2" t="n">
        <f aca="false">((BE190*15)+(BF190*30)+(BG190*30)+(BH190*30)+(BI190*15))</f>
        <v>6072.3</v>
      </c>
      <c r="BL190" s="2" t="n">
        <f aca="false">(1/BE190)</f>
        <v>0.191570881226054</v>
      </c>
      <c r="BM190" s="2" t="n">
        <f aca="false">(BJ190/AU190)</f>
        <v>0.516443812233286</v>
      </c>
      <c r="BN190" s="2" t="n">
        <f aca="false">(BK190/AV190)</f>
        <v>0.203324962330487</v>
      </c>
      <c r="BO190" s="2" t="n">
        <f aca="false">(AX190*BM190)</f>
        <v>1.64396089544077</v>
      </c>
      <c r="BP190" s="2" t="n">
        <f aca="false">(AX190*BN190)</f>
        <v>0.647230694260501</v>
      </c>
      <c r="BQ190" s="2" t="n">
        <v>1</v>
      </c>
      <c r="BR190" s="4" t="n">
        <f aca="false">(BC190*BL190)</f>
        <v>0.0778416347381865</v>
      </c>
      <c r="BS190" s="1" t="n">
        <v>190</v>
      </c>
      <c r="BT190" s="1" t="n">
        <v>0</v>
      </c>
      <c r="BU190" s="1" t="n">
        <v>31</v>
      </c>
      <c r="BV190" s="1" t="n">
        <v>1</v>
      </c>
      <c r="BW190" s="1" t="n">
        <v>111</v>
      </c>
      <c r="BX190" s="1" t="n">
        <v>0</v>
      </c>
      <c r="BY190" s="1" t="n">
        <v>48</v>
      </c>
      <c r="BZ190" s="1" t="n">
        <v>242</v>
      </c>
      <c r="CA190" s="1" t="n">
        <v>1</v>
      </c>
      <c r="CB190" s="1" t="n">
        <v>5</v>
      </c>
      <c r="CC190" s="1" t="n">
        <v>2</v>
      </c>
      <c r="CD190" s="1" t="n">
        <v>76</v>
      </c>
      <c r="CE190" s="1" t="n">
        <v>62.83</v>
      </c>
      <c r="CF190" s="1" t="n">
        <v>26.23</v>
      </c>
      <c r="CG190" s="1" t="n">
        <v>148</v>
      </c>
      <c r="CH190" s="1" t="n">
        <v>102</v>
      </c>
      <c r="CI190" s="1" t="n">
        <v>452</v>
      </c>
      <c r="CJ190" s="1" t="n">
        <v>0.93</v>
      </c>
      <c r="CK190" s="1" t="s">
        <v>429</v>
      </c>
      <c r="CN190" s="1" t="n">
        <v>1077</v>
      </c>
      <c r="CO190" s="1" t="n">
        <v>17.3444753946147</v>
      </c>
      <c r="CP190" s="1" t="n">
        <v>36.4345403899721</v>
      </c>
      <c r="CQ190" s="1" t="n">
        <v>13.4540389972145</v>
      </c>
      <c r="CR190" s="1" t="n">
        <v>14.958217270195</v>
      </c>
      <c r="CS190" s="1" t="n">
        <v>4.67966573816156</v>
      </c>
      <c r="CT190" s="1" t="n">
        <v>49.2850510677809</v>
      </c>
      <c r="CU190" s="1" t="n">
        <v>4.2</v>
      </c>
      <c r="CV190" s="1" t="n">
        <v>4.3</v>
      </c>
      <c r="CW190" s="1" t="n">
        <v>2</v>
      </c>
      <c r="CX190" s="1" t="n">
        <v>0</v>
      </c>
      <c r="CY190" s="1" t="n">
        <v>2.2</v>
      </c>
      <c r="CZ190" s="1" t="n">
        <v>0</v>
      </c>
      <c r="DA190" s="1" t="n">
        <v>0</v>
      </c>
      <c r="DB190" s="1" t="n">
        <v>0.7</v>
      </c>
      <c r="DC190" s="1" t="n">
        <v>0.8</v>
      </c>
      <c r="DD190" s="1" t="n">
        <v>46.7</v>
      </c>
      <c r="DE190" s="1" t="n">
        <v>43.6</v>
      </c>
      <c r="DF190" s="1" t="n">
        <v>16.1</v>
      </c>
      <c r="DG190" s="1" t="n">
        <v>17.9</v>
      </c>
      <c r="DH190" s="1" t="n">
        <v>5.6</v>
      </c>
      <c r="DI190" s="1" t="n">
        <v>115</v>
      </c>
      <c r="DJ190" s="1" t="n">
        <v>132.7</v>
      </c>
      <c r="DK190" s="1" t="n">
        <v>44</v>
      </c>
      <c r="DL190" s="1" t="n">
        <v>15</v>
      </c>
      <c r="DM190" s="1" t="n">
        <v>1197</v>
      </c>
      <c r="DN190" s="1" t="n">
        <v>233</v>
      </c>
      <c r="DO190" s="1" t="n">
        <v>0.42</v>
      </c>
      <c r="DP190" s="1" t="n">
        <v>0.6</v>
      </c>
      <c r="DQ190" s="1" t="n">
        <v>0.66</v>
      </c>
      <c r="DR190" s="1" t="n">
        <v>2.01</v>
      </c>
      <c r="DS190" s="1" t="n">
        <v>142.8</v>
      </c>
      <c r="DT190" s="1" t="n">
        <v>150.8</v>
      </c>
      <c r="DU190" s="1" t="n">
        <v>1.08</v>
      </c>
      <c r="DV190" s="1" t="n">
        <v>6.78</v>
      </c>
      <c r="DW190" s="1" t="n">
        <v>0.45</v>
      </c>
      <c r="DX190" s="1" t="n">
        <v>624</v>
      </c>
      <c r="DY190" s="1" t="n">
        <v>6.76</v>
      </c>
      <c r="DZ190" s="1" t="n">
        <v>1713</v>
      </c>
      <c r="EA190" s="1" t="n">
        <v>307</v>
      </c>
      <c r="EB190" s="1" t="n">
        <v>1295</v>
      </c>
      <c r="EC190" s="1" t="n">
        <v>576</v>
      </c>
      <c r="ED190" s="1" t="n">
        <v>24</v>
      </c>
      <c r="EE190" s="1" t="n">
        <v>7.4</v>
      </c>
      <c r="EF190" s="1" t="n">
        <v>0</v>
      </c>
      <c r="EG190" s="1" t="s">
        <v>425</v>
      </c>
      <c r="EH190" s="1" t="s">
        <v>425</v>
      </c>
      <c r="EI190" s="1" t="s">
        <v>425</v>
      </c>
      <c r="EJ190" s="1" t="s">
        <v>425</v>
      </c>
      <c r="EK190" s="1" t="s">
        <v>425</v>
      </c>
      <c r="EL190" s="1" t="s">
        <v>425</v>
      </c>
      <c r="EM190" s="1" t="n">
        <v>1000</v>
      </c>
      <c r="EN190" s="1" t="n">
        <v>2000</v>
      </c>
      <c r="EO190" s="1" t="n">
        <v>5</v>
      </c>
      <c r="EP190" s="1" t="n">
        <v>0</v>
      </c>
      <c r="EQ190" s="1" t="n">
        <v>0</v>
      </c>
      <c r="ER190" s="1" t="n">
        <v>0</v>
      </c>
      <c r="ES190" s="1" t="n">
        <v>0</v>
      </c>
      <c r="ET190" s="1" t="n">
        <v>0</v>
      </c>
      <c r="EU190" s="1" t="n">
        <v>0</v>
      </c>
      <c r="EV190" s="1" t="n">
        <v>0</v>
      </c>
      <c r="EW190" s="1" t="n">
        <v>0</v>
      </c>
      <c r="EX190" s="1" t="n">
        <v>1</v>
      </c>
      <c r="EY190" s="1" t="n">
        <v>1</v>
      </c>
      <c r="EZ190" s="1" t="n">
        <v>3</v>
      </c>
      <c r="FA190" s="1" t="n">
        <v>1</v>
      </c>
      <c r="FB190" s="1" t="n">
        <v>1</v>
      </c>
      <c r="FC190" s="1" t="n">
        <v>2</v>
      </c>
      <c r="FD190" s="1" t="n">
        <v>0</v>
      </c>
      <c r="FE190" s="1" t="n">
        <v>0</v>
      </c>
      <c r="FF190" s="1" t="n">
        <v>0</v>
      </c>
      <c r="FG190" s="1" t="n">
        <v>0</v>
      </c>
      <c r="FH190" s="1" t="s">
        <v>426</v>
      </c>
      <c r="FI190" s="1" t="s">
        <v>426</v>
      </c>
      <c r="FJ190" s="1" t="n">
        <v>3</v>
      </c>
      <c r="FK190" s="1" t="n">
        <v>1</v>
      </c>
      <c r="FL190" s="1" t="n">
        <v>5</v>
      </c>
    </row>
    <row r="191" customFormat="false" ht="15" hidden="false" customHeight="true" outlineLevel="0" collapsed="false">
      <c r="A191" s="1" t="n">
        <v>30843</v>
      </c>
      <c r="B191" s="1" t="n">
        <v>2</v>
      </c>
      <c r="C191" s="1" t="n">
        <v>44</v>
      </c>
      <c r="D191" s="1" t="n">
        <v>1</v>
      </c>
      <c r="E191" s="1" t="n">
        <v>1</v>
      </c>
      <c r="F191" s="1" t="n">
        <v>0</v>
      </c>
      <c r="G191" s="1" t="n">
        <v>1</v>
      </c>
      <c r="H191" s="1" t="n">
        <v>0</v>
      </c>
      <c r="I191" s="1" t="n">
        <v>1</v>
      </c>
      <c r="J191" s="1" t="n">
        <v>0</v>
      </c>
      <c r="K191" s="1" t="n">
        <v>0</v>
      </c>
      <c r="L191" s="1" t="n">
        <v>0</v>
      </c>
      <c r="M191" s="1" t="n">
        <v>1</v>
      </c>
      <c r="N191" s="1" t="n">
        <v>0</v>
      </c>
      <c r="O191" s="1" t="n">
        <v>1</v>
      </c>
      <c r="P191" s="1" t="n">
        <f aca="false">SUM(E191:O191)</f>
        <v>5</v>
      </c>
      <c r="Q191" s="1" t="n">
        <v>110</v>
      </c>
      <c r="R191" s="1" t="n">
        <v>70</v>
      </c>
      <c r="S191" s="1" t="n">
        <v>40</v>
      </c>
      <c r="T191" s="2" t="n">
        <v>83.3333333333333</v>
      </c>
      <c r="U191" s="3" t="n">
        <v>83.9</v>
      </c>
      <c r="V191" s="3" t="n">
        <v>151.2</v>
      </c>
      <c r="W191" s="2" t="n">
        <v>36.6993505221019</v>
      </c>
      <c r="X191" s="2" t="n">
        <v>2</v>
      </c>
      <c r="Y191" s="3" t="n">
        <v>101.75</v>
      </c>
      <c r="Z191" s="3" t="n">
        <v>120</v>
      </c>
      <c r="AA191" s="2" t="n">
        <v>42.3530082316007</v>
      </c>
      <c r="AB191" s="2" t="n">
        <v>0.672949735449735</v>
      </c>
      <c r="AC191" s="2" t="n">
        <v>0.847916666666667</v>
      </c>
      <c r="AD191" s="3" t="n">
        <v>46.1</v>
      </c>
      <c r="AE191" s="3" t="n">
        <v>38.7</v>
      </c>
      <c r="AF191" s="3" t="n">
        <v>45.2</v>
      </c>
      <c r="AG191" s="1" t="n">
        <v>12</v>
      </c>
      <c r="AH191" s="3" t="n">
        <v>38.5</v>
      </c>
      <c r="AI191" s="3" t="n">
        <v>32.3</v>
      </c>
      <c r="AJ191" s="3" t="n">
        <v>42.9</v>
      </c>
      <c r="AK191" s="3" t="n">
        <v>2.3</v>
      </c>
      <c r="AL191" s="1" t="n">
        <v>1421</v>
      </c>
      <c r="AM191" s="1" t="n">
        <v>59</v>
      </c>
      <c r="AN191" s="1" t="n">
        <v>2217</v>
      </c>
      <c r="AO191" s="1" t="n">
        <v>110</v>
      </c>
      <c r="AP191" s="1" t="n">
        <v>190</v>
      </c>
      <c r="AQ191" s="1" t="n">
        <v>213</v>
      </c>
      <c r="AR191" s="1" t="n">
        <v>132</v>
      </c>
      <c r="AS191" s="1" t="n">
        <v>151</v>
      </c>
      <c r="AT191" s="1" t="n">
        <v>4</v>
      </c>
      <c r="AU191" s="1" t="n">
        <v>6765</v>
      </c>
      <c r="AV191" s="1" t="n">
        <f aca="false">((AO191*15)+(AP191*30)+(AQ191*30)+(AR191*30)+(AS191*15))</f>
        <v>19965</v>
      </c>
      <c r="AW191" s="1" t="n">
        <v>4.47</v>
      </c>
      <c r="AX191" s="4" t="n">
        <f aca="false">10000/SQRT((AO191*BE191)*(AVERAGE(AO191:AS191)*AVERAGE(BE191:BI191)))</f>
        <v>4.17121039704592</v>
      </c>
      <c r="AY191" s="4" t="n">
        <v>0</v>
      </c>
      <c r="AZ191" s="2" t="n">
        <f aca="false">(AO191*BE191)/405</f>
        <v>2.0479012345679</v>
      </c>
      <c r="BA191" s="2" t="n">
        <v>1</v>
      </c>
      <c r="BB191" s="2" t="n">
        <f aca="false">1/(LOG(BE191)+LOG(AO191))</f>
        <v>0.342610772700182</v>
      </c>
      <c r="BC191" s="2" t="n">
        <f aca="false">(BF191-BE191)/(AP191-AO191)</f>
        <v>0.51075</v>
      </c>
      <c r="BD191" s="2" t="n">
        <f aca="false">(20*BE191)/((AO191/18)-3.5)</f>
        <v>57.7531914893617</v>
      </c>
      <c r="BE191" s="3" t="n">
        <v>7.54</v>
      </c>
      <c r="BF191" s="3" t="n">
        <v>48.4</v>
      </c>
      <c r="BG191" s="3" t="n">
        <v>60.8</v>
      </c>
      <c r="BH191" s="3" t="n">
        <v>37.6</v>
      </c>
      <c r="BI191" s="3" t="n">
        <v>63.3</v>
      </c>
      <c r="BJ191" s="2" t="n">
        <f aca="false">((BE191*15)+(BF191*30)+(BG191*30)+(BH191*30)+(BI191*15))-(BE191*120)</f>
        <v>4561.8</v>
      </c>
      <c r="BK191" s="2" t="n">
        <f aca="false">((BE191*15)+(BF191*30)+(BG191*30)+(BH191*30)+(BI191*15))</f>
        <v>5466.6</v>
      </c>
      <c r="BL191" s="2" t="n">
        <f aca="false">(1/BE191)</f>
        <v>0.13262599469496</v>
      </c>
      <c r="BM191" s="2" t="n">
        <f aca="false">(BJ191/AU191)</f>
        <v>0.674323725055432</v>
      </c>
      <c r="BN191" s="2" t="n">
        <f aca="false">(BK191/AV191)</f>
        <v>0.273809166040571</v>
      </c>
      <c r="BO191" s="2" t="n">
        <f aca="false">(AX191*BM191)</f>
        <v>2.81274613292595</v>
      </c>
      <c r="BP191" s="2" t="n">
        <f aca="false">(AX191*BN191)</f>
        <v>1.1421156401949</v>
      </c>
      <c r="BQ191" s="2" t="n">
        <v>1</v>
      </c>
      <c r="BR191" s="4" t="n">
        <f aca="false">(BC191*BL191)</f>
        <v>0.0677387267904509</v>
      </c>
      <c r="BS191" s="1" t="n">
        <v>191</v>
      </c>
      <c r="BT191" s="1" t="n">
        <v>0</v>
      </c>
      <c r="BU191" s="1" t="n">
        <v>41</v>
      </c>
      <c r="BV191" s="1" t="n">
        <v>1</v>
      </c>
      <c r="BW191" s="1" t="n">
        <v>125</v>
      </c>
      <c r="BX191" s="1" t="n">
        <v>0</v>
      </c>
      <c r="BY191" s="1" t="n">
        <v>25</v>
      </c>
      <c r="BZ191" s="1" t="n">
        <v>126</v>
      </c>
      <c r="CA191" s="1" t="n">
        <v>0</v>
      </c>
      <c r="CB191" s="1" t="n">
        <v>5</v>
      </c>
      <c r="CC191" s="1" t="n">
        <v>2</v>
      </c>
      <c r="CD191" s="1" t="n">
        <v>68</v>
      </c>
      <c r="CE191" s="1" t="n">
        <v>73.67</v>
      </c>
      <c r="CF191" s="1" t="n">
        <v>56.91</v>
      </c>
      <c r="CG191" s="1" t="n">
        <v>128</v>
      </c>
      <c r="CH191" s="1" t="n">
        <v>84</v>
      </c>
      <c r="CI191" s="1" t="n">
        <v>434</v>
      </c>
      <c r="CJ191" s="1" t="n">
        <v>0.96</v>
      </c>
      <c r="CK191" s="1" t="s">
        <v>429</v>
      </c>
      <c r="FM191" s="1" t="n">
        <v>31</v>
      </c>
      <c r="FN191" s="1" t="n">
        <v>31</v>
      </c>
      <c r="FO191" s="1" t="n">
        <v>1</v>
      </c>
      <c r="FP191" s="1" t="n">
        <v>1</v>
      </c>
      <c r="FQ191" s="1" t="n">
        <v>32.97001</v>
      </c>
      <c r="FR191" s="1" t="n">
        <v>11298.56</v>
      </c>
      <c r="FS191" s="1" t="n">
        <v>0.06</v>
      </c>
      <c r="FT191" s="1" t="n">
        <v>1</v>
      </c>
      <c r="FU191" s="1" t="n">
        <v>1</v>
      </c>
      <c r="FV191" s="1" t="n">
        <v>1</v>
      </c>
      <c r="FW191" s="1" t="n">
        <v>1963.51</v>
      </c>
      <c r="FX191" s="1" t="n">
        <v>63.91</v>
      </c>
      <c r="FY191" s="1" t="n">
        <v>33.79</v>
      </c>
      <c r="FZ191" s="1" t="n">
        <v>33.47</v>
      </c>
      <c r="GA191" s="1" t="n">
        <v>22.03</v>
      </c>
      <c r="GB191" s="1" t="n">
        <v>312.76</v>
      </c>
      <c r="GC191" s="1" t="n">
        <v>41.67</v>
      </c>
      <c r="GD191" s="1" t="n">
        <v>27.73</v>
      </c>
      <c r="GE191" s="1" t="n">
        <v>24.12</v>
      </c>
      <c r="GF191" s="1" t="n">
        <v>115.58</v>
      </c>
      <c r="GG191" s="1" t="n">
        <v>1.93</v>
      </c>
      <c r="GH191" s="1" t="n">
        <v>19.78</v>
      </c>
      <c r="GI191" s="1" t="n">
        <v>8.48</v>
      </c>
      <c r="GJ191" s="1" t="n">
        <v>29.97</v>
      </c>
      <c r="GK191" s="1" t="n">
        <v>27.15</v>
      </c>
      <c r="GL191" s="1" t="n">
        <v>15.67</v>
      </c>
      <c r="GM191" s="1" t="n">
        <v>9.17</v>
      </c>
      <c r="GN191" s="1" t="n">
        <v>0</v>
      </c>
      <c r="GO191" s="1" t="n">
        <v>17.75</v>
      </c>
      <c r="GP191" s="1" t="n">
        <v>6.73</v>
      </c>
      <c r="GQ191" s="1" t="n">
        <v>4.77</v>
      </c>
      <c r="GR191" s="1" t="n">
        <v>1.32</v>
      </c>
      <c r="GS191" s="1" t="n">
        <v>1109.05</v>
      </c>
      <c r="GT191" s="1" t="n">
        <v>12.91</v>
      </c>
      <c r="GU191" s="1" t="n">
        <v>0.56</v>
      </c>
      <c r="GV191" s="1" t="n">
        <v>372.91</v>
      </c>
      <c r="GW191" s="1" t="n">
        <v>1539.09</v>
      </c>
      <c r="GX191" s="1" t="n">
        <v>3351.37</v>
      </c>
      <c r="GY191" s="1" t="n">
        <v>1328.94</v>
      </c>
      <c r="GZ191" s="1" t="n">
        <v>9.08</v>
      </c>
      <c r="HA191" s="1" t="n">
        <v>1.5</v>
      </c>
      <c r="HB191" s="1" t="n">
        <v>2.94</v>
      </c>
      <c r="HC191" s="1" t="n">
        <v>0</v>
      </c>
      <c r="HD191" s="1" t="n">
        <v>50.14</v>
      </c>
      <c r="HE191" s="1" t="n">
        <v>155.11</v>
      </c>
      <c r="HF191" s="1" t="n">
        <v>1.48</v>
      </c>
      <c r="HG191" s="1" t="n">
        <v>2.13</v>
      </c>
      <c r="HH191" s="1" t="n">
        <v>16.89</v>
      </c>
      <c r="HI191" s="1" t="n">
        <v>5.69</v>
      </c>
      <c r="HJ191" s="1" t="n">
        <v>2.02</v>
      </c>
      <c r="HK191" s="1" t="n">
        <v>1.81</v>
      </c>
      <c r="HL191" s="1" t="n">
        <v>328.05</v>
      </c>
      <c r="HM191" s="1" t="n">
        <v>3.04</v>
      </c>
      <c r="HN191" s="1" t="n">
        <v>99.11</v>
      </c>
      <c r="HO191" s="1" t="n">
        <v>4008.63</v>
      </c>
      <c r="HP191" s="1" t="n">
        <v>3671.01</v>
      </c>
      <c r="HQ191" s="1" t="n">
        <v>16</v>
      </c>
      <c r="HR191" s="1" t="n">
        <v>1670.08</v>
      </c>
      <c r="HS191" s="1" t="n">
        <v>205.82</v>
      </c>
      <c r="HT191" s="1" t="n">
        <v>5701.77</v>
      </c>
      <c r="HU191" s="1" t="n">
        <v>1147.4</v>
      </c>
      <c r="HV191" s="1" t="n">
        <v>255.8</v>
      </c>
      <c r="HW191" s="1" t="n">
        <v>7.93</v>
      </c>
      <c r="HX191" s="1" t="n">
        <v>8.16</v>
      </c>
      <c r="HY191" s="1" t="n">
        <v>7.02</v>
      </c>
      <c r="HZ191" s="1" t="n">
        <v>0.57</v>
      </c>
      <c r="IA191" s="1" t="n">
        <v>5.04</v>
      </c>
      <c r="IB191" s="1" t="n">
        <v>0.93</v>
      </c>
      <c r="IC191" s="1" t="n">
        <v>14.89</v>
      </c>
      <c r="ID191" s="1" t="n">
        <v>7.83</v>
      </c>
      <c r="IE191" s="1" t="n">
        <v>19.25</v>
      </c>
      <c r="IF191" s="1" t="n">
        <v>21.87</v>
      </c>
      <c r="IG191" s="1" t="n">
        <v>9.24</v>
      </c>
      <c r="IH191" s="1" t="n">
        <v>301.72</v>
      </c>
      <c r="II191" s="1" t="n">
        <v>0.83</v>
      </c>
      <c r="IJ191" s="1" t="n">
        <v>38.78</v>
      </c>
      <c r="IK191" s="1" t="n">
        <v>108.98</v>
      </c>
      <c r="IL191" s="1" t="n">
        <v>2168379</v>
      </c>
      <c r="IM191" s="1" t="n">
        <v>6933.04</v>
      </c>
      <c r="IN191" s="1" t="n">
        <v>42.45</v>
      </c>
      <c r="IO191" s="1" t="n">
        <v>0.33</v>
      </c>
      <c r="IP191" s="1" t="n">
        <v>0.19</v>
      </c>
      <c r="IQ191" s="1" t="n">
        <v>0.15</v>
      </c>
      <c r="IR191" s="1" t="n">
        <v>0.3</v>
      </c>
      <c r="IS191" s="1" t="n">
        <v>0.82</v>
      </c>
      <c r="IT191" s="1" t="n">
        <v>0.21</v>
      </c>
      <c r="IU191" s="1" t="n">
        <v>1.36</v>
      </c>
      <c r="IV191" s="1" t="n">
        <v>1.53</v>
      </c>
      <c r="IW191" s="1" t="n">
        <v>10.23</v>
      </c>
      <c r="IX191" s="1" t="n">
        <v>7.88</v>
      </c>
      <c r="IY191" s="1" t="n">
        <v>4.15</v>
      </c>
      <c r="IZ191" s="1" t="n">
        <v>2</v>
      </c>
      <c r="JA191" s="1" t="n">
        <v>1.34</v>
      </c>
      <c r="JB191" s="1" t="n">
        <v>0.05</v>
      </c>
      <c r="JC191" s="1" t="n">
        <v>19.08</v>
      </c>
      <c r="JD191" s="1" t="n">
        <v>12.76</v>
      </c>
      <c r="JE191" s="1" t="n">
        <v>0.49</v>
      </c>
      <c r="JF191" s="1" t="n">
        <v>0.11</v>
      </c>
      <c r="JG191" s="1" t="n">
        <v>0.01</v>
      </c>
      <c r="JH191" s="1" t="n">
        <v>7.6</v>
      </c>
      <c r="JI191" s="1" t="n">
        <v>5.17</v>
      </c>
      <c r="JJ191" s="1" t="n">
        <v>0.04</v>
      </c>
      <c r="JK191" s="1" t="n">
        <v>0.05</v>
      </c>
      <c r="JL191" s="1" t="n">
        <v>0.66</v>
      </c>
      <c r="JM191" s="1" t="n">
        <v>0.46</v>
      </c>
      <c r="JN191" s="1" t="n">
        <v>0</v>
      </c>
      <c r="JO191" s="1" t="n">
        <v>0.1</v>
      </c>
      <c r="JP191" s="1" t="n">
        <v>0.06</v>
      </c>
      <c r="JQ191" s="1" t="n">
        <v>0</v>
      </c>
      <c r="JR191" s="1" t="n">
        <v>0</v>
      </c>
      <c r="JS191" s="1" t="n">
        <v>0.01</v>
      </c>
      <c r="JT191" s="1" t="n">
        <v>0.04</v>
      </c>
      <c r="JU191" s="1" t="n">
        <v>0.01</v>
      </c>
      <c r="JV191" s="1" t="n">
        <v>56</v>
      </c>
      <c r="JW191" s="1" t="n">
        <v>3360</v>
      </c>
      <c r="JX191" s="1" t="n">
        <v>50.4</v>
      </c>
      <c r="JY191" s="1" t="n">
        <v>3.3215</v>
      </c>
      <c r="JZ191" s="1" t="n">
        <v>2.617</v>
      </c>
      <c r="KA191" s="1" t="n">
        <v>157.02</v>
      </c>
      <c r="KB191" s="1" t="n">
        <v>23.8175</v>
      </c>
      <c r="KC191" s="1" t="n">
        <v>10.867</v>
      </c>
      <c r="KD191" s="1" t="n">
        <v>652.02</v>
      </c>
      <c r="KE191" s="1" t="n">
        <v>13.859</v>
      </c>
      <c r="KF191" s="1" t="n">
        <v>69.859</v>
      </c>
      <c r="KG191" s="1" t="n">
        <v>28.0765</v>
      </c>
    </row>
    <row r="192" customFormat="false" ht="15" hidden="false" customHeight="true" outlineLevel="0" collapsed="false">
      <c r="A192" s="1" t="n">
        <v>30844</v>
      </c>
      <c r="B192" s="1" t="n">
        <v>2</v>
      </c>
      <c r="C192" s="1" t="n">
        <v>57</v>
      </c>
      <c r="D192" s="1" t="n">
        <v>1</v>
      </c>
      <c r="E192" s="1" t="n">
        <v>0</v>
      </c>
      <c r="F192" s="1" t="n">
        <v>1</v>
      </c>
      <c r="G192" s="1" t="n">
        <v>1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</v>
      </c>
      <c r="M192" s="1" t="n">
        <v>0</v>
      </c>
      <c r="N192" s="1" t="n">
        <v>0</v>
      </c>
      <c r="O192" s="1" t="n">
        <v>1</v>
      </c>
      <c r="P192" s="1" t="n">
        <f aca="false">SUM(E192:O192)</f>
        <v>3</v>
      </c>
      <c r="Q192" s="1" t="n">
        <v>110</v>
      </c>
      <c r="R192" s="1" t="n">
        <v>70</v>
      </c>
      <c r="S192" s="1" t="n">
        <v>40</v>
      </c>
      <c r="T192" s="2" t="n">
        <v>83.3333333333333</v>
      </c>
      <c r="U192" s="3" t="n">
        <v>52.4</v>
      </c>
      <c r="V192" s="3" t="n">
        <v>160</v>
      </c>
      <c r="W192" s="2" t="n">
        <v>20.46875</v>
      </c>
      <c r="X192" s="2" t="n">
        <v>0</v>
      </c>
      <c r="Y192" s="3" t="n">
        <v>72.3</v>
      </c>
      <c r="Z192" s="3" t="n">
        <v>90</v>
      </c>
      <c r="AA192" s="2" t="n">
        <v>32.2919521228394</v>
      </c>
      <c r="AB192" s="2" t="n">
        <v>0.451875</v>
      </c>
      <c r="AC192" s="2" t="n">
        <v>0.803333333333333</v>
      </c>
      <c r="AD192" s="3" t="n">
        <v>27.1</v>
      </c>
      <c r="AE192" s="3" t="n">
        <v>14.2</v>
      </c>
      <c r="AF192" s="3" t="n">
        <v>38.2</v>
      </c>
      <c r="AG192" s="1" t="n">
        <v>5</v>
      </c>
      <c r="AH192" s="3" t="n">
        <v>49.2</v>
      </c>
      <c r="AI192" s="3" t="n">
        <v>25.8</v>
      </c>
      <c r="AJ192" s="3" t="n">
        <v>36.2</v>
      </c>
      <c r="AK192" s="3" t="n">
        <v>2</v>
      </c>
      <c r="AL192" s="1" t="n">
        <v>1139</v>
      </c>
      <c r="AM192" s="1" t="n">
        <v>42</v>
      </c>
      <c r="AN192" s="1" t="n">
        <v>1868</v>
      </c>
      <c r="AO192" s="1" t="n">
        <v>86</v>
      </c>
      <c r="AP192" s="1" t="n">
        <v>109</v>
      </c>
      <c r="AQ192" s="1" t="n">
        <v>80</v>
      </c>
      <c r="AR192" s="1" t="n">
        <v>76</v>
      </c>
      <c r="AS192" s="1" t="n">
        <v>74</v>
      </c>
      <c r="AT192" s="1" t="n">
        <v>1</v>
      </c>
      <c r="AU192" s="1" t="n">
        <f aca="false">((AO192*15)+(AP192*30)+(AQ192*30)+(AR192*30)+(AS192*15))-(AO192*120)</f>
        <v>30</v>
      </c>
      <c r="AV192" s="1" t="n">
        <f aca="false">((AO192*15)+(AP192*30)+(AQ192*30)+(AR192*30)+(AS192*15))</f>
        <v>10350</v>
      </c>
      <c r="AX192" s="4" t="n">
        <f aca="false">10000/SQRT((AO192*BE192)*(AVERAGE(AO192:AS192)*AVERAGE(BE192:BI192)))</f>
        <v>11.9285442432456</v>
      </c>
      <c r="AY192" s="4" t="n">
        <v>0</v>
      </c>
      <c r="AZ192" s="2" t="n">
        <f aca="false">(AO192*BE192)/405</f>
        <v>0.862123456790123</v>
      </c>
      <c r="BA192" s="2" t="n">
        <v>0</v>
      </c>
      <c r="BB192" s="2" t="n">
        <f aca="false">1/(LOG(BE192)+LOG(AO192))</f>
        <v>0.393232548868078</v>
      </c>
      <c r="BC192" s="2" t="n">
        <f aca="false">(BF192-BE192)/(AP192-AO192)</f>
        <v>2.7495652173913</v>
      </c>
      <c r="BD192" s="2" t="n">
        <f aca="false">(20*BE192)/((AO192/18)-3.5)</f>
        <v>63.5478260869565</v>
      </c>
      <c r="BE192" s="3" t="n">
        <v>4.06</v>
      </c>
      <c r="BF192" s="3" t="n">
        <v>67.3</v>
      </c>
      <c r="BG192" s="3" t="n">
        <v>9.24</v>
      </c>
      <c r="BH192" s="3" t="n">
        <v>21.2</v>
      </c>
      <c r="BI192" s="3" t="n">
        <v>16.6</v>
      </c>
      <c r="BJ192" s="2" t="n">
        <f aca="false">((BE192*15)+(BF192*30)+(BG192*30)+(BH192*30)+(BI192*15))-(BE192*120)</f>
        <v>2754.9</v>
      </c>
      <c r="BK192" s="2" t="n">
        <f aca="false">((BE192*15)+(BF192*30)+(BG192*30)+(BH192*30)+(BI192*15))</f>
        <v>3242.1</v>
      </c>
      <c r="BL192" s="2" t="n">
        <f aca="false">(1/BE192)</f>
        <v>0.246305418719212</v>
      </c>
      <c r="BM192" s="2" t="n">
        <f aca="false">(BJ192/AU192)</f>
        <v>91.83</v>
      </c>
      <c r="BN192" s="2" t="n">
        <f aca="false">(BK192/AV192)</f>
        <v>0.313246376811594</v>
      </c>
      <c r="BO192" s="2" t="n">
        <f aca="false">(AX192*BM192)</f>
        <v>1095.39821785724</v>
      </c>
      <c r="BP192" s="2" t="n">
        <f aca="false">(AX192*BN192)</f>
        <v>3.73657326483348</v>
      </c>
      <c r="BQ192" s="2" t="n">
        <v>2</v>
      </c>
      <c r="BR192" s="4" t="n">
        <f aca="false">(BC192*BL192)</f>
        <v>0.677232812165346</v>
      </c>
      <c r="BS192" s="1" t="n">
        <v>220</v>
      </c>
      <c r="BT192" s="1" t="n">
        <v>1</v>
      </c>
      <c r="BU192" s="1" t="n">
        <v>40</v>
      </c>
      <c r="BV192" s="1" t="n">
        <v>1</v>
      </c>
      <c r="BW192" s="1" t="n">
        <v>153</v>
      </c>
      <c r="BX192" s="1" t="n">
        <v>1</v>
      </c>
      <c r="BY192" s="1" t="n">
        <v>27</v>
      </c>
      <c r="BZ192" s="1" t="n">
        <v>133</v>
      </c>
      <c r="CA192" s="1" t="n">
        <v>0</v>
      </c>
      <c r="CB192" s="1" t="n">
        <v>1</v>
      </c>
      <c r="CD192" s="1" t="n">
        <v>55</v>
      </c>
      <c r="CE192" s="1" t="n">
        <v>42.91</v>
      </c>
      <c r="CF192" s="1" t="n">
        <v>42.15</v>
      </c>
      <c r="CG192" s="1" t="n">
        <v>142</v>
      </c>
      <c r="CH192" s="1" t="n">
        <v>76</v>
      </c>
      <c r="CI192" s="1" t="n">
        <v>394</v>
      </c>
      <c r="CJ192" s="1" t="n">
        <v>1.32</v>
      </c>
      <c r="CK192" s="1" t="s">
        <v>429</v>
      </c>
      <c r="FM192" s="1" t="n">
        <v>1</v>
      </c>
      <c r="FN192" s="1" t="n">
        <v>1</v>
      </c>
      <c r="FO192" s="1" t="n">
        <v>2</v>
      </c>
      <c r="FP192" s="1" t="n">
        <v>2</v>
      </c>
      <c r="FQ192" s="1" t="n">
        <v>26.42012</v>
      </c>
      <c r="FR192" s="1" t="n">
        <v>574.6754</v>
      </c>
      <c r="FS192" s="1" t="n">
        <v>0.04</v>
      </c>
      <c r="FT192" s="1" t="n">
        <v>2</v>
      </c>
      <c r="FU192" s="1" t="n">
        <v>4</v>
      </c>
      <c r="FV192" s="1" t="n">
        <v>1</v>
      </c>
      <c r="FW192" s="1" t="n">
        <v>3396.33</v>
      </c>
      <c r="FX192" s="1" t="n">
        <v>110.33</v>
      </c>
      <c r="FY192" s="1" t="n">
        <v>76.98</v>
      </c>
      <c r="FZ192" s="1" t="n">
        <v>96.09</v>
      </c>
      <c r="GA192" s="1" t="n">
        <v>35.75</v>
      </c>
      <c r="GB192" s="1" t="n">
        <v>450.81</v>
      </c>
      <c r="GC192" s="1" t="n">
        <v>133.7</v>
      </c>
      <c r="GD192" s="1" t="n">
        <v>38.5</v>
      </c>
      <c r="GE192" s="1" t="n">
        <v>59.24</v>
      </c>
      <c r="GF192" s="1" t="n">
        <v>72.25</v>
      </c>
      <c r="GG192" s="1" t="n">
        <v>1.26</v>
      </c>
      <c r="GH192" s="1" t="n">
        <v>25.93</v>
      </c>
      <c r="GI192" s="1" t="n">
        <v>6.68</v>
      </c>
      <c r="GJ192" s="1" t="n">
        <v>21.69</v>
      </c>
      <c r="GK192" s="1" t="n">
        <v>21.99</v>
      </c>
      <c r="GL192" s="1" t="n">
        <v>13.59</v>
      </c>
      <c r="GM192" s="1" t="n">
        <v>7.69</v>
      </c>
      <c r="GN192" s="1" t="n">
        <v>0</v>
      </c>
      <c r="GO192" s="1" t="n">
        <v>15.53</v>
      </c>
      <c r="GP192" s="1" t="n">
        <v>5.07</v>
      </c>
      <c r="GQ192" s="1" t="n">
        <v>4.1</v>
      </c>
      <c r="GR192" s="1" t="n">
        <v>1.22</v>
      </c>
      <c r="GS192" s="1" t="n">
        <v>1897.31</v>
      </c>
      <c r="GT192" s="1" t="n">
        <v>18.87</v>
      </c>
      <c r="GU192" s="1" t="n">
        <v>1.35</v>
      </c>
      <c r="GV192" s="1" t="n">
        <v>453.58</v>
      </c>
      <c r="GW192" s="1" t="n">
        <v>2342.56</v>
      </c>
      <c r="GX192" s="1" t="n">
        <v>4864.75</v>
      </c>
      <c r="GY192" s="1" t="n">
        <v>2839.37</v>
      </c>
      <c r="GZ192" s="1" t="n">
        <v>12.32</v>
      </c>
      <c r="HA192" s="1" t="n">
        <v>2.13</v>
      </c>
      <c r="HB192" s="1" t="n">
        <v>3.21</v>
      </c>
      <c r="HC192" s="1" t="n">
        <v>0</v>
      </c>
      <c r="HD192" s="1" t="n">
        <v>86.87</v>
      </c>
      <c r="HE192" s="1" t="n">
        <v>277.71</v>
      </c>
      <c r="HF192" s="1" t="n">
        <v>2.39</v>
      </c>
      <c r="HG192" s="1" t="n">
        <v>3.72</v>
      </c>
      <c r="HH192" s="1" t="n">
        <v>28.67</v>
      </c>
      <c r="HI192" s="1" t="n">
        <v>9.19</v>
      </c>
      <c r="HJ192" s="1" t="n">
        <v>2.53</v>
      </c>
      <c r="HK192" s="1" t="n">
        <v>0.27</v>
      </c>
      <c r="HL192" s="1" t="n">
        <v>429.55</v>
      </c>
      <c r="HM192" s="1" t="n">
        <v>7.73</v>
      </c>
      <c r="HN192" s="1" t="n">
        <v>116.4</v>
      </c>
      <c r="HO192" s="1" t="n">
        <v>6650.39</v>
      </c>
      <c r="HP192" s="1" t="n">
        <v>4639.94</v>
      </c>
      <c r="HQ192" s="1" t="n">
        <v>55.93</v>
      </c>
      <c r="HR192" s="1" t="n">
        <v>2374.95</v>
      </c>
      <c r="HS192" s="1" t="n">
        <v>215.37</v>
      </c>
      <c r="HT192" s="1" t="n">
        <v>5398.78</v>
      </c>
      <c r="HU192" s="1" t="n">
        <v>2657.62</v>
      </c>
      <c r="HV192" s="1" t="n">
        <v>696.78</v>
      </c>
      <c r="HW192" s="1" t="n">
        <v>12.87</v>
      </c>
      <c r="HX192" s="1" t="n">
        <v>15.05</v>
      </c>
      <c r="HY192" s="1" t="n">
        <v>11.49</v>
      </c>
      <c r="HZ192" s="1" t="n">
        <v>3.46</v>
      </c>
      <c r="IA192" s="1" t="n">
        <v>17.35</v>
      </c>
      <c r="IB192" s="1" t="n">
        <v>4.68</v>
      </c>
      <c r="IC192" s="1" t="n">
        <v>37.95</v>
      </c>
      <c r="ID192" s="1" t="n">
        <v>14.77</v>
      </c>
      <c r="IE192" s="1" t="n">
        <v>53.97</v>
      </c>
      <c r="IF192" s="1" t="n">
        <v>47.06</v>
      </c>
      <c r="IG192" s="1" t="n">
        <v>20.96</v>
      </c>
      <c r="IH192" s="1" t="n">
        <v>367.23</v>
      </c>
      <c r="II192" s="1" t="n">
        <v>0.25</v>
      </c>
      <c r="IJ192" s="1" t="n">
        <v>15.05</v>
      </c>
      <c r="IK192" s="1" t="n">
        <v>76.79</v>
      </c>
      <c r="IL192" s="1" t="n">
        <v>2452438.2</v>
      </c>
      <c r="IM192" s="1" t="n">
        <v>5440.07</v>
      </c>
      <c r="IN192" s="1" t="n">
        <v>105.08</v>
      </c>
      <c r="IO192" s="1" t="n">
        <v>1.2</v>
      </c>
      <c r="IP192" s="1" t="n">
        <v>0.75</v>
      </c>
      <c r="IQ192" s="1" t="n">
        <v>0.47</v>
      </c>
      <c r="IR192" s="1" t="n">
        <v>1.08</v>
      </c>
      <c r="IS192" s="1" t="n">
        <v>1.4</v>
      </c>
      <c r="IT192" s="1" t="n">
        <v>1.07</v>
      </c>
      <c r="IU192" s="1" t="n">
        <v>4.36</v>
      </c>
      <c r="IV192" s="1" t="n">
        <v>5.97</v>
      </c>
      <c r="IW192" s="1" t="n">
        <v>22.79</v>
      </c>
      <c r="IX192" s="1" t="n">
        <v>21.53</v>
      </c>
      <c r="IY192" s="1" t="n">
        <v>10.84</v>
      </c>
      <c r="IZ192" s="1" t="n">
        <v>8.47</v>
      </c>
      <c r="JA192" s="1" t="n">
        <v>2.43</v>
      </c>
      <c r="JB192" s="1" t="n">
        <v>0.24</v>
      </c>
      <c r="JC192" s="1" t="n">
        <v>37.28</v>
      </c>
      <c r="JD192" s="1" t="n">
        <v>19.99</v>
      </c>
      <c r="JE192" s="1" t="n">
        <v>3.38</v>
      </c>
      <c r="JF192" s="1" t="n">
        <v>0.34</v>
      </c>
      <c r="JG192" s="1" t="n">
        <v>0.06</v>
      </c>
      <c r="JH192" s="1" t="n">
        <v>16.18</v>
      </c>
      <c r="JI192" s="1" t="n">
        <v>8.83</v>
      </c>
      <c r="JJ192" s="1" t="n">
        <v>0.34</v>
      </c>
      <c r="JK192" s="1" t="n">
        <v>0.43</v>
      </c>
      <c r="JL192" s="1" t="n">
        <v>1.97</v>
      </c>
      <c r="JM192" s="1" t="n">
        <v>1.19</v>
      </c>
      <c r="JN192" s="1" t="n">
        <v>0.02</v>
      </c>
      <c r="JO192" s="1" t="n">
        <v>0.11</v>
      </c>
      <c r="JP192" s="1" t="n">
        <v>0.05</v>
      </c>
      <c r="JQ192" s="1" t="n">
        <v>0.12</v>
      </c>
      <c r="JR192" s="1" t="n">
        <v>0.11</v>
      </c>
      <c r="JS192" s="1" t="n">
        <v>0.03</v>
      </c>
      <c r="JT192" s="1" t="n">
        <v>0.33</v>
      </c>
      <c r="JU192" s="1" t="n">
        <v>0.3</v>
      </c>
      <c r="JV192" s="1" t="n">
        <v>46</v>
      </c>
      <c r="JW192" s="1" t="n">
        <v>2760</v>
      </c>
      <c r="JX192" s="1" t="n">
        <v>41.4</v>
      </c>
      <c r="JY192" s="1" t="n">
        <v>24.5545</v>
      </c>
      <c r="JZ192" s="1" t="n">
        <v>15.117</v>
      </c>
      <c r="KA192" s="1" t="n">
        <v>907.02</v>
      </c>
      <c r="KB192" s="1" t="n">
        <v>12.75</v>
      </c>
      <c r="KC192" s="1" t="n">
        <v>11.75</v>
      </c>
      <c r="KD192" s="1" t="n">
        <v>705</v>
      </c>
      <c r="KE192" s="1" t="n">
        <v>29.492</v>
      </c>
      <c r="KF192" s="1" t="n">
        <v>75.492</v>
      </c>
      <c r="KG192" s="1" t="n">
        <v>51.9295</v>
      </c>
    </row>
    <row r="193" customFormat="false" ht="15" hidden="false" customHeight="true" outlineLevel="0" collapsed="false">
      <c r="A193" s="1" t="n">
        <v>30845</v>
      </c>
      <c r="B193" s="1" t="n">
        <v>2</v>
      </c>
      <c r="C193" s="1" t="n">
        <v>59</v>
      </c>
      <c r="D193" s="1" t="n">
        <v>1</v>
      </c>
      <c r="E193" s="1" t="n">
        <v>0</v>
      </c>
      <c r="F193" s="1" t="n">
        <v>1</v>
      </c>
      <c r="G193" s="1" t="n">
        <v>1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</v>
      </c>
      <c r="M193" s="1" t="n">
        <v>0</v>
      </c>
      <c r="N193" s="1" t="n">
        <v>0</v>
      </c>
      <c r="O193" s="1" t="n">
        <v>1</v>
      </c>
      <c r="P193" s="1" t="n">
        <f aca="false">SUM(E193:O193)</f>
        <v>3</v>
      </c>
      <c r="Q193" s="1" t="n">
        <v>100</v>
      </c>
      <c r="R193" s="1" t="n">
        <v>60</v>
      </c>
      <c r="S193" s="1" t="n">
        <v>40</v>
      </c>
      <c r="T193" s="2" t="n">
        <v>73.3333333333333</v>
      </c>
      <c r="U193" s="3" t="n">
        <v>50.2</v>
      </c>
      <c r="V193" s="3" t="n">
        <v>155</v>
      </c>
      <c r="W193" s="2" t="n">
        <v>20.894901144641</v>
      </c>
      <c r="X193" s="2" t="n">
        <v>0</v>
      </c>
      <c r="Y193" s="3" t="n">
        <v>71.5</v>
      </c>
      <c r="Z193" s="3" t="n">
        <v>86.5</v>
      </c>
      <c r="AA193" s="2" t="n">
        <v>33.1296569937242</v>
      </c>
      <c r="AB193" s="2" t="n">
        <v>0.461290322580645</v>
      </c>
      <c r="AC193" s="2" t="n">
        <v>0.826589595375723</v>
      </c>
      <c r="AD193" s="3" t="n">
        <v>25.5</v>
      </c>
      <c r="AE193" s="3" t="n">
        <v>12.8</v>
      </c>
      <c r="AF193" s="3" t="n">
        <v>37.4</v>
      </c>
      <c r="AG193" s="1" t="n">
        <v>5</v>
      </c>
      <c r="AH193" s="3" t="n">
        <v>50.2</v>
      </c>
      <c r="AI193" s="3" t="n">
        <v>25.2</v>
      </c>
      <c r="AJ193" s="3" t="n">
        <v>35.5</v>
      </c>
      <c r="AK193" s="3" t="n">
        <v>1.9</v>
      </c>
      <c r="AL193" s="1" t="n">
        <v>1113</v>
      </c>
      <c r="AM193" s="1" t="n">
        <v>44</v>
      </c>
      <c r="AN193" s="1" t="n">
        <v>1825</v>
      </c>
      <c r="AO193" s="1" t="n">
        <v>88</v>
      </c>
      <c r="AP193" s="1" t="n">
        <v>158</v>
      </c>
      <c r="AQ193" s="1" t="n">
        <v>117</v>
      </c>
      <c r="AR193" s="1" t="n">
        <v>89</v>
      </c>
      <c r="AS193" s="1" t="n">
        <v>80</v>
      </c>
      <c r="AT193" s="1" t="n">
        <v>1</v>
      </c>
      <c r="AU193" s="1" t="n">
        <v>2880</v>
      </c>
      <c r="AV193" s="1" t="n">
        <f aca="false">((AO193*15)+(AP193*30)+(AQ193*30)+(AR193*30)+(AS193*15))</f>
        <v>13440</v>
      </c>
      <c r="AX193" s="4" t="n">
        <f aca="false">10000/SQRT((AO193*BE193)*(AVERAGE(AO193:AS193)*AVERAGE(BE193:BI193)))</f>
        <v>7.34809405012371</v>
      </c>
      <c r="AY193" s="4" t="n">
        <v>0</v>
      </c>
      <c r="AZ193" s="2" t="n">
        <f aca="false">(AO193*BE193)/405</f>
        <v>0.934320987654321</v>
      </c>
      <c r="BA193" s="2" t="n">
        <v>0</v>
      </c>
      <c r="BB193" s="2" t="n">
        <f aca="false">1/(LOG(BE193)+LOG(AO193))</f>
        <v>0.387904948718186</v>
      </c>
      <c r="BC193" s="2" t="n">
        <f aca="false">(BF193-BE193)/(AP193-AO193)</f>
        <v>0.77</v>
      </c>
      <c r="BD193" s="2" t="n">
        <f aca="false">(20*BE193)/((AO193/18)-3.5)</f>
        <v>61.92</v>
      </c>
      <c r="BE193" s="3" t="n">
        <v>4.3</v>
      </c>
      <c r="BF193" s="3" t="n">
        <v>58.2</v>
      </c>
      <c r="BG193" s="3" t="n">
        <v>58.4</v>
      </c>
      <c r="BH193" s="3" t="n">
        <v>55.7</v>
      </c>
      <c r="BI193" s="3" t="n">
        <v>53.4</v>
      </c>
      <c r="BJ193" s="2" t="n">
        <f aca="false">((BE193*15)+(BF193*30)+(BG193*30)+(BH193*30)+(BI193*15))-(BE193*120)</f>
        <v>5518.5</v>
      </c>
      <c r="BK193" s="2" t="n">
        <f aca="false">((BE193*15)+(BF193*30)+(BG193*30)+(BH193*30)+(BI193*15))</f>
        <v>6034.5</v>
      </c>
      <c r="BL193" s="2" t="n">
        <f aca="false">(1/BE193)</f>
        <v>0.232558139534884</v>
      </c>
      <c r="BM193" s="2" t="n">
        <f aca="false">(BJ193/AU193)</f>
        <v>1.91614583333333</v>
      </c>
      <c r="BN193" s="2" t="n">
        <f aca="false">(BK193/AV193)</f>
        <v>0.448995535714286</v>
      </c>
      <c r="BO193" s="2" t="n">
        <f aca="false">(AX193*BM193)</f>
        <v>14.080019797086</v>
      </c>
      <c r="BP193" s="2" t="n">
        <f aca="false">(AX193*BN193)</f>
        <v>3.29926142451425</v>
      </c>
      <c r="BQ193" s="2" t="n">
        <v>2</v>
      </c>
      <c r="BR193" s="4" t="n">
        <f aca="false">(BC193*BL193)</f>
        <v>0.17906976744186</v>
      </c>
      <c r="BS193" s="1" t="n">
        <v>232</v>
      </c>
      <c r="BT193" s="1" t="n">
        <v>1</v>
      </c>
      <c r="BU193" s="1" t="n">
        <v>63</v>
      </c>
      <c r="BV193" s="1" t="n">
        <v>0</v>
      </c>
      <c r="BW193" s="1" t="n">
        <v>142</v>
      </c>
      <c r="BX193" s="1" t="n">
        <v>1</v>
      </c>
      <c r="BY193" s="1" t="n">
        <v>27</v>
      </c>
      <c r="BZ193" s="1" t="n">
        <v>137</v>
      </c>
      <c r="CA193" s="1" t="n">
        <v>0</v>
      </c>
      <c r="CB193" s="1" t="n">
        <v>1</v>
      </c>
      <c r="CD193" s="1" t="n">
        <v>64</v>
      </c>
      <c r="CE193" s="1" t="n">
        <v>31.94</v>
      </c>
      <c r="CF193" s="1" t="n">
        <v>53.42</v>
      </c>
      <c r="CG193" s="1" t="n">
        <v>144</v>
      </c>
      <c r="CH193" s="1" t="n">
        <v>96</v>
      </c>
      <c r="CI193" s="1" t="n">
        <v>395</v>
      </c>
      <c r="CJ193" s="1" t="n">
        <v>0.8</v>
      </c>
      <c r="CK193" s="1" t="s">
        <v>429</v>
      </c>
      <c r="FM193" s="1" t="n">
        <v>6</v>
      </c>
      <c r="FN193" s="1" t="n">
        <v>6</v>
      </c>
      <c r="FO193" s="1" t="n">
        <v>2</v>
      </c>
      <c r="FP193" s="1" t="n">
        <v>2</v>
      </c>
      <c r="FQ193" s="1" t="n">
        <v>28.65012</v>
      </c>
      <c r="FR193" s="1" t="n">
        <v>165.1104</v>
      </c>
      <c r="FS193" s="1" t="n">
        <v>0.21</v>
      </c>
      <c r="FT193" s="1" t="n">
        <v>4</v>
      </c>
      <c r="FU193" s="1" t="n">
        <v>4</v>
      </c>
      <c r="FV193" s="1" t="n">
        <v>3</v>
      </c>
      <c r="FW193" s="1" t="n">
        <v>2028.48</v>
      </c>
      <c r="FX193" s="1" t="n">
        <v>51.98</v>
      </c>
      <c r="FY193" s="1" t="n">
        <v>7.16</v>
      </c>
      <c r="FZ193" s="1" t="n">
        <v>7.88</v>
      </c>
      <c r="GA193" s="1" t="n">
        <v>27.74</v>
      </c>
      <c r="GB193" s="1" t="n">
        <v>387.46</v>
      </c>
      <c r="GC193" s="1" t="n">
        <v>51.31</v>
      </c>
      <c r="GD193" s="1" t="n">
        <v>45.03</v>
      </c>
      <c r="GE193" s="1" t="n">
        <v>1.82</v>
      </c>
      <c r="GF193" s="1" t="n">
        <v>111.5</v>
      </c>
      <c r="GG193" s="1" t="n">
        <v>1.71</v>
      </c>
      <c r="GH193" s="1" t="n">
        <v>23.24</v>
      </c>
      <c r="GI193" s="1" t="n">
        <v>13.78</v>
      </c>
      <c r="GJ193" s="1" t="n">
        <v>51.06</v>
      </c>
      <c r="GK193" s="1" t="n">
        <v>46.12</v>
      </c>
      <c r="GL193" s="1" t="n">
        <v>33.51</v>
      </c>
      <c r="GM193" s="1" t="n">
        <v>12.4</v>
      </c>
      <c r="GN193" s="1" t="n">
        <v>0</v>
      </c>
      <c r="GO193" s="1" t="n">
        <v>30.36</v>
      </c>
      <c r="GP193" s="1" t="n">
        <v>14.19</v>
      </c>
      <c r="GQ193" s="1" t="n">
        <v>9.22</v>
      </c>
      <c r="GR193" s="1" t="n">
        <v>2.92</v>
      </c>
      <c r="GS193" s="1" t="n">
        <v>658.13</v>
      </c>
      <c r="GT193" s="1" t="n">
        <v>23.14</v>
      </c>
      <c r="GU193" s="1" t="n">
        <v>0.29</v>
      </c>
      <c r="GV193" s="1" t="n">
        <v>472.26</v>
      </c>
      <c r="GW193" s="1" t="n">
        <v>1098.81</v>
      </c>
      <c r="GX193" s="1" t="n">
        <v>4325</v>
      </c>
      <c r="GY193" s="1" t="n">
        <v>1624.24</v>
      </c>
      <c r="GZ193" s="1" t="n">
        <v>7.12</v>
      </c>
      <c r="HA193" s="1" t="n">
        <v>2.42</v>
      </c>
      <c r="HB193" s="1" t="n">
        <v>5.79</v>
      </c>
      <c r="HC193" s="1" t="n">
        <v>0</v>
      </c>
      <c r="HD193" s="1" t="n">
        <v>30.94</v>
      </c>
      <c r="HE193" s="1" t="n">
        <v>434.38</v>
      </c>
      <c r="HF193" s="1" t="n">
        <v>1.96</v>
      </c>
      <c r="HG193" s="1" t="n">
        <v>1.65</v>
      </c>
      <c r="HH193" s="1" t="n">
        <v>21.01</v>
      </c>
      <c r="HI193" s="1" t="n">
        <v>4.76</v>
      </c>
      <c r="HJ193" s="1" t="n">
        <v>2.93</v>
      </c>
      <c r="HK193" s="1" t="n">
        <v>1.1</v>
      </c>
      <c r="HL193" s="1" t="n">
        <v>547.48</v>
      </c>
      <c r="HM193" s="1" t="n">
        <v>1.9</v>
      </c>
      <c r="HN193" s="1" t="n">
        <v>245.9</v>
      </c>
      <c r="HO193" s="1" t="n">
        <v>10849.08</v>
      </c>
      <c r="HP193" s="1" t="n">
        <v>13369.15</v>
      </c>
      <c r="HQ193" s="1" t="n">
        <v>54.9</v>
      </c>
      <c r="HR193" s="1" t="n">
        <v>5332.7</v>
      </c>
      <c r="HS193" s="1" t="n">
        <v>1386.82</v>
      </c>
      <c r="HT193" s="1" t="n">
        <v>6683.81</v>
      </c>
      <c r="HU193" s="1" t="n">
        <v>7131.64</v>
      </c>
      <c r="HV193" s="1" t="n">
        <v>114.91</v>
      </c>
      <c r="HW193" s="1" t="n">
        <v>10.11</v>
      </c>
      <c r="HX193" s="1" t="n">
        <v>9.95</v>
      </c>
      <c r="HY193" s="1" t="n">
        <v>7.91</v>
      </c>
      <c r="HZ193" s="1" t="n">
        <v>0.58</v>
      </c>
      <c r="IA193" s="1" t="n">
        <v>5.89</v>
      </c>
      <c r="IB193" s="1" t="n">
        <v>0.92</v>
      </c>
      <c r="IC193" s="1" t="n">
        <v>16.6</v>
      </c>
      <c r="ID193" s="1" t="n">
        <v>8.8</v>
      </c>
      <c r="IE193" s="1" t="n">
        <v>8.64</v>
      </c>
      <c r="IF193" s="1" t="n">
        <v>16.09</v>
      </c>
      <c r="IG193" s="1" t="n">
        <v>8.04</v>
      </c>
      <c r="IH193" s="1" t="n">
        <v>51.84</v>
      </c>
      <c r="II193" s="1" t="n">
        <v>4.13</v>
      </c>
      <c r="IJ193" s="1" t="n">
        <v>1.04</v>
      </c>
      <c r="IK193" s="1" t="n">
        <v>159.27</v>
      </c>
      <c r="IL193" s="1" t="n">
        <v>2788789.2</v>
      </c>
      <c r="IM193" s="1" t="n">
        <v>7197.62</v>
      </c>
      <c r="IN193" s="1" t="n">
        <v>31.5</v>
      </c>
      <c r="IO193" s="1" t="n">
        <v>0.06</v>
      </c>
      <c r="IP193" s="1" t="n">
        <v>0.04</v>
      </c>
      <c r="IQ193" s="1" t="n">
        <v>0.03</v>
      </c>
      <c r="IR193" s="1" t="n">
        <v>0.07</v>
      </c>
      <c r="IS193" s="1" t="n">
        <v>0.04</v>
      </c>
      <c r="IT193" s="1" t="n">
        <v>0.03</v>
      </c>
      <c r="IU193" s="1" t="n">
        <v>0.33</v>
      </c>
      <c r="IV193" s="1" t="n">
        <v>0.38</v>
      </c>
      <c r="IW193" s="1" t="n">
        <v>4.88</v>
      </c>
      <c r="IX193" s="1" t="n">
        <v>4.41</v>
      </c>
      <c r="IY193" s="1" t="n">
        <v>1.23</v>
      </c>
      <c r="IZ193" s="1" t="n">
        <v>0.9</v>
      </c>
      <c r="JA193" s="1" t="n">
        <v>0.71</v>
      </c>
      <c r="JB193" s="1" t="n">
        <v>0.01</v>
      </c>
      <c r="JC193" s="1" t="n">
        <v>13.15</v>
      </c>
      <c r="JD193" s="1" t="n">
        <v>9.81</v>
      </c>
      <c r="JE193" s="1" t="n">
        <v>0.54</v>
      </c>
      <c r="JF193" s="1" t="n">
        <v>0.04</v>
      </c>
      <c r="JG193" s="1" t="n">
        <v>0</v>
      </c>
      <c r="JH193" s="1" t="n">
        <v>5.73</v>
      </c>
      <c r="JI193" s="1" t="n">
        <v>5.3</v>
      </c>
      <c r="JJ193" s="1" t="n">
        <v>0.05</v>
      </c>
      <c r="JK193" s="1" t="n">
        <v>0.15</v>
      </c>
      <c r="JL193" s="1" t="n">
        <v>0.64</v>
      </c>
      <c r="JM193" s="1" t="n">
        <v>0.7</v>
      </c>
      <c r="JN193" s="1" t="n">
        <v>0</v>
      </c>
      <c r="JO193" s="1" t="n">
        <v>0.02</v>
      </c>
      <c r="JP193" s="1" t="n">
        <v>0.01</v>
      </c>
      <c r="JQ193" s="1" t="n">
        <v>0.03</v>
      </c>
      <c r="JR193" s="1" t="n">
        <v>0.02</v>
      </c>
      <c r="JS193" s="1" t="n">
        <v>0</v>
      </c>
      <c r="JT193" s="1" t="n">
        <v>0.07</v>
      </c>
      <c r="JU193" s="1" t="n">
        <v>0.06</v>
      </c>
      <c r="JV193" s="1" t="n">
        <v>58</v>
      </c>
      <c r="JW193" s="1" t="n">
        <v>3480</v>
      </c>
      <c r="JX193" s="1" t="n">
        <v>52.2</v>
      </c>
      <c r="JY193" s="1" t="n">
        <v>60.5178</v>
      </c>
      <c r="JZ193" s="1" t="n">
        <v>47.242</v>
      </c>
      <c r="KA193" s="1" t="n">
        <v>2834.52</v>
      </c>
      <c r="KB193" s="1" t="n">
        <v>35.8855</v>
      </c>
      <c r="KC193" s="1" t="n">
        <v>13.484</v>
      </c>
      <c r="KD193" s="1" t="n">
        <v>809.04</v>
      </c>
      <c r="KE193" s="1" t="n">
        <v>94.734</v>
      </c>
      <c r="KF193" s="1" t="n">
        <v>152.734</v>
      </c>
      <c r="KG193" s="1" t="n">
        <v>192.7983</v>
      </c>
    </row>
    <row r="194" customFormat="false" ht="15" hidden="false" customHeight="true" outlineLevel="0" collapsed="false">
      <c r="A194" s="1" t="n">
        <v>30847</v>
      </c>
      <c r="B194" s="1" t="n">
        <v>1</v>
      </c>
      <c r="C194" s="1" t="n">
        <v>58</v>
      </c>
      <c r="D194" s="1" t="n">
        <v>1</v>
      </c>
      <c r="E194" s="1" t="n">
        <v>1</v>
      </c>
      <c r="F194" s="1" t="n">
        <v>1</v>
      </c>
      <c r="G194" s="1" t="n">
        <v>1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</v>
      </c>
      <c r="M194" s="1" t="n">
        <v>1</v>
      </c>
      <c r="N194" s="1" t="n">
        <v>0</v>
      </c>
      <c r="O194" s="1" t="n">
        <v>1</v>
      </c>
      <c r="P194" s="1" t="n">
        <f aca="false">SUM(E194:O194)</f>
        <v>5</v>
      </c>
      <c r="Q194" s="1" t="n">
        <v>120</v>
      </c>
      <c r="R194" s="1" t="n">
        <v>80</v>
      </c>
      <c r="S194" s="1" t="n">
        <v>40</v>
      </c>
      <c r="T194" s="2" t="n">
        <v>93.3333333333333</v>
      </c>
      <c r="U194" s="3" t="n">
        <v>81.1</v>
      </c>
      <c r="V194" s="3" t="n">
        <v>165.6</v>
      </c>
      <c r="W194" s="2" t="n">
        <v>29.5733272655138</v>
      </c>
      <c r="X194" s="2" t="n">
        <v>1</v>
      </c>
      <c r="Y194" s="3" t="n">
        <v>98</v>
      </c>
      <c r="Z194" s="3" t="n">
        <v>98.5</v>
      </c>
      <c r="AA194" s="2" t="n">
        <v>43.6453543283032</v>
      </c>
      <c r="AB194" s="2" t="n">
        <v>0.591787439613527</v>
      </c>
      <c r="AC194" s="2" t="n">
        <v>0.99492385786802</v>
      </c>
      <c r="AD194" s="3" t="n">
        <v>26.2</v>
      </c>
      <c r="AE194" s="3" t="n">
        <v>21.2</v>
      </c>
      <c r="AF194" s="3" t="n">
        <v>59.9</v>
      </c>
      <c r="AG194" s="1" t="n">
        <v>14</v>
      </c>
      <c r="AH194" s="3" t="n">
        <v>52.2</v>
      </c>
      <c r="AI194" s="3" t="n">
        <v>42.3</v>
      </c>
      <c r="AJ194" s="3" t="n">
        <v>56.9</v>
      </c>
      <c r="AK194" s="3" t="n">
        <v>3</v>
      </c>
      <c r="AL194" s="1" t="n">
        <v>1740</v>
      </c>
      <c r="AM194" s="1" t="n">
        <v>60</v>
      </c>
      <c r="AN194" s="1" t="n">
        <v>2714</v>
      </c>
      <c r="AO194" s="1" t="n">
        <v>116</v>
      </c>
      <c r="AP194" s="1" t="n">
        <v>214</v>
      </c>
      <c r="AQ194" s="1" t="n">
        <v>238</v>
      </c>
      <c r="AR194" s="1" t="n">
        <v>228</v>
      </c>
      <c r="AS194" s="1" t="n">
        <v>218</v>
      </c>
      <c r="AT194" s="1" t="n">
        <v>5</v>
      </c>
      <c r="AU194" s="1" t="n">
        <f aca="false">((AO194*15)+(AP194*30)+(AQ194*30)+(AR194*30)+(AS194*15))-(AO194*120)</f>
        <v>11490</v>
      </c>
      <c r="AV194" s="1" t="n">
        <f aca="false">((AO194*15)+(AP194*30)+(AQ194*30)+(AR194*30)+(AS194*15))</f>
        <v>25410</v>
      </c>
      <c r="AX194" s="4" t="n">
        <f aca="false">10000/SQRT((AO194*BE194)*(AVERAGE(AO194:AS194)*AVERAGE(BE194:BI194)))</f>
        <v>7.27923046117788</v>
      </c>
      <c r="AY194" s="4" t="n">
        <v>0</v>
      </c>
      <c r="AZ194" s="2" t="n">
        <f aca="false">(AO194*BE194)/405</f>
        <v>1.82449382716049</v>
      </c>
      <c r="BA194" s="2" t="n">
        <v>0</v>
      </c>
      <c r="BB194" s="2" t="n">
        <f aca="false">1/(LOG(BE194)+LOG(AO194))</f>
        <v>0.348602418897591</v>
      </c>
      <c r="BC194" s="2" t="n">
        <f aca="false">(BF194-BE194)/(AP194-AO194)</f>
        <v>0.0380612244897959</v>
      </c>
      <c r="BD194" s="2" t="n">
        <f aca="false">(20*BE194)/((AO194/18)-3.5)</f>
        <v>43.2679245283019</v>
      </c>
      <c r="BE194" s="3" t="n">
        <v>6.37</v>
      </c>
      <c r="BF194" s="3" t="n">
        <v>10.1</v>
      </c>
      <c r="BG194" s="3" t="n">
        <v>12.3</v>
      </c>
      <c r="BH194" s="3" t="n">
        <v>16.8</v>
      </c>
      <c r="BI194" s="3" t="n">
        <v>17.4</v>
      </c>
      <c r="BJ194" s="2" t="n">
        <f aca="false">((BE194*15)+(BF194*30)+(BG194*30)+(BH194*30)+(BI194*15))-(BE194*120)</f>
        <v>768.15</v>
      </c>
      <c r="BK194" s="2" t="n">
        <f aca="false">((BE194*15)+(BF194*30)+(BG194*30)+(BH194*30)+(BI194*15))</f>
        <v>1532.55</v>
      </c>
      <c r="BL194" s="2" t="n">
        <f aca="false">(1/BE194)</f>
        <v>0.156985871271586</v>
      </c>
      <c r="BM194" s="2" t="n">
        <f aca="false">(BJ194/AU194)</f>
        <v>0.0668537859007833</v>
      </c>
      <c r="BN194" s="2" t="n">
        <f aca="false">(BK194/AV194)</f>
        <v>0.0603128689492326</v>
      </c>
      <c r="BO194" s="2" t="n">
        <f aca="false">(AX194*BM194)</f>
        <v>0.486644114774046</v>
      </c>
      <c r="BP194" s="2" t="n">
        <f aca="false">(AX194*BN194)</f>
        <v>0.439031272856284</v>
      </c>
      <c r="BQ194" s="2" t="n">
        <v>1</v>
      </c>
      <c r="BR194" s="4" t="n">
        <f aca="false">(BC194*BL194)</f>
        <v>0.00597507448819402</v>
      </c>
      <c r="BS194" s="1" t="n">
        <v>164</v>
      </c>
      <c r="BT194" s="1" t="n">
        <v>0</v>
      </c>
      <c r="BU194" s="1" t="n">
        <v>39</v>
      </c>
      <c r="BV194" s="1" t="n">
        <v>1</v>
      </c>
      <c r="BW194" s="1" t="n">
        <v>89</v>
      </c>
      <c r="BX194" s="1" t="n">
        <v>0</v>
      </c>
      <c r="BY194" s="1" t="n">
        <v>36</v>
      </c>
      <c r="BZ194" s="1" t="n">
        <v>182</v>
      </c>
      <c r="CA194" s="1" t="n">
        <v>1</v>
      </c>
      <c r="CB194" s="1" t="n">
        <v>3</v>
      </c>
      <c r="CD194" s="1" t="n">
        <v>60</v>
      </c>
      <c r="CE194" s="1" t="n">
        <v>-4.14</v>
      </c>
      <c r="CF194" s="1" t="n">
        <v>55.2</v>
      </c>
      <c r="CG194" s="1" t="n">
        <v>142</v>
      </c>
      <c r="CH194" s="1" t="n">
        <v>96</v>
      </c>
      <c r="CI194" s="1" t="n">
        <v>388</v>
      </c>
      <c r="CJ194" s="1" t="n">
        <v>1.81</v>
      </c>
      <c r="CK194" s="1" t="s">
        <v>429</v>
      </c>
      <c r="FM194" s="1" t="n">
        <v>29</v>
      </c>
      <c r="FN194" s="1" t="n">
        <v>29</v>
      </c>
      <c r="FO194" s="1" t="n">
        <v>1</v>
      </c>
      <c r="FP194" s="1" t="n">
        <v>1</v>
      </c>
      <c r="FQ194" s="1" t="n">
        <v>27.20012</v>
      </c>
      <c r="FR194" s="1" t="n">
        <v>287.075</v>
      </c>
      <c r="FS194" s="1" t="n">
        <v>0.09</v>
      </c>
      <c r="FT194" s="1" t="n">
        <v>2</v>
      </c>
      <c r="FU194" s="1" t="n">
        <v>3</v>
      </c>
      <c r="FV194" s="1" t="n">
        <v>1</v>
      </c>
      <c r="FW194" s="1" t="n">
        <v>1589.25</v>
      </c>
      <c r="FX194" s="1" t="n">
        <v>46.38</v>
      </c>
      <c r="FY194" s="1" t="n">
        <v>19.42</v>
      </c>
      <c r="FZ194" s="1" t="n">
        <v>19.39</v>
      </c>
      <c r="GA194" s="1" t="n">
        <v>15.5</v>
      </c>
      <c r="GB194" s="1" t="n">
        <v>279.48</v>
      </c>
      <c r="GC194" s="1" t="n">
        <v>50.67</v>
      </c>
      <c r="GD194" s="1" t="n">
        <v>30.87</v>
      </c>
      <c r="GE194" s="1" t="n">
        <v>6.8</v>
      </c>
      <c r="GF194" s="1" t="n">
        <v>99.63</v>
      </c>
      <c r="GG194" s="1" t="n">
        <v>0.93</v>
      </c>
      <c r="GH194" s="1" t="n">
        <v>22.62</v>
      </c>
      <c r="GI194" s="1" t="n">
        <v>8.35</v>
      </c>
      <c r="GJ194" s="1" t="n">
        <v>34.56</v>
      </c>
      <c r="GK194" s="1" t="n">
        <v>32.97</v>
      </c>
      <c r="GL194" s="1" t="n">
        <v>16.44</v>
      </c>
      <c r="GM194" s="1" t="n">
        <v>11.38</v>
      </c>
      <c r="GN194" s="1" t="n">
        <v>0</v>
      </c>
      <c r="GO194" s="1" t="n">
        <v>16.4</v>
      </c>
      <c r="GP194" s="1" t="n">
        <v>4.48</v>
      </c>
      <c r="GQ194" s="1" t="n">
        <v>5.14</v>
      </c>
      <c r="GR194" s="1" t="n">
        <v>2.94</v>
      </c>
      <c r="GS194" s="1" t="n">
        <v>648.72</v>
      </c>
      <c r="GT194" s="1" t="n">
        <v>9.37</v>
      </c>
      <c r="GU194" s="1" t="n">
        <v>0.64</v>
      </c>
      <c r="GV194" s="1" t="n">
        <v>341.15</v>
      </c>
      <c r="GW194" s="1" t="n">
        <v>989.96</v>
      </c>
      <c r="GX194" s="1" t="n">
        <v>3393.96</v>
      </c>
      <c r="GY194" s="1" t="n">
        <v>1252.01</v>
      </c>
      <c r="GZ194" s="1" t="n">
        <v>5.41</v>
      </c>
      <c r="HA194" s="1" t="n">
        <v>1.46</v>
      </c>
      <c r="HB194" s="1" t="n">
        <v>2.21</v>
      </c>
      <c r="HC194" s="1" t="n">
        <v>0</v>
      </c>
      <c r="HD194" s="1" t="n">
        <v>42.77</v>
      </c>
      <c r="HE194" s="1" t="n">
        <v>218.82</v>
      </c>
      <c r="HF194" s="1" t="n">
        <v>1.45</v>
      </c>
      <c r="HG194" s="1" t="n">
        <v>1.43</v>
      </c>
      <c r="HH194" s="1" t="n">
        <v>15.68</v>
      </c>
      <c r="HI194" s="1" t="n">
        <v>4.12</v>
      </c>
      <c r="HJ194" s="1" t="n">
        <v>3.28</v>
      </c>
      <c r="HK194" s="1" t="n">
        <v>1.08</v>
      </c>
      <c r="HL194" s="1" t="n">
        <v>352.97</v>
      </c>
      <c r="HM194" s="1" t="n">
        <v>1</v>
      </c>
      <c r="HN194" s="1" t="n">
        <v>164.59</v>
      </c>
      <c r="HO194" s="1" t="n">
        <v>7606.89</v>
      </c>
      <c r="HP194" s="1" t="n">
        <v>6853.75</v>
      </c>
      <c r="HQ194" s="1" t="n">
        <v>76.41</v>
      </c>
      <c r="HR194" s="1" t="n">
        <v>2445.55</v>
      </c>
      <c r="HS194" s="1" t="n">
        <v>1647.85</v>
      </c>
      <c r="HT194" s="1" t="n">
        <v>1996.9</v>
      </c>
      <c r="HU194" s="1" t="n">
        <v>2699.09</v>
      </c>
      <c r="HV194" s="1" t="n">
        <v>96.97</v>
      </c>
      <c r="HW194" s="1" t="n">
        <v>6.76</v>
      </c>
      <c r="HX194" s="1" t="n">
        <v>7.82</v>
      </c>
      <c r="HY194" s="1" t="n">
        <v>6.09</v>
      </c>
      <c r="HZ194" s="1" t="n">
        <v>0.25</v>
      </c>
      <c r="IA194" s="1" t="n">
        <v>4.29</v>
      </c>
      <c r="IB194" s="1" t="n">
        <v>0.9</v>
      </c>
      <c r="IC194" s="1" t="n">
        <v>12.25</v>
      </c>
      <c r="ID194" s="1" t="n">
        <v>6.74</v>
      </c>
      <c r="IE194" s="1" t="n">
        <v>11.38</v>
      </c>
      <c r="IF194" s="1" t="n">
        <v>14.14</v>
      </c>
      <c r="IG194" s="1" t="n">
        <v>7.42</v>
      </c>
      <c r="IH194" s="1" t="n">
        <v>101.94</v>
      </c>
      <c r="II194" s="1" t="n">
        <v>1.61</v>
      </c>
      <c r="IJ194" s="1" t="n">
        <v>1.05</v>
      </c>
      <c r="IK194" s="1" t="n">
        <v>194.25</v>
      </c>
      <c r="IL194" s="1" t="n">
        <v>1871299.9</v>
      </c>
      <c r="IM194" s="1" t="n">
        <v>6695.65</v>
      </c>
      <c r="IN194" s="1" t="n">
        <v>31.03</v>
      </c>
      <c r="IO194" s="1" t="n">
        <v>0.14</v>
      </c>
      <c r="IP194" s="1" t="n">
        <v>0.07</v>
      </c>
      <c r="IQ194" s="1" t="n">
        <v>0.05</v>
      </c>
      <c r="IR194" s="1" t="n">
        <v>0.09</v>
      </c>
      <c r="IS194" s="1" t="n">
        <v>0.22</v>
      </c>
      <c r="IT194" s="1" t="n">
        <v>0.08</v>
      </c>
      <c r="IU194" s="1" t="n">
        <v>0.65</v>
      </c>
      <c r="IV194" s="1" t="n">
        <v>0.71</v>
      </c>
      <c r="IW194" s="1" t="n">
        <v>6.81</v>
      </c>
      <c r="IX194" s="1" t="n">
        <v>4.42</v>
      </c>
      <c r="IY194" s="1" t="n">
        <v>2.37</v>
      </c>
      <c r="IZ194" s="1" t="n">
        <v>1.02</v>
      </c>
      <c r="JA194" s="1" t="n">
        <v>1</v>
      </c>
      <c r="JB194" s="1" t="n">
        <v>0.03</v>
      </c>
      <c r="JC194" s="1" t="n">
        <v>12.25</v>
      </c>
      <c r="JD194" s="1" t="n">
        <v>6.29</v>
      </c>
      <c r="JE194" s="1" t="n">
        <v>0.28</v>
      </c>
      <c r="JF194" s="1" t="n">
        <v>0.1</v>
      </c>
      <c r="JG194" s="1" t="n">
        <v>0</v>
      </c>
      <c r="JH194" s="1" t="n">
        <v>6.18</v>
      </c>
      <c r="JI194" s="1" t="n">
        <v>3.65</v>
      </c>
      <c r="JJ194" s="1" t="n">
        <v>0.02</v>
      </c>
      <c r="JK194" s="1" t="n">
        <v>0.05</v>
      </c>
      <c r="JL194" s="1" t="n">
        <v>0.63</v>
      </c>
      <c r="JM194" s="1" t="n">
        <v>0.53</v>
      </c>
      <c r="JN194" s="1" t="n">
        <v>0</v>
      </c>
      <c r="JO194" s="1" t="n">
        <v>0.06</v>
      </c>
      <c r="JP194" s="1" t="n">
        <v>0.01</v>
      </c>
      <c r="JQ194" s="1" t="n">
        <v>0.02</v>
      </c>
      <c r="JR194" s="1" t="n">
        <v>0.02</v>
      </c>
      <c r="JS194" s="1" t="n">
        <v>0.01</v>
      </c>
      <c r="JT194" s="1" t="n">
        <v>0.06</v>
      </c>
      <c r="JU194" s="1" t="n">
        <v>0.05</v>
      </c>
      <c r="JV194" s="1" t="n">
        <v>51</v>
      </c>
      <c r="JW194" s="1" t="n">
        <v>3060</v>
      </c>
      <c r="JX194" s="1" t="n">
        <v>45.9</v>
      </c>
      <c r="JY194" s="1" t="n">
        <v>9.35</v>
      </c>
      <c r="JZ194" s="1" t="n">
        <v>4.875</v>
      </c>
      <c r="KA194" s="1" t="n">
        <v>292.5</v>
      </c>
      <c r="KB194" s="1" t="n">
        <v>10.075</v>
      </c>
      <c r="KC194" s="1" t="n">
        <v>4.125</v>
      </c>
      <c r="KD194" s="1" t="n">
        <v>247.5</v>
      </c>
      <c r="KE194" s="1" t="n">
        <v>52</v>
      </c>
      <c r="KF194" s="1" t="n">
        <v>103</v>
      </c>
      <c r="KG194" s="1" t="n">
        <v>139.3661</v>
      </c>
    </row>
    <row r="195" customFormat="false" ht="15" hidden="false" customHeight="true" outlineLevel="0" collapsed="false">
      <c r="A195" s="1" t="n">
        <v>30850</v>
      </c>
      <c r="B195" s="1" t="n">
        <v>2</v>
      </c>
      <c r="C195" s="1" t="n">
        <v>53</v>
      </c>
      <c r="D195" s="1" t="n">
        <v>1</v>
      </c>
      <c r="E195" s="1" t="n">
        <v>1</v>
      </c>
      <c r="F195" s="1" t="n">
        <v>1</v>
      </c>
      <c r="G195" s="1" t="n">
        <v>1</v>
      </c>
      <c r="H195" s="1" t="n">
        <v>1</v>
      </c>
      <c r="I195" s="1" t="n">
        <v>1</v>
      </c>
      <c r="J195" s="1" t="n">
        <v>0</v>
      </c>
      <c r="K195" s="1" t="n">
        <v>0</v>
      </c>
      <c r="L195" s="1" t="n">
        <v>0</v>
      </c>
      <c r="M195" s="1" t="n">
        <f aca="false">IF(W195&gt;27,1,0)</f>
        <v>1</v>
      </c>
      <c r="N195" s="1" t="n">
        <v>0</v>
      </c>
      <c r="O195" s="1" t="n">
        <v>1</v>
      </c>
      <c r="P195" s="1" t="n">
        <f aca="false">SUM(E195:O195)</f>
        <v>7</v>
      </c>
      <c r="Q195" s="1" t="n">
        <v>130</v>
      </c>
      <c r="R195" s="1" t="n">
        <v>90</v>
      </c>
      <c r="S195" s="1" t="n">
        <f aca="false">Q195-R195</f>
        <v>40</v>
      </c>
      <c r="T195" s="2" t="n">
        <f aca="false">(S195/3)+ R195</f>
        <v>103.333333333333</v>
      </c>
      <c r="U195" s="3" t="n">
        <v>82.8</v>
      </c>
      <c r="V195" s="3" t="n">
        <v>162.5</v>
      </c>
      <c r="W195" s="18" t="n">
        <f aca="false">U195/POWER((V195/100),2)</f>
        <v>31.3562130177515</v>
      </c>
      <c r="X195" s="2" t="n">
        <v>2</v>
      </c>
      <c r="Y195" s="3" t="n">
        <v>92.5</v>
      </c>
      <c r="Z195" s="3" t="n">
        <v>106.5</v>
      </c>
      <c r="AB195" s="2" t="n">
        <f aca="false">(Y195/V195)</f>
        <v>0.569230769230769</v>
      </c>
      <c r="AC195" s="2" t="n">
        <f aca="false">(Y195/Z195)</f>
        <v>0.868544600938967</v>
      </c>
      <c r="AD195" s="3" t="n">
        <v>42</v>
      </c>
      <c r="AE195" s="3" t="n">
        <v>34.8</v>
      </c>
      <c r="AF195" s="3" t="n">
        <v>48</v>
      </c>
      <c r="AG195" s="1" t="n">
        <v>10</v>
      </c>
      <c r="AH195" s="3" t="n">
        <v>41.2</v>
      </c>
      <c r="AI195" s="3" t="n">
        <v>34.1</v>
      </c>
      <c r="AJ195" s="3" t="n">
        <v>45.6</v>
      </c>
      <c r="AK195" s="3" t="n">
        <v>2.4</v>
      </c>
      <c r="AL195" s="1" t="n">
        <v>1470</v>
      </c>
      <c r="AM195" s="1" t="n">
        <v>68</v>
      </c>
      <c r="AN195" s="1" t="n">
        <v>2293</v>
      </c>
      <c r="AO195" s="1" t="n">
        <v>154</v>
      </c>
      <c r="AP195" s="1" t="n">
        <v>245</v>
      </c>
      <c r="AQ195" s="1" t="n">
        <v>278</v>
      </c>
      <c r="AR195" s="1" t="n">
        <v>287</v>
      </c>
      <c r="AS195" s="1" t="n">
        <v>301</v>
      </c>
      <c r="AT195" s="1" t="n">
        <v>5</v>
      </c>
      <c r="AU195" s="1" t="n">
        <f aca="false">((AO195*15)+(AP195*30)+(AQ195*30)+(AR195*30)+(AS195*15))-(AO195*120)</f>
        <v>12645</v>
      </c>
      <c r="AV195" s="1" t="n">
        <f aca="false">((AO195*15)+(AP195*30)+(AQ195*30)+(AR195*30)+(AS195*15))</f>
        <v>31125</v>
      </c>
      <c r="AW195" s="1" t="n">
        <v>5.81</v>
      </c>
      <c r="AX195" s="4" t="n">
        <f aca="false">10000/SQRT((AO195*BE195)*(AVERAGE(AO195:AS195)*AVERAGE(BE195:BI195)))</f>
        <v>1.73477662359496</v>
      </c>
      <c r="AY195" s="4" t="n">
        <v>1</v>
      </c>
      <c r="AZ195" s="2" t="n">
        <f aca="false">(AO195*BE195)/405</f>
        <v>5.74172839506173</v>
      </c>
      <c r="BA195" s="2" t="n">
        <v>1</v>
      </c>
      <c r="BB195" s="2" t="n">
        <f aca="false">1/(LOG(BE195)+LOG(AO195))</f>
        <v>0.297044613892628</v>
      </c>
      <c r="BC195" s="2" t="n">
        <f aca="false">(BF195-BE195)/(AP195-AO195)</f>
        <v>0.303296703296703</v>
      </c>
      <c r="BD195" s="2" t="n">
        <f aca="false">(20*BE195)/((AO195/18)-3.5)</f>
        <v>59.7362637362637</v>
      </c>
      <c r="BE195" s="3" t="n">
        <v>15.1</v>
      </c>
      <c r="BF195" s="3" t="n">
        <v>42.7</v>
      </c>
      <c r="BG195" s="3" t="n">
        <v>66.9</v>
      </c>
      <c r="BH195" s="3" t="n">
        <v>73.4</v>
      </c>
      <c r="BI195" s="3" t="n">
        <v>84.3</v>
      </c>
      <c r="BJ195" s="2" t="n">
        <f aca="false">((BE195*15)+(BF195*30)+(BG195*30)+(BH195*30)+(BI195*15))-(BE195*120)</f>
        <v>5169</v>
      </c>
      <c r="BK195" s="2" t="n">
        <f aca="false">((BE195*15)+(BF195*30)+(BG195*30)+(BH195*30)+(BI195*15))</f>
        <v>6981</v>
      </c>
      <c r="BL195" s="2" t="n">
        <f aca="false">(1/BE195)</f>
        <v>0.0662251655629139</v>
      </c>
      <c r="BM195" s="2" t="n">
        <f aca="false">(BJ195/AU195)</f>
        <v>0.408778173190985</v>
      </c>
      <c r="BN195" s="2" t="n">
        <f aca="false">(BK195/AV195)</f>
        <v>0.224289156626506</v>
      </c>
      <c r="BO195" s="2" t="n">
        <f aca="false">(AX195*BM195)</f>
        <v>0.709138819087573</v>
      </c>
      <c r="BP195" s="2" t="n">
        <f aca="false">(AX195*BN195)</f>
        <v>0.389091585841492</v>
      </c>
      <c r="BQ195" s="2" t="n">
        <v>1</v>
      </c>
      <c r="BR195" s="4" t="n">
        <f aca="false">(BC195*BL195)</f>
        <v>0.0200858743905102</v>
      </c>
      <c r="BS195" s="1" t="n">
        <v>214</v>
      </c>
      <c r="BT195" s="1" t="n">
        <v>1</v>
      </c>
      <c r="BU195" s="1" t="n">
        <v>38</v>
      </c>
      <c r="BV195" s="1" t="n">
        <v>1</v>
      </c>
      <c r="BW195" s="1" t="n">
        <v>138</v>
      </c>
      <c r="BX195" s="1" t="n">
        <v>1</v>
      </c>
      <c r="BY195" s="1" t="n">
        <v>38</v>
      </c>
      <c r="BZ195" s="1" t="n">
        <v>188</v>
      </c>
      <c r="CA195" s="1" t="n">
        <v>1</v>
      </c>
      <c r="CB195" s="1" t="n">
        <v>5</v>
      </c>
      <c r="CC195" s="1" t="n">
        <v>2</v>
      </c>
      <c r="CD195" s="1" t="n">
        <v>81</v>
      </c>
      <c r="CE195" s="1" t="n">
        <v>35.11</v>
      </c>
      <c r="CF195" s="1" t="n">
        <v>35.59</v>
      </c>
      <c r="CG195" s="1" t="n">
        <v>158</v>
      </c>
      <c r="CH195" s="1" t="n">
        <v>84</v>
      </c>
      <c r="CI195" s="1" t="n">
        <v>470</v>
      </c>
      <c r="CJ195" s="1" t="n">
        <v>1.35</v>
      </c>
      <c r="CK195" s="1" t="s">
        <v>429</v>
      </c>
      <c r="CN195" s="1" t="n">
        <v>2463</v>
      </c>
      <c r="CO195" s="1" t="n">
        <v>11.3520097442144</v>
      </c>
      <c r="CP195" s="1" t="n">
        <v>26.3824604141291</v>
      </c>
      <c r="CQ195" s="1" t="n">
        <v>7.63702801461632</v>
      </c>
      <c r="CR195" s="1" t="n">
        <v>9.90255785627284</v>
      </c>
      <c r="CS195" s="1" t="n">
        <v>4.49451887941535</v>
      </c>
      <c r="CT195" s="1" t="n">
        <v>63.7434023548518</v>
      </c>
      <c r="CU195" s="1" t="n">
        <v>7.6</v>
      </c>
      <c r="CV195" s="1" t="n">
        <v>2.7</v>
      </c>
      <c r="CW195" s="1" t="n">
        <v>17.3</v>
      </c>
      <c r="CX195" s="1" t="n">
        <v>0</v>
      </c>
      <c r="CY195" s="1" t="n">
        <v>0.5</v>
      </c>
      <c r="CZ195" s="1" t="n">
        <v>1</v>
      </c>
      <c r="DA195" s="1" t="n">
        <v>1.3</v>
      </c>
      <c r="DB195" s="1" t="n">
        <v>0</v>
      </c>
      <c r="DC195" s="1" t="n">
        <v>1.4</v>
      </c>
      <c r="DD195" s="1" t="n">
        <v>69.9</v>
      </c>
      <c r="DE195" s="1" t="n">
        <v>72.2</v>
      </c>
      <c r="DF195" s="1" t="n">
        <v>20.9</v>
      </c>
      <c r="DG195" s="1" t="n">
        <v>27.1</v>
      </c>
      <c r="DH195" s="1" t="n">
        <v>12.3</v>
      </c>
      <c r="DI195" s="1" t="n">
        <v>147</v>
      </c>
      <c r="DJ195" s="1" t="n">
        <v>392.5</v>
      </c>
      <c r="DK195" s="1" t="n">
        <v>55.7</v>
      </c>
      <c r="DL195" s="1" t="n">
        <v>17.7</v>
      </c>
      <c r="DM195" s="1" t="n">
        <v>1113</v>
      </c>
      <c r="DN195" s="1" t="n">
        <v>288</v>
      </c>
      <c r="DO195" s="1" t="n">
        <v>1.27</v>
      </c>
      <c r="DP195" s="1" t="n">
        <v>1.08</v>
      </c>
      <c r="DQ195" s="1" t="n">
        <v>1</v>
      </c>
      <c r="DR195" s="1" t="n">
        <v>2.04</v>
      </c>
      <c r="DS195" s="1" t="n">
        <v>106.6</v>
      </c>
      <c r="DT195" s="1" t="n">
        <v>83.4</v>
      </c>
      <c r="DU195" s="1" t="n">
        <v>2.38</v>
      </c>
      <c r="DV195" s="1" t="n">
        <v>11.73</v>
      </c>
      <c r="DW195" s="1" t="n">
        <v>1.53</v>
      </c>
      <c r="DX195" s="1" t="n">
        <v>1251</v>
      </c>
      <c r="DY195" s="1" t="n">
        <v>14.1</v>
      </c>
      <c r="DZ195" s="1" t="n">
        <v>2179</v>
      </c>
      <c r="EA195" s="1" t="n">
        <v>213</v>
      </c>
      <c r="EB195" s="1" t="n">
        <v>1356</v>
      </c>
      <c r="EC195" s="1" t="n">
        <v>743</v>
      </c>
      <c r="ED195" s="1" t="n">
        <v>41</v>
      </c>
      <c r="EE195" s="1" t="n">
        <v>5.4</v>
      </c>
      <c r="EF195" s="1" t="n">
        <v>0</v>
      </c>
      <c r="EG195" s="1" t="s">
        <v>425</v>
      </c>
      <c r="EH195" s="1" t="s">
        <v>425</v>
      </c>
      <c r="EI195" s="1" t="s">
        <v>425</v>
      </c>
      <c r="EJ195" s="1" t="s">
        <v>425</v>
      </c>
      <c r="EK195" s="1" t="s">
        <v>425</v>
      </c>
      <c r="EL195" s="1" t="s">
        <v>425</v>
      </c>
      <c r="EM195" s="1" t="n">
        <v>500</v>
      </c>
      <c r="EN195" s="1" t="n">
        <v>0</v>
      </c>
      <c r="EO195" s="1" t="n">
        <v>3</v>
      </c>
      <c r="EP195" s="1" t="n">
        <v>1</v>
      </c>
      <c r="EQ195" s="1" t="n">
        <v>2</v>
      </c>
      <c r="ER195" s="1" t="n">
        <v>300</v>
      </c>
      <c r="ES195" s="1" t="n">
        <v>3</v>
      </c>
      <c r="ET195" s="1" t="n">
        <v>0</v>
      </c>
      <c r="EU195" s="1" t="n">
        <v>0</v>
      </c>
      <c r="EV195" s="1" t="n">
        <v>0</v>
      </c>
      <c r="EW195" s="1" t="n">
        <v>0</v>
      </c>
      <c r="EX195" s="1" t="n">
        <v>1</v>
      </c>
      <c r="EY195" s="1" t="n">
        <v>2</v>
      </c>
      <c r="EZ195" s="1" t="n">
        <v>8</v>
      </c>
      <c r="FA195" s="1" t="n">
        <v>1</v>
      </c>
      <c r="FB195" s="1" t="n">
        <v>1</v>
      </c>
      <c r="FC195" s="1" t="n">
        <v>3</v>
      </c>
      <c r="FD195" s="1" t="n">
        <v>0</v>
      </c>
      <c r="FE195" s="1" t="n">
        <v>0</v>
      </c>
      <c r="FF195" s="1" t="n">
        <v>1</v>
      </c>
      <c r="FG195" s="1" t="n">
        <v>3</v>
      </c>
      <c r="FH195" s="1" t="n">
        <v>1</v>
      </c>
      <c r="FI195" s="1" t="n">
        <v>6</v>
      </c>
      <c r="FJ195" s="1" t="n">
        <v>2</v>
      </c>
      <c r="FK195" s="1" t="n">
        <v>1</v>
      </c>
      <c r="FL195" s="1" t="n">
        <v>3</v>
      </c>
      <c r="FM195" s="1" t="n">
        <v>6</v>
      </c>
      <c r="FN195" s="1" t="n">
        <v>6</v>
      </c>
      <c r="FO195" s="1" t="n">
        <v>2</v>
      </c>
      <c r="FP195" s="1" t="n">
        <v>2</v>
      </c>
      <c r="FQ195" s="1" t="n">
        <v>32.12012</v>
      </c>
      <c r="FR195" s="1" t="n">
        <v>72.88396</v>
      </c>
      <c r="FS195" s="1" t="n">
        <v>0.16</v>
      </c>
      <c r="FT195" s="1" t="n">
        <v>1</v>
      </c>
      <c r="FU195" s="1" t="n">
        <v>3</v>
      </c>
      <c r="FV195" s="1" t="n">
        <v>3</v>
      </c>
      <c r="FW195" s="1" t="n">
        <v>1640.05</v>
      </c>
      <c r="FX195" s="1" t="n">
        <v>53.17</v>
      </c>
      <c r="FY195" s="1" t="n">
        <v>18.71</v>
      </c>
      <c r="FZ195" s="1" t="n">
        <v>18.98</v>
      </c>
      <c r="GA195" s="1" t="n">
        <v>24.38</v>
      </c>
      <c r="GB195" s="1" t="n">
        <v>254.57</v>
      </c>
      <c r="GC195" s="1" t="n">
        <v>42.35</v>
      </c>
      <c r="GD195" s="1" t="n">
        <v>24.49</v>
      </c>
      <c r="GE195" s="1" t="n">
        <v>7.5</v>
      </c>
      <c r="GF195" s="1" t="n">
        <v>71.52</v>
      </c>
      <c r="GG195" s="1" t="n">
        <v>1.47</v>
      </c>
      <c r="GH195" s="1" t="n">
        <v>17.24</v>
      </c>
      <c r="GI195" s="1" t="n">
        <v>6.44</v>
      </c>
      <c r="GJ195" s="1" t="n">
        <v>23.68</v>
      </c>
      <c r="GK195" s="1" t="n">
        <v>21.13</v>
      </c>
      <c r="GL195" s="1" t="n">
        <v>13.46</v>
      </c>
      <c r="GM195" s="1" t="n">
        <v>6.99</v>
      </c>
      <c r="GN195" s="1" t="n">
        <v>0</v>
      </c>
      <c r="GO195" s="1" t="n">
        <v>13.92</v>
      </c>
      <c r="GP195" s="1" t="n">
        <v>5.89</v>
      </c>
      <c r="GQ195" s="1" t="n">
        <v>3.44</v>
      </c>
      <c r="GR195" s="1" t="n">
        <v>0.98</v>
      </c>
      <c r="GS195" s="1" t="n">
        <v>749.3</v>
      </c>
      <c r="GT195" s="1" t="n">
        <v>11.03</v>
      </c>
      <c r="GU195" s="1" t="n">
        <v>0.33</v>
      </c>
      <c r="GV195" s="1" t="n">
        <v>302.08</v>
      </c>
      <c r="GW195" s="1" t="n">
        <v>1129.09</v>
      </c>
      <c r="GX195" s="1" t="n">
        <v>2623.53</v>
      </c>
      <c r="GY195" s="1" t="n">
        <v>1396.72</v>
      </c>
      <c r="GZ195" s="1" t="n">
        <v>6.2</v>
      </c>
      <c r="HA195" s="1" t="n">
        <v>1.22</v>
      </c>
      <c r="HB195" s="1" t="n">
        <v>2.2</v>
      </c>
      <c r="HC195" s="1" t="n">
        <v>0</v>
      </c>
      <c r="HD195" s="1" t="n">
        <v>34.41</v>
      </c>
      <c r="HE195" s="1" t="n">
        <v>189.1</v>
      </c>
      <c r="HF195" s="1" t="n">
        <v>1.35</v>
      </c>
      <c r="HG195" s="1" t="n">
        <v>1.49</v>
      </c>
      <c r="HH195" s="1" t="n">
        <v>13.16</v>
      </c>
      <c r="HI195" s="1" t="n">
        <v>3.77</v>
      </c>
      <c r="HJ195" s="1" t="n">
        <v>1.36</v>
      </c>
      <c r="HK195" s="1" t="n">
        <v>1.77</v>
      </c>
      <c r="HL195" s="1" t="n">
        <v>282.87</v>
      </c>
      <c r="HM195" s="1" t="n">
        <v>2.67</v>
      </c>
      <c r="HN195" s="1" t="n">
        <v>41.27</v>
      </c>
      <c r="HO195" s="1" t="n">
        <v>4941.68</v>
      </c>
      <c r="HP195" s="1" t="n">
        <v>5024.48</v>
      </c>
      <c r="HQ195" s="1" t="n">
        <v>41.75</v>
      </c>
      <c r="HR195" s="1" t="n">
        <v>1681.34</v>
      </c>
      <c r="HS195" s="1" t="n">
        <v>877.7</v>
      </c>
      <c r="HT195" s="1" t="n">
        <v>4323.34</v>
      </c>
      <c r="HU195" s="1" t="n">
        <v>720.06</v>
      </c>
      <c r="HV195" s="1" t="n">
        <v>196.15</v>
      </c>
      <c r="HW195" s="1" t="n">
        <v>7.23</v>
      </c>
      <c r="HX195" s="1" t="n">
        <v>8.18</v>
      </c>
      <c r="HY195" s="1" t="n">
        <v>6.6</v>
      </c>
      <c r="HZ195" s="1" t="n">
        <v>0.57</v>
      </c>
      <c r="IA195" s="1" t="n">
        <v>5.73</v>
      </c>
      <c r="IB195" s="1" t="n">
        <v>1.17</v>
      </c>
      <c r="IC195" s="1" t="n">
        <v>14.92</v>
      </c>
      <c r="ID195" s="1" t="n">
        <v>7.49</v>
      </c>
      <c r="IE195" s="1" t="n">
        <v>13.85</v>
      </c>
      <c r="IF195" s="1" t="n">
        <v>19.63</v>
      </c>
      <c r="IG195" s="1" t="n">
        <v>8.83</v>
      </c>
      <c r="IH195" s="1" t="n">
        <v>172.88</v>
      </c>
      <c r="II195" s="1" t="n">
        <v>2.49</v>
      </c>
      <c r="IJ195" s="1" t="n">
        <v>78.81</v>
      </c>
      <c r="IK195" s="1" t="n">
        <v>43.01</v>
      </c>
      <c r="IL195" s="1" t="n">
        <v>1655020.9</v>
      </c>
      <c r="IM195" s="1" t="n">
        <v>6501.24</v>
      </c>
      <c r="IN195" s="1" t="n">
        <v>36.29</v>
      </c>
      <c r="IO195" s="1" t="n">
        <v>0.09</v>
      </c>
      <c r="IP195" s="1" t="n">
        <v>0.05</v>
      </c>
      <c r="IQ195" s="1" t="n">
        <v>0.06</v>
      </c>
      <c r="IR195" s="1" t="n">
        <v>0.18</v>
      </c>
      <c r="IS195" s="1" t="n">
        <v>0.72</v>
      </c>
      <c r="IT195" s="1" t="n">
        <v>0.14</v>
      </c>
      <c r="IU195" s="1" t="n">
        <v>0.74</v>
      </c>
      <c r="IV195" s="1" t="n">
        <v>0.54</v>
      </c>
      <c r="IW195" s="1" t="n">
        <v>7.73</v>
      </c>
      <c r="IX195" s="1" t="n">
        <v>5.32</v>
      </c>
      <c r="IY195" s="1" t="n">
        <v>4.15</v>
      </c>
      <c r="IZ195" s="1" t="n">
        <v>2.16</v>
      </c>
      <c r="JA195" s="1" t="n">
        <v>0.76</v>
      </c>
      <c r="JB195" s="1" t="n">
        <v>0.01</v>
      </c>
      <c r="JC195" s="1" t="n">
        <v>17.56</v>
      </c>
      <c r="JD195" s="1" t="n">
        <v>11.44</v>
      </c>
      <c r="JE195" s="1" t="n">
        <v>0.52</v>
      </c>
      <c r="JF195" s="1" t="n">
        <v>0.09</v>
      </c>
      <c r="JG195" s="1" t="n">
        <v>0.03</v>
      </c>
      <c r="JH195" s="1" t="n">
        <v>6.27</v>
      </c>
      <c r="JI195" s="1" t="n">
        <v>5.15</v>
      </c>
      <c r="JJ195" s="1" t="n">
        <v>0.04</v>
      </c>
      <c r="JK195" s="1" t="n">
        <v>0.11</v>
      </c>
      <c r="JL195" s="1" t="n">
        <v>0.46</v>
      </c>
      <c r="JM195" s="1" t="n">
        <v>0.49</v>
      </c>
      <c r="JN195" s="1" t="n">
        <v>0</v>
      </c>
      <c r="JO195" s="1" t="n">
        <v>0.05</v>
      </c>
      <c r="JP195" s="1" t="n">
        <v>0.03</v>
      </c>
      <c r="JQ195" s="1" t="n">
        <v>0</v>
      </c>
      <c r="JR195" s="1" t="n">
        <v>0</v>
      </c>
      <c r="JS195" s="1" t="n">
        <v>0</v>
      </c>
      <c r="JT195" s="1" t="n">
        <v>0.03</v>
      </c>
      <c r="JU195" s="1" t="n">
        <v>0.02</v>
      </c>
      <c r="JV195" s="1" t="n">
        <v>60</v>
      </c>
      <c r="JW195" s="1" t="n">
        <v>3600</v>
      </c>
      <c r="JX195" s="1" t="n">
        <v>54</v>
      </c>
      <c r="JY195" s="1" t="n">
        <v>7.9375</v>
      </c>
      <c r="JZ195" s="1" t="n">
        <v>7.875</v>
      </c>
      <c r="KA195" s="1" t="n">
        <v>472.5</v>
      </c>
      <c r="KB195" s="1" t="n">
        <v>68.1125</v>
      </c>
      <c r="KC195" s="1" t="n">
        <v>25.375</v>
      </c>
      <c r="KD195" s="1" t="n">
        <v>1522.5</v>
      </c>
      <c r="KE195" s="1" t="n">
        <v>33.25</v>
      </c>
      <c r="KF195" s="1" t="n">
        <v>93.25</v>
      </c>
      <c r="KG195" s="1" t="n">
        <v>76.05</v>
      </c>
    </row>
    <row r="196" customFormat="false" ht="15" hidden="false" customHeight="true" outlineLevel="0" collapsed="false">
      <c r="A196" s="1" t="n">
        <v>30851</v>
      </c>
      <c r="B196" s="1" t="n">
        <v>2</v>
      </c>
      <c r="C196" s="1" t="n">
        <v>54</v>
      </c>
      <c r="D196" s="1" t="n">
        <v>1</v>
      </c>
      <c r="E196" s="1" t="n">
        <v>1</v>
      </c>
      <c r="F196" s="1" t="n">
        <v>1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1</v>
      </c>
      <c r="L196" s="1" t="n">
        <v>0</v>
      </c>
      <c r="M196" s="1" t="n">
        <v>1</v>
      </c>
      <c r="N196" s="1" t="n">
        <v>0</v>
      </c>
      <c r="O196" s="1" t="n">
        <v>1</v>
      </c>
      <c r="P196" s="1" t="n">
        <f aca="false">SUM(E196:O196)</f>
        <v>5</v>
      </c>
      <c r="Q196" s="1" t="n">
        <v>110</v>
      </c>
      <c r="R196" s="1" t="n">
        <v>70</v>
      </c>
      <c r="S196" s="1" t="n">
        <v>40</v>
      </c>
      <c r="T196" s="2" t="n">
        <v>83.3333333333333</v>
      </c>
      <c r="U196" s="3" t="n">
        <v>71.9</v>
      </c>
      <c r="V196" s="3" t="n">
        <v>154</v>
      </c>
      <c r="W196" s="2" t="n">
        <v>30.3170855118907</v>
      </c>
      <c r="X196" s="2" t="n">
        <v>2</v>
      </c>
      <c r="Y196" s="3" t="n">
        <v>91</v>
      </c>
      <c r="Z196" s="3" t="n">
        <v>100</v>
      </c>
      <c r="AA196" s="2" t="n">
        <v>47.3993501960122</v>
      </c>
      <c r="AB196" s="2" t="n">
        <v>0.590909090909091</v>
      </c>
      <c r="AC196" s="2" t="n">
        <v>0.91</v>
      </c>
      <c r="AD196" s="3" t="n">
        <v>37.9</v>
      </c>
      <c r="AE196" s="3" t="n">
        <v>27.3</v>
      </c>
      <c r="AF196" s="3" t="n">
        <v>44.6</v>
      </c>
      <c r="AG196" s="1" t="n">
        <v>9</v>
      </c>
      <c r="AH196" s="3" t="n">
        <v>43.5</v>
      </c>
      <c r="AI196" s="3" t="n">
        <v>31.3</v>
      </c>
      <c r="AJ196" s="3" t="n">
        <v>42.3</v>
      </c>
      <c r="AK196" s="3" t="n">
        <v>2.3</v>
      </c>
      <c r="AL196" s="1" t="n">
        <v>1352</v>
      </c>
      <c r="AM196" s="1" t="n">
        <v>59</v>
      </c>
      <c r="AN196" s="1" t="n">
        <v>2109</v>
      </c>
      <c r="AO196" s="1" t="n">
        <v>88</v>
      </c>
      <c r="AP196" s="1" t="n">
        <v>133</v>
      </c>
      <c r="AQ196" s="1" t="n">
        <v>119</v>
      </c>
      <c r="AR196" s="1" t="n">
        <v>125</v>
      </c>
      <c r="AS196" s="1" t="n">
        <v>120</v>
      </c>
      <c r="AT196" s="1" t="n">
        <v>1</v>
      </c>
      <c r="AU196" s="1" t="n">
        <v>3870</v>
      </c>
      <c r="AV196" s="1" t="n">
        <f aca="false">((AO196*15)+(AP196*30)+(AQ196*30)+(AR196*30)+(AS196*15))</f>
        <v>14430</v>
      </c>
      <c r="AX196" s="4" t="n">
        <f aca="false">10000/SQRT((AO196*BE196)*(AVERAGE(AO196:AS196)*AVERAGE(BE196:BI196)))</f>
        <v>11.0843487351342</v>
      </c>
      <c r="AY196" s="4" t="n">
        <v>0</v>
      </c>
      <c r="AZ196" s="2" t="n">
        <f aca="false">(AO196*BE196)/405</f>
        <v>0.756148148148148</v>
      </c>
      <c r="BA196" s="2" t="n">
        <v>0</v>
      </c>
      <c r="BB196" s="2" t="n">
        <f aca="false">1/(LOG(BE196)+LOG(AO196))</f>
        <v>0.402242596423364</v>
      </c>
      <c r="BC196" s="2" t="n">
        <f aca="false">(BF196-BE196)/(AP196-AO196)</f>
        <v>0.751555555555556</v>
      </c>
      <c r="BD196" s="2" t="n">
        <f aca="false">(20*BE196)/((AO196/18)-3.5)</f>
        <v>50.112</v>
      </c>
      <c r="BE196" s="3" t="n">
        <v>3.48</v>
      </c>
      <c r="BF196" s="3" t="n">
        <v>37.3</v>
      </c>
      <c r="BG196" s="3" t="n">
        <v>27.2</v>
      </c>
      <c r="BH196" s="3" t="n">
        <v>25.4</v>
      </c>
      <c r="BI196" s="3" t="n">
        <v>20.2</v>
      </c>
      <c r="BJ196" s="2" t="n">
        <f aca="false">((BE196*15)+(BF196*30)+(BG196*30)+(BH196*30)+(BI196*15))-(BE196*120)</f>
        <v>2634.6</v>
      </c>
      <c r="BK196" s="2" t="n">
        <f aca="false">((BE196*15)+(BF196*30)+(BG196*30)+(BH196*30)+(BI196*15))</f>
        <v>3052.2</v>
      </c>
      <c r="BL196" s="2" t="n">
        <f aca="false">(1/BE196)</f>
        <v>0.28735632183908</v>
      </c>
      <c r="BM196" s="2" t="n">
        <f aca="false">(BJ196/AU196)</f>
        <v>0.68077519379845</v>
      </c>
      <c r="BN196" s="2" t="n">
        <f aca="false">(BK196/AV196)</f>
        <v>0.211517671517672</v>
      </c>
      <c r="BO196" s="2" t="n">
        <f aca="false">(AX196*BM196)</f>
        <v>7.5459496582906</v>
      </c>
      <c r="BP196" s="2" t="n">
        <f aca="false">(AX196*BN196)</f>
        <v>2.34453563474544</v>
      </c>
      <c r="BQ196" s="2" t="n">
        <v>2</v>
      </c>
      <c r="BR196" s="4" t="n">
        <f aca="false">(BC196*BL196)</f>
        <v>0.215964240102171</v>
      </c>
      <c r="BS196" s="1" t="n">
        <v>193</v>
      </c>
      <c r="BT196" s="1" t="n">
        <v>0</v>
      </c>
      <c r="BU196" s="1" t="n">
        <v>57</v>
      </c>
      <c r="BV196" s="1" t="n">
        <v>0</v>
      </c>
      <c r="BW196" s="1" t="n">
        <v>105</v>
      </c>
      <c r="BX196" s="1" t="n">
        <v>0</v>
      </c>
      <c r="BY196" s="1" t="n">
        <v>31</v>
      </c>
      <c r="BZ196" s="1" t="n">
        <v>154</v>
      </c>
      <c r="CA196" s="1" t="n">
        <v>1</v>
      </c>
      <c r="CB196" s="1" t="n">
        <v>4</v>
      </c>
      <c r="CC196" s="1" t="n">
        <v>1</v>
      </c>
      <c r="CD196" s="1" t="n">
        <v>60</v>
      </c>
      <c r="CE196" s="1" t="n">
        <v>63.69</v>
      </c>
      <c r="CF196" s="1" t="n">
        <v>41.68</v>
      </c>
      <c r="CG196" s="1" t="n">
        <v>192</v>
      </c>
      <c r="CH196" s="1" t="n">
        <v>102</v>
      </c>
      <c r="CI196" s="1" t="n">
        <v>436</v>
      </c>
      <c r="CJ196" s="1" t="n">
        <v>1.08</v>
      </c>
      <c r="CK196" s="1" t="s">
        <v>429</v>
      </c>
      <c r="FM196" s="1" t="n">
        <v>25</v>
      </c>
      <c r="FN196" s="1" t="n">
        <v>25</v>
      </c>
      <c r="FO196" s="1" t="n">
        <v>1</v>
      </c>
      <c r="FP196" s="1" t="n">
        <v>1</v>
      </c>
      <c r="FQ196" s="1" t="n">
        <v>32.06001</v>
      </c>
      <c r="FR196" s="1" t="n">
        <v>107.5089</v>
      </c>
      <c r="FS196" s="1" t="n">
        <v>0.04</v>
      </c>
      <c r="FT196" s="1" t="n">
        <v>1</v>
      </c>
      <c r="FU196" s="1" t="n">
        <v>3</v>
      </c>
      <c r="FV196" s="1" t="n">
        <v>1</v>
      </c>
      <c r="FW196" s="1" t="n">
        <v>1790.4</v>
      </c>
      <c r="FX196" s="1" t="n">
        <v>66.71</v>
      </c>
      <c r="FY196" s="1" t="n">
        <v>39.65</v>
      </c>
      <c r="FZ196" s="1" t="n">
        <v>42.55</v>
      </c>
      <c r="GA196" s="1" t="n">
        <v>21.96</v>
      </c>
      <c r="GB196" s="1" t="n">
        <v>240.61</v>
      </c>
      <c r="GC196" s="1" t="n">
        <v>18.95</v>
      </c>
      <c r="GD196" s="1" t="n">
        <v>7.06</v>
      </c>
      <c r="GE196" s="1" t="n">
        <v>36.39</v>
      </c>
      <c r="GF196" s="1" t="n">
        <v>101.3</v>
      </c>
      <c r="GG196" s="1" t="n">
        <v>1.14</v>
      </c>
      <c r="GH196" s="1" t="n">
        <v>6.33</v>
      </c>
      <c r="GI196" s="1" t="n">
        <v>4.64</v>
      </c>
      <c r="GJ196" s="1" t="n">
        <v>19.03</v>
      </c>
      <c r="GK196" s="1" t="n">
        <v>14.96</v>
      </c>
      <c r="GL196" s="1" t="n">
        <v>9.72</v>
      </c>
      <c r="GM196" s="1" t="n">
        <v>6.05</v>
      </c>
      <c r="GN196" s="1" t="n">
        <v>0</v>
      </c>
      <c r="GO196" s="1" t="n">
        <v>12.97</v>
      </c>
      <c r="GP196" s="1" t="n">
        <v>6.48</v>
      </c>
      <c r="GQ196" s="1" t="n">
        <v>2.44</v>
      </c>
      <c r="GR196" s="1" t="n">
        <v>0.62</v>
      </c>
      <c r="GS196" s="1" t="n">
        <v>1250.64</v>
      </c>
      <c r="GT196" s="1" t="n">
        <v>10.19</v>
      </c>
      <c r="GU196" s="1" t="n">
        <v>0.6</v>
      </c>
      <c r="GV196" s="1" t="n">
        <v>305.18</v>
      </c>
      <c r="GW196" s="1" t="n">
        <v>1435.9</v>
      </c>
      <c r="GX196" s="1" t="n">
        <v>2647.76</v>
      </c>
      <c r="GY196" s="1" t="n">
        <v>1597.65</v>
      </c>
      <c r="GZ196" s="1" t="n">
        <v>7.22</v>
      </c>
      <c r="HA196" s="1" t="n">
        <v>1.03</v>
      </c>
      <c r="HB196" s="1" t="n">
        <v>1.78</v>
      </c>
      <c r="HC196" s="1" t="n">
        <v>0</v>
      </c>
      <c r="HD196" s="1" t="n">
        <v>60.67</v>
      </c>
      <c r="HE196" s="1" t="n">
        <v>63.15</v>
      </c>
      <c r="HF196" s="1" t="n">
        <v>1.47</v>
      </c>
      <c r="HG196" s="1" t="n">
        <v>2.07</v>
      </c>
      <c r="HH196" s="1" t="n">
        <v>13.54</v>
      </c>
      <c r="HI196" s="1" t="n">
        <v>5.31</v>
      </c>
      <c r="HJ196" s="1" t="n">
        <v>1.2</v>
      </c>
      <c r="HK196" s="1" t="n">
        <v>1.18</v>
      </c>
      <c r="HL196" s="1" t="n">
        <v>220.99</v>
      </c>
      <c r="HM196" s="1" t="n">
        <v>4.06</v>
      </c>
      <c r="HN196" s="1" t="n">
        <v>33.94</v>
      </c>
      <c r="HO196" s="1" t="n">
        <v>2220.24</v>
      </c>
      <c r="HP196" s="1" t="n">
        <v>1510.55</v>
      </c>
      <c r="HQ196" s="1" t="n">
        <v>6.14</v>
      </c>
      <c r="HR196" s="1" t="n">
        <v>626.93</v>
      </c>
      <c r="HS196" s="1" t="n">
        <v>13.53</v>
      </c>
      <c r="HT196" s="1" t="n">
        <v>2532.77</v>
      </c>
      <c r="HU196" s="1" t="n">
        <v>578.61</v>
      </c>
      <c r="HV196" s="1" t="n">
        <v>360.06</v>
      </c>
      <c r="HW196" s="1" t="n">
        <v>5.14</v>
      </c>
      <c r="HX196" s="1" t="n">
        <v>4.77</v>
      </c>
      <c r="HY196" s="1" t="n">
        <v>4.19</v>
      </c>
      <c r="HZ196" s="1" t="n">
        <v>0.55</v>
      </c>
      <c r="IA196" s="1" t="n">
        <v>3.38</v>
      </c>
      <c r="IB196" s="1" t="n">
        <v>0.53</v>
      </c>
      <c r="IC196" s="1" t="n">
        <v>9.64</v>
      </c>
      <c r="ID196" s="1" t="n">
        <v>4.71</v>
      </c>
      <c r="IE196" s="1" t="n">
        <v>26.11</v>
      </c>
      <c r="IF196" s="1" t="n">
        <v>24.33</v>
      </c>
      <c r="IG196" s="1" t="n">
        <v>7.89</v>
      </c>
      <c r="IH196" s="1" t="n">
        <v>257.82</v>
      </c>
      <c r="II196" s="1" t="n">
        <v>0.62</v>
      </c>
      <c r="IJ196" s="1" t="n">
        <v>24.24</v>
      </c>
      <c r="IK196" s="1" t="n">
        <v>19.84</v>
      </c>
      <c r="IL196" s="1" t="n">
        <v>1400711.1</v>
      </c>
      <c r="IM196" s="1" t="n">
        <v>5821.5</v>
      </c>
      <c r="IN196" s="1" t="n">
        <v>53.48</v>
      </c>
      <c r="IO196" s="1" t="n">
        <v>0.76</v>
      </c>
      <c r="IP196" s="1" t="n">
        <v>0.45</v>
      </c>
      <c r="IQ196" s="1" t="n">
        <v>0.29</v>
      </c>
      <c r="IR196" s="1" t="n">
        <v>0.67</v>
      </c>
      <c r="IS196" s="1" t="n">
        <v>1.39</v>
      </c>
      <c r="IT196" s="1" t="n">
        <v>0.59</v>
      </c>
      <c r="IU196" s="1" t="n">
        <v>2.76</v>
      </c>
      <c r="IV196" s="1" t="n">
        <v>3.42</v>
      </c>
      <c r="IW196" s="1" t="n">
        <v>14.66</v>
      </c>
      <c r="IX196" s="1" t="n">
        <v>13.08</v>
      </c>
      <c r="IY196" s="1" t="n">
        <v>7.42</v>
      </c>
      <c r="IZ196" s="1" t="n">
        <v>4.02</v>
      </c>
      <c r="JA196" s="1" t="n">
        <v>1.58</v>
      </c>
      <c r="JB196" s="1" t="n">
        <v>0.14</v>
      </c>
      <c r="JC196" s="1" t="n">
        <v>23.43</v>
      </c>
      <c r="JD196" s="1" t="n">
        <v>15.52</v>
      </c>
      <c r="JE196" s="1" t="n">
        <v>0.79</v>
      </c>
      <c r="JF196" s="1" t="n">
        <v>0.1</v>
      </c>
      <c r="JG196" s="1" t="n">
        <v>0</v>
      </c>
      <c r="JH196" s="1" t="n">
        <v>6.71</v>
      </c>
      <c r="JI196" s="1" t="n">
        <v>4.7</v>
      </c>
      <c r="JJ196" s="1" t="n">
        <v>0.09</v>
      </c>
      <c r="JK196" s="1" t="n">
        <v>0.09</v>
      </c>
      <c r="JL196" s="1" t="n">
        <v>0.71</v>
      </c>
      <c r="JM196" s="1" t="n">
        <v>0.44</v>
      </c>
      <c r="JN196" s="1" t="n">
        <v>0</v>
      </c>
      <c r="JO196" s="1" t="n">
        <v>0.08</v>
      </c>
      <c r="JP196" s="1" t="n">
        <v>0.04</v>
      </c>
      <c r="JQ196" s="1" t="n">
        <v>0</v>
      </c>
      <c r="JR196" s="1" t="n">
        <v>0</v>
      </c>
      <c r="JS196" s="1" t="n">
        <v>0.01</v>
      </c>
      <c r="JT196" s="1" t="n">
        <v>0.04</v>
      </c>
      <c r="JU196" s="1" t="n">
        <v>0.02</v>
      </c>
      <c r="JV196" s="1" t="n">
        <v>51</v>
      </c>
      <c r="JW196" s="1" t="n">
        <v>3060</v>
      </c>
      <c r="JX196" s="1" t="n">
        <v>45.9</v>
      </c>
      <c r="JY196" s="1" t="n">
        <v>0.75</v>
      </c>
      <c r="JZ196" s="1" t="n">
        <v>0.625</v>
      </c>
      <c r="KA196" s="1" t="n">
        <v>37.5</v>
      </c>
      <c r="KB196" s="1" t="n">
        <v>49.7925</v>
      </c>
      <c r="KC196" s="1" t="n">
        <v>18.492</v>
      </c>
      <c r="KD196" s="1" t="n">
        <v>1109.52</v>
      </c>
      <c r="KE196" s="1" t="n">
        <v>19.117</v>
      </c>
      <c r="KF196" s="1" t="n">
        <v>70.117</v>
      </c>
      <c r="KG196" s="1" t="n">
        <v>50.5425</v>
      </c>
    </row>
    <row r="197" customFormat="false" ht="15" hidden="false" customHeight="true" outlineLevel="0" collapsed="false">
      <c r="A197" s="1" t="n">
        <v>30852</v>
      </c>
      <c r="B197" s="1" t="n">
        <v>2</v>
      </c>
      <c r="C197" s="1" t="n">
        <v>42</v>
      </c>
      <c r="D197" s="1" t="n">
        <v>1</v>
      </c>
      <c r="E197" s="1" t="n">
        <v>1</v>
      </c>
      <c r="F197" s="1" t="n">
        <v>0</v>
      </c>
      <c r="G197" s="1" t="n">
        <v>1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</v>
      </c>
      <c r="M197" s="1" t="n">
        <v>1</v>
      </c>
      <c r="N197" s="1" t="n">
        <v>0</v>
      </c>
      <c r="O197" s="1" t="n">
        <v>1</v>
      </c>
      <c r="P197" s="1" t="n">
        <f aca="false">SUM(E197:O197)</f>
        <v>4</v>
      </c>
      <c r="Q197" s="1" t="n">
        <v>112</v>
      </c>
      <c r="R197" s="1" t="n">
        <v>70</v>
      </c>
      <c r="S197" s="1" t="n">
        <v>42</v>
      </c>
      <c r="T197" s="2" t="n">
        <v>84</v>
      </c>
      <c r="U197" s="3" t="n">
        <v>74.1</v>
      </c>
      <c r="V197" s="3" t="n">
        <v>159.2</v>
      </c>
      <c r="W197" s="2" t="n">
        <v>29.2369510870938</v>
      </c>
      <c r="X197" s="2" t="n">
        <v>1</v>
      </c>
      <c r="Y197" s="3" t="n">
        <v>90.5</v>
      </c>
      <c r="Z197" s="3" t="n">
        <v>105.5</v>
      </c>
      <c r="AA197" s="2" t="n">
        <v>43.3717238173283</v>
      </c>
      <c r="AB197" s="2" t="n">
        <v>0.568467336683417</v>
      </c>
      <c r="AC197" s="2" t="n">
        <v>0.85781990521327</v>
      </c>
      <c r="AD197" s="3" t="n">
        <v>39.3</v>
      </c>
      <c r="AE197" s="3" t="n">
        <v>29.1</v>
      </c>
      <c r="AF197" s="3" t="n">
        <v>45</v>
      </c>
      <c r="AG197" s="1" t="n">
        <v>8</v>
      </c>
      <c r="AH197" s="3" t="n">
        <v>42.9</v>
      </c>
      <c r="AI197" s="3" t="n">
        <v>31.8</v>
      </c>
      <c r="AJ197" s="3" t="n">
        <v>42.7</v>
      </c>
      <c r="AK197" s="3" t="n">
        <v>2.3</v>
      </c>
      <c r="AL197" s="1" t="n">
        <v>1383</v>
      </c>
      <c r="AM197" s="1" t="n">
        <v>57</v>
      </c>
      <c r="AN197" s="1" t="n">
        <v>2157</v>
      </c>
      <c r="AO197" s="1" t="n">
        <v>99</v>
      </c>
      <c r="AP197" s="1" t="n">
        <v>165</v>
      </c>
      <c r="AQ197" s="1" t="n">
        <v>128</v>
      </c>
      <c r="AR197" s="1" t="n">
        <v>121</v>
      </c>
      <c r="AS197" s="1" t="n">
        <v>119</v>
      </c>
      <c r="AT197" s="1" t="n">
        <v>1</v>
      </c>
      <c r="AU197" s="1" t="n">
        <v>3810</v>
      </c>
      <c r="AV197" s="1" t="n">
        <f aca="false">((AO197*15)+(AP197*30)+(AQ197*30)+(AR197*30)+(AS197*15))</f>
        <v>15690</v>
      </c>
      <c r="AW197" s="1" t="n">
        <v>5.11</v>
      </c>
      <c r="AX197" s="4" t="n">
        <f aca="false">10000/SQRT((AO197*BE197)*(AVERAGE(AO197:AS197)*AVERAGE(BE197:BI197)))</f>
        <v>5.86507572039701</v>
      </c>
      <c r="AY197" s="4" t="n">
        <v>0</v>
      </c>
      <c r="AZ197" s="2" t="n">
        <f aca="false">(AO197*BE197)/405</f>
        <v>1.11711111111111</v>
      </c>
      <c r="BA197" s="2" t="n">
        <v>0</v>
      </c>
      <c r="BB197" s="2" t="n">
        <f aca="false">1/(LOG(BE197)+LOG(AO197))</f>
        <v>0.376569627689411</v>
      </c>
      <c r="BC197" s="2" t="n">
        <f aca="false">(BF197-BE197)/(AP197-AO197)</f>
        <v>0.715606060606061</v>
      </c>
      <c r="BD197" s="2" t="n">
        <f aca="false">(20*BE197)/((AO197/18)-3.5)</f>
        <v>45.7</v>
      </c>
      <c r="BE197" s="3" t="n">
        <v>4.57</v>
      </c>
      <c r="BF197" s="3" t="n">
        <v>51.8</v>
      </c>
      <c r="BG197" s="3" t="n">
        <v>65.9</v>
      </c>
      <c r="BH197" s="3" t="n">
        <v>83.1</v>
      </c>
      <c r="BI197" s="3" t="n">
        <v>48.8</v>
      </c>
      <c r="BJ197" s="2" t="n">
        <f aca="false">((BE197*15)+(BF197*30)+(BG197*30)+(BH197*30)+(BI197*15))-(BE197*120)</f>
        <v>6276.15</v>
      </c>
      <c r="BK197" s="2" t="n">
        <f aca="false">((BE197*15)+(BF197*30)+(BG197*30)+(BH197*30)+(BI197*15))</f>
        <v>6824.55</v>
      </c>
      <c r="BL197" s="2" t="n">
        <f aca="false">(1/BE197)</f>
        <v>0.218818380743982</v>
      </c>
      <c r="BM197" s="2" t="n">
        <f aca="false">(BJ197/AU197)</f>
        <v>1.64728346456693</v>
      </c>
      <c r="BN197" s="2" t="n">
        <f aca="false">(BK197/AV197)</f>
        <v>0.434961759082218</v>
      </c>
      <c r="BO197" s="2" t="n">
        <f aca="false">(AX197*BM197)</f>
        <v>9.66144225264297</v>
      </c>
      <c r="BP197" s="2" t="n">
        <f aca="false">(AX197*BN197)</f>
        <v>2.55108365249429</v>
      </c>
      <c r="BQ197" s="2" t="n">
        <v>2</v>
      </c>
      <c r="BR197" s="4" t="n">
        <f aca="false">(BC197*BL197)</f>
        <v>0.156587759432398</v>
      </c>
      <c r="BS197" s="1" t="n">
        <v>199</v>
      </c>
      <c r="BT197" s="1" t="n">
        <v>0</v>
      </c>
      <c r="BU197" s="1" t="n">
        <v>48</v>
      </c>
      <c r="BV197" s="1" t="n">
        <v>1</v>
      </c>
      <c r="BW197" s="1" t="n">
        <v>113</v>
      </c>
      <c r="BX197" s="1" t="n">
        <v>0</v>
      </c>
      <c r="BY197" s="1" t="n">
        <v>38</v>
      </c>
      <c r="BZ197" s="1" t="n">
        <v>192</v>
      </c>
      <c r="CA197" s="1" t="n">
        <v>1</v>
      </c>
      <c r="CB197" s="1" t="n">
        <v>3</v>
      </c>
      <c r="CD197" s="1" t="n">
        <v>60</v>
      </c>
      <c r="CE197" s="1" t="n">
        <v>56.69</v>
      </c>
      <c r="CF197" s="1" t="n">
        <v>22.96</v>
      </c>
      <c r="CG197" s="1" t="n">
        <v>150</v>
      </c>
      <c r="CH197" s="1" t="n">
        <v>92</v>
      </c>
      <c r="CI197" s="1" t="n">
        <v>383</v>
      </c>
      <c r="CJ197" s="1" t="n">
        <v>1.2</v>
      </c>
      <c r="CK197" s="1" t="s">
        <v>429</v>
      </c>
    </row>
    <row r="198" customFormat="false" ht="15" hidden="false" customHeight="true" outlineLevel="0" collapsed="false">
      <c r="A198" s="1" t="n">
        <v>30855</v>
      </c>
      <c r="B198" s="1" t="n">
        <v>2</v>
      </c>
      <c r="C198" s="1" t="n">
        <v>61</v>
      </c>
      <c r="D198" s="1" t="n">
        <v>1</v>
      </c>
      <c r="E198" s="1" t="n">
        <v>1</v>
      </c>
      <c r="F198" s="1" t="n">
        <v>1</v>
      </c>
      <c r="G198" s="1" t="n">
        <v>1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</v>
      </c>
      <c r="M198" s="1" t="n">
        <v>0</v>
      </c>
      <c r="N198" s="1" t="n">
        <v>0</v>
      </c>
      <c r="O198" s="1" t="n">
        <v>1</v>
      </c>
      <c r="P198" s="1" t="n">
        <f aca="false">SUM(E198:O198)</f>
        <v>4</v>
      </c>
      <c r="Q198" s="1" t="n">
        <v>120</v>
      </c>
      <c r="R198" s="1" t="n">
        <v>80</v>
      </c>
      <c r="S198" s="1" t="n">
        <v>40</v>
      </c>
      <c r="T198" s="2" t="n">
        <v>93.3333333333333</v>
      </c>
      <c r="U198" s="3" t="n">
        <v>66</v>
      </c>
      <c r="V198" s="3" t="n">
        <v>159.5</v>
      </c>
      <c r="W198" s="2" t="n">
        <v>25.9431412820236</v>
      </c>
      <c r="X198" s="2" t="n">
        <v>1</v>
      </c>
      <c r="Y198" s="3" t="n">
        <v>90</v>
      </c>
      <c r="Z198" s="3" t="n">
        <v>97</v>
      </c>
      <c r="AA198" s="2" t="n">
        <v>45.1832767002077</v>
      </c>
      <c r="AB198" s="2" t="n">
        <v>0.564263322884012</v>
      </c>
      <c r="AC198" s="2" t="n">
        <v>0.927835051546392</v>
      </c>
      <c r="AD198" s="3" t="n">
        <v>39.1</v>
      </c>
      <c r="AE198" s="3" t="n">
        <v>25.8</v>
      </c>
      <c r="AF198" s="3" t="n">
        <v>40.2</v>
      </c>
      <c r="AG198" s="1" t="n">
        <v>9</v>
      </c>
      <c r="AH198" s="3" t="n">
        <v>42</v>
      </c>
      <c r="AI198" s="3" t="n">
        <v>27.7</v>
      </c>
      <c r="AJ198" s="3" t="n">
        <v>38.1</v>
      </c>
      <c r="AK198" s="3" t="n">
        <v>2.1</v>
      </c>
      <c r="AL198" s="1" t="n">
        <v>1229</v>
      </c>
      <c r="AM198" s="1" t="n">
        <v>62</v>
      </c>
      <c r="AN198" s="1" t="n">
        <v>1917</v>
      </c>
      <c r="AO198" s="1" t="n">
        <v>106</v>
      </c>
      <c r="AP198" s="1" t="n">
        <v>168</v>
      </c>
      <c r="AQ198" s="1" t="n">
        <v>195</v>
      </c>
      <c r="AR198" s="1" t="n">
        <v>182</v>
      </c>
      <c r="AS198" s="1" t="n">
        <v>161</v>
      </c>
      <c r="AT198" s="1" t="n">
        <v>4</v>
      </c>
      <c r="AU198" s="1" t="n">
        <v>2175</v>
      </c>
      <c r="AV198" s="1" t="n">
        <f aca="false">((AO198*15)+(AP198*30)+(AQ198*30)+(AR198*30)+(AS198*15))</f>
        <v>20355</v>
      </c>
      <c r="AW198" s="1" t="n">
        <v>5.41</v>
      </c>
      <c r="AX198" s="4" t="n">
        <f aca="false">10000/SQRT((AO198*BE198)*(AVERAGE(AO198:AS198)*AVERAGE(BE198:BI198)))</f>
        <v>2.23289718545586</v>
      </c>
      <c r="AY198" s="4" t="n">
        <v>1</v>
      </c>
      <c r="AZ198" s="2" t="n">
        <f aca="false">(AO198*BE198)/405</f>
        <v>4.18765432098765</v>
      </c>
      <c r="BA198" s="2" t="n">
        <v>1</v>
      </c>
      <c r="BB198" s="2" t="n">
        <f aca="false">1/(LOG(BE198)+LOG(AO198))</f>
        <v>0.309652565840415</v>
      </c>
      <c r="BC198" s="2" t="n">
        <f aca="false">(BF198-BE198)/(AP198-AO198)</f>
        <v>0.580645161290323</v>
      </c>
      <c r="BD198" s="2" t="n">
        <f aca="false">(20*BE198)/((AO198/18)-3.5)</f>
        <v>133.953488372093</v>
      </c>
      <c r="BE198" s="3" t="n">
        <v>16</v>
      </c>
      <c r="BF198" s="3" t="n">
        <v>52</v>
      </c>
      <c r="BG198" s="3" t="n">
        <v>92.2</v>
      </c>
      <c r="BH198" s="3" t="n">
        <v>104</v>
      </c>
      <c r="BI198" s="3" t="n">
        <v>99.9</v>
      </c>
      <c r="BJ198" s="2" t="n">
        <f aca="false">((BE198*15)+(BF198*30)+(BG198*30)+(BH198*30)+(BI198*15))-(BE198*120)</f>
        <v>7264.5</v>
      </c>
      <c r="BK198" s="2" t="n">
        <f aca="false">((BE198*15)+(BF198*30)+(BG198*30)+(BH198*30)+(BI198*15))</f>
        <v>9184.5</v>
      </c>
      <c r="BL198" s="2" t="n">
        <f aca="false">(1/BE198)</f>
        <v>0.0625</v>
      </c>
      <c r="BM198" s="2" t="n">
        <f aca="false">(BJ198/AU198)</f>
        <v>3.34</v>
      </c>
      <c r="BN198" s="2" t="n">
        <f aca="false">(BK198/AV198)</f>
        <v>0.451215917464996</v>
      </c>
      <c r="BO198" s="2" t="n">
        <f aca="false">(AX198*BM198)</f>
        <v>7.45787659942257</v>
      </c>
      <c r="BP198" s="2" t="n">
        <f aca="false">(AX198*BN198)</f>
        <v>1.00751875214047</v>
      </c>
      <c r="BQ198" s="2" t="n">
        <v>1</v>
      </c>
      <c r="BR198" s="4" t="n">
        <f aca="false">(BC198*BL198)</f>
        <v>0.0362903225806452</v>
      </c>
      <c r="BS198" s="1" t="n">
        <v>209</v>
      </c>
      <c r="BT198" s="1" t="n">
        <v>1</v>
      </c>
      <c r="BU198" s="1" t="n">
        <v>39</v>
      </c>
      <c r="BV198" s="1" t="n">
        <v>1</v>
      </c>
      <c r="BW198" s="1" t="n">
        <v>131</v>
      </c>
      <c r="BX198" s="1" t="n">
        <v>1</v>
      </c>
      <c r="BY198" s="1" t="n">
        <v>39</v>
      </c>
      <c r="BZ198" s="1" t="n">
        <v>196</v>
      </c>
      <c r="CA198" s="1" t="n">
        <v>1</v>
      </c>
      <c r="CB198" s="1" t="n">
        <v>3</v>
      </c>
      <c r="CD198" s="1" t="n">
        <v>72</v>
      </c>
      <c r="CE198" s="1" t="n">
        <v>-44.1</v>
      </c>
      <c r="CF198" s="1" t="n">
        <v>37.3</v>
      </c>
      <c r="CG198" s="1" t="n">
        <v>205</v>
      </c>
      <c r="CH198" s="1" t="n">
        <v>95</v>
      </c>
      <c r="CI198" s="1" t="n">
        <v>456</v>
      </c>
      <c r="CJ198" s="1" t="n">
        <v>0.91</v>
      </c>
      <c r="CK198" s="1" t="s">
        <v>429</v>
      </c>
      <c r="CN198" s="1" t="n">
        <v>2313</v>
      </c>
      <c r="CO198" s="1" t="n">
        <v>10.4280155642023</v>
      </c>
      <c r="CP198" s="1" t="n">
        <v>34.1634241245136</v>
      </c>
      <c r="CQ198" s="1" t="n">
        <v>9.61089494163424</v>
      </c>
      <c r="CR198" s="1" t="n">
        <v>10.4669260700389</v>
      </c>
      <c r="CS198" s="1" t="n">
        <v>5.21400778210117</v>
      </c>
      <c r="CT198" s="1" t="n">
        <v>55.9619541720709</v>
      </c>
      <c r="CU198" s="1" t="n">
        <v>2.2</v>
      </c>
      <c r="CV198" s="1" t="n">
        <v>3.2</v>
      </c>
      <c r="CW198" s="1" t="n">
        <v>13.3</v>
      </c>
      <c r="CX198" s="1" t="n">
        <v>0</v>
      </c>
      <c r="CY198" s="1" t="n">
        <v>2.1</v>
      </c>
      <c r="CZ198" s="1" t="n">
        <v>9.5</v>
      </c>
      <c r="DA198" s="1" t="n">
        <v>0</v>
      </c>
      <c r="DB198" s="1" t="n">
        <v>0</v>
      </c>
      <c r="DC198" s="1" t="n">
        <v>8.3</v>
      </c>
      <c r="DD198" s="1" t="n">
        <v>60.3</v>
      </c>
      <c r="DE198" s="1" t="n">
        <v>87.8</v>
      </c>
      <c r="DF198" s="1" t="n">
        <v>24.7</v>
      </c>
      <c r="DG198" s="1" t="n">
        <v>26.9</v>
      </c>
      <c r="DH198" s="1" t="n">
        <v>13.4</v>
      </c>
      <c r="DI198" s="1" t="n">
        <v>122</v>
      </c>
      <c r="DJ198" s="1" t="n">
        <v>323.6</v>
      </c>
      <c r="DK198" s="1" t="n">
        <v>54.2</v>
      </c>
      <c r="DL198" s="1" t="n">
        <v>14.4</v>
      </c>
      <c r="DM198" s="1" t="n">
        <v>3215</v>
      </c>
      <c r="DN198" s="1" t="n">
        <v>1198</v>
      </c>
      <c r="DO198" s="1" t="n">
        <v>1.17</v>
      </c>
      <c r="DP198" s="1" t="n">
        <v>1.02</v>
      </c>
      <c r="DQ198" s="1" t="n">
        <v>0.33</v>
      </c>
      <c r="DR198" s="1" t="n">
        <v>0.7</v>
      </c>
      <c r="DS198" s="1" t="n">
        <v>262.4</v>
      </c>
      <c r="DT198" s="1" t="n">
        <v>106.2</v>
      </c>
      <c r="DU198" s="1" t="n">
        <v>0.54</v>
      </c>
      <c r="DV198" s="1" t="n">
        <v>9.44</v>
      </c>
      <c r="DW198" s="1" t="n">
        <v>8.92</v>
      </c>
      <c r="DX198" s="1" t="n">
        <v>1751</v>
      </c>
      <c r="DY198" s="1" t="n">
        <v>13.16</v>
      </c>
      <c r="DZ198" s="1" t="n">
        <v>1682</v>
      </c>
      <c r="EA198" s="1" t="n">
        <v>112</v>
      </c>
      <c r="EB198" s="1" t="n">
        <v>1974</v>
      </c>
      <c r="EC198" s="1" t="n">
        <v>500</v>
      </c>
      <c r="ED198" s="1" t="n">
        <v>49</v>
      </c>
      <c r="EE198" s="1" t="n">
        <v>3</v>
      </c>
      <c r="EF198" s="1" t="n">
        <v>0</v>
      </c>
      <c r="EG198" s="1" t="n">
        <v>1</v>
      </c>
      <c r="EH198" s="1" t="n">
        <v>7</v>
      </c>
      <c r="EI198" s="1" t="n">
        <v>1500</v>
      </c>
      <c r="EJ198" s="1" t="n">
        <v>12</v>
      </c>
      <c r="EK198" s="1" t="n">
        <v>1</v>
      </c>
      <c r="EL198" s="1" t="n">
        <v>1500</v>
      </c>
      <c r="EM198" s="1" t="n">
        <v>1500</v>
      </c>
      <c r="EN198" s="1" t="n">
        <v>2000</v>
      </c>
      <c r="EO198" s="1" t="n">
        <v>3</v>
      </c>
      <c r="EP198" s="1" t="n">
        <v>1</v>
      </c>
      <c r="EQ198" s="1" t="n">
        <v>5</v>
      </c>
      <c r="ER198" s="1" t="n">
        <v>500</v>
      </c>
      <c r="ES198" s="1" t="n">
        <v>3</v>
      </c>
      <c r="ET198" s="1" t="n">
        <v>0</v>
      </c>
      <c r="EU198" s="1" t="n">
        <v>0</v>
      </c>
      <c r="EV198" s="1" t="n">
        <v>0</v>
      </c>
      <c r="EW198" s="1" t="n">
        <v>0</v>
      </c>
      <c r="EX198" s="1" t="n">
        <v>1</v>
      </c>
      <c r="EY198" s="1" t="n">
        <v>5</v>
      </c>
      <c r="EZ198" s="1" t="n">
        <v>2</v>
      </c>
      <c r="FA198" s="1" t="n">
        <v>1</v>
      </c>
      <c r="FB198" s="1" t="n">
        <v>1</v>
      </c>
      <c r="FC198" s="1" t="n">
        <v>2</v>
      </c>
      <c r="FD198" s="1" t="n">
        <v>1</v>
      </c>
      <c r="FE198" s="1" t="n">
        <v>0</v>
      </c>
      <c r="FF198" s="1" t="n">
        <v>1</v>
      </c>
      <c r="FG198" s="1" t="n">
        <v>1</v>
      </c>
      <c r="FH198" s="1" t="n">
        <v>1</v>
      </c>
      <c r="FI198" s="1" t="n">
        <v>1</v>
      </c>
      <c r="FJ198" s="1" t="n">
        <v>3</v>
      </c>
      <c r="FK198" s="1" t="n">
        <v>1</v>
      </c>
      <c r="FL198" s="1" t="n">
        <v>3</v>
      </c>
      <c r="FM198" s="1" t="n">
        <v>2</v>
      </c>
      <c r="FN198" s="1" t="n">
        <v>2</v>
      </c>
      <c r="FO198" s="1" t="n">
        <v>2</v>
      </c>
      <c r="FP198" s="1" t="n">
        <v>2</v>
      </c>
      <c r="FQ198" s="1" t="n">
        <v>28.93339</v>
      </c>
      <c r="FR198" s="1" t="n">
        <v>2643.257</v>
      </c>
      <c r="FS198" s="1" t="n">
        <v>0.15</v>
      </c>
      <c r="FT198" s="1" t="n">
        <v>1</v>
      </c>
      <c r="FU198" s="1" t="n">
        <v>4</v>
      </c>
      <c r="FV198" s="1" t="n">
        <v>1</v>
      </c>
      <c r="FW198" s="1" t="n">
        <v>12883.26</v>
      </c>
      <c r="FX198" s="1" t="n">
        <v>525.79</v>
      </c>
      <c r="FY198" s="1" t="n">
        <v>328.78</v>
      </c>
      <c r="FZ198" s="1" t="n">
        <v>457.87</v>
      </c>
      <c r="GA198" s="1" t="n">
        <v>125.19</v>
      </c>
      <c r="GB198" s="1" t="n">
        <v>1376.34</v>
      </c>
      <c r="GC198" s="1" t="n">
        <v>220.71</v>
      </c>
      <c r="GD198" s="1" t="n">
        <v>140.61</v>
      </c>
      <c r="GE198" s="1" t="n">
        <v>35.16</v>
      </c>
      <c r="GF198" s="1" t="n">
        <v>270.3</v>
      </c>
      <c r="GG198" s="1" t="n">
        <v>4.88</v>
      </c>
      <c r="GH198" s="1" t="n">
        <v>114.25</v>
      </c>
      <c r="GI198" s="1" t="n">
        <v>29.53</v>
      </c>
      <c r="GJ198" s="1" t="n">
        <v>114.33</v>
      </c>
      <c r="GK198" s="1" t="n">
        <v>92.15</v>
      </c>
      <c r="GL198" s="1" t="n">
        <v>65.76</v>
      </c>
      <c r="GM198" s="1" t="n">
        <v>28.4</v>
      </c>
      <c r="GN198" s="1" t="n">
        <v>0</v>
      </c>
      <c r="GO198" s="1" t="n">
        <v>70.3</v>
      </c>
      <c r="GP198" s="1" t="n">
        <v>36.6</v>
      </c>
      <c r="GQ198" s="1" t="n">
        <v>18.33</v>
      </c>
      <c r="GR198" s="1" t="n">
        <v>5.42</v>
      </c>
      <c r="GS198" s="1" t="n">
        <v>3219.1</v>
      </c>
      <c r="GT198" s="1" t="n">
        <v>82.85</v>
      </c>
      <c r="GU198" s="1" t="n">
        <v>14.65</v>
      </c>
      <c r="GV198" s="1" t="n">
        <v>1480.27</v>
      </c>
      <c r="GW198" s="1" t="n">
        <v>6965.66</v>
      </c>
      <c r="GX198" s="1" t="n">
        <v>16162.75</v>
      </c>
      <c r="GY198" s="1" t="n">
        <v>19009.65</v>
      </c>
      <c r="GZ198" s="1" t="n">
        <v>57.2</v>
      </c>
      <c r="HA198" s="1" t="n">
        <v>8.8</v>
      </c>
      <c r="HB198" s="1" t="n">
        <v>19.2</v>
      </c>
      <c r="HC198" s="1" t="n">
        <v>0</v>
      </c>
      <c r="HD198" s="1" t="n">
        <v>562.29</v>
      </c>
      <c r="HE198" s="1" t="n">
        <v>934.77</v>
      </c>
      <c r="HF198" s="1" t="n">
        <v>13.12</v>
      </c>
      <c r="HG198" s="1" t="n">
        <v>9.89</v>
      </c>
      <c r="HH198" s="1" t="n">
        <v>142.5</v>
      </c>
      <c r="HI198" s="1" t="n">
        <v>31.41</v>
      </c>
      <c r="HJ198" s="1" t="n">
        <v>10.3</v>
      </c>
      <c r="HK198" s="1" t="n">
        <v>1.19</v>
      </c>
      <c r="HL198" s="1" t="n">
        <v>1772.83</v>
      </c>
      <c r="HM198" s="1" t="n">
        <v>57.68</v>
      </c>
      <c r="HN198" s="1" t="n">
        <v>284.91</v>
      </c>
      <c r="HO198" s="1" t="n">
        <v>13776.59</v>
      </c>
      <c r="HP198" s="1" t="n">
        <v>15162.57</v>
      </c>
      <c r="HQ198" s="1" t="n">
        <v>164</v>
      </c>
      <c r="HR198" s="1" t="n">
        <v>6081.78</v>
      </c>
      <c r="HS198" s="1" t="n">
        <v>1381.3</v>
      </c>
      <c r="HT198" s="1" t="n">
        <v>18306.58</v>
      </c>
      <c r="HU198" s="1" t="n">
        <v>4454.93</v>
      </c>
      <c r="HV198" s="1" t="n">
        <v>1076.27</v>
      </c>
      <c r="HW198" s="1" t="n">
        <v>43.84</v>
      </c>
      <c r="HX198" s="1" t="n">
        <v>48.35</v>
      </c>
      <c r="HY198" s="1" t="n">
        <v>44.11</v>
      </c>
      <c r="HZ198" s="1" t="n">
        <v>7.56</v>
      </c>
      <c r="IA198" s="1" t="n">
        <v>38.95</v>
      </c>
      <c r="IB198" s="1" t="n">
        <v>8.33</v>
      </c>
      <c r="IC198" s="1" t="n">
        <v>105</v>
      </c>
      <c r="ID198" s="1" t="n">
        <v>51.17</v>
      </c>
      <c r="IE198" s="1" t="n">
        <v>189.54</v>
      </c>
      <c r="IF198" s="1" t="n">
        <v>247.07</v>
      </c>
      <c r="IG198" s="1" t="n">
        <v>91.24</v>
      </c>
      <c r="IH198" s="1" t="n">
        <v>2040.47</v>
      </c>
      <c r="II198" s="1" t="n">
        <v>2.81</v>
      </c>
      <c r="IJ198" s="1" t="n">
        <v>22.27</v>
      </c>
      <c r="IK198" s="1" t="n">
        <v>233.57</v>
      </c>
      <c r="IL198" s="1" t="n">
        <v>7359116.9</v>
      </c>
      <c r="IM198" s="1" t="n">
        <v>5346.87</v>
      </c>
      <c r="IN198" s="1" t="n">
        <v>520.82</v>
      </c>
      <c r="IO198" s="1" t="n">
        <v>1.02</v>
      </c>
      <c r="IP198" s="1" t="n">
        <v>0.64</v>
      </c>
      <c r="IQ198" s="1" t="n">
        <v>0.41</v>
      </c>
      <c r="IR198" s="1" t="n">
        <v>1.53</v>
      </c>
      <c r="IS198" s="1" t="n">
        <v>1.59</v>
      </c>
      <c r="IT198" s="1" t="n">
        <v>1.14</v>
      </c>
      <c r="IU198" s="1" t="n">
        <v>8.1</v>
      </c>
      <c r="IV198" s="1" t="n">
        <v>16.11</v>
      </c>
      <c r="IW198" s="1" t="n">
        <v>95.32</v>
      </c>
      <c r="IX198" s="1" t="n">
        <v>138.42</v>
      </c>
      <c r="IY198" s="1" t="n">
        <v>44.06</v>
      </c>
      <c r="IZ198" s="1" t="n">
        <v>49.65</v>
      </c>
      <c r="JA198" s="1" t="n">
        <v>15.87</v>
      </c>
      <c r="JB198" s="1" t="n">
        <v>1.53</v>
      </c>
      <c r="JC198" s="1" t="n">
        <v>197.55</v>
      </c>
      <c r="JD198" s="1" t="n">
        <v>191.37</v>
      </c>
      <c r="JE198" s="1" t="n">
        <v>8.35</v>
      </c>
      <c r="JF198" s="1" t="n">
        <v>1.46</v>
      </c>
      <c r="JG198" s="1" t="n">
        <v>0.11</v>
      </c>
      <c r="JH198" s="1" t="n">
        <v>68.3</v>
      </c>
      <c r="JI198" s="1" t="n">
        <v>48.73</v>
      </c>
      <c r="JJ198" s="1" t="n">
        <v>0.74</v>
      </c>
      <c r="JK198" s="1" t="n">
        <v>1.13</v>
      </c>
      <c r="JL198" s="1" t="n">
        <v>7.54</v>
      </c>
      <c r="JM198" s="1" t="n">
        <v>4.22</v>
      </c>
      <c r="JN198" s="1" t="n">
        <v>0.07</v>
      </c>
      <c r="JO198" s="1" t="n">
        <v>1.44</v>
      </c>
      <c r="JP198" s="1" t="n">
        <v>0.64</v>
      </c>
      <c r="JQ198" s="1" t="n">
        <v>0.29</v>
      </c>
      <c r="JR198" s="1" t="n">
        <v>0.23</v>
      </c>
      <c r="JS198" s="1" t="n">
        <v>0.14</v>
      </c>
      <c r="JT198" s="1" t="n">
        <v>0.93</v>
      </c>
      <c r="JU198" s="1" t="n">
        <v>0.61</v>
      </c>
      <c r="JV198" s="1" t="n">
        <v>46</v>
      </c>
      <c r="JW198" s="1" t="n">
        <v>2760</v>
      </c>
      <c r="JX198" s="1" t="n">
        <v>41.4</v>
      </c>
      <c r="JY198" s="1" t="n">
        <v>1.0625</v>
      </c>
      <c r="JZ198" s="1" t="n">
        <v>0.875</v>
      </c>
      <c r="KA198" s="1" t="n">
        <v>52.5</v>
      </c>
      <c r="KB198" s="1" t="n">
        <v>2</v>
      </c>
      <c r="KC198" s="1" t="n">
        <v>0.625</v>
      </c>
      <c r="KD198" s="1" t="n">
        <v>37.5</v>
      </c>
      <c r="KE198" s="1" t="n">
        <v>41.816</v>
      </c>
      <c r="KF198" s="1" t="n">
        <v>87.816</v>
      </c>
      <c r="KG198" s="1" t="n">
        <v>72.33124</v>
      </c>
    </row>
    <row r="199" customFormat="false" ht="15" hidden="false" customHeight="true" outlineLevel="0" collapsed="false">
      <c r="A199" s="1" t="n">
        <v>30858</v>
      </c>
      <c r="B199" s="1" t="n">
        <v>2</v>
      </c>
      <c r="C199" s="1" t="n">
        <v>23</v>
      </c>
      <c r="D199" s="1" t="n">
        <v>1</v>
      </c>
      <c r="E199" s="1" t="n">
        <v>0</v>
      </c>
      <c r="F199" s="1" t="n">
        <v>0</v>
      </c>
      <c r="G199" s="1" t="n">
        <v>1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</v>
      </c>
      <c r="M199" s="1" t="n">
        <v>0</v>
      </c>
      <c r="N199" s="1" t="n">
        <v>0</v>
      </c>
      <c r="O199" s="1" t="n">
        <v>0</v>
      </c>
      <c r="P199" s="1" t="n">
        <f aca="false">SUM(E199:O199)</f>
        <v>1</v>
      </c>
      <c r="Q199" s="1" t="n">
        <v>110</v>
      </c>
      <c r="R199" s="1" t="n">
        <v>70</v>
      </c>
      <c r="S199" s="1" t="n">
        <v>40</v>
      </c>
      <c r="T199" s="2" t="n">
        <v>83.3333333333333</v>
      </c>
      <c r="U199" s="3" t="n">
        <v>58</v>
      </c>
      <c r="V199" s="3" t="n">
        <v>167.5</v>
      </c>
      <c r="W199" s="2" t="n">
        <v>20.6727556248608</v>
      </c>
      <c r="X199" s="2" t="n">
        <v>0</v>
      </c>
      <c r="Y199" s="3" t="n">
        <v>69.2</v>
      </c>
      <c r="Z199" s="3" t="n">
        <v>92.25</v>
      </c>
      <c r="AA199" s="2" t="n">
        <v>29.3291429174984</v>
      </c>
      <c r="AB199" s="2" t="n">
        <v>0.413134328358209</v>
      </c>
      <c r="AC199" s="2" t="n">
        <v>0.750135501355014</v>
      </c>
      <c r="AD199" s="3" t="n">
        <v>27.2</v>
      </c>
      <c r="AE199" s="3" t="n">
        <v>15.8</v>
      </c>
      <c r="AF199" s="3" t="n">
        <v>42.2</v>
      </c>
      <c r="AG199" s="1" t="n">
        <v>1</v>
      </c>
      <c r="AH199" s="3" t="n">
        <v>51</v>
      </c>
      <c r="AI199" s="3" t="n">
        <v>29.6</v>
      </c>
      <c r="AJ199" s="3" t="n">
        <v>40</v>
      </c>
      <c r="AK199" s="3" t="n">
        <v>2.2</v>
      </c>
      <c r="AL199" s="1" t="n">
        <v>1313</v>
      </c>
      <c r="AM199" s="1" t="n">
        <v>20</v>
      </c>
      <c r="AN199" s="1" t="n">
        <v>2153</v>
      </c>
      <c r="AO199" s="1" t="n">
        <v>91</v>
      </c>
      <c r="AP199" s="1" t="n">
        <v>117</v>
      </c>
      <c r="AQ199" s="1" t="n">
        <v>98</v>
      </c>
      <c r="AR199" s="1" t="n">
        <v>76</v>
      </c>
      <c r="AS199" s="1" t="n">
        <v>82</v>
      </c>
      <c r="AT199" s="1" t="n">
        <v>1</v>
      </c>
      <c r="AU199" s="1" t="n">
        <f aca="false">((AO199*15)+(AP199*30)+(AQ199*30)+(AR199*30)+(AS199*15))-(AO199*120)</f>
        <v>405</v>
      </c>
      <c r="AV199" s="1" t="n">
        <f aca="false">((AO199*15)+(AP199*30)+(AQ199*30)+(AR199*30)+(AS199*15))</f>
        <v>11325</v>
      </c>
      <c r="AW199" s="1" t="n">
        <v>4.81</v>
      </c>
      <c r="AX199" s="4" t="n">
        <f aca="false">10000/SQRT((AO199*BE199)*(AVERAGE(AO199:AS199)*AVERAGE(BE199:BI199)))</f>
        <v>9.97508359729063</v>
      </c>
      <c r="AY199" s="4" t="n">
        <v>0</v>
      </c>
      <c r="AZ199" s="2" t="n">
        <f aca="false">(AO199*BE199)/405</f>
        <v>0.734740740740741</v>
      </c>
      <c r="BA199" s="2" t="n">
        <v>0</v>
      </c>
      <c r="BB199" s="2" t="n">
        <f aca="false">1/(LOG(BE199)+LOG(AO199))</f>
        <v>0.404270855582012</v>
      </c>
      <c r="BC199" s="2" t="n">
        <f aca="false">(BF199-BE199)/(AP199-AO199)</f>
        <v>2.39346153846154</v>
      </c>
      <c r="BD199" s="2" t="n">
        <f aca="false">(20*BE199)/((AO199/18)-3.5)</f>
        <v>42.0428571428572</v>
      </c>
      <c r="BE199" s="3" t="n">
        <v>3.27</v>
      </c>
      <c r="BF199" s="3" t="n">
        <v>65.5</v>
      </c>
      <c r="BG199" s="3" t="n">
        <v>39.9</v>
      </c>
      <c r="BH199" s="3" t="n">
        <v>37.6</v>
      </c>
      <c r="BI199" s="3" t="n">
        <v>35.7</v>
      </c>
      <c r="BJ199" s="2" t="n">
        <f aca="false">((BE199*15)+(BF199*30)+(BG199*30)+(BH199*30)+(BI199*15))-(BE199*120)</f>
        <v>4482.15</v>
      </c>
      <c r="BK199" s="2" t="n">
        <f aca="false">((BE199*15)+(BF199*30)+(BG199*30)+(BH199*30)+(BI199*15))</f>
        <v>4874.55</v>
      </c>
      <c r="BL199" s="2" t="n">
        <f aca="false">(1/BE199)</f>
        <v>0.305810397553517</v>
      </c>
      <c r="BM199" s="2" t="n">
        <f aca="false">(BJ199/AU199)</f>
        <v>11.067037037037</v>
      </c>
      <c r="BN199" s="2" t="n">
        <f aca="false">(BK199/AV199)</f>
        <v>0.430423841059603</v>
      </c>
      <c r="BO199" s="2" t="n">
        <f aca="false">(AX199*BM199)</f>
        <v>110.394619618756</v>
      </c>
      <c r="BP199" s="2" t="n">
        <f aca="false">(AX199*BN199)</f>
        <v>4.29351379683647</v>
      </c>
      <c r="BQ199" s="2" t="n">
        <v>2</v>
      </c>
      <c r="BR199" s="4" t="n">
        <f aca="false">(BC199*BL199)</f>
        <v>0.731945424605975</v>
      </c>
      <c r="BS199" s="1" t="n">
        <v>136</v>
      </c>
      <c r="BT199" s="1" t="n">
        <v>0</v>
      </c>
      <c r="BU199" s="1" t="n">
        <v>58</v>
      </c>
      <c r="BV199" s="1" t="n">
        <v>0</v>
      </c>
      <c r="BW199" s="1" t="n">
        <v>63</v>
      </c>
      <c r="BX199" s="1" t="n">
        <v>0</v>
      </c>
      <c r="BY199" s="1" t="n">
        <v>15</v>
      </c>
      <c r="BZ199" s="1" t="n">
        <v>75</v>
      </c>
      <c r="CA199" s="1" t="n">
        <v>0</v>
      </c>
      <c r="CB199" s="1" t="n">
        <v>0</v>
      </c>
      <c r="CD199" s="1" t="n">
        <v>90</v>
      </c>
      <c r="CE199" s="1" t="n">
        <v>-39.37</v>
      </c>
      <c r="CF199" s="1" t="n">
        <v>23.33</v>
      </c>
      <c r="CG199" s="1" t="n">
        <v>136</v>
      </c>
      <c r="CH199" s="1" t="n">
        <v>100</v>
      </c>
      <c r="CI199" s="1" t="n">
        <v>432</v>
      </c>
      <c r="CJ199" s="1" t="n">
        <v>1.3</v>
      </c>
      <c r="CK199" s="1" t="s">
        <v>474</v>
      </c>
      <c r="FN199" s="1" t="n">
        <v>6</v>
      </c>
      <c r="FO199" s="1" t="n">
        <v>2</v>
      </c>
      <c r="FP199" s="1" t="n">
        <v>2</v>
      </c>
      <c r="FQ199" s="1" t="n">
        <v>31.15036</v>
      </c>
      <c r="FR199" s="1" t="n">
        <v>11289.22</v>
      </c>
      <c r="FS199" s="1" t="n">
        <v>0.18</v>
      </c>
      <c r="FT199" s="1" t="n">
        <v>1</v>
      </c>
      <c r="FU199" s="1" t="n">
        <v>4</v>
      </c>
      <c r="FV199" s="1" t="n">
        <v>1</v>
      </c>
      <c r="FW199" s="1" t="n">
        <v>2561.94</v>
      </c>
      <c r="FX199" s="1" t="n">
        <v>80.76</v>
      </c>
      <c r="FY199" s="1" t="n">
        <v>20.71</v>
      </c>
      <c r="FZ199" s="1" t="n">
        <v>23.06</v>
      </c>
      <c r="GA199" s="1" t="n">
        <v>14.84</v>
      </c>
      <c r="GB199" s="1" t="n">
        <v>490.6</v>
      </c>
      <c r="GC199" s="1" t="n">
        <v>51.66</v>
      </c>
      <c r="GD199" s="1" t="n">
        <v>34.88</v>
      </c>
      <c r="GE199" s="1" t="n">
        <v>4.87</v>
      </c>
      <c r="GF199" s="1" t="n">
        <v>132.13</v>
      </c>
      <c r="GG199" s="1" t="n">
        <v>2.89</v>
      </c>
      <c r="GH199" s="1" t="n">
        <v>24.52</v>
      </c>
      <c r="GI199" s="1" t="n">
        <v>14.14</v>
      </c>
      <c r="GJ199" s="1" t="n">
        <v>56.58</v>
      </c>
      <c r="GK199" s="1" t="n">
        <v>57.47</v>
      </c>
      <c r="GL199" s="1" t="n">
        <v>39.98</v>
      </c>
      <c r="GM199" s="1" t="n">
        <v>13.83</v>
      </c>
      <c r="GN199" s="1" t="n">
        <v>0</v>
      </c>
      <c r="GO199" s="1" t="n">
        <v>37.95</v>
      </c>
      <c r="GP199" s="1" t="n">
        <v>21.91</v>
      </c>
      <c r="GQ199" s="1" t="n">
        <v>9.9</v>
      </c>
      <c r="GR199" s="1" t="n">
        <v>3.92</v>
      </c>
      <c r="GS199" s="1" t="n">
        <v>1181.26</v>
      </c>
      <c r="GT199" s="1" t="n">
        <v>27.07</v>
      </c>
      <c r="GU199" s="1" t="n">
        <v>0.91</v>
      </c>
      <c r="GV199" s="1" t="n">
        <v>697.15</v>
      </c>
      <c r="GW199" s="1" t="n">
        <v>2055.65</v>
      </c>
      <c r="GX199" s="1" t="n">
        <v>5370.4</v>
      </c>
      <c r="GY199" s="1" t="n">
        <v>2616.67</v>
      </c>
      <c r="GZ199" s="1" t="n">
        <v>17.07</v>
      </c>
      <c r="HA199" s="1" t="n">
        <v>2.97</v>
      </c>
      <c r="HB199" s="1" t="n">
        <v>9.14</v>
      </c>
      <c r="HC199" s="1" t="n">
        <v>0</v>
      </c>
      <c r="HD199" s="1" t="n">
        <v>77.73</v>
      </c>
      <c r="HE199" s="1" t="n">
        <v>495.13</v>
      </c>
      <c r="HF199" s="1" t="n">
        <v>2.87</v>
      </c>
      <c r="HG199" s="1" t="n">
        <v>2.99</v>
      </c>
      <c r="HH199" s="1" t="n">
        <v>32.06</v>
      </c>
      <c r="HI199" s="1" t="n">
        <v>7.32</v>
      </c>
      <c r="HJ199" s="1" t="n">
        <v>3.5</v>
      </c>
      <c r="HK199" s="1" t="n">
        <v>0.84</v>
      </c>
      <c r="HL199" s="1" t="n">
        <v>684.08</v>
      </c>
      <c r="HM199" s="1" t="n">
        <v>6.58</v>
      </c>
      <c r="HN199" s="1" t="n">
        <v>41.94</v>
      </c>
      <c r="HO199" s="1" t="n">
        <v>6449.48</v>
      </c>
      <c r="HP199" s="1" t="n">
        <v>4550.89</v>
      </c>
      <c r="HQ199" s="1" t="n">
        <v>108.42</v>
      </c>
      <c r="HR199" s="1" t="n">
        <v>1852.73</v>
      </c>
      <c r="HS199" s="1" t="n">
        <v>814.32</v>
      </c>
      <c r="HT199" s="1" t="n">
        <v>6819.6</v>
      </c>
      <c r="HU199" s="1" t="n">
        <v>579.12</v>
      </c>
      <c r="HV199" s="1" t="n">
        <v>306.94</v>
      </c>
      <c r="HW199" s="1" t="n">
        <v>9.61</v>
      </c>
      <c r="HX199" s="1" t="n">
        <v>7.97</v>
      </c>
      <c r="HY199" s="1" t="n">
        <v>7.77</v>
      </c>
      <c r="HZ199" s="1" t="n">
        <v>0.84</v>
      </c>
      <c r="IA199" s="1" t="n">
        <v>5.65</v>
      </c>
      <c r="IB199" s="1" t="n">
        <v>1.22</v>
      </c>
      <c r="IC199" s="1" t="n">
        <v>20.76</v>
      </c>
      <c r="ID199" s="1" t="n">
        <v>8.64</v>
      </c>
      <c r="IE199" s="1" t="n">
        <v>12.75</v>
      </c>
      <c r="IF199" s="1" t="n">
        <v>15.03</v>
      </c>
      <c r="IG199" s="1" t="n">
        <v>11.28</v>
      </c>
      <c r="IH199" s="1" t="n">
        <v>197.03</v>
      </c>
      <c r="II199" s="1" t="n">
        <v>2.41</v>
      </c>
      <c r="IJ199" s="1" t="n">
        <v>123.68</v>
      </c>
      <c r="IK199" s="1" t="n">
        <v>57.86</v>
      </c>
      <c r="IL199" s="1" t="n">
        <v>3960335</v>
      </c>
      <c r="IM199" s="1" t="n">
        <v>8072.43</v>
      </c>
      <c r="IN199" s="1" t="n">
        <v>35.94</v>
      </c>
      <c r="IO199" s="1" t="n">
        <v>0.08</v>
      </c>
      <c r="IP199" s="1" t="n">
        <v>0.03</v>
      </c>
      <c r="IQ199" s="1" t="n">
        <v>0.01</v>
      </c>
      <c r="IR199" s="1" t="n">
        <v>0.06</v>
      </c>
      <c r="IS199" s="1" t="n">
        <v>0.1</v>
      </c>
      <c r="IT199" s="1" t="n">
        <v>0.05</v>
      </c>
      <c r="IU199" s="1" t="n">
        <v>0.49</v>
      </c>
      <c r="IV199" s="1" t="n">
        <v>0.47</v>
      </c>
      <c r="IW199" s="1" t="n">
        <v>7.14</v>
      </c>
      <c r="IX199" s="1" t="n">
        <v>3.69</v>
      </c>
      <c r="IY199" s="1" t="n">
        <v>2.84</v>
      </c>
      <c r="IZ199" s="1" t="n">
        <v>1.31</v>
      </c>
      <c r="JA199" s="1" t="n">
        <v>0.91</v>
      </c>
      <c r="JB199" s="1" t="n">
        <v>0.01</v>
      </c>
      <c r="JC199" s="1" t="n">
        <v>12.76</v>
      </c>
      <c r="JD199" s="1" t="n">
        <v>4.62</v>
      </c>
      <c r="JE199" s="1" t="n">
        <v>0.56</v>
      </c>
      <c r="JF199" s="1" t="n">
        <v>0.11</v>
      </c>
      <c r="JG199" s="1" t="n">
        <v>0.01</v>
      </c>
      <c r="JH199" s="1" t="n">
        <v>8.44</v>
      </c>
      <c r="JI199" s="1" t="n">
        <v>3.83</v>
      </c>
      <c r="JJ199" s="1" t="n">
        <v>0.05</v>
      </c>
      <c r="JK199" s="1" t="n">
        <v>0.09</v>
      </c>
      <c r="JL199" s="1" t="n">
        <v>0.71</v>
      </c>
      <c r="JM199" s="1" t="n">
        <v>0.47</v>
      </c>
      <c r="JN199" s="1" t="n">
        <v>0.01</v>
      </c>
      <c r="JO199" s="1" t="n">
        <v>0.11</v>
      </c>
      <c r="JP199" s="1" t="n">
        <v>0.04</v>
      </c>
      <c r="JQ199" s="1" t="n">
        <v>0.05</v>
      </c>
      <c r="JR199" s="1" t="n">
        <v>0.04</v>
      </c>
      <c r="JS199" s="1" t="n">
        <v>0.01</v>
      </c>
      <c r="JT199" s="1" t="n">
        <v>0.12</v>
      </c>
      <c r="JU199" s="1" t="n">
        <v>0.09</v>
      </c>
      <c r="JV199" s="1" t="n">
        <v>46</v>
      </c>
      <c r="JW199" s="1" t="n">
        <v>2760</v>
      </c>
      <c r="JX199" s="1" t="n">
        <v>41.4</v>
      </c>
      <c r="JY199" s="1" t="n">
        <v>35.73</v>
      </c>
      <c r="JZ199" s="1" t="n">
        <v>29.109</v>
      </c>
      <c r="KA199" s="1" t="n">
        <v>1746.54</v>
      </c>
      <c r="KB199" s="1" t="n">
        <v>28.655</v>
      </c>
      <c r="KC199" s="1" t="n">
        <v>10.867</v>
      </c>
      <c r="KD199" s="1" t="n">
        <v>652.02</v>
      </c>
      <c r="KE199" s="1" t="n">
        <v>63.056</v>
      </c>
      <c r="KF199" s="1" t="n">
        <v>109.056</v>
      </c>
      <c r="KG199" s="1" t="n">
        <v>126.577</v>
      </c>
    </row>
    <row r="200" customFormat="false" ht="15" hidden="false" customHeight="true" outlineLevel="0" collapsed="false">
      <c r="A200" s="1" t="n">
        <v>30859</v>
      </c>
      <c r="B200" s="1" t="n">
        <v>2</v>
      </c>
      <c r="C200" s="1" t="n">
        <v>44</v>
      </c>
      <c r="D200" s="1" t="n">
        <v>1</v>
      </c>
      <c r="E200" s="1" t="n">
        <v>0</v>
      </c>
      <c r="F200" s="1" t="n">
        <v>0</v>
      </c>
      <c r="G200" s="1" t="n">
        <v>1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</v>
      </c>
      <c r="M200" s="1" t="n">
        <v>0</v>
      </c>
      <c r="N200" s="1" t="n">
        <v>0</v>
      </c>
      <c r="O200" s="1" t="n">
        <v>0</v>
      </c>
      <c r="P200" s="1" t="n">
        <f aca="false">SUM(E200:O200)</f>
        <v>1</v>
      </c>
      <c r="Q200" s="1" t="n">
        <v>120</v>
      </c>
      <c r="R200" s="1" t="n">
        <v>80</v>
      </c>
      <c r="S200" s="1" t="n">
        <v>40</v>
      </c>
      <c r="T200" s="2" t="n">
        <v>93.3333333333333</v>
      </c>
      <c r="U200" s="3" t="n">
        <v>59.5</v>
      </c>
      <c r="V200" s="3" t="n">
        <v>163</v>
      </c>
      <c r="W200" s="2" t="n">
        <v>22.3945199292408</v>
      </c>
      <c r="X200" s="2" t="n">
        <v>0</v>
      </c>
      <c r="Y200" s="3" t="n">
        <v>79</v>
      </c>
      <c r="Z200" s="3" t="n">
        <v>94.2</v>
      </c>
      <c r="AA200" s="2" t="n">
        <v>40.8810459952343</v>
      </c>
      <c r="AB200" s="2" t="n">
        <v>0.484662576687117</v>
      </c>
      <c r="AC200" s="2" t="n">
        <v>0.83864118895966</v>
      </c>
      <c r="AD200" s="3" t="n">
        <v>33.5</v>
      </c>
      <c r="AE200" s="3" t="n">
        <v>19.9</v>
      </c>
      <c r="AF200" s="3" t="n">
        <v>39.6</v>
      </c>
      <c r="AG200" s="1" t="n">
        <v>5</v>
      </c>
      <c r="AH200" s="3" t="n">
        <v>45.9</v>
      </c>
      <c r="AI200" s="3" t="n">
        <v>27.3</v>
      </c>
      <c r="AJ200" s="3" t="n">
        <v>37.6</v>
      </c>
      <c r="AK200" s="3" t="n">
        <v>2</v>
      </c>
      <c r="AL200" s="1" t="n">
        <v>1209</v>
      </c>
      <c r="AM200" s="1" t="n">
        <v>42</v>
      </c>
      <c r="AN200" s="1" t="n">
        <v>1983</v>
      </c>
      <c r="AO200" s="1" t="n">
        <v>94</v>
      </c>
      <c r="AP200" s="1" t="n">
        <v>145</v>
      </c>
      <c r="AQ200" s="1" t="n">
        <v>158</v>
      </c>
      <c r="AR200" s="1" t="n">
        <v>144</v>
      </c>
      <c r="AS200" s="1" t="n">
        <v>133</v>
      </c>
      <c r="AT200" s="1" t="n">
        <v>1</v>
      </c>
      <c r="AU200" s="1" t="n">
        <v>5535</v>
      </c>
      <c r="AV200" s="1" t="n">
        <f aca="false">((AO200*15)+(AP200*30)+(AQ200*30)+(AR200*30)+(AS200*15))</f>
        <v>16815</v>
      </c>
      <c r="AW200" s="1" t="n">
        <v>4.6</v>
      </c>
      <c r="AX200" s="4" t="n">
        <f aca="false">10000/SQRT((AO200*BE200)*(AVERAGE(AO200:AS200)*AVERAGE(BE200:BI200)))</f>
        <v>6.30779745738175</v>
      </c>
      <c r="AY200" s="4" t="n">
        <v>0</v>
      </c>
      <c r="AZ200" s="2" t="n">
        <f aca="false">(AO200*BE200)/405</f>
        <v>1.30903703703704</v>
      </c>
      <c r="BA200" s="2" t="n">
        <v>0</v>
      </c>
      <c r="BB200" s="2" t="n">
        <f aca="false">1/(LOG(BE200)+LOG(AO200))</f>
        <v>0.367052358758895</v>
      </c>
      <c r="BC200" s="2" t="n">
        <f aca="false">(BF200-BE200)/(AP200-AO200)</f>
        <v>0.53843137254902</v>
      </c>
      <c r="BD200" s="2" t="n">
        <f aca="false">(20*BE200)/((AO200/18)-3.5)</f>
        <v>65.4967741935484</v>
      </c>
      <c r="BE200" s="3" t="n">
        <v>5.64</v>
      </c>
      <c r="BF200" s="3" t="n">
        <v>33.1</v>
      </c>
      <c r="BG200" s="3" t="n">
        <v>37.1</v>
      </c>
      <c r="BH200" s="3" t="n">
        <v>46.3</v>
      </c>
      <c r="BI200" s="3" t="n">
        <v>53.7</v>
      </c>
      <c r="BJ200" s="2" t="n">
        <f aca="false">((BE200*15)+(BF200*30)+(BG200*30)+(BH200*30)+(BI200*15))-(BE200*120)</f>
        <v>3708.3</v>
      </c>
      <c r="BK200" s="2" t="n">
        <f aca="false">((BE200*15)+(BF200*30)+(BG200*30)+(BH200*30)+(BI200*15))</f>
        <v>4385.1</v>
      </c>
      <c r="BL200" s="2" t="n">
        <f aca="false">(1/BE200)</f>
        <v>0.177304964539007</v>
      </c>
      <c r="BM200" s="2" t="n">
        <f aca="false">(BJ200/AU200)</f>
        <v>0.669972899728997</v>
      </c>
      <c r="BN200" s="2" t="n">
        <f aca="false">(BK200/AV200)</f>
        <v>0.26078501338091</v>
      </c>
      <c r="BO200" s="2" t="n">
        <f aca="false">(AX200*BM200)</f>
        <v>4.22605335342525</v>
      </c>
      <c r="BP200" s="2" t="n">
        <f aca="false">(AX200*BN200)</f>
        <v>1.64497904432737</v>
      </c>
      <c r="BQ200" s="2" t="n">
        <v>2</v>
      </c>
      <c r="BR200" s="4" t="n">
        <f aca="false">(BC200*BL200)</f>
        <v>0.0954665554164929</v>
      </c>
      <c r="BS200" s="1" t="n">
        <v>150</v>
      </c>
      <c r="BT200" s="1" t="n">
        <v>0</v>
      </c>
      <c r="BU200" s="1" t="n">
        <v>58</v>
      </c>
      <c r="BV200" s="1" t="n">
        <v>0</v>
      </c>
      <c r="BW200" s="1" t="n">
        <v>77</v>
      </c>
      <c r="BX200" s="1" t="n">
        <v>0</v>
      </c>
      <c r="BY200" s="1" t="n">
        <v>15</v>
      </c>
      <c r="BZ200" s="1" t="n">
        <v>75</v>
      </c>
      <c r="CA200" s="1" t="n">
        <v>0</v>
      </c>
      <c r="CB200" s="1" t="n">
        <v>0</v>
      </c>
      <c r="CD200" s="1" t="n">
        <v>60</v>
      </c>
      <c r="CE200" s="1" t="n">
        <v>60.1</v>
      </c>
      <c r="CF200" s="1" t="n">
        <v>41.99</v>
      </c>
      <c r="CG200" s="1" t="n">
        <v>130</v>
      </c>
      <c r="CH200" s="1" t="n">
        <v>94</v>
      </c>
      <c r="CI200" s="1" t="n">
        <v>410</v>
      </c>
      <c r="CJ200" s="1" t="n">
        <v>1.67</v>
      </c>
      <c r="CK200" s="1" t="s">
        <v>429</v>
      </c>
      <c r="FN200" s="1" t="n">
        <v>24</v>
      </c>
      <c r="FO200" s="1" t="n">
        <v>1</v>
      </c>
      <c r="FP200" s="1" t="n">
        <v>1</v>
      </c>
      <c r="FQ200" s="1" t="n">
        <v>23.86</v>
      </c>
      <c r="FR200" s="1" t="n">
        <v>292.6262</v>
      </c>
      <c r="FS200" s="1" t="n">
        <v>0.08</v>
      </c>
      <c r="FT200" s="1" t="n">
        <v>5</v>
      </c>
      <c r="FU200" s="1" t="n">
        <v>2</v>
      </c>
      <c r="FV200" s="1" t="n">
        <v>1</v>
      </c>
      <c r="FW200" s="1" t="n">
        <v>1358.88</v>
      </c>
      <c r="FX200" s="1" t="n">
        <v>45.99</v>
      </c>
      <c r="FY200" s="1" t="n">
        <v>25.74</v>
      </c>
      <c r="FZ200" s="1" t="n">
        <v>21.29</v>
      </c>
      <c r="GA200" s="1" t="n">
        <v>9.41</v>
      </c>
      <c r="GB200" s="1" t="n">
        <v>227.4</v>
      </c>
      <c r="GC200" s="1" t="n">
        <v>31.19</v>
      </c>
      <c r="GD200" s="1" t="n">
        <v>12.78</v>
      </c>
      <c r="GE200" s="1" t="n">
        <v>20.88</v>
      </c>
      <c r="GF200" s="1" t="n">
        <v>106.68</v>
      </c>
      <c r="GG200" s="1" t="n">
        <v>0.99</v>
      </c>
      <c r="GH200" s="1" t="n">
        <v>10.09</v>
      </c>
      <c r="GI200" s="1" t="n">
        <v>4.86</v>
      </c>
      <c r="GJ200" s="1" t="n">
        <v>21.48</v>
      </c>
      <c r="GK200" s="1" t="n">
        <v>20.3</v>
      </c>
      <c r="GL200" s="1" t="n">
        <v>6.69</v>
      </c>
      <c r="GM200" s="1" t="n">
        <v>7.76</v>
      </c>
      <c r="GN200" s="1" t="n">
        <v>0</v>
      </c>
      <c r="GO200" s="1" t="n">
        <v>11.19</v>
      </c>
      <c r="GP200" s="1" t="n">
        <v>2.66</v>
      </c>
      <c r="GQ200" s="1" t="n">
        <v>2.35</v>
      </c>
      <c r="GR200" s="1" t="n">
        <v>1.13</v>
      </c>
      <c r="GS200" s="1" t="n">
        <v>953.57</v>
      </c>
      <c r="GT200" s="1" t="n">
        <v>6.45</v>
      </c>
      <c r="GU200" s="1" t="n">
        <v>0.15</v>
      </c>
      <c r="GV200" s="1" t="n">
        <v>279.18</v>
      </c>
      <c r="GW200" s="1" t="n">
        <v>1241.64</v>
      </c>
      <c r="GX200" s="1" t="n">
        <v>2282.96</v>
      </c>
      <c r="GY200" s="1" t="n">
        <v>970.75</v>
      </c>
      <c r="GZ200" s="1" t="n">
        <v>5.08</v>
      </c>
      <c r="HA200" s="1" t="n">
        <v>1.06</v>
      </c>
      <c r="HB200" s="1" t="n">
        <v>1.52</v>
      </c>
      <c r="HC200" s="1" t="n">
        <v>0</v>
      </c>
      <c r="HD200" s="1" t="n">
        <v>39.94</v>
      </c>
      <c r="HE200" s="1" t="n">
        <v>59.69</v>
      </c>
      <c r="HF200" s="1" t="n">
        <v>0.94</v>
      </c>
      <c r="HG200" s="1" t="n">
        <v>1.32</v>
      </c>
      <c r="HH200" s="1" t="n">
        <v>10.63</v>
      </c>
      <c r="HI200" s="1" t="n">
        <v>3.01</v>
      </c>
      <c r="HJ200" s="1" t="n">
        <v>1.6</v>
      </c>
      <c r="HK200" s="1" t="n">
        <v>0.39</v>
      </c>
      <c r="HL200" s="1" t="n">
        <v>137.67</v>
      </c>
      <c r="HM200" s="1" t="n">
        <v>2.06</v>
      </c>
      <c r="HN200" s="1" t="n">
        <v>20.91</v>
      </c>
      <c r="HO200" s="1" t="n">
        <v>1795</v>
      </c>
      <c r="HP200" s="1" t="n">
        <v>1599.72</v>
      </c>
      <c r="HQ200" s="1" t="n">
        <v>13.91</v>
      </c>
      <c r="HR200" s="1" t="n">
        <v>256.21</v>
      </c>
      <c r="HS200" s="1" t="n">
        <v>619.97</v>
      </c>
      <c r="HT200" s="1" t="n">
        <v>379.77</v>
      </c>
      <c r="HU200" s="1" t="n">
        <v>92.81</v>
      </c>
      <c r="HV200" s="1" t="n">
        <v>200.61</v>
      </c>
      <c r="HW200" s="1" t="n">
        <v>4.76</v>
      </c>
      <c r="HX200" s="1" t="n">
        <v>3.34</v>
      </c>
      <c r="HY200" s="1" t="n">
        <v>3.04</v>
      </c>
      <c r="HZ200" s="1" t="n">
        <v>0.23</v>
      </c>
      <c r="IA200" s="1" t="n">
        <v>4.52</v>
      </c>
      <c r="IB200" s="1" t="n">
        <v>1.07</v>
      </c>
      <c r="IC200" s="1" t="n">
        <v>9.94</v>
      </c>
      <c r="ID200" s="1" t="n">
        <v>3.94</v>
      </c>
      <c r="IE200" s="1" t="n">
        <v>13.39</v>
      </c>
      <c r="IF200" s="1" t="n">
        <v>10.46</v>
      </c>
      <c r="IG200" s="1" t="n">
        <v>6.06</v>
      </c>
      <c r="IH200" s="1" t="n">
        <v>116.01</v>
      </c>
      <c r="II200" s="1" t="n">
        <v>1.01</v>
      </c>
      <c r="IJ200" s="1" t="n">
        <v>8.14</v>
      </c>
      <c r="IK200" s="1" t="n">
        <v>15.43</v>
      </c>
      <c r="IL200" s="1" t="n">
        <v>1207709.9</v>
      </c>
      <c r="IM200" s="1" t="n">
        <v>5310.95</v>
      </c>
      <c r="IN200" s="1" t="n">
        <v>23.44</v>
      </c>
      <c r="IO200" s="1" t="n">
        <v>0.28</v>
      </c>
      <c r="IP200" s="1" t="n">
        <v>0.17</v>
      </c>
      <c r="IQ200" s="1" t="n">
        <v>0.11</v>
      </c>
      <c r="IR200" s="1" t="n">
        <v>0.2</v>
      </c>
      <c r="IS200" s="1" t="n">
        <v>0.33</v>
      </c>
      <c r="IT200" s="1" t="n">
        <v>0.19</v>
      </c>
      <c r="IU200" s="1" t="n">
        <v>0.96</v>
      </c>
      <c r="IV200" s="1" t="n">
        <v>1.37</v>
      </c>
      <c r="IW200" s="1" t="n">
        <v>4.97</v>
      </c>
      <c r="IX200" s="1" t="n">
        <v>5.43</v>
      </c>
      <c r="IY200" s="1" t="n">
        <v>2.14</v>
      </c>
      <c r="IZ200" s="1" t="n">
        <v>1.54</v>
      </c>
      <c r="JA200" s="1" t="n">
        <v>0.38</v>
      </c>
      <c r="JB200" s="1" t="n">
        <v>0.06</v>
      </c>
      <c r="JC200" s="1" t="n">
        <v>7.41</v>
      </c>
      <c r="JD200" s="1" t="n">
        <v>5.41</v>
      </c>
      <c r="JE200" s="1" t="n">
        <v>0.34</v>
      </c>
      <c r="JF200" s="1" t="n">
        <v>0.03</v>
      </c>
      <c r="JG200" s="1" t="n">
        <v>0.01</v>
      </c>
      <c r="JH200" s="1" t="n">
        <v>4.46</v>
      </c>
      <c r="JI200" s="1" t="n">
        <v>3.35</v>
      </c>
      <c r="JJ200" s="1" t="n">
        <v>0.03</v>
      </c>
      <c r="JK200" s="1" t="n">
        <v>0.04</v>
      </c>
      <c r="JL200" s="1" t="n">
        <v>0.38</v>
      </c>
      <c r="JM200" s="1" t="n">
        <v>0.27</v>
      </c>
      <c r="JN200" s="1" t="n">
        <v>0.01</v>
      </c>
      <c r="JO200" s="1" t="n">
        <v>0.03</v>
      </c>
      <c r="JP200" s="1" t="n">
        <v>0.02</v>
      </c>
      <c r="JQ200" s="1" t="n">
        <v>0.04</v>
      </c>
      <c r="JR200" s="1" t="n">
        <v>0.04</v>
      </c>
      <c r="JS200" s="1" t="n">
        <v>0</v>
      </c>
      <c r="JT200" s="1" t="n">
        <v>0.09</v>
      </c>
      <c r="JU200" s="1" t="n">
        <v>0.09</v>
      </c>
      <c r="KB200" s="1" t="n">
        <v>49.9012</v>
      </c>
      <c r="KC200" s="1" t="n">
        <v>19.859</v>
      </c>
      <c r="KD200" s="1" t="n">
        <v>1191.54</v>
      </c>
      <c r="KE200" s="1" t="n">
        <v>21.359</v>
      </c>
      <c r="KF200" s="1" t="n">
        <v>21.359</v>
      </c>
      <c r="KG200" s="1" t="n">
        <v>54.8512</v>
      </c>
    </row>
    <row r="201" customFormat="false" ht="15" hidden="false" customHeight="true" outlineLevel="0" collapsed="false">
      <c r="A201" s="1" t="n">
        <v>30860</v>
      </c>
      <c r="B201" s="1" t="n">
        <v>2</v>
      </c>
      <c r="C201" s="1" t="n">
        <v>76</v>
      </c>
      <c r="D201" s="1" t="n">
        <v>1</v>
      </c>
      <c r="E201" s="1" t="n">
        <v>1</v>
      </c>
      <c r="F201" s="1" t="n">
        <v>1</v>
      </c>
      <c r="G201" s="1" t="n">
        <v>1</v>
      </c>
      <c r="H201" s="1" t="n">
        <v>1</v>
      </c>
      <c r="I201" s="1" t="n">
        <v>0</v>
      </c>
      <c r="J201" s="1" t="n">
        <v>0</v>
      </c>
      <c r="K201" s="1" t="n">
        <v>1</v>
      </c>
      <c r="L201" s="1" t="n">
        <v>0</v>
      </c>
      <c r="M201" s="1" t="n">
        <v>0</v>
      </c>
      <c r="N201" s="1" t="n">
        <v>0</v>
      </c>
      <c r="O201" s="1" t="n">
        <v>1</v>
      </c>
      <c r="P201" s="1" t="n">
        <f aca="false">SUM(E201:O201)</f>
        <v>6</v>
      </c>
      <c r="Q201" s="1" t="n">
        <v>140</v>
      </c>
      <c r="R201" s="1" t="n">
        <v>90</v>
      </c>
      <c r="S201" s="1" t="n">
        <v>50</v>
      </c>
      <c r="T201" s="2" t="n">
        <v>106.666666666667</v>
      </c>
      <c r="U201" s="3" t="n">
        <v>58.3</v>
      </c>
      <c r="V201" s="3" t="n">
        <v>148</v>
      </c>
      <c r="W201" s="2" t="n">
        <v>26.6161431701972</v>
      </c>
      <c r="X201" s="2" t="n">
        <v>1</v>
      </c>
      <c r="AD201" s="3" t="n">
        <v>33.1</v>
      </c>
      <c r="AE201" s="3" t="n">
        <v>19.3</v>
      </c>
      <c r="AF201" s="3" t="n">
        <v>39</v>
      </c>
      <c r="AG201" s="1" t="n">
        <v>10</v>
      </c>
      <c r="AH201" s="3" t="n">
        <v>45.1</v>
      </c>
      <c r="AI201" s="3" t="n">
        <v>26.3</v>
      </c>
      <c r="AJ201" s="3" t="n">
        <v>37</v>
      </c>
      <c r="AK201" s="3" t="n">
        <v>2</v>
      </c>
      <c r="AL201" s="1" t="n">
        <v>1167</v>
      </c>
      <c r="AM201" s="1" t="n">
        <v>61</v>
      </c>
      <c r="AN201" s="1" t="n">
        <v>1914</v>
      </c>
      <c r="AO201" s="1" t="n">
        <v>99</v>
      </c>
      <c r="AP201" s="1" t="n">
        <v>176</v>
      </c>
      <c r="AQ201" s="1" t="n">
        <v>166</v>
      </c>
      <c r="AR201" s="1" t="n">
        <v>144</v>
      </c>
      <c r="AS201" s="1" t="n">
        <v>150</v>
      </c>
      <c r="AT201" s="1" t="n">
        <v>3</v>
      </c>
      <c r="AU201" s="1" t="n">
        <v>6435</v>
      </c>
      <c r="AV201" s="1" t="n">
        <f aca="false">((AO201*15)+(AP201*30)+(AQ201*30)+(AR201*30)+(AS201*15))</f>
        <v>18315</v>
      </c>
      <c r="AX201" s="4" t="n">
        <f aca="false">10000/SQRT((AO201*BE201)*(AVERAGE(AO201:AS201)*AVERAGE(BE201:BI201)))</f>
        <v>3.29025764474847</v>
      </c>
      <c r="AY201" s="4" t="n">
        <v>1</v>
      </c>
      <c r="AZ201" s="2" t="n">
        <f aca="false">(AO201*BE201)/405</f>
        <v>2.59111111111111</v>
      </c>
      <c r="BA201" s="2" t="n">
        <v>1</v>
      </c>
      <c r="BB201" s="2" t="n">
        <f aca="false">1/(LOG(BE201)+LOG(AO201))</f>
        <v>0.331022678094082</v>
      </c>
      <c r="BC201" s="2" t="n">
        <f aca="false">(BF201-BE201)/(AP201-AO201)</f>
        <v>0.702597402597403</v>
      </c>
      <c r="BD201" s="2" t="n">
        <f aca="false">(20*BE201)/((AO201/18)-3.5)</f>
        <v>106</v>
      </c>
      <c r="BE201" s="3" t="n">
        <v>10.6</v>
      </c>
      <c r="BF201" s="3" t="n">
        <v>64.7</v>
      </c>
      <c r="BG201" s="3" t="n">
        <v>79.9</v>
      </c>
      <c r="BH201" s="3" t="n">
        <v>53.9</v>
      </c>
      <c r="BI201" s="3" t="n">
        <v>90.3</v>
      </c>
      <c r="BJ201" s="2" t="n">
        <f aca="false">((BE201*15)+(BF201*30)+(BG201*30)+(BH201*30)+(BI201*15))-(BE201*120)</f>
        <v>6196.5</v>
      </c>
      <c r="BK201" s="2" t="n">
        <f aca="false">((BE201*15)+(BF201*30)+(BG201*30)+(BH201*30)+(BI201*15))</f>
        <v>7468.5</v>
      </c>
      <c r="BL201" s="2" t="n">
        <f aca="false">(1/BE201)</f>
        <v>0.0943396226415094</v>
      </c>
      <c r="BM201" s="2" t="n">
        <f aca="false">(BJ201/AU201)</f>
        <v>0.962937062937063</v>
      </c>
      <c r="BN201" s="2" t="n">
        <f aca="false">(BK201/AV201)</f>
        <v>0.407780507780508</v>
      </c>
      <c r="BO201" s="2" t="n">
        <f aca="false">(AX201*BM201)</f>
        <v>3.16831103274031</v>
      </c>
      <c r="BP201" s="2" t="n">
        <f aca="false">(AX201*BN201)</f>
        <v>1.34170293310423</v>
      </c>
      <c r="BQ201" s="2" t="n">
        <v>2</v>
      </c>
      <c r="BR201" s="4" t="n">
        <f aca="false">(BC201*BL201)</f>
        <v>0.0662827738299437</v>
      </c>
      <c r="BS201" s="1" t="n">
        <v>221</v>
      </c>
      <c r="BT201" s="1" t="n">
        <v>1</v>
      </c>
      <c r="BU201" s="1" t="n">
        <v>53</v>
      </c>
      <c r="BV201" s="1" t="n">
        <v>0</v>
      </c>
      <c r="BW201" s="1" t="n">
        <v>139</v>
      </c>
      <c r="BX201" s="1" t="n">
        <v>1</v>
      </c>
      <c r="BY201" s="1" t="n">
        <v>29</v>
      </c>
      <c r="BZ201" s="1" t="n">
        <v>143</v>
      </c>
      <c r="CA201" s="1" t="n">
        <v>0</v>
      </c>
      <c r="CB201" s="1" t="n">
        <v>3</v>
      </c>
      <c r="CD201" s="1" t="n">
        <v>48</v>
      </c>
      <c r="CE201" s="1" t="n">
        <v>11.95</v>
      </c>
      <c r="CF201" s="1" t="n">
        <v>58</v>
      </c>
      <c r="CG201" s="1" t="n">
        <v>146</v>
      </c>
      <c r="CH201" s="1" t="n">
        <v>102</v>
      </c>
      <c r="CI201" s="1" t="n">
        <v>368</v>
      </c>
      <c r="CJ201" s="1" t="n">
        <v>1.5</v>
      </c>
      <c r="CK201" s="1" t="s">
        <v>433</v>
      </c>
    </row>
    <row r="202" customFormat="false" ht="15" hidden="false" customHeight="true" outlineLevel="0" collapsed="false">
      <c r="A202" s="1" t="n">
        <v>30862</v>
      </c>
      <c r="B202" s="1" t="n">
        <v>2</v>
      </c>
      <c r="C202" s="1" t="n">
        <v>45</v>
      </c>
      <c r="D202" s="1" t="n">
        <v>1</v>
      </c>
      <c r="E202" s="1" t="n">
        <v>1</v>
      </c>
      <c r="F202" s="1" t="n">
        <v>1</v>
      </c>
      <c r="G202" s="1" t="n">
        <v>1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</v>
      </c>
      <c r="M202" s="1" t="n">
        <v>1</v>
      </c>
      <c r="N202" s="1" t="n">
        <v>0</v>
      </c>
      <c r="O202" s="1" t="n">
        <v>1</v>
      </c>
      <c r="P202" s="1" t="n">
        <f aca="false">SUM(E202:O202)</f>
        <v>5</v>
      </c>
      <c r="Q202" s="1" t="n">
        <v>120</v>
      </c>
      <c r="R202" s="1" t="n">
        <v>80</v>
      </c>
      <c r="S202" s="1" t="n">
        <v>40</v>
      </c>
      <c r="T202" s="2" t="n">
        <v>93.3333333333333</v>
      </c>
      <c r="U202" s="3" t="n">
        <v>85</v>
      </c>
      <c r="V202" s="3" t="n">
        <v>157</v>
      </c>
      <c r="W202" s="2" t="n">
        <v>34.4841575723153</v>
      </c>
      <c r="X202" s="2" t="n">
        <v>2</v>
      </c>
      <c r="Y202" s="3" t="n">
        <v>99.5</v>
      </c>
      <c r="Z202" s="3" t="n">
        <v>112.5</v>
      </c>
      <c r="AA202" s="2" t="n">
        <v>43.6343437652124</v>
      </c>
      <c r="AB202" s="2" t="n">
        <v>0.633757961783439</v>
      </c>
      <c r="AC202" s="2" t="n">
        <v>0.884444444444445</v>
      </c>
      <c r="AD202" s="3" t="n">
        <v>47.5</v>
      </c>
      <c r="AE202" s="3" t="n">
        <v>40.4</v>
      </c>
      <c r="AF202" s="3" t="n">
        <v>44.6</v>
      </c>
      <c r="AG202" s="1" t="n">
        <v>11</v>
      </c>
      <c r="AH202" s="3" t="n">
        <v>37.5</v>
      </c>
      <c r="AI202" s="3" t="n">
        <v>31.9</v>
      </c>
      <c r="AJ202" s="3" t="n">
        <v>42.3</v>
      </c>
      <c r="AK202" s="3" t="n">
        <v>2.3</v>
      </c>
      <c r="AL202" s="1" t="n">
        <v>1411</v>
      </c>
      <c r="AM202" s="1" t="n">
        <v>60</v>
      </c>
      <c r="AN202" s="1" t="n">
        <v>2201</v>
      </c>
      <c r="AO202" s="1" t="n">
        <v>106</v>
      </c>
      <c r="AP202" s="1" t="n">
        <v>187</v>
      </c>
      <c r="AQ202" s="1" t="n">
        <v>191</v>
      </c>
      <c r="AR202" s="1" t="n">
        <v>115</v>
      </c>
      <c r="AS202" s="1" t="n">
        <v>164</v>
      </c>
      <c r="AT202" s="1" t="n">
        <v>4</v>
      </c>
      <c r="AU202" s="1" t="n">
        <v>6120</v>
      </c>
      <c r="AV202" s="1" t="n">
        <f aca="false">((AO202*15)+(AP202*30)+(AQ202*30)+(AR202*30)+(AS202*15))</f>
        <v>18840</v>
      </c>
      <c r="AW202" s="1" t="n">
        <v>5.47</v>
      </c>
      <c r="AX202" s="4" t="n">
        <f aca="false">10000/SQRT((AO202*BE202)*(AVERAGE(AO202:AS202)*AVERAGE(BE202:BI202)))</f>
        <v>3.60683780359818</v>
      </c>
      <c r="AY202" s="4" t="n">
        <v>0</v>
      </c>
      <c r="AZ202" s="2" t="n">
        <f aca="false">(AO202*BE202)/405</f>
        <v>2.37649382716049</v>
      </c>
      <c r="BA202" s="2" t="n">
        <v>1</v>
      </c>
      <c r="BB202" s="2" t="n">
        <f aca="false">1/(LOG(BE202)+LOG(AO202))</f>
        <v>0.335188971457933</v>
      </c>
      <c r="BC202" s="2" t="n">
        <f aca="false">(BF202-BE202)/(AP202-AO202)</f>
        <v>0.33358024691358</v>
      </c>
      <c r="BD202" s="2" t="n">
        <f aca="false">(20*BE202)/((AO202/18)-3.5)</f>
        <v>76.0186046511628</v>
      </c>
      <c r="BE202" s="3" t="n">
        <v>9.08</v>
      </c>
      <c r="BF202" s="3" t="n">
        <v>36.1</v>
      </c>
      <c r="BG202" s="3" t="n">
        <v>109</v>
      </c>
      <c r="BH202" s="3" t="n">
        <v>49.6</v>
      </c>
      <c r="BI202" s="3" t="n">
        <v>57.9</v>
      </c>
      <c r="BJ202" s="2" t="n">
        <f aca="false">((BE202*15)+(BF202*30)+(BG202*30)+(BH202*30)+(BI202*15))-(BE202*120)</f>
        <v>5756.1</v>
      </c>
      <c r="BK202" s="2" t="n">
        <f aca="false">((BE202*15)+(BF202*30)+(BG202*30)+(BH202*30)+(BI202*15))</f>
        <v>6845.7</v>
      </c>
      <c r="BL202" s="2" t="n">
        <f aca="false">(1/BE202)</f>
        <v>0.110132158590308</v>
      </c>
      <c r="BM202" s="2" t="n">
        <f aca="false">(BJ202/AU202)</f>
        <v>0.940539215686274</v>
      </c>
      <c r="BN202" s="2" t="n">
        <f aca="false">(BK202/AV202)</f>
        <v>0.363359872611465</v>
      </c>
      <c r="BO202" s="2" t="n">
        <f aca="false">(AX202*BM202)</f>
        <v>3.39237239890384</v>
      </c>
      <c r="BP202" s="2" t="n">
        <f aca="false">(AX202*BN202)</f>
        <v>1.31058012484565</v>
      </c>
      <c r="BQ202" s="2" t="n">
        <v>1</v>
      </c>
      <c r="BR202" s="4" t="n">
        <f aca="false">(BC202*BL202)</f>
        <v>0.0367379126556806</v>
      </c>
      <c r="BS202" s="1" t="n">
        <v>242</v>
      </c>
      <c r="BT202" s="1" t="n">
        <v>1</v>
      </c>
      <c r="BU202" s="1" t="n">
        <v>40</v>
      </c>
      <c r="BV202" s="1" t="n">
        <v>1</v>
      </c>
      <c r="BW202" s="1" t="n">
        <v>157</v>
      </c>
      <c r="BX202" s="1" t="n">
        <v>1</v>
      </c>
      <c r="BY202" s="1" t="n">
        <v>45</v>
      </c>
      <c r="BZ202" s="1" t="n">
        <v>224</v>
      </c>
      <c r="CA202" s="1" t="n">
        <v>1</v>
      </c>
      <c r="CB202" s="1" t="n">
        <v>5</v>
      </c>
      <c r="CC202" s="1" t="n">
        <v>2</v>
      </c>
      <c r="CD202" s="1" t="n">
        <v>75</v>
      </c>
      <c r="CE202" s="1" t="n">
        <v>45.76</v>
      </c>
      <c r="CF202" s="1" t="n">
        <v>28.49</v>
      </c>
      <c r="CG202" s="1" t="n">
        <v>98</v>
      </c>
      <c r="CH202" s="1" t="n">
        <v>84</v>
      </c>
      <c r="CI202" s="1" t="n">
        <v>386</v>
      </c>
      <c r="CJ202" s="1" t="n">
        <v>1.43</v>
      </c>
      <c r="CK202" s="1" t="s">
        <v>429</v>
      </c>
      <c r="FM202" s="1" t="n">
        <v>23</v>
      </c>
      <c r="FN202" s="1" t="n">
        <v>23</v>
      </c>
      <c r="FO202" s="1" t="n">
        <v>1</v>
      </c>
      <c r="FP202" s="1" t="n">
        <v>1</v>
      </c>
      <c r="FQ202" s="1" t="n">
        <v>33.76833</v>
      </c>
      <c r="FR202" s="1" t="n">
        <v>1258.51</v>
      </c>
      <c r="FS202" s="1" t="n">
        <v>0.08</v>
      </c>
      <c r="FT202" s="1" t="n">
        <v>2</v>
      </c>
      <c r="FV202" s="1" t="n">
        <v>2</v>
      </c>
      <c r="FW202" s="1" t="n">
        <v>3652.64</v>
      </c>
      <c r="FX202" s="1" t="n">
        <v>139.32</v>
      </c>
      <c r="FY202" s="1" t="n">
        <v>28.59</v>
      </c>
      <c r="FZ202" s="1" t="n">
        <v>45.21</v>
      </c>
      <c r="GA202" s="1" t="n">
        <v>30.22</v>
      </c>
      <c r="GB202" s="1" t="n">
        <v>568.95</v>
      </c>
      <c r="GC202" s="1" t="n">
        <v>33.18</v>
      </c>
      <c r="GD202" s="1" t="n">
        <v>31.59</v>
      </c>
      <c r="GE202" s="1" t="n">
        <v>9.79</v>
      </c>
      <c r="GF202" s="1" t="n">
        <v>320.58</v>
      </c>
      <c r="GG202" s="1" t="n">
        <v>2.9</v>
      </c>
      <c r="GH202" s="1" t="n">
        <v>21.82</v>
      </c>
      <c r="GI202" s="1" t="n">
        <v>8.78</v>
      </c>
      <c r="GJ202" s="1" t="n">
        <v>47.24</v>
      </c>
      <c r="GK202" s="1" t="n">
        <v>42.41</v>
      </c>
      <c r="GL202" s="1" t="n">
        <v>19.6</v>
      </c>
      <c r="GM202" s="1" t="n">
        <v>14.41</v>
      </c>
      <c r="GN202" s="1" t="n">
        <v>0</v>
      </c>
      <c r="GO202" s="1" t="n">
        <v>28.02</v>
      </c>
      <c r="GP202" s="1" t="n">
        <v>14.75</v>
      </c>
      <c r="GQ202" s="1" t="n">
        <v>5.84</v>
      </c>
      <c r="GR202" s="1" t="n">
        <v>1.77</v>
      </c>
      <c r="GS202" s="1" t="n">
        <v>2041.88</v>
      </c>
      <c r="GT202" s="1" t="n">
        <v>28.75</v>
      </c>
      <c r="GU202" s="1" t="n">
        <v>0.83</v>
      </c>
      <c r="GV202" s="1" t="n">
        <v>540.71</v>
      </c>
      <c r="GW202" s="1" t="n">
        <v>2491.66</v>
      </c>
      <c r="GX202" s="1" t="n">
        <v>4641.54</v>
      </c>
      <c r="GY202" s="1" t="n">
        <v>5145.66</v>
      </c>
      <c r="GZ202" s="1" t="n">
        <v>13.5</v>
      </c>
      <c r="HA202" s="1" t="n">
        <v>2.24</v>
      </c>
      <c r="HB202" s="1" t="n">
        <v>4.48</v>
      </c>
      <c r="HC202" s="1" t="n">
        <v>0</v>
      </c>
      <c r="HD202" s="1" t="n">
        <v>192.93</v>
      </c>
      <c r="HE202" s="1" t="n">
        <v>159.54</v>
      </c>
      <c r="HF202" s="1" t="n">
        <v>4.07</v>
      </c>
      <c r="HG202" s="1" t="n">
        <v>4.17</v>
      </c>
      <c r="HH202" s="1" t="n">
        <v>36.25</v>
      </c>
      <c r="HI202" s="1" t="n">
        <v>8.02</v>
      </c>
      <c r="HJ202" s="1" t="n">
        <v>2.53</v>
      </c>
      <c r="HK202" s="1" t="n">
        <v>0.17</v>
      </c>
      <c r="HL202" s="1" t="n">
        <v>412.1</v>
      </c>
      <c r="HM202" s="1" t="n">
        <v>4.42</v>
      </c>
      <c r="HN202" s="1" t="n">
        <v>71.98</v>
      </c>
      <c r="HO202" s="1" t="n">
        <v>5839.82</v>
      </c>
      <c r="HP202" s="1" t="n">
        <v>4827.27</v>
      </c>
      <c r="HQ202" s="1" t="n">
        <v>207.51</v>
      </c>
      <c r="HR202" s="1" t="n">
        <v>2127.89</v>
      </c>
      <c r="HS202" s="1" t="n">
        <v>133.4</v>
      </c>
      <c r="HT202" s="1" t="n">
        <v>6772.81</v>
      </c>
      <c r="HU202" s="1" t="n">
        <v>1169.59</v>
      </c>
      <c r="HV202" s="1" t="n">
        <v>361.63</v>
      </c>
      <c r="HW202" s="1" t="n">
        <v>12.06</v>
      </c>
      <c r="HX202" s="1" t="n">
        <v>6.74</v>
      </c>
      <c r="HY202" s="1" t="n">
        <v>8.08</v>
      </c>
      <c r="HZ202" s="1" t="n">
        <v>2.76</v>
      </c>
      <c r="IA202" s="1" t="n">
        <v>9.72</v>
      </c>
      <c r="IB202" s="1" t="n">
        <v>1.82</v>
      </c>
      <c r="IC202" s="1" t="n">
        <v>25.09</v>
      </c>
      <c r="ID202" s="1" t="n">
        <v>9.58</v>
      </c>
      <c r="IE202" s="1" t="n">
        <v>27.06</v>
      </c>
      <c r="IF202" s="1" t="n">
        <v>31.05</v>
      </c>
      <c r="IG202" s="1" t="n">
        <v>17.02</v>
      </c>
      <c r="IH202" s="1" t="n">
        <v>178.26</v>
      </c>
      <c r="II202" s="1" t="n">
        <v>1.01</v>
      </c>
      <c r="IJ202" s="1" t="n">
        <v>19.89</v>
      </c>
      <c r="IK202" s="1" t="n">
        <v>72.95</v>
      </c>
      <c r="IL202" s="1" t="n">
        <v>2878031.1</v>
      </c>
      <c r="IM202" s="1" t="n">
        <v>5058.5</v>
      </c>
      <c r="IN202" s="1" t="n">
        <v>52.39</v>
      </c>
      <c r="IO202" s="1" t="n">
        <v>0.11</v>
      </c>
      <c r="IP202" s="1" t="n">
        <v>0.05</v>
      </c>
      <c r="IQ202" s="1" t="n">
        <v>0.03</v>
      </c>
      <c r="IR202" s="1" t="n">
        <v>0.1</v>
      </c>
      <c r="IS202" s="1" t="n">
        <v>0.19</v>
      </c>
      <c r="IT202" s="1" t="n">
        <v>0.02</v>
      </c>
      <c r="IU202" s="1" t="n">
        <v>0.89</v>
      </c>
      <c r="IV202" s="1" t="n">
        <v>1.03</v>
      </c>
      <c r="IW202" s="1" t="n">
        <v>13.67</v>
      </c>
      <c r="IX202" s="1" t="n">
        <v>9.29</v>
      </c>
      <c r="IY202" s="1" t="n">
        <v>6</v>
      </c>
      <c r="IZ202" s="1" t="n">
        <v>3.53</v>
      </c>
      <c r="JA202" s="1" t="n">
        <v>1.38</v>
      </c>
      <c r="JB202" s="1" t="n">
        <v>0.05</v>
      </c>
      <c r="JC202" s="1" t="n">
        <v>27.43</v>
      </c>
      <c r="JD202" s="1" t="n">
        <v>12.9</v>
      </c>
      <c r="JE202" s="1" t="n">
        <v>1.99</v>
      </c>
      <c r="JF202" s="1" t="n">
        <v>0.22</v>
      </c>
      <c r="JG202" s="1" t="n">
        <v>0.01</v>
      </c>
      <c r="JH202" s="1" t="n">
        <v>14.93</v>
      </c>
      <c r="JI202" s="1" t="n">
        <v>9.45</v>
      </c>
      <c r="JJ202" s="1" t="n">
        <v>0.24</v>
      </c>
      <c r="JK202" s="1" t="n">
        <v>0.49</v>
      </c>
      <c r="JL202" s="1" t="n">
        <v>0.96</v>
      </c>
      <c r="JM202" s="1" t="n">
        <v>0.92</v>
      </c>
      <c r="JN202" s="1" t="n">
        <v>0</v>
      </c>
      <c r="JO202" s="1" t="n">
        <v>0.1</v>
      </c>
      <c r="JP202" s="1" t="n">
        <v>0.02</v>
      </c>
      <c r="JQ202" s="1" t="n">
        <v>0</v>
      </c>
      <c r="JR202" s="1" t="n">
        <v>0</v>
      </c>
      <c r="JS202" s="1" t="n">
        <v>0.01</v>
      </c>
      <c r="JT202" s="1" t="n">
        <v>0.02</v>
      </c>
      <c r="JU202" s="1" t="n">
        <v>0.01</v>
      </c>
      <c r="JV202" s="1" t="n">
        <v>9</v>
      </c>
      <c r="JW202" s="1" t="n">
        <v>540</v>
      </c>
      <c r="JX202" s="1" t="n">
        <v>8.1</v>
      </c>
      <c r="JY202" s="1" t="n">
        <v>12.8395</v>
      </c>
      <c r="JZ202" s="1" t="n">
        <v>8.468</v>
      </c>
      <c r="KA202" s="1" t="n">
        <v>508.08</v>
      </c>
      <c r="KB202" s="1" t="n">
        <v>9.055</v>
      </c>
      <c r="KC202" s="1" t="n">
        <v>3.117</v>
      </c>
      <c r="KD202" s="1" t="n">
        <v>187.02</v>
      </c>
      <c r="KE202" s="1" t="n">
        <v>46.506</v>
      </c>
      <c r="KF202" s="1" t="n">
        <v>55.506</v>
      </c>
      <c r="KG202" s="1" t="n">
        <v>100.512</v>
      </c>
    </row>
    <row r="203" customFormat="false" ht="15" hidden="false" customHeight="true" outlineLevel="0" collapsed="false">
      <c r="A203" s="1" t="n">
        <v>30864</v>
      </c>
      <c r="B203" s="1" t="n">
        <v>1</v>
      </c>
      <c r="C203" s="1" t="n">
        <v>23</v>
      </c>
      <c r="D203" s="1" t="n">
        <v>1</v>
      </c>
      <c r="E203" s="1" t="n">
        <v>0</v>
      </c>
      <c r="F203" s="1" t="n">
        <v>0</v>
      </c>
      <c r="G203" s="1" t="n">
        <v>1</v>
      </c>
      <c r="H203" s="1" t="n">
        <v>1</v>
      </c>
      <c r="I203" s="1" t="n">
        <v>0</v>
      </c>
      <c r="J203" s="1" t="n">
        <v>0</v>
      </c>
      <c r="K203" s="1" t="n">
        <v>0</v>
      </c>
      <c r="L203" s="1" t="n">
        <v>0</v>
      </c>
      <c r="M203" s="1" t="n">
        <v>1</v>
      </c>
      <c r="N203" s="1" t="n">
        <v>0</v>
      </c>
      <c r="O203" s="1" t="n">
        <v>0</v>
      </c>
      <c r="P203" s="1" t="n">
        <f aca="false">SUM(E203:O203)</f>
        <v>3</v>
      </c>
      <c r="Q203" s="1" t="n">
        <v>150</v>
      </c>
      <c r="R203" s="1" t="n">
        <v>90</v>
      </c>
      <c r="S203" s="1" t="n">
        <v>60</v>
      </c>
      <c r="T203" s="2" t="n">
        <v>110</v>
      </c>
      <c r="U203" s="3" t="n">
        <v>125.5</v>
      </c>
      <c r="V203" s="3" t="n">
        <v>175.5</v>
      </c>
      <c r="W203" s="2" t="n">
        <v>40.7464225128043</v>
      </c>
      <c r="X203" s="2" t="n">
        <v>2</v>
      </c>
      <c r="Y203" s="3" t="n">
        <v>109</v>
      </c>
      <c r="Z203" s="3" t="n">
        <v>125.5</v>
      </c>
      <c r="AA203" s="2" t="n">
        <v>45.2812730057092</v>
      </c>
      <c r="AB203" s="2" t="n">
        <v>0.621082621082621</v>
      </c>
      <c r="AC203" s="2" t="n">
        <v>0.868525896414343</v>
      </c>
      <c r="AD203" s="3" t="n">
        <v>35</v>
      </c>
      <c r="AE203" s="3" t="n">
        <v>43.9</v>
      </c>
      <c r="AF203" s="3" t="n">
        <v>814.6</v>
      </c>
      <c r="AG203" s="1" t="n">
        <v>17</v>
      </c>
      <c r="AH203" s="3" t="n">
        <v>48.1</v>
      </c>
      <c r="AI203" s="3" t="n">
        <v>60.4</v>
      </c>
      <c r="AJ203" s="3" t="n">
        <v>77.6</v>
      </c>
      <c r="AK203" s="3" t="n">
        <v>4</v>
      </c>
      <c r="AL203" s="1" t="n">
        <v>2545</v>
      </c>
      <c r="AM203" s="1" t="n">
        <v>38</v>
      </c>
      <c r="AN203" s="1" t="n">
        <v>4530</v>
      </c>
      <c r="AO203" s="1" t="n">
        <v>103</v>
      </c>
      <c r="AP203" s="1" t="n">
        <v>138</v>
      </c>
      <c r="AQ203" s="1" t="n">
        <v>122</v>
      </c>
      <c r="AR203" s="1" t="n">
        <v>90</v>
      </c>
      <c r="AS203" s="1" t="n">
        <v>76</v>
      </c>
      <c r="AT203" s="1" t="n">
        <v>2</v>
      </c>
      <c r="AU203" s="1" t="n">
        <v>825</v>
      </c>
      <c r="AV203" s="1" t="n">
        <f aca="false">((AO203*15)+(AP203*30)+(AQ203*30)+(AR203*30)+(AS203*15))</f>
        <v>13185</v>
      </c>
      <c r="AW203" s="1" t="n">
        <v>4.83</v>
      </c>
      <c r="AX203" s="4" t="n">
        <f aca="false">10000/SQRT((AO203*BE203)*(AVERAGE(AO203:AS203)*AVERAGE(BE203:BI203)))</f>
        <v>3.72014201501148</v>
      </c>
      <c r="AY203" s="4" t="n">
        <v>0</v>
      </c>
      <c r="AZ203" s="2" t="n">
        <f aca="false">(AO203*BE203)/405</f>
        <v>3.02641975308642</v>
      </c>
      <c r="BA203" s="2" t="n">
        <v>1</v>
      </c>
      <c r="BB203" s="2" t="n">
        <f aca="false">1/(LOG(BE203)+LOG(AO203))</f>
        <v>0.323793912849794</v>
      </c>
      <c r="BC203" s="2" t="n">
        <f aca="false">(BF203-BE203)/(AP203-AO203)</f>
        <v>2.10285714285714</v>
      </c>
      <c r="BD203" s="2" t="n">
        <f aca="false">(20*BE203)/((AO203/18)-3.5)</f>
        <v>107.1</v>
      </c>
      <c r="BE203" s="3" t="n">
        <v>11.9</v>
      </c>
      <c r="BF203" s="3" t="n">
        <v>85.5</v>
      </c>
      <c r="BG203" s="3" t="n">
        <v>78.9</v>
      </c>
      <c r="BH203" s="3" t="n">
        <v>58.4</v>
      </c>
      <c r="BI203" s="3" t="n">
        <v>43.9</v>
      </c>
      <c r="BJ203" s="2" t="n">
        <f aca="false">((BE203*15)+(BF203*30)+(BG203*30)+(BH203*30)+(BI203*15))-(BE203*120)</f>
        <v>6093</v>
      </c>
      <c r="BK203" s="2" t="n">
        <f aca="false">((BE203*15)+(BF203*30)+(BG203*30)+(BH203*30)+(BI203*15))</f>
        <v>7521</v>
      </c>
      <c r="BL203" s="2" t="n">
        <f aca="false">(1/BE203)</f>
        <v>0.0840336134453781</v>
      </c>
      <c r="BM203" s="2" t="n">
        <f aca="false">(BJ203/AU203)</f>
        <v>7.38545454545455</v>
      </c>
      <c r="BN203" s="2" t="n">
        <f aca="false">(BK203/AV203)</f>
        <v>0.570420932878271</v>
      </c>
      <c r="BO203" s="2" t="n">
        <f aca="false">(AX203*BM203)</f>
        <v>27.4749397545029</v>
      </c>
      <c r="BP203" s="2" t="n">
        <f aca="false">(AX203*BN203)</f>
        <v>2.1220468786425</v>
      </c>
      <c r="BQ203" s="2" t="n">
        <v>2</v>
      </c>
      <c r="BR203" s="4" t="n">
        <f aca="false">(BC203*BL203)</f>
        <v>0.176710684273709</v>
      </c>
      <c r="BS203" s="1" t="n">
        <v>178</v>
      </c>
      <c r="BT203" s="1" t="n">
        <v>0</v>
      </c>
      <c r="BU203" s="1" t="n">
        <v>52</v>
      </c>
      <c r="BV203" s="1" t="n">
        <v>0</v>
      </c>
      <c r="BW203" s="1" t="n">
        <v>102</v>
      </c>
      <c r="BX203" s="1" t="n">
        <v>0</v>
      </c>
      <c r="BY203" s="1" t="n">
        <v>24</v>
      </c>
      <c r="BZ203" s="1" t="n">
        <v>121</v>
      </c>
      <c r="CA203" s="1" t="n">
        <v>0</v>
      </c>
      <c r="CB203" s="1" t="n">
        <v>4</v>
      </c>
      <c r="CC203" s="1" t="n">
        <v>1</v>
      </c>
      <c r="CD203" s="1" t="n">
        <v>80</v>
      </c>
      <c r="CE203" s="1" t="n">
        <v>69.79</v>
      </c>
      <c r="CF203" s="1" t="n">
        <v>13.43</v>
      </c>
      <c r="CG203" s="1" t="n">
        <v>144</v>
      </c>
      <c r="CH203" s="1" t="n">
        <v>100</v>
      </c>
      <c r="CI203" s="1" t="n">
        <v>413</v>
      </c>
      <c r="CJ203" s="1" t="n">
        <v>1.53</v>
      </c>
      <c r="CK203" s="1" t="s">
        <v>429</v>
      </c>
      <c r="FM203" s="1" t="n">
        <v>0</v>
      </c>
      <c r="FN203" s="1" t="n">
        <v>0</v>
      </c>
      <c r="FO203" s="1" t="n">
        <v>2</v>
      </c>
      <c r="FP203" s="1" t="n">
        <v>2</v>
      </c>
      <c r="FQ203" s="1" t="n">
        <v>33.12</v>
      </c>
      <c r="FR203" s="1" t="n">
        <v>331.2617</v>
      </c>
      <c r="FS203" s="1" t="n">
        <v>0.49</v>
      </c>
      <c r="FT203" s="1" t="n">
        <v>1</v>
      </c>
      <c r="FU203" s="1" t="n">
        <v>4</v>
      </c>
      <c r="FV203" s="1" t="n">
        <v>2</v>
      </c>
      <c r="FW203" s="1" t="n">
        <v>2395.31</v>
      </c>
      <c r="FX203" s="1" t="n">
        <v>93.54</v>
      </c>
      <c r="FY203" s="1" t="n">
        <v>41.64</v>
      </c>
      <c r="FZ203" s="1" t="n">
        <v>30.35</v>
      </c>
      <c r="GA203" s="1" t="n">
        <v>25.97</v>
      </c>
      <c r="GB203" s="1" t="n">
        <v>355.77</v>
      </c>
      <c r="GC203" s="1" t="n">
        <v>35.43</v>
      </c>
      <c r="GD203" s="1" t="n">
        <v>33.28</v>
      </c>
      <c r="GE203" s="1" t="n">
        <v>8.33</v>
      </c>
      <c r="GF203" s="1" t="n">
        <v>154.34</v>
      </c>
      <c r="GG203" s="1" t="n">
        <v>1.86</v>
      </c>
      <c r="GH203" s="1" t="n">
        <v>23.69</v>
      </c>
      <c r="GI203" s="1" t="n">
        <v>9.01</v>
      </c>
      <c r="GJ203" s="1" t="n">
        <v>39</v>
      </c>
      <c r="GK203" s="1" t="n">
        <v>36.03</v>
      </c>
      <c r="GL203" s="1" t="n">
        <v>18.6</v>
      </c>
      <c r="GM203" s="1" t="n">
        <v>11.18</v>
      </c>
      <c r="GN203" s="1" t="n">
        <v>0</v>
      </c>
      <c r="GO203" s="1" t="n">
        <v>26.58</v>
      </c>
      <c r="GP203" s="1" t="n">
        <v>11.36</v>
      </c>
      <c r="GQ203" s="1" t="n">
        <v>5.86</v>
      </c>
      <c r="GR203" s="1" t="n">
        <v>1.31</v>
      </c>
      <c r="GS203" s="1" t="n">
        <v>1140.87</v>
      </c>
      <c r="GT203" s="1" t="n">
        <v>17.61</v>
      </c>
      <c r="GU203" s="1" t="n">
        <v>1.33</v>
      </c>
      <c r="GV203" s="1" t="n">
        <v>457.13</v>
      </c>
      <c r="GW203" s="1" t="n">
        <v>1870.73</v>
      </c>
      <c r="GX203" s="1" t="n">
        <v>3566.54</v>
      </c>
      <c r="GY203" s="1" t="n">
        <v>2618.3</v>
      </c>
      <c r="GZ203" s="1" t="n">
        <v>9.63</v>
      </c>
      <c r="HA203" s="1" t="n">
        <v>2.59</v>
      </c>
      <c r="HB203" s="1" t="n">
        <v>3.06</v>
      </c>
      <c r="HC203" s="1" t="n">
        <v>0</v>
      </c>
      <c r="HD203" s="1" t="n">
        <v>107.59</v>
      </c>
      <c r="HE203" s="1" t="n">
        <v>249.39</v>
      </c>
      <c r="HF203" s="1" t="n">
        <v>1.98</v>
      </c>
      <c r="HG203" s="1" t="n">
        <v>2.15</v>
      </c>
      <c r="HH203" s="1" t="n">
        <v>26.93</v>
      </c>
      <c r="HI203" s="1" t="n">
        <v>5.51</v>
      </c>
      <c r="HJ203" s="1" t="n">
        <v>2.39</v>
      </c>
      <c r="HK203" s="1" t="n">
        <v>1.32</v>
      </c>
      <c r="HL203" s="1" t="n">
        <v>439.53</v>
      </c>
      <c r="HM203" s="1" t="n">
        <v>9.19</v>
      </c>
      <c r="HN203" s="1" t="n">
        <v>63.02</v>
      </c>
      <c r="HO203" s="1" t="n">
        <v>5772.26</v>
      </c>
      <c r="HP203" s="1" t="n">
        <v>3435.34</v>
      </c>
      <c r="HQ203" s="1" t="n">
        <v>42.2</v>
      </c>
      <c r="HR203" s="1" t="n">
        <v>1200.43</v>
      </c>
      <c r="HS203" s="1" t="n">
        <v>461.85</v>
      </c>
      <c r="HT203" s="1" t="n">
        <v>1224.78</v>
      </c>
      <c r="HU203" s="1" t="n">
        <v>903.4</v>
      </c>
      <c r="HV203" s="1" t="n">
        <v>284.29</v>
      </c>
      <c r="HW203" s="1" t="n">
        <v>9.37</v>
      </c>
      <c r="HX203" s="1" t="n">
        <v>7.37</v>
      </c>
      <c r="HY203" s="1" t="n">
        <v>7.37</v>
      </c>
      <c r="HZ203" s="1" t="n">
        <v>0.59</v>
      </c>
      <c r="IA203" s="1" t="n">
        <v>10.99</v>
      </c>
      <c r="IB203" s="1" t="n">
        <v>1.96</v>
      </c>
      <c r="IC203" s="1" t="n">
        <v>22.52</v>
      </c>
      <c r="ID203" s="1" t="n">
        <v>8.86</v>
      </c>
      <c r="IE203" s="1" t="n">
        <v>18.35</v>
      </c>
      <c r="IF203" s="1" t="n">
        <v>24.53</v>
      </c>
      <c r="IG203" s="1" t="n">
        <v>15.36</v>
      </c>
      <c r="IH203" s="1" t="n">
        <v>307.41</v>
      </c>
      <c r="II203" s="1" t="n">
        <v>6.85</v>
      </c>
      <c r="IJ203" s="1" t="n">
        <v>135.42</v>
      </c>
      <c r="IK203" s="1" t="n">
        <v>54</v>
      </c>
      <c r="IL203" s="1" t="n">
        <v>2206071</v>
      </c>
      <c r="IM203" s="1" t="n">
        <v>6200.83</v>
      </c>
      <c r="IN203" s="1" t="n">
        <v>59.7</v>
      </c>
      <c r="IO203" s="1" t="n">
        <v>0.27</v>
      </c>
      <c r="IP203" s="1" t="n">
        <v>0.19</v>
      </c>
      <c r="IQ203" s="1" t="n">
        <v>0.15</v>
      </c>
      <c r="IR203" s="1" t="n">
        <v>0.3</v>
      </c>
      <c r="IS203" s="1" t="n">
        <v>0.29</v>
      </c>
      <c r="IT203" s="1" t="n">
        <v>0.18</v>
      </c>
      <c r="IU203" s="1" t="n">
        <v>1.21</v>
      </c>
      <c r="IV203" s="1" t="n">
        <v>1.42</v>
      </c>
      <c r="IW203" s="1" t="n">
        <v>9.77</v>
      </c>
      <c r="IX203" s="1" t="n">
        <v>7.85</v>
      </c>
      <c r="IY203" s="1" t="n">
        <v>4.23</v>
      </c>
      <c r="IZ203" s="1" t="n">
        <v>2.61</v>
      </c>
      <c r="JA203" s="1" t="n">
        <v>1.19</v>
      </c>
      <c r="JB203" s="1" t="n">
        <v>0.05</v>
      </c>
      <c r="JC203" s="1" t="n">
        <v>19.88</v>
      </c>
      <c r="JD203" s="1" t="n">
        <v>10.73</v>
      </c>
      <c r="JE203" s="1" t="n">
        <v>1.24</v>
      </c>
      <c r="JF203" s="1" t="n">
        <v>0.15</v>
      </c>
      <c r="JG203" s="1" t="n">
        <v>0.03</v>
      </c>
      <c r="JH203" s="1" t="n">
        <v>10.37</v>
      </c>
      <c r="JI203" s="1" t="n">
        <v>6.3</v>
      </c>
      <c r="JJ203" s="1" t="n">
        <v>0.12</v>
      </c>
      <c r="JK203" s="1" t="n">
        <v>0.29</v>
      </c>
      <c r="JL203" s="1" t="n">
        <v>0.93</v>
      </c>
      <c r="JM203" s="1" t="n">
        <v>0.64</v>
      </c>
      <c r="JN203" s="1" t="n">
        <v>0.02</v>
      </c>
      <c r="JO203" s="1" t="n">
        <v>0.14</v>
      </c>
      <c r="JP203" s="1" t="n">
        <v>0.05</v>
      </c>
      <c r="JQ203" s="1" t="n">
        <v>0.11</v>
      </c>
      <c r="JR203" s="1" t="n">
        <v>0.11</v>
      </c>
      <c r="JS203" s="1" t="n">
        <v>0.02</v>
      </c>
      <c r="JT203" s="1" t="n">
        <v>0.34</v>
      </c>
      <c r="JU203" s="1" t="n">
        <v>0.3</v>
      </c>
      <c r="JV203" s="1" t="n">
        <v>56</v>
      </c>
      <c r="JW203" s="1" t="n">
        <v>3360</v>
      </c>
      <c r="JX203" s="1" t="n">
        <v>50.4</v>
      </c>
      <c r="JY203" s="1" t="n">
        <v>11.609</v>
      </c>
      <c r="JZ203" s="1" t="n">
        <v>8.984</v>
      </c>
      <c r="KA203" s="1" t="n">
        <v>539.04</v>
      </c>
      <c r="KB203" s="1" t="n">
        <v>1.855</v>
      </c>
      <c r="KC203" s="1" t="n">
        <v>0.742</v>
      </c>
      <c r="KD203" s="1" t="n">
        <v>44.52</v>
      </c>
      <c r="KE203" s="1" t="n">
        <v>39.367</v>
      </c>
      <c r="KF203" s="1" t="n">
        <v>95.367</v>
      </c>
      <c r="KG203" s="1" t="n">
        <v>107.1544</v>
      </c>
    </row>
    <row r="204" customFormat="false" ht="15" hidden="false" customHeight="true" outlineLevel="0" collapsed="false">
      <c r="A204" s="1" t="n">
        <v>30865</v>
      </c>
      <c r="B204" s="1" t="n">
        <v>2</v>
      </c>
      <c r="C204" s="1" t="n">
        <v>57</v>
      </c>
      <c r="D204" s="1" t="n">
        <v>1</v>
      </c>
      <c r="E204" s="1" t="n">
        <v>1</v>
      </c>
      <c r="F204" s="1" t="n">
        <v>1</v>
      </c>
      <c r="G204" s="1" t="n">
        <v>1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</v>
      </c>
      <c r="M204" s="1" t="n">
        <v>1</v>
      </c>
      <c r="N204" s="1" t="n">
        <v>0</v>
      </c>
      <c r="O204" s="1" t="n">
        <v>1</v>
      </c>
      <c r="P204" s="1" t="n">
        <f aca="false">SUM(E204:O204)</f>
        <v>5</v>
      </c>
      <c r="Q204" s="1" t="n">
        <v>108</v>
      </c>
      <c r="R204" s="1" t="n">
        <v>70</v>
      </c>
      <c r="S204" s="1" t="n">
        <v>38</v>
      </c>
      <c r="T204" s="2" t="n">
        <v>82.6666666666667</v>
      </c>
      <c r="U204" s="3" t="n">
        <v>74.4</v>
      </c>
      <c r="V204" s="3" t="n">
        <v>156</v>
      </c>
      <c r="W204" s="2" t="n">
        <v>30.5719921104536</v>
      </c>
      <c r="X204" s="2" t="n">
        <v>2</v>
      </c>
      <c r="Y204" s="3" t="n">
        <v>83.2</v>
      </c>
      <c r="Z204" s="3" t="n">
        <v>105.7</v>
      </c>
      <c r="AA204" s="2" t="n">
        <v>40.6815080213233</v>
      </c>
      <c r="AB204" s="2" t="n">
        <v>0.533333333333333</v>
      </c>
      <c r="AC204" s="2" t="n">
        <v>0.78713339640492</v>
      </c>
      <c r="AD204" s="3" t="n">
        <v>40.6</v>
      </c>
      <c r="AE204" s="3" t="n">
        <v>30.2</v>
      </c>
      <c r="AF204" s="3" t="n">
        <v>44.2</v>
      </c>
      <c r="AG204" s="1" t="n">
        <v>10</v>
      </c>
      <c r="AH204" s="3" t="n">
        <v>41.7</v>
      </c>
      <c r="AI204" s="3" t="n">
        <v>31</v>
      </c>
      <c r="AJ204" s="3" t="n">
        <v>42</v>
      </c>
      <c r="AK204" s="3" t="n">
        <v>2.2</v>
      </c>
      <c r="AL204" s="1" t="n">
        <v>1350</v>
      </c>
      <c r="AM204" s="1" t="n">
        <v>68</v>
      </c>
      <c r="AN204" s="1" t="n">
        <v>2214</v>
      </c>
      <c r="AO204" s="1" t="n">
        <v>103</v>
      </c>
      <c r="AP204" s="1" t="n">
        <v>150</v>
      </c>
      <c r="AQ204" s="1" t="n">
        <v>112</v>
      </c>
      <c r="AR204" s="1" t="n">
        <v>115</v>
      </c>
      <c r="AS204" s="1" t="n">
        <v>127</v>
      </c>
      <c r="AT204" s="1" t="n">
        <v>2</v>
      </c>
      <c r="AU204" s="1" t="n">
        <v>2400</v>
      </c>
      <c r="AV204" s="1" t="n">
        <f aca="false">((AO204*15)+(AP204*30)+(AQ204*30)+(AR204*30)+(AS204*15))</f>
        <v>14760</v>
      </c>
      <c r="AW204" s="1" t="n">
        <v>5.23</v>
      </c>
      <c r="AX204" s="4" t="n">
        <f aca="false">10000/SQRT((AO204*BE204)*(AVERAGE(AO204:AS204)*AVERAGE(BE204:BI204)))</f>
        <v>2.92702555574051</v>
      </c>
      <c r="AY204" s="4" t="n">
        <v>1</v>
      </c>
      <c r="AZ204" s="2" t="n">
        <f aca="false">(AO204*BE204)/405</f>
        <v>3.73851851851852</v>
      </c>
      <c r="BA204" s="2" t="n">
        <v>1</v>
      </c>
      <c r="BB204" s="2" t="n">
        <f aca="false">1/(LOG(BE204)+LOG(AO204))</f>
        <v>0.314450125396388</v>
      </c>
      <c r="BC204" s="2" t="n">
        <f aca="false">(BF204-BE204)/(AP204-AO204)</f>
        <v>2.36808510638298</v>
      </c>
      <c r="BD204" s="2" t="n">
        <f aca="false">(20*BE204)/((AO204/18)-3.5)</f>
        <v>132.3</v>
      </c>
      <c r="BE204" s="3" t="n">
        <v>14.7</v>
      </c>
      <c r="BF204" s="3" t="n">
        <v>126</v>
      </c>
      <c r="BG204" s="3" t="n">
        <v>71.9</v>
      </c>
      <c r="BH204" s="3" t="n">
        <v>48.9</v>
      </c>
      <c r="BI204" s="3" t="n">
        <v>56</v>
      </c>
      <c r="BJ204" s="2" t="n">
        <f aca="false">((BE204*15)+(BF204*30)+(BG204*30)+(BH204*30)+(BI204*15))-(BE204*120)</f>
        <v>6700.5</v>
      </c>
      <c r="BK204" s="2" t="n">
        <f aca="false">((BE204*15)+(BF204*30)+(BG204*30)+(BH204*30)+(BI204*15))</f>
        <v>8464.5</v>
      </c>
      <c r="BL204" s="2" t="n">
        <f aca="false">(1/BE204)</f>
        <v>0.0680272108843537</v>
      </c>
      <c r="BM204" s="2" t="n">
        <f aca="false">(BJ204/AU204)</f>
        <v>2.791875</v>
      </c>
      <c r="BN204" s="2" t="n">
        <f aca="false">(BK204/AV204)</f>
        <v>0.573475609756098</v>
      </c>
      <c r="BO204" s="2" t="n">
        <f aca="false">(AX204*BM204)</f>
        <v>8.17188947343304</v>
      </c>
      <c r="BP204" s="2" t="n">
        <f aca="false">(AX204*BN204)</f>
        <v>1.67857776534997</v>
      </c>
      <c r="BQ204" s="2" t="n">
        <v>2</v>
      </c>
      <c r="BR204" s="4" t="n">
        <f aca="false">(BC204*BL204)</f>
        <v>0.161094224924012</v>
      </c>
      <c r="BS204" s="1" t="n">
        <v>167</v>
      </c>
      <c r="BT204" s="1" t="n">
        <v>0</v>
      </c>
      <c r="BU204" s="1" t="n">
        <v>39</v>
      </c>
      <c r="BV204" s="1" t="n">
        <v>1</v>
      </c>
      <c r="BW204" s="1" t="n">
        <v>57</v>
      </c>
      <c r="BX204" s="1" t="n">
        <v>0</v>
      </c>
      <c r="BY204" s="1" t="n">
        <v>71</v>
      </c>
      <c r="BZ204" s="1" t="n">
        <v>357</v>
      </c>
      <c r="CA204" s="1" t="n">
        <v>1</v>
      </c>
      <c r="CB204" s="1" t="n">
        <v>5</v>
      </c>
      <c r="CC204" s="1" t="n">
        <v>2</v>
      </c>
      <c r="CD204" s="1" t="n">
        <v>64</v>
      </c>
      <c r="CE204" s="1" t="n">
        <v>23.31</v>
      </c>
      <c r="CF204" s="1" t="n">
        <v>23.32</v>
      </c>
      <c r="CG204" s="1" t="n">
        <v>170</v>
      </c>
      <c r="CH204" s="1" t="n">
        <v>84</v>
      </c>
      <c r="CI204" s="1" t="n">
        <v>421</v>
      </c>
      <c r="CJ204" s="1" t="n">
        <v>0.98</v>
      </c>
      <c r="CK204" s="1" t="s">
        <v>433</v>
      </c>
      <c r="CN204" s="1" t="n">
        <v>1368</v>
      </c>
      <c r="CO204" s="1" t="n">
        <v>10.4970760233918</v>
      </c>
      <c r="CP204" s="1" t="n">
        <v>17.5657894736842</v>
      </c>
      <c r="CQ204" s="1" t="n">
        <v>5</v>
      </c>
      <c r="CR204" s="1" t="n">
        <v>4.86842105263158</v>
      </c>
      <c r="CS204" s="1" t="n">
        <v>1.97368421052632</v>
      </c>
      <c r="CT204" s="1" t="n">
        <v>75.0584795321637</v>
      </c>
      <c r="CU204" s="1" t="n">
        <v>4.3</v>
      </c>
      <c r="CV204" s="1" t="n">
        <v>0</v>
      </c>
      <c r="CW204" s="1" t="n">
        <v>8.3</v>
      </c>
      <c r="CX204" s="1" t="n">
        <v>0</v>
      </c>
      <c r="CY204" s="1" t="n">
        <v>3</v>
      </c>
      <c r="CZ204" s="1" t="n">
        <v>0</v>
      </c>
      <c r="DA204" s="1" t="n">
        <v>0.3</v>
      </c>
      <c r="DB204" s="1" t="n">
        <v>0.7</v>
      </c>
      <c r="DC204" s="1" t="n">
        <v>0.7</v>
      </c>
      <c r="DD204" s="1" t="n">
        <v>35.9</v>
      </c>
      <c r="DE204" s="1" t="n">
        <v>26.7</v>
      </c>
      <c r="DF204" s="1" t="n">
        <v>7.6</v>
      </c>
      <c r="DG204" s="1" t="n">
        <v>7.4</v>
      </c>
      <c r="DH204" s="1" t="n">
        <v>3</v>
      </c>
      <c r="DI204" s="1" t="n">
        <v>46</v>
      </c>
      <c r="DJ204" s="1" t="n">
        <v>256.7</v>
      </c>
      <c r="DK204" s="1" t="n">
        <v>49.2</v>
      </c>
      <c r="DL204" s="1" t="n">
        <v>17.6</v>
      </c>
      <c r="DM204" s="1" t="n">
        <v>719</v>
      </c>
      <c r="DN204" s="1" t="n">
        <v>351</v>
      </c>
      <c r="DO204" s="1" t="n">
        <v>1.05</v>
      </c>
      <c r="DP204" s="1" t="n">
        <v>0.81</v>
      </c>
      <c r="DQ204" s="1" t="n">
        <v>1.14</v>
      </c>
      <c r="DR204" s="1" t="n">
        <v>0.88</v>
      </c>
      <c r="DS204" s="1" t="n">
        <v>47.4</v>
      </c>
      <c r="DT204" s="1" t="n">
        <v>177</v>
      </c>
      <c r="DU204" s="1" t="n">
        <v>0.69</v>
      </c>
      <c r="DV204" s="1" t="n">
        <v>8.79</v>
      </c>
      <c r="DW204" s="1" t="s">
        <v>479</v>
      </c>
      <c r="DX204" s="1" t="n">
        <v>711</v>
      </c>
      <c r="DY204" s="1" t="n">
        <v>10.78</v>
      </c>
      <c r="DZ204" s="1" t="n">
        <v>1290</v>
      </c>
      <c r="EA204" s="1" t="n">
        <v>276</v>
      </c>
      <c r="EB204" s="1" t="n">
        <v>517</v>
      </c>
      <c r="EC204" s="1" t="n">
        <v>244</v>
      </c>
      <c r="ED204" s="1" t="n">
        <v>39</v>
      </c>
      <c r="EE204" s="1" t="n">
        <v>3.1</v>
      </c>
      <c r="EF204" s="1" t="n">
        <v>0</v>
      </c>
      <c r="EG204" s="1" t="n">
        <v>8</v>
      </c>
      <c r="EH204" s="1" t="n">
        <v>2</v>
      </c>
      <c r="EI204" s="1" t="n">
        <v>120</v>
      </c>
      <c r="EJ204" s="1" t="n">
        <v>8</v>
      </c>
      <c r="EK204" s="1" t="n">
        <v>1</v>
      </c>
      <c r="EL204" s="1" t="n">
        <v>120</v>
      </c>
      <c r="EM204" s="1" t="n">
        <v>500</v>
      </c>
      <c r="EN204" s="1" t="n">
        <v>1000</v>
      </c>
      <c r="EO204" s="1" t="n">
        <v>3</v>
      </c>
      <c r="EP204" s="1" t="n">
        <v>1</v>
      </c>
      <c r="EQ204" s="1" t="n">
        <v>1</v>
      </c>
      <c r="ER204" s="1" t="n">
        <v>120</v>
      </c>
      <c r="ES204" s="1" t="n">
        <v>6</v>
      </c>
      <c r="ET204" s="1" t="n">
        <v>0</v>
      </c>
      <c r="EU204" s="1" t="n">
        <v>0</v>
      </c>
      <c r="EV204" s="1" t="n">
        <v>0</v>
      </c>
      <c r="EW204" s="1" t="n">
        <v>0</v>
      </c>
      <c r="EX204" s="1" t="n">
        <v>0</v>
      </c>
      <c r="EY204" s="1" t="n">
        <v>0</v>
      </c>
      <c r="EZ204" s="1" t="n">
        <v>0</v>
      </c>
      <c r="FA204" s="1" t="n">
        <v>0</v>
      </c>
      <c r="FB204" s="1" t="n">
        <v>0</v>
      </c>
      <c r="FC204" s="1" t="n">
        <v>0</v>
      </c>
      <c r="FD204" s="1" t="n">
        <v>1</v>
      </c>
      <c r="FE204" s="1" t="n">
        <v>10</v>
      </c>
      <c r="FF204" s="1" t="n">
        <v>1</v>
      </c>
      <c r="FG204" s="1" t="n">
        <v>1</v>
      </c>
      <c r="FH204" s="1" t="n">
        <v>0</v>
      </c>
      <c r="FI204" s="1" t="n">
        <v>0</v>
      </c>
      <c r="FJ204" s="1" t="n">
        <v>2</v>
      </c>
      <c r="FK204" s="1" t="n">
        <v>1</v>
      </c>
      <c r="FL204" s="1" t="n">
        <v>3</v>
      </c>
    </row>
    <row r="205" customFormat="false" ht="15" hidden="false" customHeight="true" outlineLevel="0" collapsed="false">
      <c r="A205" s="1" t="n">
        <v>30866</v>
      </c>
      <c r="B205" s="1" t="n">
        <v>2</v>
      </c>
      <c r="C205" s="1" t="n">
        <v>31</v>
      </c>
      <c r="D205" s="1" t="n">
        <v>1</v>
      </c>
      <c r="E205" s="1" t="n">
        <v>0</v>
      </c>
      <c r="F205" s="1" t="n">
        <v>0</v>
      </c>
      <c r="G205" s="1" t="n">
        <v>1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</v>
      </c>
      <c r="M205" s="1" t="n">
        <v>0</v>
      </c>
      <c r="N205" s="1" t="n">
        <v>0</v>
      </c>
      <c r="O205" s="1" t="n">
        <v>1</v>
      </c>
      <c r="P205" s="1" t="n">
        <f aca="false">SUM(E205:O205)</f>
        <v>2</v>
      </c>
      <c r="Q205" s="1" t="n">
        <v>100</v>
      </c>
      <c r="R205" s="1" t="n">
        <v>70</v>
      </c>
      <c r="S205" s="1" t="n">
        <v>30</v>
      </c>
      <c r="T205" s="2" t="n">
        <v>80</v>
      </c>
      <c r="U205" s="3" t="n">
        <v>62.9</v>
      </c>
      <c r="V205" s="3" t="n">
        <v>159.5</v>
      </c>
      <c r="W205" s="2" t="n">
        <v>24.7245997975649</v>
      </c>
      <c r="X205" s="2" t="n">
        <v>0</v>
      </c>
      <c r="Y205" s="3" t="n">
        <v>81</v>
      </c>
      <c r="Z205" s="3" t="n">
        <v>98.5</v>
      </c>
      <c r="AA205" s="2" t="n">
        <v>37.252682350625</v>
      </c>
      <c r="AB205" s="2" t="n">
        <v>0.507836990595611</v>
      </c>
      <c r="AC205" s="2" t="n">
        <v>0.822335025380711</v>
      </c>
      <c r="AD205" s="3" t="n">
        <v>32</v>
      </c>
      <c r="AE205" s="3" t="n">
        <v>20.1</v>
      </c>
      <c r="AF205" s="3" t="n">
        <v>42.8</v>
      </c>
      <c r="AG205" s="1" t="n">
        <v>4</v>
      </c>
      <c r="AH205" s="3" t="n">
        <v>47.7</v>
      </c>
      <c r="AI205" s="3" t="n">
        <v>30</v>
      </c>
      <c r="AJ205" s="3" t="n">
        <v>40.6</v>
      </c>
      <c r="AK205" s="3" t="n">
        <v>2.2</v>
      </c>
      <c r="AL205" s="1" t="n">
        <v>1315</v>
      </c>
      <c r="AM205" s="1" t="n">
        <v>35</v>
      </c>
      <c r="AN205" s="1" t="n">
        <v>2157</v>
      </c>
      <c r="AO205" s="1" t="n">
        <v>91</v>
      </c>
      <c r="AP205" s="1" t="n">
        <v>129</v>
      </c>
      <c r="AQ205" s="1" t="n">
        <v>121</v>
      </c>
      <c r="AR205" s="1" t="n">
        <v>98</v>
      </c>
      <c r="AS205" s="1" t="n">
        <v>102</v>
      </c>
      <c r="AT205" s="1" t="n">
        <v>1</v>
      </c>
      <c r="AU205" s="1" t="n">
        <f aca="false">((AO205*15)+(AP205*30)+(AQ205*30)+(AR205*30)+(AS205*15))-(AO205*120)</f>
        <v>2415</v>
      </c>
      <c r="AV205" s="1" t="n">
        <f aca="false">((AO205*15)+(AP205*30)+(AQ205*30)+(AR205*30)+(AS205*15))</f>
        <v>13335</v>
      </c>
      <c r="BS205" s="1" t="n">
        <v>154</v>
      </c>
      <c r="BT205" s="1" t="n">
        <v>0</v>
      </c>
      <c r="BU205" s="1" t="n">
        <v>36</v>
      </c>
      <c r="BV205" s="1" t="n">
        <v>1</v>
      </c>
      <c r="BW205" s="1" t="n">
        <v>73</v>
      </c>
      <c r="BX205" s="1" t="n">
        <v>0</v>
      </c>
      <c r="BY205" s="1" t="n">
        <v>45</v>
      </c>
      <c r="BZ205" s="1" t="n">
        <v>226</v>
      </c>
      <c r="CA205" s="1" t="n">
        <v>1</v>
      </c>
      <c r="CB205" s="1" t="n">
        <v>1</v>
      </c>
      <c r="CD205" s="1" t="n">
        <v>61</v>
      </c>
      <c r="CE205" s="1" t="n">
        <v>55.83</v>
      </c>
      <c r="CF205" s="1" t="n">
        <v>30.14</v>
      </c>
      <c r="CG205" s="1" t="n">
        <v>154</v>
      </c>
      <c r="CH205" s="1" t="n">
        <v>92</v>
      </c>
      <c r="CI205" s="1" t="n">
        <v>439</v>
      </c>
      <c r="CJ205" s="1" t="n">
        <v>1.61</v>
      </c>
      <c r="CK205" s="1" t="s">
        <v>429</v>
      </c>
    </row>
    <row r="206" customFormat="false" ht="15" hidden="false" customHeight="true" outlineLevel="0" collapsed="false">
      <c r="A206" s="1" t="n">
        <v>30867</v>
      </c>
      <c r="B206" s="1" t="n">
        <v>1</v>
      </c>
      <c r="C206" s="1" t="n">
        <v>50</v>
      </c>
      <c r="D206" s="1" t="n">
        <v>1</v>
      </c>
      <c r="E206" s="1" t="n">
        <v>1</v>
      </c>
      <c r="F206" s="1" t="n">
        <v>1</v>
      </c>
      <c r="G206" s="1" t="n">
        <v>1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</v>
      </c>
      <c r="M206" s="1" t="n">
        <v>1</v>
      </c>
      <c r="N206" s="1" t="n">
        <v>0</v>
      </c>
      <c r="O206" s="1" t="n">
        <v>1</v>
      </c>
      <c r="P206" s="1" t="n">
        <f aca="false">SUM(E206:O206)</f>
        <v>5</v>
      </c>
      <c r="Q206" s="1" t="n">
        <v>120</v>
      </c>
      <c r="R206" s="1" t="n">
        <v>80</v>
      </c>
      <c r="S206" s="1" t="n">
        <v>40</v>
      </c>
      <c r="T206" s="2" t="n">
        <v>93.3333333333333</v>
      </c>
      <c r="U206" s="3" t="n">
        <v>81.5</v>
      </c>
      <c r="V206" s="3" t="n">
        <v>169</v>
      </c>
      <c r="W206" s="2" t="n">
        <v>28.5354154266307</v>
      </c>
      <c r="X206" s="2" t="n">
        <v>1</v>
      </c>
      <c r="Y206" s="3" t="n">
        <v>110.5</v>
      </c>
      <c r="Z206" s="3" t="n">
        <v>93</v>
      </c>
      <c r="AA206" s="2" t="n">
        <v>39.2847107289867</v>
      </c>
      <c r="AB206" s="2" t="n">
        <v>0.653846153846154</v>
      </c>
      <c r="AC206" s="2" t="n">
        <v>1.18817204301075</v>
      </c>
      <c r="AD206" s="3" t="n">
        <v>27.7</v>
      </c>
      <c r="AE206" s="3" t="n">
        <v>22.6</v>
      </c>
      <c r="AF206" s="3" t="n">
        <v>58.9</v>
      </c>
      <c r="AG206" s="1" t="n">
        <v>13</v>
      </c>
      <c r="AH206" s="3" t="n">
        <v>51.3</v>
      </c>
      <c r="AI206" s="3" t="n">
        <v>41.8</v>
      </c>
      <c r="AJ206" s="3" t="n">
        <v>55.9</v>
      </c>
      <c r="AK206" s="3" t="n">
        <v>3</v>
      </c>
      <c r="AL206" s="1" t="n">
        <v>1724</v>
      </c>
      <c r="AM206" s="1" t="n">
        <v>64</v>
      </c>
      <c r="AN206" s="1" t="n">
        <v>2672</v>
      </c>
      <c r="AO206" s="1" t="n">
        <v>110</v>
      </c>
      <c r="AP206" s="1" t="n">
        <v>157</v>
      </c>
      <c r="AQ206" s="1" t="n">
        <v>132</v>
      </c>
      <c r="AR206" s="1" t="n">
        <v>100</v>
      </c>
      <c r="AS206" s="1" t="n">
        <v>91</v>
      </c>
      <c r="AT206" s="1" t="n">
        <v>2</v>
      </c>
      <c r="AU206" s="1" t="n">
        <v>1485</v>
      </c>
      <c r="AV206" s="1" t="n">
        <f aca="false">((AO206*15)+(AP206*30)+(AQ206*30)+(AR206*30)+(AS206*15))</f>
        <v>14685</v>
      </c>
      <c r="AW206" s="1" t="n">
        <v>5.12</v>
      </c>
      <c r="AX206" s="4" t="n">
        <f aca="false">10000/SQRT((AO206*BE206)*(AVERAGE(AO206:AS206)*AVERAGE(BE206:BI206)))</f>
        <v>5.23239602690971</v>
      </c>
      <c r="AY206" s="4" t="n">
        <v>0</v>
      </c>
      <c r="AZ206" s="2" t="n">
        <f aca="false">(AO206*BE206)/405</f>
        <v>2.71604938271605</v>
      </c>
      <c r="BA206" s="2" t="n">
        <v>1</v>
      </c>
      <c r="BB206" s="2" t="n">
        <f aca="false">1/(LOG(BE206)+LOG(AO206))</f>
        <v>0.32879674001977</v>
      </c>
      <c r="BC206" s="2" t="n">
        <f aca="false">(BF206-BE206)/(AP206-AO206)</f>
        <v>0.370212765957447</v>
      </c>
      <c r="BD206" s="2" t="n">
        <f aca="false">(20*BE206)/((AO206/18)-3.5)</f>
        <v>76.5957446808511</v>
      </c>
      <c r="BE206" s="3" t="n">
        <v>10</v>
      </c>
      <c r="BF206" s="3" t="n">
        <v>27.4</v>
      </c>
      <c r="BG206" s="3" t="n">
        <v>38</v>
      </c>
      <c r="BH206" s="3" t="n">
        <v>35.1</v>
      </c>
      <c r="BI206" s="3" t="n">
        <v>30.2</v>
      </c>
      <c r="BJ206" s="2" t="n">
        <f aca="false">((BE206*15)+(BF206*30)+(BG206*30)+(BH206*30)+(BI206*15))-(BE206*120)</f>
        <v>2418</v>
      </c>
      <c r="BK206" s="2" t="n">
        <f aca="false">((BE206*15)+(BF206*30)+(BG206*30)+(BH206*30)+(BI206*15))</f>
        <v>3618</v>
      </c>
      <c r="BL206" s="2" t="n">
        <f aca="false">(1/BE206)</f>
        <v>0.1</v>
      </c>
      <c r="BM206" s="2" t="n">
        <f aca="false">(BJ206/AU206)</f>
        <v>1.62828282828283</v>
      </c>
      <c r="BN206" s="2" t="n">
        <f aca="false">(BK206/AV206)</f>
        <v>0.246373850868233</v>
      </c>
      <c r="BO206" s="2" t="n">
        <f aca="false">(AX206*BM206)</f>
        <v>8.51982060139238</v>
      </c>
      <c r="BP206" s="2" t="n">
        <f aca="false">(AX206*BN206)</f>
        <v>1.28912555841739</v>
      </c>
      <c r="BQ206" s="2" t="n">
        <v>1</v>
      </c>
      <c r="BR206" s="4" t="n">
        <f aca="false">(BC206*BL206)</f>
        <v>0.0370212765957447</v>
      </c>
      <c r="BS206" s="1" t="n">
        <v>192</v>
      </c>
      <c r="BT206" s="1" t="n">
        <v>0</v>
      </c>
      <c r="BU206" s="1" t="n">
        <v>44</v>
      </c>
      <c r="BV206" s="1" t="n">
        <v>0</v>
      </c>
      <c r="BZ206" s="1" t="n">
        <v>400</v>
      </c>
      <c r="CA206" s="1" t="n">
        <v>1</v>
      </c>
      <c r="CB206" s="1" t="n">
        <v>3</v>
      </c>
      <c r="CD206" s="1" t="n">
        <v>58</v>
      </c>
      <c r="CE206" s="1" t="n">
        <v>-23.6</v>
      </c>
      <c r="CF206" s="1" t="n">
        <v>15.77</v>
      </c>
      <c r="CG206" s="1" t="n">
        <v>178</v>
      </c>
      <c r="CH206" s="1" t="n">
        <v>106</v>
      </c>
      <c r="CI206" s="1" t="n">
        <v>420</v>
      </c>
      <c r="CJ206" s="1" t="n">
        <v>1.62</v>
      </c>
      <c r="CK206" s="1" t="s">
        <v>433</v>
      </c>
      <c r="FM206" s="1" t="n">
        <v>9</v>
      </c>
      <c r="FN206" s="1" t="n">
        <v>9</v>
      </c>
      <c r="FO206" s="1" t="n">
        <v>2</v>
      </c>
      <c r="FP206" s="1" t="n">
        <v>2</v>
      </c>
      <c r="FQ206" s="1" t="n">
        <v>21.52173</v>
      </c>
      <c r="FR206" s="1" t="n">
        <v>118.041</v>
      </c>
      <c r="FS206" s="1" t="n">
        <v>0.02</v>
      </c>
      <c r="FT206" s="1" t="n">
        <v>2</v>
      </c>
      <c r="FV206" s="1" t="n">
        <v>1</v>
      </c>
      <c r="FW206" s="1" t="n">
        <v>2034.3</v>
      </c>
      <c r="FX206" s="1" t="n">
        <v>62.6</v>
      </c>
      <c r="FY206" s="1" t="n">
        <v>36.27</v>
      </c>
      <c r="FZ206" s="1" t="n">
        <v>46.77</v>
      </c>
      <c r="GA206" s="1" t="n">
        <v>14.98</v>
      </c>
      <c r="GB206" s="1" t="n">
        <v>313.35</v>
      </c>
      <c r="GC206" s="1" t="n">
        <v>28.59</v>
      </c>
      <c r="GD206" s="1" t="n">
        <v>23.64</v>
      </c>
      <c r="GE206" s="1" t="n">
        <v>32.72</v>
      </c>
      <c r="GF206" s="1" t="n">
        <v>81.59</v>
      </c>
      <c r="GG206" s="1" t="n">
        <v>0.91</v>
      </c>
      <c r="GH206" s="1" t="n">
        <v>18.88</v>
      </c>
      <c r="GI206" s="1" t="n">
        <v>6.38</v>
      </c>
      <c r="GJ206" s="1" t="n">
        <v>25.5</v>
      </c>
      <c r="GK206" s="1" t="n">
        <v>23.71</v>
      </c>
      <c r="GL206" s="1" t="n">
        <v>13.52</v>
      </c>
      <c r="GM206" s="1" t="n">
        <v>6.25</v>
      </c>
      <c r="GN206" s="1" t="n">
        <v>0</v>
      </c>
      <c r="GO206" s="1" t="n">
        <v>12.9</v>
      </c>
      <c r="GP206" s="1" t="n">
        <v>5.55</v>
      </c>
      <c r="GQ206" s="1" t="n">
        <v>3.17</v>
      </c>
      <c r="GR206" s="1" t="n">
        <v>1.16</v>
      </c>
      <c r="GS206" s="1" t="n">
        <v>1256.25</v>
      </c>
      <c r="GT206" s="1" t="n">
        <v>11.71</v>
      </c>
      <c r="GU206" s="1" t="n">
        <v>0.62</v>
      </c>
      <c r="GV206" s="1" t="n">
        <v>388.41</v>
      </c>
      <c r="GW206" s="1" t="n">
        <v>1438.35</v>
      </c>
      <c r="GX206" s="1" t="n">
        <v>3734.73</v>
      </c>
      <c r="GY206" s="1" t="n">
        <v>1762.3</v>
      </c>
      <c r="GZ206" s="1" t="n">
        <v>8.4</v>
      </c>
      <c r="HA206" s="1" t="n">
        <v>1.38</v>
      </c>
      <c r="HB206" s="1" t="n">
        <v>3.19</v>
      </c>
      <c r="HC206" s="1" t="n">
        <v>0</v>
      </c>
      <c r="HD206" s="1" t="n">
        <v>51.01</v>
      </c>
      <c r="HE206" s="1" t="n">
        <v>316.76</v>
      </c>
      <c r="HF206" s="1" t="n">
        <v>1.65</v>
      </c>
      <c r="HG206" s="1" t="n">
        <v>2.16</v>
      </c>
      <c r="HH206" s="1" t="n">
        <v>15.73</v>
      </c>
      <c r="HI206" s="1" t="n">
        <v>5.77</v>
      </c>
      <c r="HJ206" s="1" t="n">
        <v>1.8</v>
      </c>
      <c r="HK206" s="1" t="n">
        <v>0.21</v>
      </c>
      <c r="HL206" s="1" t="n">
        <v>357.96</v>
      </c>
      <c r="HM206" s="1" t="n">
        <v>3.58</v>
      </c>
      <c r="HN206" s="1" t="n">
        <v>108.01</v>
      </c>
      <c r="HO206" s="1" t="n">
        <v>4654.73</v>
      </c>
      <c r="HP206" s="1" t="n">
        <v>7097.93</v>
      </c>
      <c r="HQ206" s="1" t="n">
        <v>155.67</v>
      </c>
      <c r="HR206" s="1" t="n">
        <v>2234.44</v>
      </c>
      <c r="HS206" s="1" t="n">
        <v>635.16</v>
      </c>
      <c r="HT206" s="1" t="n">
        <v>3735.88</v>
      </c>
      <c r="HU206" s="1" t="n">
        <v>3053.99</v>
      </c>
      <c r="HV206" s="1" t="n">
        <v>325.14</v>
      </c>
      <c r="HW206" s="1" t="n">
        <v>5.95</v>
      </c>
      <c r="HX206" s="1" t="n">
        <v>5.79</v>
      </c>
      <c r="HY206" s="1" t="n">
        <v>5.31</v>
      </c>
      <c r="HZ206" s="1" t="n">
        <v>0.6</v>
      </c>
      <c r="IA206" s="1" t="n">
        <v>4.52</v>
      </c>
      <c r="IB206" s="1" t="n">
        <v>1.09</v>
      </c>
      <c r="IC206" s="1" t="n">
        <v>12.64</v>
      </c>
      <c r="ID206" s="1" t="n">
        <v>6.07</v>
      </c>
      <c r="IE206" s="1" t="n">
        <v>27.49</v>
      </c>
      <c r="IF206" s="1" t="n">
        <v>22.38</v>
      </c>
      <c r="IG206" s="1" t="n">
        <v>8.27</v>
      </c>
      <c r="IH206" s="1" t="n">
        <v>197.11</v>
      </c>
      <c r="II206" s="1" t="n">
        <v>0.21</v>
      </c>
      <c r="IJ206" s="1" t="n">
        <v>10.34</v>
      </c>
      <c r="IK206" s="1" t="n">
        <v>75.49</v>
      </c>
      <c r="IL206" s="1" t="n">
        <v>2584663.4</v>
      </c>
      <c r="IM206" s="1" t="n">
        <v>8248.49</v>
      </c>
      <c r="IN206" s="1" t="n">
        <v>52.07</v>
      </c>
      <c r="IO206" s="1" t="n">
        <v>0.79</v>
      </c>
      <c r="IP206" s="1" t="n">
        <v>0.48</v>
      </c>
      <c r="IQ206" s="1" t="n">
        <v>0.28</v>
      </c>
      <c r="IR206" s="1" t="n">
        <v>0.6</v>
      </c>
      <c r="IS206" s="1" t="n">
        <v>0.74</v>
      </c>
      <c r="IT206" s="1" t="n">
        <v>0.55</v>
      </c>
      <c r="IU206" s="1" t="n">
        <v>2.66</v>
      </c>
      <c r="IV206" s="1" t="n">
        <v>3.62</v>
      </c>
      <c r="IW206" s="1" t="n">
        <v>12.03</v>
      </c>
      <c r="IX206" s="1" t="n">
        <v>13.13</v>
      </c>
      <c r="IY206" s="1" t="n">
        <v>5.21</v>
      </c>
      <c r="IZ206" s="1" t="n">
        <v>3.99</v>
      </c>
      <c r="JA206" s="1" t="n">
        <v>1.48</v>
      </c>
      <c r="JB206" s="1" t="n">
        <v>0.16</v>
      </c>
      <c r="JC206" s="1" t="n">
        <v>18.56</v>
      </c>
      <c r="JD206" s="1" t="n">
        <v>13.15</v>
      </c>
      <c r="JE206" s="1" t="n">
        <v>1.01</v>
      </c>
      <c r="JF206" s="1" t="n">
        <v>0.12</v>
      </c>
      <c r="JG206" s="1" t="n">
        <v>0</v>
      </c>
      <c r="JH206" s="1" t="n">
        <v>6.7</v>
      </c>
      <c r="JI206" s="1" t="n">
        <v>5.12</v>
      </c>
      <c r="JJ206" s="1" t="n">
        <v>0.11</v>
      </c>
      <c r="JK206" s="1" t="n">
        <v>0.11</v>
      </c>
      <c r="JL206" s="1" t="n">
        <v>0.96</v>
      </c>
      <c r="JM206" s="1" t="n">
        <v>0.68</v>
      </c>
      <c r="JN206" s="1" t="n">
        <v>0</v>
      </c>
      <c r="JO206" s="1" t="n">
        <v>0.07</v>
      </c>
      <c r="JP206" s="1" t="n">
        <v>0.02</v>
      </c>
      <c r="JQ206" s="1" t="n">
        <v>0.02</v>
      </c>
      <c r="JR206" s="1" t="n">
        <v>0.02</v>
      </c>
      <c r="JS206" s="1" t="n">
        <v>0.01</v>
      </c>
      <c r="JT206" s="1" t="n">
        <v>0.06</v>
      </c>
      <c r="JU206" s="1" t="n">
        <v>0.05</v>
      </c>
      <c r="JV206" s="1" t="n">
        <v>41</v>
      </c>
      <c r="JW206" s="1" t="n">
        <v>2460</v>
      </c>
      <c r="JX206" s="1" t="n">
        <v>36.9</v>
      </c>
      <c r="JY206" s="1" t="n">
        <v>23.625</v>
      </c>
      <c r="JZ206" s="1" t="n">
        <v>18.375</v>
      </c>
      <c r="KA206" s="1" t="n">
        <v>1102.5</v>
      </c>
      <c r="KB206" s="1" t="n">
        <v>11.4691</v>
      </c>
      <c r="KC206" s="1" t="n">
        <v>3.867</v>
      </c>
      <c r="KD206" s="1" t="n">
        <v>232.02</v>
      </c>
      <c r="KE206" s="1" t="n">
        <v>79.532</v>
      </c>
      <c r="KF206" s="1" t="n">
        <v>120.532</v>
      </c>
      <c r="KG206" s="1" t="n">
        <v>255.8511</v>
      </c>
    </row>
    <row r="207" customFormat="false" ht="15" hidden="false" customHeight="true" outlineLevel="0" collapsed="false">
      <c r="A207" s="1" t="n">
        <v>30874</v>
      </c>
      <c r="B207" s="1" t="n">
        <v>2</v>
      </c>
      <c r="C207" s="1" t="n">
        <v>54</v>
      </c>
      <c r="D207" s="1" t="n">
        <v>1</v>
      </c>
      <c r="E207" s="1" t="n">
        <v>1</v>
      </c>
      <c r="F207" s="1" t="n">
        <v>1</v>
      </c>
      <c r="G207" s="1" t="n">
        <v>1</v>
      </c>
      <c r="H207" s="1" t="n">
        <v>0</v>
      </c>
      <c r="I207" s="1" t="n">
        <v>0</v>
      </c>
      <c r="J207" s="1" t="n">
        <v>0</v>
      </c>
      <c r="K207" s="1" t="n">
        <v>1</v>
      </c>
      <c r="L207" s="1" t="n">
        <v>0</v>
      </c>
      <c r="M207" s="1" t="n">
        <v>0</v>
      </c>
      <c r="N207" s="1" t="n">
        <v>0</v>
      </c>
      <c r="O207" s="1" t="n">
        <v>1</v>
      </c>
      <c r="P207" s="1" t="n">
        <f aca="false">SUM(E207:O207)</f>
        <v>5</v>
      </c>
      <c r="Q207" s="1" t="n">
        <v>110</v>
      </c>
      <c r="R207" s="1" t="n">
        <v>70</v>
      </c>
      <c r="S207" s="1" t="n">
        <v>40</v>
      </c>
      <c r="T207" s="2" t="n">
        <v>83.3333333333333</v>
      </c>
      <c r="U207" s="3" t="n">
        <v>66.3</v>
      </c>
      <c r="V207" s="3" t="n">
        <v>161.1</v>
      </c>
      <c r="W207" s="2" t="n">
        <v>25.5459729258924</v>
      </c>
      <c r="X207" s="2" t="n">
        <v>1</v>
      </c>
      <c r="Y207" s="3" t="n">
        <v>84.75</v>
      </c>
      <c r="Z207" s="3" t="n">
        <v>100</v>
      </c>
      <c r="AA207" s="2" t="n">
        <v>42.1543065226568</v>
      </c>
      <c r="AB207" s="2" t="n">
        <v>0.526070763500931</v>
      </c>
      <c r="AC207" s="2" t="n">
        <v>0.8475</v>
      </c>
      <c r="AD207" s="3" t="n">
        <v>36.6</v>
      </c>
      <c r="AE207" s="3" t="n">
        <v>24.3</v>
      </c>
      <c r="AF207" s="3" t="n">
        <v>42</v>
      </c>
      <c r="AG207" s="1" t="n">
        <v>8</v>
      </c>
      <c r="AH207" s="3" t="n">
        <v>44</v>
      </c>
      <c r="AI207" s="3" t="n">
        <v>29.2</v>
      </c>
      <c r="AJ207" s="3" t="n">
        <v>39.9</v>
      </c>
      <c r="AK207" s="3" t="n">
        <v>2.1</v>
      </c>
      <c r="AL207" s="1" t="n">
        <v>1275</v>
      </c>
      <c r="AM207" s="1" t="n">
        <v>54</v>
      </c>
      <c r="AN207" s="1" t="n">
        <v>2091</v>
      </c>
      <c r="AO207" s="1" t="n">
        <v>91</v>
      </c>
      <c r="AP207" s="1" t="n">
        <v>161</v>
      </c>
      <c r="AQ207" s="1" t="n">
        <v>134</v>
      </c>
      <c r="AR207" s="1" t="n">
        <v>131</v>
      </c>
      <c r="AS207" s="1" t="n">
        <v>72</v>
      </c>
      <c r="AT207" s="1" t="n">
        <v>1</v>
      </c>
      <c r="AU207" s="1" t="n">
        <v>4305</v>
      </c>
      <c r="AV207" s="1" t="n">
        <f aca="false">((AO207*15)+(AP207*30)+(AQ207*30)+(AR207*30)+(AS207*15))</f>
        <v>15225</v>
      </c>
      <c r="AX207" s="4" t="n">
        <f aca="false">10000/SQRT((AO207*BE207)*(AVERAGE(AO207:AS207)*AVERAGE(BE207:BI207)))</f>
        <v>4.06757575209221</v>
      </c>
      <c r="AY207" s="4" t="n">
        <v>0</v>
      </c>
      <c r="AZ207" s="2" t="n">
        <f aca="false">(AO207*BE207)/405</f>
        <v>2.31432098765432</v>
      </c>
      <c r="BA207" s="2" t="n">
        <v>1</v>
      </c>
      <c r="BB207" s="2" t="n">
        <f aca="false">1/(LOG(BE207)+LOG(AO207))</f>
        <v>0.336487497931737</v>
      </c>
      <c r="BC207" s="2" t="n">
        <f aca="false">(BF207-BE207)/(AP207-AO207)</f>
        <v>0.95</v>
      </c>
      <c r="BD207" s="2" t="n">
        <f aca="false">(20*BE207)/((AO207/18)-3.5)</f>
        <v>132.428571428571</v>
      </c>
      <c r="BE207" s="3" t="n">
        <v>10.3</v>
      </c>
      <c r="BF207" s="3" t="n">
        <v>76.8</v>
      </c>
      <c r="BG207" s="3" t="n">
        <v>73.3</v>
      </c>
      <c r="BH207" s="3" t="n">
        <v>68.8</v>
      </c>
      <c r="BI207" s="3" t="n">
        <v>44.5</v>
      </c>
      <c r="BJ207" s="2" t="n">
        <f aca="false">((BE207*15)+(BF207*30)+(BG207*30)+(BH207*30)+(BI207*15))-(BE207*120)</f>
        <v>6153</v>
      </c>
      <c r="BK207" s="2" t="n">
        <f aca="false">((BE207*15)+(BF207*30)+(BG207*30)+(BH207*30)+(BI207*15))</f>
        <v>7389</v>
      </c>
      <c r="BL207" s="2" t="n">
        <f aca="false">(1/BE207)</f>
        <v>0.0970873786407767</v>
      </c>
      <c r="BM207" s="2" t="n">
        <f aca="false">(BJ207/AU207)</f>
        <v>1.42926829268293</v>
      </c>
      <c r="BN207" s="2" t="n">
        <f aca="false">(BK207/AV207)</f>
        <v>0.485320197044335</v>
      </c>
      <c r="BO207" s="2" t="n">
        <f aca="false">(AX207*BM207)</f>
        <v>5.81365705055131</v>
      </c>
      <c r="BP207" s="2" t="n">
        <f aca="false">(AX207*BN207)</f>
        <v>1.97407666549815</v>
      </c>
      <c r="BQ207" s="2" t="n">
        <v>2</v>
      </c>
      <c r="BR207" s="4" t="n">
        <f aca="false">(BC207*BL207)</f>
        <v>0.0922330097087379</v>
      </c>
      <c r="BS207" s="1" t="n">
        <v>181</v>
      </c>
      <c r="BT207" s="1" t="n">
        <v>0</v>
      </c>
      <c r="BU207" s="1" t="n">
        <v>64</v>
      </c>
      <c r="BV207" s="1" t="n">
        <v>0</v>
      </c>
      <c r="BW207" s="1" t="n">
        <v>87</v>
      </c>
      <c r="BX207" s="1" t="n">
        <v>0</v>
      </c>
      <c r="BY207" s="1" t="n">
        <v>30</v>
      </c>
      <c r="BZ207" s="1" t="n">
        <v>152</v>
      </c>
      <c r="CA207" s="1" t="n">
        <v>1</v>
      </c>
      <c r="CB207" s="1" t="n">
        <v>3</v>
      </c>
      <c r="CD207" s="1" t="n">
        <v>47</v>
      </c>
      <c r="CE207" s="1" t="n">
        <v>50.13</v>
      </c>
      <c r="CF207" s="1" t="n">
        <v>46.31</v>
      </c>
      <c r="CG207" s="1" t="n">
        <v>148</v>
      </c>
      <c r="CH207" s="1" t="n">
        <v>102</v>
      </c>
      <c r="CI207" s="1" t="n">
        <v>430</v>
      </c>
      <c r="CJ207" s="1" t="n">
        <v>1.97</v>
      </c>
      <c r="CK207" s="1" t="s">
        <v>433</v>
      </c>
      <c r="FM207" s="1" t="n">
        <v>14</v>
      </c>
      <c r="FN207" s="1" t="n">
        <v>14</v>
      </c>
      <c r="FO207" s="1" t="n">
        <v>2</v>
      </c>
      <c r="FP207" s="1" t="n">
        <v>2</v>
      </c>
      <c r="FQ207" s="1" t="n">
        <v>29.37</v>
      </c>
      <c r="FR207" s="1" t="n">
        <v>3920.312</v>
      </c>
      <c r="FS207" s="1" t="n">
        <v>0.11</v>
      </c>
      <c r="FT207" s="1" t="n">
        <v>1</v>
      </c>
      <c r="FV207" s="1" t="n">
        <v>1</v>
      </c>
      <c r="FW207" s="1" t="n">
        <v>2805.59</v>
      </c>
      <c r="FX207" s="1" t="n">
        <v>68.54</v>
      </c>
      <c r="FY207" s="1" t="n">
        <v>12.82</v>
      </c>
      <c r="FZ207" s="1" t="n">
        <v>14.49</v>
      </c>
      <c r="GA207" s="1" t="n">
        <v>34.75</v>
      </c>
      <c r="GB207" s="1" t="n">
        <v>502.21</v>
      </c>
      <c r="GC207" s="1" t="n">
        <v>34.28</v>
      </c>
      <c r="GD207" s="1" t="n">
        <v>23.56</v>
      </c>
      <c r="GE207" s="1" t="n">
        <v>9.11</v>
      </c>
      <c r="GF207" s="1" t="n">
        <v>208.62</v>
      </c>
      <c r="GG207" s="1" t="n">
        <v>2.03</v>
      </c>
      <c r="GH207" s="1" t="n">
        <v>19.8</v>
      </c>
      <c r="GI207" s="1" t="n">
        <v>4.66</v>
      </c>
      <c r="GJ207" s="1" t="n">
        <v>29.12</v>
      </c>
      <c r="GK207" s="1" t="n">
        <v>23.8</v>
      </c>
      <c r="GL207" s="1" t="n">
        <v>10.38</v>
      </c>
      <c r="GM207" s="1" t="n">
        <v>7.51</v>
      </c>
      <c r="GN207" s="1" t="n">
        <v>0</v>
      </c>
      <c r="GO207" s="1" t="n">
        <v>14.84</v>
      </c>
      <c r="GP207" s="1" t="n">
        <v>6.99</v>
      </c>
      <c r="GQ207" s="1" t="n">
        <v>2.86</v>
      </c>
      <c r="GR207" s="1" t="n">
        <v>1.42</v>
      </c>
      <c r="GS207" s="1" t="n">
        <v>738.39</v>
      </c>
      <c r="GT207" s="1" t="n">
        <v>18.14</v>
      </c>
      <c r="GU207" s="1" t="n">
        <v>0.26</v>
      </c>
      <c r="GV207" s="1" t="n">
        <v>333.76</v>
      </c>
      <c r="GW207" s="1" t="n">
        <v>1122.3</v>
      </c>
      <c r="GX207" s="1" t="n">
        <v>2381.86</v>
      </c>
      <c r="GY207" s="1" t="n">
        <v>2376.28</v>
      </c>
      <c r="GZ207" s="1" t="n">
        <v>6.86</v>
      </c>
      <c r="HA207" s="1" t="n">
        <v>2.11</v>
      </c>
      <c r="HB207" s="1" t="n">
        <v>3.29</v>
      </c>
      <c r="HC207" s="1" t="n">
        <v>0</v>
      </c>
      <c r="HD207" s="1" t="n">
        <v>87.43</v>
      </c>
      <c r="HE207" s="1" t="n">
        <v>136.66</v>
      </c>
      <c r="HF207" s="1" t="n">
        <v>2.57</v>
      </c>
      <c r="HG207" s="1" t="n">
        <v>1.73</v>
      </c>
      <c r="HH207" s="1" t="n">
        <v>20.74</v>
      </c>
      <c r="HI207" s="1" t="n">
        <v>3.77</v>
      </c>
      <c r="HJ207" s="1" t="n">
        <v>1.74</v>
      </c>
      <c r="HK207" s="1" t="n">
        <v>0.75</v>
      </c>
      <c r="HL207" s="1" t="n">
        <v>257.93</v>
      </c>
      <c r="HM207" s="1" t="n">
        <v>1.24</v>
      </c>
      <c r="HN207" s="1" t="n">
        <v>21.75</v>
      </c>
      <c r="HO207" s="1" t="n">
        <v>3282.75</v>
      </c>
      <c r="HP207" s="1" t="n">
        <v>1785.4</v>
      </c>
      <c r="HQ207" s="1" t="n">
        <v>10.1</v>
      </c>
      <c r="HR207" s="1" t="n">
        <v>991.48</v>
      </c>
      <c r="HS207" s="1" t="n">
        <v>76.82</v>
      </c>
      <c r="HT207" s="1" t="n">
        <v>4302.43</v>
      </c>
      <c r="HU207" s="1" t="n">
        <v>222.68</v>
      </c>
      <c r="HV207" s="1" t="n">
        <v>94.15</v>
      </c>
      <c r="HW207" s="1" t="n">
        <v>8.38</v>
      </c>
      <c r="HX207" s="1" t="n">
        <v>4.09</v>
      </c>
      <c r="HY207" s="1" t="n">
        <v>4.68</v>
      </c>
      <c r="HZ207" s="1" t="n">
        <v>1.61</v>
      </c>
      <c r="IA207" s="1" t="n">
        <v>5.81</v>
      </c>
      <c r="IB207" s="1" t="n">
        <v>1.13</v>
      </c>
      <c r="IC207" s="1" t="n">
        <v>14.65</v>
      </c>
      <c r="ID207" s="1" t="n">
        <v>5.45</v>
      </c>
      <c r="IE207" s="1" t="n">
        <v>15.52</v>
      </c>
      <c r="IF207" s="1" t="n">
        <v>20.33</v>
      </c>
      <c r="IG207" s="1" t="n">
        <v>12.16</v>
      </c>
      <c r="IH207" s="1" t="n">
        <v>105.4</v>
      </c>
      <c r="II207" s="1" t="n">
        <v>1.65</v>
      </c>
      <c r="IJ207" s="1" t="n">
        <v>28.5</v>
      </c>
      <c r="IK207" s="1" t="n">
        <v>24.63</v>
      </c>
      <c r="IL207" s="1" t="n">
        <v>3756498</v>
      </c>
      <c r="IM207" s="1" t="n">
        <v>7479.93</v>
      </c>
      <c r="IN207" s="1" t="n">
        <v>49.26</v>
      </c>
      <c r="IO207" s="1" t="n">
        <v>0.15</v>
      </c>
      <c r="IP207" s="1" t="n">
        <v>0.11</v>
      </c>
      <c r="IQ207" s="1" t="n">
        <v>0.07</v>
      </c>
      <c r="IR207" s="1" t="n">
        <v>0.16</v>
      </c>
      <c r="IS207" s="1" t="n">
        <v>0.17</v>
      </c>
      <c r="IT207" s="1" t="n">
        <v>0.11</v>
      </c>
      <c r="IU207" s="1" t="n">
        <v>0.69</v>
      </c>
      <c r="IV207" s="1" t="n">
        <v>1.1</v>
      </c>
      <c r="IW207" s="1" t="n">
        <v>6.46</v>
      </c>
      <c r="IX207" s="1" t="n">
        <v>6.43</v>
      </c>
      <c r="IY207" s="1" t="n">
        <v>3.14</v>
      </c>
      <c r="IZ207" s="1" t="n">
        <v>2.24</v>
      </c>
      <c r="JA207" s="1" t="n">
        <v>0.61</v>
      </c>
      <c r="JB207" s="1" t="n">
        <v>0.05</v>
      </c>
      <c r="JC207" s="1" t="n">
        <v>14.13</v>
      </c>
      <c r="JD207" s="1" t="n">
        <v>7.68</v>
      </c>
      <c r="JE207" s="1" t="n">
        <v>1.12</v>
      </c>
      <c r="JF207" s="1" t="n">
        <v>0.04</v>
      </c>
      <c r="JG207" s="1" t="n">
        <v>0</v>
      </c>
      <c r="JH207" s="1" t="n">
        <v>7.21</v>
      </c>
      <c r="JI207" s="1" t="n">
        <v>5.19</v>
      </c>
      <c r="JJ207" s="1" t="n">
        <v>0.14</v>
      </c>
      <c r="JK207" s="1" t="n">
        <v>0.25</v>
      </c>
      <c r="JL207" s="1" t="n">
        <v>0.51</v>
      </c>
      <c r="JM207" s="1" t="n">
        <v>0.53</v>
      </c>
      <c r="JN207" s="1" t="n">
        <v>0</v>
      </c>
      <c r="JO207" s="1" t="n">
        <v>0.04</v>
      </c>
      <c r="JP207" s="1" t="n">
        <v>0.02</v>
      </c>
      <c r="JQ207" s="1" t="n">
        <v>0</v>
      </c>
      <c r="JR207" s="1" t="n">
        <v>0</v>
      </c>
      <c r="JS207" s="1" t="n">
        <v>0</v>
      </c>
      <c r="JT207" s="1" t="n">
        <v>0.01</v>
      </c>
      <c r="JU207" s="1" t="n">
        <v>0.01</v>
      </c>
      <c r="JV207" s="1" t="n">
        <v>37</v>
      </c>
      <c r="JW207" s="1" t="n">
        <v>2220</v>
      </c>
      <c r="JX207" s="1" t="n">
        <v>33.3</v>
      </c>
      <c r="JY207" s="1" t="n">
        <v>8.075</v>
      </c>
      <c r="JZ207" s="1" t="n">
        <v>7.5</v>
      </c>
      <c r="KA207" s="1" t="n">
        <v>450</v>
      </c>
      <c r="KB207" s="1" t="n">
        <v>20.5491</v>
      </c>
      <c r="KC207" s="1" t="n">
        <v>8.609</v>
      </c>
      <c r="KD207" s="1" t="n">
        <v>516.54</v>
      </c>
      <c r="KE207" s="1" t="n">
        <v>58.533</v>
      </c>
      <c r="KF207" s="1" t="n">
        <v>95.533</v>
      </c>
      <c r="KG207" s="1" t="n">
        <v>178.4095</v>
      </c>
    </row>
    <row r="208" customFormat="false" ht="15" hidden="false" customHeight="true" outlineLevel="0" collapsed="false">
      <c r="A208" s="1" t="n">
        <v>30875</v>
      </c>
      <c r="B208" s="1" t="n">
        <v>2</v>
      </c>
      <c r="C208" s="1" t="n">
        <v>18</v>
      </c>
      <c r="D208" s="1" t="n">
        <v>1</v>
      </c>
      <c r="E208" s="1" t="n">
        <v>0</v>
      </c>
      <c r="F208" s="1" t="n">
        <v>0</v>
      </c>
      <c r="G208" s="1" t="n">
        <v>1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</v>
      </c>
      <c r="M208" s="1" t="n">
        <v>1</v>
      </c>
      <c r="N208" s="1" t="n">
        <v>0</v>
      </c>
      <c r="O208" s="1" t="n">
        <v>1</v>
      </c>
      <c r="P208" s="1" t="n">
        <f aca="false">SUM(E208:O208)</f>
        <v>3</v>
      </c>
      <c r="Q208" s="1" t="n">
        <v>114</v>
      </c>
      <c r="R208" s="1" t="n">
        <v>78</v>
      </c>
      <c r="S208" s="1" t="n">
        <v>36</v>
      </c>
      <c r="T208" s="2" t="n">
        <v>90</v>
      </c>
      <c r="U208" s="3" t="n">
        <v>77.2</v>
      </c>
      <c r="V208" s="3" t="n">
        <v>163</v>
      </c>
      <c r="W208" s="2" t="n">
        <v>29.0564191350822</v>
      </c>
      <c r="X208" s="2" t="n">
        <v>1</v>
      </c>
      <c r="Y208" s="3" t="n">
        <v>79</v>
      </c>
      <c r="Z208" s="3" t="n">
        <v>109.5</v>
      </c>
      <c r="AA208" s="2" t="n">
        <v>36.2591266345873</v>
      </c>
      <c r="AB208" s="2" t="n">
        <v>0.484662576687117</v>
      </c>
      <c r="AC208" s="2" t="n">
        <v>0.721461187214612</v>
      </c>
      <c r="AD208" s="3" t="n">
        <v>39.5</v>
      </c>
      <c r="AE208" s="3" t="n">
        <v>30.5</v>
      </c>
      <c r="AF208" s="3" t="n">
        <v>46.7</v>
      </c>
      <c r="AG208" s="1" t="n">
        <v>5</v>
      </c>
      <c r="AH208" s="3" t="n">
        <v>43.5</v>
      </c>
      <c r="AI208" s="3" t="n">
        <v>33.6</v>
      </c>
      <c r="AJ208" s="3" t="n">
        <v>44.3</v>
      </c>
      <c r="AK208" s="3" t="n">
        <v>2.4</v>
      </c>
      <c r="AL208" s="1" t="n">
        <v>1515</v>
      </c>
      <c r="AM208" s="1" t="n">
        <v>333</v>
      </c>
      <c r="AN208" s="1" t="n">
        <v>2363</v>
      </c>
      <c r="AO208" s="1" t="n">
        <v>107</v>
      </c>
      <c r="AP208" s="1" t="n">
        <v>154</v>
      </c>
      <c r="AQ208" s="1" t="n">
        <v>146</v>
      </c>
      <c r="AR208" s="1" t="n">
        <v>124</v>
      </c>
      <c r="AS208" s="1" t="n">
        <v>101</v>
      </c>
      <c r="AT208" s="1" t="n">
        <v>2</v>
      </c>
      <c r="AU208" s="1" t="n">
        <v>3000</v>
      </c>
      <c r="AV208" s="1" t="n">
        <f aca="false">((AO208*15)+(AP208*30)+(AQ208*30)+(AR208*30)+(AS208*15))</f>
        <v>15840</v>
      </c>
      <c r="AW208" s="1" t="n">
        <v>5.33</v>
      </c>
      <c r="AX208" s="4" t="n">
        <f aca="false">10000/SQRT((AO208*BE208)*(AVERAGE(AO208:AS208)*AVERAGE(BE208:BI208)))</f>
        <v>2.91531127243688</v>
      </c>
      <c r="AY208" s="4" t="n">
        <v>1</v>
      </c>
      <c r="AZ208" s="2" t="n">
        <f aca="false">(AO208*BE208)/405</f>
        <v>4.8083950617284</v>
      </c>
      <c r="BA208" s="2" t="n">
        <v>1</v>
      </c>
      <c r="BB208" s="2" t="n">
        <f aca="false">1/(LOG(BE208)+LOG(AO208))</f>
        <v>0.30400171141905</v>
      </c>
      <c r="BC208" s="2" t="n">
        <f aca="false">(BF208-BE208)/(AP208-AO208)</f>
        <v>0.519148936170213</v>
      </c>
      <c r="BD208" s="2" t="n">
        <f aca="false">(20*BE208)/((AO208/18)-3.5)</f>
        <v>148.909090909091</v>
      </c>
      <c r="BE208" s="3" t="n">
        <v>18.2</v>
      </c>
      <c r="BF208" s="3" t="n">
        <v>42.6</v>
      </c>
      <c r="BG208" s="3" t="n">
        <v>49</v>
      </c>
      <c r="BH208" s="3" t="n">
        <v>59</v>
      </c>
      <c r="BI208" s="3" t="n">
        <v>70.2</v>
      </c>
      <c r="BJ208" s="2" t="n">
        <f aca="false">((BE208*15)+(BF208*30)+(BG208*30)+(BH208*30)+(BI208*15))-(BE208*120)</f>
        <v>3660</v>
      </c>
      <c r="BK208" s="2" t="n">
        <f aca="false">((BE208*15)+(BF208*30)+(BG208*30)+(BH208*30)+(BI208*15))</f>
        <v>5844</v>
      </c>
      <c r="BL208" s="2" t="n">
        <f aca="false">(1/BE208)</f>
        <v>0.0549450549450549</v>
      </c>
      <c r="BM208" s="2" t="n">
        <f aca="false">(BJ208/AU208)</f>
        <v>1.22</v>
      </c>
      <c r="BN208" s="2" t="n">
        <f aca="false">(BK208/AV208)</f>
        <v>0.368939393939394</v>
      </c>
      <c r="BO208" s="2" t="n">
        <f aca="false">(AX208*BM208)</f>
        <v>3.55667975237299</v>
      </c>
      <c r="BP208" s="2" t="n">
        <f aca="false">(AX208*BN208)</f>
        <v>1.07557317399755</v>
      </c>
      <c r="BQ208" s="2" t="n">
        <v>1</v>
      </c>
      <c r="BR208" s="4" t="n">
        <f aca="false">(BC208*BL208)</f>
        <v>0.0285246668225392</v>
      </c>
      <c r="BS208" s="1" t="n">
        <v>154</v>
      </c>
      <c r="BT208" s="1" t="n">
        <v>0</v>
      </c>
      <c r="BU208" s="1" t="n">
        <v>40</v>
      </c>
      <c r="BV208" s="1" t="n">
        <v>1</v>
      </c>
      <c r="BW208" s="1" t="n">
        <v>98</v>
      </c>
      <c r="BX208" s="1" t="n">
        <v>0</v>
      </c>
      <c r="BY208" s="1" t="n">
        <v>16</v>
      </c>
      <c r="BZ208" s="1" t="n">
        <v>78</v>
      </c>
      <c r="CA208" s="1" t="n">
        <v>0</v>
      </c>
      <c r="CB208" s="1" t="n">
        <v>3</v>
      </c>
      <c r="CD208" s="1" t="n">
        <v>78</v>
      </c>
      <c r="CE208" s="1" t="n">
        <v>64.95</v>
      </c>
      <c r="CF208" s="1" t="n">
        <v>42.52</v>
      </c>
      <c r="CG208" s="1" t="n">
        <v>148</v>
      </c>
      <c r="CH208" s="1" t="n">
        <v>76</v>
      </c>
      <c r="CI208" s="1" t="n">
        <v>417</v>
      </c>
      <c r="CJ208" s="1" t="n">
        <v>1.12</v>
      </c>
      <c r="CK208" s="1" t="s">
        <v>429</v>
      </c>
      <c r="CN208" s="1" t="n">
        <v>1592</v>
      </c>
      <c r="CO208" s="1" t="n">
        <v>15.1758793969849</v>
      </c>
      <c r="CP208" s="1" t="n">
        <v>22.0477386934673</v>
      </c>
      <c r="CQ208" s="1" t="n">
        <v>10.9673366834171</v>
      </c>
      <c r="CR208" s="1" t="n">
        <v>4.52261306532663</v>
      </c>
      <c r="CS208" s="1" t="n">
        <v>1.92211055276382</v>
      </c>
      <c r="CT208" s="1" t="n">
        <v>66.0804020100503</v>
      </c>
      <c r="CU208" s="1" t="n">
        <v>0.9</v>
      </c>
      <c r="CV208" s="1" t="n">
        <v>2.1</v>
      </c>
      <c r="CW208" s="1" t="n">
        <v>10.1</v>
      </c>
      <c r="CX208" s="1" t="n">
        <v>0</v>
      </c>
      <c r="CY208" s="1" t="n">
        <v>3.5</v>
      </c>
      <c r="CZ208" s="1" t="n">
        <v>1.7</v>
      </c>
      <c r="DA208" s="1" t="n">
        <v>1</v>
      </c>
      <c r="DB208" s="1" t="n">
        <v>0</v>
      </c>
      <c r="DC208" s="1" t="n">
        <v>8.2</v>
      </c>
      <c r="DD208" s="1" t="n">
        <v>60.4</v>
      </c>
      <c r="DE208" s="1" t="n">
        <v>39</v>
      </c>
      <c r="DF208" s="1" t="n">
        <v>19.4</v>
      </c>
      <c r="DG208" s="1" t="n">
        <v>8</v>
      </c>
      <c r="DH208" s="1" t="n">
        <v>3.4</v>
      </c>
      <c r="DI208" s="1" t="n">
        <v>124</v>
      </c>
      <c r="DJ208" s="1" t="n">
        <v>263</v>
      </c>
      <c r="DK208" s="1" t="n">
        <v>51.8</v>
      </c>
      <c r="DL208" s="1" t="n">
        <v>20.3</v>
      </c>
      <c r="DM208" s="1" t="n">
        <v>211</v>
      </c>
      <c r="DN208" s="1" t="n">
        <v>405</v>
      </c>
      <c r="DO208" s="1" t="n">
        <v>1.5</v>
      </c>
      <c r="DP208" s="1" t="n">
        <v>1.47</v>
      </c>
      <c r="DQ208" s="1" t="n">
        <v>2.01</v>
      </c>
      <c r="DR208" s="1" t="n">
        <v>1.31</v>
      </c>
      <c r="DS208" s="1" t="n">
        <v>247.2</v>
      </c>
      <c r="DT208" s="1" t="n">
        <v>218.8</v>
      </c>
      <c r="DU208" s="1" t="n">
        <v>3.84</v>
      </c>
      <c r="DV208" s="1" t="n">
        <v>13.3</v>
      </c>
      <c r="DW208" s="1" t="n">
        <v>5.43</v>
      </c>
      <c r="DX208" s="1" t="n">
        <v>707</v>
      </c>
      <c r="DY208" s="1" t="n">
        <v>10.29</v>
      </c>
      <c r="DZ208" s="1" t="n">
        <v>2747</v>
      </c>
      <c r="EA208" s="1" t="n">
        <v>633</v>
      </c>
      <c r="EB208" s="1" t="n">
        <v>745</v>
      </c>
      <c r="EC208" s="1" t="n">
        <v>957</v>
      </c>
      <c r="ED208" s="1" t="n">
        <v>52</v>
      </c>
      <c r="EE208" s="1" t="n">
        <v>6.5</v>
      </c>
      <c r="EF208" s="1" t="n">
        <v>0</v>
      </c>
      <c r="EG208" s="1" t="n">
        <v>5</v>
      </c>
      <c r="EH208" s="1" t="n">
        <v>2</v>
      </c>
      <c r="EI208" s="1" t="n">
        <v>600</v>
      </c>
      <c r="EJ208" s="1" t="n">
        <v>5</v>
      </c>
      <c r="EK208" s="1" t="n">
        <v>1</v>
      </c>
      <c r="EL208" s="1" t="n">
        <v>500</v>
      </c>
      <c r="EM208" s="1" t="n">
        <v>2500</v>
      </c>
      <c r="EN208" s="1" t="n">
        <v>500</v>
      </c>
      <c r="EO208" s="1" t="n">
        <v>3</v>
      </c>
      <c r="EP208" s="1" t="n">
        <v>1</v>
      </c>
      <c r="EQ208" s="1" t="n">
        <v>2</v>
      </c>
      <c r="ER208" s="1" t="s">
        <v>427</v>
      </c>
      <c r="ES208" s="1" t="n">
        <v>2</v>
      </c>
      <c r="ET208" s="1" t="n">
        <v>1</v>
      </c>
      <c r="EU208" s="1" t="s">
        <v>427</v>
      </c>
      <c r="EV208" s="1" t="s">
        <v>427</v>
      </c>
      <c r="EW208" s="1" t="n">
        <v>2</v>
      </c>
      <c r="EX208" s="1" t="n">
        <v>1</v>
      </c>
      <c r="EY208" s="1" t="n">
        <v>5</v>
      </c>
      <c r="EZ208" s="1" t="n">
        <v>9</v>
      </c>
      <c r="FA208" s="1" t="n">
        <v>1</v>
      </c>
      <c r="FB208" s="1" t="n">
        <v>1</v>
      </c>
      <c r="FC208" s="1" t="n">
        <v>3</v>
      </c>
      <c r="FD208" s="1" t="n">
        <v>2</v>
      </c>
      <c r="FE208" s="1" t="n">
        <v>12</v>
      </c>
      <c r="FF208" s="1" t="n">
        <v>0</v>
      </c>
      <c r="FG208" s="1" t="n">
        <v>0</v>
      </c>
      <c r="FH208" s="1" t="s">
        <v>426</v>
      </c>
      <c r="FI208" s="1" t="s">
        <v>426</v>
      </c>
      <c r="FJ208" s="1" t="n">
        <v>4</v>
      </c>
      <c r="FK208" s="1" t="n">
        <v>1</v>
      </c>
      <c r="FL208" s="1" t="n">
        <v>5</v>
      </c>
    </row>
    <row r="209" customFormat="false" ht="15" hidden="false" customHeight="true" outlineLevel="0" collapsed="false">
      <c r="A209" s="1" t="n">
        <v>30878</v>
      </c>
      <c r="B209" s="1" t="n">
        <v>1</v>
      </c>
      <c r="C209" s="1" t="n">
        <v>71</v>
      </c>
      <c r="D209" s="1" t="n">
        <v>1</v>
      </c>
      <c r="E209" s="1" t="n">
        <v>1</v>
      </c>
      <c r="F209" s="1" t="n">
        <v>1</v>
      </c>
      <c r="G209" s="1" t="n">
        <v>1</v>
      </c>
      <c r="H209" s="1" t="n">
        <v>0</v>
      </c>
      <c r="I209" s="1" t="n">
        <v>1</v>
      </c>
      <c r="J209" s="1" t="n">
        <v>1</v>
      </c>
      <c r="K209" s="1" t="n">
        <v>0</v>
      </c>
      <c r="L209" s="1" t="n">
        <v>0</v>
      </c>
      <c r="M209" s="1" t="n">
        <v>1</v>
      </c>
      <c r="N209" s="1" t="n">
        <v>0</v>
      </c>
      <c r="O209" s="1" t="n">
        <v>1</v>
      </c>
      <c r="P209" s="1" t="n">
        <f aca="false">SUM(E209:O209)</f>
        <v>7</v>
      </c>
      <c r="Q209" s="1" t="n">
        <v>130</v>
      </c>
      <c r="R209" s="1" t="n">
        <v>90</v>
      </c>
      <c r="S209" s="1" t="n">
        <v>40</v>
      </c>
      <c r="T209" s="2" t="n">
        <v>103.333333333333</v>
      </c>
      <c r="U209" s="3" t="n">
        <v>79.1</v>
      </c>
      <c r="V209" s="3" t="n">
        <v>166</v>
      </c>
      <c r="W209" s="2" t="n">
        <v>28.7051821744811</v>
      </c>
      <c r="X209" s="2" t="n">
        <v>1</v>
      </c>
      <c r="AD209" s="3" t="n">
        <v>28.4</v>
      </c>
      <c r="AE209" s="3" t="n">
        <v>22.5</v>
      </c>
      <c r="AF209" s="3" t="n">
        <v>56.6</v>
      </c>
      <c r="AG209" s="1" t="n">
        <v>17</v>
      </c>
      <c r="AH209" s="3" t="n">
        <v>50.1</v>
      </c>
      <c r="AI209" s="3" t="n">
        <v>39.6</v>
      </c>
      <c r="AJ209" s="3" t="n">
        <v>53.8</v>
      </c>
      <c r="AK209" s="3" t="n">
        <v>2.8</v>
      </c>
      <c r="AL209" s="1" t="n">
        <v>1644</v>
      </c>
      <c r="AM209" s="1" t="n">
        <v>70</v>
      </c>
      <c r="AN209" s="1" t="n">
        <v>2926</v>
      </c>
      <c r="AO209" s="1" t="n">
        <v>89</v>
      </c>
      <c r="AP209" s="1" t="n">
        <v>146</v>
      </c>
      <c r="AQ209" s="1" t="n">
        <v>111</v>
      </c>
      <c r="AR209" s="1" t="n">
        <v>54</v>
      </c>
      <c r="AS209" s="1" t="n">
        <v>32</v>
      </c>
      <c r="AT209" s="1" t="n">
        <v>1</v>
      </c>
      <c r="AU209" s="1" t="n">
        <v>465</v>
      </c>
      <c r="AV209" s="1" t="n">
        <f aca="false">((AO209*15)+(AP209*30)+(AQ209*30)+(AR209*30)+(AS209*15))</f>
        <v>11145</v>
      </c>
      <c r="AX209" s="4" t="n">
        <f aca="false">10000/SQRT((AO209*BE209)*(AVERAGE(AO209:AS209)*AVERAGE(BE209:BI209)))</f>
        <v>8.49986196336256</v>
      </c>
      <c r="AY209" s="4" t="n">
        <v>0</v>
      </c>
      <c r="AZ209" s="2" t="n">
        <f aca="false">(AO209*BE209)/405</f>
        <v>1.09876543209877</v>
      </c>
      <c r="BA209" s="2" t="n">
        <v>0</v>
      </c>
      <c r="BB209" s="2" t="n">
        <f aca="false">1/(LOG(BE209)+LOG(AO209))</f>
        <v>0.377592168683142</v>
      </c>
      <c r="BC209" s="2" t="n">
        <f aca="false">(BF209-BE209)/(AP209-AO209)</f>
        <v>0.368421052631579</v>
      </c>
      <c r="BD209" s="2" t="n">
        <f aca="false">(20*BE209)/((AO209/18)-3.5)</f>
        <v>69.2307692307692</v>
      </c>
      <c r="BE209" s="3" t="n">
        <v>5</v>
      </c>
      <c r="BF209" s="3" t="n">
        <v>26</v>
      </c>
      <c r="BG209" s="3" t="n">
        <v>101</v>
      </c>
      <c r="BH209" s="3" t="n">
        <v>32.5</v>
      </c>
      <c r="BI209" s="3" t="n">
        <v>15.5</v>
      </c>
      <c r="BJ209" s="2" t="n">
        <f aca="false">((BE209*15)+(BF209*30)+(BG209*30)+(BH209*30)+(BI209*15))-(BE209*120)</f>
        <v>4492.5</v>
      </c>
      <c r="BK209" s="2" t="n">
        <f aca="false">((BE209*15)+(BF209*30)+(BG209*30)+(BH209*30)+(BI209*15))</f>
        <v>5092.5</v>
      </c>
      <c r="BL209" s="2" t="n">
        <f aca="false">(1/BE209)</f>
        <v>0.2</v>
      </c>
      <c r="BM209" s="2" t="n">
        <f aca="false">(BJ209/AU209)</f>
        <v>9.66129032258065</v>
      </c>
      <c r="BN209" s="2" t="n">
        <f aca="false">(BK209/AV209)</f>
        <v>0.45693135935397</v>
      </c>
      <c r="BO209" s="2" t="n">
        <f aca="false">(AX209*BM209)</f>
        <v>82.1196341299061</v>
      </c>
      <c r="BP209" s="2" t="n">
        <f aca="false">(AX209*BN209)</f>
        <v>3.88385348124036</v>
      </c>
      <c r="BQ209" s="2" t="n">
        <v>2</v>
      </c>
      <c r="BR209" s="4" t="n">
        <f aca="false">(BC209*BL209)</f>
        <v>0.0736842105263158</v>
      </c>
      <c r="BS209" s="1" t="n">
        <v>166</v>
      </c>
      <c r="BT209" s="1" t="n">
        <v>0</v>
      </c>
      <c r="BU209" s="1" t="n">
        <v>36</v>
      </c>
      <c r="BV209" s="1" t="n">
        <v>1</v>
      </c>
      <c r="BW209" s="1" t="n">
        <v>88</v>
      </c>
      <c r="BX209" s="1" t="n">
        <v>0</v>
      </c>
      <c r="BY209" s="1" t="n">
        <v>42</v>
      </c>
      <c r="BZ209" s="1" t="n">
        <v>210</v>
      </c>
      <c r="CA209" s="1" t="n">
        <v>1</v>
      </c>
      <c r="CB209" s="1" t="n">
        <v>3</v>
      </c>
      <c r="CD209" s="1" t="n">
        <v>60</v>
      </c>
      <c r="CE209" s="1" t="n">
        <v>-60.19</v>
      </c>
      <c r="CF209" s="1" t="n">
        <v>-43.57</v>
      </c>
      <c r="CG209" s="1" t="n">
        <v>48</v>
      </c>
      <c r="CH209" s="1" t="n">
        <v>154</v>
      </c>
      <c r="CI209" s="1" t="n">
        <v>226</v>
      </c>
      <c r="CJ209" s="1" t="n">
        <v>0.97</v>
      </c>
      <c r="CK209" s="1" t="s">
        <v>480</v>
      </c>
      <c r="FM209" s="1" t="n">
        <v>9</v>
      </c>
      <c r="FN209" s="1" t="n">
        <v>9</v>
      </c>
      <c r="FO209" s="1" t="n">
        <v>2</v>
      </c>
      <c r="FP209" s="1" t="n">
        <v>2</v>
      </c>
      <c r="FQ209" s="1" t="n">
        <v>34.18173</v>
      </c>
      <c r="FR209" s="1" t="n">
        <v>83.0903</v>
      </c>
      <c r="FS209" s="1" t="n">
        <v>0.11</v>
      </c>
      <c r="FU209" s="1" t="n">
        <v>4</v>
      </c>
      <c r="FV209" s="1" t="n">
        <v>1</v>
      </c>
      <c r="FW209" s="1" t="n">
        <v>1641.99</v>
      </c>
      <c r="FX209" s="1" t="n">
        <v>53.42</v>
      </c>
      <c r="FY209" s="1" t="n">
        <v>22.86</v>
      </c>
      <c r="FZ209" s="1" t="n">
        <v>27.44</v>
      </c>
      <c r="GA209" s="1" t="n">
        <v>17.44</v>
      </c>
      <c r="GB209" s="1" t="n">
        <v>245.9</v>
      </c>
      <c r="GC209" s="1" t="n">
        <v>33.1</v>
      </c>
      <c r="GD209" s="1" t="n">
        <v>25.22</v>
      </c>
      <c r="GE209" s="1" t="n">
        <v>9.26</v>
      </c>
      <c r="GF209" s="1" t="n">
        <v>53.72</v>
      </c>
      <c r="GG209" s="1" t="n">
        <v>1.15</v>
      </c>
      <c r="GH209" s="1" t="n">
        <v>13.9</v>
      </c>
      <c r="GI209" s="1" t="n">
        <v>8.5</v>
      </c>
      <c r="GJ209" s="1" t="n">
        <v>29.06</v>
      </c>
      <c r="GK209" s="1" t="n">
        <v>28.68</v>
      </c>
      <c r="GL209" s="1" t="n">
        <v>17.56</v>
      </c>
      <c r="GM209" s="1" t="n">
        <v>7.15</v>
      </c>
      <c r="GN209" s="1" t="n">
        <v>0</v>
      </c>
      <c r="GO209" s="1" t="n">
        <v>15.69</v>
      </c>
      <c r="GP209" s="1" t="n">
        <v>5.31</v>
      </c>
      <c r="GQ209" s="1" t="n">
        <v>5.63</v>
      </c>
      <c r="GR209" s="1" t="n">
        <v>1.51</v>
      </c>
      <c r="GS209" s="1" t="n">
        <v>922.07</v>
      </c>
      <c r="GT209" s="1" t="n">
        <v>13.42</v>
      </c>
      <c r="GU209" s="1" t="n">
        <v>0.63</v>
      </c>
      <c r="GV209" s="1" t="n">
        <v>390.73</v>
      </c>
      <c r="GW209" s="1" t="n">
        <v>1115.64</v>
      </c>
      <c r="GX209" s="1" t="n">
        <v>3598.63</v>
      </c>
      <c r="GY209" s="1" t="n">
        <v>1297.67</v>
      </c>
      <c r="GZ209" s="1" t="n">
        <v>6.87</v>
      </c>
      <c r="HA209" s="1" t="n">
        <v>2.32</v>
      </c>
      <c r="HB209" s="1" t="n">
        <v>3.53</v>
      </c>
      <c r="HC209" s="1" t="n">
        <v>0</v>
      </c>
      <c r="HD209" s="1" t="n">
        <v>36.91</v>
      </c>
      <c r="HE209" s="1" t="n">
        <v>251.29</v>
      </c>
      <c r="HF209" s="1" t="n">
        <v>1.17</v>
      </c>
      <c r="HG209" s="1" t="n">
        <v>1.61</v>
      </c>
      <c r="HH209" s="1" t="n">
        <v>14.35</v>
      </c>
      <c r="HI209" s="1" t="n">
        <v>4.34</v>
      </c>
      <c r="HJ209" s="1" t="n">
        <v>1.78</v>
      </c>
      <c r="HK209" s="1" t="n">
        <v>0.62</v>
      </c>
      <c r="HL209" s="1" t="n">
        <v>388.18</v>
      </c>
      <c r="HM209" s="1" t="n">
        <v>2.15</v>
      </c>
      <c r="HN209" s="1" t="n">
        <v>405.73</v>
      </c>
      <c r="HO209" s="1" t="n">
        <v>12693.44</v>
      </c>
      <c r="HP209" s="1" t="n">
        <v>12793.41</v>
      </c>
      <c r="HQ209" s="1" t="n">
        <v>181.72</v>
      </c>
      <c r="HR209" s="1" t="n">
        <v>7178.32</v>
      </c>
      <c r="HS209" s="1" t="n">
        <v>398.95</v>
      </c>
      <c r="HT209" s="1" t="n">
        <v>4563.84</v>
      </c>
      <c r="HU209" s="1" t="n">
        <v>13082.55</v>
      </c>
      <c r="HV209" s="1" t="n">
        <v>209.23</v>
      </c>
      <c r="HW209" s="1" t="n">
        <v>10.16</v>
      </c>
      <c r="HX209" s="1" t="n">
        <v>7.55</v>
      </c>
      <c r="HY209" s="1" t="n">
        <v>6.97</v>
      </c>
      <c r="HZ209" s="1" t="n">
        <v>0.52</v>
      </c>
      <c r="IA209" s="1" t="n">
        <v>5.59</v>
      </c>
      <c r="IB209" s="1" t="n">
        <v>1.24</v>
      </c>
      <c r="IC209" s="1" t="n">
        <v>14.95</v>
      </c>
      <c r="ID209" s="1" t="n">
        <v>7.81</v>
      </c>
      <c r="IE209" s="1" t="n">
        <v>17.04</v>
      </c>
      <c r="IF209" s="1" t="n">
        <v>18.67</v>
      </c>
      <c r="IG209" s="1" t="n">
        <v>11.75</v>
      </c>
      <c r="IH209" s="1" t="n">
        <v>116.38</v>
      </c>
      <c r="II209" s="1" t="n">
        <v>4.04</v>
      </c>
      <c r="IJ209" s="1" t="n">
        <v>116.92</v>
      </c>
      <c r="IK209" s="1" t="n">
        <v>267.28</v>
      </c>
      <c r="IL209" s="1" t="n">
        <v>1613092.8</v>
      </c>
      <c r="IM209" s="1" t="n">
        <v>6559.95</v>
      </c>
      <c r="IN209" s="1" t="n">
        <v>42.34</v>
      </c>
      <c r="IO209" s="1" t="n">
        <v>0.22</v>
      </c>
      <c r="IP209" s="1" t="n">
        <v>0.11</v>
      </c>
      <c r="IQ209" s="1" t="n">
        <v>0.08</v>
      </c>
      <c r="IR209" s="1" t="n">
        <v>0.17</v>
      </c>
      <c r="IS209" s="1" t="n">
        <v>0.3</v>
      </c>
      <c r="IT209" s="1" t="n">
        <v>0.13</v>
      </c>
      <c r="IU209" s="1" t="n">
        <v>0.94</v>
      </c>
      <c r="IV209" s="1" t="n">
        <v>0.94</v>
      </c>
      <c r="IW209" s="1" t="n">
        <v>7.23</v>
      </c>
      <c r="IX209" s="1" t="n">
        <v>5.22</v>
      </c>
      <c r="IY209" s="1" t="n">
        <v>2.74</v>
      </c>
      <c r="IZ209" s="1" t="n">
        <v>1.63</v>
      </c>
      <c r="JA209" s="1" t="n">
        <v>0.97</v>
      </c>
      <c r="JB209" s="1" t="n">
        <v>0.02</v>
      </c>
      <c r="JC209" s="1" t="n">
        <v>14.54</v>
      </c>
      <c r="JD209" s="1" t="n">
        <v>8.4</v>
      </c>
      <c r="JE209" s="1" t="n">
        <v>0.67</v>
      </c>
      <c r="JF209" s="1" t="n">
        <v>0.11</v>
      </c>
      <c r="JG209" s="1" t="n">
        <v>0.02</v>
      </c>
      <c r="JH209" s="1" t="n">
        <v>7.84</v>
      </c>
      <c r="JI209" s="1" t="n">
        <v>4.64</v>
      </c>
      <c r="JJ209" s="1" t="n">
        <v>0.06</v>
      </c>
      <c r="JK209" s="1" t="n">
        <v>0.13</v>
      </c>
      <c r="JL209" s="1" t="n">
        <v>0.7</v>
      </c>
      <c r="JM209" s="1" t="n">
        <v>0.64</v>
      </c>
      <c r="JN209" s="1" t="n">
        <v>0.01</v>
      </c>
      <c r="JO209" s="1" t="n">
        <v>0.05</v>
      </c>
      <c r="JP209" s="1" t="n">
        <v>0.01</v>
      </c>
      <c r="JQ209" s="1" t="n">
        <v>0.04</v>
      </c>
      <c r="JR209" s="1" t="n">
        <v>0.04</v>
      </c>
      <c r="JS209" s="1" t="n">
        <v>0.01</v>
      </c>
      <c r="JT209" s="1" t="n">
        <v>0.11</v>
      </c>
      <c r="JU209" s="1" t="n">
        <v>0.1</v>
      </c>
      <c r="KB209" s="1" t="n">
        <v>35.285</v>
      </c>
      <c r="KC209" s="1" t="n">
        <v>9.484</v>
      </c>
      <c r="KD209" s="1" t="n">
        <v>569.04</v>
      </c>
      <c r="KE209" s="1" t="n">
        <v>13.392</v>
      </c>
      <c r="KF209" s="1" t="n">
        <v>13.392</v>
      </c>
      <c r="KG209" s="1" t="n">
        <v>56.9465</v>
      </c>
    </row>
    <row r="210" customFormat="false" ht="15" hidden="false" customHeight="true" outlineLevel="0" collapsed="false">
      <c r="A210" s="1" t="n">
        <v>30881</v>
      </c>
      <c r="B210" s="1" t="n">
        <v>2</v>
      </c>
      <c r="C210" s="1" t="n">
        <v>68</v>
      </c>
      <c r="D210" s="1" t="n">
        <v>1</v>
      </c>
      <c r="E210" s="1" t="n">
        <v>0</v>
      </c>
      <c r="F210" s="1" t="n">
        <v>1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</v>
      </c>
      <c r="M210" s="1" t="n">
        <v>0</v>
      </c>
      <c r="N210" s="1" t="n">
        <v>0</v>
      </c>
      <c r="O210" s="1" t="n">
        <v>0</v>
      </c>
      <c r="P210" s="1" t="n">
        <f aca="false">SUM(E210:O210)</f>
        <v>1</v>
      </c>
      <c r="Q210" s="1" t="n">
        <v>120</v>
      </c>
      <c r="R210" s="1" t="n">
        <v>80</v>
      </c>
      <c r="S210" s="1" t="n">
        <v>40</v>
      </c>
      <c r="T210" s="2" t="n">
        <v>93.3333333333333</v>
      </c>
      <c r="U210" s="3" t="n">
        <v>61.5</v>
      </c>
      <c r="V210" s="3" t="n">
        <v>158.5</v>
      </c>
      <c r="W210" s="2" t="n">
        <v>24.4802913751754</v>
      </c>
      <c r="X210" s="2" t="n">
        <v>0</v>
      </c>
      <c r="Y210" s="3" t="n">
        <v>81.5</v>
      </c>
      <c r="Z210" s="3" t="n">
        <v>99.5</v>
      </c>
      <c r="AA210" s="2" t="n">
        <v>38.9529987841191</v>
      </c>
      <c r="AB210" s="2" t="n">
        <v>0.514195583596215</v>
      </c>
      <c r="AC210" s="2" t="n">
        <v>0.819095477386935</v>
      </c>
      <c r="AD210" s="3" t="n">
        <v>38.1</v>
      </c>
      <c r="AE210" s="3" t="n">
        <v>23.4</v>
      </c>
      <c r="AF210" s="3" t="n">
        <v>38.1</v>
      </c>
      <c r="AG210" s="1" t="n">
        <v>9</v>
      </c>
      <c r="AH210" s="3" t="n">
        <v>42.1</v>
      </c>
      <c r="AI210" s="3" t="n">
        <v>25.9</v>
      </c>
      <c r="AJ210" s="3" t="n">
        <v>36.2</v>
      </c>
      <c r="AK210" s="3" t="n">
        <v>1.9</v>
      </c>
      <c r="AL210" s="1" t="n">
        <v>1164</v>
      </c>
      <c r="AM210" s="1" t="n">
        <v>58</v>
      </c>
      <c r="AN210" s="1" t="n">
        <v>1816</v>
      </c>
      <c r="AO210" s="1" t="n">
        <v>79</v>
      </c>
      <c r="AP210" s="1" t="n">
        <v>83</v>
      </c>
      <c r="AQ210" s="1" t="n">
        <v>80</v>
      </c>
      <c r="AR210" s="1" t="n">
        <v>76</v>
      </c>
      <c r="AS210" s="1" t="n">
        <v>84</v>
      </c>
      <c r="AT210" s="1" t="n">
        <v>1</v>
      </c>
      <c r="AU210" s="1" t="n">
        <f aca="false">((AO210*15)+(AP210*30)+(AQ210*30)+(AR210*30)+(AS210*15))-(AO210*120)</f>
        <v>135</v>
      </c>
      <c r="AV210" s="1" t="n">
        <f aca="false">((AO210*15)+(AP210*30)+(AQ210*30)+(AR210*30)+(AS210*15))</f>
        <v>9615</v>
      </c>
      <c r="AX210" s="4" t="n">
        <f aca="false">10000/SQRT((AO210*BE210)*(AVERAGE(AO210:AS210)*AVERAGE(BE210:BI210)))</f>
        <v>11.4068503731503</v>
      </c>
      <c r="AY210" s="4" t="n">
        <v>0</v>
      </c>
      <c r="AZ210" s="2" t="n">
        <f aca="false">(AO210*BE210)/405</f>
        <v>0.975308641975309</v>
      </c>
      <c r="BA210" s="2" t="n">
        <v>0</v>
      </c>
      <c r="BB210" s="2" t="n">
        <f aca="false">1/(LOG(BE210)+LOG(AO210))</f>
        <v>0.38511943253897</v>
      </c>
      <c r="BC210" s="2" t="n">
        <f aca="false">(BF210-BE210)/(AP210-AO210)</f>
        <v>5.125</v>
      </c>
      <c r="BD210" s="2" t="n">
        <f aca="false">(20*BE210)/((AO210/18)-3.5)</f>
        <v>112.5</v>
      </c>
      <c r="BE210" s="3" t="n">
        <v>5</v>
      </c>
      <c r="BF210" s="3" t="n">
        <v>25.5</v>
      </c>
      <c r="BG210" s="3" t="n">
        <v>35.2</v>
      </c>
      <c r="BH210" s="3" t="n">
        <v>23.7</v>
      </c>
      <c r="BI210" s="3" t="n">
        <v>31.6</v>
      </c>
      <c r="BJ210" s="2" t="n">
        <f aca="false">((BE210*15)+(BF210*30)+(BG210*30)+(BH210*30)+(BI210*15))-(BE210*120)</f>
        <v>2481</v>
      </c>
      <c r="BK210" s="2" t="n">
        <f aca="false">((BE210*15)+(BF210*30)+(BG210*30)+(BH210*30)+(BI210*15))</f>
        <v>3081</v>
      </c>
      <c r="BL210" s="2" t="n">
        <f aca="false">(1/BE210)</f>
        <v>0.2</v>
      </c>
      <c r="BM210" s="2" t="n">
        <f aca="false">(BJ210/AU210)</f>
        <v>18.3777777777778</v>
      </c>
      <c r="BN210" s="2" t="n">
        <f aca="false">(BK210/AV210)</f>
        <v>0.320436817472699</v>
      </c>
      <c r="BO210" s="2" t="n">
        <f aca="false">(AX210*BM210)</f>
        <v>209.632561302118</v>
      </c>
      <c r="BP210" s="2" t="n">
        <f aca="false">(AX210*BN210)</f>
        <v>3.65517483095955</v>
      </c>
      <c r="BQ210" s="2" t="n">
        <v>2</v>
      </c>
      <c r="BR210" s="4" t="n">
        <f aca="false">(BC210*BL210)</f>
        <v>1.025</v>
      </c>
      <c r="BS210" s="1" t="n">
        <v>192</v>
      </c>
      <c r="BT210" s="1" t="n">
        <v>0</v>
      </c>
      <c r="BU210" s="1" t="n">
        <v>73</v>
      </c>
      <c r="BV210" s="1" t="n">
        <v>0</v>
      </c>
      <c r="BW210" s="1" t="n">
        <v>103</v>
      </c>
      <c r="BX210" s="1" t="n">
        <v>0</v>
      </c>
      <c r="BY210" s="1" t="n">
        <v>16</v>
      </c>
      <c r="BZ210" s="1" t="n">
        <v>81</v>
      </c>
      <c r="CA210" s="1" t="n">
        <v>0</v>
      </c>
      <c r="CB210" s="1" t="n">
        <v>0</v>
      </c>
      <c r="CD210" s="1" t="n">
        <v>63</v>
      </c>
      <c r="CE210" s="1" t="n">
        <v>35.59</v>
      </c>
      <c r="CF210" s="1" t="n">
        <v>32.04</v>
      </c>
      <c r="CG210" s="1" t="n">
        <v>132</v>
      </c>
      <c r="CH210" s="1" t="n">
        <v>94</v>
      </c>
      <c r="CI210" s="1" t="n">
        <v>432</v>
      </c>
      <c r="CJ210" s="1" t="n">
        <v>0.9</v>
      </c>
      <c r="CK210" s="1" t="s">
        <v>429</v>
      </c>
      <c r="FM210" s="1" t="n">
        <v>26</v>
      </c>
      <c r="FN210" s="1" t="n">
        <v>26</v>
      </c>
      <c r="FO210" s="1" t="n">
        <v>1</v>
      </c>
      <c r="FP210" s="1" t="n">
        <v>1</v>
      </c>
      <c r="FQ210" s="1" t="n">
        <v>13.96339</v>
      </c>
      <c r="FR210" s="1" t="n">
        <v>69.12579</v>
      </c>
      <c r="FS210" s="1" t="n">
        <v>0</v>
      </c>
      <c r="FT210" s="1" t="n">
        <v>1</v>
      </c>
      <c r="FU210" s="1" t="n">
        <v>4</v>
      </c>
      <c r="FV210" s="1" t="n">
        <v>1</v>
      </c>
      <c r="FW210" s="1" t="n">
        <v>963.95</v>
      </c>
      <c r="FX210" s="1" t="n">
        <v>35.61</v>
      </c>
      <c r="FY210" s="1" t="n">
        <v>13.22</v>
      </c>
      <c r="FZ210" s="1" t="n">
        <v>17.17</v>
      </c>
      <c r="GA210" s="1" t="n">
        <v>7.87</v>
      </c>
      <c r="GB210" s="1" t="n">
        <v>154.95</v>
      </c>
      <c r="GC210" s="1" t="n">
        <v>10.23</v>
      </c>
      <c r="GD210" s="1" t="n">
        <v>8.86</v>
      </c>
      <c r="GE210" s="1" t="n">
        <v>6.3</v>
      </c>
      <c r="GF210" s="1" t="n">
        <v>85.37</v>
      </c>
      <c r="GG210" s="1" t="n">
        <v>0.64</v>
      </c>
      <c r="GH210" s="1" t="n">
        <v>8.42</v>
      </c>
      <c r="GI210" s="1" t="n">
        <v>4.73</v>
      </c>
      <c r="GJ210" s="1" t="n">
        <v>21.51</v>
      </c>
      <c r="GK210" s="1" t="n">
        <v>18</v>
      </c>
      <c r="GL210" s="1" t="n">
        <v>9.98</v>
      </c>
      <c r="GM210" s="1" t="n">
        <v>5.26</v>
      </c>
      <c r="GN210" s="1" t="n">
        <v>0</v>
      </c>
      <c r="GO210" s="1" t="n">
        <v>12.78</v>
      </c>
      <c r="GP210" s="1" t="n">
        <v>6.04</v>
      </c>
      <c r="GQ210" s="1" t="n">
        <v>3.34</v>
      </c>
      <c r="GR210" s="1" t="n">
        <v>1.22</v>
      </c>
      <c r="GS210" s="1" t="n">
        <v>484.73</v>
      </c>
      <c r="GT210" s="1" t="n">
        <v>9.33</v>
      </c>
      <c r="GU210" s="1" t="n">
        <v>0.5</v>
      </c>
      <c r="GV210" s="1" t="n">
        <v>247.37</v>
      </c>
      <c r="GW210" s="1" t="n">
        <v>741.45</v>
      </c>
      <c r="GX210" s="1" t="n">
        <v>1825.58</v>
      </c>
      <c r="GY210" s="1" t="n">
        <v>1042.67</v>
      </c>
      <c r="GZ210" s="1" t="n">
        <v>4.54</v>
      </c>
      <c r="HA210" s="1" t="n">
        <v>0.88</v>
      </c>
      <c r="HB210" s="1" t="n">
        <v>2.14</v>
      </c>
      <c r="HC210" s="1" t="n">
        <v>0</v>
      </c>
      <c r="HD210" s="1" t="n">
        <v>25.58</v>
      </c>
      <c r="HE210" s="1" t="n">
        <v>109.29</v>
      </c>
      <c r="HF210" s="1" t="n">
        <v>1.11</v>
      </c>
      <c r="HG210" s="1" t="n">
        <v>1.03</v>
      </c>
      <c r="HH210" s="1" t="n">
        <v>11.93</v>
      </c>
      <c r="HI210" s="1" t="n">
        <v>2.84</v>
      </c>
      <c r="HJ210" s="1" t="n">
        <v>1.32</v>
      </c>
      <c r="HK210" s="1" t="n">
        <v>0.16</v>
      </c>
      <c r="HL210" s="1" t="n">
        <v>224.02</v>
      </c>
      <c r="HM210" s="1" t="n">
        <v>0.85</v>
      </c>
      <c r="HN210" s="1" t="n">
        <v>45.71</v>
      </c>
      <c r="HO210" s="1" t="n">
        <v>2394.77</v>
      </c>
      <c r="HP210" s="1" t="n">
        <v>3098.61</v>
      </c>
      <c r="HQ210" s="1" t="n">
        <v>80.93</v>
      </c>
      <c r="HR210" s="1" t="n">
        <v>1579.07</v>
      </c>
      <c r="HS210" s="1" t="n">
        <v>139.17</v>
      </c>
      <c r="HT210" s="1" t="n">
        <v>6800.4</v>
      </c>
      <c r="HU210" s="1" t="n">
        <v>934.36</v>
      </c>
      <c r="HV210" s="1" t="n">
        <v>80.48</v>
      </c>
      <c r="HW210" s="1" t="n">
        <v>3.55</v>
      </c>
      <c r="HX210" s="1" t="n">
        <v>3.21</v>
      </c>
      <c r="HY210" s="1" t="n">
        <v>3.32</v>
      </c>
      <c r="HZ210" s="1" t="n">
        <v>0.27</v>
      </c>
      <c r="IA210" s="1" t="n">
        <v>3.76</v>
      </c>
      <c r="IB210" s="1" t="n">
        <v>0.65</v>
      </c>
      <c r="IC210" s="1" t="n">
        <v>8.73</v>
      </c>
      <c r="ID210" s="1" t="n">
        <v>3.83</v>
      </c>
      <c r="IE210" s="1" t="n">
        <v>8.87</v>
      </c>
      <c r="IF210" s="1" t="n">
        <v>8.59</v>
      </c>
      <c r="IG210" s="1" t="n">
        <v>4.75</v>
      </c>
      <c r="IH210" s="1" t="n">
        <v>82.87</v>
      </c>
      <c r="II210" s="1" t="n">
        <v>0</v>
      </c>
      <c r="IJ210" s="1" t="n">
        <v>0.71</v>
      </c>
      <c r="IK210" s="1" t="n">
        <v>47.54</v>
      </c>
      <c r="IL210" s="1" t="n">
        <v>706187.39</v>
      </c>
      <c r="IM210" s="1" t="n">
        <v>4557.52</v>
      </c>
      <c r="IN210" s="1" t="n">
        <v>19.28</v>
      </c>
      <c r="IO210" s="1" t="n">
        <v>0.14</v>
      </c>
      <c r="IP210" s="1" t="n">
        <v>0.09</v>
      </c>
      <c r="IQ210" s="1" t="n">
        <v>0.05</v>
      </c>
      <c r="IR210" s="1" t="n">
        <v>0.1</v>
      </c>
      <c r="IS210" s="1" t="n">
        <v>0.13</v>
      </c>
      <c r="IT210" s="1" t="n">
        <v>0.08</v>
      </c>
      <c r="IU210" s="1" t="n">
        <v>0.54</v>
      </c>
      <c r="IV210" s="1" t="n">
        <v>0.6</v>
      </c>
      <c r="IW210" s="1" t="n">
        <v>4.18</v>
      </c>
      <c r="IX210" s="1" t="n">
        <v>2.95</v>
      </c>
      <c r="IY210" s="1" t="n">
        <v>1.41</v>
      </c>
      <c r="IZ210" s="1" t="n">
        <v>0.81</v>
      </c>
      <c r="JA210" s="1" t="n">
        <v>0.68</v>
      </c>
      <c r="JB210" s="1" t="n">
        <v>0.02</v>
      </c>
      <c r="JC210" s="1" t="n">
        <v>7.42</v>
      </c>
      <c r="JD210" s="1" t="n">
        <v>3.66</v>
      </c>
      <c r="JE210" s="1" t="n">
        <v>0.27</v>
      </c>
      <c r="JF210" s="1" t="n">
        <v>0.09</v>
      </c>
      <c r="JG210" s="1" t="n">
        <v>0</v>
      </c>
      <c r="JH210" s="1" t="n">
        <v>4.24</v>
      </c>
      <c r="JI210" s="1" t="n">
        <v>3.06</v>
      </c>
      <c r="JJ210" s="1" t="n">
        <v>0.03</v>
      </c>
      <c r="JK210" s="1" t="n">
        <v>0.06</v>
      </c>
      <c r="JL210" s="1" t="n">
        <v>0.37</v>
      </c>
      <c r="JM210" s="1" t="n">
        <v>0.34</v>
      </c>
      <c r="JN210" s="1" t="n">
        <v>0</v>
      </c>
      <c r="JO210" s="1" t="n">
        <v>0.05</v>
      </c>
      <c r="JP210" s="1" t="n">
        <v>0.01</v>
      </c>
      <c r="JQ210" s="1" t="n">
        <v>0</v>
      </c>
      <c r="JR210" s="1" t="n">
        <v>0</v>
      </c>
      <c r="JS210" s="1" t="n">
        <v>0.01</v>
      </c>
      <c r="JT210" s="1" t="n">
        <v>0.01</v>
      </c>
      <c r="JU210" s="1" t="n">
        <v>0</v>
      </c>
      <c r="JV210" s="1" t="n">
        <v>42</v>
      </c>
      <c r="JW210" s="1" t="n">
        <v>2520</v>
      </c>
      <c r="JX210" s="1" t="n">
        <v>37.8</v>
      </c>
      <c r="JY210" s="1" t="n">
        <v>8.1318</v>
      </c>
      <c r="JZ210" s="1" t="n">
        <v>6.343</v>
      </c>
      <c r="KA210" s="1" t="n">
        <v>380.58</v>
      </c>
      <c r="KB210" s="1" t="n">
        <v>0.3125</v>
      </c>
      <c r="KC210" s="1" t="n">
        <v>0.125</v>
      </c>
      <c r="KD210" s="1" t="n">
        <v>7.5</v>
      </c>
      <c r="KE210" s="1" t="n">
        <v>53.968</v>
      </c>
      <c r="KF210" s="1" t="n">
        <v>95.968</v>
      </c>
      <c r="KG210" s="1" t="n">
        <v>132.5543</v>
      </c>
    </row>
    <row r="211" customFormat="false" ht="15" hidden="false" customHeight="true" outlineLevel="0" collapsed="false">
      <c r="A211" s="1" t="n">
        <v>30883</v>
      </c>
      <c r="B211" s="1" t="n">
        <v>2</v>
      </c>
      <c r="C211" s="1" t="n">
        <v>25</v>
      </c>
      <c r="D211" s="1" t="n">
        <v>1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</v>
      </c>
      <c r="M211" s="1" t="n">
        <v>0</v>
      </c>
      <c r="N211" s="1" t="n">
        <v>0</v>
      </c>
      <c r="O211" s="1" t="n">
        <v>1</v>
      </c>
      <c r="P211" s="1" t="n">
        <f aca="false">SUM(E211:O211)</f>
        <v>1</v>
      </c>
      <c r="Q211" s="1" t="n">
        <v>110</v>
      </c>
      <c r="R211" s="1" t="n">
        <v>70</v>
      </c>
      <c r="S211" s="1" t="n">
        <v>40</v>
      </c>
      <c r="T211" s="2" t="n">
        <v>83.3333333333333</v>
      </c>
      <c r="U211" s="3" t="n">
        <v>43.2</v>
      </c>
      <c r="V211" s="3" t="n">
        <v>150</v>
      </c>
      <c r="W211" s="2" t="n">
        <v>19.2</v>
      </c>
      <c r="X211" s="2" t="n">
        <v>0</v>
      </c>
      <c r="AD211" s="3" t="n">
        <v>13</v>
      </c>
      <c r="AE211" s="3" t="n">
        <v>5.6</v>
      </c>
      <c r="AF211" s="3" t="n">
        <v>37.6</v>
      </c>
      <c r="AG211" s="1" t="n">
        <v>1</v>
      </c>
      <c r="AH211" s="3" t="n">
        <v>59.3</v>
      </c>
      <c r="AI211" s="3" t="n">
        <v>25.6</v>
      </c>
      <c r="AJ211" s="3" t="n">
        <v>35.7</v>
      </c>
      <c r="AK211" s="3" t="n">
        <v>1.9</v>
      </c>
      <c r="AL211" s="1" t="n">
        <v>1150</v>
      </c>
      <c r="AM211" s="1" t="n">
        <v>12</v>
      </c>
      <c r="AN211" s="1" t="n">
        <v>1794</v>
      </c>
      <c r="AO211" s="1" t="n">
        <v>76</v>
      </c>
      <c r="AP211" s="1" t="n">
        <v>113</v>
      </c>
      <c r="AQ211" s="1" t="n">
        <v>108</v>
      </c>
      <c r="AR211" s="1" t="n">
        <v>88</v>
      </c>
      <c r="AS211" s="1" t="n">
        <v>86</v>
      </c>
      <c r="AT211" s="1" t="n">
        <v>1</v>
      </c>
      <c r="AU211" s="1" t="n">
        <v>2580</v>
      </c>
      <c r="AV211" s="1" t="n">
        <f aca="false">((AO211*15)+(AP211*30)+(AQ211*30)+(AR211*30)+(AS211*15))</f>
        <v>11700</v>
      </c>
      <c r="AX211" s="4" t="n">
        <f aca="false">10000/SQRT((AO211*BE211)*(AVERAGE(AO211:AS211)*AVERAGE(BE211:BI211)))</f>
        <v>12.802060201241</v>
      </c>
      <c r="AY211" s="4" t="n">
        <v>0</v>
      </c>
      <c r="AZ211" s="2" t="n">
        <f aca="false">(AO211*BE211)/405</f>
        <v>0.649283950617284</v>
      </c>
      <c r="BA211" s="2" t="n">
        <v>0</v>
      </c>
      <c r="BB211" s="2" t="n">
        <f aca="false">1/(LOG(BE211)+LOG(AO211))</f>
        <v>0.413241976974726</v>
      </c>
      <c r="BC211" s="2" t="n">
        <f aca="false">(BF211-BE211)/(AP211-AO211)</f>
        <v>0.733513513513514</v>
      </c>
      <c r="BD211" s="2" t="n">
        <f aca="false">(20*BE211)/((AO211/18)-3.5)</f>
        <v>95.8153846153846</v>
      </c>
      <c r="BE211" s="3" t="n">
        <v>3.46</v>
      </c>
      <c r="BF211" s="3" t="n">
        <v>30.6</v>
      </c>
      <c r="BG211" s="3" t="n">
        <v>27.8</v>
      </c>
      <c r="BH211" s="3" t="n">
        <v>27.5</v>
      </c>
      <c r="BI211" s="3" t="n">
        <v>33.8</v>
      </c>
      <c r="BJ211" s="2" t="n">
        <f aca="false">((BE211*15)+(BF211*30)+(BG211*30)+(BH211*30)+(BI211*15))-(BE211*120)</f>
        <v>2720.7</v>
      </c>
      <c r="BK211" s="2" t="n">
        <f aca="false">((BE211*15)+(BF211*30)+(BG211*30)+(BH211*30)+(BI211*15))</f>
        <v>3135.9</v>
      </c>
      <c r="BL211" s="2" t="n">
        <f aca="false">(1/BE211)</f>
        <v>0.289017341040462</v>
      </c>
      <c r="BM211" s="2" t="n">
        <f aca="false">(BJ211/AU211)</f>
        <v>1.05453488372093</v>
      </c>
      <c r="BN211" s="2" t="n">
        <f aca="false">(BK211/AV211)</f>
        <v>0.268025641025641</v>
      </c>
      <c r="BO211" s="2" t="n">
        <f aca="false">(AX211*BM211)</f>
        <v>13.500219065704</v>
      </c>
      <c r="BP211" s="2" t="n">
        <f aca="false">(AX211*BN211)</f>
        <v>3.43128039188646</v>
      </c>
      <c r="BQ211" s="2" t="n">
        <v>2</v>
      </c>
      <c r="BR211" s="4" t="n">
        <f aca="false">(BC211*BL211)</f>
        <v>0.211998125292923</v>
      </c>
      <c r="BS211" s="1" t="n">
        <v>147</v>
      </c>
      <c r="BT211" s="1" t="n">
        <v>0</v>
      </c>
      <c r="BU211" s="1" t="n">
        <v>46</v>
      </c>
      <c r="BV211" s="1" t="n">
        <v>1</v>
      </c>
      <c r="BW211" s="1" t="n">
        <v>85</v>
      </c>
      <c r="BX211" s="1" t="n">
        <v>0</v>
      </c>
      <c r="BY211" s="1" t="n">
        <v>16</v>
      </c>
      <c r="BZ211" s="1" t="n">
        <v>82</v>
      </c>
      <c r="CA211" s="1" t="n">
        <v>0</v>
      </c>
      <c r="CB211" s="1" t="n">
        <v>0</v>
      </c>
      <c r="CD211" s="1" t="n">
        <v>56</v>
      </c>
      <c r="CE211" s="1" t="n">
        <v>62.96</v>
      </c>
      <c r="CF211" s="1" t="n">
        <v>22.29</v>
      </c>
      <c r="CG211" s="1" t="n">
        <v>142</v>
      </c>
      <c r="CH211" s="1" t="n">
        <v>88</v>
      </c>
      <c r="CI211" s="1" t="n">
        <v>430</v>
      </c>
      <c r="CJ211" s="1" t="n">
        <v>1.59</v>
      </c>
      <c r="CK211" s="1" t="s">
        <v>433</v>
      </c>
      <c r="FM211" s="1" t="n">
        <v>6</v>
      </c>
      <c r="FN211" s="1" t="n">
        <v>6</v>
      </c>
      <c r="FO211" s="1" t="n">
        <v>2</v>
      </c>
      <c r="FP211" s="1" t="n">
        <v>2</v>
      </c>
      <c r="FQ211" s="1" t="n">
        <v>25.88833</v>
      </c>
      <c r="FR211" s="1" t="n">
        <v>361.6326</v>
      </c>
      <c r="FS211" s="1" t="n">
        <v>0.35</v>
      </c>
      <c r="FT211" s="1" t="n">
        <v>4</v>
      </c>
      <c r="FU211" s="1" t="n">
        <v>2</v>
      </c>
      <c r="FV211" s="1" t="n">
        <v>1</v>
      </c>
      <c r="FW211" s="1" t="n">
        <v>2210.59</v>
      </c>
      <c r="FX211" s="1" t="n">
        <v>73.63</v>
      </c>
      <c r="FY211" s="1" t="n">
        <v>17.04</v>
      </c>
      <c r="FZ211" s="1" t="n">
        <v>31.37</v>
      </c>
      <c r="GA211" s="1" t="n">
        <v>24.85</v>
      </c>
      <c r="GB211" s="1" t="n">
        <v>330.53</v>
      </c>
      <c r="GC211" s="1" t="n">
        <v>21.55</v>
      </c>
      <c r="GD211" s="1" t="n">
        <v>24.64</v>
      </c>
      <c r="GE211" s="1" t="n">
        <v>6.85</v>
      </c>
      <c r="GF211" s="1" t="n">
        <v>189.2</v>
      </c>
      <c r="GG211" s="1" t="n">
        <v>1.86</v>
      </c>
      <c r="GH211" s="1" t="n">
        <v>21.04</v>
      </c>
      <c r="GI211" s="1" t="n">
        <v>9.2</v>
      </c>
      <c r="GJ211" s="1" t="n">
        <v>38.98</v>
      </c>
      <c r="GK211" s="1" t="n">
        <v>29.89</v>
      </c>
      <c r="GL211" s="1" t="n">
        <v>21.09</v>
      </c>
      <c r="GM211" s="1" t="n">
        <v>11.55</v>
      </c>
      <c r="GN211" s="1" t="n">
        <v>0</v>
      </c>
      <c r="GO211" s="1" t="n">
        <v>26.4</v>
      </c>
      <c r="GP211" s="1" t="n">
        <v>13.37</v>
      </c>
      <c r="GQ211" s="1" t="n">
        <v>6.42</v>
      </c>
      <c r="GR211" s="1" t="n">
        <v>1.41</v>
      </c>
      <c r="GS211" s="1" t="n">
        <v>769.52</v>
      </c>
      <c r="GT211" s="1" t="n">
        <v>18.32</v>
      </c>
      <c r="GU211" s="1" t="n">
        <v>0.43</v>
      </c>
      <c r="GV211" s="1" t="n">
        <v>372.94</v>
      </c>
      <c r="GW211" s="1" t="n">
        <v>1367.62</v>
      </c>
      <c r="GX211" s="1" t="n">
        <v>2705.35</v>
      </c>
      <c r="GY211" s="1" t="n">
        <v>3605.35</v>
      </c>
      <c r="GZ211" s="1" t="n">
        <v>7.85</v>
      </c>
      <c r="HA211" s="1" t="n">
        <v>1.79</v>
      </c>
      <c r="HB211" s="1" t="n">
        <v>3.35</v>
      </c>
      <c r="HC211" s="1" t="n">
        <v>0</v>
      </c>
      <c r="HD211" s="1" t="n">
        <v>95.2</v>
      </c>
      <c r="HE211" s="1" t="n">
        <v>98.97</v>
      </c>
      <c r="HF211" s="1" t="n">
        <v>2.44</v>
      </c>
      <c r="HG211" s="1" t="n">
        <v>1.72</v>
      </c>
      <c r="HH211" s="1" t="n">
        <v>22.34</v>
      </c>
      <c r="HI211" s="1" t="n">
        <v>3.87</v>
      </c>
      <c r="HJ211" s="1" t="n">
        <v>1.57</v>
      </c>
      <c r="HK211" s="1" t="n">
        <v>0.2</v>
      </c>
      <c r="HL211" s="1" t="n">
        <v>341.83</v>
      </c>
      <c r="HM211" s="1" t="n">
        <v>1.21</v>
      </c>
      <c r="HN211" s="1" t="n">
        <v>109.38</v>
      </c>
      <c r="HO211" s="1" t="n">
        <v>7056.19</v>
      </c>
      <c r="HP211" s="1" t="n">
        <v>4832.81</v>
      </c>
      <c r="HQ211" s="1" t="n">
        <v>215.1</v>
      </c>
      <c r="HR211" s="1" t="n">
        <v>2560.7</v>
      </c>
      <c r="HS211" s="1" t="n">
        <v>110.56</v>
      </c>
      <c r="HT211" s="1" t="n">
        <v>7197.6</v>
      </c>
      <c r="HU211" s="1" t="n">
        <v>2324.81</v>
      </c>
      <c r="HV211" s="1" t="n">
        <v>90.51</v>
      </c>
      <c r="HW211" s="1" t="n">
        <v>7.36</v>
      </c>
      <c r="HX211" s="1" t="n">
        <v>5.24</v>
      </c>
      <c r="HY211" s="1" t="n">
        <v>5.58</v>
      </c>
      <c r="HZ211" s="1" t="n">
        <v>0.92</v>
      </c>
      <c r="IA211" s="1" t="n">
        <v>9.14</v>
      </c>
      <c r="IB211" s="1" t="n">
        <v>1.32</v>
      </c>
      <c r="IC211" s="1" t="n">
        <v>18.66</v>
      </c>
      <c r="ID211" s="1" t="n">
        <v>6.81</v>
      </c>
      <c r="IE211" s="1" t="n">
        <v>19.71</v>
      </c>
      <c r="IF211" s="1" t="n">
        <v>25.27</v>
      </c>
      <c r="IG211" s="1" t="n">
        <v>10.21</v>
      </c>
      <c r="IH211" s="1" t="n">
        <v>134.79</v>
      </c>
      <c r="II211" s="1" t="n">
        <v>7.05</v>
      </c>
      <c r="IJ211" s="1" t="n">
        <v>53.8</v>
      </c>
      <c r="IK211" s="1" t="n">
        <v>110.76</v>
      </c>
      <c r="IL211" s="1" t="n">
        <v>1967741.3</v>
      </c>
      <c r="IM211" s="1" t="n">
        <v>5953.29</v>
      </c>
      <c r="IN211" s="1" t="n">
        <v>46.4</v>
      </c>
      <c r="IO211" s="1" t="n">
        <v>0.14</v>
      </c>
      <c r="IP211" s="1" t="n">
        <v>0.07</v>
      </c>
      <c r="IQ211" s="1" t="n">
        <v>0.04</v>
      </c>
      <c r="IR211" s="1" t="n">
        <v>0.15</v>
      </c>
      <c r="IS211" s="1" t="n">
        <v>0.31</v>
      </c>
      <c r="IT211" s="1" t="n">
        <v>0</v>
      </c>
      <c r="IU211" s="1" t="n">
        <v>0.8</v>
      </c>
      <c r="IV211" s="1" t="n">
        <v>0.56</v>
      </c>
      <c r="IW211" s="1" t="n">
        <v>10.05</v>
      </c>
      <c r="IX211" s="1" t="n">
        <v>7.78</v>
      </c>
      <c r="IY211" s="1" t="n">
        <v>4.75</v>
      </c>
      <c r="IZ211" s="1" t="n">
        <v>2.23</v>
      </c>
      <c r="JA211" s="1" t="n">
        <v>1.18</v>
      </c>
      <c r="JB211" s="1" t="n">
        <v>0.04</v>
      </c>
      <c r="JC211" s="1" t="n">
        <v>21.96</v>
      </c>
      <c r="JD211" s="1" t="n">
        <v>14.41</v>
      </c>
      <c r="JE211" s="1" t="n">
        <v>0.91</v>
      </c>
      <c r="JF211" s="1" t="n">
        <v>0.07</v>
      </c>
      <c r="JG211" s="1" t="n">
        <v>0</v>
      </c>
      <c r="JH211" s="1" t="n">
        <v>8.54</v>
      </c>
      <c r="JI211" s="1" t="n">
        <v>7.5</v>
      </c>
      <c r="JJ211" s="1" t="n">
        <v>0.1</v>
      </c>
      <c r="JK211" s="1" t="n">
        <v>0.27</v>
      </c>
      <c r="JL211" s="1" t="n">
        <v>0.71</v>
      </c>
      <c r="JM211" s="1" t="n">
        <v>0.73</v>
      </c>
      <c r="JN211" s="1" t="n">
        <v>0</v>
      </c>
      <c r="JO211" s="1" t="n">
        <v>0.07</v>
      </c>
      <c r="JP211" s="1" t="n">
        <v>0.02</v>
      </c>
      <c r="JQ211" s="1" t="n">
        <v>0</v>
      </c>
      <c r="JR211" s="1" t="n">
        <v>0</v>
      </c>
      <c r="JS211" s="1" t="n">
        <v>0</v>
      </c>
      <c r="JT211" s="1" t="n">
        <v>0.01</v>
      </c>
      <c r="JU211" s="1" t="n">
        <v>0.01</v>
      </c>
      <c r="JV211" s="1" t="n">
        <v>57</v>
      </c>
      <c r="JW211" s="1" t="n">
        <v>3420</v>
      </c>
      <c r="JX211" s="1" t="n">
        <v>51.3</v>
      </c>
      <c r="JY211" s="1" t="n">
        <v>3</v>
      </c>
      <c r="JZ211" s="1" t="n">
        <v>3</v>
      </c>
      <c r="KA211" s="1" t="n">
        <v>180</v>
      </c>
      <c r="KB211" s="1" t="n">
        <v>1.5375</v>
      </c>
      <c r="KC211" s="1" t="n">
        <v>0.625</v>
      </c>
      <c r="KD211" s="1" t="n">
        <v>37.5</v>
      </c>
      <c r="KE211" s="1" t="n">
        <v>51</v>
      </c>
      <c r="KF211" s="1" t="n">
        <v>108</v>
      </c>
      <c r="KG211" s="1" t="n">
        <v>244.9024</v>
      </c>
    </row>
    <row r="212" customFormat="false" ht="15" hidden="false" customHeight="true" outlineLevel="0" collapsed="false">
      <c r="A212" s="1" t="n">
        <v>30884</v>
      </c>
      <c r="B212" s="1" t="n">
        <v>1</v>
      </c>
      <c r="C212" s="1" t="n">
        <v>28</v>
      </c>
      <c r="D212" s="1" t="n">
        <v>1</v>
      </c>
      <c r="E212" s="1" t="n">
        <v>1</v>
      </c>
      <c r="F212" s="1" t="n">
        <v>0</v>
      </c>
      <c r="G212" s="1" t="n">
        <v>1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</v>
      </c>
      <c r="M212" s="1" t="n">
        <v>0</v>
      </c>
      <c r="N212" s="1" t="n">
        <v>0</v>
      </c>
      <c r="O212" s="1" t="n">
        <v>0</v>
      </c>
      <c r="P212" s="1" t="n">
        <f aca="false">SUM(E212:O212)</f>
        <v>2</v>
      </c>
      <c r="Q212" s="1" t="n">
        <v>120</v>
      </c>
      <c r="R212" s="1" t="n">
        <v>80</v>
      </c>
      <c r="S212" s="1" t="n">
        <v>40</v>
      </c>
      <c r="T212" s="2" t="n">
        <v>93.3333333333333</v>
      </c>
      <c r="U212" s="3" t="n">
        <v>60.8</v>
      </c>
      <c r="V212" s="3" t="n">
        <v>163</v>
      </c>
      <c r="W212" s="2" t="n">
        <v>22.8838119613083</v>
      </c>
      <c r="X212" s="2" t="n">
        <v>0</v>
      </c>
      <c r="Y212" s="3" t="n">
        <v>81.5</v>
      </c>
      <c r="Z212" s="3" t="n">
        <v>95</v>
      </c>
      <c r="AA212" s="2" t="n">
        <v>36.2947553406287</v>
      </c>
      <c r="AB212" s="2" t="n">
        <v>0.5</v>
      </c>
      <c r="AC212" s="2" t="n">
        <v>0.857894736842105</v>
      </c>
      <c r="AD212" s="3" t="n">
        <v>20.2</v>
      </c>
      <c r="AE212" s="3" t="n">
        <v>12.3</v>
      </c>
      <c r="AF212" s="3" t="n">
        <v>48.5</v>
      </c>
      <c r="AG212" s="1" t="n">
        <v>4</v>
      </c>
      <c r="AH212" s="3" t="n">
        <v>57.9</v>
      </c>
      <c r="AI212" s="3" t="n">
        <v>35.2</v>
      </c>
      <c r="AJ212" s="3" t="n">
        <v>46</v>
      </c>
      <c r="AK212" s="3" t="n">
        <v>2.5</v>
      </c>
      <c r="AL212" s="1" t="n">
        <v>1446</v>
      </c>
      <c r="AM212" s="1" t="n">
        <v>29</v>
      </c>
      <c r="AN212" s="1" t="n">
        <v>2241</v>
      </c>
      <c r="AO212" s="1" t="n">
        <v>95</v>
      </c>
      <c r="AP212" s="1" t="n">
        <v>156</v>
      </c>
      <c r="AQ212" s="1" t="n">
        <v>187</v>
      </c>
      <c r="AR212" s="1" t="n">
        <v>145</v>
      </c>
      <c r="AS212" s="1" t="n">
        <v>138</v>
      </c>
      <c r="AT212" s="1" t="n">
        <v>1</v>
      </c>
      <c r="AU212" s="1" t="n">
        <f aca="false">((AO212*15)+(AP212*30)+(AQ212*30)+(AR212*30)+(AS212*15))-(AO212*120)</f>
        <v>6735</v>
      </c>
      <c r="AV212" s="1" t="n">
        <f aca="false">((AO212*15)+(AP212*30)+(AQ212*30)+(AR212*30)+(AS212*15))</f>
        <v>18135</v>
      </c>
      <c r="AX212" s="4" t="n">
        <f aca="false">10000/SQRT((AO212*BE212)*(AVERAGE(AO212:AS212)*AVERAGE(BE212:BI212)))</f>
        <v>10.8630945111318</v>
      </c>
      <c r="AY212" s="4" t="n">
        <v>0</v>
      </c>
      <c r="AZ212" s="2" t="n">
        <f aca="false">(AO212*BE212)/405</f>
        <v>0.865555555555556</v>
      </c>
      <c r="BA212" s="2" t="n">
        <v>0</v>
      </c>
      <c r="BB212" s="2" t="n">
        <f aca="false">1/(LOG(BE212)+LOG(AO212))</f>
        <v>0.392965914616367</v>
      </c>
      <c r="BC212" s="2" t="n">
        <f aca="false">(BF212-BE212)/(AP212-AO212)</f>
        <v>0.378852459016393</v>
      </c>
      <c r="BD212" s="2" t="n">
        <f aca="false">(20*BE212)/((AO212/18)-3.5)</f>
        <v>41.5125</v>
      </c>
      <c r="BE212" s="3" t="n">
        <v>3.69</v>
      </c>
      <c r="BF212" s="3" t="n">
        <v>26.8</v>
      </c>
      <c r="BG212" s="3" t="n">
        <v>22.9</v>
      </c>
      <c r="BH212" s="3" t="n">
        <v>25.4</v>
      </c>
      <c r="BI212" s="3" t="n">
        <v>5.03</v>
      </c>
      <c r="BJ212" s="2" t="n">
        <f aca="false">((BE212*15)+(BF212*30)+(BG212*30)+(BH212*30)+(BI212*15))-(BE212*120)</f>
        <v>1941</v>
      </c>
      <c r="BK212" s="2" t="n">
        <f aca="false">((BE212*15)+(BF212*30)+(BG212*30)+(BH212*30)+(BI212*15))</f>
        <v>2383.8</v>
      </c>
      <c r="BL212" s="2" t="n">
        <f aca="false">(1/BE212)</f>
        <v>0.2710027100271</v>
      </c>
      <c r="BM212" s="2" t="n">
        <f aca="false">(BJ212/AU212)</f>
        <v>0.288195991091314</v>
      </c>
      <c r="BN212" s="2" t="n">
        <f aca="false">(BK212/AV212)</f>
        <v>0.131447477253929</v>
      </c>
      <c r="BO212" s="2" t="n">
        <f aca="false">(AX212*BM212)</f>
        <v>3.13070028895423</v>
      </c>
      <c r="BP212" s="2" t="n">
        <f aca="false">(AX212*BN212)</f>
        <v>1.42792636865927</v>
      </c>
      <c r="BQ212" s="2" t="n">
        <v>2</v>
      </c>
      <c r="BR212" s="4" t="n">
        <f aca="false">(BC212*BL212)</f>
        <v>0.102670043093874</v>
      </c>
      <c r="BS212" s="1" t="n">
        <v>155</v>
      </c>
      <c r="BT212" s="1" t="n">
        <v>0</v>
      </c>
      <c r="BU212" s="1" t="n">
        <v>40</v>
      </c>
      <c r="BV212" s="1" t="n">
        <v>0</v>
      </c>
      <c r="BW212" s="1" t="n">
        <v>88</v>
      </c>
      <c r="BX212" s="1" t="n">
        <v>0</v>
      </c>
      <c r="BY212" s="1" t="n">
        <v>27</v>
      </c>
      <c r="BZ212" s="1" t="n">
        <v>135</v>
      </c>
      <c r="CA212" s="1" t="n">
        <v>0</v>
      </c>
      <c r="CB212" s="1" t="n">
        <v>0</v>
      </c>
      <c r="CD212" s="1" t="n">
        <v>96</v>
      </c>
      <c r="CE212" s="1" t="n">
        <v>175.31</v>
      </c>
      <c r="CF212" s="1" t="n">
        <v>25.42</v>
      </c>
      <c r="CG212" s="1" t="n">
        <v>132</v>
      </c>
      <c r="CH212" s="1" t="n">
        <v>100</v>
      </c>
      <c r="CI212" s="1" t="n">
        <v>414</v>
      </c>
      <c r="CJ212" s="1" t="n">
        <v>0.86</v>
      </c>
      <c r="CK212" s="1" t="s">
        <v>474</v>
      </c>
    </row>
    <row r="213" customFormat="false" ht="15" hidden="false" customHeight="true" outlineLevel="0" collapsed="false">
      <c r="A213" s="1" t="n">
        <v>30885</v>
      </c>
      <c r="B213" s="1" t="n">
        <v>2</v>
      </c>
      <c r="C213" s="1" t="n">
        <v>25</v>
      </c>
      <c r="D213" s="1" t="n">
        <v>1</v>
      </c>
      <c r="E213" s="1" t="n">
        <v>1</v>
      </c>
      <c r="F213" s="1" t="n">
        <v>0</v>
      </c>
      <c r="G213" s="1" t="n">
        <v>1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</v>
      </c>
      <c r="M213" s="1" t="n">
        <v>0</v>
      </c>
      <c r="N213" s="1" t="n">
        <v>0</v>
      </c>
      <c r="O213" s="1" t="n">
        <v>0</v>
      </c>
      <c r="P213" s="1" t="n">
        <f aca="false">SUM(E213:O213)</f>
        <v>2</v>
      </c>
      <c r="Q213" s="1" t="n">
        <v>110</v>
      </c>
      <c r="R213" s="1" t="n">
        <v>70</v>
      </c>
      <c r="S213" s="1" t="n">
        <v>40</v>
      </c>
      <c r="T213" s="2" t="n">
        <v>83.3333333333333</v>
      </c>
      <c r="U213" s="3" t="n">
        <v>53.9</v>
      </c>
      <c r="V213" s="3" t="n">
        <v>165</v>
      </c>
      <c r="W213" s="2" t="n">
        <v>19.7979797979798</v>
      </c>
      <c r="X213" s="2" t="n">
        <v>0</v>
      </c>
      <c r="Y213" s="3" t="n">
        <v>65</v>
      </c>
      <c r="Z213" s="3" t="n">
        <v>89.5</v>
      </c>
      <c r="AA213" s="2" t="n">
        <v>27.7560364802036</v>
      </c>
      <c r="AB213" s="2" t="n">
        <v>0.393939393939394</v>
      </c>
      <c r="AC213" s="2" t="n">
        <v>0.726256983240223</v>
      </c>
      <c r="AD213" s="3" t="n">
        <v>26.4</v>
      </c>
      <c r="AE213" s="3" t="n">
        <v>14.2</v>
      </c>
      <c r="AF213" s="3" t="n">
        <v>39.7</v>
      </c>
      <c r="AG213" s="1" t="n">
        <v>1</v>
      </c>
      <c r="AH213" s="3" t="n">
        <v>51.2</v>
      </c>
      <c r="AI213" s="3" t="n">
        <v>27.6</v>
      </c>
      <c r="AJ213" s="3" t="n">
        <v>37.7</v>
      </c>
      <c r="AK213" s="3" t="n">
        <v>2</v>
      </c>
      <c r="AL213" s="1" t="n">
        <v>1235</v>
      </c>
      <c r="AM213" s="1" t="n">
        <v>18</v>
      </c>
      <c r="AN213" s="1" t="n">
        <v>1914</v>
      </c>
      <c r="AO213" s="1" t="n">
        <v>89</v>
      </c>
      <c r="AP213" s="1" t="n">
        <v>103</v>
      </c>
      <c r="AQ213" s="1" t="n">
        <v>95</v>
      </c>
      <c r="AR213" s="1" t="n">
        <v>83</v>
      </c>
      <c r="AS213" s="1" t="n">
        <v>65</v>
      </c>
      <c r="AT213" s="1" t="n">
        <v>1</v>
      </c>
      <c r="AU213" s="1" t="n">
        <f aca="false">((AO213*15)+(AP213*30)+(AQ213*30)+(AR213*30)+(AS213*15))-(AO213*120)</f>
        <v>60</v>
      </c>
      <c r="AV213" s="1" t="n">
        <f aca="false">((AO213*15)+(AP213*30)+(AQ213*30)+(AR213*30)+(AS213*15))</f>
        <v>10740</v>
      </c>
      <c r="AX213" s="4" t="n">
        <f aca="false">10000/SQRT((AO213*BE213)*(AVERAGE(AO213:AS213)*AVERAGE(BE213:BI213)))</f>
        <v>9.80888486738815</v>
      </c>
      <c r="AY213" s="4" t="n">
        <v>0</v>
      </c>
      <c r="AZ213" s="2" t="n">
        <f aca="false">(AO213*BE213)/405</f>
        <v>1.10535802469136</v>
      </c>
      <c r="BA213" s="2" t="n">
        <v>0</v>
      </c>
      <c r="BB213" s="2" t="n">
        <f aca="false">1/(LOG(BE213)+LOG(AO213))</f>
        <v>0.377222122391463</v>
      </c>
      <c r="BC213" s="2" t="n">
        <f aca="false">(BF213-BE213)/(AP213-AO213)</f>
        <v>1.46214285714286</v>
      </c>
      <c r="BD213" s="2" t="n">
        <f aca="false">(20*BE213)/((AO213/18)-3.5)</f>
        <v>69.6461538461538</v>
      </c>
      <c r="BE213" s="3" t="n">
        <v>5.03</v>
      </c>
      <c r="BF213" s="3" t="n">
        <v>25.5</v>
      </c>
      <c r="BG213" s="3" t="n">
        <v>44.8</v>
      </c>
      <c r="BH213" s="3" t="n">
        <v>28.6</v>
      </c>
      <c r="BI213" s="3" t="n">
        <v>29.5</v>
      </c>
      <c r="BJ213" s="2" t="n">
        <f aca="false">((BE213*15)+(BF213*30)+(BG213*30)+(BH213*30)+(BI213*15))-(BE213*120)</f>
        <v>2881.35</v>
      </c>
      <c r="BK213" s="2" t="n">
        <f aca="false">((BE213*15)+(BF213*30)+(BG213*30)+(BH213*30)+(BI213*15))</f>
        <v>3484.95</v>
      </c>
      <c r="BL213" s="2" t="n">
        <f aca="false">(1/BE213)</f>
        <v>0.198807157057654</v>
      </c>
      <c r="BM213" s="2" t="n">
        <f aca="false">(BJ213/AU213)</f>
        <v>48.0225</v>
      </c>
      <c r="BN213" s="2" t="n">
        <f aca="false">(BK213/AV213)</f>
        <v>0.324483240223464</v>
      </c>
      <c r="BO213" s="2" t="n">
        <f aca="false">(AX213*BM213)</f>
        <v>471.047173544147</v>
      </c>
      <c r="BP213" s="2" t="n">
        <f aca="false">(AX213*BN213)</f>
        <v>3.18281874474901</v>
      </c>
      <c r="BQ213" s="2" t="n">
        <v>2</v>
      </c>
      <c r="BR213" s="4" t="n">
        <f aca="false">(BC213*BL213)</f>
        <v>0.290684464640727</v>
      </c>
      <c r="BS213" s="1" t="n">
        <v>146</v>
      </c>
      <c r="BT213" s="1" t="n">
        <v>0</v>
      </c>
      <c r="BU213" s="1" t="n">
        <v>61</v>
      </c>
      <c r="BV213" s="1" t="n">
        <v>0</v>
      </c>
      <c r="BW213" s="1" t="n">
        <v>64</v>
      </c>
      <c r="BX213" s="1" t="n">
        <v>0</v>
      </c>
      <c r="BY213" s="1" t="n">
        <v>21</v>
      </c>
      <c r="BZ213" s="1" t="n">
        <v>105</v>
      </c>
      <c r="CA213" s="1" t="n">
        <v>0</v>
      </c>
      <c r="CB213" s="1" t="n">
        <v>0</v>
      </c>
      <c r="CD213" s="1" t="n">
        <v>62</v>
      </c>
      <c r="CE213" s="1" t="n">
        <v>80.46</v>
      </c>
      <c r="CF213" s="1" t="n">
        <v>61.86</v>
      </c>
      <c r="CG213" s="1" t="n">
        <v>196</v>
      </c>
      <c r="CH213" s="1" t="n">
        <v>84</v>
      </c>
      <c r="CI213" s="1" t="n">
        <v>422</v>
      </c>
      <c r="CJ213" s="1" t="n">
        <v>0.63</v>
      </c>
      <c r="CK213" s="1" t="s">
        <v>429</v>
      </c>
      <c r="FM213" s="1" t="n">
        <v>0</v>
      </c>
      <c r="FN213" s="1" t="n">
        <v>0</v>
      </c>
      <c r="FO213" s="1" t="n">
        <v>2</v>
      </c>
      <c r="FP213" s="1" t="n">
        <v>2</v>
      </c>
      <c r="FQ213" s="1" t="n">
        <v>31.24036</v>
      </c>
      <c r="FR213" s="1" t="n">
        <v>640.2085</v>
      </c>
      <c r="FS213" s="1" t="n">
        <v>0</v>
      </c>
      <c r="FT213" s="1" t="n">
        <v>1</v>
      </c>
      <c r="FU213" s="1" t="n">
        <v>4</v>
      </c>
      <c r="FV213" s="1" t="n">
        <v>1</v>
      </c>
      <c r="FW213" s="1" t="n">
        <v>2567.62</v>
      </c>
      <c r="FX213" s="1" t="n">
        <v>69.77</v>
      </c>
      <c r="FY213" s="1" t="n">
        <v>22.93</v>
      </c>
      <c r="FZ213" s="1" t="n">
        <v>29.36</v>
      </c>
      <c r="GA213" s="1" t="n">
        <v>30.42</v>
      </c>
      <c r="GB213" s="1" t="n">
        <v>430.16</v>
      </c>
      <c r="GC213" s="1" t="n">
        <v>84.25</v>
      </c>
      <c r="GD213" s="1" t="n">
        <v>34.88</v>
      </c>
      <c r="GE213" s="1" t="n">
        <v>5.06</v>
      </c>
      <c r="GF213" s="1" t="n">
        <v>125.39</v>
      </c>
      <c r="GG213" s="1" t="n">
        <v>1.76</v>
      </c>
      <c r="GH213" s="1" t="n">
        <v>23.9</v>
      </c>
      <c r="GI213" s="1" t="n">
        <v>7.22</v>
      </c>
      <c r="GJ213" s="1" t="n">
        <v>33.04</v>
      </c>
      <c r="GK213" s="1" t="n">
        <v>26.65</v>
      </c>
      <c r="GL213" s="1" t="n">
        <v>16.69</v>
      </c>
      <c r="GM213" s="1" t="n">
        <v>8.64</v>
      </c>
      <c r="GN213" s="1" t="n">
        <v>0</v>
      </c>
      <c r="GO213" s="1" t="n">
        <v>23.02</v>
      </c>
      <c r="GP213" s="1" t="n">
        <v>10.83</v>
      </c>
      <c r="GQ213" s="1" t="n">
        <v>5.04</v>
      </c>
      <c r="GR213" s="1" t="n">
        <v>1.77</v>
      </c>
      <c r="GS213" s="1" t="n">
        <v>841.77</v>
      </c>
      <c r="GT213" s="1" t="n">
        <v>18.2</v>
      </c>
      <c r="GU213" s="1" t="n">
        <v>0.61</v>
      </c>
      <c r="GV213" s="1" t="n">
        <v>346.55</v>
      </c>
      <c r="GW213" s="1" t="n">
        <v>1427.2</v>
      </c>
      <c r="GX213" s="1" t="n">
        <v>3253.42</v>
      </c>
      <c r="GY213" s="1" t="n">
        <v>2874.4</v>
      </c>
      <c r="GZ213" s="1" t="n">
        <v>8.03</v>
      </c>
      <c r="HA213" s="1" t="n">
        <v>2.67</v>
      </c>
      <c r="HB213" s="1" t="n">
        <v>3.93</v>
      </c>
      <c r="HC213" s="1" t="n">
        <v>0</v>
      </c>
      <c r="HD213" s="1" t="n">
        <v>65.14</v>
      </c>
      <c r="HE213" s="1" t="n">
        <v>216.73</v>
      </c>
      <c r="HF213" s="1" t="n">
        <v>2.29</v>
      </c>
      <c r="HG213" s="1" t="n">
        <v>1.9</v>
      </c>
      <c r="HH213" s="1" t="n">
        <v>23.03</v>
      </c>
      <c r="HI213" s="1" t="n">
        <v>4.99</v>
      </c>
      <c r="HJ213" s="1" t="n">
        <v>1.74</v>
      </c>
      <c r="HK213" s="1" t="n">
        <v>0.38</v>
      </c>
      <c r="HL213" s="1" t="n">
        <v>391.77</v>
      </c>
      <c r="HM213" s="1" t="n">
        <v>1.79</v>
      </c>
      <c r="HN213" s="1" t="n">
        <v>96.48</v>
      </c>
      <c r="HO213" s="1" t="n">
        <v>3870.38</v>
      </c>
      <c r="HP213" s="1" t="n">
        <v>4202.87</v>
      </c>
      <c r="HQ213" s="1" t="n">
        <v>55.88</v>
      </c>
      <c r="HR213" s="1" t="n">
        <v>2115.74</v>
      </c>
      <c r="HS213" s="1" t="n">
        <v>299.7</v>
      </c>
      <c r="HT213" s="1" t="n">
        <v>7871.99</v>
      </c>
      <c r="HU213" s="1" t="n">
        <v>1884.96</v>
      </c>
      <c r="HV213" s="1" t="n">
        <v>182.1</v>
      </c>
      <c r="HW213" s="1" t="n">
        <v>11.87</v>
      </c>
      <c r="HX213" s="1" t="n">
        <v>11.81</v>
      </c>
      <c r="HY213" s="1" t="n">
        <v>8.6</v>
      </c>
      <c r="HZ213" s="1" t="n">
        <v>3.93</v>
      </c>
      <c r="IA213" s="1" t="n">
        <v>17.18</v>
      </c>
      <c r="IB213" s="1" t="n">
        <v>4.15</v>
      </c>
      <c r="IC213" s="1" t="n">
        <v>35.21</v>
      </c>
      <c r="ID213" s="1" t="n">
        <v>11.7</v>
      </c>
      <c r="IE213" s="1" t="n">
        <v>16.18</v>
      </c>
      <c r="IF213" s="1" t="n">
        <v>25.52</v>
      </c>
      <c r="IG213" s="1" t="n">
        <v>18.11</v>
      </c>
      <c r="IH213" s="1" t="n">
        <v>117.88</v>
      </c>
      <c r="II213" s="1" t="n">
        <v>0</v>
      </c>
      <c r="IJ213" s="1" t="n">
        <v>72.78</v>
      </c>
      <c r="IK213" s="1" t="n">
        <v>83.35</v>
      </c>
      <c r="IL213" s="1" t="n">
        <v>2195856.8</v>
      </c>
      <c r="IM213" s="1" t="n">
        <v>5104.74</v>
      </c>
      <c r="IN213" s="1" t="n">
        <v>59.13</v>
      </c>
      <c r="IO213" s="1" t="n">
        <v>0.06</v>
      </c>
      <c r="IP213" s="1" t="n">
        <v>0.07</v>
      </c>
      <c r="IQ213" s="1" t="n">
        <v>0.07</v>
      </c>
      <c r="IR213" s="1" t="n">
        <v>0.14</v>
      </c>
      <c r="IS213" s="1" t="n">
        <v>0.09</v>
      </c>
      <c r="IT213" s="1" t="n">
        <v>0.11</v>
      </c>
      <c r="IU213" s="1" t="n">
        <v>0.56</v>
      </c>
      <c r="IV213" s="1" t="n">
        <v>1.01</v>
      </c>
      <c r="IW213" s="1" t="n">
        <v>9.39</v>
      </c>
      <c r="IX213" s="1" t="n">
        <v>9.02</v>
      </c>
      <c r="IY213" s="1" t="n">
        <v>3.92</v>
      </c>
      <c r="IZ213" s="1" t="n">
        <v>4.14</v>
      </c>
      <c r="JA213" s="1" t="n">
        <v>1</v>
      </c>
      <c r="JB213" s="1" t="n">
        <v>0.04</v>
      </c>
      <c r="JC213" s="1" t="n">
        <v>23.62</v>
      </c>
      <c r="JD213" s="1" t="n">
        <v>12.55</v>
      </c>
      <c r="JE213" s="1" t="n">
        <v>2.91</v>
      </c>
      <c r="JF213" s="1" t="n">
        <v>0.2</v>
      </c>
      <c r="JG213" s="1" t="n">
        <v>0.05</v>
      </c>
      <c r="JH213" s="1" t="n">
        <v>14.17</v>
      </c>
      <c r="JI213" s="1" t="n">
        <v>9.03</v>
      </c>
      <c r="JJ213" s="1" t="n">
        <v>0.29</v>
      </c>
      <c r="JK213" s="1" t="n">
        <v>0.52</v>
      </c>
      <c r="JL213" s="1" t="n">
        <v>1.17</v>
      </c>
      <c r="JM213" s="1" t="n">
        <v>0.99</v>
      </c>
      <c r="JN213" s="1" t="n">
        <v>0.01</v>
      </c>
      <c r="JO213" s="1" t="n">
        <v>0.06</v>
      </c>
      <c r="JP213" s="1" t="n">
        <v>0.02</v>
      </c>
      <c r="JQ213" s="1" t="n">
        <v>0.04</v>
      </c>
      <c r="JR213" s="1" t="n">
        <v>0.04</v>
      </c>
      <c r="JS213" s="1" t="n">
        <v>0.01</v>
      </c>
      <c r="JT213" s="1" t="n">
        <v>0.11</v>
      </c>
      <c r="JU213" s="1" t="n">
        <v>0.1</v>
      </c>
      <c r="JV213" s="1" t="n">
        <v>39</v>
      </c>
      <c r="JW213" s="1" t="n">
        <v>2340</v>
      </c>
      <c r="JX213" s="1" t="n">
        <v>35.1</v>
      </c>
      <c r="JY213" s="1" t="n">
        <v>47.439</v>
      </c>
      <c r="JZ213" s="1" t="n">
        <v>38.226</v>
      </c>
      <c r="KA213" s="1" t="n">
        <v>2293.56</v>
      </c>
      <c r="KB213" s="1" t="n">
        <v>87.0965</v>
      </c>
      <c r="KC213" s="1" t="n">
        <v>36.867</v>
      </c>
      <c r="KD213" s="1" t="n">
        <v>2212.02</v>
      </c>
      <c r="KE213" s="1" t="n">
        <v>118.593</v>
      </c>
      <c r="KF213" s="1" t="n">
        <v>157.593</v>
      </c>
      <c r="KG213" s="1" t="n">
        <v>241.6559</v>
      </c>
    </row>
    <row r="214" customFormat="false" ht="15" hidden="false" customHeight="true" outlineLevel="0" collapsed="false">
      <c r="A214" s="1" t="n">
        <v>30886</v>
      </c>
      <c r="B214" s="1" t="n">
        <v>2</v>
      </c>
      <c r="C214" s="1" t="n">
        <v>25</v>
      </c>
      <c r="D214" s="1" t="n">
        <v>1</v>
      </c>
      <c r="E214" s="1" t="n">
        <v>1</v>
      </c>
      <c r="F214" s="1" t="n">
        <v>0</v>
      </c>
      <c r="G214" s="1" t="n">
        <v>1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</v>
      </c>
      <c r="M214" s="1" t="n">
        <v>0</v>
      </c>
      <c r="N214" s="1" t="n">
        <v>0</v>
      </c>
      <c r="O214" s="1" t="n">
        <v>1</v>
      </c>
      <c r="P214" s="1" t="n">
        <f aca="false">SUM(E214:O214)</f>
        <v>3</v>
      </c>
      <c r="Q214" s="1" t="n">
        <v>100</v>
      </c>
      <c r="R214" s="1" t="n">
        <v>70</v>
      </c>
      <c r="S214" s="1" t="n">
        <v>30</v>
      </c>
      <c r="T214" s="2" t="n">
        <v>80</v>
      </c>
      <c r="U214" s="3" t="n">
        <v>59.9</v>
      </c>
      <c r="V214" s="3" t="n">
        <v>161.8</v>
      </c>
      <c r="W214" s="2" t="n">
        <v>22.8807253380923</v>
      </c>
      <c r="X214" s="2" t="n">
        <v>0</v>
      </c>
      <c r="Y214" s="3" t="n">
        <v>76.5</v>
      </c>
      <c r="Z214" s="3" t="n">
        <v>97.2</v>
      </c>
      <c r="AA214" s="2" t="n">
        <v>32.9631148154775</v>
      </c>
      <c r="AB214" s="2" t="n">
        <v>0.472805933250927</v>
      </c>
      <c r="AC214" s="2" t="n">
        <v>0.787037037037037</v>
      </c>
      <c r="AD214" s="3" t="n">
        <v>34.3</v>
      </c>
      <c r="AE214" s="3" t="n">
        <v>20.5</v>
      </c>
      <c r="AF214" s="3" t="n">
        <v>39.4</v>
      </c>
      <c r="AG214" s="1" t="n">
        <v>3</v>
      </c>
      <c r="AH214" s="3" t="n">
        <v>46.1</v>
      </c>
      <c r="AI214" s="3" t="n">
        <v>27.6</v>
      </c>
      <c r="AJ214" s="3" t="n">
        <v>37.4</v>
      </c>
      <c r="AK214" s="3" t="n">
        <v>2</v>
      </c>
      <c r="AL214" s="1" t="n">
        <v>1251</v>
      </c>
      <c r="AM214" s="1" t="n">
        <v>36</v>
      </c>
      <c r="AN214" s="1" t="n">
        <v>1952</v>
      </c>
      <c r="AO214" s="1" t="n">
        <v>86</v>
      </c>
      <c r="AP214" s="1" t="n">
        <v>109</v>
      </c>
      <c r="AQ214" s="1" t="n">
        <v>112</v>
      </c>
      <c r="AR214" s="1" t="n">
        <v>91</v>
      </c>
      <c r="AS214" s="1" t="n">
        <v>96</v>
      </c>
      <c r="AT214" s="1" t="n">
        <v>1</v>
      </c>
      <c r="AU214" s="1" t="n">
        <f aca="false">((AO214*15)+(AP214*30)+(AQ214*30)+(AR214*30)+(AS214*15))-(AO214*120)</f>
        <v>1770</v>
      </c>
      <c r="AV214" s="1" t="n">
        <f aca="false">((AO214*15)+(AP214*30)+(AQ214*30)+(AR214*30)+(AS214*15))</f>
        <v>12090</v>
      </c>
      <c r="AX214" s="4" t="n">
        <f aca="false">10000/SQRT((AO214*BE214)*(AVERAGE(AO214:AS214)*AVERAGE(BE214:BI214)))</f>
        <v>19.3848044991575</v>
      </c>
      <c r="AY214" s="4" t="n">
        <v>0</v>
      </c>
      <c r="AZ214" s="2" t="n">
        <f aca="false">(AO214*BE214)/405</f>
        <v>0.424691358024691</v>
      </c>
      <c r="BA214" s="2" t="n">
        <v>0</v>
      </c>
      <c r="BB214" s="2" t="n">
        <f aca="false">1/(LOG(BE214)+LOG(AO214))</f>
        <v>0.447321527660862</v>
      </c>
      <c r="BC214" s="2" t="n">
        <f aca="false">(BF214-BE214)/(AP214-AO214)</f>
        <v>0.41304347826087</v>
      </c>
      <c r="BD214" s="2" t="n">
        <f aca="false">(20*BE214)/((AO214/18)-3.5)</f>
        <v>31.304347826087</v>
      </c>
      <c r="BE214" s="3" t="n">
        <v>2</v>
      </c>
      <c r="BF214" s="3" t="n">
        <v>11.5</v>
      </c>
      <c r="BG214" s="3" t="n">
        <v>17.9</v>
      </c>
      <c r="BH214" s="3" t="n">
        <v>20.7</v>
      </c>
      <c r="BI214" s="3" t="n">
        <v>26.2</v>
      </c>
      <c r="BJ214" s="2" t="n">
        <f aca="false">((BE214*15)+(BF214*30)+(BG214*30)+(BH214*30)+(BI214*15))-(BE214*120)</f>
        <v>1686</v>
      </c>
      <c r="BK214" s="2" t="n">
        <f aca="false">((BE214*15)+(BF214*30)+(BG214*30)+(BH214*30)+(BI214*15))</f>
        <v>1926</v>
      </c>
      <c r="BL214" s="2" t="n">
        <f aca="false">(1/BE214)</f>
        <v>0.5</v>
      </c>
      <c r="BM214" s="2" t="n">
        <f aca="false">(BJ214/AU214)</f>
        <v>0.952542372881356</v>
      </c>
      <c r="BN214" s="2" t="n">
        <f aca="false">(BK214/AV214)</f>
        <v>0.159305210918114</v>
      </c>
      <c r="BO214" s="2" t="n">
        <f aca="false">(AX214*BM214)</f>
        <v>18.4648476754687</v>
      </c>
      <c r="BP214" s="2" t="n">
        <f aca="false">(AX214*BN214)</f>
        <v>3.08810036934469</v>
      </c>
      <c r="BQ214" s="2" t="n">
        <v>2</v>
      </c>
      <c r="BR214" s="4" t="n">
        <f aca="false">(BC214*BL214)</f>
        <v>0.206521739130435</v>
      </c>
      <c r="BS214" s="1" t="n">
        <v>158</v>
      </c>
      <c r="BT214" s="1" t="n">
        <v>0</v>
      </c>
      <c r="BU214" s="1" t="n">
        <v>47</v>
      </c>
      <c r="BV214" s="1" t="n">
        <v>1</v>
      </c>
      <c r="BW214" s="1" t="n">
        <v>100</v>
      </c>
      <c r="BX214" s="1" t="n">
        <v>0</v>
      </c>
      <c r="BY214" s="1" t="n">
        <v>11</v>
      </c>
      <c r="BZ214" s="1" t="n">
        <v>53</v>
      </c>
      <c r="CA214" s="1" t="n">
        <v>0</v>
      </c>
      <c r="CB214" s="1" t="n">
        <v>0</v>
      </c>
      <c r="CD214" s="1" t="n">
        <v>59</v>
      </c>
      <c r="CE214" s="1" t="n">
        <v>146.07</v>
      </c>
      <c r="CF214" s="1" t="n">
        <v>40.4</v>
      </c>
      <c r="CG214" s="1" t="n">
        <v>122</v>
      </c>
      <c r="CH214" s="1" t="n">
        <v>88</v>
      </c>
      <c r="CI214" s="1" t="n">
        <v>376</v>
      </c>
      <c r="CJ214" s="1" t="n">
        <v>0.41</v>
      </c>
      <c r="CK214" s="1" t="s">
        <v>433</v>
      </c>
    </row>
    <row r="215" customFormat="false" ht="15" hidden="false" customHeight="true" outlineLevel="0" collapsed="false">
      <c r="A215" s="1" t="n">
        <v>30890</v>
      </c>
      <c r="B215" s="1" t="n">
        <v>2</v>
      </c>
      <c r="C215" s="1" t="n">
        <v>21</v>
      </c>
      <c r="D215" s="1" t="n">
        <v>1</v>
      </c>
      <c r="E215" s="1" t="n">
        <v>1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</v>
      </c>
      <c r="M215" s="1" t="n">
        <v>0</v>
      </c>
      <c r="N215" s="1" t="n">
        <v>0</v>
      </c>
      <c r="O215" s="1" t="n">
        <v>1</v>
      </c>
      <c r="P215" s="1" t="n">
        <f aca="false">SUM(E215:O215)</f>
        <v>2</v>
      </c>
      <c r="Q215" s="1" t="n">
        <v>100</v>
      </c>
      <c r="R215" s="1" t="n">
        <v>70</v>
      </c>
      <c r="S215" s="1" t="n">
        <v>30</v>
      </c>
      <c r="T215" s="2" t="n">
        <v>80</v>
      </c>
      <c r="U215" s="3" t="n">
        <v>54.9</v>
      </c>
      <c r="V215" s="3" t="n">
        <v>151.6</v>
      </c>
      <c r="W215" s="2" t="n">
        <v>23.8876783091179</v>
      </c>
      <c r="X215" s="2" t="n">
        <v>0</v>
      </c>
      <c r="Y215" s="3" t="n">
        <v>79</v>
      </c>
      <c r="Z215" s="3" t="n">
        <v>92.5</v>
      </c>
      <c r="AA215" s="2" t="n">
        <v>37.7224631875508</v>
      </c>
      <c r="AB215" s="2" t="n">
        <v>0.521108179419525</v>
      </c>
      <c r="AC215" s="2" t="n">
        <v>0.854054054054054</v>
      </c>
      <c r="AD215" s="3" t="n">
        <v>28.2</v>
      </c>
      <c r="AE215" s="3" t="n">
        <v>15.5</v>
      </c>
      <c r="AF215" s="3" t="n">
        <v>39.4</v>
      </c>
      <c r="AG215" s="1" t="n">
        <v>2</v>
      </c>
      <c r="AH215" s="3" t="n">
        <v>50.1</v>
      </c>
      <c r="AI215" s="3" t="n">
        <v>27.5</v>
      </c>
      <c r="AJ215" s="3" t="n">
        <v>37.4</v>
      </c>
      <c r="AK215" s="3" t="n">
        <v>2</v>
      </c>
      <c r="AL215" s="1" t="n">
        <v>1252</v>
      </c>
      <c r="AM215" s="1" t="n">
        <v>19</v>
      </c>
      <c r="AN215" s="1" t="n">
        <v>1953</v>
      </c>
      <c r="AO215" s="1" t="n">
        <v>96</v>
      </c>
      <c r="AP215" s="1" t="n">
        <v>127</v>
      </c>
      <c r="AQ215" s="1" t="n">
        <v>91</v>
      </c>
      <c r="AR215" s="1" t="n">
        <v>75</v>
      </c>
      <c r="AS215" s="1" t="n">
        <v>95</v>
      </c>
      <c r="AT215" s="1" t="n">
        <v>1</v>
      </c>
      <c r="AU215" s="1" t="n">
        <f aca="false">((AO215*15)+(AP215*30)+(AQ215*30)+(AR215*30)+(AS215*15))-(AO215*120)</f>
        <v>135</v>
      </c>
      <c r="AV215" s="1" t="n">
        <f aca="false">((AO215*15)+(AP215*30)+(AQ215*30)+(AR215*30)+(AS215*15))</f>
        <v>11655</v>
      </c>
      <c r="AX215" s="4" t="n">
        <f aca="false">10000/SQRT((AO215*BE215)*(AVERAGE(AO215:AS215)*AVERAGE(BE215:BI215)))</f>
        <v>6.48106480245844</v>
      </c>
      <c r="AY215" s="4" t="n">
        <v>0</v>
      </c>
      <c r="AZ215" s="2" t="n">
        <f aca="false">(AO215*BE215)/405</f>
        <v>1.3842962962963</v>
      </c>
      <c r="BA215" s="2" t="n">
        <v>0</v>
      </c>
      <c r="BB215" s="2" t="n">
        <f aca="false">1/(LOG(BE215)+LOG(AO215))</f>
        <v>0.36381045287122</v>
      </c>
      <c r="BC215" s="2" t="n">
        <f aca="false">(BF215-BE215)/(AP215-AO215)</f>
        <v>1.91161290322581</v>
      </c>
      <c r="BD215" s="2" t="n">
        <f aca="false">(20*BE215)/((AO215/18)-3.5)</f>
        <v>63.7090909090909</v>
      </c>
      <c r="BE215" s="3" t="n">
        <v>5.84</v>
      </c>
      <c r="BF215" s="3" t="n">
        <v>65.1</v>
      </c>
      <c r="BG215" s="3" t="n">
        <v>62.8</v>
      </c>
      <c r="BH215" s="3" t="n">
        <v>41.9</v>
      </c>
      <c r="BI215" s="3" t="n">
        <v>43.7</v>
      </c>
      <c r="BJ215" s="2" t="n">
        <f aca="false">((BE215*15)+(BF215*30)+(BG215*30)+(BH215*30)+(BI215*15))-(BE215*120)</f>
        <v>5136.3</v>
      </c>
      <c r="BK215" s="2" t="n">
        <f aca="false">((BE215*15)+(BF215*30)+(BG215*30)+(BH215*30)+(BI215*15))</f>
        <v>5837.1</v>
      </c>
      <c r="BL215" s="2" t="n">
        <f aca="false">(1/BE215)</f>
        <v>0.171232876712329</v>
      </c>
      <c r="BM215" s="2" t="n">
        <f aca="false">(BJ215/AU215)</f>
        <v>38.0466666666667</v>
      </c>
      <c r="BN215" s="2" t="n">
        <f aca="false">(BK215/AV215)</f>
        <v>0.500823680823681</v>
      </c>
      <c r="BO215" s="2" t="n">
        <f aca="false">(AX215*BM215)</f>
        <v>246.582912184202</v>
      </c>
      <c r="BP215" s="2" t="n">
        <f aca="false">(AX215*BN215)</f>
        <v>3.24587073002404</v>
      </c>
      <c r="BQ215" s="2" t="n">
        <v>2</v>
      </c>
      <c r="BR215" s="4" t="n">
        <f aca="false">(BC215*BL215)</f>
        <v>0.327330976579761</v>
      </c>
      <c r="BS215" s="1" t="n">
        <v>154</v>
      </c>
      <c r="BT215" s="1" t="n">
        <v>0</v>
      </c>
      <c r="BU215" s="1" t="n">
        <v>38</v>
      </c>
      <c r="BV215" s="1" t="n">
        <v>1</v>
      </c>
      <c r="BW215" s="1" t="n">
        <v>82</v>
      </c>
      <c r="BX215" s="1" t="n">
        <v>0</v>
      </c>
      <c r="BY215" s="1" t="n">
        <v>34</v>
      </c>
      <c r="BZ215" s="1" t="n">
        <v>169</v>
      </c>
      <c r="CA215" s="1" t="n">
        <v>1</v>
      </c>
      <c r="CB215" s="1" t="n">
        <v>1</v>
      </c>
      <c r="CD215" s="1" t="n">
        <v>84</v>
      </c>
      <c r="CE215" s="1" t="n">
        <v>90.45</v>
      </c>
      <c r="CF215" s="1" t="n">
        <v>33.78</v>
      </c>
      <c r="CG215" s="1" t="n">
        <v>174</v>
      </c>
      <c r="CH215" s="1" t="n">
        <v>84</v>
      </c>
      <c r="CI215" s="1" t="n">
        <v>468</v>
      </c>
      <c r="CJ215" s="1" t="n">
        <v>1.28</v>
      </c>
      <c r="CK215" s="1" t="s">
        <v>429</v>
      </c>
      <c r="FN215" s="1" t="n">
        <v>23</v>
      </c>
      <c r="FO215" s="1" t="n">
        <v>1</v>
      </c>
      <c r="FP215" s="1" t="n">
        <v>1</v>
      </c>
      <c r="FQ215" s="1" t="n">
        <v>27.55012</v>
      </c>
      <c r="FR215" s="1" t="n">
        <v>254.777</v>
      </c>
      <c r="FS215" s="1" t="n">
        <v>0.04</v>
      </c>
      <c r="FT215" s="1" t="n">
        <v>1</v>
      </c>
      <c r="FU215" s="1" t="n">
        <v>2</v>
      </c>
      <c r="FV215" s="1" t="n">
        <v>1</v>
      </c>
      <c r="FW215" s="1" t="n">
        <v>2858.97</v>
      </c>
      <c r="FX215" s="1" t="n">
        <v>113.43</v>
      </c>
      <c r="FY215" s="1" t="n">
        <v>58.79</v>
      </c>
      <c r="FZ215" s="1" t="n">
        <v>66.03</v>
      </c>
      <c r="GA215" s="1" t="n">
        <v>21.78</v>
      </c>
      <c r="GB215" s="1" t="n">
        <v>399.22</v>
      </c>
      <c r="GC215" s="1" t="n">
        <v>51.41</v>
      </c>
      <c r="GD215" s="1" t="n">
        <v>29.02</v>
      </c>
      <c r="GE215" s="1" t="n">
        <v>10.85</v>
      </c>
      <c r="GF215" s="1" t="n">
        <v>99.88</v>
      </c>
      <c r="GG215" s="1" t="n">
        <v>1.13</v>
      </c>
      <c r="GH215" s="1" t="n">
        <v>18.64</v>
      </c>
      <c r="GI215" s="1" t="n">
        <v>7.27</v>
      </c>
      <c r="GJ215" s="1" t="n">
        <v>28.58</v>
      </c>
      <c r="GK215" s="1" t="n">
        <v>27.62</v>
      </c>
      <c r="GL215" s="1" t="n">
        <v>12.82</v>
      </c>
      <c r="GM215" s="1" t="n">
        <v>9.1</v>
      </c>
      <c r="GN215" s="1" t="n">
        <v>0</v>
      </c>
      <c r="GO215" s="1" t="n">
        <v>14.13</v>
      </c>
      <c r="GP215" s="1" t="n">
        <v>3.19</v>
      </c>
      <c r="GQ215" s="1" t="n">
        <v>3.43</v>
      </c>
      <c r="GR215" s="1" t="n">
        <v>1.21</v>
      </c>
      <c r="GS215" s="1" t="n">
        <v>1811.57</v>
      </c>
      <c r="GT215" s="1" t="n">
        <v>14.88</v>
      </c>
      <c r="GU215" s="1" t="n">
        <v>2.79</v>
      </c>
      <c r="GV215" s="1" t="n">
        <v>462.01</v>
      </c>
      <c r="GW215" s="1" t="n">
        <v>2224.58</v>
      </c>
      <c r="GX215" s="1" t="n">
        <v>4766.96</v>
      </c>
      <c r="GY215" s="1" t="n">
        <v>1766.85</v>
      </c>
      <c r="GZ215" s="1" t="n">
        <v>13.05</v>
      </c>
      <c r="HA215" s="1" t="n">
        <v>2.72</v>
      </c>
      <c r="HB215" s="1" t="n">
        <v>2.84</v>
      </c>
      <c r="HC215" s="1" t="n">
        <v>0</v>
      </c>
      <c r="HD215" s="1" t="n">
        <v>71.8</v>
      </c>
      <c r="HE215" s="1" t="n">
        <v>279.32</v>
      </c>
      <c r="HF215" s="1" t="n">
        <v>1.99</v>
      </c>
      <c r="HG215" s="1" t="n">
        <v>3.21</v>
      </c>
      <c r="HH215" s="1" t="n">
        <v>25.17</v>
      </c>
      <c r="HI215" s="1" t="n">
        <v>10.82</v>
      </c>
      <c r="HJ215" s="1" t="n">
        <v>2.58</v>
      </c>
      <c r="HK215" s="1" t="n">
        <v>0.21</v>
      </c>
      <c r="HL215" s="1" t="n">
        <v>350.1</v>
      </c>
      <c r="HM215" s="1" t="n">
        <v>5.44</v>
      </c>
      <c r="HN215" s="1" t="n">
        <v>99.85</v>
      </c>
      <c r="HO215" s="1" t="n">
        <v>7101.69</v>
      </c>
      <c r="HP215" s="1" t="n">
        <v>7093.93</v>
      </c>
      <c r="HQ215" s="1" t="n">
        <v>49</v>
      </c>
      <c r="HR215" s="1" t="n">
        <v>3351.47</v>
      </c>
      <c r="HS215" s="1" t="n">
        <v>660.79</v>
      </c>
      <c r="HT215" s="1" t="n">
        <v>4148.95</v>
      </c>
      <c r="HU215" s="1" t="n">
        <v>2488.76</v>
      </c>
      <c r="HV215" s="1" t="n">
        <v>396.01</v>
      </c>
      <c r="HW215" s="1" t="n">
        <v>10.65</v>
      </c>
      <c r="HX215" s="1" t="n">
        <v>10.25</v>
      </c>
      <c r="HY215" s="1" t="n">
        <v>9.77</v>
      </c>
      <c r="HZ215" s="1" t="n">
        <v>1.03</v>
      </c>
      <c r="IA215" s="1" t="n">
        <v>7.72</v>
      </c>
      <c r="IB215" s="1" t="n">
        <v>1.64</v>
      </c>
      <c r="IC215" s="1" t="n">
        <v>21.48</v>
      </c>
      <c r="ID215" s="1" t="n">
        <v>11.12</v>
      </c>
      <c r="IE215" s="1" t="n">
        <v>27.45</v>
      </c>
      <c r="IF215" s="1" t="n">
        <v>33.51</v>
      </c>
      <c r="IG215" s="1" t="n">
        <v>20</v>
      </c>
      <c r="IH215" s="1" t="n">
        <v>497.85</v>
      </c>
      <c r="II215" s="1" t="n">
        <v>0.79</v>
      </c>
      <c r="IJ215" s="1" t="n">
        <v>6.43</v>
      </c>
      <c r="IK215" s="1" t="n">
        <v>94.73</v>
      </c>
      <c r="IL215" s="1" t="n">
        <v>2764906.4</v>
      </c>
      <c r="IM215" s="1" t="n">
        <v>6925.77</v>
      </c>
      <c r="IN215" s="1" t="n">
        <v>76.46</v>
      </c>
      <c r="IO215" s="1" t="n">
        <v>0.1</v>
      </c>
      <c r="IP215" s="1" t="n">
        <v>0.06</v>
      </c>
      <c r="IQ215" s="1" t="n">
        <v>0.06</v>
      </c>
      <c r="IR215" s="1" t="n">
        <v>0.12</v>
      </c>
      <c r="IS215" s="1" t="n">
        <v>0.13</v>
      </c>
      <c r="IT215" s="1" t="n">
        <v>0.06</v>
      </c>
      <c r="IU215" s="1" t="n">
        <v>0.82</v>
      </c>
      <c r="IV215" s="1" t="n">
        <v>0.58</v>
      </c>
      <c r="IW215" s="1" t="n">
        <v>14.95</v>
      </c>
      <c r="IX215" s="1" t="n">
        <v>5.57</v>
      </c>
      <c r="IY215" s="1" t="n">
        <v>4.54</v>
      </c>
      <c r="IZ215" s="1" t="n">
        <v>1.94</v>
      </c>
      <c r="JA215" s="1" t="n">
        <v>3.13</v>
      </c>
      <c r="JB215" s="1" t="n">
        <v>0.02</v>
      </c>
      <c r="JC215" s="1" t="n">
        <v>28.78</v>
      </c>
      <c r="JD215" s="1" t="n">
        <v>9.31</v>
      </c>
      <c r="JE215" s="1" t="n">
        <v>1.05</v>
      </c>
      <c r="JF215" s="1" t="n">
        <v>0.49</v>
      </c>
      <c r="JG215" s="1" t="n">
        <v>0.01</v>
      </c>
      <c r="JH215" s="1" t="n">
        <v>16.17</v>
      </c>
      <c r="JI215" s="1" t="n">
        <v>5.72</v>
      </c>
      <c r="JJ215" s="1" t="n">
        <v>0.1</v>
      </c>
      <c r="JK215" s="1" t="n">
        <v>0.21</v>
      </c>
      <c r="JL215" s="1" t="n">
        <v>1.03</v>
      </c>
      <c r="JM215" s="1" t="n">
        <v>0.62</v>
      </c>
      <c r="JN215" s="1" t="n">
        <v>0</v>
      </c>
      <c r="JO215" s="1" t="n">
        <v>0.3</v>
      </c>
      <c r="JP215" s="1" t="n">
        <v>0.07</v>
      </c>
      <c r="JQ215" s="1" t="n">
        <v>0.04</v>
      </c>
      <c r="JR215" s="1" t="n">
        <v>0</v>
      </c>
      <c r="JS215" s="1" t="n">
        <v>0.05</v>
      </c>
      <c r="JT215" s="1" t="n">
        <v>0.11</v>
      </c>
      <c r="JU215" s="1" t="n">
        <v>0.01</v>
      </c>
      <c r="JV215" s="1" t="n">
        <v>55</v>
      </c>
      <c r="JW215" s="1" t="n">
        <v>3300</v>
      </c>
      <c r="JX215" s="1" t="n">
        <v>49.5</v>
      </c>
      <c r="JY215" s="1" t="n">
        <v>42.1795</v>
      </c>
      <c r="JZ215" s="1" t="n">
        <v>38.367</v>
      </c>
      <c r="KA215" s="1" t="n">
        <v>2302.02</v>
      </c>
      <c r="KB215" s="1" t="n">
        <v>29.6241</v>
      </c>
      <c r="KC215" s="1" t="n">
        <v>12.609</v>
      </c>
      <c r="KD215" s="1" t="n">
        <v>756.54</v>
      </c>
      <c r="KE215" s="1" t="n">
        <v>90.97599</v>
      </c>
      <c r="KF215" s="1" t="n">
        <v>145.976</v>
      </c>
      <c r="KG215" s="1" t="n">
        <v>168.0591</v>
      </c>
    </row>
    <row r="216" customFormat="false" ht="15" hidden="false" customHeight="true" outlineLevel="0" collapsed="false">
      <c r="A216" s="1" t="n">
        <v>30892</v>
      </c>
      <c r="B216" s="1" t="n">
        <v>1</v>
      </c>
      <c r="C216" s="1" t="n">
        <v>22</v>
      </c>
      <c r="D216" s="1" t="n">
        <v>1</v>
      </c>
      <c r="E216" s="1" t="n">
        <v>1</v>
      </c>
      <c r="F216" s="1" t="n">
        <v>0</v>
      </c>
      <c r="G216" s="1" t="n">
        <v>1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</v>
      </c>
      <c r="M216" s="1" t="n">
        <v>0</v>
      </c>
      <c r="N216" s="1" t="n">
        <v>0</v>
      </c>
      <c r="O216" s="1" t="n">
        <v>0</v>
      </c>
      <c r="P216" s="1" t="n">
        <f aca="false">SUM(E216:O216)</f>
        <v>2</v>
      </c>
      <c r="Q216" s="1" t="n">
        <v>120</v>
      </c>
      <c r="R216" s="1" t="n">
        <v>80</v>
      </c>
      <c r="S216" s="1" t="n">
        <v>40</v>
      </c>
      <c r="T216" s="2" t="n">
        <v>93.3333333333333</v>
      </c>
      <c r="U216" s="3" t="n">
        <v>59.1</v>
      </c>
      <c r="V216" s="3" t="n">
        <v>169.3</v>
      </c>
      <c r="W216" s="2" t="n">
        <v>20.6192832513853</v>
      </c>
      <c r="X216" s="2" t="n">
        <v>0</v>
      </c>
      <c r="Y216" s="3" t="n">
        <v>72.5</v>
      </c>
      <c r="Z216" s="3" t="n">
        <v>89</v>
      </c>
      <c r="AA216" s="2" t="n">
        <v>26.7108134209865</v>
      </c>
      <c r="AB216" s="2" t="n">
        <v>0.428233904311872</v>
      </c>
      <c r="AC216" s="2" t="n">
        <v>0.814606741573034</v>
      </c>
      <c r="AD216" s="3" t="n">
        <v>11.1</v>
      </c>
      <c r="AE216" s="3" t="n">
        <v>6.6</v>
      </c>
      <c r="AF216" s="3" t="n">
        <v>52.5</v>
      </c>
      <c r="AG216" s="1" t="n">
        <v>1</v>
      </c>
      <c r="AH216" s="3" t="n">
        <v>64.1</v>
      </c>
      <c r="AI216" s="3" t="n">
        <v>37.9</v>
      </c>
      <c r="AJ216" s="3" t="n">
        <v>49.8</v>
      </c>
      <c r="AK216" s="3" t="n">
        <v>2.7</v>
      </c>
      <c r="AL216" s="1" t="n">
        <v>1553</v>
      </c>
      <c r="AM216" s="1" t="n">
        <v>12</v>
      </c>
      <c r="AN216" s="1" t="n">
        <v>2407</v>
      </c>
      <c r="AO216" s="1" t="n">
        <v>96</v>
      </c>
      <c r="AP216" s="1" t="n">
        <v>141</v>
      </c>
      <c r="AQ216" s="1" t="n">
        <v>73</v>
      </c>
      <c r="AR216" s="1" t="n">
        <v>109</v>
      </c>
      <c r="AS216" s="1" t="n">
        <v>108</v>
      </c>
      <c r="AT216" s="1" t="n">
        <v>1</v>
      </c>
      <c r="AU216" s="1" t="n">
        <v>1230</v>
      </c>
      <c r="AV216" s="1" t="n">
        <f aca="false">((AO216*15)+(AP216*30)+(AQ216*30)+(AR216*30)+(AS216*15))</f>
        <v>12750</v>
      </c>
      <c r="AX216" s="4" t="n">
        <f aca="false">10000/SQRT((AO216*BE216)*(AVERAGE(AO216:AS216)*AVERAGE(BE216:BI216)))</f>
        <v>11.3793958901488</v>
      </c>
      <c r="AY216" s="4" t="n">
        <v>0</v>
      </c>
      <c r="AZ216" s="2" t="n">
        <f aca="false">(AO216*BE216)/405</f>
        <v>0.734814814814815</v>
      </c>
      <c r="BA216" s="2" t="n">
        <v>0</v>
      </c>
      <c r="BB216" s="2" t="n">
        <f aca="false">1/(LOG(BE216)+LOG(AO216))</f>
        <v>0.404263700218364</v>
      </c>
      <c r="BC216" s="2" t="n">
        <f aca="false">(BF216-BE216)/(AP216-AO216)</f>
        <v>0.771111111111111</v>
      </c>
      <c r="BD216" s="2" t="n">
        <f aca="false">(20*BE216)/((AO216/18)-3.5)</f>
        <v>33.8181818181818</v>
      </c>
      <c r="BE216" s="3" t="n">
        <v>3.1</v>
      </c>
      <c r="BF216" s="3" t="n">
        <v>37.8</v>
      </c>
      <c r="BG216" s="3" t="n">
        <v>18.1</v>
      </c>
      <c r="BH216" s="3" t="n">
        <v>27.1</v>
      </c>
      <c r="BI216" s="3" t="n">
        <v>37</v>
      </c>
      <c r="BJ216" s="2" t="n">
        <f aca="false">((BE216*15)+(BF216*30)+(BG216*30)+(BH216*30)+(BI216*15))-(BE216*120)</f>
        <v>2719.5</v>
      </c>
      <c r="BK216" s="2" t="n">
        <f aca="false">((BE216*15)+(BF216*30)+(BG216*30)+(BH216*30)+(BI216*15))</f>
        <v>3091.5</v>
      </c>
      <c r="BL216" s="2" t="n">
        <f aca="false">(1/BE216)</f>
        <v>0.32258064516129</v>
      </c>
      <c r="BM216" s="2" t="n">
        <f aca="false">(BJ216/AU216)</f>
        <v>2.2109756097561</v>
      </c>
      <c r="BN216" s="2" t="n">
        <f aca="false">(BK216/AV216)</f>
        <v>0.242470588235294</v>
      </c>
      <c r="BO216" s="2" t="n">
        <f aca="false">(AX216*BM216)</f>
        <v>25.1595667668777</v>
      </c>
      <c r="BP216" s="2" t="n">
        <f aca="false">(AX216*BN216)</f>
        <v>2.75916881524666</v>
      </c>
      <c r="BQ216" s="2" t="n">
        <v>2</v>
      </c>
      <c r="BR216" s="4" t="n">
        <f aca="false">(BC216*BL216)</f>
        <v>0.248745519713262</v>
      </c>
      <c r="BS216" s="1" t="n">
        <v>109</v>
      </c>
      <c r="BT216" s="1" t="n">
        <v>0</v>
      </c>
      <c r="BU216" s="1" t="n">
        <v>45</v>
      </c>
      <c r="BV216" s="1" t="n">
        <v>0</v>
      </c>
      <c r="BW216" s="1" t="n">
        <v>43</v>
      </c>
      <c r="BX216" s="1" t="n">
        <v>0</v>
      </c>
      <c r="BY216" s="1" t="n">
        <v>21</v>
      </c>
      <c r="BZ216" s="1" t="n">
        <v>106</v>
      </c>
      <c r="CA216" s="1" t="n">
        <v>0</v>
      </c>
      <c r="CB216" s="1" t="n">
        <v>0</v>
      </c>
      <c r="CD216" s="1" t="n">
        <v>71</v>
      </c>
      <c r="CE216" s="1" t="n">
        <v>87.02</v>
      </c>
      <c r="CF216" s="1" t="n">
        <v>44.78</v>
      </c>
      <c r="CG216" s="1" t="n">
        <v>144</v>
      </c>
      <c r="CH216" s="1" t="n">
        <v>102</v>
      </c>
      <c r="CI216" s="1" t="n">
        <v>414</v>
      </c>
      <c r="CJ216" s="1" t="n">
        <v>1.43</v>
      </c>
      <c r="CK216" s="1" t="s">
        <v>432</v>
      </c>
      <c r="FM216" s="1" t="n">
        <v>5</v>
      </c>
      <c r="FN216" s="1" t="n">
        <v>5</v>
      </c>
      <c r="FO216" s="1" t="n">
        <v>2</v>
      </c>
      <c r="FP216" s="1" t="n">
        <v>2</v>
      </c>
      <c r="FQ216" s="1" t="n">
        <v>28.95012</v>
      </c>
      <c r="FR216" s="1" t="n">
        <v>101.9661</v>
      </c>
      <c r="FS216" s="1" t="n">
        <v>0.99</v>
      </c>
      <c r="FT216" s="1" t="n">
        <v>2</v>
      </c>
      <c r="FU216" s="1" t="n">
        <v>4</v>
      </c>
      <c r="FV216" s="1" t="n">
        <v>3</v>
      </c>
      <c r="FW216" s="1" t="n">
        <v>2464.46</v>
      </c>
      <c r="FX216" s="1" t="n">
        <v>54.09</v>
      </c>
      <c r="FY216" s="1" t="n">
        <v>16.59</v>
      </c>
      <c r="FZ216" s="1" t="n">
        <v>23.33</v>
      </c>
      <c r="GA216" s="1" t="n">
        <v>20.25</v>
      </c>
      <c r="GB216" s="1" t="n">
        <v>403.37</v>
      </c>
      <c r="GC216" s="1" t="n">
        <v>15.81</v>
      </c>
      <c r="GD216" s="1" t="n">
        <v>14.49</v>
      </c>
      <c r="GE216" s="1" t="n">
        <v>2.92</v>
      </c>
      <c r="GF216" s="1" t="n">
        <v>85.11</v>
      </c>
      <c r="GG216" s="1" t="n">
        <v>1.6</v>
      </c>
      <c r="GH216" s="1" t="n">
        <v>11.56</v>
      </c>
      <c r="GI216" s="1" t="n">
        <v>2.9</v>
      </c>
      <c r="GJ216" s="1" t="n">
        <v>20.55</v>
      </c>
      <c r="GK216" s="1" t="n">
        <v>17.57</v>
      </c>
      <c r="GL216" s="1" t="n">
        <v>5.76</v>
      </c>
      <c r="GM216" s="1" t="n">
        <v>4.33</v>
      </c>
      <c r="GN216" s="1" t="n">
        <v>0</v>
      </c>
      <c r="GO216" s="1" t="n">
        <v>12.07</v>
      </c>
      <c r="GP216" s="1" t="n">
        <v>3.43</v>
      </c>
      <c r="GQ216" s="1" t="n">
        <v>1.49</v>
      </c>
      <c r="GR216" s="1" t="n">
        <v>0.45</v>
      </c>
      <c r="GS216" s="1" t="n">
        <v>796.7</v>
      </c>
      <c r="GT216" s="1" t="n">
        <v>12.65</v>
      </c>
      <c r="GU216" s="1" t="n">
        <v>0.63</v>
      </c>
      <c r="GV216" s="1" t="n">
        <v>287.84</v>
      </c>
      <c r="GW216" s="1" t="n">
        <v>990.36</v>
      </c>
      <c r="GX216" s="1" t="n">
        <v>2492.38</v>
      </c>
      <c r="GY216" s="1" t="n">
        <v>1460.18</v>
      </c>
      <c r="GZ216" s="1" t="n">
        <v>5.99</v>
      </c>
      <c r="HA216" s="1" t="n">
        <v>3.17</v>
      </c>
      <c r="HB216" s="1" t="n">
        <v>2.32</v>
      </c>
      <c r="HC216" s="1" t="n">
        <v>0</v>
      </c>
      <c r="HD216" s="1" t="n">
        <v>40.94</v>
      </c>
      <c r="HE216" s="1" t="n">
        <v>176.35</v>
      </c>
      <c r="HF216" s="1" t="n">
        <v>1.47</v>
      </c>
      <c r="HG216" s="1" t="n">
        <v>1.52</v>
      </c>
      <c r="HH216" s="1" t="n">
        <v>15.26</v>
      </c>
      <c r="HI216" s="1" t="n">
        <v>3.85</v>
      </c>
      <c r="HJ216" s="1" t="n">
        <v>1.21</v>
      </c>
      <c r="HK216" s="1" t="n">
        <v>0.2</v>
      </c>
      <c r="HL216" s="1" t="n">
        <v>254.89</v>
      </c>
      <c r="HM216" s="1" t="n">
        <v>2.08</v>
      </c>
      <c r="HN216" s="1" t="n">
        <v>48.37</v>
      </c>
      <c r="HO216" s="1" t="n">
        <v>3588.68</v>
      </c>
      <c r="HP216" s="1" t="n">
        <v>2081.41</v>
      </c>
      <c r="HQ216" s="1" t="n">
        <v>25.85</v>
      </c>
      <c r="HR216" s="1" t="n">
        <v>1075.28</v>
      </c>
      <c r="HS216" s="1" t="n">
        <v>124.6</v>
      </c>
      <c r="HT216" s="1" t="n">
        <v>1743.43</v>
      </c>
      <c r="HU216" s="1" t="n">
        <v>1357.08</v>
      </c>
      <c r="HV216" s="1" t="n">
        <v>113.39</v>
      </c>
      <c r="HW216" s="1" t="n">
        <v>8.78</v>
      </c>
      <c r="HX216" s="1" t="n">
        <v>2.75</v>
      </c>
      <c r="HY216" s="1" t="n">
        <v>4.33</v>
      </c>
      <c r="HZ216" s="1" t="n">
        <v>0.52</v>
      </c>
      <c r="IA216" s="1" t="n">
        <v>7.06</v>
      </c>
      <c r="IB216" s="1" t="n">
        <v>1</v>
      </c>
      <c r="IC216" s="1" t="n">
        <v>13.9</v>
      </c>
      <c r="ID216" s="1" t="n">
        <v>5.33</v>
      </c>
      <c r="IE216" s="1" t="n">
        <v>14.39</v>
      </c>
      <c r="IF216" s="1" t="n">
        <v>21.93</v>
      </c>
      <c r="IG216" s="1" t="n">
        <v>15.98</v>
      </c>
      <c r="IH216" s="1" t="n">
        <v>172.1</v>
      </c>
      <c r="II216" s="1" t="n">
        <v>16.81</v>
      </c>
      <c r="IJ216" s="1" t="n">
        <v>135.05</v>
      </c>
      <c r="IK216" s="1" t="n">
        <v>32.07</v>
      </c>
      <c r="IL216" s="1" t="n">
        <v>4286160.1</v>
      </c>
      <c r="IM216" s="1" t="n">
        <v>10625.88</v>
      </c>
      <c r="IN216" s="1" t="n">
        <v>55.38</v>
      </c>
      <c r="IO216" s="1" t="n">
        <v>0.06</v>
      </c>
      <c r="IP216" s="1" t="n">
        <v>0.08</v>
      </c>
      <c r="IQ216" s="1" t="n">
        <v>0.1</v>
      </c>
      <c r="IR216" s="1" t="n">
        <v>0.19</v>
      </c>
      <c r="IS216" s="1" t="n">
        <v>0.09</v>
      </c>
      <c r="IT216" s="1" t="n">
        <v>0.03</v>
      </c>
      <c r="IU216" s="1" t="n">
        <v>0.38</v>
      </c>
      <c r="IV216" s="1" t="n">
        <v>0.31</v>
      </c>
      <c r="IW216" s="1" t="n">
        <v>6.02</v>
      </c>
      <c r="IX216" s="1" t="n">
        <v>3.97</v>
      </c>
      <c r="IY216" s="1" t="n">
        <v>2.36</v>
      </c>
      <c r="IZ216" s="1" t="n">
        <v>1.65</v>
      </c>
      <c r="JA216" s="1" t="n">
        <v>0.72</v>
      </c>
      <c r="JB216" s="1" t="n">
        <v>0</v>
      </c>
      <c r="JC216" s="1" t="n">
        <v>14.95</v>
      </c>
      <c r="JD216" s="1" t="n">
        <v>6.45</v>
      </c>
      <c r="JE216" s="1" t="n">
        <v>1.38</v>
      </c>
      <c r="JF216" s="1" t="n">
        <v>0.1</v>
      </c>
      <c r="JG216" s="1" t="n">
        <v>0</v>
      </c>
      <c r="JH216" s="1" t="n">
        <v>9.09</v>
      </c>
      <c r="JI216" s="1" t="n">
        <v>4.88</v>
      </c>
      <c r="JJ216" s="1" t="n">
        <v>0.15</v>
      </c>
      <c r="JK216" s="1" t="n">
        <v>0.4</v>
      </c>
      <c r="JL216" s="1" t="n">
        <v>0.31</v>
      </c>
      <c r="JM216" s="1" t="n">
        <v>0.39</v>
      </c>
      <c r="JN216" s="1" t="n">
        <v>0</v>
      </c>
      <c r="JO216" s="1" t="n">
        <v>0.07</v>
      </c>
      <c r="JP216" s="1" t="n">
        <v>0.03</v>
      </c>
      <c r="JQ216" s="1" t="n">
        <v>0</v>
      </c>
      <c r="JR216" s="1" t="n">
        <v>0</v>
      </c>
      <c r="JS216" s="1" t="n">
        <v>0.01</v>
      </c>
      <c r="JT216" s="1" t="n">
        <v>0.03</v>
      </c>
      <c r="JU216" s="1" t="n">
        <v>0.01</v>
      </c>
      <c r="JV216" s="1" t="n">
        <v>51</v>
      </c>
      <c r="JW216" s="1" t="n">
        <v>3060</v>
      </c>
      <c r="JX216" s="1" t="n">
        <v>45.9</v>
      </c>
      <c r="JY216" s="1" t="n">
        <v>39.7755</v>
      </c>
      <c r="JZ216" s="1" t="n">
        <v>28.117</v>
      </c>
      <c r="KA216" s="1" t="n">
        <v>1687.02</v>
      </c>
      <c r="KB216" s="1" t="n">
        <v>9.111601</v>
      </c>
      <c r="KC216" s="1" t="n">
        <v>3.734</v>
      </c>
      <c r="KD216" s="1" t="n">
        <v>224.04</v>
      </c>
      <c r="KE216" s="1" t="n">
        <v>71.85101</v>
      </c>
      <c r="KF216" s="1" t="n">
        <v>122.851</v>
      </c>
      <c r="KG216" s="1" t="n">
        <v>138.9627</v>
      </c>
    </row>
    <row r="217" customFormat="false" ht="15" hidden="false" customHeight="true" outlineLevel="0" collapsed="false">
      <c r="A217" s="1" t="n">
        <v>30896</v>
      </c>
      <c r="B217" s="1" t="n">
        <v>2</v>
      </c>
      <c r="C217" s="1" t="n">
        <v>20</v>
      </c>
      <c r="D217" s="1" t="n">
        <v>1</v>
      </c>
      <c r="E217" s="1" t="n">
        <v>1</v>
      </c>
      <c r="F217" s="1" t="n">
        <v>0</v>
      </c>
      <c r="G217" s="1" t="n">
        <v>1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</v>
      </c>
      <c r="M217" s="1" t="n">
        <v>0</v>
      </c>
      <c r="N217" s="1" t="n">
        <v>0</v>
      </c>
      <c r="O217" s="1" t="n">
        <v>0</v>
      </c>
      <c r="P217" s="1" t="n">
        <f aca="false">SUM(E217:O217)</f>
        <v>2</v>
      </c>
      <c r="Q217" s="1" t="n">
        <v>100</v>
      </c>
      <c r="R217" s="1" t="n">
        <v>80</v>
      </c>
      <c r="S217" s="1" t="n">
        <v>20</v>
      </c>
      <c r="T217" s="2" t="n">
        <v>86.6666666666667</v>
      </c>
      <c r="U217" s="3" t="n">
        <v>44.4</v>
      </c>
      <c r="V217" s="3" t="n">
        <v>169</v>
      </c>
      <c r="W217" s="2" t="n">
        <v>15.5456741710724</v>
      </c>
      <c r="X217" s="2" t="n">
        <v>0</v>
      </c>
      <c r="Y217" s="3" t="n">
        <v>68</v>
      </c>
      <c r="Z217" s="3" t="n">
        <v>82.5</v>
      </c>
      <c r="AA217" s="2" t="n">
        <v>22.9467231478581</v>
      </c>
      <c r="AB217" s="2" t="n">
        <v>0.402366863905325</v>
      </c>
      <c r="AC217" s="2" t="n">
        <v>0.824242424242424</v>
      </c>
      <c r="AD217" s="3" t="n">
        <v>14.3</v>
      </c>
      <c r="AE217" s="3" t="n">
        <v>6.3</v>
      </c>
      <c r="AF217" s="3" t="n">
        <v>38.1</v>
      </c>
      <c r="AG217" s="1" t="n">
        <v>1</v>
      </c>
      <c r="AH217" s="3" t="n">
        <v>58.8</v>
      </c>
      <c r="AI217" s="3" t="n">
        <v>26.1</v>
      </c>
      <c r="AJ217" s="3" t="n">
        <v>36.2</v>
      </c>
      <c r="AK217" s="3" t="n">
        <v>1.9</v>
      </c>
      <c r="AL217" s="1" t="n">
        <v>1191</v>
      </c>
      <c r="AM217" s="1" t="n">
        <v>12</v>
      </c>
      <c r="AN217" s="1" t="n">
        <v>1858</v>
      </c>
      <c r="AO217" s="1" t="n">
        <v>80</v>
      </c>
      <c r="AP217" s="1" t="n">
        <v>91</v>
      </c>
      <c r="AQ217" s="1" t="n">
        <v>82</v>
      </c>
      <c r="AR217" s="1" t="n">
        <v>77</v>
      </c>
      <c r="AS217" s="1" t="n">
        <v>72</v>
      </c>
      <c r="AT217" s="1" t="n">
        <v>1</v>
      </c>
      <c r="AU217" s="1" t="n">
        <f aca="false">((AO217*15)+(AP217*30)+(AQ217*30)+(AR217*30)+(AS217*15))-(AO217*120)</f>
        <v>180</v>
      </c>
      <c r="AV217" s="1" t="n">
        <f aca="false">((AO217*15)+(AP217*30)+(AQ217*30)+(AR217*30)+(AS217*15))</f>
        <v>9780</v>
      </c>
      <c r="AX217" s="4" t="n">
        <f aca="false">10000/SQRT((AO217*BE217)*(AVERAGE(AO217:AS217)*AVERAGE(BE217:BI217)))</f>
        <v>11.2855442992435</v>
      </c>
      <c r="AY217" s="4" t="n">
        <v>0</v>
      </c>
      <c r="AZ217" s="2" t="n">
        <f aca="false">(AO217*BE217)/405</f>
        <v>0.77037037037037</v>
      </c>
      <c r="BA217" s="2" t="n">
        <v>0</v>
      </c>
      <c r="BB217" s="2" t="n">
        <f aca="false">1/(LOG(BE217)+LOG(AO217))</f>
        <v>0.400937456883479</v>
      </c>
      <c r="BC217" s="2" t="n">
        <f aca="false">(BF217-BE217)/(AP217-AO217)</f>
        <v>3.60909090909091</v>
      </c>
      <c r="BD217" s="2" t="n">
        <f aca="false">(20*BE217)/((AO217/18)-3.5)</f>
        <v>82.5882352941176</v>
      </c>
      <c r="BE217" s="3" t="n">
        <v>3.9</v>
      </c>
      <c r="BF217" s="3" t="n">
        <v>43.6</v>
      </c>
      <c r="BG217" s="3" t="n">
        <v>42.9</v>
      </c>
      <c r="BH217" s="3" t="n">
        <v>37.5</v>
      </c>
      <c r="BI217" s="3" t="n">
        <v>28.6</v>
      </c>
      <c r="BJ217" s="2" t="n">
        <f aca="false">((BE217*15)+(BF217*30)+(BG217*30)+(BH217*30)+(BI217*15))-(BE217*120)</f>
        <v>3739.5</v>
      </c>
      <c r="BK217" s="2" t="n">
        <f aca="false">((BE217*15)+(BF217*30)+(BG217*30)+(BH217*30)+(BI217*15))</f>
        <v>4207.5</v>
      </c>
      <c r="BL217" s="2" t="n">
        <f aca="false">(1/BE217)</f>
        <v>0.256410256410256</v>
      </c>
      <c r="BM217" s="2" t="n">
        <f aca="false">(BJ217/AU217)</f>
        <v>20.775</v>
      </c>
      <c r="BN217" s="2" t="n">
        <f aca="false">(BK217/AV217)</f>
        <v>0.43021472392638</v>
      </c>
      <c r="BO217" s="2" t="n">
        <f aca="false">(AX217*BM217)</f>
        <v>234.457182816784</v>
      </c>
      <c r="BP217" s="2" t="n">
        <f aca="false">(AX217*BN217)</f>
        <v>4.85520732505799</v>
      </c>
      <c r="BQ217" s="2" t="n">
        <v>2</v>
      </c>
      <c r="BR217" s="4" t="n">
        <f aca="false">(BC217*BL217)</f>
        <v>0.925407925407926</v>
      </c>
      <c r="BS217" s="1" t="n">
        <v>144</v>
      </c>
      <c r="BT217" s="1" t="n">
        <v>0</v>
      </c>
      <c r="BU217" s="1" t="n">
        <v>57</v>
      </c>
      <c r="BV217" s="1" t="n">
        <v>0</v>
      </c>
      <c r="BW217" s="1" t="n">
        <v>70</v>
      </c>
      <c r="BX217" s="1" t="n">
        <v>0</v>
      </c>
      <c r="BY217" s="1" t="n">
        <v>17</v>
      </c>
      <c r="BZ217" s="1" t="n">
        <v>83</v>
      </c>
      <c r="CA217" s="1" t="n">
        <v>0</v>
      </c>
      <c r="CB217" s="1" t="n">
        <v>0</v>
      </c>
      <c r="CD217" s="1" t="n">
        <v>81</v>
      </c>
      <c r="CE217" s="1" t="n">
        <v>68.6</v>
      </c>
      <c r="CF217" s="1" t="n">
        <v>46.9</v>
      </c>
      <c r="CG217" s="1" t="n">
        <v>172</v>
      </c>
      <c r="CH217" s="1" t="n">
        <v>48</v>
      </c>
      <c r="CI217" s="1" t="n">
        <v>381</v>
      </c>
      <c r="CJ217" s="1" t="n">
        <v>1.22</v>
      </c>
      <c r="CK217" s="1" t="s">
        <v>429</v>
      </c>
      <c r="FM217" s="1" t="n">
        <v>12</v>
      </c>
      <c r="FN217" s="1" t="n">
        <v>12</v>
      </c>
      <c r="FO217" s="1" t="n">
        <v>2</v>
      </c>
      <c r="FP217" s="1" t="n">
        <v>2</v>
      </c>
      <c r="FQ217" s="1" t="n">
        <v>32.85036</v>
      </c>
      <c r="FR217" s="1" t="n">
        <v>277.0567</v>
      </c>
      <c r="FS217" s="1" t="n">
        <v>0.06</v>
      </c>
      <c r="FT217" s="1" t="n">
        <v>1</v>
      </c>
      <c r="FV217" s="1" t="n">
        <v>2</v>
      </c>
      <c r="FW217" s="1" t="n">
        <v>1190.77</v>
      </c>
      <c r="FX217" s="1" t="n">
        <v>42.01</v>
      </c>
      <c r="FY217" s="1" t="n">
        <v>18.99</v>
      </c>
      <c r="FZ217" s="1" t="n">
        <v>19.13</v>
      </c>
      <c r="GA217" s="1" t="n">
        <v>13.28</v>
      </c>
      <c r="GB217" s="1" t="n">
        <v>186.58</v>
      </c>
      <c r="GC217" s="1" t="n">
        <v>13.37</v>
      </c>
      <c r="GD217" s="1" t="n">
        <v>7.08</v>
      </c>
      <c r="GE217" s="1" t="n">
        <v>6.93</v>
      </c>
      <c r="GF217" s="1" t="n">
        <v>113.03</v>
      </c>
      <c r="GG217" s="1" t="n">
        <v>0.5</v>
      </c>
      <c r="GH217" s="1" t="n">
        <v>6.9</v>
      </c>
      <c r="GI217" s="1" t="n">
        <v>4.4</v>
      </c>
      <c r="GJ217" s="1" t="n">
        <v>18.48</v>
      </c>
      <c r="GK217" s="1" t="n">
        <v>18.42</v>
      </c>
      <c r="GL217" s="1" t="n">
        <v>5.45</v>
      </c>
      <c r="GM217" s="1" t="n">
        <v>7.17</v>
      </c>
      <c r="GN217" s="1" t="n">
        <v>0</v>
      </c>
      <c r="GO217" s="1" t="n">
        <v>10.12</v>
      </c>
      <c r="GP217" s="1" t="n">
        <v>2.47</v>
      </c>
      <c r="GQ217" s="1" t="n">
        <v>1.73</v>
      </c>
      <c r="GR217" s="1" t="n">
        <v>0.82</v>
      </c>
      <c r="GS217" s="1" t="n">
        <v>639.54</v>
      </c>
      <c r="GT217" s="1" t="n">
        <v>7.92</v>
      </c>
      <c r="GU217" s="1" t="n">
        <v>0.36</v>
      </c>
      <c r="GV217" s="1" t="n">
        <v>245.51</v>
      </c>
      <c r="GW217" s="1" t="n">
        <v>1041.99</v>
      </c>
      <c r="GX217" s="1" t="n">
        <v>1708.12</v>
      </c>
      <c r="GY217" s="1" t="n">
        <v>1233.95</v>
      </c>
      <c r="GZ217" s="1" t="n">
        <v>4.53</v>
      </c>
      <c r="HA217" s="1" t="n">
        <v>0.77</v>
      </c>
      <c r="HB217" s="1" t="n">
        <v>1.48</v>
      </c>
      <c r="HC217" s="1" t="n">
        <v>0</v>
      </c>
      <c r="HD217" s="1" t="n">
        <v>44.41</v>
      </c>
      <c r="HE217" s="1" t="n">
        <v>81.03</v>
      </c>
      <c r="HF217" s="1" t="n">
        <v>0.9</v>
      </c>
      <c r="HG217" s="1" t="n">
        <v>0.94</v>
      </c>
      <c r="HH217" s="1" t="n">
        <v>11.47</v>
      </c>
      <c r="HI217" s="1" t="n">
        <v>2.53</v>
      </c>
      <c r="HJ217" s="1" t="n">
        <v>1.29</v>
      </c>
      <c r="HK217" s="1" t="n">
        <v>0.39</v>
      </c>
      <c r="HL217" s="1" t="n">
        <v>166.05</v>
      </c>
      <c r="HM217" s="1" t="n">
        <v>2.02</v>
      </c>
      <c r="HN217" s="1" t="n">
        <v>31.47</v>
      </c>
      <c r="HO217" s="1" t="n">
        <v>2039.7</v>
      </c>
      <c r="HP217" s="1" t="n">
        <v>1695.49</v>
      </c>
      <c r="HQ217" s="1" t="n">
        <v>38.57</v>
      </c>
      <c r="HR217" s="1" t="n">
        <v>805.95</v>
      </c>
      <c r="HS217" s="1" t="n">
        <v>142.48</v>
      </c>
      <c r="HT217" s="1" t="n">
        <v>3080.87</v>
      </c>
      <c r="HU217" s="1" t="n">
        <v>504.62</v>
      </c>
      <c r="HV217" s="1" t="n">
        <v>98.02</v>
      </c>
      <c r="HW217" s="1" t="n">
        <v>3.53</v>
      </c>
      <c r="HX217" s="1" t="n">
        <v>3.3</v>
      </c>
      <c r="HY217" s="1" t="n">
        <v>3.1</v>
      </c>
      <c r="HZ217" s="1" t="n">
        <v>0.3</v>
      </c>
      <c r="IA217" s="1" t="n">
        <v>4.89</v>
      </c>
      <c r="IB217" s="1" t="n">
        <v>1.14</v>
      </c>
      <c r="IC217" s="1" t="n">
        <v>10.6</v>
      </c>
      <c r="ID217" s="1" t="n">
        <v>4.05</v>
      </c>
      <c r="IE217" s="1" t="n">
        <v>10.43</v>
      </c>
      <c r="IF217" s="1" t="n">
        <v>11.6</v>
      </c>
      <c r="IG217" s="1" t="n">
        <v>6.43</v>
      </c>
      <c r="IH217" s="1" t="n">
        <v>165.77</v>
      </c>
      <c r="II217" s="1" t="n">
        <v>0.83</v>
      </c>
      <c r="IJ217" s="1" t="n">
        <v>10.35</v>
      </c>
      <c r="IK217" s="1" t="n">
        <v>27.89</v>
      </c>
      <c r="IL217" s="1" t="n">
        <v>781744.97</v>
      </c>
      <c r="IM217" s="1" t="n">
        <v>4189.86</v>
      </c>
      <c r="IN217" s="1" t="n">
        <v>25.08</v>
      </c>
      <c r="IO217" s="1" t="n">
        <v>0.14</v>
      </c>
      <c r="IP217" s="1" t="n">
        <v>0.09</v>
      </c>
      <c r="IQ217" s="1" t="n">
        <v>0.06</v>
      </c>
      <c r="IR217" s="1" t="n">
        <v>0.12</v>
      </c>
      <c r="IS217" s="1" t="n">
        <v>0.23</v>
      </c>
      <c r="IT217" s="1" t="n">
        <v>0.09</v>
      </c>
      <c r="IU217" s="1" t="n">
        <v>0.59</v>
      </c>
      <c r="IV217" s="1" t="n">
        <v>0.88</v>
      </c>
      <c r="IW217" s="1" t="n">
        <v>5.37</v>
      </c>
      <c r="IX217" s="1" t="n">
        <v>5.85</v>
      </c>
      <c r="IY217" s="1" t="n">
        <v>2.17</v>
      </c>
      <c r="IZ217" s="1" t="n">
        <v>1.8</v>
      </c>
      <c r="JA217" s="1" t="n">
        <v>0.6</v>
      </c>
      <c r="JB217" s="1" t="n">
        <v>0.05</v>
      </c>
      <c r="JC217" s="1" t="n">
        <v>9.47</v>
      </c>
      <c r="JD217" s="1" t="n">
        <v>7.93</v>
      </c>
      <c r="JE217" s="1" t="n">
        <v>0.26</v>
      </c>
      <c r="JF217" s="1" t="n">
        <v>0.05</v>
      </c>
      <c r="JG217" s="1" t="n">
        <v>0.01</v>
      </c>
      <c r="JH217" s="1" t="n">
        <v>5.35</v>
      </c>
      <c r="JI217" s="1" t="n">
        <v>4.18</v>
      </c>
      <c r="JJ217" s="1" t="n">
        <v>0.02</v>
      </c>
      <c r="JK217" s="1" t="n">
        <v>0.04</v>
      </c>
      <c r="JL217" s="1" t="n">
        <v>0.42</v>
      </c>
      <c r="JM217" s="1" t="n">
        <v>0.3</v>
      </c>
      <c r="JN217" s="1" t="n">
        <v>0.01</v>
      </c>
      <c r="JO217" s="1" t="n">
        <v>0.06</v>
      </c>
      <c r="JP217" s="1" t="n">
        <v>0.05</v>
      </c>
      <c r="JQ217" s="1" t="n">
        <v>0.04</v>
      </c>
      <c r="JR217" s="1" t="n">
        <v>0.04</v>
      </c>
      <c r="JS217" s="1" t="n">
        <v>0</v>
      </c>
      <c r="JT217" s="1" t="n">
        <v>0.1</v>
      </c>
      <c r="JU217" s="1" t="n">
        <v>0.09</v>
      </c>
      <c r="JV217" s="1" t="n">
        <v>51</v>
      </c>
      <c r="JW217" s="1" t="n">
        <v>3060</v>
      </c>
      <c r="JX217" s="1" t="n">
        <v>45.9</v>
      </c>
      <c r="KB217" s="1" t="n">
        <v>0.475</v>
      </c>
      <c r="KC217" s="1" t="n">
        <v>0.125</v>
      </c>
      <c r="KD217" s="1" t="n">
        <v>7.5</v>
      </c>
      <c r="KE217" s="1" t="n">
        <v>38.158</v>
      </c>
      <c r="KF217" s="1" t="n">
        <v>89.158</v>
      </c>
      <c r="KG217" s="1" t="n">
        <v>89.2265</v>
      </c>
    </row>
    <row r="218" customFormat="false" ht="15" hidden="false" customHeight="true" outlineLevel="0" collapsed="false">
      <c r="A218" s="1" t="n">
        <v>30897</v>
      </c>
      <c r="B218" s="1" t="n">
        <v>2</v>
      </c>
      <c r="C218" s="1" t="n">
        <v>56</v>
      </c>
      <c r="D218" s="1" t="n">
        <v>1</v>
      </c>
      <c r="E218" s="1" t="n">
        <v>0</v>
      </c>
      <c r="F218" s="1" t="n">
        <v>1</v>
      </c>
      <c r="G218" s="1" t="n">
        <v>1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</v>
      </c>
      <c r="M218" s="1" t="n">
        <v>0</v>
      </c>
      <c r="N218" s="1" t="n">
        <v>0</v>
      </c>
      <c r="O218" s="1" t="n">
        <v>1</v>
      </c>
      <c r="P218" s="1" t="n">
        <f aca="false">SUM(E218:O218)</f>
        <v>3</v>
      </c>
      <c r="Q218" s="1" t="n">
        <v>100</v>
      </c>
      <c r="R218" s="1" t="n">
        <v>70</v>
      </c>
      <c r="S218" s="1" t="n">
        <v>30</v>
      </c>
      <c r="T218" s="2" t="n">
        <v>80</v>
      </c>
      <c r="U218" s="3" t="n">
        <v>72.4</v>
      </c>
      <c r="V218" s="3" t="n">
        <v>168</v>
      </c>
      <c r="W218" s="2" t="n">
        <v>25.6519274376417</v>
      </c>
      <c r="X218" s="2" t="n">
        <v>1</v>
      </c>
      <c r="Y218" s="3" t="n">
        <v>90.5</v>
      </c>
      <c r="Z218" s="3" t="n">
        <v>104.5</v>
      </c>
      <c r="AA218" s="2" t="n">
        <v>39.4562616557804</v>
      </c>
      <c r="AB218" s="2" t="n">
        <v>0.538690476190476</v>
      </c>
      <c r="AC218" s="2" t="n">
        <v>0.866028708133971</v>
      </c>
      <c r="AD218" s="3" t="n">
        <v>41</v>
      </c>
      <c r="AE218" s="3" t="n">
        <v>29.7</v>
      </c>
      <c r="AF218" s="3" t="n">
        <v>42.7</v>
      </c>
      <c r="AG218" s="1" t="n">
        <v>9</v>
      </c>
      <c r="AH218" s="3" t="n">
        <v>41.3</v>
      </c>
      <c r="AI218" s="3" t="n">
        <v>29.9</v>
      </c>
      <c r="AJ218" s="3" t="n">
        <v>40.5</v>
      </c>
      <c r="AK218" s="3" t="n">
        <v>2.2</v>
      </c>
      <c r="AL218" s="1" t="n">
        <v>1311</v>
      </c>
      <c r="AM218" s="1" t="n">
        <v>68</v>
      </c>
      <c r="AN218" s="1" t="n">
        <v>2150</v>
      </c>
      <c r="AO218" s="1" t="n">
        <v>91</v>
      </c>
      <c r="AP218" s="1" t="n">
        <v>107</v>
      </c>
      <c r="AQ218" s="1" t="n">
        <v>88</v>
      </c>
      <c r="AR218" s="1" t="n">
        <v>84</v>
      </c>
      <c r="AS218" s="1" t="n">
        <v>82</v>
      </c>
      <c r="AT218" s="1" t="n">
        <v>1</v>
      </c>
      <c r="AU218" s="1" t="n">
        <f aca="false">((AO218*15)+(AP218*30)+(AQ218*30)+(AR218*30)+(AS218*15))-(AO218*120)</f>
        <v>45</v>
      </c>
      <c r="AV218" s="1" t="n">
        <f aca="false">((AO218*15)+(AP218*30)+(AQ218*30)+(AR218*30)+(AS218*15))</f>
        <v>10965</v>
      </c>
      <c r="AX218" s="4" t="n">
        <f aca="false">10000/SQRT((AO218*BE218)*(AVERAGE(AO218:AS218)*AVERAGE(BE218:BI218)))</f>
        <v>6.06578341964377</v>
      </c>
      <c r="AY218" s="4" t="n">
        <v>0</v>
      </c>
      <c r="AZ218" s="2" t="n">
        <f aca="false">(AO218*BE218)/405</f>
        <v>2.17950617283951</v>
      </c>
      <c r="BA218" s="2" t="n">
        <v>1</v>
      </c>
      <c r="BB218" s="2" t="n">
        <f aca="false">1/(LOG(BE218)+LOG(AO218))</f>
        <v>0.339464846216664</v>
      </c>
      <c r="BC218" s="2" t="n">
        <f aca="false">(BF218-BE218)/(AP218-AO218)</f>
        <v>1.96875</v>
      </c>
      <c r="BD218" s="2" t="n">
        <f aca="false">(20*BE218)/((AO218/18)-3.5)</f>
        <v>124.714285714286</v>
      </c>
      <c r="BE218" s="3" t="n">
        <v>9.7</v>
      </c>
      <c r="BF218" s="3" t="n">
        <v>41.2</v>
      </c>
      <c r="BG218" s="3" t="n">
        <v>44.7</v>
      </c>
      <c r="BH218" s="3" t="n">
        <v>24.2</v>
      </c>
      <c r="BI218" s="3" t="n">
        <v>50.5</v>
      </c>
      <c r="BJ218" s="2" t="n">
        <f aca="false">((BE218*15)+(BF218*30)+(BG218*30)+(BH218*30)+(BI218*15))-(BE218*120)</f>
        <v>3042</v>
      </c>
      <c r="BK218" s="2" t="n">
        <f aca="false">((BE218*15)+(BF218*30)+(BG218*30)+(BH218*30)+(BI218*15))</f>
        <v>4206</v>
      </c>
      <c r="BL218" s="2" t="n">
        <f aca="false">(1/BE218)</f>
        <v>0.103092783505155</v>
      </c>
      <c r="BM218" s="2" t="n">
        <f aca="false">(BJ218/AU218)</f>
        <v>67.6</v>
      </c>
      <c r="BN218" s="2" t="n">
        <f aca="false">(BK218/AV218)</f>
        <v>0.383584131326949</v>
      </c>
      <c r="BO218" s="2" t="n">
        <f aca="false">(AX218*BM218)</f>
        <v>410.046959167919</v>
      </c>
      <c r="BP218" s="2" t="n">
        <f aca="false">(AX218*BN218)</f>
        <v>2.32673826384147</v>
      </c>
      <c r="BQ218" s="2" t="n">
        <v>2</v>
      </c>
      <c r="BR218" s="4" t="n">
        <f aca="false">(BC218*BL218)</f>
        <v>0.202963917525773</v>
      </c>
      <c r="BS218" s="1" t="n">
        <v>218</v>
      </c>
      <c r="BT218" s="1" t="n">
        <v>1</v>
      </c>
      <c r="BU218" s="1" t="n">
        <v>104</v>
      </c>
      <c r="BV218" s="1" t="n">
        <v>0</v>
      </c>
      <c r="BW218" s="1" t="n">
        <v>95</v>
      </c>
      <c r="BX218" s="1" t="n">
        <v>0</v>
      </c>
      <c r="BY218" s="1" t="n">
        <v>19</v>
      </c>
      <c r="BZ218" s="1" t="n">
        <v>95</v>
      </c>
      <c r="CA218" s="1" t="n">
        <v>0</v>
      </c>
      <c r="CB218" s="1" t="n">
        <v>3</v>
      </c>
      <c r="CD218" s="1" t="n">
        <v>46</v>
      </c>
      <c r="CE218" s="1" t="n">
        <v>31.68</v>
      </c>
      <c r="CF218" s="1" t="n">
        <v>19.33</v>
      </c>
      <c r="CG218" s="1" t="n">
        <v>138</v>
      </c>
      <c r="CH218" s="1" t="n">
        <v>54</v>
      </c>
      <c r="CI218" s="1" t="n">
        <v>400</v>
      </c>
      <c r="CJ218" s="1" t="n">
        <v>1.84</v>
      </c>
      <c r="CK218" s="1" t="s">
        <v>433</v>
      </c>
      <c r="FM218" s="1" t="n">
        <v>6</v>
      </c>
      <c r="FN218" s="1" t="n">
        <v>6</v>
      </c>
      <c r="FO218" s="1" t="n">
        <v>2</v>
      </c>
      <c r="FP218" s="1" t="n">
        <v>2</v>
      </c>
      <c r="FQ218" s="1" t="n">
        <v>35.63012</v>
      </c>
      <c r="FR218" s="1" t="n">
        <v>310.1817</v>
      </c>
      <c r="FS218" s="1" t="n">
        <v>1.35</v>
      </c>
      <c r="FT218" s="1" t="n">
        <v>1</v>
      </c>
      <c r="FV218" s="1" t="n">
        <v>1</v>
      </c>
      <c r="FW218" s="1" t="n">
        <v>1984.05</v>
      </c>
      <c r="FX218" s="1" t="n">
        <v>56.33</v>
      </c>
      <c r="FY218" s="1" t="n">
        <v>19.24</v>
      </c>
      <c r="FZ218" s="1" t="n">
        <v>21.74</v>
      </c>
      <c r="GA218" s="1" t="n">
        <v>21.27</v>
      </c>
      <c r="GB218" s="1" t="n">
        <v>266.56</v>
      </c>
      <c r="GC218" s="1" t="n">
        <v>28.5</v>
      </c>
      <c r="GD218" s="1" t="n">
        <v>21.56</v>
      </c>
      <c r="GE218" s="1" t="n">
        <v>11.1</v>
      </c>
      <c r="GF218" s="1" t="n">
        <v>105.13</v>
      </c>
      <c r="GG218" s="1" t="n">
        <v>1.23</v>
      </c>
      <c r="GH218" s="1" t="n">
        <v>15.93</v>
      </c>
      <c r="GI218" s="1" t="n">
        <v>6.09</v>
      </c>
      <c r="GJ218" s="1" t="n">
        <v>26.26</v>
      </c>
      <c r="GK218" s="1" t="n">
        <v>25.19</v>
      </c>
      <c r="GL218" s="1" t="n">
        <v>11.66</v>
      </c>
      <c r="GM218" s="1" t="n">
        <v>7.57</v>
      </c>
      <c r="GN218" s="1" t="n">
        <v>0</v>
      </c>
      <c r="GO218" s="1" t="n">
        <v>16.11</v>
      </c>
      <c r="GP218" s="1" t="n">
        <v>6.59</v>
      </c>
      <c r="GQ218" s="1" t="n">
        <v>3.37</v>
      </c>
      <c r="GR218" s="1" t="n">
        <v>0.97</v>
      </c>
      <c r="GS218" s="1" t="n">
        <v>810.88</v>
      </c>
      <c r="GT218" s="1" t="n">
        <v>12.48</v>
      </c>
      <c r="GU218" s="1" t="n">
        <v>0.32</v>
      </c>
      <c r="GV218" s="1" t="n">
        <v>341.35</v>
      </c>
      <c r="GW218" s="1" t="n">
        <v>1253.4</v>
      </c>
      <c r="GX218" s="1" t="n">
        <v>2642.12</v>
      </c>
      <c r="GY218" s="1" t="n">
        <v>1530.7</v>
      </c>
      <c r="GZ218" s="1" t="n">
        <v>6.23</v>
      </c>
      <c r="HA218" s="1" t="n">
        <v>2.01</v>
      </c>
      <c r="HB218" s="1" t="n">
        <v>2.74</v>
      </c>
      <c r="HC218" s="1" t="n">
        <v>0</v>
      </c>
      <c r="HD218" s="1" t="n">
        <v>39.2</v>
      </c>
      <c r="HE218" s="1" t="n">
        <v>170.56</v>
      </c>
      <c r="HF218" s="1" t="n">
        <v>1.34</v>
      </c>
      <c r="HG218" s="1" t="n">
        <v>1.46</v>
      </c>
      <c r="HH218" s="1" t="n">
        <v>13.78</v>
      </c>
      <c r="HI218" s="1" t="n">
        <v>3.89</v>
      </c>
      <c r="HJ218" s="1" t="n">
        <v>1.58</v>
      </c>
      <c r="HK218" s="1" t="n">
        <v>1.43</v>
      </c>
      <c r="HL218" s="1" t="n">
        <v>287.14</v>
      </c>
      <c r="HM218" s="1" t="n">
        <v>2.48</v>
      </c>
      <c r="HN218" s="1" t="n">
        <v>65.6</v>
      </c>
      <c r="HO218" s="1" t="n">
        <v>4774.18</v>
      </c>
      <c r="HP218" s="1" t="n">
        <v>3755.44</v>
      </c>
      <c r="HQ218" s="1" t="n">
        <v>33.19</v>
      </c>
      <c r="HR218" s="1" t="n">
        <v>1810.55</v>
      </c>
      <c r="HS218" s="1" t="n">
        <v>226.77</v>
      </c>
      <c r="HT218" s="1" t="n">
        <v>4148.95</v>
      </c>
      <c r="HU218" s="1" t="n">
        <v>1627.47</v>
      </c>
      <c r="HV218" s="1" t="n">
        <v>148.31</v>
      </c>
      <c r="HW218" s="1" t="n">
        <v>7.25</v>
      </c>
      <c r="HX218" s="1" t="n">
        <v>5.29</v>
      </c>
      <c r="HY218" s="1" t="n">
        <v>4.26</v>
      </c>
      <c r="HZ218" s="1" t="n">
        <v>0.62</v>
      </c>
      <c r="IA218" s="1" t="n">
        <v>6.26</v>
      </c>
      <c r="IB218" s="1" t="n">
        <v>1.22</v>
      </c>
      <c r="IC218" s="1" t="n">
        <v>13.57</v>
      </c>
      <c r="ID218" s="1" t="n">
        <v>5.17</v>
      </c>
      <c r="IE218" s="1" t="n">
        <v>15.66</v>
      </c>
      <c r="IF218" s="1" t="n">
        <v>19.05</v>
      </c>
      <c r="IG218" s="1" t="n">
        <v>11.09</v>
      </c>
      <c r="IH218" s="1" t="n">
        <v>259.32</v>
      </c>
      <c r="II218" s="1" t="n">
        <v>35.87</v>
      </c>
      <c r="IJ218" s="1" t="n">
        <v>123.87</v>
      </c>
      <c r="IK218" s="1" t="n">
        <v>46.54</v>
      </c>
      <c r="IL218" s="1" t="n">
        <v>1605920.7</v>
      </c>
      <c r="IM218" s="1" t="n">
        <v>6024.61</v>
      </c>
      <c r="IN218" s="1" t="n">
        <v>42.65</v>
      </c>
      <c r="IO218" s="1" t="n">
        <v>0.27</v>
      </c>
      <c r="IP218" s="1" t="n">
        <v>0.15</v>
      </c>
      <c r="IQ218" s="1" t="n">
        <v>0.11</v>
      </c>
      <c r="IR218" s="1" t="n">
        <v>0.26</v>
      </c>
      <c r="IS218" s="1" t="n">
        <v>0.49</v>
      </c>
      <c r="IT218" s="1" t="n">
        <v>0.19</v>
      </c>
      <c r="IU218" s="1" t="n">
        <v>1.12</v>
      </c>
      <c r="IV218" s="1" t="n">
        <v>1.23</v>
      </c>
      <c r="IW218" s="1" t="n">
        <v>9.03</v>
      </c>
      <c r="IX218" s="1" t="n">
        <v>6.76</v>
      </c>
      <c r="IY218" s="1" t="n">
        <v>4.43</v>
      </c>
      <c r="IZ218" s="1" t="n">
        <v>2.2</v>
      </c>
      <c r="JA218" s="1" t="n">
        <v>0.85</v>
      </c>
      <c r="JB218" s="1" t="n">
        <v>0.04</v>
      </c>
      <c r="JC218" s="1" t="n">
        <v>16.46</v>
      </c>
      <c r="JD218" s="1" t="n">
        <v>9.36</v>
      </c>
      <c r="JE218" s="1" t="n">
        <v>0.72</v>
      </c>
      <c r="JF218" s="1" t="n">
        <v>0.08</v>
      </c>
      <c r="JG218" s="1" t="n">
        <v>0</v>
      </c>
      <c r="JH218" s="1" t="n">
        <v>7.67</v>
      </c>
      <c r="JI218" s="1" t="n">
        <v>4.91</v>
      </c>
      <c r="JJ218" s="1" t="n">
        <v>0.07</v>
      </c>
      <c r="JK218" s="1" t="n">
        <v>0.13</v>
      </c>
      <c r="JL218" s="1" t="n">
        <v>0.54</v>
      </c>
      <c r="JM218" s="1" t="n">
        <v>0.45</v>
      </c>
      <c r="JN218" s="1" t="n">
        <v>0</v>
      </c>
      <c r="JO218" s="1" t="n">
        <v>0.07</v>
      </c>
      <c r="JP218" s="1" t="n">
        <v>0.06</v>
      </c>
      <c r="JQ218" s="1" t="n">
        <v>0</v>
      </c>
      <c r="JR218" s="1" t="n">
        <v>0</v>
      </c>
      <c r="JS218" s="1" t="n">
        <v>0</v>
      </c>
      <c r="JT218" s="1" t="n">
        <v>0.03</v>
      </c>
      <c r="JU218" s="1" t="n">
        <v>0.01</v>
      </c>
      <c r="JV218" s="1" t="n">
        <v>72</v>
      </c>
      <c r="JW218" s="1" t="n">
        <v>4320</v>
      </c>
      <c r="JX218" s="1" t="n">
        <v>64.8</v>
      </c>
      <c r="JY218" s="1" t="n">
        <v>27.2436</v>
      </c>
      <c r="JZ218" s="1" t="n">
        <v>19.045</v>
      </c>
      <c r="KA218" s="1" t="n">
        <v>1142.7</v>
      </c>
      <c r="KB218" s="1" t="n">
        <v>20.789</v>
      </c>
      <c r="KC218" s="1" t="n">
        <v>7.234</v>
      </c>
      <c r="KD218" s="1" t="n">
        <v>434.04</v>
      </c>
      <c r="KE218" s="1" t="n">
        <v>68.703</v>
      </c>
      <c r="KF218" s="1" t="n">
        <v>140.703</v>
      </c>
      <c r="KG218" s="1" t="n">
        <v>171.9781</v>
      </c>
    </row>
    <row r="219" customFormat="false" ht="15" hidden="false" customHeight="true" outlineLevel="0" collapsed="false">
      <c r="A219" s="1" t="n">
        <v>30899</v>
      </c>
      <c r="B219" s="1" t="n">
        <v>1</v>
      </c>
      <c r="C219" s="1" t="n">
        <v>23</v>
      </c>
      <c r="D219" s="1" t="n">
        <v>1</v>
      </c>
      <c r="E219" s="1" t="n">
        <v>1</v>
      </c>
      <c r="F219" s="1" t="n">
        <v>0</v>
      </c>
      <c r="G219" s="1" t="n">
        <v>1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</v>
      </c>
      <c r="M219" s="1" t="n">
        <v>0</v>
      </c>
      <c r="N219" s="1" t="n">
        <v>0</v>
      </c>
      <c r="O219" s="1" t="n">
        <v>0</v>
      </c>
      <c r="P219" s="1" t="n">
        <f aca="false">SUM(E219:O219)</f>
        <v>2</v>
      </c>
      <c r="Q219" s="1" t="n">
        <v>100</v>
      </c>
      <c r="R219" s="1" t="n">
        <v>70</v>
      </c>
      <c r="S219" s="1" t="n">
        <v>30</v>
      </c>
      <c r="T219" s="2" t="n">
        <v>80</v>
      </c>
      <c r="U219" s="3" t="n">
        <v>81.3</v>
      </c>
      <c r="V219" s="3" t="n">
        <v>174.4</v>
      </c>
      <c r="W219" s="2" t="n">
        <v>26.7299154111607</v>
      </c>
      <c r="X219" s="2" t="n">
        <v>1</v>
      </c>
      <c r="Y219" s="3" t="n">
        <v>93.4</v>
      </c>
      <c r="Z219" s="3" t="n">
        <v>106.6</v>
      </c>
      <c r="AA219" s="2" t="n">
        <v>33.6036675828889</v>
      </c>
      <c r="AB219" s="2" t="n">
        <v>0.535550458715596</v>
      </c>
      <c r="AC219" s="2" t="n">
        <v>0.876172607879925</v>
      </c>
      <c r="AD219" s="3" t="n">
        <v>27.2</v>
      </c>
      <c r="AE219" s="3" t="n">
        <v>22.1</v>
      </c>
      <c r="AF219" s="3" t="n">
        <v>59.2</v>
      </c>
      <c r="AG219" s="1" t="n">
        <v>7</v>
      </c>
      <c r="AH219" s="3" t="n">
        <v>52.4</v>
      </c>
      <c r="AI219" s="3" t="n">
        <v>42.6</v>
      </c>
      <c r="AJ219" s="3" t="n">
        <v>56.2</v>
      </c>
      <c r="AK219" s="3" t="n">
        <v>3</v>
      </c>
      <c r="AL219" s="1" t="n">
        <v>1791</v>
      </c>
      <c r="AM219" s="1" t="n">
        <v>38</v>
      </c>
      <c r="AN219" s="1" t="n">
        <v>2776</v>
      </c>
      <c r="AO219" s="1" t="n">
        <v>96</v>
      </c>
      <c r="AP219" s="1" t="n">
        <v>164</v>
      </c>
      <c r="AQ219" s="1" t="n">
        <v>162</v>
      </c>
      <c r="AR219" s="1" t="n">
        <v>111</v>
      </c>
      <c r="AS219" s="1" t="n">
        <v>115</v>
      </c>
      <c r="AT219" s="1" t="n">
        <v>1</v>
      </c>
      <c r="AU219" s="1" t="n">
        <v>4755</v>
      </c>
      <c r="AV219" s="1" t="n">
        <f aca="false">((AO219*15)+(AP219*30)+(AQ219*30)+(AR219*30)+(AS219*15))</f>
        <v>16275</v>
      </c>
      <c r="AX219" s="4" t="n">
        <f aca="false">10000/SQRT((AO219*BE219)*(AVERAGE(AO219:AS219)*AVERAGE(BE219:BI219)))</f>
        <v>4.14769437246847</v>
      </c>
      <c r="AY219" s="4" t="n">
        <v>0</v>
      </c>
      <c r="AZ219" s="2" t="n">
        <f aca="false">(AO219*BE219)/405</f>
        <v>2.44148148148148</v>
      </c>
      <c r="BA219" s="2" t="n">
        <v>1</v>
      </c>
      <c r="BB219" s="2" t="n">
        <f aca="false">1/(LOG(BE219)+LOG(AO219))</f>
        <v>0.333877725667731</v>
      </c>
      <c r="BC219" s="2" t="n">
        <f aca="false">(BF219-BE219)/(AP219-AO219)</f>
        <v>0.566176470588235</v>
      </c>
      <c r="BD219" s="2" t="n">
        <f aca="false">(20*BE219)/((AO219/18)-3.5)</f>
        <v>112.363636363636</v>
      </c>
      <c r="BE219" s="3" t="n">
        <v>10.3</v>
      </c>
      <c r="BF219" s="3" t="n">
        <v>48.8</v>
      </c>
      <c r="BG219" s="3" t="n">
        <v>57.8</v>
      </c>
      <c r="BH219" s="3" t="n">
        <v>53.9</v>
      </c>
      <c r="BI219" s="3" t="n">
        <v>56</v>
      </c>
      <c r="BJ219" s="2" t="n">
        <f aca="false">((BE219*15)+(BF219*30)+(BG219*30)+(BH219*30)+(BI219*15))-(BE219*120)</f>
        <v>4573.5</v>
      </c>
      <c r="BK219" s="2" t="n">
        <f aca="false">((BE219*15)+(BF219*30)+(BG219*30)+(BH219*30)+(BI219*15))</f>
        <v>5809.5</v>
      </c>
      <c r="BL219" s="2" t="n">
        <f aca="false">(1/BE219)</f>
        <v>0.0970873786407767</v>
      </c>
      <c r="BM219" s="2" t="n">
        <f aca="false">(BJ219/AU219)</f>
        <v>0.961829652996845</v>
      </c>
      <c r="BN219" s="2" t="n">
        <f aca="false">(BK219/AV219)</f>
        <v>0.356958525345622</v>
      </c>
      <c r="BO219" s="2" t="n">
        <f aca="false">(AX219*BM219)</f>
        <v>3.98937543900831</v>
      </c>
      <c r="BP219" s="2" t="n">
        <f aca="false">(AX219*BN219)</f>
        <v>1.48055486678068</v>
      </c>
      <c r="BQ219" s="2" t="n">
        <v>2</v>
      </c>
      <c r="BR219" s="4" t="n">
        <f aca="false">(BC219*BL219)</f>
        <v>0.0549685893774986</v>
      </c>
      <c r="BS219" s="1" t="n">
        <v>150</v>
      </c>
      <c r="BT219" s="1" t="n">
        <v>0</v>
      </c>
      <c r="BU219" s="1" t="n">
        <v>57</v>
      </c>
      <c r="BV219" s="1" t="n">
        <v>0</v>
      </c>
      <c r="BW219" s="1" t="n">
        <v>81</v>
      </c>
      <c r="BX219" s="1" t="n">
        <v>0</v>
      </c>
      <c r="BY219" s="1" t="n">
        <v>12</v>
      </c>
      <c r="BZ219" s="1" t="n">
        <v>62</v>
      </c>
      <c r="CA219" s="1" t="n">
        <v>0</v>
      </c>
      <c r="CB219" s="1" t="n">
        <v>2</v>
      </c>
      <c r="CD219" s="1" t="n">
        <v>63</v>
      </c>
      <c r="CE219" s="1" t="n">
        <v>63.58</v>
      </c>
      <c r="CF219" s="1" t="n">
        <v>31.28</v>
      </c>
      <c r="CG219" s="1" t="n">
        <v>148</v>
      </c>
      <c r="CH219" s="1" t="n">
        <v>42</v>
      </c>
      <c r="CI219" s="1" t="n">
        <v>383</v>
      </c>
      <c r="CJ219" s="1" t="n">
        <v>1.79</v>
      </c>
      <c r="CK219" s="1" t="s">
        <v>429</v>
      </c>
      <c r="FM219" s="1" t="n">
        <v>7</v>
      </c>
      <c r="FN219" s="1" t="n">
        <v>7</v>
      </c>
      <c r="FO219" s="1" t="n">
        <v>2</v>
      </c>
      <c r="FP219" s="1" t="n">
        <v>2</v>
      </c>
      <c r="FQ219" s="1" t="n">
        <v>30.54339</v>
      </c>
      <c r="FR219" s="1" t="n">
        <v>208.9604</v>
      </c>
      <c r="FS219" s="1" t="n">
        <v>0.15</v>
      </c>
      <c r="FT219" s="1" t="n">
        <v>4</v>
      </c>
      <c r="FU219" s="1" t="n">
        <v>4</v>
      </c>
      <c r="FV219" s="1" t="n">
        <v>1</v>
      </c>
      <c r="FW219" s="1" t="n">
        <v>1812.13</v>
      </c>
      <c r="FX219" s="1" t="n">
        <v>78.63</v>
      </c>
      <c r="FY219" s="1" t="n">
        <v>21.69</v>
      </c>
      <c r="FZ219" s="1" t="n">
        <v>24.88</v>
      </c>
      <c r="GA219" s="1" t="n">
        <v>17.19</v>
      </c>
      <c r="GB219" s="1" t="n">
        <v>280.92</v>
      </c>
      <c r="GC219" s="1" t="n">
        <v>34.13</v>
      </c>
      <c r="GD219" s="1" t="n">
        <v>38.15</v>
      </c>
      <c r="GE219" s="1" t="n">
        <v>12.57</v>
      </c>
      <c r="GF219" s="1" t="n">
        <v>55.8</v>
      </c>
      <c r="GG219" s="1" t="n">
        <v>1.72</v>
      </c>
      <c r="GH219" s="1" t="n">
        <v>22.6</v>
      </c>
      <c r="GI219" s="1" t="n">
        <v>8.8</v>
      </c>
      <c r="GJ219" s="1" t="n">
        <v>32.09</v>
      </c>
      <c r="GK219" s="1" t="n">
        <v>32.63</v>
      </c>
      <c r="GL219" s="1" t="n">
        <v>19.31</v>
      </c>
      <c r="GM219" s="1" t="n">
        <v>7.92</v>
      </c>
      <c r="GN219" s="1" t="n">
        <v>0</v>
      </c>
      <c r="GO219" s="1" t="n">
        <v>17.58</v>
      </c>
      <c r="GP219" s="1" t="n">
        <v>7.26</v>
      </c>
      <c r="GQ219" s="1" t="n">
        <v>6.97</v>
      </c>
      <c r="GR219" s="1" t="n">
        <v>1.98</v>
      </c>
      <c r="GS219" s="1" t="n">
        <v>1688.87</v>
      </c>
      <c r="GT219" s="1" t="n">
        <v>13.58</v>
      </c>
      <c r="GU219" s="1" t="n">
        <v>0.69</v>
      </c>
      <c r="GV219" s="1" t="n">
        <v>431</v>
      </c>
      <c r="GW219" s="1" t="n">
        <v>1723.87</v>
      </c>
      <c r="GX219" s="1" t="n">
        <v>4659.44</v>
      </c>
      <c r="GY219" s="1" t="n">
        <v>1713.96</v>
      </c>
      <c r="GZ219" s="1" t="n">
        <v>9.96</v>
      </c>
      <c r="HA219" s="1" t="n">
        <v>1.88</v>
      </c>
      <c r="HB219" s="1" t="n">
        <v>3.13</v>
      </c>
      <c r="HC219" s="1" t="n">
        <v>0</v>
      </c>
      <c r="HD219" s="1" t="n">
        <v>47.32</v>
      </c>
      <c r="HE219" s="1" t="n">
        <v>309.57</v>
      </c>
      <c r="HF219" s="1" t="n">
        <v>1.62</v>
      </c>
      <c r="HG219" s="1" t="n">
        <v>2.95</v>
      </c>
      <c r="HH219" s="1" t="n">
        <v>16.25</v>
      </c>
      <c r="HI219" s="1" t="n">
        <v>7.06</v>
      </c>
      <c r="HJ219" s="1" t="n">
        <v>2.13</v>
      </c>
      <c r="HK219" s="1" t="n">
        <v>0.4</v>
      </c>
      <c r="HL219" s="1" t="n">
        <v>333.81</v>
      </c>
      <c r="HM219" s="1" t="n">
        <v>7.26</v>
      </c>
      <c r="HN219" s="1" t="n">
        <v>133.62</v>
      </c>
      <c r="HO219" s="1" t="n">
        <v>6658.85</v>
      </c>
      <c r="HP219" s="1" t="n">
        <v>7006.42</v>
      </c>
      <c r="HQ219" s="1" t="n">
        <v>102.14</v>
      </c>
      <c r="HR219" s="1" t="n">
        <v>3560.48</v>
      </c>
      <c r="HS219" s="1" t="n">
        <v>575.03</v>
      </c>
      <c r="HT219" s="1" t="n">
        <v>8100.99</v>
      </c>
      <c r="HU219" s="1" t="n">
        <v>3200.87</v>
      </c>
      <c r="HV219" s="1" t="n">
        <v>441.07</v>
      </c>
      <c r="HW219" s="1" t="n">
        <v>9.97</v>
      </c>
      <c r="HX219" s="1" t="n">
        <v>10.26</v>
      </c>
      <c r="HY219" s="1" t="n">
        <v>8.36</v>
      </c>
      <c r="HZ219" s="1" t="n">
        <v>0.47</v>
      </c>
      <c r="IA219" s="1" t="n">
        <v>4.63</v>
      </c>
      <c r="IB219" s="1" t="n">
        <v>0.86</v>
      </c>
      <c r="IC219" s="1" t="n">
        <v>14.89</v>
      </c>
      <c r="ID219" s="1" t="n">
        <v>8.93</v>
      </c>
      <c r="IE219" s="1" t="n">
        <v>14.92</v>
      </c>
      <c r="IF219" s="1" t="n">
        <v>16.75</v>
      </c>
      <c r="IG219" s="1" t="n">
        <v>9.76</v>
      </c>
      <c r="IH219" s="1" t="n">
        <v>158.13</v>
      </c>
      <c r="II219" s="1" t="n">
        <v>2.41</v>
      </c>
      <c r="IJ219" s="1" t="n">
        <v>7.08</v>
      </c>
      <c r="IK219" s="1" t="n">
        <v>125.66</v>
      </c>
      <c r="IL219" s="1" t="n">
        <v>1377123.4</v>
      </c>
      <c r="IM219" s="1" t="n">
        <v>4902.19</v>
      </c>
      <c r="IN219" s="1" t="n">
        <v>31.03</v>
      </c>
      <c r="IO219" s="1" t="n">
        <v>0.49</v>
      </c>
      <c r="IP219" s="1" t="n">
        <v>0.2</v>
      </c>
      <c r="IQ219" s="1" t="n">
        <v>0.14</v>
      </c>
      <c r="IR219" s="1" t="n">
        <v>0.93</v>
      </c>
      <c r="IS219" s="1" t="n">
        <v>2.62</v>
      </c>
      <c r="IT219" s="1" t="n">
        <v>0</v>
      </c>
      <c r="IU219" s="1" t="n">
        <v>2.6</v>
      </c>
      <c r="IV219" s="1" t="n">
        <v>0.21</v>
      </c>
      <c r="IW219" s="1" t="n">
        <v>23.68</v>
      </c>
      <c r="IX219" s="1" t="n">
        <v>2.64</v>
      </c>
      <c r="IY219" s="1" t="n">
        <v>19.86</v>
      </c>
      <c r="IZ219" s="1" t="n">
        <v>0.86</v>
      </c>
      <c r="JA219" s="1" t="n">
        <v>1.12</v>
      </c>
      <c r="JB219" s="1" t="n">
        <v>0</v>
      </c>
      <c r="JC219" s="1" t="n">
        <v>34.62</v>
      </c>
      <c r="JD219" s="1" t="n">
        <v>6.86</v>
      </c>
      <c r="JE219" s="1" t="n">
        <v>0.45</v>
      </c>
      <c r="JF219" s="1" t="n">
        <v>0.11</v>
      </c>
      <c r="JG219" s="1" t="n">
        <v>0.03</v>
      </c>
      <c r="JH219" s="1" t="n">
        <v>8.35</v>
      </c>
      <c r="JI219" s="1" t="n">
        <v>4.26</v>
      </c>
      <c r="JJ219" s="1" t="n">
        <v>0.04</v>
      </c>
      <c r="JK219" s="1" t="n">
        <v>0.12</v>
      </c>
      <c r="JL219" s="1" t="n">
        <v>0.74</v>
      </c>
      <c r="JM219" s="1" t="n">
        <v>0.52</v>
      </c>
      <c r="JN219" s="1" t="n">
        <v>0</v>
      </c>
      <c r="JO219" s="1" t="n">
        <v>0.05</v>
      </c>
      <c r="JP219" s="1" t="n">
        <v>0.01</v>
      </c>
      <c r="JQ219" s="1" t="n">
        <v>0.02</v>
      </c>
      <c r="JR219" s="1" t="n">
        <v>0.02</v>
      </c>
      <c r="JS219" s="1" t="n">
        <v>0.01</v>
      </c>
      <c r="JT219" s="1" t="n">
        <v>0.07</v>
      </c>
      <c r="JU219" s="1" t="n">
        <v>0.06</v>
      </c>
      <c r="JV219" s="1" t="n">
        <v>60</v>
      </c>
      <c r="JW219" s="1" t="n">
        <v>3600</v>
      </c>
      <c r="JX219" s="1" t="n">
        <v>54</v>
      </c>
      <c r="JY219" s="1" t="n">
        <v>49.863</v>
      </c>
      <c r="JZ219" s="1" t="n">
        <v>39.367</v>
      </c>
      <c r="KA219" s="1" t="n">
        <v>2362.02</v>
      </c>
      <c r="KB219" s="1" t="n">
        <v>48.7196</v>
      </c>
      <c r="KC219" s="1" t="n">
        <v>17.617</v>
      </c>
      <c r="KD219" s="1" t="n">
        <v>1057.02</v>
      </c>
      <c r="KE219" s="1" t="n">
        <v>99.98399</v>
      </c>
      <c r="KF219" s="1" t="n">
        <v>159.984</v>
      </c>
      <c r="KG219" s="1" t="n">
        <v>221.2551</v>
      </c>
    </row>
    <row r="220" customFormat="false" ht="15" hidden="false" customHeight="true" outlineLevel="0" collapsed="false">
      <c r="A220" s="1" t="n">
        <v>30900</v>
      </c>
      <c r="B220" s="1" t="n">
        <v>2</v>
      </c>
      <c r="C220" s="1" t="n">
        <v>69</v>
      </c>
      <c r="D220" s="1" t="n">
        <v>1</v>
      </c>
      <c r="E220" s="1" t="n">
        <v>0</v>
      </c>
      <c r="F220" s="1" t="n">
        <v>1</v>
      </c>
      <c r="G220" s="1" t="n">
        <v>1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</v>
      </c>
      <c r="M220" s="1" t="n">
        <v>0</v>
      </c>
      <c r="N220" s="1" t="n">
        <v>0</v>
      </c>
      <c r="O220" s="1" t="n">
        <v>1</v>
      </c>
      <c r="P220" s="1" t="n">
        <f aca="false">SUM(E220:O220)</f>
        <v>3</v>
      </c>
      <c r="Q220" s="1" t="n">
        <v>120</v>
      </c>
      <c r="R220" s="1" t="n">
        <v>80</v>
      </c>
      <c r="S220" s="1" t="n">
        <v>40</v>
      </c>
      <c r="T220" s="2" t="n">
        <v>93.3333333333333</v>
      </c>
      <c r="U220" s="3" t="n">
        <v>59.7</v>
      </c>
      <c r="V220" s="3" t="n">
        <v>150</v>
      </c>
      <c r="W220" s="2" t="n">
        <v>26.5333333333333</v>
      </c>
      <c r="X220" s="2" t="n">
        <v>1</v>
      </c>
      <c r="AD220" s="3" t="n">
        <v>39</v>
      </c>
      <c r="AE220" s="3" t="n">
        <v>23.3</v>
      </c>
      <c r="AF220" s="3" t="n">
        <v>36.4</v>
      </c>
      <c r="AG220" s="1" t="n">
        <v>10</v>
      </c>
      <c r="AH220" s="3" t="n">
        <v>41.4</v>
      </c>
      <c r="AI220" s="3" t="n">
        <v>24.7</v>
      </c>
      <c r="AJ220" s="3" t="n">
        <v>34.5</v>
      </c>
      <c r="AK220" s="3" t="n">
        <v>1.9</v>
      </c>
      <c r="AL220" s="1" t="n">
        <v>1121</v>
      </c>
      <c r="AM220" s="1" t="n">
        <v>60</v>
      </c>
      <c r="AN220" s="1" t="n">
        <v>1838</v>
      </c>
      <c r="AO220" s="1" t="n">
        <v>265</v>
      </c>
      <c r="AT220" s="1" t="n">
        <v>5</v>
      </c>
      <c r="BS220" s="1" t="n">
        <v>132</v>
      </c>
      <c r="BT220" s="1" t="n">
        <v>0</v>
      </c>
      <c r="BU220" s="1" t="n">
        <v>40</v>
      </c>
      <c r="BV220" s="1" t="n">
        <v>1</v>
      </c>
      <c r="BW220" s="1" t="n">
        <v>75</v>
      </c>
      <c r="BX220" s="1" t="n">
        <v>0</v>
      </c>
      <c r="BY220" s="1" t="n">
        <v>17</v>
      </c>
      <c r="BZ220" s="1" t="n">
        <v>87</v>
      </c>
      <c r="CA220" s="1" t="n">
        <v>0</v>
      </c>
      <c r="CB220" s="1" t="n">
        <v>2</v>
      </c>
      <c r="CD220" s="1" t="n">
        <v>88</v>
      </c>
      <c r="CE220" s="1" t="n">
        <v>134.6</v>
      </c>
      <c r="CF220" s="1" t="n">
        <v>148.7</v>
      </c>
      <c r="CG220" s="1" t="n">
        <v>147</v>
      </c>
      <c r="CH220" s="1" t="n">
        <v>85</v>
      </c>
      <c r="CI220" s="1" t="n">
        <v>446</v>
      </c>
      <c r="CJ220" s="1" t="n">
        <v>0.85</v>
      </c>
      <c r="CK220" s="1" t="s">
        <v>429</v>
      </c>
    </row>
    <row r="221" customFormat="false" ht="15" hidden="false" customHeight="true" outlineLevel="0" collapsed="false">
      <c r="A221" s="1" t="n">
        <v>30901</v>
      </c>
      <c r="B221" s="1" t="n">
        <v>2</v>
      </c>
      <c r="C221" s="1" t="n">
        <v>49</v>
      </c>
      <c r="D221" s="1" t="n">
        <v>1</v>
      </c>
      <c r="E221" s="1" t="n">
        <v>1</v>
      </c>
      <c r="F221" s="1" t="n">
        <v>1</v>
      </c>
      <c r="G221" s="1" t="n">
        <v>1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</v>
      </c>
      <c r="M221" s="1" t="n">
        <v>1</v>
      </c>
      <c r="N221" s="1" t="n">
        <v>0</v>
      </c>
      <c r="O221" s="1" t="n">
        <v>1</v>
      </c>
      <c r="P221" s="1" t="n">
        <f aca="false">SUM(E221:O221)</f>
        <v>5</v>
      </c>
      <c r="Q221" s="1" t="n">
        <v>130</v>
      </c>
      <c r="R221" s="1" t="n">
        <v>80</v>
      </c>
      <c r="S221" s="1" t="n">
        <v>50</v>
      </c>
      <c r="T221" s="2" t="n">
        <v>96.6666666666667</v>
      </c>
      <c r="U221" s="3" t="n">
        <v>69.9</v>
      </c>
      <c r="V221" s="3" t="n">
        <v>158</v>
      </c>
      <c r="W221" s="2" t="n">
        <v>28.0003204614645</v>
      </c>
      <c r="X221" s="2" t="n">
        <v>1</v>
      </c>
      <c r="Y221" s="3" t="n">
        <v>88.5</v>
      </c>
      <c r="Z221" s="3" t="n">
        <v>108.5</v>
      </c>
      <c r="AA221" s="2" t="n">
        <v>40.7152218857222</v>
      </c>
      <c r="AB221" s="2" t="n">
        <v>0.560126582278481</v>
      </c>
      <c r="AC221" s="2" t="n">
        <v>0.815668202764977</v>
      </c>
      <c r="AD221" s="3" t="n">
        <v>39.4</v>
      </c>
      <c r="AE221" s="3" t="n">
        <v>27.5</v>
      </c>
      <c r="AF221" s="3" t="n">
        <v>42.4</v>
      </c>
      <c r="AG221" s="1" t="n">
        <v>8</v>
      </c>
      <c r="AH221" s="3" t="n">
        <v>42.5</v>
      </c>
      <c r="AI221" s="3" t="n">
        <v>29.7</v>
      </c>
      <c r="AJ221" s="3" t="n">
        <v>40.2</v>
      </c>
      <c r="AK221" s="3" t="n">
        <v>2.2</v>
      </c>
      <c r="AL221" s="1" t="n">
        <v>1302</v>
      </c>
      <c r="AM221" s="1" t="n">
        <v>62</v>
      </c>
      <c r="AN221" s="1" t="n">
        <v>2031</v>
      </c>
      <c r="AO221" s="1" t="n">
        <v>124</v>
      </c>
      <c r="AP221" s="1" t="n">
        <v>209</v>
      </c>
      <c r="AQ221" s="1" t="n">
        <v>226</v>
      </c>
      <c r="AR221" s="1" t="n">
        <v>192</v>
      </c>
      <c r="AS221" s="1" t="n">
        <v>208</v>
      </c>
      <c r="AT221" s="1" t="n">
        <v>5</v>
      </c>
      <c r="AU221" s="1" t="n">
        <v>8910</v>
      </c>
      <c r="AV221" s="1" t="n">
        <f aca="false">((AO221*15)+(AP221*30)+(AQ221*30)+(AR221*30)+(AS221*15))</f>
        <v>23790</v>
      </c>
      <c r="AW221" s="1" t="n">
        <v>5.71</v>
      </c>
      <c r="AX221" s="4" t="n">
        <f aca="false">10000/SQRT((AO221*BE221)*(AVERAGE(AO221:AS221)*AVERAGE(BE221:BI221)))</f>
        <v>0.704174089724886</v>
      </c>
      <c r="AY221" s="4" t="n">
        <v>1</v>
      </c>
      <c r="AZ221" s="2" t="n">
        <f aca="false">(AO221*BE221)/405</f>
        <v>14.9412345679012</v>
      </c>
      <c r="BA221" s="2" t="n">
        <v>1</v>
      </c>
      <c r="BB221" s="2" t="n">
        <f aca="false">1/(LOG(BE221)+LOG(AO221))</f>
        <v>0.264421446035069</v>
      </c>
      <c r="BC221" s="2" t="n">
        <f aca="false">(BF221-BE221)/(AP221-AO221)</f>
        <v>1.14352941176471</v>
      </c>
      <c r="BD221" s="2" t="n">
        <f aca="false">(20*BE221)/((AO221/18)-3.5)</f>
        <v>288</v>
      </c>
      <c r="BE221" s="3" t="n">
        <v>48.8</v>
      </c>
      <c r="BF221" s="3" t="n">
        <v>146</v>
      </c>
      <c r="BG221" s="3" t="n">
        <v>165</v>
      </c>
      <c r="BH221" s="3" t="n">
        <v>227</v>
      </c>
      <c r="BI221" s="3" t="n">
        <v>282</v>
      </c>
      <c r="BJ221" s="2" t="n">
        <f aca="false">((BE221*15)+(BF221*30)+(BG221*30)+(BH221*30)+(BI221*15))-(BE221*120)</f>
        <v>15246</v>
      </c>
      <c r="BK221" s="2" t="n">
        <f aca="false">((BE221*15)+(BF221*30)+(BG221*30)+(BH221*30)+(BI221*15))</f>
        <v>21102</v>
      </c>
      <c r="BL221" s="2" t="n">
        <f aca="false">(1/BE221)</f>
        <v>0.0204918032786885</v>
      </c>
      <c r="BM221" s="2" t="n">
        <f aca="false">(BJ221/AU221)</f>
        <v>1.71111111111111</v>
      </c>
      <c r="BN221" s="2" t="n">
        <f aca="false">(BK221/AV221)</f>
        <v>0.887011349306431</v>
      </c>
      <c r="BO221" s="2" t="n">
        <f aca="false">(AX221*BM221)</f>
        <v>1.2049201090848</v>
      </c>
      <c r="BP221" s="2" t="n">
        <f aca="false">(AX221*BN221)</f>
        <v>0.624610409473499</v>
      </c>
      <c r="BQ221" s="2" t="n">
        <v>1</v>
      </c>
      <c r="BR221" s="4" t="n">
        <f aca="false">(BC221*BL221)</f>
        <v>0.0234329797492768</v>
      </c>
      <c r="BS221" s="1" t="n">
        <v>145</v>
      </c>
      <c r="BT221" s="1" t="n">
        <v>0</v>
      </c>
      <c r="BU221" s="1" t="n">
        <v>26</v>
      </c>
      <c r="BV221" s="1" t="n">
        <v>1</v>
      </c>
      <c r="BW221" s="1" t="n">
        <v>77</v>
      </c>
      <c r="BX221" s="1" t="n">
        <v>0</v>
      </c>
      <c r="BY221" s="1" t="n">
        <v>42</v>
      </c>
      <c r="BZ221" s="1" t="n">
        <v>208</v>
      </c>
      <c r="CA221" s="1" t="n">
        <v>1</v>
      </c>
      <c r="CB221" s="1" t="n">
        <v>3</v>
      </c>
      <c r="CD221" s="1" t="n">
        <v>89</v>
      </c>
      <c r="CE221" s="1" t="n">
        <v>71.61</v>
      </c>
      <c r="CF221" s="1" t="n">
        <v>1.07</v>
      </c>
      <c r="CG221" s="1" t="n">
        <v>92</v>
      </c>
      <c r="CH221" s="1" t="n">
        <v>102</v>
      </c>
      <c r="CI221" s="1" t="n">
        <v>423</v>
      </c>
      <c r="CJ221" s="1" t="n">
        <v>1.25</v>
      </c>
      <c r="CK221" s="1" t="s">
        <v>429</v>
      </c>
      <c r="CN221" s="1" t="n">
        <v>2138</v>
      </c>
      <c r="CO221" s="1" t="n">
        <v>18.110383536015</v>
      </c>
      <c r="CP221" s="1" t="n">
        <v>25.088868101029</v>
      </c>
      <c r="CQ221" s="1" t="n">
        <v>5.26192703461179</v>
      </c>
      <c r="CR221" s="1" t="n">
        <v>8.92422825070159</v>
      </c>
      <c r="CS221" s="1" t="n">
        <v>3.6623012160898</v>
      </c>
      <c r="CT221" s="1" t="n">
        <v>58.7652011225444</v>
      </c>
      <c r="CU221" s="1" t="n">
        <v>6.8</v>
      </c>
      <c r="CV221" s="1" t="n">
        <v>7.1</v>
      </c>
      <c r="CW221" s="1" t="n">
        <v>8.4</v>
      </c>
      <c r="CX221" s="1" t="n">
        <v>0</v>
      </c>
      <c r="CY221" s="1" t="n">
        <v>4.3</v>
      </c>
      <c r="CZ221" s="1" t="n">
        <v>2.8</v>
      </c>
      <c r="DA221" s="1" t="n">
        <v>2</v>
      </c>
      <c r="DB221" s="1" t="n">
        <v>0</v>
      </c>
      <c r="DC221" s="1" t="n">
        <v>2.7</v>
      </c>
      <c r="DD221" s="1" t="n">
        <v>96.8</v>
      </c>
      <c r="DE221" s="1" t="n">
        <v>59.6</v>
      </c>
      <c r="DF221" s="1" t="n">
        <v>12.5</v>
      </c>
      <c r="DG221" s="1" t="n">
        <v>21.2</v>
      </c>
      <c r="DH221" s="1" t="n">
        <v>8.7</v>
      </c>
      <c r="DI221" s="1" t="n">
        <v>209</v>
      </c>
      <c r="DJ221" s="1" t="n">
        <v>314.1</v>
      </c>
      <c r="DK221" s="1" t="n">
        <v>85.5</v>
      </c>
      <c r="DL221" s="1" t="n">
        <v>13.6</v>
      </c>
      <c r="DM221" s="1" t="n">
        <v>1253</v>
      </c>
      <c r="DN221" s="1" t="n">
        <v>1039</v>
      </c>
      <c r="DO221" s="1" t="n">
        <v>1.38</v>
      </c>
      <c r="DP221" s="1" t="n">
        <v>2.18</v>
      </c>
      <c r="DQ221" s="1" t="n">
        <v>2.36</v>
      </c>
      <c r="DR221" s="1" t="n">
        <v>4.02</v>
      </c>
      <c r="DS221" s="1" t="n">
        <v>278.7</v>
      </c>
      <c r="DT221" s="1" t="n">
        <v>247.7</v>
      </c>
      <c r="DU221" s="1" t="n">
        <v>2.74</v>
      </c>
      <c r="DV221" s="1" t="n">
        <v>15.2</v>
      </c>
      <c r="DW221" s="1" t="n">
        <v>4.85</v>
      </c>
      <c r="DX221" s="1" t="n">
        <v>1441</v>
      </c>
      <c r="DY221" s="1" t="n">
        <v>16.53</v>
      </c>
      <c r="DZ221" s="1" t="n">
        <v>3779</v>
      </c>
      <c r="EA221" s="1" t="n">
        <v>444</v>
      </c>
      <c r="EB221" s="1" t="n">
        <v>2712</v>
      </c>
      <c r="EC221" s="1" t="n">
        <v>839</v>
      </c>
      <c r="ED221" s="1" t="n">
        <v>69</v>
      </c>
      <c r="EE221" s="1" t="n">
        <v>10.9</v>
      </c>
      <c r="EF221" s="1" t="n">
        <v>0</v>
      </c>
      <c r="EG221" s="1" t="n">
        <v>8</v>
      </c>
      <c r="EH221" s="1" t="n">
        <v>2</v>
      </c>
      <c r="EI221" s="1" t="n">
        <v>350</v>
      </c>
      <c r="EJ221" s="1" t="n">
        <v>14</v>
      </c>
      <c r="EK221" s="1" t="n">
        <v>2</v>
      </c>
      <c r="EL221" s="1" t="n">
        <v>240</v>
      </c>
      <c r="EM221" s="1" t="n">
        <v>1000</v>
      </c>
      <c r="EN221" s="1" t="n">
        <v>250</v>
      </c>
      <c r="EO221" s="1" t="n">
        <v>5</v>
      </c>
      <c r="EP221" s="1" t="n">
        <v>1</v>
      </c>
      <c r="EQ221" s="1" t="n">
        <v>1</v>
      </c>
      <c r="ER221" s="1" t="n">
        <v>250</v>
      </c>
      <c r="ES221" s="1" t="n">
        <v>2</v>
      </c>
      <c r="ET221" s="1" t="n">
        <v>0</v>
      </c>
      <c r="EU221" s="1" t="n">
        <v>0</v>
      </c>
      <c r="EV221" s="1" t="n">
        <v>0</v>
      </c>
      <c r="EW221" s="1" t="n">
        <v>0</v>
      </c>
      <c r="EX221" s="1" t="n">
        <v>1</v>
      </c>
      <c r="EY221" s="1" t="n">
        <v>5</v>
      </c>
      <c r="EZ221" s="1" t="n">
        <v>2</v>
      </c>
      <c r="FA221" s="1" t="n">
        <v>0</v>
      </c>
      <c r="FB221" s="1" t="n">
        <v>0</v>
      </c>
      <c r="FC221" s="1" t="n">
        <v>0</v>
      </c>
      <c r="FD221" s="1" t="n">
        <v>1</v>
      </c>
      <c r="FE221" s="1" t="n">
        <v>7</v>
      </c>
      <c r="FF221" s="1" t="n">
        <v>1</v>
      </c>
      <c r="FG221" s="1" t="n">
        <v>1</v>
      </c>
      <c r="FH221" s="1" t="n">
        <v>1</v>
      </c>
      <c r="FI221" s="1" t="n">
        <v>3</v>
      </c>
      <c r="FJ221" s="1" t="n">
        <v>1</v>
      </c>
      <c r="FK221" s="1" t="n">
        <v>1</v>
      </c>
      <c r="FL221" s="1" t="n">
        <v>1</v>
      </c>
      <c r="FM221" s="1" t="n">
        <v>9</v>
      </c>
      <c r="FN221" s="1" t="n">
        <v>9</v>
      </c>
      <c r="FO221" s="1" t="n">
        <v>2</v>
      </c>
      <c r="FP221" s="1" t="n">
        <v>2</v>
      </c>
      <c r="FQ221" s="1" t="n">
        <v>31.13036</v>
      </c>
      <c r="FR221" s="1" t="n">
        <v>132.6802</v>
      </c>
      <c r="FS221" s="1" t="n">
        <v>0.18</v>
      </c>
      <c r="FT221" s="1" t="n">
        <v>3</v>
      </c>
      <c r="FU221" s="1" t="n">
        <v>4</v>
      </c>
      <c r="FV221" s="1" t="n">
        <v>1</v>
      </c>
      <c r="FW221" s="1" t="n">
        <v>1753.46</v>
      </c>
      <c r="FX221" s="1" t="n">
        <v>65.56</v>
      </c>
      <c r="FY221" s="1" t="n">
        <v>32.75</v>
      </c>
      <c r="FZ221" s="1" t="n">
        <v>30.47</v>
      </c>
      <c r="GA221" s="1" t="n">
        <v>17.55</v>
      </c>
      <c r="GB221" s="1" t="n">
        <v>259.65</v>
      </c>
      <c r="GC221" s="1" t="n">
        <v>26.34</v>
      </c>
      <c r="GD221" s="1" t="n">
        <v>26.66</v>
      </c>
      <c r="GE221" s="1" t="n">
        <v>13.8</v>
      </c>
      <c r="GF221" s="1" t="n">
        <v>82.67</v>
      </c>
      <c r="GG221" s="1" t="n">
        <v>0.89</v>
      </c>
      <c r="GH221" s="1" t="n">
        <v>26.06</v>
      </c>
      <c r="GI221" s="1" t="n">
        <v>4.95</v>
      </c>
      <c r="GJ221" s="1" t="n">
        <v>19.76</v>
      </c>
      <c r="GK221" s="1" t="n">
        <v>19.91</v>
      </c>
      <c r="GL221" s="1" t="n">
        <v>9.37</v>
      </c>
      <c r="GM221" s="1" t="n">
        <v>5.65</v>
      </c>
      <c r="GN221" s="1" t="n">
        <v>0</v>
      </c>
      <c r="GO221" s="1" t="n">
        <v>9.9</v>
      </c>
      <c r="GP221" s="1" t="n">
        <v>2.88</v>
      </c>
      <c r="GQ221" s="1" t="n">
        <v>2.56</v>
      </c>
      <c r="GR221" s="1" t="n">
        <v>1.37</v>
      </c>
      <c r="GS221" s="1" t="n">
        <v>741.2</v>
      </c>
      <c r="GT221" s="1" t="n">
        <v>10.35</v>
      </c>
      <c r="GU221" s="1" t="n">
        <v>0.44</v>
      </c>
      <c r="GV221" s="1" t="n">
        <v>313.5</v>
      </c>
      <c r="GW221" s="1" t="n">
        <v>1131.06</v>
      </c>
      <c r="GX221" s="1" t="n">
        <v>3147.4</v>
      </c>
      <c r="GY221" s="1" t="n">
        <v>1543.03</v>
      </c>
      <c r="GZ221" s="1" t="n">
        <v>6.24</v>
      </c>
      <c r="HA221" s="1" t="n">
        <v>1.04</v>
      </c>
      <c r="HB221" s="1" t="n">
        <v>2.56</v>
      </c>
      <c r="HC221" s="1" t="n">
        <v>0</v>
      </c>
      <c r="HD221" s="1" t="n">
        <v>68.19</v>
      </c>
      <c r="HE221" s="1" t="n">
        <v>275.41</v>
      </c>
      <c r="HF221" s="1" t="n">
        <v>1.6</v>
      </c>
      <c r="HG221" s="1" t="n">
        <v>1.59</v>
      </c>
      <c r="HH221" s="1" t="n">
        <v>15.16</v>
      </c>
      <c r="HI221" s="1" t="n">
        <v>4.38</v>
      </c>
      <c r="HJ221" s="1" t="n">
        <v>1.91</v>
      </c>
      <c r="HK221" s="1" t="n">
        <v>0.47</v>
      </c>
      <c r="HL221" s="1" t="n">
        <v>353.79</v>
      </c>
      <c r="HM221" s="1" t="n">
        <v>3.24</v>
      </c>
      <c r="HN221" s="1" t="n">
        <v>66.88</v>
      </c>
      <c r="HO221" s="1" t="n">
        <v>4059.29</v>
      </c>
      <c r="HP221" s="1" t="n">
        <v>4455.05</v>
      </c>
      <c r="HQ221" s="1" t="n">
        <v>57.46</v>
      </c>
      <c r="HR221" s="1" t="n">
        <v>1586.41</v>
      </c>
      <c r="HS221" s="1" t="n">
        <v>484.32</v>
      </c>
      <c r="HT221" s="1" t="n">
        <v>3968.39</v>
      </c>
      <c r="HU221" s="1" t="n">
        <v>1798.79</v>
      </c>
      <c r="HV221" s="1" t="n">
        <v>231.59</v>
      </c>
      <c r="HW221" s="1" t="n">
        <v>5.37</v>
      </c>
      <c r="HX221" s="1" t="n">
        <v>4.18</v>
      </c>
      <c r="HY221" s="1" t="n">
        <v>5.31</v>
      </c>
      <c r="HZ221" s="1" t="n">
        <v>0.36</v>
      </c>
      <c r="IA221" s="1" t="n">
        <v>4.35</v>
      </c>
      <c r="IB221" s="1" t="n">
        <v>0.96</v>
      </c>
      <c r="IC221" s="1" t="n">
        <v>11.92</v>
      </c>
      <c r="ID221" s="1" t="n">
        <v>5.95</v>
      </c>
      <c r="IE221" s="1" t="n">
        <v>18.22</v>
      </c>
      <c r="IF221" s="1" t="n">
        <v>18.35</v>
      </c>
      <c r="IG221" s="1" t="n">
        <v>7.56</v>
      </c>
      <c r="IH221" s="1" t="n">
        <v>337.49</v>
      </c>
      <c r="II221" s="1" t="n">
        <v>2.41</v>
      </c>
      <c r="IJ221" s="1" t="n">
        <v>119.53</v>
      </c>
      <c r="IK221" s="1" t="n">
        <v>86.74</v>
      </c>
      <c r="IL221" s="1" t="n">
        <v>1637858.4</v>
      </c>
      <c r="IM221" s="1" t="n">
        <v>6307.95</v>
      </c>
      <c r="IN221" s="1" t="n">
        <v>39.66</v>
      </c>
      <c r="IO221" s="1" t="n">
        <v>0.34</v>
      </c>
      <c r="IP221" s="1" t="n">
        <v>0.22</v>
      </c>
      <c r="IQ221" s="1" t="n">
        <v>0.14</v>
      </c>
      <c r="IR221" s="1" t="n">
        <v>0.28</v>
      </c>
      <c r="IS221" s="1" t="n">
        <v>0.37</v>
      </c>
      <c r="IT221" s="1" t="n">
        <v>0.22</v>
      </c>
      <c r="IU221" s="1" t="n">
        <v>1.33</v>
      </c>
      <c r="IV221" s="1" t="n">
        <v>1.89</v>
      </c>
      <c r="IW221" s="1" t="n">
        <v>8.52</v>
      </c>
      <c r="IX221" s="1" t="n">
        <v>9.63</v>
      </c>
      <c r="IY221" s="1" t="n">
        <v>3.6</v>
      </c>
      <c r="IZ221" s="1" t="n">
        <v>3.04</v>
      </c>
      <c r="JA221" s="1" t="n">
        <v>0.98</v>
      </c>
      <c r="JB221" s="1" t="n">
        <v>0.1</v>
      </c>
      <c r="JC221" s="1" t="n">
        <v>14.48</v>
      </c>
      <c r="JD221" s="1" t="n">
        <v>10.93</v>
      </c>
      <c r="JE221" s="1" t="n">
        <v>0.6</v>
      </c>
      <c r="JF221" s="1" t="n">
        <v>0.11</v>
      </c>
      <c r="JG221" s="1" t="n">
        <v>0.01</v>
      </c>
      <c r="JH221" s="1" t="n">
        <v>5.61</v>
      </c>
      <c r="JI221" s="1" t="n">
        <v>4.64</v>
      </c>
      <c r="JJ221" s="1" t="n">
        <v>0.06</v>
      </c>
      <c r="JK221" s="1" t="n">
        <v>0.09</v>
      </c>
      <c r="JL221" s="1" t="n">
        <v>0.68</v>
      </c>
      <c r="JM221" s="1" t="n">
        <v>0.54</v>
      </c>
      <c r="JN221" s="1" t="n">
        <v>0.01</v>
      </c>
      <c r="JO221" s="1" t="n">
        <v>0.11</v>
      </c>
      <c r="JP221" s="1" t="n">
        <v>0.09</v>
      </c>
      <c r="JQ221" s="1" t="n">
        <v>0.05</v>
      </c>
      <c r="JR221" s="1" t="n">
        <v>0.04</v>
      </c>
      <c r="JS221" s="1" t="n">
        <v>0</v>
      </c>
      <c r="JT221" s="1" t="n">
        <v>0.12</v>
      </c>
      <c r="JU221" s="1" t="n">
        <v>0.1</v>
      </c>
      <c r="JV221" s="1" t="n">
        <v>49</v>
      </c>
      <c r="JW221" s="1" t="n">
        <v>2940</v>
      </c>
      <c r="JX221" s="1" t="n">
        <v>44.1</v>
      </c>
      <c r="JY221" s="1" t="n">
        <v>17.2273</v>
      </c>
      <c r="JZ221" s="1" t="n">
        <v>14.968</v>
      </c>
      <c r="KA221" s="1" t="n">
        <v>898.08</v>
      </c>
      <c r="KB221" s="1" t="n">
        <v>13.5907</v>
      </c>
      <c r="KC221" s="1" t="n">
        <v>4.843</v>
      </c>
      <c r="KD221" s="1" t="n">
        <v>290.58</v>
      </c>
      <c r="KE221" s="1" t="n">
        <v>63.766</v>
      </c>
      <c r="KF221" s="1" t="n">
        <v>112.766</v>
      </c>
      <c r="KG221" s="1" t="n">
        <v>190.11</v>
      </c>
    </row>
    <row r="222" customFormat="false" ht="15" hidden="false" customHeight="true" outlineLevel="0" collapsed="false">
      <c r="A222" s="1" t="n">
        <v>30903</v>
      </c>
      <c r="B222" s="1" t="n">
        <v>2</v>
      </c>
      <c r="C222" s="1" t="n">
        <v>60</v>
      </c>
      <c r="D222" s="1" t="n">
        <v>1</v>
      </c>
      <c r="E222" s="1" t="n">
        <v>1</v>
      </c>
      <c r="F222" s="1" t="n">
        <v>1</v>
      </c>
      <c r="G222" s="1" t="n">
        <v>1</v>
      </c>
      <c r="H222" s="1" t="n">
        <v>1</v>
      </c>
      <c r="I222" s="1" t="n">
        <v>0</v>
      </c>
      <c r="J222" s="1" t="n">
        <v>0</v>
      </c>
      <c r="K222" s="1" t="n">
        <v>0</v>
      </c>
      <c r="L222" s="1" t="n">
        <v>0</v>
      </c>
      <c r="M222" s="1" t="n">
        <v>1</v>
      </c>
      <c r="N222" s="1" t="n">
        <v>0</v>
      </c>
      <c r="O222" s="1" t="n">
        <v>1</v>
      </c>
      <c r="P222" s="1" t="n">
        <f aca="false">SUM(E222:O222)</f>
        <v>6</v>
      </c>
      <c r="Q222" s="1" t="n">
        <v>130</v>
      </c>
      <c r="R222" s="1" t="n">
        <v>80</v>
      </c>
      <c r="S222" s="1" t="n">
        <v>50</v>
      </c>
      <c r="T222" s="2" t="n">
        <v>96.6666666666667</v>
      </c>
      <c r="U222" s="3" t="n">
        <v>78.1</v>
      </c>
      <c r="V222" s="3" t="n">
        <v>166.1</v>
      </c>
      <c r="W222" s="2" t="n">
        <v>28.3081683020282</v>
      </c>
      <c r="X222" s="2" t="n">
        <v>1</v>
      </c>
      <c r="Y222" s="3" t="n">
        <v>98.5</v>
      </c>
      <c r="Z222" s="3" t="n">
        <v>101</v>
      </c>
      <c r="AA222" s="2" t="n">
        <v>45.2977939827783</v>
      </c>
      <c r="AB222" s="2" t="n">
        <v>0.593016255267911</v>
      </c>
      <c r="AC222" s="2" t="n">
        <v>0.975247524752475</v>
      </c>
      <c r="AD222" s="3" t="n">
        <v>43.9</v>
      </c>
      <c r="AE222" s="3" t="n">
        <v>34.3</v>
      </c>
      <c r="AF222" s="3" t="n">
        <v>43.8</v>
      </c>
      <c r="AG222" s="1" t="n">
        <v>10</v>
      </c>
      <c r="AH222" s="3" t="n">
        <v>39.4</v>
      </c>
      <c r="AI222" s="3" t="n">
        <v>30.8</v>
      </c>
      <c r="AJ222" s="3" t="n">
        <v>41.6</v>
      </c>
      <c r="AK222" s="3" t="n">
        <v>2.2</v>
      </c>
      <c r="AL222" s="1" t="n">
        <v>1354</v>
      </c>
      <c r="AM222" s="1" t="n">
        <v>74</v>
      </c>
      <c r="AN222" s="1" t="n">
        <v>2112</v>
      </c>
      <c r="AO222" s="1" t="n">
        <v>87</v>
      </c>
      <c r="AP222" s="1" t="n">
        <v>109</v>
      </c>
      <c r="AQ222" s="1" t="n">
        <v>144</v>
      </c>
      <c r="AR222" s="1" t="n">
        <v>138</v>
      </c>
      <c r="AS222" s="1" t="n">
        <v>110</v>
      </c>
      <c r="AT222" s="1" t="n">
        <v>1</v>
      </c>
      <c r="AU222" s="1" t="n">
        <v>4245</v>
      </c>
      <c r="AV222" s="1" t="n">
        <f aca="false">((AO222*15)+(AP222*30)+(AQ222*30)+(AR222*30)+(AS222*15))</f>
        <v>14685</v>
      </c>
      <c r="AX222" s="4" t="n">
        <f aca="false">10000/SQRT((AO222*BE222)*(AVERAGE(AO222:AS222)*AVERAGE(BE222:BI222)))</f>
        <v>2.39078871589945</v>
      </c>
      <c r="AY222" s="4" t="n">
        <v>1</v>
      </c>
      <c r="AZ222" s="2" t="n">
        <f aca="false">(AO222*BE222)/405</f>
        <v>4.14592592592593</v>
      </c>
      <c r="BA222" s="2" t="n">
        <v>1</v>
      </c>
      <c r="BB222" s="2" t="n">
        <f aca="false">1/(LOG(BE222)+LOG(AO222))</f>
        <v>0.310070158302135</v>
      </c>
      <c r="BC222" s="2" t="n">
        <f aca="false">(BF222-BE222)/(AP222-AO222)</f>
        <v>2.2</v>
      </c>
      <c r="BD222" s="2" t="n">
        <f aca="false">(20*BE222)/((AO222/18)-3.5)</f>
        <v>289.5</v>
      </c>
      <c r="BE222" s="3" t="n">
        <v>19.3</v>
      </c>
      <c r="BF222" s="3" t="n">
        <v>67.7</v>
      </c>
      <c r="BG222" s="3" t="n">
        <v>117</v>
      </c>
      <c r="BH222" s="3" t="n">
        <v>130</v>
      </c>
      <c r="BI222" s="3" t="n">
        <v>109</v>
      </c>
      <c r="BJ222" s="2" t="n">
        <f aca="false">((BE222*15)+(BF222*30)+(BG222*30)+(BH222*30)+(BI222*15))-(BE222*120)</f>
        <v>9049.5</v>
      </c>
      <c r="BK222" s="2" t="n">
        <f aca="false">((BE222*15)+(BF222*30)+(BG222*30)+(BH222*30)+(BI222*15))</f>
        <v>11365.5</v>
      </c>
      <c r="BL222" s="2" t="n">
        <f aca="false">(1/BE222)</f>
        <v>0.0518134715025907</v>
      </c>
      <c r="BM222" s="2" t="n">
        <f aca="false">(BJ222/AU222)</f>
        <v>2.13180212014134</v>
      </c>
      <c r="BN222" s="2" t="n">
        <f aca="false">(BK222/AV222)</f>
        <v>0.773953013278856</v>
      </c>
      <c r="BO222" s="2" t="n">
        <f aca="false">(AX222*BM222)</f>
        <v>5.09668845336445</v>
      </c>
      <c r="BP222" s="2" t="n">
        <f aca="false">(AX222*BN222)</f>
        <v>1.85035813078347</v>
      </c>
      <c r="BQ222" s="2" t="n">
        <v>2</v>
      </c>
      <c r="BR222" s="4" t="n">
        <f aca="false">(BC222*BL222)</f>
        <v>0.113989637305699</v>
      </c>
      <c r="BS222" s="1" t="n">
        <v>263</v>
      </c>
      <c r="BT222" s="1" t="n">
        <v>1</v>
      </c>
      <c r="BU222" s="1" t="n">
        <v>47</v>
      </c>
      <c r="BV222" s="1" t="n">
        <v>1</v>
      </c>
      <c r="BZ222" s="1" t="n">
        <v>400</v>
      </c>
      <c r="CA222" s="1" t="n">
        <v>1</v>
      </c>
      <c r="CB222" s="1" t="n">
        <v>3</v>
      </c>
      <c r="CD222" s="1" t="n">
        <v>53</v>
      </c>
      <c r="CE222" s="1" t="n">
        <v>5.89</v>
      </c>
      <c r="CF222" s="1" t="n">
        <v>39.66</v>
      </c>
      <c r="CG222" s="1" t="n">
        <v>154</v>
      </c>
      <c r="CH222" s="1" t="n">
        <v>64</v>
      </c>
      <c r="CI222" s="1" t="n">
        <v>432</v>
      </c>
      <c r="CJ222" s="1" t="n">
        <v>1.48</v>
      </c>
      <c r="CK222" s="1" t="s">
        <v>433</v>
      </c>
      <c r="CN222" s="1" t="n">
        <v>1499</v>
      </c>
      <c r="CO222" s="1" t="n">
        <v>9.33955970647098</v>
      </c>
      <c r="CP222" s="1" t="n">
        <v>21.8545697131421</v>
      </c>
      <c r="CQ222" s="1" t="n">
        <v>2.10140093395597</v>
      </c>
      <c r="CR222" s="1" t="n">
        <v>10.6270847231488</v>
      </c>
      <c r="CS222" s="1" t="n">
        <v>7.44496330887258</v>
      </c>
      <c r="CT222" s="1" t="n">
        <v>75.0900600400267</v>
      </c>
      <c r="CU222" s="1" t="n">
        <v>0.9</v>
      </c>
      <c r="CV222" s="1" t="n">
        <v>0</v>
      </c>
      <c r="CW222" s="1" t="n">
        <v>15.1</v>
      </c>
      <c r="CX222" s="1" t="n">
        <v>0</v>
      </c>
      <c r="CY222" s="1" t="n">
        <v>2.3</v>
      </c>
      <c r="CZ222" s="1" t="n">
        <v>5</v>
      </c>
      <c r="DA222" s="1" t="n">
        <v>0.5</v>
      </c>
      <c r="DB222" s="1" t="n">
        <v>0</v>
      </c>
      <c r="DC222" s="1" t="n">
        <v>1.2</v>
      </c>
      <c r="DD222" s="1" t="n">
        <v>35</v>
      </c>
      <c r="DE222" s="1" t="n">
        <v>36.4</v>
      </c>
      <c r="DF222" s="1" t="n">
        <v>3.5</v>
      </c>
      <c r="DG222" s="1" t="n">
        <v>17.7</v>
      </c>
      <c r="DH222" s="1" t="n">
        <v>12.4</v>
      </c>
      <c r="DI222" s="1" t="n">
        <v>2</v>
      </c>
      <c r="DJ222" s="1" t="n">
        <v>281.4</v>
      </c>
      <c r="DK222" s="1" t="n">
        <v>15.2</v>
      </c>
      <c r="DL222" s="1" t="n">
        <v>22.8</v>
      </c>
      <c r="DM222" s="1" t="n">
        <v>756</v>
      </c>
      <c r="DN222" s="1" t="n">
        <v>353</v>
      </c>
      <c r="DO222" s="1" t="n">
        <v>1.81</v>
      </c>
      <c r="DP222" s="1" t="n">
        <v>1.09</v>
      </c>
      <c r="DQ222" s="1" t="n">
        <v>0.91</v>
      </c>
      <c r="DR222" s="1" t="n">
        <v>0.47</v>
      </c>
      <c r="DS222" s="1" t="n">
        <v>310</v>
      </c>
      <c r="DT222" s="1" t="n">
        <v>244.5</v>
      </c>
      <c r="DU222" s="1" t="n">
        <v>1.54</v>
      </c>
      <c r="DV222" s="1" t="n">
        <v>11.48</v>
      </c>
      <c r="DW222" s="1" t="n">
        <v>7.79</v>
      </c>
      <c r="DX222" s="1" t="n">
        <v>1019</v>
      </c>
      <c r="DY222" s="1" t="n">
        <v>22.05</v>
      </c>
      <c r="DZ222" s="1" t="n">
        <v>1420</v>
      </c>
      <c r="EA222" s="1" t="n">
        <v>163</v>
      </c>
      <c r="EB222" s="1" t="n">
        <v>403</v>
      </c>
      <c r="EC222" s="1" t="n">
        <v>491</v>
      </c>
      <c r="ED222" s="1" t="n">
        <v>26</v>
      </c>
      <c r="EE222" s="1" t="n">
        <v>2.4</v>
      </c>
      <c r="EF222" s="1" t="n">
        <v>0</v>
      </c>
      <c r="EG222" s="1" t="n">
        <v>10</v>
      </c>
      <c r="EH222" s="1" t="n">
        <v>2</v>
      </c>
      <c r="EI222" s="1" t="n">
        <v>450</v>
      </c>
      <c r="EJ222" s="1" t="n">
        <v>45</v>
      </c>
      <c r="EK222" s="1" t="n">
        <v>1</v>
      </c>
      <c r="EL222" s="1" t="n">
        <v>250</v>
      </c>
      <c r="EM222" s="1" t="n">
        <v>1500</v>
      </c>
      <c r="EN222" s="1" t="n">
        <v>360</v>
      </c>
      <c r="EO222" s="1" t="n">
        <v>3</v>
      </c>
      <c r="EP222" s="1" t="n">
        <v>1</v>
      </c>
      <c r="EQ222" s="1" t="n">
        <v>3</v>
      </c>
      <c r="ER222" s="1" t="n">
        <v>250</v>
      </c>
      <c r="ES222" s="1" t="n">
        <v>2</v>
      </c>
      <c r="ET222" s="1" t="n">
        <v>1</v>
      </c>
      <c r="EU222" s="1" t="n">
        <v>2</v>
      </c>
      <c r="EV222" s="1" t="n">
        <v>200</v>
      </c>
      <c r="EW222" s="1" t="n">
        <v>1</v>
      </c>
      <c r="EX222" s="1" t="n">
        <v>0</v>
      </c>
      <c r="EY222" s="1" t="n">
        <v>0</v>
      </c>
      <c r="EZ222" s="1" t="n">
        <v>0</v>
      </c>
      <c r="FA222" s="1" t="n">
        <v>0</v>
      </c>
      <c r="FB222" s="1" t="n">
        <v>0</v>
      </c>
      <c r="FC222" s="1" t="n">
        <v>0</v>
      </c>
      <c r="FD222" s="1" t="n">
        <v>2</v>
      </c>
      <c r="FE222" s="1" t="n">
        <v>3</v>
      </c>
      <c r="FF222" s="1" t="n">
        <v>0</v>
      </c>
      <c r="FG222" s="1" t="n">
        <v>0</v>
      </c>
      <c r="FH222" s="1" t="s">
        <v>426</v>
      </c>
      <c r="FI222" s="1" t="s">
        <v>426</v>
      </c>
      <c r="FJ222" s="1" t="n">
        <v>2</v>
      </c>
      <c r="FK222" s="1" t="n">
        <v>1</v>
      </c>
      <c r="FL222" s="1" t="n">
        <v>5</v>
      </c>
      <c r="FM222" s="1" t="n">
        <v>22</v>
      </c>
      <c r="FN222" s="1" t="n">
        <v>22</v>
      </c>
      <c r="FO222" s="1" t="n">
        <v>1</v>
      </c>
      <c r="FP222" s="1" t="n">
        <v>1</v>
      </c>
      <c r="FQ222" s="1" t="n">
        <v>34.99036</v>
      </c>
      <c r="FR222" s="1" t="n">
        <v>562.0317</v>
      </c>
      <c r="FS222" s="1" t="n">
        <v>0.9</v>
      </c>
      <c r="FT222" s="1" t="n">
        <v>1</v>
      </c>
      <c r="FV222" s="1" t="n">
        <v>1</v>
      </c>
      <c r="FW222" s="1" t="n">
        <v>2540.07</v>
      </c>
      <c r="FX222" s="1" t="n">
        <v>65.83</v>
      </c>
      <c r="FY222" s="1" t="n">
        <v>26.34</v>
      </c>
      <c r="FZ222" s="1" t="n">
        <v>37.61</v>
      </c>
      <c r="GA222" s="1" t="n">
        <v>26.96</v>
      </c>
      <c r="GB222" s="1" t="n">
        <v>410.29</v>
      </c>
      <c r="GC222" s="1" t="n">
        <v>121.07</v>
      </c>
      <c r="GD222" s="1" t="n">
        <v>49.74</v>
      </c>
      <c r="GE222" s="1" t="n">
        <v>8.77</v>
      </c>
      <c r="GF222" s="1" t="n">
        <v>44.73</v>
      </c>
      <c r="GG222" s="1" t="n">
        <v>2.73</v>
      </c>
      <c r="GH222" s="1" t="n">
        <v>31.96</v>
      </c>
      <c r="GI222" s="1" t="n">
        <v>8.16</v>
      </c>
      <c r="GJ222" s="1" t="n">
        <v>33.75</v>
      </c>
      <c r="GK222" s="1" t="n">
        <v>33.16</v>
      </c>
      <c r="GL222" s="1" t="n">
        <v>22.25</v>
      </c>
      <c r="GM222" s="1" t="n">
        <v>12.15</v>
      </c>
      <c r="GN222" s="1" t="n">
        <v>0</v>
      </c>
      <c r="GO222" s="1" t="n">
        <v>20.07</v>
      </c>
      <c r="GP222" s="1" t="n">
        <v>8.89</v>
      </c>
      <c r="GQ222" s="1" t="n">
        <v>5.89</v>
      </c>
      <c r="GR222" s="1" t="n">
        <v>2.48</v>
      </c>
      <c r="GS222" s="1" t="n">
        <v>803.73</v>
      </c>
      <c r="GT222" s="1" t="n">
        <v>13.27</v>
      </c>
      <c r="GU222" s="1" t="n">
        <v>0.86</v>
      </c>
      <c r="GV222" s="1" t="n">
        <v>394.81</v>
      </c>
      <c r="GW222" s="1" t="n">
        <v>1250.74</v>
      </c>
      <c r="GX222" s="1" t="n">
        <v>4081.79</v>
      </c>
      <c r="GY222" s="1" t="n">
        <v>2213.83</v>
      </c>
      <c r="GZ222" s="1" t="n">
        <v>7.3</v>
      </c>
      <c r="HA222" s="1" t="n">
        <v>1.83</v>
      </c>
      <c r="HB222" s="1" t="n">
        <v>3.1</v>
      </c>
      <c r="HC222" s="1" t="n">
        <v>0</v>
      </c>
      <c r="HD222" s="1" t="n">
        <v>42.45</v>
      </c>
      <c r="HE222" s="1" t="n">
        <v>432.24</v>
      </c>
      <c r="HF222" s="1" t="n">
        <v>2.08</v>
      </c>
      <c r="HG222" s="1" t="n">
        <v>1.78</v>
      </c>
      <c r="HH222" s="1" t="n">
        <v>17.13</v>
      </c>
      <c r="HI222" s="1" t="n">
        <v>5.66</v>
      </c>
      <c r="HJ222" s="1" t="n">
        <v>2.26</v>
      </c>
      <c r="HK222" s="1" t="n">
        <v>1.13</v>
      </c>
      <c r="HL222" s="1" t="n">
        <v>474.52</v>
      </c>
      <c r="HM222" s="1" t="n">
        <v>3.05</v>
      </c>
      <c r="HN222" s="1" t="n">
        <v>51.34</v>
      </c>
      <c r="HO222" s="1" t="n">
        <v>7303.42</v>
      </c>
      <c r="HP222" s="1" t="n">
        <v>6949.62</v>
      </c>
      <c r="HQ222" s="1" t="n">
        <v>146.34</v>
      </c>
      <c r="HR222" s="1" t="n">
        <v>2899.06</v>
      </c>
      <c r="HS222" s="1" t="n">
        <v>2000.56</v>
      </c>
      <c r="HT222" s="1" t="n">
        <v>6685.99</v>
      </c>
      <c r="HU222" s="1" t="n">
        <v>881.36</v>
      </c>
      <c r="HV222" s="1" t="n">
        <v>200.8</v>
      </c>
      <c r="HW222" s="1" t="n">
        <v>11.09</v>
      </c>
      <c r="HX222" s="1" t="n">
        <v>13.16</v>
      </c>
      <c r="HY222" s="1" t="n">
        <v>8.61</v>
      </c>
      <c r="HZ222" s="1" t="n">
        <v>3.22</v>
      </c>
      <c r="IA222" s="1" t="n">
        <v>14.74</v>
      </c>
      <c r="IB222" s="1" t="n">
        <v>3.49</v>
      </c>
      <c r="IC222" s="1" t="n">
        <v>30.72</v>
      </c>
      <c r="ID222" s="1" t="n">
        <v>11.27</v>
      </c>
      <c r="IE222" s="1" t="n">
        <v>19.76</v>
      </c>
      <c r="IF222" s="1" t="n">
        <v>26.58</v>
      </c>
      <c r="IG222" s="1" t="n">
        <v>13.69</v>
      </c>
      <c r="IH222" s="1" t="n">
        <v>238.02</v>
      </c>
      <c r="II222" s="1" t="n">
        <v>13.75</v>
      </c>
      <c r="IJ222" s="1" t="n">
        <v>71.82</v>
      </c>
      <c r="IK222" s="1" t="n">
        <v>57.15</v>
      </c>
      <c r="IL222" s="1" t="n">
        <v>2897621.4</v>
      </c>
      <c r="IM222" s="1" t="n">
        <v>7062.37</v>
      </c>
      <c r="IN222" s="1" t="n">
        <v>52.4</v>
      </c>
      <c r="IO222" s="1" t="n">
        <v>0.05</v>
      </c>
      <c r="IP222" s="1" t="n">
        <v>0.06</v>
      </c>
      <c r="IQ222" s="1" t="n">
        <v>0.07</v>
      </c>
      <c r="IR222" s="1" t="n">
        <v>0.15</v>
      </c>
      <c r="IS222" s="1" t="n">
        <v>0.2</v>
      </c>
      <c r="IT222" s="1" t="n">
        <v>0.1</v>
      </c>
      <c r="IU222" s="1" t="n">
        <v>0.65</v>
      </c>
      <c r="IV222" s="1" t="n">
        <v>0.94</v>
      </c>
      <c r="IW222" s="1" t="n">
        <v>9.59</v>
      </c>
      <c r="IX222" s="1" t="n">
        <v>9.5</v>
      </c>
      <c r="IY222" s="1" t="n">
        <v>4.07</v>
      </c>
      <c r="IZ222" s="1" t="n">
        <v>4.2</v>
      </c>
      <c r="JA222" s="1" t="n">
        <v>1.22</v>
      </c>
      <c r="JB222" s="1" t="n">
        <v>0.07</v>
      </c>
      <c r="JC222" s="1" t="n">
        <v>21.85</v>
      </c>
      <c r="JD222" s="1" t="n">
        <v>13.31</v>
      </c>
      <c r="JE222" s="1" t="n">
        <v>2.4</v>
      </c>
      <c r="JF222" s="1" t="n">
        <v>0.21</v>
      </c>
      <c r="JG222" s="1" t="n">
        <v>0.04</v>
      </c>
      <c r="JH222" s="1" t="n">
        <v>11.16</v>
      </c>
      <c r="JI222" s="1" t="n">
        <v>7.25</v>
      </c>
      <c r="JJ222" s="1" t="n">
        <v>0.21</v>
      </c>
      <c r="JK222" s="1" t="n">
        <v>0.36</v>
      </c>
      <c r="JL222" s="1" t="n">
        <v>1.16</v>
      </c>
      <c r="JM222" s="1" t="n">
        <v>0.89</v>
      </c>
      <c r="JN222" s="1" t="n">
        <v>0</v>
      </c>
      <c r="JO222" s="1" t="n">
        <v>0.08</v>
      </c>
      <c r="JP222" s="1" t="n">
        <v>0.04</v>
      </c>
      <c r="JQ222" s="1" t="n">
        <v>0.01</v>
      </c>
      <c r="JR222" s="1" t="n">
        <v>0</v>
      </c>
      <c r="JS222" s="1" t="n">
        <v>0.01</v>
      </c>
      <c r="JT222" s="1" t="n">
        <v>0.05</v>
      </c>
      <c r="JU222" s="1" t="n">
        <v>0.02</v>
      </c>
      <c r="JV222" s="1" t="n">
        <v>56</v>
      </c>
      <c r="JW222" s="1" t="n">
        <v>3360</v>
      </c>
      <c r="JX222" s="1" t="n">
        <v>50.4</v>
      </c>
      <c r="JY222" s="1" t="n">
        <v>30.6573</v>
      </c>
      <c r="JZ222" s="1" t="n">
        <v>23.585</v>
      </c>
      <c r="KA222" s="1" t="n">
        <v>1415.1</v>
      </c>
      <c r="KB222" s="1" t="n">
        <v>6.1196</v>
      </c>
      <c r="KC222" s="1" t="n">
        <v>1.867</v>
      </c>
      <c r="KD222" s="1" t="n">
        <v>112.02</v>
      </c>
      <c r="KE222" s="1" t="n">
        <v>28.952</v>
      </c>
      <c r="KF222" s="1" t="n">
        <v>84.952</v>
      </c>
      <c r="KG222" s="1" t="n">
        <v>48.3269</v>
      </c>
    </row>
    <row r="223" customFormat="false" ht="15" hidden="false" customHeight="true" outlineLevel="0" collapsed="false">
      <c r="A223" s="1" t="n">
        <v>30905</v>
      </c>
      <c r="B223" s="1" t="n">
        <v>2</v>
      </c>
      <c r="C223" s="1" t="n">
        <v>64</v>
      </c>
      <c r="D223" s="1" t="n">
        <v>1</v>
      </c>
      <c r="E223" s="1" t="n">
        <v>1</v>
      </c>
      <c r="F223" s="1" t="n">
        <v>1</v>
      </c>
      <c r="G223" s="1" t="n">
        <v>1</v>
      </c>
      <c r="H223" s="1" t="n">
        <v>1</v>
      </c>
      <c r="I223" s="1" t="n">
        <v>0</v>
      </c>
      <c r="J223" s="1" t="n">
        <v>0</v>
      </c>
      <c r="K223" s="1" t="n">
        <v>1</v>
      </c>
      <c r="L223" s="1" t="n">
        <v>0</v>
      </c>
      <c r="M223" s="1" t="n">
        <v>0</v>
      </c>
      <c r="N223" s="1" t="n">
        <v>0</v>
      </c>
      <c r="O223" s="1" t="n">
        <v>1</v>
      </c>
      <c r="P223" s="1" t="n">
        <f aca="false">SUM(E223:O223)</f>
        <v>6</v>
      </c>
      <c r="Q223" s="1" t="n">
        <v>120</v>
      </c>
      <c r="R223" s="1" t="n">
        <v>80</v>
      </c>
      <c r="S223" s="1" t="n">
        <v>40</v>
      </c>
      <c r="T223" s="2" t="n">
        <v>93.3333333333333</v>
      </c>
      <c r="U223" s="3" t="n">
        <v>59.9</v>
      </c>
      <c r="V223" s="3" t="n">
        <v>167</v>
      </c>
      <c r="W223" s="2" t="n">
        <v>21.478002079673</v>
      </c>
      <c r="X223" s="2" t="n">
        <v>0</v>
      </c>
      <c r="Y223" s="3" t="n">
        <v>86.65</v>
      </c>
      <c r="Z223" s="3" t="n">
        <v>97.25</v>
      </c>
      <c r="AA223" s="2" t="n">
        <v>34.6919564256699</v>
      </c>
      <c r="AB223" s="2" t="n">
        <v>0.518862275449102</v>
      </c>
      <c r="AC223" s="2" t="n">
        <v>0.891002570694088</v>
      </c>
      <c r="AD223" s="3" t="n">
        <v>35.6</v>
      </c>
      <c r="AE223" s="3" t="n">
        <v>21.3</v>
      </c>
      <c r="AF223" s="3" t="n">
        <v>38.6</v>
      </c>
      <c r="AG223" s="1" t="n">
        <v>7</v>
      </c>
      <c r="AH223" s="3" t="n">
        <v>43.9</v>
      </c>
      <c r="AI223" s="3" t="n">
        <v>26.3</v>
      </c>
      <c r="AJ223" s="3" t="n">
        <v>36.6</v>
      </c>
      <c r="AK223" s="3" t="n">
        <v>2</v>
      </c>
      <c r="AL223" s="1" t="n">
        <v>1171</v>
      </c>
      <c r="AM223" s="1" t="n">
        <v>50</v>
      </c>
      <c r="AN223" s="1" t="n">
        <v>1920</v>
      </c>
      <c r="AO223" s="1" t="n">
        <v>326</v>
      </c>
      <c r="AT223" s="1" t="n">
        <v>5</v>
      </c>
      <c r="AZ223" s="2" t="n">
        <f aca="false">(AO223*BE223)/405</f>
        <v>1.85940740740741</v>
      </c>
      <c r="BA223" s="2" t="n">
        <v>0</v>
      </c>
      <c r="BD223" s="2" t="n">
        <f aca="false">(20*BE223)/((AO223/18)-3.5)</f>
        <v>3.16197718631179</v>
      </c>
      <c r="BE223" s="3" t="n">
        <v>2.31</v>
      </c>
      <c r="BL223" s="2" t="n">
        <f aca="false">(1/BE223)</f>
        <v>0.432900432900433</v>
      </c>
      <c r="BS223" s="1" t="n">
        <v>225</v>
      </c>
      <c r="BT223" s="1" t="n">
        <v>1</v>
      </c>
      <c r="BU223" s="1" t="n">
        <v>42</v>
      </c>
      <c r="BV223" s="1" t="n">
        <v>1</v>
      </c>
      <c r="BW223" s="1" t="n">
        <v>125</v>
      </c>
      <c r="BX223" s="1" t="n">
        <v>0</v>
      </c>
      <c r="BY223" s="1" t="n">
        <v>58</v>
      </c>
      <c r="BZ223" s="1" t="n">
        <v>289</v>
      </c>
      <c r="CA223" s="1" t="n">
        <v>1</v>
      </c>
      <c r="CB223" s="1" t="n">
        <v>1</v>
      </c>
      <c r="CD223" s="1" t="n">
        <v>81</v>
      </c>
      <c r="CE223" s="1" t="n">
        <v>-10.31</v>
      </c>
      <c r="CF223" s="1" t="n">
        <v>28.6</v>
      </c>
      <c r="CG223" s="1" t="n">
        <v>146</v>
      </c>
      <c r="CH223" s="1" t="n">
        <v>68</v>
      </c>
      <c r="CI223" s="1" t="n">
        <v>455</v>
      </c>
      <c r="CJ223" s="1" t="n">
        <v>0.92</v>
      </c>
      <c r="CK223" s="1" t="s">
        <v>429</v>
      </c>
      <c r="FM223" s="1" t="n">
        <v>50</v>
      </c>
      <c r="FN223" s="1" t="n">
        <v>50</v>
      </c>
      <c r="FO223" s="1" t="n">
        <v>1</v>
      </c>
      <c r="FP223" s="1" t="n">
        <v>1</v>
      </c>
      <c r="FQ223" s="1" t="n">
        <v>16.92036</v>
      </c>
      <c r="FR223" s="1" t="n">
        <v>434.5493</v>
      </c>
      <c r="FS223" s="1" t="n">
        <v>0.18</v>
      </c>
      <c r="FT223" s="1" t="n">
        <v>6</v>
      </c>
      <c r="FU223" s="1" t="n">
        <v>2</v>
      </c>
      <c r="FV223" s="1" t="n">
        <v>3</v>
      </c>
      <c r="FW223" s="1" t="n">
        <v>1068.27</v>
      </c>
      <c r="FX223" s="1" t="n">
        <v>26.9</v>
      </c>
      <c r="FY223" s="1" t="n">
        <v>10.49</v>
      </c>
      <c r="FZ223" s="1" t="n">
        <v>11.29</v>
      </c>
      <c r="GA223" s="1" t="n">
        <v>11.55</v>
      </c>
      <c r="GB223" s="1" t="n">
        <v>193.14</v>
      </c>
      <c r="GC223" s="1" t="n">
        <v>43.44</v>
      </c>
      <c r="GD223" s="1" t="n">
        <v>37.36</v>
      </c>
      <c r="GE223" s="1" t="n">
        <v>0.34</v>
      </c>
      <c r="GF223" s="1" t="n">
        <v>34.12</v>
      </c>
      <c r="GG223" s="1" t="n">
        <v>1</v>
      </c>
      <c r="GH223" s="1" t="n">
        <v>28.76</v>
      </c>
      <c r="GI223" s="1" t="n">
        <v>5.2</v>
      </c>
      <c r="GJ223" s="1" t="n">
        <v>19.1</v>
      </c>
      <c r="GK223" s="1" t="n">
        <v>18.75</v>
      </c>
      <c r="GL223" s="1" t="n">
        <v>11.57</v>
      </c>
      <c r="GM223" s="1" t="n">
        <v>6</v>
      </c>
      <c r="GN223" s="1" t="n">
        <v>0</v>
      </c>
      <c r="GO223" s="1" t="n">
        <v>11.94</v>
      </c>
      <c r="GP223" s="1" t="n">
        <v>4.72</v>
      </c>
      <c r="GQ223" s="1" t="n">
        <v>4.09</v>
      </c>
      <c r="GR223" s="1" t="n">
        <v>1.65</v>
      </c>
      <c r="GS223" s="1" t="n">
        <v>287.43</v>
      </c>
      <c r="GT223" s="1" t="n">
        <v>5.47</v>
      </c>
      <c r="GU223" s="1" t="n">
        <v>0.23</v>
      </c>
      <c r="GV223" s="1" t="n">
        <v>186.59</v>
      </c>
      <c r="GW223" s="1" t="n">
        <v>586.52</v>
      </c>
      <c r="GX223" s="1" t="n">
        <v>2092.36</v>
      </c>
      <c r="GY223" s="1" t="n">
        <v>982.2</v>
      </c>
      <c r="GZ223" s="1" t="n">
        <v>2.89</v>
      </c>
      <c r="HA223" s="1" t="n">
        <v>0.84</v>
      </c>
      <c r="HB223" s="1" t="n">
        <v>1.62</v>
      </c>
      <c r="HC223" s="1" t="n">
        <v>0</v>
      </c>
      <c r="HD223" s="1" t="n">
        <v>25.18</v>
      </c>
      <c r="HE223" s="1" t="n">
        <v>165.82</v>
      </c>
      <c r="HF223" s="1" t="n">
        <v>0.66</v>
      </c>
      <c r="HG223" s="1" t="n">
        <v>0.61</v>
      </c>
      <c r="HH223" s="1" t="n">
        <v>8.58</v>
      </c>
      <c r="HI223" s="1" t="n">
        <v>2.24</v>
      </c>
      <c r="HJ223" s="1" t="n">
        <v>1.43</v>
      </c>
      <c r="HK223" s="1" t="n">
        <v>1.27</v>
      </c>
      <c r="HL223" s="1" t="n">
        <v>188.87</v>
      </c>
      <c r="HM223" s="1" t="n">
        <v>0.55</v>
      </c>
      <c r="HN223" s="1" t="n">
        <v>26.92</v>
      </c>
      <c r="HO223" s="1" t="n">
        <v>1416.91</v>
      </c>
      <c r="HP223" s="1" t="n">
        <v>1993.82</v>
      </c>
      <c r="HQ223" s="1" t="n">
        <v>76.51</v>
      </c>
      <c r="HR223" s="1" t="n">
        <v>988.37</v>
      </c>
      <c r="HS223" s="1" t="n">
        <v>222.5</v>
      </c>
      <c r="HT223" s="1" t="n">
        <v>4655</v>
      </c>
      <c r="HU223" s="1" t="n">
        <v>409.9</v>
      </c>
      <c r="HV223" s="1" t="n">
        <v>48.94</v>
      </c>
      <c r="HW223" s="1" t="n">
        <v>4.45</v>
      </c>
      <c r="HX223" s="1" t="n">
        <v>5.77</v>
      </c>
      <c r="HY223" s="1" t="n">
        <v>4.25</v>
      </c>
      <c r="HZ223" s="1" t="n">
        <v>0.74</v>
      </c>
      <c r="IA223" s="1" t="n">
        <v>6.19</v>
      </c>
      <c r="IB223" s="1" t="n">
        <v>1.4</v>
      </c>
      <c r="IC223" s="1" t="n">
        <v>13.02</v>
      </c>
      <c r="ID223" s="1" t="n">
        <v>5.06</v>
      </c>
      <c r="IE223" s="1" t="n">
        <v>5.84</v>
      </c>
      <c r="IF223" s="1" t="n">
        <v>8.86</v>
      </c>
      <c r="IG223" s="1" t="n">
        <v>5.26</v>
      </c>
      <c r="IH223" s="1" t="n">
        <v>65.97</v>
      </c>
      <c r="II223" s="1" t="n">
        <v>2.41</v>
      </c>
      <c r="IJ223" s="1" t="n">
        <v>160.8</v>
      </c>
      <c r="IK223" s="1" t="n">
        <v>31.17</v>
      </c>
      <c r="IL223" s="1" t="n">
        <v>1726860.9</v>
      </c>
      <c r="IM223" s="1" t="n">
        <v>8940.98</v>
      </c>
      <c r="IN223" s="1" t="n">
        <v>17.41</v>
      </c>
      <c r="IO223" s="1" t="n">
        <v>0.01</v>
      </c>
      <c r="IP223" s="1" t="n">
        <v>0.02</v>
      </c>
      <c r="IQ223" s="1" t="n">
        <v>0.01</v>
      </c>
      <c r="IR223" s="1" t="n">
        <v>0.04</v>
      </c>
      <c r="IS223" s="1" t="n">
        <v>0.02</v>
      </c>
      <c r="IT223" s="1" t="n">
        <v>0.02</v>
      </c>
      <c r="IU223" s="1" t="n">
        <v>0.17</v>
      </c>
      <c r="IV223" s="1" t="n">
        <v>0.19</v>
      </c>
      <c r="IW223" s="1" t="n">
        <v>3.46</v>
      </c>
      <c r="IX223" s="1" t="n">
        <v>2.69</v>
      </c>
      <c r="IY223" s="1" t="n">
        <v>1.14</v>
      </c>
      <c r="IZ223" s="1" t="n">
        <v>1.06</v>
      </c>
      <c r="JA223" s="1" t="n">
        <v>0.38</v>
      </c>
      <c r="JB223" s="1" t="n">
        <v>0.01</v>
      </c>
      <c r="JC223" s="1" t="n">
        <v>7.11</v>
      </c>
      <c r="JD223" s="1" t="n">
        <v>3.61</v>
      </c>
      <c r="JE223" s="1" t="n">
        <v>0.59</v>
      </c>
      <c r="JF223" s="1" t="n">
        <v>0.07</v>
      </c>
      <c r="JG223" s="1" t="n">
        <v>0.02</v>
      </c>
      <c r="JH223" s="1" t="n">
        <v>4.63</v>
      </c>
      <c r="JI223" s="1" t="n">
        <v>3.2</v>
      </c>
      <c r="JJ223" s="1" t="n">
        <v>0.05</v>
      </c>
      <c r="JK223" s="1" t="n">
        <v>0.12</v>
      </c>
      <c r="JL223" s="1" t="n">
        <v>0.48</v>
      </c>
      <c r="JM223" s="1" t="n">
        <v>0.43</v>
      </c>
      <c r="JN223" s="1" t="n">
        <v>0.01</v>
      </c>
      <c r="JO223" s="1" t="n">
        <v>0.03</v>
      </c>
      <c r="JP223" s="1" t="n">
        <v>0.02</v>
      </c>
      <c r="JQ223" s="1" t="n">
        <v>0.04</v>
      </c>
      <c r="JR223" s="1" t="n">
        <v>0.04</v>
      </c>
      <c r="JS223" s="1" t="n">
        <v>0</v>
      </c>
      <c r="JT223" s="1" t="n">
        <v>0.09</v>
      </c>
      <c r="JU223" s="1" t="n">
        <v>0.09</v>
      </c>
      <c r="JV223" s="1" t="n">
        <v>44</v>
      </c>
      <c r="JW223" s="1" t="n">
        <v>2640</v>
      </c>
      <c r="JX223" s="1" t="n">
        <v>39.6</v>
      </c>
      <c r="JY223" s="1" t="n">
        <v>3.992</v>
      </c>
      <c r="JZ223" s="1" t="n">
        <v>2.492</v>
      </c>
      <c r="KA223" s="1" t="n">
        <v>149.52</v>
      </c>
      <c r="KB223" s="1" t="n">
        <v>15.055</v>
      </c>
      <c r="KC223" s="1" t="n">
        <v>6.242</v>
      </c>
      <c r="KD223" s="1" t="n">
        <v>374.52</v>
      </c>
      <c r="KE223" s="1" t="n">
        <v>48.734</v>
      </c>
      <c r="KF223" s="1" t="n">
        <v>92.73399</v>
      </c>
      <c r="KG223" s="1" t="n">
        <v>188.3886</v>
      </c>
    </row>
    <row r="224" customFormat="false" ht="15" hidden="false" customHeight="true" outlineLevel="0" collapsed="false">
      <c r="A224" s="1" t="n">
        <v>30907</v>
      </c>
      <c r="B224" s="1" t="n">
        <v>2</v>
      </c>
      <c r="C224" s="1" t="n">
        <v>33</v>
      </c>
      <c r="D224" s="1" t="n">
        <v>1</v>
      </c>
      <c r="E224" s="1" t="n">
        <v>0</v>
      </c>
      <c r="F224" s="1" t="n">
        <v>0</v>
      </c>
      <c r="G224" s="1" t="n">
        <v>1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</v>
      </c>
      <c r="M224" s="1" t="n">
        <v>0</v>
      </c>
      <c r="N224" s="1" t="n">
        <v>0</v>
      </c>
      <c r="O224" s="1" t="n">
        <v>1</v>
      </c>
      <c r="P224" s="1" t="n">
        <f aca="false">SUM(E224:O224)</f>
        <v>2</v>
      </c>
      <c r="Q224" s="1" t="n">
        <v>100</v>
      </c>
      <c r="R224" s="1" t="n">
        <v>60</v>
      </c>
      <c r="S224" s="1" t="n">
        <v>40</v>
      </c>
      <c r="T224" s="2" t="n">
        <v>73.3333333333333</v>
      </c>
      <c r="U224" s="3" t="n">
        <v>64.3</v>
      </c>
      <c r="V224" s="3" t="n">
        <v>177.5</v>
      </c>
      <c r="W224" s="2" t="n">
        <v>20.408649077564</v>
      </c>
      <c r="X224" s="2" t="n">
        <v>0</v>
      </c>
      <c r="Y224" s="3" t="n">
        <v>77.65</v>
      </c>
      <c r="Z224" s="3" t="n">
        <v>94.25</v>
      </c>
      <c r="AA224" s="2" t="n">
        <v>30.469197271386</v>
      </c>
      <c r="AB224" s="2" t="n">
        <v>0.437464788732394</v>
      </c>
      <c r="AC224" s="2" t="n">
        <v>0.823872679045093</v>
      </c>
      <c r="AD224" s="3" t="n">
        <v>34.3</v>
      </c>
      <c r="AE224" s="3" t="n">
        <v>22.1</v>
      </c>
      <c r="AF224" s="3" t="n">
        <v>42.2</v>
      </c>
      <c r="AG224" s="1" t="n">
        <v>3</v>
      </c>
      <c r="AH224" s="3" t="n">
        <v>46</v>
      </c>
      <c r="AI224" s="3" t="n">
        <v>29.6</v>
      </c>
      <c r="AJ224" s="3" t="n">
        <v>40</v>
      </c>
      <c r="AK224" s="3" t="n">
        <v>2.2</v>
      </c>
      <c r="AL224" s="1" t="n">
        <v>1302</v>
      </c>
      <c r="AM224" s="1" t="n">
        <v>42</v>
      </c>
      <c r="AN224" s="1" t="n">
        <v>2135</v>
      </c>
      <c r="AO224" s="1" t="n">
        <v>91</v>
      </c>
      <c r="AP224" s="1" t="n">
        <v>114</v>
      </c>
      <c r="AQ224" s="1" t="n">
        <v>93</v>
      </c>
      <c r="AR224" s="1" t="n">
        <v>78</v>
      </c>
      <c r="AS224" s="1" t="n">
        <v>90</v>
      </c>
      <c r="AT224" s="1" t="n">
        <v>1</v>
      </c>
      <c r="AU224" s="1" t="n">
        <v>345</v>
      </c>
      <c r="AV224" s="1" t="n">
        <f aca="false">((AO224*15)+(AP224*30)+(AQ224*30)+(AR224*30)+(AS224*15))</f>
        <v>11265</v>
      </c>
      <c r="AX224" s="4" t="n">
        <f aca="false">10000/SQRT((AO224*BE224)*(AVERAGE(AO224:AS224)*AVERAGE(BE224:BI224)))</f>
        <v>4.6101915845855</v>
      </c>
      <c r="AY224" s="4" t="n">
        <v>0</v>
      </c>
      <c r="AZ224" s="2" t="n">
        <f aca="false">(AO224*BE224)/405</f>
        <v>2.1458024691358</v>
      </c>
      <c r="BA224" s="2" t="n">
        <v>1</v>
      </c>
      <c r="BB224" s="2" t="n">
        <f aca="false">1/(LOG(BE224)+LOG(AO224))</f>
        <v>0.340246604026334</v>
      </c>
      <c r="BC224" s="2" t="n">
        <f aca="false">(BF224-BE224)/(AP224-AO224)</f>
        <v>2.16739130434783</v>
      </c>
      <c r="BD224" s="2" t="n">
        <f aca="false">(20*BE224)/((AO224/18)-3.5)</f>
        <v>122.785714285714</v>
      </c>
      <c r="BE224" s="3" t="n">
        <v>9.55</v>
      </c>
      <c r="BF224" s="3" t="n">
        <v>59.4</v>
      </c>
      <c r="BG224" s="3" t="n">
        <v>71.4</v>
      </c>
      <c r="BH224" s="3" t="n">
        <v>66.3</v>
      </c>
      <c r="BI224" s="3" t="n">
        <v>83.8</v>
      </c>
      <c r="BJ224" s="2" t="n">
        <f aca="false">((BE224*15)+(BF224*30)+(BG224*30)+(BH224*30)+(BI224*15))-(BE224*120)</f>
        <v>6167.25</v>
      </c>
      <c r="BK224" s="2" t="n">
        <f aca="false">((BE224*15)+(BF224*30)+(BG224*30)+(BH224*30)+(BI224*15))</f>
        <v>7313.25</v>
      </c>
      <c r="BL224" s="2" t="n">
        <f aca="false">(1/BE224)</f>
        <v>0.104712041884817</v>
      </c>
      <c r="BM224" s="2" t="n">
        <f aca="false">(BJ224/AU224)</f>
        <v>17.8760869565217</v>
      </c>
      <c r="BN224" s="2" t="n">
        <f aca="false">(BK224/AV224)</f>
        <v>0.649201065246338</v>
      </c>
      <c r="BO224" s="2" t="n">
        <f aca="false">(AX224*BM224)</f>
        <v>82.4121856522752</v>
      </c>
      <c r="BP224" s="2" t="n">
        <f aca="false">(AX224*BN224)</f>
        <v>2.99294128770261</v>
      </c>
      <c r="BQ224" s="2" t="n">
        <v>2</v>
      </c>
      <c r="BR224" s="4" t="n">
        <f aca="false">(BC224*BL224)</f>
        <v>0.226951969041657</v>
      </c>
      <c r="BS224" s="1" t="n">
        <v>143</v>
      </c>
      <c r="BT224" s="1" t="n">
        <v>0</v>
      </c>
      <c r="BU224" s="1" t="n">
        <v>48</v>
      </c>
      <c r="BV224" s="1" t="n">
        <v>1</v>
      </c>
      <c r="BW224" s="1" t="n">
        <v>74</v>
      </c>
      <c r="BX224" s="1" t="n">
        <v>0</v>
      </c>
      <c r="BY224" s="1" t="n">
        <v>21</v>
      </c>
      <c r="BZ224" s="1" t="n">
        <v>103</v>
      </c>
      <c r="CA224" s="1" t="n">
        <v>0</v>
      </c>
      <c r="CB224" s="1" t="n">
        <v>1</v>
      </c>
      <c r="CD224" s="1" t="n">
        <v>56</v>
      </c>
      <c r="CE224" s="1" t="n">
        <v>58.7</v>
      </c>
      <c r="CF224" s="1" t="n">
        <v>0.4</v>
      </c>
      <c r="CG224" s="1" t="n">
        <v>134</v>
      </c>
      <c r="CH224" s="1" t="n">
        <v>48</v>
      </c>
      <c r="CI224" s="1" t="n">
        <v>424</v>
      </c>
      <c r="CJ224" s="1" t="n">
        <v>1.09</v>
      </c>
      <c r="CK224" s="1" t="s">
        <v>429</v>
      </c>
    </row>
    <row r="225" customFormat="false" ht="15" hidden="false" customHeight="true" outlineLevel="0" collapsed="false">
      <c r="A225" s="1" t="n">
        <v>30910</v>
      </c>
      <c r="B225" s="1" t="n">
        <v>2</v>
      </c>
      <c r="C225" s="1" t="n">
        <v>37</v>
      </c>
      <c r="D225" s="1" t="n">
        <v>1</v>
      </c>
      <c r="E225" s="1" t="n">
        <v>1</v>
      </c>
      <c r="F225" s="1" t="n">
        <v>0</v>
      </c>
      <c r="G225" s="1" t="n">
        <v>1</v>
      </c>
      <c r="H225" s="1" t="n">
        <v>0</v>
      </c>
      <c r="I225" s="1" t="n">
        <v>0</v>
      </c>
      <c r="J225" s="1" t="n">
        <v>0</v>
      </c>
      <c r="K225" s="1" t="n">
        <v>1</v>
      </c>
      <c r="L225" s="1" t="n">
        <v>1</v>
      </c>
      <c r="M225" s="1" t="n">
        <v>0</v>
      </c>
      <c r="N225" s="1" t="n">
        <v>0</v>
      </c>
      <c r="O225" s="1" t="n">
        <v>1</v>
      </c>
      <c r="P225" s="1" t="n">
        <f aca="false">SUM(E225:O225)</f>
        <v>5</v>
      </c>
      <c r="Q225" s="1" t="n">
        <v>100</v>
      </c>
      <c r="R225" s="1" t="n">
        <v>60</v>
      </c>
      <c r="S225" s="1" t="n">
        <v>40</v>
      </c>
      <c r="T225" s="2" t="n">
        <v>73.3333333333333</v>
      </c>
      <c r="U225" s="3" t="n">
        <v>70.4</v>
      </c>
      <c r="V225" s="3" t="n">
        <v>166</v>
      </c>
      <c r="W225" s="2" t="n">
        <v>25.5479750326608</v>
      </c>
      <c r="X225" s="2" t="n">
        <v>1</v>
      </c>
      <c r="Y225" s="3" t="n">
        <v>88.2</v>
      </c>
      <c r="Z225" s="3" t="n">
        <v>102</v>
      </c>
      <c r="AA225" s="2" t="n">
        <v>38.2311787797342</v>
      </c>
      <c r="AB225" s="2" t="n">
        <v>0.531325301204819</v>
      </c>
      <c r="AC225" s="2" t="n">
        <v>0.864705882352941</v>
      </c>
      <c r="AD225" s="3" t="n">
        <v>40.8</v>
      </c>
      <c r="AE225" s="3" t="n">
        <v>28.7</v>
      </c>
      <c r="AF225" s="3" t="n">
        <v>41.7</v>
      </c>
      <c r="AG225" s="1" t="n">
        <v>6</v>
      </c>
      <c r="AH225" s="3" t="n">
        <v>41.8</v>
      </c>
      <c r="AI225" s="3" t="n">
        <v>29.4</v>
      </c>
      <c r="AJ225" s="3" t="n">
        <v>39.6</v>
      </c>
      <c r="AK225" s="3" t="n">
        <v>2.1</v>
      </c>
      <c r="AL225" s="1" t="n">
        <v>1306</v>
      </c>
      <c r="AM225" s="1" t="n">
        <v>52</v>
      </c>
      <c r="AN225" s="1" t="n">
        <v>2037</v>
      </c>
      <c r="AO225" s="1" t="n">
        <v>86</v>
      </c>
      <c r="AP225" s="1" t="n">
        <v>114</v>
      </c>
      <c r="AQ225" s="1" t="n">
        <v>129</v>
      </c>
      <c r="AR225" s="1" t="n">
        <v>110</v>
      </c>
      <c r="AS225" s="1" t="n">
        <v>93</v>
      </c>
      <c r="AT225" s="1" t="n">
        <v>1</v>
      </c>
      <c r="AU225" s="1" t="n">
        <v>2955</v>
      </c>
      <c r="AV225" s="1" t="n">
        <f aca="false">((AO225*15)+(AP225*30)+(AQ225*30)+(AR225*30)+(AS225*15))</f>
        <v>13275</v>
      </c>
      <c r="AX225" s="4" t="n">
        <f aca="false">10000/SQRT((AO225*BE225)*(AVERAGE(AO225:AS225)*AVERAGE(BE225:BI225)))</f>
        <v>5.06478698322905</v>
      </c>
      <c r="AY225" s="4" t="n">
        <v>0</v>
      </c>
      <c r="AZ225" s="2" t="n">
        <f aca="false">(AO225*BE225)/405</f>
        <v>1.73911111111111</v>
      </c>
      <c r="BA225" s="2" t="n">
        <v>0</v>
      </c>
      <c r="BB225" s="2" t="n">
        <f aca="false">1/(LOG(BE225)+LOG(AO225))</f>
        <v>0.35115043077121</v>
      </c>
      <c r="BC225" s="2" t="n">
        <f aca="false">(BF225-BE225)/(AP225-AO225)</f>
        <v>1.2075</v>
      </c>
      <c r="BD225" s="2" t="n">
        <f aca="false">(20*BE225)/((AO225/18)-3.5)</f>
        <v>128.191304347826</v>
      </c>
      <c r="BE225" s="3" t="n">
        <v>8.19</v>
      </c>
      <c r="BF225" s="3" t="n">
        <v>42</v>
      </c>
      <c r="BG225" s="3" t="n">
        <v>62.8</v>
      </c>
      <c r="BH225" s="3" t="n">
        <v>69.7</v>
      </c>
      <c r="BI225" s="3" t="n">
        <v>77.4</v>
      </c>
      <c r="BJ225" s="2" t="n">
        <f aca="false">((BE225*15)+(BF225*30)+(BG225*30)+(BH225*30)+(BI225*15))-(BE225*120)</f>
        <v>5536.05</v>
      </c>
      <c r="BK225" s="2" t="n">
        <f aca="false">((BE225*15)+(BF225*30)+(BG225*30)+(BH225*30)+(BI225*15))</f>
        <v>6518.85</v>
      </c>
      <c r="BL225" s="2" t="n">
        <f aca="false">(1/BE225)</f>
        <v>0.122100122100122</v>
      </c>
      <c r="BM225" s="2" t="n">
        <f aca="false">(BJ225/AU225)</f>
        <v>1.87345177664975</v>
      </c>
      <c r="BN225" s="2" t="n">
        <f aca="false">(BK225/AV225)</f>
        <v>0.491062146892655</v>
      </c>
      <c r="BO225" s="2" t="n">
        <f aca="false">(AX225*BM225)</f>
        <v>9.48863417208296</v>
      </c>
      <c r="BP225" s="2" t="n">
        <f aca="false">(AX225*BN225)</f>
        <v>2.48712516953843</v>
      </c>
      <c r="BQ225" s="2" t="n">
        <v>2</v>
      </c>
      <c r="BR225" s="4" t="n">
        <f aca="false">(BC225*BL225)</f>
        <v>0.147435897435897</v>
      </c>
      <c r="BS225" s="1" t="n">
        <v>148</v>
      </c>
      <c r="BT225" s="1" t="n">
        <v>0</v>
      </c>
      <c r="BU225" s="1" t="n">
        <v>38</v>
      </c>
      <c r="BV225" s="1" t="n">
        <v>1</v>
      </c>
      <c r="BW225" s="1" t="n">
        <v>95</v>
      </c>
      <c r="BX225" s="1" t="n">
        <v>0</v>
      </c>
      <c r="BY225" s="1" t="n">
        <v>15</v>
      </c>
      <c r="BZ225" s="1" t="n">
        <v>74</v>
      </c>
      <c r="CA225" s="1" t="n">
        <v>0</v>
      </c>
      <c r="CB225" s="1" t="n">
        <v>2</v>
      </c>
      <c r="CD225" s="1" t="n">
        <v>75</v>
      </c>
      <c r="CE225" s="1" t="n">
        <v>52.82</v>
      </c>
      <c r="CF225" s="1" t="n">
        <v>52.96</v>
      </c>
      <c r="CG225" s="1" t="n">
        <v>136</v>
      </c>
      <c r="CH225" s="1" t="n">
        <v>84</v>
      </c>
      <c r="CI225" s="1" t="n">
        <v>422</v>
      </c>
      <c r="CJ225" s="1" t="n">
        <v>2.34</v>
      </c>
      <c r="CK225" s="1" t="s">
        <v>429</v>
      </c>
      <c r="FN225" s="1" t="n">
        <v>18</v>
      </c>
      <c r="FO225" s="1" t="n">
        <v>2</v>
      </c>
      <c r="FP225" s="1" t="n">
        <v>1</v>
      </c>
      <c r="FQ225" s="1" t="n">
        <v>29.19</v>
      </c>
      <c r="FR225" s="1" t="n">
        <v>3182.341</v>
      </c>
      <c r="FS225" s="1" t="n">
        <v>0.57</v>
      </c>
      <c r="FU225" s="1" t="n">
        <v>3</v>
      </c>
      <c r="FV225" s="1" t="n">
        <v>1</v>
      </c>
      <c r="FW225" s="1" t="n">
        <v>2665.16</v>
      </c>
      <c r="FX225" s="1" t="n">
        <v>69.61</v>
      </c>
      <c r="FY225" s="1" t="n">
        <v>20.91</v>
      </c>
      <c r="FZ225" s="1" t="n">
        <v>21.47</v>
      </c>
      <c r="GA225" s="1" t="n">
        <v>66.36</v>
      </c>
      <c r="GB225" s="1" t="n">
        <v>381.02</v>
      </c>
      <c r="GC225" s="1" t="n">
        <v>41.84</v>
      </c>
      <c r="GD225" s="1" t="n">
        <v>31.37</v>
      </c>
      <c r="GE225" s="1" t="n">
        <v>3.25</v>
      </c>
      <c r="GF225" s="1" t="n">
        <v>127.6</v>
      </c>
      <c r="GG225" s="1" t="n">
        <v>1.66</v>
      </c>
      <c r="GH225" s="1" t="n">
        <v>18.67</v>
      </c>
      <c r="GI225" s="1" t="n">
        <v>11.86</v>
      </c>
      <c r="GJ225" s="1" t="n">
        <v>41.95</v>
      </c>
      <c r="GK225" s="1" t="n">
        <v>40.59</v>
      </c>
      <c r="GL225" s="1" t="n">
        <v>26.78</v>
      </c>
      <c r="GM225" s="1" t="n">
        <v>12.28</v>
      </c>
      <c r="GN225" s="1" t="n">
        <v>0</v>
      </c>
      <c r="GO225" s="1" t="n">
        <v>38.9</v>
      </c>
      <c r="GP225" s="1" t="n">
        <v>9.44</v>
      </c>
      <c r="GQ225" s="1" t="n">
        <v>6.15</v>
      </c>
      <c r="GR225" s="1" t="n">
        <v>2.39</v>
      </c>
      <c r="GS225" s="1" t="n">
        <v>841.66</v>
      </c>
      <c r="GT225" s="1" t="n">
        <v>19</v>
      </c>
      <c r="GU225" s="1" t="n">
        <v>0.58</v>
      </c>
      <c r="GV225" s="1" t="n">
        <v>437.8</v>
      </c>
      <c r="GW225" s="1" t="n">
        <v>1410.94</v>
      </c>
      <c r="GX225" s="1" t="n">
        <v>4129.39</v>
      </c>
      <c r="GY225" s="1" t="n">
        <v>3187.28</v>
      </c>
      <c r="GZ225" s="1" t="n">
        <v>8.67</v>
      </c>
      <c r="HA225" s="1" t="n">
        <v>2.81</v>
      </c>
      <c r="HB225" s="1" t="n">
        <v>4.19</v>
      </c>
      <c r="HC225" s="1" t="n">
        <v>0</v>
      </c>
      <c r="HD225" s="1" t="n">
        <v>48.06</v>
      </c>
      <c r="HE225" s="1" t="n">
        <v>332.06</v>
      </c>
      <c r="HF225" s="1" t="n">
        <v>2.35</v>
      </c>
      <c r="HG225" s="1" t="n">
        <v>2.09</v>
      </c>
      <c r="HH225" s="1" t="n">
        <v>24.57</v>
      </c>
      <c r="HI225" s="1" t="n">
        <v>6.19</v>
      </c>
      <c r="HJ225" s="1" t="n">
        <v>2.36</v>
      </c>
      <c r="HK225" s="1" t="n">
        <v>0.57</v>
      </c>
      <c r="HL225" s="1" t="n">
        <v>547.17</v>
      </c>
      <c r="HM225" s="1" t="n">
        <v>1.68</v>
      </c>
      <c r="HN225" s="1" t="n">
        <v>112.77</v>
      </c>
      <c r="HO225" s="1" t="n">
        <v>6032.22</v>
      </c>
      <c r="HP225" s="1" t="n">
        <v>8890.22</v>
      </c>
      <c r="HQ225" s="1" t="n">
        <v>71.26</v>
      </c>
      <c r="HR225" s="1" t="n">
        <v>3412.15</v>
      </c>
      <c r="HS225" s="1" t="n">
        <v>1501.79</v>
      </c>
      <c r="HT225" s="1" t="n">
        <v>11477.11</v>
      </c>
      <c r="HU225" s="1" t="n">
        <v>3012.2</v>
      </c>
      <c r="HV225" s="1" t="n">
        <v>85.91</v>
      </c>
      <c r="HW225" s="1" t="n">
        <v>10.44</v>
      </c>
      <c r="HX225" s="1" t="n">
        <v>9.8</v>
      </c>
      <c r="HY225" s="1" t="n">
        <v>13.5</v>
      </c>
      <c r="HZ225" s="1" t="n">
        <v>0.95</v>
      </c>
      <c r="IA225" s="1" t="n">
        <v>24.47</v>
      </c>
      <c r="IB225" s="1" t="n">
        <v>4.09</v>
      </c>
      <c r="IC225" s="1" t="n">
        <v>45.27</v>
      </c>
      <c r="ID225" s="1" t="n">
        <v>16.5</v>
      </c>
      <c r="IE225" s="1" t="n">
        <v>20.96</v>
      </c>
      <c r="IF225" s="1" t="n">
        <v>46.38</v>
      </c>
      <c r="IG225" s="1" t="n">
        <v>21.76</v>
      </c>
      <c r="IH225" s="1" t="n">
        <v>174.21</v>
      </c>
      <c r="II225" s="1" t="n">
        <v>5.11</v>
      </c>
      <c r="IJ225" s="1" t="n">
        <v>50.84</v>
      </c>
      <c r="IK225" s="1" t="n">
        <v>180.39</v>
      </c>
      <c r="IL225" s="1" t="n">
        <v>1654896.7</v>
      </c>
      <c r="IM225" s="1" t="n">
        <v>4343.33</v>
      </c>
      <c r="IN225" s="1" t="n">
        <v>89.84</v>
      </c>
      <c r="IO225" s="1" t="n">
        <v>0.16</v>
      </c>
      <c r="IP225" s="1" t="n">
        <v>0.33</v>
      </c>
      <c r="IQ225" s="1" t="n">
        <v>0.4</v>
      </c>
      <c r="IR225" s="1" t="n">
        <v>0.72</v>
      </c>
      <c r="IS225" s="1" t="n">
        <v>0.24</v>
      </c>
      <c r="IT225" s="1" t="n">
        <v>0.12</v>
      </c>
      <c r="IU225" s="1" t="n">
        <v>0.81</v>
      </c>
      <c r="IV225" s="1" t="n">
        <v>0.94</v>
      </c>
      <c r="IW225" s="1" t="n">
        <v>12.93</v>
      </c>
      <c r="IX225" s="1" t="n">
        <v>12.91</v>
      </c>
      <c r="IY225" s="1" t="n">
        <v>4.86</v>
      </c>
      <c r="IZ225" s="1" t="n">
        <v>5.04</v>
      </c>
      <c r="JA225" s="1" t="n">
        <v>1.34</v>
      </c>
      <c r="JB225" s="1" t="n">
        <v>0.03</v>
      </c>
      <c r="JC225" s="1" t="n">
        <v>42.72</v>
      </c>
      <c r="JD225" s="1" t="n">
        <v>23.35</v>
      </c>
      <c r="JE225" s="1" t="n">
        <v>5.19</v>
      </c>
      <c r="JF225" s="1" t="n">
        <v>0.13</v>
      </c>
      <c r="JG225" s="1" t="n">
        <v>0</v>
      </c>
      <c r="JH225" s="1" t="n">
        <v>15.01</v>
      </c>
      <c r="JI225" s="1" t="n">
        <v>16.5</v>
      </c>
      <c r="JJ225" s="1" t="n">
        <v>0.59</v>
      </c>
      <c r="JK225" s="1" t="n">
        <v>1.43</v>
      </c>
      <c r="JL225" s="1" t="n">
        <v>0.8</v>
      </c>
      <c r="JM225" s="1" t="n">
        <v>1.5</v>
      </c>
      <c r="JN225" s="1" t="n">
        <v>0</v>
      </c>
      <c r="JO225" s="1" t="n">
        <v>0.08</v>
      </c>
      <c r="JP225" s="1" t="n">
        <v>0.03</v>
      </c>
      <c r="JQ225" s="1" t="n">
        <v>0</v>
      </c>
      <c r="JR225" s="1" t="n">
        <v>0</v>
      </c>
      <c r="JS225" s="1" t="n">
        <v>0.01</v>
      </c>
      <c r="JT225" s="1" t="n">
        <v>0.02</v>
      </c>
      <c r="JU225" s="1" t="n">
        <v>0</v>
      </c>
      <c r="JV225" s="1" t="n">
        <v>44</v>
      </c>
      <c r="JW225" s="1" t="n">
        <v>2640</v>
      </c>
      <c r="JX225" s="1" t="n">
        <v>39.6</v>
      </c>
      <c r="JY225" s="1" t="n">
        <v>25.1</v>
      </c>
      <c r="JZ225" s="1" t="n">
        <v>17.5</v>
      </c>
      <c r="KA225" s="1" t="n">
        <v>1050</v>
      </c>
      <c r="KB225" s="1" t="n">
        <v>25.5676</v>
      </c>
      <c r="KC225" s="1" t="n">
        <v>9.726</v>
      </c>
      <c r="KD225" s="1" t="n">
        <v>583.56</v>
      </c>
      <c r="KE225" s="1" t="n">
        <v>53.542</v>
      </c>
      <c r="KF225" s="1" t="n">
        <v>97.542</v>
      </c>
      <c r="KG225" s="1" t="n">
        <v>131.558</v>
      </c>
    </row>
    <row r="226" customFormat="false" ht="15" hidden="false" customHeight="true" outlineLevel="0" collapsed="false">
      <c r="A226" s="1" t="n">
        <v>30912</v>
      </c>
      <c r="B226" s="1" t="n">
        <v>2</v>
      </c>
      <c r="C226" s="1" t="n">
        <v>24</v>
      </c>
      <c r="D226" s="1" t="n">
        <v>1</v>
      </c>
      <c r="E226" s="1" t="n">
        <v>1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</v>
      </c>
      <c r="M226" s="1" t="n">
        <v>0</v>
      </c>
      <c r="N226" s="1" t="n">
        <v>0</v>
      </c>
      <c r="O226" s="1" t="n">
        <v>1</v>
      </c>
      <c r="P226" s="1" t="n">
        <f aca="false">SUM(E226:O226)</f>
        <v>2</v>
      </c>
      <c r="Q226" s="1" t="n">
        <v>120</v>
      </c>
      <c r="R226" s="1" t="n">
        <v>80</v>
      </c>
      <c r="S226" s="1" t="n">
        <v>40</v>
      </c>
      <c r="T226" s="2" t="n">
        <v>93.3333333333333</v>
      </c>
      <c r="U226" s="3" t="n">
        <v>72.4</v>
      </c>
      <c r="V226" s="3" t="n">
        <v>164.5</v>
      </c>
      <c r="W226" s="2" t="n">
        <v>26.7551112794597</v>
      </c>
      <c r="X226" s="2" t="n">
        <v>1</v>
      </c>
      <c r="Y226" s="3" t="n">
        <v>81.5</v>
      </c>
      <c r="Z226" s="3" t="n">
        <v>106.5</v>
      </c>
      <c r="AA226" s="2" t="n">
        <v>39.8253435366732</v>
      </c>
      <c r="AB226" s="2" t="n">
        <v>0.495440729483283</v>
      </c>
      <c r="AC226" s="2" t="n">
        <v>0.765258215962441</v>
      </c>
      <c r="AD226" s="3" t="n">
        <v>37.5</v>
      </c>
      <c r="AE226" s="3" t="n">
        <v>27.1</v>
      </c>
      <c r="AF226" s="3" t="n">
        <v>45.3</v>
      </c>
      <c r="AG226" s="1" t="n">
        <v>4</v>
      </c>
      <c r="AH226" s="3" t="n">
        <v>44.6</v>
      </c>
      <c r="AI226" s="3" t="n">
        <v>32.3</v>
      </c>
      <c r="AJ226" s="3" t="n">
        <v>43</v>
      </c>
      <c r="AK226" s="3" t="n">
        <v>2.3</v>
      </c>
      <c r="AL226" s="1" t="n">
        <v>1430</v>
      </c>
      <c r="AM226" s="1" t="n">
        <v>39</v>
      </c>
      <c r="AN226" s="1" t="n">
        <v>2231</v>
      </c>
      <c r="AO226" s="1" t="n">
        <v>95</v>
      </c>
      <c r="AP226" s="1" t="n">
        <v>130</v>
      </c>
      <c r="AQ226" s="1" t="n">
        <v>127</v>
      </c>
      <c r="AR226" s="1" t="n">
        <v>120</v>
      </c>
      <c r="AS226" s="1" t="n">
        <v>118</v>
      </c>
      <c r="AT226" s="1" t="n">
        <v>1</v>
      </c>
      <c r="AU226" s="1" t="n">
        <v>3105</v>
      </c>
      <c r="AV226" s="1" t="n">
        <f aca="false">((AO226*15)+(AP226*30)+(AQ226*30)+(AR226*30)+(AS226*15))</f>
        <v>14505</v>
      </c>
      <c r="AX226" s="4" t="n">
        <f aca="false">10000/SQRT((AO226*BE226)*(AVERAGE(AO226:AS226)*AVERAGE(BE226:BI226)))</f>
        <v>1.67578798546818</v>
      </c>
      <c r="AY226" s="4" t="n">
        <v>1</v>
      </c>
      <c r="AZ226" s="2" t="n">
        <f aca="false">(AO226*BE226)/405</f>
        <v>7.29506172839506</v>
      </c>
      <c r="BA226" s="2" t="n">
        <v>1</v>
      </c>
      <c r="BB226" s="2" t="n">
        <f aca="false">1/(LOG(BE226)+LOG(AO226))</f>
        <v>0.288144247787312</v>
      </c>
      <c r="BC226" s="2" t="n">
        <f aca="false">(BF226-BE226)/(AP226-AO226)</f>
        <v>1.47142857142857</v>
      </c>
      <c r="BD226" s="2" t="n">
        <f aca="false">(20*BE226)/((AO226/18)-3.5)</f>
        <v>349.875</v>
      </c>
      <c r="BE226" s="3" t="n">
        <v>31.1</v>
      </c>
      <c r="BF226" s="3" t="n">
        <v>82.6</v>
      </c>
      <c r="BG226" s="3" t="n">
        <v>133</v>
      </c>
      <c r="BH226" s="3" t="n">
        <v>124</v>
      </c>
      <c r="BI226" s="3" t="n">
        <v>140</v>
      </c>
      <c r="BJ226" s="2" t="n">
        <f aca="false">((BE226*15)+(BF226*30)+(BG226*30)+(BH226*30)+(BI226*15))-(BE226*120)</f>
        <v>9022.5</v>
      </c>
      <c r="BK226" s="2" t="n">
        <f aca="false">((BE226*15)+(BF226*30)+(BG226*30)+(BH226*30)+(BI226*15))</f>
        <v>12754.5</v>
      </c>
      <c r="BL226" s="2" t="n">
        <f aca="false">(1/BE226)</f>
        <v>0.0321543408360129</v>
      </c>
      <c r="BM226" s="2" t="n">
        <f aca="false">(BJ226/AU226)</f>
        <v>2.90579710144928</v>
      </c>
      <c r="BN226" s="2" t="n">
        <f aca="false">(BK226/AV226)</f>
        <v>0.879317476732161</v>
      </c>
      <c r="BO226" s="2" t="n">
        <f aca="false">(AX226*BM226)</f>
        <v>4.86949987081696</v>
      </c>
      <c r="BP226" s="2" t="n">
        <f aca="false">(AX226*BN226)</f>
        <v>1.47354966291995</v>
      </c>
      <c r="BQ226" s="2" t="n">
        <v>2</v>
      </c>
      <c r="BR226" s="4" t="n">
        <f aca="false">(BC226*BL226)</f>
        <v>0.0473128158015618</v>
      </c>
      <c r="BS226" s="1" t="n">
        <v>179</v>
      </c>
      <c r="BT226" s="1" t="n">
        <v>0</v>
      </c>
      <c r="BU226" s="1" t="n">
        <v>34</v>
      </c>
      <c r="BV226" s="1" t="n">
        <v>1</v>
      </c>
      <c r="BW226" s="1" t="n">
        <v>116</v>
      </c>
      <c r="BX226" s="1" t="n">
        <v>0</v>
      </c>
      <c r="BY226" s="1" t="n">
        <v>29</v>
      </c>
      <c r="BZ226" s="1" t="n">
        <v>145</v>
      </c>
      <c r="CA226" s="1" t="n">
        <v>0</v>
      </c>
      <c r="CB226" s="1" t="n">
        <v>3</v>
      </c>
      <c r="CD226" s="1" t="n">
        <v>80</v>
      </c>
      <c r="CE226" s="1" t="n">
        <v>84.62</v>
      </c>
      <c r="CF226" s="1" t="n">
        <v>55.43</v>
      </c>
      <c r="CG226" s="1" t="n">
        <v>142</v>
      </c>
      <c r="CH226" s="1" t="n">
        <v>52</v>
      </c>
      <c r="CI226" s="1" t="n">
        <v>508</v>
      </c>
      <c r="CJ226" s="1" t="n">
        <v>0.65</v>
      </c>
      <c r="CK226" s="1" t="s">
        <v>429</v>
      </c>
      <c r="CN226" s="1" t="n">
        <v>1534</v>
      </c>
      <c r="CO226" s="1" t="n">
        <v>13.6897001303781</v>
      </c>
      <c r="CP226" s="1" t="n">
        <v>19.361147327249</v>
      </c>
      <c r="CQ226" s="1" t="n">
        <v>4.45893089960887</v>
      </c>
      <c r="CR226" s="1" t="n">
        <v>7.97913950456323</v>
      </c>
      <c r="CS226" s="1" t="n">
        <v>3.98956975228162</v>
      </c>
      <c r="CT226" s="1" t="n">
        <v>70.8474576271186</v>
      </c>
      <c r="CU226" s="1" t="n">
        <v>17.7</v>
      </c>
      <c r="CV226" s="1" t="n">
        <v>5.9</v>
      </c>
      <c r="CW226" s="1" t="n">
        <v>4.5</v>
      </c>
      <c r="CX226" s="1" t="n">
        <v>0</v>
      </c>
      <c r="CY226" s="1" t="n">
        <v>0.6</v>
      </c>
      <c r="CZ226" s="1" t="n">
        <v>2</v>
      </c>
      <c r="DA226" s="1" t="n">
        <v>0</v>
      </c>
      <c r="DB226" s="1" t="n">
        <v>0</v>
      </c>
      <c r="DC226" s="1" t="n">
        <v>1.1</v>
      </c>
      <c r="DD226" s="1" t="n">
        <v>52.5</v>
      </c>
      <c r="DE226" s="1" t="n">
        <v>33</v>
      </c>
      <c r="DF226" s="1" t="n">
        <v>7.6</v>
      </c>
      <c r="DG226" s="1" t="n">
        <v>13.6</v>
      </c>
      <c r="DH226" s="1" t="n">
        <v>6.8</v>
      </c>
      <c r="DI226" s="1" t="n">
        <v>442</v>
      </c>
      <c r="DJ226" s="1" t="n">
        <v>271.7</v>
      </c>
      <c r="DK226" s="1" t="n">
        <v>48.1</v>
      </c>
      <c r="DL226" s="1" t="n">
        <v>4.4</v>
      </c>
      <c r="DM226" s="1" t="n">
        <v>3230</v>
      </c>
      <c r="DN226" s="1" t="n">
        <v>231</v>
      </c>
      <c r="DO226" s="1" t="n">
        <v>0.7</v>
      </c>
      <c r="DP226" s="1" t="n">
        <v>0.98</v>
      </c>
      <c r="DQ226" s="1" t="n">
        <v>0.87</v>
      </c>
      <c r="DR226" s="1" t="n">
        <v>2.87</v>
      </c>
      <c r="DS226" s="1" t="n">
        <v>23</v>
      </c>
      <c r="DT226" s="1" t="n">
        <v>101.3</v>
      </c>
      <c r="DU226" s="1" t="n">
        <v>1.99</v>
      </c>
      <c r="DV226" s="1" t="n">
        <v>15.52</v>
      </c>
      <c r="DW226" s="1" t="n">
        <v>2.24</v>
      </c>
      <c r="DX226" s="1" t="n">
        <v>535</v>
      </c>
      <c r="DY226" s="1" t="n">
        <v>8.62</v>
      </c>
      <c r="DZ226" s="1" t="n">
        <v>1105</v>
      </c>
      <c r="EA226" s="1" t="n">
        <v>112</v>
      </c>
      <c r="EB226" s="1" t="n">
        <v>1476</v>
      </c>
      <c r="EC226" s="1" t="n">
        <v>604</v>
      </c>
      <c r="ED226" s="1" t="n">
        <v>47</v>
      </c>
      <c r="EE226" s="1" t="n">
        <v>5.3</v>
      </c>
      <c r="EF226" s="1" t="n">
        <v>0</v>
      </c>
      <c r="EG226" s="1" t="n">
        <v>15</v>
      </c>
      <c r="EH226" s="1" t="n">
        <v>2</v>
      </c>
      <c r="EI226" s="1" t="n">
        <v>200</v>
      </c>
      <c r="EJ226" s="1" t="s">
        <v>425</v>
      </c>
      <c r="EK226" s="1" t="s">
        <v>425</v>
      </c>
      <c r="EL226" s="1" t="s">
        <v>425</v>
      </c>
      <c r="EM226" s="1" t="n">
        <v>1000</v>
      </c>
      <c r="EN226" s="1" t="n">
        <v>500</v>
      </c>
      <c r="EO226" s="1" t="n">
        <v>2</v>
      </c>
      <c r="EP226" s="1" t="n">
        <v>1</v>
      </c>
      <c r="EQ226" s="1" t="n">
        <v>7</v>
      </c>
      <c r="ER226" s="1" t="n">
        <v>670</v>
      </c>
      <c r="ES226" s="1" t="n">
        <v>2</v>
      </c>
      <c r="ET226" s="1" t="n">
        <v>0</v>
      </c>
      <c r="EU226" s="1" t="n">
        <v>0</v>
      </c>
      <c r="EV226" s="1" t="n">
        <v>0</v>
      </c>
      <c r="EW226" s="1" t="n">
        <v>0</v>
      </c>
      <c r="EX226" s="1" t="n">
        <v>1</v>
      </c>
      <c r="EY226" s="1" t="n">
        <v>2</v>
      </c>
      <c r="EZ226" s="1" t="n">
        <v>10</v>
      </c>
      <c r="FA226" s="1" t="n">
        <v>1</v>
      </c>
      <c r="FB226" s="1" t="n">
        <v>1</v>
      </c>
      <c r="FC226" s="1" t="n">
        <v>3</v>
      </c>
      <c r="FD226" s="1" t="n">
        <v>0</v>
      </c>
      <c r="FE226" s="1" t="n">
        <v>0</v>
      </c>
      <c r="FF226" s="1" t="n">
        <v>0</v>
      </c>
      <c r="FG226" s="1" t="n">
        <v>0</v>
      </c>
      <c r="FH226" s="1" t="s">
        <v>426</v>
      </c>
      <c r="FI226" s="1" t="s">
        <v>426</v>
      </c>
      <c r="FJ226" s="1" t="n">
        <v>1</v>
      </c>
      <c r="FK226" s="1" t="n">
        <v>1</v>
      </c>
      <c r="FL226" s="1" t="n">
        <v>5</v>
      </c>
      <c r="FM226" s="1" t="n">
        <v>4</v>
      </c>
      <c r="FN226" s="1" t="n">
        <v>4</v>
      </c>
      <c r="FO226" s="1" t="n">
        <v>2</v>
      </c>
      <c r="FP226" s="1" t="n">
        <v>2</v>
      </c>
      <c r="FQ226" s="1" t="n">
        <v>24.23012</v>
      </c>
      <c r="FR226" s="1" t="n">
        <v>36.4376</v>
      </c>
      <c r="FS226" s="1" t="n">
        <v>1.33</v>
      </c>
      <c r="FT226" s="1" t="n">
        <v>4</v>
      </c>
      <c r="FU226" s="1" t="n">
        <v>4</v>
      </c>
      <c r="FV226" s="1" t="n">
        <v>1</v>
      </c>
      <c r="FW226" s="1" t="n">
        <v>1430.72</v>
      </c>
      <c r="FX226" s="1" t="n">
        <v>40</v>
      </c>
      <c r="FY226" s="1" t="n">
        <v>14.07</v>
      </c>
      <c r="FZ226" s="1" t="n">
        <v>15.83</v>
      </c>
      <c r="GA226" s="1" t="n">
        <v>11.57</v>
      </c>
      <c r="GB226" s="1" t="n">
        <v>203.96</v>
      </c>
      <c r="GC226" s="1" t="n">
        <v>21.55</v>
      </c>
      <c r="GD226" s="1" t="n">
        <v>25.28</v>
      </c>
      <c r="GE226" s="1" t="n">
        <v>2.42</v>
      </c>
      <c r="GF226" s="1" t="n">
        <v>41.47</v>
      </c>
      <c r="GG226" s="1" t="n">
        <v>1.12</v>
      </c>
      <c r="GH226" s="1" t="n">
        <v>19.27</v>
      </c>
      <c r="GI226" s="1" t="n">
        <v>3.69</v>
      </c>
      <c r="GJ226" s="1" t="n">
        <v>18.24</v>
      </c>
      <c r="GK226" s="1" t="n">
        <v>13.25</v>
      </c>
      <c r="GL226" s="1" t="n">
        <v>8.2</v>
      </c>
      <c r="GM226" s="1" t="n">
        <v>3.66</v>
      </c>
      <c r="GN226" s="1" t="n">
        <v>0</v>
      </c>
      <c r="GO226" s="1" t="n">
        <v>10.27</v>
      </c>
      <c r="GP226" s="1" t="n">
        <v>4.83</v>
      </c>
      <c r="GQ226" s="1" t="n">
        <v>2.7</v>
      </c>
      <c r="GR226" s="1" t="n">
        <v>0.62</v>
      </c>
      <c r="GS226" s="1" t="n">
        <v>357.48</v>
      </c>
      <c r="GT226" s="1" t="n">
        <v>8.79</v>
      </c>
      <c r="GU226" s="1" t="n">
        <v>0.35</v>
      </c>
      <c r="GV226" s="1" t="n">
        <v>177.61</v>
      </c>
      <c r="GW226" s="1" t="n">
        <v>585.52</v>
      </c>
      <c r="GX226" s="1" t="n">
        <v>1689.89</v>
      </c>
      <c r="GY226" s="1" t="n">
        <v>1649.36</v>
      </c>
      <c r="GZ226" s="1" t="n">
        <v>3.75</v>
      </c>
      <c r="HA226" s="1" t="n">
        <v>0.97</v>
      </c>
      <c r="HB226" s="1" t="n">
        <v>1.46</v>
      </c>
      <c r="HC226" s="1" t="n">
        <v>0</v>
      </c>
      <c r="HD226" s="1" t="n">
        <v>54.95</v>
      </c>
      <c r="HE226" s="1" t="n">
        <v>98.64</v>
      </c>
      <c r="HF226" s="1" t="n">
        <v>1.04</v>
      </c>
      <c r="HG226" s="1" t="n">
        <v>0.83</v>
      </c>
      <c r="HH226" s="1" t="n">
        <v>10.27</v>
      </c>
      <c r="HI226" s="1" t="n">
        <v>2.2</v>
      </c>
      <c r="HJ226" s="1" t="n">
        <v>0.84</v>
      </c>
      <c r="HK226" s="1" t="n">
        <v>1.17</v>
      </c>
      <c r="HL226" s="1" t="n">
        <v>241.31</v>
      </c>
      <c r="HM226" s="1" t="n">
        <v>0.82</v>
      </c>
      <c r="HN226" s="1" t="n">
        <v>19.39</v>
      </c>
      <c r="HO226" s="1" t="n">
        <v>1659.01</v>
      </c>
      <c r="HP226" s="1" t="n">
        <v>1783.11</v>
      </c>
      <c r="HQ226" s="1" t="n">
        <v>25.16</v>
      </c>
      <c r="HR226" s="1" t="n">
        <v>725.92</v>
      </c>
      <c r="HS226" s="1" t="n">
        <v>215.89</v>
      </c>
      <c r="HT226" s="1" t="n">
        <v>3172.37</v>
      </c>
      <c r="HU226" s="1" t="n">
        <v>278.97</v>
      </c>
      <c r="HV226" s="1" t="n">
        <v>44.82</v>
      </c>
      <c r="HW226" s="1" t="n">
        <v>3.68</v>
      </c>
      <c r="HX226" s="1" t="n">
        <v>3.01</v>
      </c>
      <c r="HY226" s="1" t="n">
        <v>3.36</v>
      </c>
      <c r="HZ226" s="1" t="n">
        <v>0.33</v>
      </c>
      <c r="IA226" s="1" t="n">
        <v>3.91</v>
      </c>
      <c r="IB226" s="1" t="n">
        <v>0.58</v>
      </c>
      <c r="IC226" s="1" t="n">
        <v>8.78</v>
      </c>
      <c r="ID226" s="1" t="n">
        <v>3.7</v>
      </c>
      <c r="IE226" s="1" t="n">
        <v>9.82</v>
      </c>
      <c r="IF226" s="1" t="n">
        <v>13.31</v>
      </c>
      <c r="IG226" s="1" t="n">
        <v>6.01</v>
      </c>
      <c r="IH226" s="1" t="n">
        <v>158.13</v>
      </c>
      <c r="II226" s="1" t="n">
        <v>22.95</v>
      </c>
      <c r="IJ226" s="1" t="n">
        <v>160.12</v>
      </c>
      <c r="IK226" s="1" t="n">
        <v>21.62</v>
      </c>
      <c r="IL226" s="1" t="n">
        <v>1910472.2</v>
      </c>
      <c r="IM226" s="1" t="n">
        <v>9366.9</v>
      </c>
      <c r="IN226" s="1" t="n">
        <v>26.82</v>
      </c>
      <c r="IO226" s="1" t="n">
        <v>0.11</v>
      </c>
      <c r="IP226" s="1" t="n">
        <v>0.08</v>
      </c>
      <c r="IQ226" s="1" t="n">
        <v>0.06</v>
      </c>
      <c r="IR226" s="1" t="n">
        <v>0.15</v>
      </c>
      <c r="IS226" s="1" t="n">
        <v>0.14</v>
      </c>
      <c r="IT226" s="1" t="n">
        <v>0.06</v>
      </c>
      <c r="IU226" s="1" t="n">
        <v>0.62</v>
      </c>
      <c r="IV226" s="1" t="n">
        <v>0.73</v>
      </c>
      <c r="IW226" s="1" t="n">
        <v>6.42</v>
      </c>
      <c r="IX226" s="1" t="n">
        <v>4.92</v>
      </c>
      <c r="IY226" s="1" t="n">
        <v>3.19</v>
      </c>
      <c r="IZ226" s="1" t="n">
        <v>1.7</v>
      </c>
      <c r="JA226" s="1" t="n">
        <v>0.69</v>
      </c>
      <c r="JB226" s="1" t="n">
        <v>0.05</v>
      </c>
      <c r="JC226" s="1" t="n">
        <v>14.17</v>
      </c>
      <c r="JD226" s="1" t="n">
        <v>6.56</v>
      </c>
      <c r="JE226" s="1" t="n">
        <v>0.67</v>
      </c>
      <c r="JF226" s="1" t="n">
        <v>0.05</v>
      </c>
      <c r="JG226" s="1" t="n">
        <v>0</v>
      </c>
      <c r="JH226" s="1" t="n">
        <v>4.94</v>
      </c>
      <c r="JI226" s="1" t="n">
        <v>2.87</v>
      </c>
      <c r="JJ226" s="1" t="n">
        <v>0.05</v>
      </c>
      <c r="JK226" s="1" t="n">
        <v>0.15</v>
      </c>
      <c r="JL226" s="1" t="n">
        <v>0.36</v>
      </c>
      <c r="JM226" s="1" t="n">
        <v>0.3</v>
      </c>
      <c r="JN226" s="1" t="n">
        <v>0</v>
      </c>
      <c r="JO226" s="1" t="n">
        <v>0.06</v>
      </c>
      <c r="JP226" s="1" t="n">
        <v>0.04</v>
      </c>
      <c r="JQ226" s="1" t="n">
        <v>0</v>
      </c>
      <c r="JR226" s="1" t="n">
        <v>0</v>
      </c>
      <c r="JS226" s="1" t="n">
        <v>0</v>
      </c>
      <c r="JT226" s="1" t="n">
        <v>0.02</v>
      </c>
      <c r="JU226" s="1" t="n">
        <v>0.01</v>
      </c>
      <c r="JV226" s="1" t="n">
        <v>54</v>
      </c>
      <c r="JW226" s="1" t="n">
        <v>3240</v>
      </c>
      <c r="JX226" s="1" t="n">
        <v>48.6</v>
      </c>
      <c r="JY226" s="1" t="n">
        <v>13.31</v>
      </c>
      <c r="JZ226" s="1" t="n">
        <v>7.718</v>
      </c>
      <c r="KA226" s="1" t="n">
        <v>463.08</v>
      </c>
      <c r="KB226" s="1" t="n">
        <v>25.4816</v>
      </c>
      <c r="KC226" s="1" t="n">
        <v>9.867</v>
      </c>
      <c r="KD226" s="1" t="n">
        <v>592.02</v>
      </c>
      <c r="KE226" s="1" t="n">
        <v>62.085</v>
      </c>
      <c r="KF226" s="1" t="n">
        <v>116.085</v>
      </c>
      <c r="KG226" s="1" t="n">
        <v>145.6579</v>
      </c>
    </row>
    <row r="227" customFormat="false" ht="15" hidden="false" customHeight="true" outlineLevel="0" collapsed="false">
      <c r="A227" s="1" t="n">
        <v>30913</v>
      </c>
      <c r="B227" s="1" t="n">
        <v>2</v>
      </c>
      <c r="C227" s="1" t="n">
        <v>33</v>
      </c>
      <c r="D227" s="1" t="n">
        <v>1</v>
      </c>
      <c r="E227" s="1" t="n">
        <v>1</v>
      </c>
      <c r="F227" s="1" t="n">
        <v>0</v>
      </c>
      <c r="G227" s="1" t="n">
        <v>1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</v>
      </c>
      <c r="M227" s="1" t="n">
        <f aca="false">IF(U227&gt;27,1,0)</f>
        <v>1</v>
      </c>
      <c r="N227" s="1" t="n">
        <v>0</v>
      </c>
      <c r="O227" s="1" t="n">
        <v>1</v>
      </c>
      <c r="P227" s="1" t="n">
        <f aca="false">SUM(E227:O227)</f>
        <v>4</v>
      </c>
      <c r="Q227" s="1" t="n">
        <v>110</v>
      </c>
      <c r="R227" s="1" t="n">
        <v>70</v>
      </c>
      <c r="S227" s="1" t="n">
        <v>40</v>
      </c>
      <c r="T227" s="2" t="n">
        <v>83.3333333333333</v>
      </c>
      <c r="U227" s="3" t="n">
        <v>61.1</v>
      </c>
      <c r="V227" s="3" t="n">
        <v>168</v>
      </c>
      <c r="W227" s="2" t="n">
        <v>21.6482426303855</v>
      </c>
      <c r="X227" s="2" t="n">
        <v>0</v>
      </c>
      <c r="Y227" s="3" t="n">
        <v>74.5</v>
      </c>
      <c r="Z227" s="3" t="n">
        <v>97.5</v>
      </c>
      <c r="AA227" s="2" t="n">
        <v>35.8550480257502</v>
      </c>
      <c r="AB227" s="2" t="n">
        <v>0.443452380952381</v>
      </c>
      <c r="AC227" s="2" t="n">
        <v>0.764102564102564</v>
      </c>
      <c r="AD227" s="3" t="n">
        <v>30</v>
      </c>
      <c r="AE227" s="3" t="n">
        <v>18.3</v>
      </c>
      <c r="AF227" s="3" t="n">
        <v>42.8</v>
      </c>
      <c r="AG227" s="1" t="n">
        <v>3</v>
      </c>
      <c r="AH227" s="3" t="n">
        <v>48.9</v>
      </c>
      <c r="AI227" s="3" t="n">
        <v>29.9</v>
      </c>
      <c r="AJ227" s="3" t="n">
        <v>40.6</v>
      </c>
      <c r="AK227" s="3" t="n">
        <v>2.2</v>
      </c>
      <c r="AL227" s="1" t="n">
        <v>1303</v>
      </c>
      <c r="AM227" s="1" t="n">
        <v>31</v>
      </c>
      <c r="AN227" s="1" t="n">
        <v>2137</v>
      </c>
      <c r="AO227" s="1" t="n">
        <v>95</v>
      </c>
      <c r="AP227" s="1" t="n">
        <v>157</v>
      </c>
      <c r="AQ227" s="1" t="n">
        <v>128</v>
      </c>
      <c r="AR227" s="1" t="n">
        <v>117</v>
      </c>
      <c r="AS227" s="1" t="n">
        <v>91</v>
      </c>
      <c r="AT227" s="1" t="n">
        <v>1</v>
      </c>
      <c r="AU227" s="1" t="n">
        <v>3450</v>
      </c>
      <c r="AV227" s="1" t="n">
        <f aca="false">((AO227*15)+(AP227*30)+(AQ227*30)+(AR227*30)+(AS227*15))</f>
        <v>14850</v>
      </c>
      <c r="AX227" s="4" t="n">
        <f aca="false">10000/SQRT((AO227*BE227)*(AVERAGE(AO227:AS227)*AVERAGE(BE227:BI227)))</f>
        <v>3.8488394967343</v>
      </c>
      <c r="AY227" s="4" t="n">
        <v>0</v>
      </c>
      <c r="AZ227" s="2" t="n">
        <f aca="false">(AO227*BE227)/405</f>
        <v>2.43950617283951</v>
      </c>
      <c r="BA227" s="2" t="n">
        <v>1</v>
      </c>
      <c r="BB227" s="2" t="n">
        <f aca="false">1/(LOG(BE227)+LOG(AO227))</f>
        <v>0.333916914962759</v>
      </c>
      <c r="BC227" s="2" t="n">
        <f aca="false">(BF227-BE227)/(AP227-AO227)</f>
        <v>0.946774193548387</v>
      </c>
      <c r="BD227" s="2" t="n">
        <f aca="false">(20*BE227)/((AO227/18)-3.5)</f>
        <v>117</v>
      </c>
      <c r="BE227" s="2" t="n">
        <v>10.4</v>
      </c>
      <c r="BF227" s="3" t="n">
        <v>69.1</v>
      </c>
      <c r="BG227" s="3" t="n">
        <v>71.3</v>
      </c>
      <c r="BH227" s="3" t="n">
        <v>79</v>
      </c>
      <c r="BI227" s="3" t="n">
        <v>60.7</v>
      </c>
      <c r="BJ227" s="2" t="n">
        <f aca="false">((BE227*15)+(BF227*30)+(BG227*30)+(BH227*30)+(BI227*15))-(BE227*120)</f>
        <v>6400.5</v>
      </c>
      <c r="BK227" s="2" t="n">
        <f aca="false">((BE227*15)+(BF227*30)+(BG227*30)+(BH227*30)+(BI227*15))</f>
        <v>7648.5</v>
      </c>
      <c r="BL227" s="2" t="n">
        <f aca="false">(1/BE227)</f>
        <v>0.0961538461538462</v>
      </c>
      <c r="BM227" s="2" t="n">
        <f aca="false">(BJ227/AU227)</f>
        <v>1.85521739130435</v>
      </c>
      <c r="BN227" s="2" t="n">
        <f aca="false">(BK227/AV227)</f>
        <v>0.515050505050505</v>
      </c>
      <c r="BO227" s="2" t="n">
        <f aca="false">(AX227*BM227)</f>
        <v>7.14043397068056</v>
      </c>
      <c r="BP227" s="2" t="n">
        <f aca="false">(AX227*BN227)</f>
        <v>1.98234672665134</v>
      </c>
      <c r="BQ227" s="2" t="n">
        <v>2</v>
      </c>
      <c r="BR227" s="4" t="n">
        <f aca="false">(BC227*BL227)</f>
        <v>0.0910359801488834</v>
      </c>
      <c r="BS227" s="1" t="n">
        <v>184</v>
      </c>
      <c r="BT227" s="1" t="n">
        <v>0</v>
      </c>
      <c r="BU227" s="1" t="n">
        <v>47</v>
      </c>
      <c r="BV227" s="1" t="n">
        <v>1</v>
      </c>
      <c r="BW227" s="1" t="n">
        <v>111</v>
      </c>
      <c r="BX227" s="1" t="n">
        <v>0</v>
      </c>
      <c r="BY227" s="1" t="n">
        <v>26</v>
      </c>
      <c r="BZ227" s="1" t="n">
        <v>128</v>
      </c>
      <c r="CA227" s="1" t="n">
        <v>0</v>
      </c>
      <c r="CB227" s="1" t="n">
        <v>1</v>
      </c>
      <c r="CL227" s="4" t="n">
        <v>0.045</v>
      </c>
      <c r="CM227" s="4" t="n">
        <v>0.04</v>
      </c>
      <c r="FM227" s="1" t="n">
        <v>12</v>
      </c>
      <c r="FN227" s="1" t="n">
        <v>12</v>
      </c>
      <c r="FO227" s="1" t="n">
        <v>2</v>
      </c>
      <c r="FP227" s="1" t="n">
        <v>2</v>
      </c>
      <c r="FQ227" s="1" t="n">
        <v>24.65339</v>
      </c>
      <c r="FR227" s="1" t="n">
        <v>270.3351</v>
      </c>
      <c r="FS227" s="1" t="n">
        <v>0.02</v>
      </c>
      <c r="FT227" s="1" t="n">
        <v>1</v>
      </c>
      <c r="FU227" s="1" t="n">
        <v>2</v>
      </c>
      <c r="FV227" s="1" t="n">
        <v>1</v>
      </c>
      <c r="FW227" s="1" t="n">
        <v>1441.29</v>
      </c>
      <c r="FX227" s="1" t="n">
        <v>33.55</v>
      </c>
      <c r="FY227" s="1" t="n">
        <v>12.81</v>
      </c>
      <c r="FZ227" s="1" t="n">
        <v>16.53</v>
      </c>
      <c r="GA227" s="1" t="n">
        <v>11.88</v>
      </c>
      <c r="GB227" s="1" t="n">
        <v>263.45</v>
      </c>
      <c r="GC227" s="1" t="n">
        <v>30.03</v>
      </c>
      <c r="GD227" s="1" t="n">
        <v>43.45</v>
      </c>
      <c r="GE227" s="1" t="n">
        <v>7.79</v>
      </c>
      <c r="GF227" s="1" t="n">
        <v>107.71</v>
      </c>
      <c r="GG227" s="1" t="n">
        <v>1.22</v>
      </c>
      <c r="GH227" s="1" t="n">
        <v>38.1</v>
      </c>
      <c r="GI227" s="1" t="n">
        <v>4.03</v>
      </c>
      <c r="GJ227" s="1" t="n">
        <v>16.25</v>
      </c>
      <c r="GK227" s="1" t="n">
        <v>15.35</v>
      </c>
      <c r="GL227" s="1" t="n">
        <v>4.23</v>
      </c>
      <c r="GM227" s="1" t="n">
        <v>5.92</v>
      </c>
      <c r="GN227" s="1" t="n">
        <v>0</v>
      </c>
      <c r="GO227" s="1" t="n">
        <v>10.75</v>
      </c>
      <c r="GP227" s="1" t="n">
        <v>2.01</v>
      </c>
      <c r="GQ227" s="1" t="n">
        <v>1.52</v>
      </c>
      <c r="GR227" s="1" t="n">
        <v>0.67</v>
      </c>
      <c r="GS227" s="1" t="n">
        <v>618.72</v>
      </c>
      <c r="GT227" s="1" t="n">
        <v>7.14</v>
      </c>
      <c r="GU227" s="1" t="n">
        <v>0.25</v>
      </c>
      <c r="GV227" s="1" t="n">
        <v>224.07</v>
      </c>
      <c r="GW227" s="1" t="n">
        <v>1074.38</v>
      </c>
      <c r="GX227" s="1" t="n">
        <v>1422.07</v>
      </c>
      <c r="GY227" s="1" t="n">
        <v>1207</v>
      </c>
      <c r="GZ227" s="1" t="n">
        <v>4.32</v>
      </c>
      <c r="HA227" s="1" t="n">
        <v>0.79</v>
      </c>
      <c r="HB227" s="1" t="n">
        <v>1.82</v>
      </c>
      <c r="HC227" s="1" t="n">
        <v>0</v>
      </c>
      <c r="HD227" s="1" t="n">
        <v>24.62</v>
      </c>
      <c r="HE227" s="1" t="n">
        <v>48.65</v>
      </c>
      <c r="HF227" s="1" t="n">
        <v>0.78</v>
      </c>
      <c r="HG227" s="1" t="n">
        <v>0.86</v>
      </c>
      <c r="HH227" s="1" t="n">
        <v>8.56</v>
      </c>
      <c r="HI227" s="1" t="n">
        <v>2.36</v>
      </c>
      <c r="HJ227" s="1" t="n">
        <v>1.14</v>
      </c>
      <c r="HK227" s="1" t="n">
        <v>0.09</v>
      </c>
      <c r="HL227" s="1" t="n">
        <v>139.69</v>
      </c>
      <c r="HM227" s="1" t="n">
        <v>1.2</v>
      </c>
      <c r="HN227" s="1" t="n">
        <v>28.73</v>
      </c>
      <c r="HO227" s="1" t="n">
        <v>1524.56</v>
      </c>
      <c r="HP227" s="1" t="n">
        <v>1818.78</v>
      </c>
      <c r="HQ227" s="1" t="n">
        <v>75.72</v>
      </c>
      <c r="HR227" s="1" t="n">
        <v>864.54</v>
      </c>
      <c r="HS227" s="1" t="n">
        <v>26.22</v>
      </c>
      <c r="HT227" s="1" t="n">
        <v>3064.14</v>
      </c>
      <c r="HU227" s="1" t="n">
        <v>503.06</v>
      </c>
      <c r="HV227" s="1" t="n">
        <v>95.78</v>
      </c>
      <c r="HW227" s="1" t="n">
        <v>2.4</v>
      </c>
      <c r="HX227" s="1" t="n">
        <v>2.73</v>
      </c>
      <c r="HY227" s="1" t="n">
        <v>2.46</v>
      </c>
      <c r="HZ227" s="1" t="n">
        <v>0.17</v>
      </c>
      <c r="IA227" s="1" t="n">
        <v>5.7</v>
      </c>
      <c r="IB227" s="1" t="n">
        <v>1.09</v>
      </c>
      <c r="IC227" s="1" t="n">
        <v>10.45</v>
      </c>
      <c r="ID227" s="1" t="n">
        <v>3.5</v>
      </c>
      <c r="IE227" s="1" t="n">
        <v>11.08</v>
      </c>
      <c r="IF227" s="1" t="n">
        <v>11.24</v>
      </c>
      <c r="IG227" s="1" t="n">
        <v>4.92</v>
      </c>
      <c r="IH227" s="1" t="n">
        <v>159.41</v>
      </c>
      <c r="II227" s="1" t="n">
        <v>0.58</v>
      </c>
      <c r="IJ227" s="1" t="n">
        <v>110.8</v>
      </c>
      <c r="IK227" s="1" t="n">
        <v>26.98</v>
      </c>
      <c r="IL227" s="1" t="n">
        <v>2848836.5</v>
      </c>
      <c r="IM227" s="1" t="n">
        <v>10813.58</v>
      </c>
      <c r="IN227" s="1" t="n">
        <v>23.2</v>
      </c>
      <c r="IO227" s="1" t="n">
        <v>0.2</v>
      </c>
      <c r="IP227" s="1" t="n">
        <v>0.13</v>
      </c>
      <c r="IQ227" s="1" t="n">
        <v>0.09</v>
      </c>
      <c r="IR227" s="1" t="n">
        <v>0.19</v>
      </c>
      <c r="IS227" s="1" t="n">
        <v>0.2</v>
      </c>
      <c r="IT227" s="1" t="n">
        <v>0.11</v>
      </c>
      <c r="IU227" s="1" t="n">
        <v>0.77</v>
      </c>
      <c r="IV227" s="1" t="n">
        <v>0.89</v>
      </c>
      <c r="IW227" s="1" t="n">
        <v>5.4</v>
      </c>
      <c r="IX227" s="1" t="n">
        <v>4.62</v>
      </c>
      <c r="IY227" s="1" t="n">
        <v>2.25</v>
      </c>
      <c r="IZ227" s="1" t="n">
        <v>1.44</v>
      </c>
      <c r="JA227" s="1" t="n">
        <v>0.58</v>
      </c>
      <c r="JB227" s="1" t="n">
        <v>0.03</v>
      </c>
      <c r="JC227" s="1" t="n">
        <v>10.28</v>
      </c>
      <c r="JD227" s="1" t="n">
        <v>6.01</v>
      </c>
      <c r="JE227" s="1" t="n">
        <v>0.64</v>
      </c>
      <c r="JF227" s="1" t="n">
        <v>0.03</v>
      </c>
      <c r="JG227" s="1" t="n">
        <v>0</v>
      </c>
      <c r="JH227" s="1" t="n">
        <v>4.52</v>
      </c>
      <c r="JI227" s="1" t="n">
        <v>4.43</v>
      </c>
      <c r="JJ227" s="1" t="n">
        <v>0.06</v>
      </c>
      <c r="JK227" s="1" t="n">
        <v>0.16</v>
      </c>
      <c r="JL227" s="1" t="n">
        <v>0.3</v>
      </c>
      <c r="JM227" s="1" t="n">
        <v>0.34</v>
      </c>
      <c r="JN227" s="1" t="n">
        <v>0</v>
      </c>
      <c r="JO227" s="1" t="n">
        <v>0.05</v>
      </c>
      <c r="JP227" s="1" t="n">
        <v>0.03</v>
      </c>
      <c r="JQ227" s="1" t="n">
        <v>0</v>
      </c>
      <c r="JR227" s="1" t="n">
        <v>0</v>
      </c>
      <c r="JS227" s="1" t="n">
        <v>0</v>
      </c>
      <c r="JT227" s="1" t="n">
        <v>0.01</v>
      </c>
      <c r="JU227" s="1" t="n">
        <v>0</v>
      </c>
      <c r="JV227" s="1" t="n">
        <v>51</v>
      </c>
      <c r="JW227" s="1" t="n">
        <v>3060</v>
      </c>
      <c r="JX227" s="1" t="n">
        <v>45.9</v>
      </c>
      <c r="JY227" s="1" t="n">
        <v>11</v>
      </c>
      <c r="JZ227" s="1" t="n">
        <v>11</v>
      </c>
      <c r="KA227" s="1" t="n">
        <v>660</v>
      </c>
      <c r="KB227" s="1" t="n">
        <v>93.9566</v>
      </c>
      <c r="KC227" s="1" t="n">
        <v>36.867</v>
      </c>
      <c r="KD227" s="1" t="n">
        <v>2212.02</v>
      </c>
      <c r="KE227" s="1" t="n">
        <v>48.242</v>
      </c>
      <c r="KF227" s="1" t="n">
        <v>99.242</v>
      </c>
      <c r="KG227" s="1" t="n">
        <v>107.2066</v>
      </c>
    </row>
    <row r="228" customFormat="false" ht="15" hidden="false" customHeight="true" outlineLevel="0" collapsed="false">
      <c r="A228" s="1" t="n">
        <v>30916</v>
      </c>
      <c r="B228" s="1" t="n">
        <v>2</v>
      </c>
      <c r="C228" s="1" t="n">
        <v>36</v>
      </c>
      <c r="D228" s="1" t="n">
        <v>1</v>
      </c>
      <c r="E228" s="1" t="n">
        <v>0</v>
      </c>
      <c r="F228" s="1" t="n">
        <v>0</v>
      </c>
      <c r="G228" s="1" t="n">
        <v>1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</v>
      </c>
      <c r="M228" s="1" t="n">
        <v>1</v>
      </c>
      <c r="N228" s="1" t="n">
        <v>0</v>
      </c>
      <c r="O228" s="1" t="n">
        <v>1</v>
      </c>
      <c r="P228" s="1" t="n">
        <f aca="false">SUM(E228:O228)</f>
        <v>3</v>
      </c>
      <c r="Q228" s="1" t="n">
        <v>110</v>
      </c>
      <c r="R228" s="1" t="n">
        <v>70</v>
      </c>
      <c r="S228" s="1" t="n">
        <v>40</v>
      </c>
      <c r="T228" s="2" t="n">
        <v>83.3333333333333</v>
      </c>
      <c r="U228" s="3" t="n">
        <v>70.8</v>
      </c>
      <c r="V228" s="3" t="n">
        <v>160.5</v>
      </c>
      <c r="W228" s="2" t="n">
        <v>27.4842053163304</v>
      </c>
      <c r="X228" s="2" t="n">
        <v>1</v>
      </c>
      <c r="Y228" s="3" t="n">
        <v>82</v>
      </c>
      <c r="Z228" s="3" t="n">
        <v>104.5</v>
      </c>
      <c r="AA228" s="2" t="n">
        <v>37.782230775293</v>
      </c>
      <c r="AB228" s="2" t="n">
        <v>0.510903426791277</v>
      </c>
      <c r="AC228" s="2" t="n">
        <v>0.784688995215311</v>
      </c>
      <c r="AD228" s="3" t="n">
        <v>37.8</v>
      </c>
      <c r="AE228" s="3" t="n">
        <v>26.8</v>
      </c>
      <c r="AF228" s="3" t="n">
        <v>44</v>
      </c>
      <c r="AG228" s="1" t="n">
        <v>6</v>
      </c>
      <c r="AH228" s="3" t="n">
        <v>43.9</v>
      </c>
      <c r="AI228" s="3" t="n">
        <v>31.1</v>
      </c>
      <c r="AJ228" s="3" t="n">
        <v>41.8</v>
      </c>
      <c r="AK228" s="3" t="n">
        <v>2.2</v>
      </c>
      <c r="AL228" s="1" t="n">
        <v>1359</v>
      </c>
      <c r="AM228" s="1" t="n">
        <v>51</v>
      </c>
      <c r="AN228" s="1" t="n">
        <v>2120</v>
      </c>
      <c r="AO228" s="1" t="n">
        <v>93</v>
      </c>
      <c r="AP228" s="1" t="n">
        <v>122</v>
      </c>
      <c r="AQ228" s="1" t="n">
        <v>135</v>
      </c>
      <c r="AR228" s="1" t="n">
        <v>142</v>
      </c>
      <c r="AS228" s="1" t="n">
        <v>139</v>
      </c>
      <c r="AT228" s="1" t="n">
        <v>1</v>
      </c>
      <c r="AU228" s="1" t="n">
        <v>4290</v>
      </c>
      <c r="AV228" s="1" t="n">
        <f aca="false">((AO228*15)+(AP228*30)+(AQ228*30)+(AR228*30)+(AS228*15))</f>
        <v>15450</v>
      </c>
      <c r="AX228" s="4" t="n">
        <f aca="false">10000/SQRT((AO228*BE228)*(AVERAGE(AO228:AS228)*AVERAGE(BE228:BI228)))</f>
        <v>4.70819136419737</v>
      </c>
      <c r="AY228" s="4" t="n">
        <v>0</v>
      </c>
      <c r="AZ228" s="2" t="n">
        <f aca="false">(AO228*BE228)/405</f>
        <v>2.73259259259259</v>
      </c>
      <c r="BA228" s="2" t="n">
        <v>1</v>
      </c>
      <c r="BB228" s="2" t="n">
        <f aca="false">1/(LOG(BE228)+LOG(AO228))</f>
        <v>0.32851188378027</v>
      </c>
      <c r="BC228" s="2" t="n">
        <f aca="false">(BF228-BE228)/(AP228-AO228)</f>
        <v>0.337931034482759</v>
      </c>
      <c r="BD228" s="2" t="n">
        <f aca="false">(20*BE228)/((AO228/18)-3.5)</f>
        <v>142.8</v>
      </c>
      <c r="BE228" s="3" t="n">
        <v>11.9</v>
      </c>
      <c r="BF228" s="3" t="n">
        <v>21.7</v>
      </c>
      <c r="BG228" s="3" t="n">
        <v>31.2</v>
      </c>
      <c r="BH228" s="3" t="n">
        <v>49.4</v>
      </c>
      <c r="BI228" s="3" t="n">
        <v>47.3</v>
      </c>
      <c r="BJ228" s="2" t="n">
        <f aca="false">((BE228*15)+(BF228*30)+(BG228*30)+(BH228*30)+(BI228*15))-(BE228*120)</f>
        <v>2529</v>
      </c>
      <c r="BK228" s="2" t="n">
        <f aca="false">((BE228*15)+(BF228*30)+(BG228*30)+(BH228*30)+(BI228*15))</f>
        <v>3957</v>
      </c>
      <c r="BL228" s="2" t="n">
        <f aca="false">(1/BE228)</f>
        <v>0.0840336134453781</v>
      </c>
      <c r="BM228" s="2" t="n">
        <f aca="false">(BJ228/AU228)</f>
        <v>0.58951048951049</v>
      </c>
      <c r="BN228" s="2" t="n">
        <f aca="false">(BK228/AV228)</f>
        <v>0.256116504854369</v>
      </c>
      <c r="BO228" s="2" t="n">
        <f aca="false">(AX228*BM228)</f>
        <v>2.77552819581705</v>
      </c>
      <c r="BP228" s="2" t="n">
        <f aca="false">(AX228*BN228)</f>
        <v>1.20584551638375</v>
      </c>
      <c r="BQ228" s="2" t="n">
        <v>1</v>
      </c>
      <c r="BR228" s="4" t="n">
        <f aca="false">(BC228*BL228)</f>
        <v>0.0283975659229209</v>
      </c>
      <c r="BS228" s="1" t="n">
        <v>246</v>
      </c>
      <c r="BT228" s="1" t="n">
        <v>1</v>
      </c>
      <c r="BU228" s="1" t="n">
        <v>68</v>
      </c>
      <c r="BV228" s="1" t="n">
        <v>0</v>
      </c>
      <c r="BW228" s="1" t="n">
        <v>156</v>
      </c>
      <c r="BX228" s="1" t="n">
        <v>1</v>
      </c>
      <c r="BY228" s="1" t="n">
        <v>22</v>
      </c>
      <c r="BZ228" s="1" t="n">
        <v>110</v>
      </c>
      <c r="CA228" s="1" t="n">
        <v>0</v>
      </c>
      <c r="CB228" s="1" t="n">
        <v>3</v>
      </c>
      <c r="CD228" s="1" t="n">
        <v>71</v>
      </c>
      <c r="CE228" s="1" t="n">
        <v>54.04</v>
      </c>
      <c r="CF228" s="1" t="n">
        <v>48.99</v>
      </c>
      <c r="CG228" s="1" t="n">
        <v>166</v>
      </c>
      <c r="CH228" s="1" t="n">
        <v>74</v>
      </c>
      <c r="CI228" s="1" t="n">
        <v>441</v>
      </c>
      <c r="CJ228" s="1" t="n">
        <v>1.92</v>
      </c>
      <c r="CK228" s="1" t="s">
        <v>429</v>
      </c>
      <c r="FM228" s="1" t="n">
        <v>9</v>
      </c>
      <c r="FN228" s="1" t="n">
        <v>9</v>
      </c>
      <c r="FO228" s="1" t="n">
        <v>2</v>
      </c>
      <c r="FP228" s="1" t="n">
        <v>2</v>
      </c>
      <c r="FQ228" s="1" t="n">
        <v>69.10825</v>
      </c>
      <c r="FR228" s="1" t="n">
        <v>4193.982</v>
      </c>
      <c r="FS228" s="1" t="n">
        <v>0</v>
      </c>
      <c r="FT228" s="1" t="n">
        <v>1</v>
      </c>
      <c r="FU228" s="1" t="n">
        <v>4</v>
      </c>
      <c r="FV228" s="1" t="n">
        <v>2</v>
      </c>
      <c r="FW228" s="1" t="n">
        <v>3330.91</v>
      </c>
      <c r="FX228" s="1" t="n">
        <v>112.04</v>
      </c>
      <c r="FY228" s="1" t="n">
        <v>54.33</v>
      </c>
      <c r="FZ228" s="1" t="n">
        <v>58.88</v>
      </c>
      <c r="GA228" s="1" t="n">
        <v>33.66</v>
      </c>
      <c r="GB228" s="1" t="n">
        <v>505.18</v>
      </c>
      <c r="GC228" s="1" t="n">
        <v>70.88</v>
      </c>
      <c r="GD228" s="1" t="n">
        <v>21.79</v>
      </c>
      <c r="GE228" s="1" t="n">
        <v>57.02</v>
      </c>
      <c r="GF228" s="1" t="n">
        <v>175.07</v>
      </c>
      <c r="GG228" s="1" t="n">
        <v>3.37</v>
      </c>
      <c r="GH228" s="1" t="n">
        <v>22.42</v>
      </c>
      <c r="GI228" s="1" t="n">
        <v>7.25</v>
      </c>
      <c r="GJ228" s="1" t="n">
        <v>34.42</v>
      </c>
      <c r="GK228" s="1" t="n">
        <v>28.51</v>
      </c>
      <c r="GL228" s="1" t="n">
        <v>16.65</v>
      </c>
      <c r="GM228" s="1" t="n">
        <v>10.17</v>
      </c>
      <c r="GN228" s="1" t="n">
        <v>0</v>
      </c>
      <c r="GO228" s="1" t="n">
        <v>23.87</v>
      </c>
      <c r="GP228" s="1" t="n">
        <v>12.75</v>
      </c>
      <c r="GQ228" s="1" t="n">
        <v>5.21</v>
      </c>
      <c r="GR228" s="1" t="n">
        <v>1.56</v>
      </c>
      <c r="GS228" s="1" t="n">
        <v>2074.14</v>
      </c>
      <c r="GT228" s="1" t="n">
        <v>18.87</v>
      </c>
      <c r="GU228" s="1" t="n">
        <v>0.6</v>
      </c>
      <c r="GV228" s="1" t="n">
        <v>538.66</v>
      </c>
      <c r="GW228" s="1" t="n">
        <v>2418.28</v>
      </c>
      <c r="GX228" s="1" t="n">
        <v>4334.41</v>
      </c>
      <c r="GY228" s="1" t="n">
        <v>3090.46</v>
      </c>
      <c r="GZ228" s="1" t="n">
        <v>12.04</v>
      </c>
      <c r="HA228" s="1" t="n">
        <v>2.51</v>
      </c>
      <c r="HB228" s="1" t="n">
        <v>3.22</v>
      </c>
      <c r="HC228" s="1" t="n">
        <v>0</v>
      </c>
      <c r="HD228" s="1" t="n">
        <v>73.03</v>
      </c>
      <c r="HE228" s="1" t="n">
        <v>131.74</v>
      </c>
      <c r="HF228" s="1" t="n">
        <v>2.55</v>
      </c>
      <c r="HG228" s="1" t="n">
        <v>3.45</v>
      </c>
      <c r="HH228" s="1" t="n">
        <v>20.24</v>
      </c>
      <c r="HI228" s="1" t="n">
        <v>7.65</v>
      </c>
      <c r="HJ228" s="1" t="n">
        <v>2.19</v>
      </c>
      <c r="HK228" s="1" t="n">
        <v>0.23</v>
      </c>
      <c r="HL228" s="1" t="n">
        <v>381.49</v>
      </c>
      <c r="HM228" s="1" t="n">
        <v>6.21</v>
      </c>
      <c r="HN228" s="1" t="n">
        <v>105.65</v>
      </c>
      <c r="HO228" s="1" t="n">
        <v>6043.75</v>
      </c>
      <c r="HP228" s="1" t="n">
        <v>3153.77</v>
      </c>
      <c r="HQ228" s="1" t="n">
        <v>20.14</v>
      </c>
      <c r="HR228" s="1" t="n">
        <v>1808.63</v>
      </c>
      <c r="HS228" s="1" t="n">
        <v>77.52</v>
      </c>
      <c r="HT228" s="1" t="n">
        <v>3639.73</v>
      </c>
      <c r="HU228" s="1" t="n">
        <v>2569.35</v>
      </c>
      <c r="HV228" s="1" t="n">
        <v>531.78</v>
      </c>
      <c r="HW228" s="1" t="n">
        <v>10.58</v>
      </c>
      <c r="HX228" s="1" t="n">
        <v>6.95</v>
      </c>
      <c r="HY228" s="1" t="n">
        <v>5.54</v>
      </c>
      <c r="HZ228" s="1" t="n">
        <v>1.56</v>
      </c>
      <c r="IA228" s="1" t="n">
        <v>8.78</v>
      </c>
      <c r="IB228" s="1" t="n">
        <v>1.66</v>
      </c>
      <c r="IC228" s="1" t="n">
        <v>19.04</v>
      </c>
      <c r="ID228" s="1" t="n">
        <v>7.01</v>
      </c>
      <c r="IE228" s="1" t="n">
        <v>39.87</v>
      </c>
      <c r="IF228" s="1" t="n">
        <v>32.64</v>
      </c>
      <c r="IG228" s="1" t="n">
        <v>15.32</v>
      </c>
      <c r="IH228" s="1" t="n">
        <v>427.61</v>
      </c>
      <c r="II228" s="1" t="n">
        <v>0</v>
      </c>
      <c r="IJ228" s="1" t="n">
        <v>127.89</v>
      </c>
      <c r="IK228" s="1" t="n">
        <v>93.79</v>
      </c>
      <c r="IL228" s="1" t="n">
        <v>2098392</v>
      </c>
      <c r="IM228" s="1" t="n">
        <v>4153.75</v>
      </c>
      <c r="IN228" s="1" t="n">
        <v>71.62</v>
      </c>
      <c r="IO228" s="1" t="n">
        <v>0.87</v>
      </c>
      <c r="IP228" s="1" t="n">
        <v>0.51</v>
      </c>
      <c r="IQ228" s="1" t="n">
        <v>0.3</v>
      </c>
      <c r="IR228" s="1" t="n">
        <v>0.91</v>
      </c>
      <c r="IS228" s="1" t="n">
        <v>1.7</v>
      </c>
      <c r="IT228" s="1" t="n">
        <v>0.54</v>
      </c>
      <c r="IU228" s="1" t="n">
        <v>3.34</v>
      </c>
      <c r="IV228" s="1" t="n">
        <v>3.44</v>
      </c>
      <c r="IW228" s="1" t="n">
        <v>20.11</v>
      </c>
      <c r="IX228" s="1" t="n">
        <v>12.36</v>
      </c>
      <c r="IY228" s="1" t="n">
        <v>12.97</v>
      </c>
      <c r="IZ228" s="1" t="n">
        <v>4.05</v>
      </c>
      <c r="JA228" s="1" t="n">
        <v>1.44</v>
      </c>
      <c r="JB228" s="1" t="n">
        <v>0.13</v>
      </c>
      <c r="JC228" s="1" t="n">
        <v>29.23</v>
      </c>
      <c r="JD228" s="1" t="n">
        <v>11.17</v>
      </c>
      <c r="JE228" s="1" t="n">
        <v>1.48</v>
      </c>
      <c r="JF228" s="1" t="n">
        <v>0.15</v>
      </c>
      <c r="JG228" s="1" t="n">
        <v>0.04</v>
      </c>
      <c r="JH228" s="1" t="n">
        <v>10.21</v>
      </c>
      <c r="JI228" s="1" t="n">
        <v>6.13</v>
      </c>
      <c r="JJ228" s="1" t="n">
        <v>0.17</v>
      </c>
      <c r="JK228" s="1" t="n">
        <v>0.22</v>
      </c>
      <c r="JL228" s="1" t="n">
        <v>1.03</v>
      </c>
      <c r="JM228" s="1" t="n">
        <v>0.72</v>
      </c>
      <c r="JN228" s="1" t="n">
        <v>0</v>
      </c>
      <c r="JO228" s="1" t="n">
        <v>0.11</v>
      </c>
      <c r="JP228" s="1" t="n">
        <v>0.06</v>
      </c>
      <c r="JQ228" s="1" t="n">
        <v>0</v>
      </c>
      <c r="JR228" s="1" t="n">
        <v>0</v>
      </c>
      <c r="JS228" s="1" t="n">
        <v>0.01</v>
      </c>
      <c r="JT228" s="1" t="n">
        <v>0.04</v>
      </c>
      <c r="JU228" s="1" t="n">
        <v>0.01</v>
      </c>
      <c r="JV228" s="1" t="n">
        <v>49</v>
      </c>
      <c r="JW228" s="1" t="n">
        <v>2940</v>
      </c>
      <c r="JX228" s="1" t="n">
        <v>44.1</v>
      </c>
      <c r="JY228" s="1" t="n">
        <v>30.126</v>
      </c>
      <c r="JZ228" s="1" t="n">
        <v>25.734</v>
      </c>
      <c r="KA228" s="1" t="n">
        <v>1544.04</v>
      </c>
      <c r="KB228" s="1" t="n">
        <v>5.6855</v>
      </c>
      <c r="KC228" s="1" t="n">
        <v>1.859</v>
      </c>
      <c r="KD228" s="1" t="n">
        <v>111.54</v>
      </c>
      <c r="KE228" s="1" t="n">
        <v>71.85101</v>
      </c>
      <c r="KF228" s="1" t="n">
        <v>120.851</v>
      </c>
      <c r="KG228" s="1" t="n">
        <v>143.3012</v>
      </c>
    </row>
    <row r="229" customFormat="false" ht="15" hidden="false" customHeight="true" outlineLevel="0" collapsed="false">
      <c r="A229" s="1" t="n">
        <v>30917</v>
      </c>
      <c r="B229" s="1" t="n">
        <v>2</v>
      </c>
      <c r="C229" s="1" t="n">
        <v>53</v>
      </c>
      <c r="D229" s="1" t="n">
        <v>1</v>
      </c>
      <c r="E229" s="1" t="n">
        <v>1</v>
      </c>
      <c r="F229" s="1" t="n">
        <v>1</v>
      </c>
      <c r="G229" s="1" t="n">
        <v>1</v>
      </c>
      <c r="H229" s="1" t="n">
        <v>1</v>
      </c>
      <c r="I229" s="1" t="n">
        <v>0</v>
      </c>
      <c r="J229" s="1" t="n">
        <v>0</v>
      </c>
      <c r="K229" s="1" t="n">
        <v>0</v>
      </c>
      <c r="L229" s="1" t="n">
        <v>0</v>
      </c>
      <c r="M229" s="1" t="n">
        <v>1</v>
      </c>
      <c r="N229" s="1" t="n">
        <v>0</v>
      </c>
      <c r="O229" s="1" t="n">
        <v>1</v>
      </c>
      <c r="P229" s="1" t="n">
        <f aca="false">SUM(E229:O229)</f>
        <v>6</v>
      </c>
      <c r="Q229" s="1" t="n">
        <v>150</v>
      </c>
      <c r="R229" s="1" t="n">
        <v>90</v>
      </c>
      <c r="S229" s="1" t="n">
        <v>60</v>
      </c>
      <c r="T229" s="2" t="n">
        <v>110</v>
      </c>
      <c r="U229" s="3" t="n">
        <v>68</v>
      </c>
      <c r="V229" s="3" t="n">
        <v>152.5</v>
      </c>
      <c r="W229" s="2" t="n">
        <v>29.2394517602795</v>
      </c>
      <c r="X229" s="2" t="n">
        <v>1</v>
      </c>
      <c r="Y229" s="3" t="n">
        <v>84</v>
      </c>
      <c r="Z229" s="3" t="n">
        <v>111</v>
      </c>
      <c r="AA229" s="2" t="n">
        <v>42.5175091852439</v>
      </c>
      <c r="AB229" s="2" t="n">
        <v>0.550819672131148</v>
      </c>
      <c r="AC229" s="2" t="n">
        <v>0.756756756756757</v>
      </c>
      <c r="AD229" s="3" t="n">
        <v>42.1</v>
      </c>
      <c r="AE229" s="3" t="n">
        <v>28.6</v>
      </c>
      <c r="AF229" s="3" t="n">
        <v>39.4</v>
      </c>
      <c r="AG229" s="1" t="n">
        <v>10</v>
      </c>
      <c r="AH229" s="3" t="n">
        <v>40.3</v>
      </c>
      <c r="AI229" s="3" t="n">
        <v>27.4</v>
      </c>
      <c r="AJ229" s="3" t="n">
        <v>37.4</v>
      </c>
      <c r="AK229" s="3" t="n">
        <v>2</v>
      </c>
      <c r="AL229" s="1" t="n">
        <v>1226</v>
      </c>
      <c r="AM229" s="1" t="n">
        <v>68</v>
      </c>
      <c r="AN229" s="1" t="n">
        <v>1913</v>
      </c>
      <c r="AO229" s="1" t="n">
        <v>103</v>
      </c>
      <c r="AP229" s="1" t="n">
        <v>170</v>
      </c>
      <c r="AQ229" s="1" t="n">
        <v>97</v>
      </c>
      <c r="AR229" s="1" t="n">
        <v>143</v>
      </c>
      <c r="AS229" s="1" t="n">
        <v>154</v>
      </c>
      <c r="AT229" s="1" t="n">
        <v>4</v>
      </c>
      <c r="AU229" s="1" t="n">
        <v>3795</v>
      </c>
      <c r="AV229" s="1" t="n">
        <f aca="false">((AO229*15)+(AP229*30)+(AQ229*30)+(AR229*30)+(AS229*15))</f>
        <v>16155</v>
      </c>
      <c r="AW229" s="1" t="n">
        <v>5.31</v>
      </c>
      <c r="AX229" s="4" t="n">
        <f aca="false">10000/SQRT((AO229*BE229)*(AVERAGE(AO229:AS229)*AVERAGE(BE229:BI229)))</f>
        <v>4.42111019314619</v>
      </c>
      <c r="AY229" s="4" t="n">
        <v>0</v>
      </c>
      <c r="AZ229" s="2" t="n">
        <f aca="false">(AO229*BE229)/405</f>
        <v>1.99896296296296</v>
      </c>
      <c r="BA229" s="2" t="n">
        <v>1</v>
      </c>
      <c r="BB229" s="2" t="n">
        <f aca="false">1/(LOG(BE229)+LOG(AO229))</f>
        <v>0.343848238750687</v>
      </c>
      <c r="BC229" s="2" t="n">
        <f aca="false">(BF229-BE229)/(AP229-AO229)</f>
        <v>1.36328358208955</v>
      </c>
      <c r="BD229" s="2" t="n">
        <f aca="false">(20*BE229)/((AO229/18)-3.5)</f>
        <v>70.74</v>
      </c>
      <c r="BE229" s="3" t="n">
        <v>7.86</v>
      </c>
      <c r="BF229" s="3" t="n">
        <v>99.2</v>
      </c>
      <c r="BG229" s="3" t="n">
        <v>33.9</v>
      </c>
      <c r="BH229" s="3" t="n">
        <v>50.9</v>
      </c>
      <c r="BI229" s="3" t="n">
        <v>45</v>
      </c>
      <c r="BJ229" s="2" t="n">
        <f aca="false">((BE229*15)+(BF229*30)+(BG229*30)+(BH229*30)+(BI229*15))-(BE229*120)</f>
        <v>5369.7</v>
      </c>
      <c r="BK229" s="2" t="n">
        <f aca="false">((BE229*15)+(BF229*30)+(BG229*30)+(BH229*30)+(BI229*15))</f>
        <v>6312.9</v>
      </c>
      <c r="BL229" s="2" t="n">
        <f aca="false">(1/BE229)</f>
        <v>0.127226463104326</v>
      </c>
      <c r="BM229" s="2" t="n">
        <f aca="false">(BJ229/AU229)</f>
        <v>1.41494071146245</v>
      </c>
      <c r="BN229" s="2" t="n">
        <f aca="false">(BK229/AV229)</f>
        <v>0.390770659238626</v>
      </c>
      <c r="BO229" s="2" t="n">
        <f aca="false">(AX229*BM229)</f>
        <v>6.25560880214417</v>
      </c>
      <c r="BP229" s="2" t="n">
        <f aca="false">(AX229*BN229)</f>
        <v>1.72764014474235</v>
      </c>
      <c r="BQ229" s="2" t="n">
        <v>2</v>
      </c>
      <c r="BR229" s="4" t="n">
        <f aca="false">(BC229*BL229)</f>
        <v>0.173445748357449</v>
      </c>
      <c r="BS229" s="1" t="n">
        <v>198</v>
      </c>
      <c r="BT229" s="1" t="n">
        <v>0</v>
      </c>
      <c r="BU229" s="1" t="n">
        <v>43</v>
      </c>
      <c r="BV229" s="1" t="n">
        <v>1</v>
      </c>
      <c r="BW229" s="1" t="n">
        <v>114</v>
      </c>
      <c r="BX229" s="1" t="n">
        <v>0</v>
      </c>
      <c r="BY229" s="1" t="n">
        <v>41</v>
      </c>
      <c r="BZ229" s="1" t="n">
        <v>205</v>
      </c>
      <c r="CA229" s="1" t="n">
        <v>1</v>
      </c>
      <c r="CB229" s="1" t="n">
        <v>3</v>
      </c>
      <c r="CD229" s="1" t="n">
        <v>66</v>
      </c>
      <c r="CE229" s="1" t="n">
        <v>32.99</v>
      </c>
      <c r="CF229" s="1" t="n">
        <v>33.53</v>
      </c>
      <c r="CG229" s="1" t="n">
        <v>154</v>
      </c>
      <c r="CH229" s="1" t="n">
        <v>62</v>
      </c>
      <c r="CI229" s="1" t="n">
        <v>408</v>
      </c>
      <c r="CJ229" s="1" t="n">
        <v>1.89</v>
      </c>
      <c r="CK229" s="1" t="s">
        <v>429</v>
      </c>
      <c r="FM229" s="1" t="n">
        <v>8</v>
      </c>
      <c r="FN229" s="1" t="n">
        <v>8</v>
      </c>
      <c r="FO229" s="1" t="n">
        <v>2</v>
      </c>
      <c r="FP229" s="1" t="n">
        <v>2</v>
      </c>
      <c r="FQ229" s="1" t="n">
        <v>31.82001</v>
      </c>
      <c r="FR229" s="1" t="n">
        <v>79.69512</v>
      </c>
      <c r="FS229" s="1" t="n">
        <v>0.04</v>
      </c>
      <c r="FT229" s="1" t="n">
        <v>1</v>
      </c>
      <c r="FU229" s="1" t="n">
        <v>4</v>
      </c>
      <c r="FV229" s="1" t="n">
        <v>1</v>
      </c>
      <c r="FW229" s="1" t="n">
        <v>1047.87</v>
      </c>
      <c r="FX229" s="1" t="n">
        <v>22.71</v>
      </c>
      <c r="FY229" s="1" t="n">
        <v>5.89</v>
      </c>
      <c r="FZ229" s="1" t="n">
        <v>9.13</v>
      </c>
      <c r="GA229" s="1" t="n">
        <v>9.3</v>
      </c>
      <c r="GB229" s="1" t="n">
        <v>203.08</v>
      </c>
      <c r="GC229" s="1" t="n">
        <v>36.55</v>
      </c>
      <c r="GD229" s="1" t="n">
        <v>23.96</v>
      </c>
      <c r="GE229" s="1" t="n">
        <v>1.59</v>
      </c>
      <c r="GF229" s="1" t="n">
        <v>52.41</v>
      </c>
      <c r="GG229" s="1" t="n">
        <v>1.31</v>
      </c>
      <c r="GH229" s="1" t="n">
        <v>14.53</v>
      </c>
      <c r="GI229" s="1" t="n">
        <v>4.78</v>
      </c>
      <c r="GJ229" s="1" t="n">
        <v>17.5</v>
      </c>
      <c r="GK229" s="1" t="n">
        <v>18.99</v>
      </c>
      <c r="GL229" s="1" t="n">
        <v>8.48</v>
      </c>
      <c r="GM229" s="1" t="n">
        <v>5.87</v>
      </c>
      <c r="GN229" s="1" t="n">
        <v>0</v>
      </c>
      <c r="GO229" s="1" t="n">
        <v>8.82</v>
      </c>
      <c r="GP229" s="1" t="n">
        <v>2.67</v>
      </c>
      <c r="GQ229" s="1" t="n">
        <v>2.89</v>
      </c>
      <c r="GR229" s="1" t="n">
        <v>0.92</v>
      </c>
      <c r="GS229" s="1" t="n">
        <v>366.34</v>
      </c>
      <c r="GT229" s="1" t="n">
        <v>6.55</v>
      </c>
      <c r="GU229" s="1" t="n">
        <v>0.14</v>
      </c>
      <c r="GV229" s="1" t="n">
        <v>188.85</v>
      </c>
      <c r="GW229" s="1" t="n">
        <v>574.25</v>
      </c>
      <c r="GX229" s="1" t="n">
        <v>1846.82</v>
      </c>
      <c r="GY229" s="1" t="n">
        <v>720.45</v>
      </c>
      <c r="GZ229" s="1" t="n">
        <v>2.85</v>
      </c>
      <c r="HA229" s="1" t="n">
        <v>0.97</v>
      </c>
      <c r="HB229" s="1" t="n">
        <v>2.13</v>
      </c>
      <c r="HC229" s="1" t="n">
        <v>0</v>
      </c>
      <c r="HD229" s="1" t="n">
        <v>14.21</v>
      </c>
      <c r="HE229" s="1" t="n">
        <v>202.23</v>
      </c>
      <c r="HF229" s="1" t="n">
        <v>0.76</v>
      </c>
      <c r="HG229" s="1" t="n">
        <v>0.56</v>
      </c>
      <c r="HH229" s="1" t="n">
        <v>7.96</v>
      </c>
      <c r="HI229" s="1" t="n">
        <v>2.02</v>
      </c>
      <c r="HJ229" s="1" t="n">
        <v>0.95</v>
      </c>
      <c r="HK229" s="1" t="n">
        <v>0.49</v>
      </c>
      <c r="HL229" s="1" t="n">
        <v>150.62</v>
      </c>
      <c r="HM229" s="1" t="n">
        <v>0.36</v>
      </c>
      <c r="HN229" s="1" t="n">
        <v>35.17</v>
      </c>
      <c r="HO229" s="1" t="n">
        <v>3455.86</v>
      </c>
      <c r="HP229" s="1" t="n">
        <v>3838.06</v>
      </c>
      <c r="HQ229" s="1" t="n">
        <v>54.32</v>
      </c>
      <c r="HR229" s="1" t="n">
        <v>1787.73</v>
      </c>
      <c r="HS229" s="1" t="n">
        <v>663.52</v>
      </c>
      <c r="HT229" s="1" t="n">
        <v>7926.41</v>
      </c>
      <c r="HU229" s="1" t="n">
        <v>656.73</v>
      </c>
      <c r="HV229" s="1" t="n">
        <v>27.92</v>
      </c>
      <c r="HW229" s="1" t="n">
        <v>4.93</v>
      </c>
      <c r="HX229" s="1" t="n">
        <v>4.37</v>
      </c>
      <c r="HY229" s="1" t="n">
        <v>3.49</v>
      </c>
      <c r="HZ229" s="1" t="n">
        <v>0.66</v>
      </c>
      <c r="IA229" s="1" t="n">
        <v>4.58</v>
      </c>
      <c r="IB229" s="1" t="n">
        <v>1.13</v>
      </c>
      <c r="IC229" s="1" t="n">
        <v>10.35</v>
      </c>
      <c r="ID229" s="1" t="n">
        <v>4.3</v>
      </c>
      <c r="IE229" s="1" t="n">
        <v>5.04</v>
      </c>
      <c r="IF229" s="1" t="n">
        <v>6.67</v>
      </c>
      <c r="IG229" s="1" t="n">
        <v>5.15</v>
      </c>
      <c r="IH229" s="1" t="n">
        <v>42.82</v>
      </c>
      <c r="II229" s="1" t="n">
        <v>0.25</v>
      </c>
      <c r="IJ229" s="1" t="n">
        <v>69.53</v>
      </c>
      <c r="IK229" s="1" t="n">
        <v>46.28</v>
      </c>
      <c r="IL229" s="1" t="n">
        <v>1771539.6</v>
      </c>
      <c r="IM229" s="1" t="n">
        <v>8723.36</v>
      </c>
      <c r="IN229" s="1" t="n">
        <v>14.7</v>
      </c>
      <c r="IO229" s="1" t="n">
        <v>0.01</v>
      </c>
      <c r="IP229" s="1" t="n">
        <v>0</v>
      </c>
      <c r="IQ229" s="1" t="n">
        <v>0.01</v>
      </c>
      <c r="IR229" s="1" t="n">
        <v>0.01</v>
      </c>
      <c r="IS229" s="1" t="n">
        <v>0.1</v>
      </c>
      <c r="IT229" s="1" t="n">
        <v>0.04</v>
      </c>
      <c r="IU229" s="1" t="n">
        <v>0.15</v>
      </c>
      <c r="IV229" s="1" t="n">
        <v>0.24</v>
      </c>
      <c r="IW229" s="1" t="n">
        <v>2.72</v>
      </c>
      <c r="IX229" s="1" t="n">
        <v>2.41</v>
      </c>
      <c r="IY229" s="1" t="n">
        <v>1.03</v>
      </c>
      <c r="IZ229" s="1" t="n">
        <v>0.96</v>
      </c>
      <c r="JA229" s="1" t="n">
        <v>0.21</v>
      </c>
      <c r="JB229" s="1" t="n">
        <v>0.01</v>
      </c>
      <c r="JC229" s="1" t="n">
        <v>5.59</v>
      </c>
      <c r="JD229" s="1" t="n">
        <v>3.47</v>
      </c>
      <c r="JE229" s="1" t="n">
        <v>0.37</v>
      </c>
      <c r="JF229" s="1" t="n">
        <v>0.04</v>
      </c>
      <c r="JG229" s="1" t="n">
        <v>0.01</v>
      </c>
      <c r="JH229" s="1" t="n">
        <v>4.16</v>
      </c>
      <c r="JI229" s="1" t="n">
        <v>2.88</v>
      </c>
      <c r="JJ229" s="1" t="n">
        <v>0.02</v>
      </c>
      <c r="JK229" s="1" t="n">
        <v>0.05</v>
      </c>
      <c r="JL229" s="1" t="n">
        <v>0.31</v>
      </c>
      <c r="JM229" s="1" t="n">
        <v>0.3</v>
      </c>
      <c r="JN229" s="1" t="n">
        <v>0</v>
      </c>
      <c r="JO229" s="1" t="n">
        <v>0.02</v>
      </c>
      <c r="JP229" s="1" t="n">
        <v>0.01</v>
      </c>
      <c r="JQ229" s="1" t="n">
        <v>0</v>
      </c>
      <c r="JR229" s="1" t="n">
        <v>0</v>
      </c>
      <c r="JS229" s="1" t="n">
        <v>0</v>
      </c>
      <c r="JT229" s="1" t="n">
        <v>0.01</v>
      </c>
      <c r="JU229" s="1" t="n">
        <v>0.01</v>
      </c>
      <c r="JV229" s="1" t="n">
        <v>44</v>
      </c>
      <c r="JW229" s="1" t="n">
        <v>2640</v>
      </c>
      <c r="JX229" s="1" t="n">
        <v>39.6</v>
      </c>
      <c r="JY229" s="1" t="n">
        <v>11.1678</v>
      </c>
      <c r="JZ229" s="1" t="n">
        <v>9.742</v>
      </c>
      <c r="KA229" s="1" t="n">
        <v>584.52</v>
      </c>
      <c r="KB229" s="1" t="n">
        <v>56.83</v>
      </c>
      <c r="KC229" s="1" t="n">
        <v>21.367</v>
      </c>
      <c r="KD229" s="1" t="n">
        <v>1282.02</v>
      </c>
      <c r="KE229" s="1" t="n">
        <v>74.609</v>
      </c>
      <c r="KF229" s="1" t="n">
        <v>118.609</v>
      </c>
      <c r="KG229" s="1" t="n">
        <v>156.3962</v>
      </c>
    </row>
    <row r="230" customFormat="false" ht="15" hidden="false" customHeight="true" outlineLevel="0" collapsed="false">
      <c r="A230" s="1" t="n">
        <v>30918</v>
      </c>
      <c r="B230" s="1" t="n">
        <v>2</v>
      </c>
      <c r="C230" s="1" t="n">
        <v>51</v>
      </c>
      <c r="D230" s="1" t="n">
        <v>1</v>
      </c>
      <c r="E230" s="1" t="n">
        <v>1</v>
      </c>
      <c r="F230" s="1" t="n">
        <v>1</v>
      </c>
      <c r="G230" s="1" t="n">
        <v>1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</v>
      </c>
      <c r="M230" s="1" t="n">
        <v>1</v>
      </c>
      <c r="N230" s="1" t="n">
        <v>0</v>
      </c>
      <c r="O230" s="1" t="n">
        <v>1</v>
      </c>
      <c r="P230" s="1" t="n">
        <f aca="false">SUM(E230:O230)</f>
        <v>5</v>
      </c>
      <c r="Q230" s="1" t="n">
        <v>120</v>
      </c>
      <c r="R230" s="1" t="n">
        <v>80</v>
      </c>
      <c r="S230" s="1" t="n">
        <v>40</v>
      </c>
      <c r="T230" s="2" t="n">
        <v>93.3333333333333</v>
      </c>
      <c r="U230" s="3" t="n">
        <v>68.2</v>
      </c>
      <c r="V230" s="3" t="n">
        <v>154</v>
      </c>
      <c r="W230" s="2" t="n">
        <v>28.7569573283859</v>
      </c>
      <c r="X230" s="2" t="n">
        <v>1</v>
      </c>
      <c r="Y230" s="3" t="n">
        <v>89</v>
      </c>
      <c r="Z230" s="3" t="n">
        <v>108</v>
      </c>
      <c r="AA230" s="2" t="n">
        <v>46.2154033243194</v>
      </c>
      <c r="AB230" s="2" t="n">
        <v>0.577922077922078</v>
      </c>
      <c r="AC230" s="2" t="n">
        <v>0.824074074074074</v>
      </c>
      <c r="AD230" s="3" t="n">
        <v>41</v>
      </c>
      <c r="AE230" s="3" t="n">
        <v>28</v>
      </c>
      <c r="AF230" s="3" t="n">
        <v>40.2</v>
      </c>
      <c r="AG230" s="1" t="n">
        <v>9</v>
      </c>
      <c r="AH230" s="3" t="n">
        <v>41.1</v>
      </c>
      <c r="AI230" s="3" t="n">
        <v>28</v>
      </c>
      <c r="AJ230" s="3" t="n">
        <v>38.1</v>
      </c>
      <c r="AK230" s="3" t="n">
        <v>2.1</v>
      </c>
      <c r="AL230" s="1" t="n">
        <v>1246</v>
      </c>
      <c r="AM230" s="1" t="n">
        <v>66</v>
      </c>
      <c r="AN230" s="1" t="n">
        <v>1944</v>
      </c>
      <c r="AO230" s="1" t="n">
        <v>91</v>
      </c>
      <c r="AP230" s="1" t="n">
        <v>145</v>
      </c>
      <c r="AQ230" s="1" t="n">
        <v>148</v>
      </c>
      <c r="AR230" s="1" t="n">
        <v>125</v>
      </c>
      <c r="AS230" s="1" t="n">
        <v>116</v>
      </c>
      <c r="AT230" s="1" t="n">
        <v>1</v>
      </c>
      <c r="AU230" s="1" t="n">
        <v>4725</v>
      </c>
      <c r="AV230" s="1" t="n">
        <f aca="false">((AO230*15)+(AP230*30)+(AQ230*30)+(AR230*30)+(AS230*15))</f>
        <v>15645</v>
      </c>
      <c r="AX230" s="4" t="n">
        <f aca="false">10000/SQRT((AO230*BE230)*(AVERAGE(AO230:AS230)*AVERAGE(BE230:BI230)))</f>
        <v>5.04075569539121</v>
      </c>
      <c r="AY230" s="4" t="n">
        <v>0</v>
      </c>
      <c r="AZ230" s="2" t="n">
        <f aca="false">(AO230*BE230)/405</f>
        <v>1.66046913580247</v>
      </c>
      <c r="BA230" s="2" t="n">
        <v>0</v>
      </c>
      <c r="BB230" s="2" t="n">
        <f aca="false">1/(LOG(BE230)+LOG(AO230))</f>
        <v>0.353646076638867</v>
      </c>
      <c r="BC230" s="2" t="n">
        <f aca="false">(BF230-BE230)/(AP230-AO230)</f>
        <v>1.32981481481481</v>
      </c>
      <c r="BD230" s="2" t="n">
        <f aca="false">(20*BE230)/((AO230/18)-3.5)</f>
        <v>95.0142857142857</v>
      </c>
      <c r="BE230" s="3" t="n">
        <v>7.39</v>
      </c>
      <c r="BF230" s="3" t="n">
        <v>79.2</v>
      </c>
      <c r="BG230" s="3" t="n">
        <v>59.9</v>
      </c>
      <c r="BH230" s="3" t="n">
        <v>50.8</v>
      </c>
      <c r="BI230" s="3" t="n">
        <v>36.8</v>
      </c>
      <c r="BJ230" s="2" t="n">
        <f aca="false">((BE230*15)+(BF230*30)+(BG230*30)+(BH230*30)+(BI230*15))-(BE230*120)</f>
        <v>5473.05</v>
      </c>
      <c r="BK230" s="2" t="n">
        <f aca="false">((BE230*15)+(BF230*30)+(BG230*30)+(BH230*30)+(BI230*15))</f>
        <v>6359.85</v>
      </c>
      <c r="BL230" s="2" t="n">
        <f aca="false">(1/BE230)</f>
        <v>0.13531799729364</v>
      </c>
      <c r="BM230" s="2" t="n">
        <f aca="false">(BJ230/AU230)</f>
        <v>1.15831746031746</v>
      </c>
      <c r="BN230" s="2" t="n">
        <f aca="false">(BK230/AV230)</f>
        <v>0.406510067114094</v>
      </c>
      <c r="BO230" s="2" t="n">
        <f aca="false">(AX230*BM230)</f>
        <v>5.83879533516632</v>
      </c>
      <c r="BP230" s="2" t="n">
        <f aca="false">(AX230*BN230)</f>
        <v>2.04911793603923</v>
      </c>
      <c r="BQ230" s="2" t="n">
        <v>2</v>
      </c>
      <c r="BR230" s="4" t="n">
        <f aca="false">(BC230*BL230)</f>
        <v>0.179947877512154</v>
      </c>
      <c r="BS230" s="1" t="n">
        <v>262</v>
      </c>
      <c r="BT230" s="1" t="n">
        <v>1</v>
      </c>
      <c r="BU230" s="1" t="n">
        <v>52</v>
      </c>
      <c r="BV230" s="1" t="n">
        <v>0</v>
      </c>
      <c r="BW230" s="1" t="n">
        <v>159</v>
      </c>
      <c r="BX230" s="1" t="n">
        <v>1</v>
      </c>
      <c r="BY230" s="1" t="n">
        <v>51</v>
      </c>
      <c r="BZ230" s="1" t="n">
        <v>256</v>
      </c>
      <c r="CA230" s="1" t="n">
        <v>1</v>
      </c>
      <c r="CB230" s="1" t="n">
        <v>3</v>
      </c>
      <c r="CD230" s="1" t="n">
        <v>58</v>
      </c>
      <c r="CE230" s="1" t="n">
        <v>16.25</v>
      </c>
      <c r="CF230" s="1" t="n">
        <v>6.12</v>
      </c>
      <c r="CG230" s="1" t="n">
        <v>162</v>
      </c>
      <c r="CH230" s="1" t="n">
        <v>70</v>
      </c>
      <c r="CI230" s="1" t="n">
        <v>474</v>
      </c>
      <c r="CJ230" s="1" t="n">
        <v>1.75</v>
      </c>
      <c r="CK230" s="1" t="s">
        <v>429</v>
      </c>
      <c r="FM230" s="1" t="n">
        <v>10</v>
      </c>
      <c r="FN230" s="1" t="n">
        <v>10</v>
      </c>
      <c r="FO230" s="1" t="n">
        <v>2</v>
      </c>
      <c r="FP230" s="1" t="n">
        <v>2</v>
      </c>
      <c r="FQ230" s="1" t="n">
        <v>29.27339</v>
      </c>
      <c r="FR230" s="1" t="n">
        <v>323.7695</v>
      </c>
      <c r="FS230" s="1" t="n">
        <v>0</v>
      </c>
      <c r="FT230" s="1" t="n">
        <v>2</v>
      </c>
      <c r="FU230" s="1" t="n">
        <v>4</v>
      </c>
      <c r="FV230" s="1" t="n">
        <v>1</v>
      </c>
      <c r="FW230" s="1" t="n">
        <v>2044.72</v>
      </c>
      <c r="FX230" s="1" t="n">
        <v>70.5</v>
      </c>
      <c r="FY230" s="1" t="n">
        <v>33.88</v>
      </c>
      <c r="FZ230" s="1" t="n">
        <v>34.84</v>
      </c>
      <c r="GA230" s="1" t="n">
        <v>29.51</v>
      </c>
      <c r="GB230" s="1" t="n">
        <v>298.86</v>
      </c>
      <c r="GC230" s="1" t="n">
        <v>36.77</v>
      </c>
      <c r="GD230" s="1" t="n">
        <v>27.74</v>
      </c>
      <c r="GE230" s="1" t="n">
        <v>15.16</v>
      </c>
      <c r="GF230" s="1" t="n">
        <v>103.3</v>
      </c>
      <c r="GG230" s="1" t="n">
        <v>1.31</v>
      </c>
      <c r="GH230" s="1" t="n">
        <v>17.04</v>
      </c>
      <c r="GI230" s="1" t="n">
        <v>10.1</v>
      </c>
      <c r="GJ230" s="1" t="n">
        <v>36.26</v>
      </c>
      <c r="GK230" s="1" t="n">
        <v>37.62</v>
      </c>
      <c r="GL230" s="1" t="n">
        <v>19.38</v>
      </c>
      <c r="GM230" s="1" t="n">
        <v>10.43</v>
      </c>
      <c r="GN230" s="1" t="n">
        <v>0</v>
      </c>
      <c r="GO230" s="1" t="n">
        <v>25.16</v>
      </c>
      <c r="GP230" s="1" t="n">
        <v>7.27</v>
      </c>
      <c r="GQ230" s="1" t="n">
        <v>6.3</v>
      </c>
      <c r="GR230" s="1" t="n">
        <v>2.26</v>
      </c>
      <c r="GS230" s="1" t="n">
        <v>955.79</v>
      </c>
      <c r="GT230" s="1" t="n">
        <v>15.1</v>
      </c>
      <c r="GU230" s="1" t="n">
        <v>0.79</v>
      </c>
      <c r="GV230" s="1" t="n">
        <v>405.69</v>
      </c>
      <c r="GW230" s="1" t="n">
        <v>1465.17</v>
      </c>
      <c r="GX230" s="1" t="n">
        <v>4185.73</v>
      </c>
      <c r="GY230" s="1" t="n">
        <v>2432.69</v>
      </c>
      <c r="GZ230" s="1" t="n">
        <v>8.46</v>
      </c>
      <c r="HA230" s="1" t="n">
        <v>1.67</v>
      </c>
      <c r="HB230" s="1" t="n">
        <v>2.82</v>
      </c>
      <c r="HC230" s="1" t="n">
        <v>0</v>
      </c>
      <c r="HD230" s="1" t="n">
        <v>67.92</v>
      </c>
      <c r="HE230" s="1" t="n">
        <v>321.42</v>
      </c>
      <c r="HF230" s="1" t="n">
        <v>1.79</v>
      </c>
      <c r="HG230" s="1" t="n">
        <v>2.17</v>
      </c>
      <c r="HH230" s="1" t="n">
        <v>18.94</v>
      </c>
      <c r="HI230" s="1" t="n">
        <v>5.81</v>
      </c>
      <c r="HJ230" s="1" t="n">
        <v>2.75</v>
      </c>
      <c r="HK230" s="1" t="n">
        <v>0.43</v>
      </c>
      <c r="HL230" s="1" t="n">
        <v>459.21</v>
      </c>
      <c r="HM230" s="1" t="n">
        <v>4.76</v>
      </c>
      <c r="HN230" s="1" t="n">
        <v>100.06</v>
      </c>
      <c r="HO230" s="1" t="n">
        <v>6957.21</v>
      </c>
      <c r="HP230" s="1" t="n">
        <v>7959.74</v>
      </c>
      <c r="HQ230" s="1" t="n">
        <v>137.45</v>
      </c>
      <c r="HR230" s="1" t="n">
        <v>3563.21</v>
      </c>
      <c r="HS230" s="1" t="n">
        <v>989.55</v>
      </c>
      <c r="HT230" s="1" t="n">
        <v>6607.64</v>
      </c>
      <c r="HU230" s="1" t="n">
        <v>2192.8</v>
      </c>
      <c r="HV230" s="1" t="n">
        <v>180.3</v>
      </c>
      <c r="HW230" s="1" t="n">
        <v>8.16</v>
      </c>
      <c r="HX230" s="1" t="n">
        <v>8.16</v>
      </c>
      <c r="HY230" s="1" t="n">
        <v>8.77</v>
      </c>
      <c r="HZ230" s="1" t="n">
        <v>0.49</v>
      </c>
      <c r="IA230" s="1" t="n">
        <v>10.77</v>
      </c>
      <c r="IB230" s="1" t="n">
        <v>1.68</v>
      </c>
      <c r="IC230" s="1" t="n">
        <v>23.15</v>
      </c>
      <c r="ID230" s="1" t="n">
        <v>10.33</v>
      </c>
      <c r="IE230" s="1" t="n">
        <v>22.73</v>
      </c>
      <c r="IF230" s="1" t="n">
        <v>28.3</v>
      </c>
      <c r="IG230" s="1" t="n">
        <v>10.55</v>
      </c>
      <c r="IH230" s="1" t="n">
        <v>369.98</v>
      </c>
      <c r="II230" s="1" t="n">
        <v>0</v>
      </c>
      <c r="IJ230" s="1" t="n">
        <v>16.62</v>
      </c>
      <c r="IK230" s="1" t="n">
        <v>92.26</v>
      </c>
      <c r="IL230" s="1" t="n">
        <v>1396857.7</v>
      </c>
      <c r="IM230" s="1" t="n">
        <v>4673.95</v>
      </c>
      <c r="IN230" s="1" t="n">
        <v>55.4</v>
      </c>
      <c r="IO230" s="1" t="n">
        <v>0.39</v>
      </c>
      <c r="IP230" s="1" t="n">
        <v>0.33</v>
      </c>
      <c r="IQ230" s="1" t="n">
        <v>0.25</v>
      </c>
      <c r="IR230" s="1" t="n">
        <v>0.53</v>
      </c>
      <c r="IS230" s="1" t="n">
        <v>0.56</v>
      </c>
      <c r="IT230" s="1" t="n">
        <v>0.24</v>
      </c>
      <c r="IU230" s="1" t="n">
        <v>1.68</v>
      </c>
      <c r="IV230" s="1" t="n">
        <v>2.05</v>
      </c>
      <c r="IW230" s="1" t="n">
        <v>13.22</v>
      </c>
      <c r="IX230" s="1" t="n">
        <v>12.58</v>
      </c>
      <c r="IY230" s="1" t="n">
        <v>6.4</v>
      </c>
      <c r="IZ230" s="1" t="n">
        <v>4.28</v>
      </c>
      <c r="JA230" s="1" t="n">
        <v>1.31</v>
      </c>
      <c r="JB230" s="1" t="n">
        <v>0.11</v>
      </c>
      <c r="JC230" s="1" t="n">
        <v>27.52</v>
      </c>
      <c r="JD230" s="1" t="n">
        <v>17.3</v>
      </c>
      <c r="JE230" s="1" t="n">
        <v>1.93</v>
      </c>
      <c r="JF230" s="1" t="n">
        <v>0.08</v>
      </c>
      <c r="JG230" s="1" t="n">
        <v>0</v>
      </c>
      <c r="JH230" s="1" t="n">
        <v>9.11</v>
      </c>
      <c r="JI230" s="1" t="n">
        <v>9.04</v>
      </c>
      <c r="JJ230" s="1" t="n">
        <v>0.21</v>
      </c>
      <c r="JK230" s="1" t="n">
        <v>0.48</v>
      </c>
      <c r="JL230" s="1" t="n">
        <v>0.91</v>
      </c>
      <c r="JM230" s="1" t="n">
        <v>0.88</v>
      </c>
      <c r="JN230" s="1" t="n">
        <v>0</v>
      </c>
      <c r="JO230" s="1" t="n">
        <v>0.15</v>
      </c>
      <c r="JP230" s="1" t="n">
        <v>0.07</v>
      </c>
      <c r="JQ230" s="1" t="n">
        <v>0.02</v>
      </c>
      <c r="JR230" s="1" t="n">
        <v>0.02</v>
      </c>
      <c r="JS230" s="1" t="n">
        <v>0</v>
      </c>
      <c r="JT230" s="1" t="n">
        <v>0.09</v>
      </c>
      <c r="JU230" s="1" t="n">
        <v>0.05</v>
      </c>
      <c r="JV230" s="1" t="n">
        <v>51</v>
      </c>
      <c r="JW230" s="1" t="n">
        <v>3060</v>
      </c>
      <c r="JX230" s="1" t="n">
        <v>45.9</v>
      </c>
      <c r="JY230" s="1" t="n">
        <v>50.1438</v>
      </c>
      <c r="JZ230" s="1" t="n">
        <v>37.851</v>
      </c>
      <c r="KA230" s="1" t="n">
        <v>2271.06</v>
      </c>
      <c r="KB230" s="1" t="n">
        <v>19.5635</v>
      </c>
      <c r="KC230" s="1" t="n">
        <v>6.617</v>
      </c>
      <c r="KD230" s="1" t="n">
        <v>397.02</v>
      </c>
      <c r="KE230" s="1" t="n">
        <v>62.343</v>
      </c>
      <c r="KF230" s="1" t="n">
        <v>113.343</v>
      </c>
      <c r="KG230" s="1" t="n">
        <v>188.3948</v>
      </c>
    </row>
    <row r="231" customFormat="false" ht="15" hidden="false" customHeight="true" outlineLevel="0" collapsed="false">
      <c r="A231" s="1" t="n">
        <v>30919</v>
      </c>
      <c r="B231" s="1" t="n">
        <v>2</v>
      </c>
      <c r="C231" s="1" t="n">
        <v>48</v>
      </c>
      <c r="D231" s="1" t="n">
        <v>1</v>
      </c>
      <c r="E231" s="1" t="n">
        <v>1</v>
      </c>
      <c r="F231" s="1" t="n">
        <v>1</v>
      </c>
      <c r="G231" s="1" t="n">
        <v>1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</v>
      </c>
      <c r="M231" s="1" t="n">
        <v>0</v>
      </c>
      <c r="N231" s="1" t="n">
        <v>0</v>
      </c>
      <c r="O231" s="1" t="n">
        <v>1</v>
      </c>
      <c r="P231" s="1" t="n">
        <f aca="false">SUM(E231:O231)</f>
        <v>4</v>
      </c>
      <c r="Q231" s="1" t="n">
        <v>120</v>
      </c>
      <c r="R231" s="1" t="n">
        <v>80</v>
      </c>
      <c r="S231" s="1" t="n">
        <v>40</v>
      </c>
      <c r="T231" s="2" t="n">
        <v>93.3333333333333</v>
      </c>
      <c r="U231" s="3" t="n">
        <v>64.9</v>
      </c>
      <c r="V231" s="3" t="n">
        <v>156</v>
      </c>
      <c r="W231" s="2" t="n">
        <v>26.6683103221565</v>
      </c>
      <c r="X231" s="2" t="n">
        <v>1</v>
      </c>
      <c r="Y231" s="3" t="n">
        <v>84</v>
      </c>
      <c r="Z231" s="3" t="n">
        <v>104</v>
      </c>
      <c r="AA231" s="2" t="n">
        <v>43.532806405674</v>
      </c>
      <c r="AB231" s="2" t="n">
        <v>0.538461538461538</v>
      </c>
      <c r="AC231" s="2" t="n">
        <v>0.807692307692308</v>
      </c>
      <c r="AD231" s="3" t="n">
        <v>37.6</v>
      </c>
      <c r="AE231" s="3" t="n">
        <v>24.4</v>
      </c>
      <c r="AF231" s="3" t="n">
        <v>40.5</v>
      </c>
      <c r="AG231" s="1" t="n">
        <v>7</v>
      </c>
      <c r="AH231" s="3" t="n">
        <v>43.5</v>
      </c>
      <c r="AI231" s="3" t="n">
        <v>28.2</v>
      </c>
      <c r="AJ231" s="3" t="n">
        <v>38.4</v>
      </c>
      <c r="AK231" s="3" t="n">
        <v>2.1</v>
      </c>
      <c r="AL231" s="1" t="n">
        <v>1243</v>
      </c>
      <c r="AM231" s="1" t="n">
        <v>55</v>
      </c>
      <c r="AN231" s="1" t="n">
        <v>1939</v>
      </c>
      <c r="AO231" s="1" t="n">
        <v>103</v>
      </c>
      <c r="AP231" s="1" t="n">
        <v>137</v>
      </c>
      <c r="AQ231" s="1" t="n">
        <v>80</v>
      </c>
      <c r="AR231" s="1" t="n">
        <v>101</v>
      </c>
      <c r="AS231" s="1" t="n">
        <v>91</v>
      </c>
      <c r="AT231" s="1" t="n">
        <v>2</v>
      </c>
      <c r="AU231" s="1" t="n">
        <v>90</v>
      </c>
      <c r="AV231" s="1" t="n">
        <f aca="false">((AO231*15)+(AP231*30)+(AQ231*30)+(AR231*30)+(AS231*15))</f>
        <v>12450</v>
      </c>
      <c r="AW231" s="1" t="n">
        <v>5.29</v>
      </c>
      <c r="AX231" s="4" t="n">
        <f aca="false">10000/SQRT((AO231*BE231)*(AVERAGE(AO231:AS231)*AVERAGE(BE231:BI231)))</f>
        <v>4.3227107676482</v>
      </c>
      <c r="AY231" s="4" t="n">
        <v>0</v>
      </c>
      <c r="AZ231" s="2" t="n">
        <f aca="false">(AO231*BE231)/405</f>
        <v>3.00098765432099</v>
      </c>
      <c r="BA231" s="2" t="n">
        <v>1</v>
      </c>
      <c r="BB231" s="2" t="n">
        <f aca="false">1/(LOG(BE231)+LOG(AO231))</f>
        <v>0.324178612310197</v>
      </c>
      <c r="BC231" s="2" t="n">
        <f aca="false">(BF231-BE231)/(AP231-AO231)</f>
        <v>2.10588235294118</v>
      </c>
      <c r="BD231" s="2" t="n">
        <f aca="false">(20*BE231)/((AO231/18)-3.5)</f>
        <v>106.2</v>
      </c>
      <c r="BE231" s="3" t="n">
        <v>11.8</v>
      </c>
      <c r="BF231" s="3" t="n">
        <v>83.4</v>
      </c>
      <c r="BG231" s="3" t="n">
        <v>41.5</v>
      </c>
      <c r="BH231" s="3" t="n">
        <v>42.1</v>
      </c>
      <c r="BI231" s="3" t="n">
        <v>36.2</v>
      </c>
      <c r="BJ231" s="2" t="n">
        <f aca="false">((BE231*15)+(BF231*30)+(BG231*30)+(BH231*30)+(BI231*15))-(BE231*120)</f>
        <v>4314</v>
      </c>
      <c r="BK231" s="2" t="n">
        <f aca="false">((BE231*15)+(BF231*30)+(BG231*30)+(BH231*30)+(BI231*15))</f>
        <v>5730</v>
      </c>
      <c r="BL231" s="2" t="n">
        <f aca="false">(1/BE231)</f>
        <v>0.0847457627118644</v>
      </c>
      <c r="BM231" s="2" t="n">
        <f aca="false">(BJ231/AU231)</f>
        <v>47.9333333333333</v>
      </c>
      <c r="BN231" s="2" t="n">
        <f aca="false">(BK231/AV231)</f>
        <v>0.460240963855422</v>
      </c>
      <c r="BO231" s="2" t="n">
        <f aca="false">(AX231*BM231)</f>
        <v>207.201936129271</v>
      </c>
      <c r="BP231" s="2" t="n">
        <f aca="false">(AX231*BN231)</f>
        <v>1.98948857017062</v>
      </c>
      <c r="BQ231" s="2" t="n">
        <v>2</v>
      </c>
      <c r="BR231" s="4" t="n">
        <f aca="false">(BC231*BL231)</f>
        <v>0.178464606181456</v>
      </c>
      <c r="BS231" s="1" t="n">
        <v>226</v>
      </c>
      <c r="BT231" s="1" t="n">
        <v>1</v>
      </c>
      <c r="BU231" s="1" t="n">
        <v>51</v>
      </c>
      <c r="BV231" s="1" t="n">
        <v>0</v>
      </c>
      <c r="BW231" s="1" t="n">
        <v>130</v>
      </c>
      <c r="BX231" s="1" t="n">
        <v>0</v>
      </c>
      <c r="BY231" s="1" t="n">
        <v>45</v>
      </c>
      <c r="BZ231" s="1" t="n">
        <v>227</v>
      </c>
      <c r="CA231" s="1" t="n">
        <v>1</v>
      </c>
      <c r="CB231" s="1" t="n">
        <v>3</v>
      </c>
      <c r="CD231" s="1" t="n">
        <v>67</v>
      </c>
      <c r="CE231" s="1" t="n">
        <v>-1.37</v>
      </c>
      <c r="CF231" s="1" t="n">
        <v>-11.81</v>
      </c>
      <c r="CG231" s="1" t="n">
        <v>126</v>
      </c>
      <c r="CH231" s="1" t="n">
        <v>68</v>
      </c>
      <c r="CI231" s="1" t="n">
        <v>457</v>
      </c>
      <c r="CJ231" s="1" t="n">
        <v>1.25</v>
      </c>
      <c r="CK231" s="1" t="s">
        <v>429</v>
      </c>
      <c r="FM231" s="1" t="n">
        <v>3</v>
      </c>
      <c r="FN231" s="1" t="n">
        <v>3</v>
      </c>
      <c r="FO231" s="1" t="n">
        <v>2</v>
      </c>
      <c r="FP231" s="1" t="n">
        <v>2</v>
      </c>
      <c r="FQ231" s="1" t="n">
        <v>31.24001</v>
      </c>
      <c r="FR231" s="1" t="n">
        <v>273.1526</v>
      </c>
      <c r="FT231" s="1" t="n">
        <v>1</v>
      </c>
      <c r="FU231" s="1" t="n">
        <v>3</v>
      </c>
      <c r="FV231" s="1" t="n">
        <v>2</v>
      </c>
      <c r="FW231" s="1" t="n">
        <v>1125.32</v>
      </c>
      <c r="FX231" s="1" t="n">
        <v>40.52</v>
      </c>
      <c r="FY231" s="1" t="n">
        <v>13.67</v>
      </c>
      <c r="FZ231" s="1" t="n">
        <v>13.4</v>
      </c>
      <c r="GA231" s="1" t="n">
        <v>8.75</v>
      </c>
      <c r="GB231" s="1" t="n">
        <v>194.33</v>
      </c>
      <c r="GC231" s="1" t="n">
        <v>15.14</v>
      </c>
      <c r="GD231" s="1" t="n">
        <v>13.75</v>
      </c>
      <c r="GE231" s="1" t="n">
        <v>3.11</v>
      </c>
      <c r="GF231" s="1" t="n">
        <v>120.8</v>
      </c>
      <c r="GG231" s="1" t="n">
        <v>0.79</v>
      </c>
      <c r="GH231" s="1" t="n">
        <v>10.85</v>
      </c>
      <c r="GI231" s="1" t="n">
        <v>5.12</v>
      </c>
      <c r="GJ231" s="1" t="n">
        <v>22.74</v>
      </c>
      <c r="GK231" s="1" t="n">
        <v>19.02</v>
      </c>
      <c r="GL231" s="1" t="n">
        <v>9.05</v>
      </c>
      <c r="GM231" s="1" t="n">
        <v>7.45</v>
      </c>
      <c r="GN231" s="1" t="n">
        <v>0</v>
      </c>
      <c r="GO231" s="1" t="n">
        <v>15.82</v>
      </c>
      <c r="GP231" s="1" t="n">
        <v>7.19</v>
      </c>
      <c r="GQ231" s="1" t="n">
        <v>2.94</v>
      </c>
      <c r="GR231" s="1" t="n">
        <v>0.49</v>
      </c>
      <c r="GS231" s="1" t="n">
        <v>530.71</v>
      </c>
      <c r="GT231" s="1" t="n">
        <v>8.39</v>
      </c>
      <c r="GU231" s="1" t="n">
        <v>0.36</v>
      </c>
      <c r="GV231" s="1" t="n">
        <v>246.11</v>
      </c>
      <c r="GW231" s="1" t="n">
        <v>1030.93</v>
      </c>
      <c r="GX231" s="1" t="n">
        <v>1449.02</v>
      </c>
      <c r="GY231" s="1" t="n">
        <v>1179.72</v>
      </c>
      <c r="GZ231" s="1" t="n">
        <v>4.9</v>
      </c>
      <c r="HA231" s="1" t="n">
        <v>0.86</v>
      </c>
      <c r="HB231" s="1" t="n">
        <v>1.93</v>
      </c>
      <c r="HC231" s="1" t="n">
        <v>0</v>
      </c>
      <c r="HD231" s="1" t="n">
        <v>19.93</v>
      </c>
      <c r="HE231" s="1" t="n">
        <v>57.94</v>
      </c>
      <c r="HF231" s="1" t="n">
        <v>0.96</v>
      </c>
      <c r="HG231" s="1" t="n">
        <v>0.61</v>
      </c>
      <c r="HH231" s="1" t="n">
        <v>9.8</v>
      </c>
      <c r="HI231" s="1" t="n">
        <v>1.91</v>
      </c>
      <c r="HJ231" s="1" t="n">
        <v>0.99</v>
      </c>
      <c r="HK231" s="1" t="n">
        <v>1.18</v>
      </c>
      <c r="HL231" s="1" t="n">
        <v>156.29</v>
      </c>
      <c r="HM231" s="1" t="n">
        <v>1.55</v>
      </c>
      <c r="HN231" s="1" t="n">
        <v>24.14</v>
      </c>
      <c r="HO231" s="1" t="n">
        <v>1938.39</v>
      </c>
      <c r="HP231" s="1" t="n">
        <v>1668.45</v>
      </c>
      <c r="HQ231" s="1" t="n">
        <v>15.66</v>
      </c>
      <c r="HR231" s="1" t="n">
        <v>791.32</v>
      </c>
      <c r="HS231" s="1" t="n">
        <v>112.19</v>
      </c>
      <c r="HT231" s="1" t="n">
        <v>2388.25</v>
      </c>
      <c r="HU231" s="1" t="n">
        <v>376.78</v>
      </c>
      <c r="HV231" s="1" t="n">
        <v>38.9</v>
      </c>
      <c r="HW231" s="1" t="n">
        <v>2.91</v>
      </c>
      <c r="HX231" s="1" t="n">
        <v>2.57</v>
      </c>
      <c r="HY231" s="1" t="n">
        <v>1.69</v>
      </c>
      <c r="HZ231" s="1" t="n">
        <v>0.2</v>
      </c>
      <c r="IA231" s="1" t="n">
        <v>5.37</v>
      </c>
      <c r="IB231" s="1" t="n">
        <v>0.97</v>
      </c>
      <c r="IC231" s="1" t="n">
        <v>9.34</v>
      </c>
      <c r="ID231" s="1" t="n">
        <v>2.72</v>
      </c>
      <c r="IE231" s="1" t="n">
        <v>6.86</v>
      </c>
      <c r="IF231" s="1" t="n">
        <v>8.09</v>
      </c>
      <c r="IG231" s="1" t="n">
        <v>4.93</v>
      </c>
      <c r="IH231" s="1" t="n">
        <v>77.72</v>
      </c>
      <c r="II231" s="1" t="n">
        <v>0</v>
      </c>
      <c r="IJ231" s="1" t="n">
        <v>112.07</v>
      </c>
      <c r="IK231" s="1" t="n">
        <v>23.15</v>
      </c>
      <c r="IL231" s="1" t="n">
        <v>1059029.6</v>
      </c>
      <c r="IM231" s="1" t="n">
        <v>5449.65</v>
      </c>
      <c r="IN231" s="1" t="n">
        <v>18.62</v>
      </c>
      <c r="IO231" s="1" t="n">
        <v>0.04</v>
      </c>
      <c r="IP231" s="1" t="n">
        <v>0.01</v>
      </c>
      <c r="IQ231" s="1" t="n">
        <v>0.04</v>
      </c>
      <c r="IR231" s="1" t="n">
        <v>0.05</v>
      </c>
      <c r="IS231" s="1" t="n">
        <v>0.39</v>
      </c>
      <c r="IT231" s="1" t="n">
        <v>0.02</v>
      </c>
      <c r="IU231" s="1" t="n">
        <v>0.32</v>
      </c>
      <c r="IV231" s="1" t="n">
        <v>0.48</v>
      </c>
      <c r="IW231" s="1" t="n">
        <v>3.63</v>
      </c>
      <c r="IX231" s="1" t="n">
        <v>4.71</v>
      </c>
      <c r="IY231" s="1" t="n">
        <v>1.45</v>
      </c>
      <c r="IZ231" s="1" t="n">
        <v>1.54</v>
      </c>
      <c r="JA231" s="1" t="n">
        <v>0.42</v>
      </c>
      <c r="JB231" s="1" t="n">
        <v>0.04</v>
      </c>
      <c r="JC231" s="1" t="n">
        <v>6.76</v>
      </c>
      <c r="JD231" s="1" t="n">
        <v>6.62</v>
      </c>
      <c r="JE231" s="1" t="n">
        <v>0.12</v>
      </c>
      <c r="JF231" s="1" t="n">
        <v>0.06</v>
      </c>
      <c r="JG231" s="1" t="n">
        <v>0</v>
      </c>
      <c r="JH231" s="1" t="n">
        <v>4.16</v>
      </c>
      <c r="JI231" s="1" t="n">
        <v>3.78</v>
      </c>
      <c r="JJ231" s="1" t="n">
        <v>0</v>
      </c>
      <c r="JK231" s="1" t="n">
        <v>0.01</v>
      </c>
      <c r="JL231" s="1" t="n">
        <v>0.32</v>
      </c>
      <c r="JM231" s="1" t="n">
        <v>0.28</v>
      </c>
      <c r="JN231" s="1" t="n">
        <v>0</v>
      </c>
      <c r="JO231" s="1" t="n">
        <v>0.04</v>
      </c>
      <c r="JP231" s="1" t="n">
        <v>0.02</v>
      </c>
      <c r="JQ231" s="1" t="n">
        <v>0</v>
      </c>
      <c r="JR231" s="1" t="n">
        <v>0</v>
      </c>
      <c r="JS231" s="1" t="n">
        <v>0</v>
      </c>
      <c r="JT231" s="1" t="n">
        <v>0.01</v>
      </c>
      <c r="JU231" s="1" t="n">
        <v>0.01</v>
      </c>
      <c r="JV231" s="1" t="n">
        <v>46</v>
      </c>
      <c r="JW231" s="1" t="n">
        <v>2760</v>
      </c>
      <c r="JX231" s="1" t="n">
        <v>41.4</v>
      </c>
      <c r="JY231" s="1" t="n">
        <v>5.9375</v>
      </c>
      <c r="JZ231" s="1" t="n">
        <v>5.875</v>
      </c>
      <c r="KA231" s="1" t="n">
        <v>352.5</v>
      </c>
      <c r="KB231" s="1" t="n">
        <v>7.175</v>
      </c>
      <c r="KC231" s="1" t="n">
        <v>2.375</v>
      </c>
      <c r="KD231" s="1" t="n">
        <v>142.5</v>
      </c>
      <c r="KE231" s="1" t="n">
        <v>49.75</v>
      </c>
      <c r="KF231" s="1" t="n">
        <v>95.75</v>
      </c>
      <c r="KG231" s="1" t="n">
        <v>184.9068</v>
      </c>
    </row>
    <row r="232" customFormat="false" ht="15" hidden="false" customHeight="true" outlineLevel="0" collapsed="false">
      <c r="A232" s="1" t="n">
        <v>30920</v>
      </c>
      <c r="B232" s="1" t="n">
        <v>2</v>
      </c>
      <c r="C232" s="1" t="n">
        <v>46</v>
      </c>
      <c r="D232" s="1" t="n">
        <v>1</v>
      </c>
      <c r="E232" s="1" t="n">
        <v>0</v>
      </c>
      <c r="F232" s="1" t="n">
        <v>1</v>
      </c>
      <c r="G232" s="1" t="n">
        <v>1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</v>
      </c>
      <c r="M232" s="1" t="n">
        <v>0</v>
      </c>
      <c r="N232" s="1" t="n">
        <v>0</v>
      </c>
      <c r="O232" s="1" t="n">
        <v>1</v>
      </c>
      <c r="P232" s="1" t="n">
        <f aca="false">SUM(E232:O232)</f>
        <v>3</v>
      </c>
      <c r="Q232" s="1" t="n">
        <v>110</v>
      </c>
      <c r="R232" s="1" t="n">
        <v>80</v>
      </c>
      <c r="S232" s="1" t="n">
        <v>30</v>
      </c>
      <c r="T232" s="2" t="n">
        <v>90</v>
      </c>
      <c r="U232" s="3" t="n">
        <v>61.6</v>
      </c>
      <c r="V232" s="3" t="n">
        <v>152.5</v>
      </c>
      <c r="W232" s="2" t="n">
        <v>26.487503359312</v>
      </c>
      <c r="X232" s="2" t="n">
        <v>1</v>
      </c>
      <c r="Y232" s="3" t="n">
        <v>78</v>
      </c>
      <c r="Z232" s="3" t="n">
        <v>103</v>
      </c>
      <c r="AA232" s="2" t="n">
        <v>37.7286031187281</v>
      </c>
      <c r="AB232" s="2" t="n">
        <v>0.511475409836066</v>
      </c>
      <c r="AC232" s="2" t="n">
        <v>0.757281553398058</v>
      </c>
      <c r="AD232" s="3" t="n">
        <v>33.7</v>
      </c>
      <c r="AE232" s="3" t="n">
        <v>20.8</v>
      </c>
      <c r="AF232" s="3" t="n">
        <v>40.8</v>
      </c>
      <c r="AG232" s="1" t="n">
        <v>6</v>
      </c>
      <c r="AH232" s="3" t="n">
        <v>45.9</v>
      </c>
      <c r="AI232" s="3" t="n">
        <v>28.3</v>
      </c>
      <c r="AJ232" s="3" t="n">
        <v>38.7</v>
      </c>
      <c r="AK232" s="3" t="n">
        <v>2.1</v>
      </c>
      <c r="AL232" s="1" t="n">
        <v>1240</v>
      </c>
      <c r="AM232" s="1" t="n">
        <v>44</v>
      </c>
      <c r="AN232" s="1" t="n">
        <v>2034</v>
      </c>
      <c r="AO232" s="1" t="n">
        <v>97</v>
      </c>
      <c r="AP232" s="1" t="n">
        <v>130</v>
      </c>
      <c r="AQ232" s="1" t="n">
        <v>134</v>
      </c>
      <c r="AR232" s="1" t="n">
        <v>100</v>
      </c>
      <c r="AS232" s="1" t="n">
        <v>94</v>
      </c>
      <c r="AT232" s="1" t="n">
        <v>1</v>
      </c>
      <c r="AU232" s="1" t="n">
        <v>2145</v>
      </c>
      <c r="AV232" s="1" t="n">
        <f aca="false">((AO232*15)+(AP232*30)+(AQ232*30)+(AR232*30)+(AS232*15))</f>
        <v>13785</v>
      </c>
      <c r="AX232" s="4" t="n">
        <f aca="false">10000/SQRT((AO232*BE232)*(AVERAGE(AO232:AS232)*AVERAGE(BE232:BI232)))</f>
        <v>4.93137196342959</v>
      </c>
      <c r="AY232" s="4" t="n">
        <v>0</v>
      </c>
      <c r="AZ232" s="2" t="n">
        <f aca="false">(AO232*BE232)/405</f>
        <v>1.67175308641975</v>
      </c>
      <c r="BA232" s="2" t="n">
        <v>0</v>
      </c>
      <c r="BB232" s="2" t="n">
        <f aca="false">1/(LOG(BE232)+LOG(AO232))</f>
        <v>0.353278600315171</v>
      </c>
      <c r="BC232" s="2" t="n">
        <f aca="false">(BF232-BE232)/(AP232-AO232)</f>
        <v>1.14</v>
      </c>
      <c r="BD232" s="2" t="n">
        <f aca="false">(20*BE232)/((AO232/18)-3.5)</f>
        <v>73.9058823529412</v>
      </c>
      <c r="BE232" s="3" t="n">
        <v>6.98</v>
      </c>
      <c r="BF232" s="3" t="n">
        <v>44.6</v>
      </c>
      <c r="BG232" s="3" t="n">
        <v>68.1</v>
      </c>
      <c r="BH232" s="3" t="n">
        <v>69.4</v>
      </c>
      <c r="BI232" s="3" t="n">
        <v>84.5</v>
      </c>
      <c r="BJ232" s="2" t="n">
        <f aca="false">((BE232*15)+(BF232*30)+(BG232*30)+(BH232*30)+(BI232*15))-(BE232*120)</f>
        <v>5997.6</v>
      </c>
      <c r="BK232" s="2" t="n">
        <f aca="false">((BE232*15)+(BF232*30)+(BG232*30)+(BH232*30)+(BI232*15))</f>
        <v>6835.2</v>
      </c>
      <c r="BL232" s="2" t="n">
        <f aca="false">(1/BE232)</f>
        <v>0.143266475644699</v>
      </c>
      <c r="BM232" s="2" t="n">
        <f aca="false">(BJ232/AU232)</f>
        <v>2.79608391608392</v>
      </c>
      <c r="BN232" s="2" t="n">
        <f aca="false">(BK232/AV232)</f>
        <v>0.495843307943417</v>
      </c>
      <c r="BO232" s="2" t="n">
        <f aca="false">(AX232*BM232)</f>
        <v>13.7885298311726</v>
      </c>
      <c r="BP232" s="2" t="n">
        <f aca="false">(AX232*BN232)</f>
        <v>2.44518778704635</v>
      </c>
      <c r="BQ232" s="2" t="n">
        <v>2</v>
      </c>
      <c r="BR232" s="4" t="n">
        <f aca="false">(BC232*BL232)</f>
        <v>0.163323782234957</v>
      </c>
      <c r="BS232" s="1" t="n">
        <v>257</v>
      </c>
      <c r="BT232" s="1" t="n">
        <v>1</v>
      </c>
      <c r="BU232" s="1" t="n">
        <v>54</v>
      </c>
      <c r="BV232" s="1" t="n">
        <v>0</v>
      </c>
      <c r="BW232" s="1" t="n">
        <v>168</v>
      </c>
      <c r="BX232" s="1" t="n">
        <v>1</v>
      </c>
      <c r="BY232" s="1" t="n">
        <v>35</v>
      </c>
      <c r="BZ232" s="1" t="n">
        <v>173</v>
      </c>
      <c r="CA232" s="1" t="n">
        <v>1</v>
      </c>
      <c r="CB232" s="1" t="n">
        <v>3</v>
      </c>
      <c r="CD232" s="1" t="n">
        <v>53</v>
      </c>
      <c r="CE232" s="1" t="n">
        <v>24.54</v>
      </c>
      <c r="CF232" s="1" t="n">
        <v>-2.5</v>
      </c>
      <c r="CG232" s="1" t="n">
        <v>164</v>
      </c>
      <c r="CH232" s="1" t="n">
        <v>54</v>
      </c>
      <c r="CI232" s="1" t="n">
        <v>374</v>
      </c>
      <c r="CJ232" s="1" t="n">
        <v>2.24</v>
      </c>
      <c r="CK232" s="1" t="s">
        <v>433</v>
      </c>
      <c r="FM232" s="1" t="n">
        <v>7</v>
      </c>
      <c r="FN232" s="1" t="n">
        <v>7</v>
      </c>
      <c r="FO232" s="1" t="n">
        <v>2</v>
      </c>
      <c r="FP232" s="1" t="n">
        <v>2</v>
      </c>
      <c r="FQ232" s="1" t="n">
        <v>33.59339</v>
      </c>
      <c r="FR232" s="1" t="n">
        <v>111.585</v>
      </c>
      <c r="FS232" s="1" t="n">
        <v>0.35</v>
      </c>
      <c r="FT232" s="1" t="n">
        <v>2</v>
      </c>
      <c r="FU232" s="1" t="n">
        <v>4</v>
      </c>
      <c r="FV232" s="1" t="n">
        <v>1</v>
      </c>
      <c r="FW232" s="1" t="n">
        <v>1891.05</v>
      </c>
      <c r="FX232" s="1" t="n">
        <v>66.79</v>
      </c>
      <c r="FY232" s="1" t="n">
        <v>27.67</v>
      </c>
      <c r="FZ232" s="1" t="n">
        <v>24.63</v>
      </c>
      <c r="GA232" s="1" t="n">
        <v>23.86</v>
      </c>
      <c r="GB232" s="1" t="n">
        <v>276.17</v>
      </c>
      <c r="GC232" s="1" t="n">
        <v>34.79</v>
      </c>
      <c r="GD232" s="1" t="n">
        <v>16.74</v>
      </c>
      <c r="GE232" s="1" t="n">
        <v>14.66</v>
      </c>
      <c r="GF232" s="1" t="n">
        <v>103.31</v>
      </c>
      <c r="GG232" s="1" t="n">
        <v>1.69</v>
      </c>
      <c r="GH232" s="1" t="n">
        <v>13.02</v>
      </c>
      <c r="GI232" s="1" t="n">
        <v>7.38</v>
      </c>
      <c r="GJ232" s="1" t="n">
        <v>32.77</v>
      </c>
      <c r="GK232" s="1" t="n">
        <v>23.88</v>
      </c>
      <c r="GL232" s="1" t="n">
        <v>18.59</v>
      </c>
      <c r="GM232" s="1" t="n">
        <v>7.27</v>
      </c>
      <c r="GN232" s="1" t="n">
        <v>0</v>
      </c>
      <c r="GO232" s="1" t="n">
        <v>24.06</v>
      </c>
      <c r="GP232" s="1" t="n">
        <v>11.42</v>
      </c>
      <c r="GQ232" s="1" t="n">
        <v>5.59</v>
      </c>
      <c r="GR232" s="1" t="n">
        <v>1.49</v>
      </c>
      <c r="GS232" s="1" t="n">
        <v>843.81</v>
      </c>
      <c r="GT232" s="1" t="n">
        <v>14.34</v>
      </c>
      <c r="GU232" s="1" t="n">
        <v>0.27</v>
      </c>
      <c r="GV232" s="1" t="n">
        <v>340.56</v>
      </c>
      <c r="GW232" s="1" t="n">
        <v>1176.56</v>
      </c>
      <c r="GX232" s="1" t="n">
        <v>3127.63</v>
      </c>
      <c r="GY232" s="1" t="n">
        <v>2131.8</v>
      </c>
      <c r="GZ232" s="1" t="n">
        <v>7.12</v>
      </c>
      <c r="HA232" s="1" t="n">
        <v>2.22</v>
      </c>
      <c r="HB232" s="1" t="n">
        <v>3.41</v>
      </c>
      <c r="HC232" s="1" t="n">
        <v>0</v>
      </c>
      <c r="HD232" s="1" t="n">
        <v>63.32</v>
      </c>
      <c r="HE232" s="1" t="n">
        <v>187.55</v>
      </c>
      <c r="HF232" s="1" t="n">
        <v>1.84</v>
      </c>
      <c r="HG232" s="1" t="n">
        <v>1.62</v>
      </c>
      <c r="HH232" s="1" t="n">
        <v>17.1</v>
      </c>
      <c r="HI232" s="1" t="n">
        <v>4.09</v>
      </c>
      <c r="HJ232" s="1" t="n">
        <v>1.75</v>
      </c>
      <c r="HK232" s="1" t="n">
        <v>0.93</v>
      </c>
      <c r="HL232" s="1" t="n">
        <v>390.37</v>
      </c>
      <c r="HM232" s="1" t="n">
        <v>2.32</v>
      </c>
      <c r="HN232" s="1" t="n">
        <v>76.15</v>
      </c>
      <c r="HO232" s="1" t="n">
        <v>3817.77</v>
      </c>
      <c r="HP232" s="1" t="n">
        <v>5232.84</v>
      </c>
      <c r="HQ232" s="1" t="n">
        <v>137.14</v>
      </c>
      <c r="HR232" s="1" t="n">
        <v>2037.23</v>
      </c>
      <c r="HS232" s="1" t="n">
        <v>420.06</v>
      </c>
      <c r="HT232" s="1" t="n">
        <v>3760.14</v>
      </c>
      <c r="HU232" s="1" t="n">
        <v>1885.87</v>
      </c>
      <c r="HV232" s="1" t="n">
        <v>226.86</v>
      </c>
      <c r="HW232" s="1" t="n">
        <v>7.25</v>
      </c>
      <c r="HX232" s="1" t="n">
        <v>5.53</v>
      </c>
      <c r="HY232" s="1" t="n">
        <v>6.57</v>
      </c>
      <c r="HZ232" s="1" t="n">
        <v>0.72</v>
      </c>
      <c r="IA232" s="1" t="n">
        <v>9.52</v>
      </c>
      <c r="IB232" s="1" t="n">
        <v>1.29</v>
      </c>
      <c r="IC232" s="1" t="n">
        <v>19.13</v>
      </c>
      <c r="ID232" s="1" t="n">
        <v>7.68</v>
      </c>
      <c r="IE232" s="1" t="n">
        <v>18.08</v>
      </c>
      <c r="IF232" s="1" t="n">
        <v>21.56</v>
      </c>
      <c r="IG232" s="1" t="n">
        <v>11.14</v>
      </c>
      <c r="IH232" s="1" t="n">
        <v>117.97</v>
      </c>
      <c r="II232" s="1" t="n">
        <v>7.18</v>
      </c>
      <c r="IJ232" s="1" t="n">
        <v>54.25</v>
      </c>
      <c r="IK232" s="1" t="n">
        <v>64.3</v>
      </c>
      <c r="IL232" s="1" t="n">
        <v>1409717.6</v>
      </c>
      <c r="IM232" s="1" t="n">
        <v>5104.53</v>
      </c>
      <c r="IN232" s="1" t="n">
        <v>42.67</v>
      </c>
      <c r="IO232" s="1" t="n">
        <v>0.18</v>
      </c>
      <c r="IP232" s="1" t="n">
        <v>0.12</v>
      </c>
      <c r="IQ232" s="1" t="n">
        <v>0.12</v>
      </c>
      <c r="IR232" s="1" t="n">
        <v>0.29</v>
      </c>
      <c r="IS232" s="1" t="n">
        <v>0.36</v>
      </c>
      <c r="IT232" s="1" t="n">
        <v>0.11</v>
      </c>
      <c r="IU232" s="1" t="n">
        <v>0.86</v>
      </c>
      <c r="IV232" s="1" t="n">
        <v>0.86</v>
      </c>
      <c r="IW232" s="1" t="n">
        <v>7.95</v>
      </c>
      <c r="IX232" s="1" t="n">
        <v>6.27</v>
      </c>
      <c r="IY232" s="1" t="n">
        <v>4.3</v>
      </c>
      <c r="IZ232" s="1" t="n">
        <v>2.47</v>
      </c>
      <c r="JA232" s="1" t="n">
        <v>0.55</v>
      </c>
      <c r="JB232" s="1" t="n">
        <v>0.02</v>
      </c>
      <c r="JC232" s="1" t="n">
        <v>18.35</v>
      </c>
      <c r="JD232" s="1" t="n">
        <v>9.2</v>
      </c>
      <c r="JE232" s="1" t="n">
        <v>1.55</v>
      </c>
      <c r="JF232" s="1" t="n">
        <v>0.05</v>
      </c>
      <c r="JG232" s="1" t="n">
        <v>0.01</v>
      </c>
      <c r="JH232" s="1" t="n">
        <v>7.4</v>
      </c>
      <c r="JI232" s="1" t="n">
        <v>6.02</v>
      </c>
      <c r="JJ232" s="1" t="n">
        <v>0.16</v>
      </c>
      <c r="JK232" s="1" t="n">
        <v>0.41</v>
      </c>
      <c r="JL232" s="1" t="n">
        <v>0.61</v>
      </c>
      <c r="JM232" s="1" t="n">
        <v>0.73</v>
      </c>
      <c r="JN232" s="1" t="n">
        <v>0.01</v>
      </c>
      <c r="JO232" s="1" t="n">
        <v>0.05</v>
      </c>
      <c r="JP232" s="1" t="n">
        <v>0.02</v>
      </c>
      <c r="JQ232" s="1" t="n">
        <v>0.04</v>
      </c>
      <c r="JR232" s="1" t="n">
        <v>0.04</v>
      </c>
      <c r="JS232" s="1" t="n">
        <v>0</v>
      </c>
      <c r="JT232" s="1" t="n">
        <v>0.1</v>
      </c>
      <c r="JU232" s="1" t="n">
        <v>0.1</v>
      </c>
      <c r="JV232" s="1" t="n">
        <v>72</v>
      </c>
      <c r="JW232" s="1" t="n">
        <v>4320</v>
      </c>
      <c r="JX232" s="1" t="n">
        <v>64.8</v>
      </c>
      <c r="JY232" s="1" t="n">
        <v>32.955</v>
      </c>
      <c r="JZ232" s="1" t="n">
        <v>23.609</v>
      </c>
      <c r="KA232" s="1" t="n">
        <v>1416.54</v>
      </c>
      <c r="KB232" s="1" t="n">
        <v>2.1125</v>
      </c>
      <c r="KC232" s="1" t="n">
        <v>0.875</v>
      </c>
      <c r="KD232" s="1" t="n">
        <v>52.5</v>
      </c>
      <c r="KE232" s="1" t="n">
        <v>67.5</v>
      </c>
      <c r="KF232" s="1" t="n">
        <v>139.5</v>
      </c>
      <c r="KG232" s="1" t="n">
        <v>135.3198</v>
      </c>
    </row>
    <row r="233" customFormat="false" ht="15" hidden="false" customHeight="true" outlineLevel="0" collapsed="false">
      <c r="A233" s="1" t="n">
        <v>30923</v>
      </c>
      <c r="B233" s="1" t="n">
        <v>2</v>
      </c>
      <c r="C233" s="1" t="n">
        <v>58</v>
      </c>
      <c r="D233" s="1" t="n">
        <v>1</v>
      </c>
      <c r="E233" s="1" t="n">
        <v>1</v>
      </c>
      <c r="F233" s="1" t="n">
        <v>1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</v>
      </c>
      <c r="M233" s="1" t="n">
        <v>0</v>
      </c>
      <c r="N233" s="1" t="n">
        <v>0</v>
      </c>
      <c r="O233" s="1" t="n">
        <v>1</v>
      </c>
      <c r="P233" s="1" t="n">
        <f aca="false">SUM(E233:O233)</f>
        <v>3</v>
      </c>
      <c r="Q233" s="1" t="n">
        <v>100</v>
      </c>
      <c r="R233" s="1" t="n">
        <v>70</v>
      </c>
      <c r="S233" s="1" t="n">
        <v>30</v>
      </c>
      <c r="T233" s="2" t="n">
        <v>80</v>
      </c>
      <c r="U233" s="3" t="n">
        <v>60.4</v>
      </c>
      <c r="V233" s="3" t="n">
        <v>153.2</v>
      </c>
      <c r="W233" s="2" t="n">
        <v>25.7347176679915</v>
      </c>
      <c r="X233" s="2" t="n">
        <v>1</v>
      </c>
      <c r="Y233" s="3" t="n">
        <v>77</v>
      </c>
      <c r="Z233" s="3" t="n">
        <v>101.2</v>
      </c>
      <c r="AA233" s="2" t="n">
        <v>40.9453186872054</v>
      </c>
      <c r="AB233" s="2" t="n">
        <v>0.502610966057441</v>
      </c>
      <c r="AC233" s="2" t="n">
        <v>0.760869565217391</v>
      </c>
      <c r="AD233" s="3" t="n">
        <v>31.4</v>
      </c>
      <c r="AE233" s="3" t="n">
        <v>19</v>
      </c>
      <c r="AF233" s="3" t="n">
        <v>41.4</v>
      </c>
      <c r="AG233" s="1" t="n">
        <v>7</v>
      </c>
      <c r="AH233" s="3" t="n">
        <v>47</v>
      </c>
      <c r="AI233" s="3" t="n">
        <v>28.4</v>
      </c>
      <c r="AJ233" s="3" t="n">
        <v>39.3</v>
      </c>
      <c r="AK233" s="3" t="n">
        <v>2.1</v>
      </c>
      <c r="AL233" s="1" t="n">
        <v>1236</v>
      </c>
      <c r="AM233" s="1" t="n">
        <v>43</v>
      </c>
      <c r="AN233" s="1" t="n">
        <v>1928</v>
      </c>
      <c r="AO233" s="1" t="n">
        <v>102</v>
      </c>
      <c r="AP233" s="1" t="n">
        <v>170</v>
      </c>
      <c r="AQ233" s="1" t="n">
        <v>131</v>
      </c>
      <c r="AR233" s="1" t="n">
        <v>94</v>
      </c>
      <c r="AS233" s="1" t="n">
        <v>59</v>
      </c>
      <c r="AT233" s="1" t="n">
        <v>2</v>
      </c>
      <c r="AU233" s="1" t="n">
        <v>2025</v>
      </c>
      <c r="AV233" s="1" t="n">
        <f aca="false">((AO233*15)+(AP233*30)+(AQ233*30)+(AR233*30)+(AS233*15))</f>
        <v>14265</v>
      </c>
      <c r="AW233" s="1" t="n">
        <v>5.15</v>
      </c>
      <c r="AX233" s="4" t="n">
        <f aca="false">10000/SQRT((AO233*BE233)*(AVERAGE(AO233:AS233)*AVERAGE(BE233:BI233)))</f>
        <v>11.294394036349</v>
      </c>
      <c r="AY233" s="4" t="n">
        <v>0</v>
      </c>
      <c r="AZ233" s="2" t="n">
        <f aca="false">(AO233*BE233)/405</f>
        <v>0.617037037037037</v>
      </c>
      <c r="BA233" s="2" t="n">
        <v>0</v>
      </c>
      <c r="BB233" s="2" t="n">
        <f aca="false">1/(LOG(BE233)+LOG(AO233))</f>
        <v>0.417054830697085</v>
      </c>
      <c r="BC233" s="2" t="n">
        <f aca="false">(BF233-BE233)/(AP233-AO233)</f>
        <v>0.296323529411765</v>
      </c>
      <c r="BD233" s="2" t="n">
        <f aca="false">(20*BE233)/((AO233/18)-3.5)</f>
        <v>22.6153846153846</v>
      </c>
      <c r="BE233" s="3" t="n">
        <v>2.45</v>
      </c>
      <c r="BF233" s="3" t="n">
        <v>22.6</v>
      </c>
      <c r="BG233" s="3" t="n">
        <v>35.4</v>
      </c>
      <c r="BH233" s="3" t="n">
        <v>47.5</v>
      </c>
      <c r="BI233" s="3" t="n">
        <v>33.1</v>
      </c>
      <c r="BJ233" s="2" t="n">
        <f aca="false">((BE233*15)+(BF233*30)+(BG233*30)+(BH233*30)+(BI233*15))-(BE233*120)</f>
        <v>3404.25</v>
      </c>
      <c r="BK233" s="2" t="n">
        <f aca="false">((BE233*15)+(BF233*30)+(BG233*30)+(BH233*30)+(BI233*15))</f>
        <v>3698.25</v>
      </c>
      <c r="BL233" s="2" t="n">
        <f aca="false">(1/BE233)</f>
        <v>0.408163265306122</v>
      </c>
      <c r="BM233" s="2" t="n">
        <f aca="false">(BJ233/AU233)</f>
        <v>1.68111111111111</v>
      </c>
      <c r="BN233" s="2" t="n">
        <f aca="false">(BK233/AV233)</f>
        <v>0.25925341745531</v>
      </c>
      <c r="BO233" s="2" t="n">
        <f aca="false">(AX233*BM233)</f>
        <v>18.9871313077734</v>
      </c>
      <c r="BP233" s="2" t="n">
        <f aca="false">(AX233*BN233)</f>
        <v>2.92811025201036</v>
      </c>
      <c r="BQ233" s="2" t="n">
        <v>2</v>
      </c>
      <c r="BR233" s="4" t="n">
        <f aca="false">(BC233*BL233)</f>
        <v>0.120948379351741</v>
      </c>
      <c r="BS233" s="1" t="n">
        <v>226</v>
      </c>
      <c r="BT233" s="1" t="n">
        <v>1</v>
      </c>
      <c r="BU233" s="1" t="n">
        <v>77</v>
      </c>
      <c r="BV233" s="1" t="n">
        <v>0</v>
      </c>
      <c r="BW233" s="1" t="n">
        <v>135</v>
      </c>
      <c r="BX233" s="1" t="n">
        <v>1</v>
      </c>
      <c r="BY233" s="1" t="n">
        <v>14</v>
      </c>
      <c r="BZ233" s="1" t="n">
        <v>72</v>
      </c>
      <c r="CA233" s="1" t="n">
        <v>0</v>
      </c>
      <c r="CB233" s="1" t="n">
        <v>3</v>
      </c>
      <c r="CD233" s="1" t="n">
        <v>55</v>
      </c>
      <c r="CE233" s="1" t="n">
        <v>56.14</v>
      </c>
      <c r="CF233" s="1" t="n">
        <v>35.26</v>
      </c>
      <c r="CG233" s="1" t="n">
        <v>154</v>
      </c>
      <c r="CH233" s="1" t="n">
        <v>72</v>
      </c>
      <c r="CI233" s="1" t="n">
        <v>441</v>
      </c>
      <c r="CJ233" s="1" t="n">
        <v>1.45</v>
      </c>
      <c r="CK233" s="1" t="s">
        <v>433</v>
      </c>
      <c r="FN233" s="1" t="n">
        <v>22</v>
      </c>
      <c r="FO233" s="1" t="n">
        <v>1</v>
      </c>
      <c r="FP233" s="1" t="n">
        <v>1</v>
      </c>
      <c r="FQ233" s="1" t="n">
        <v>30.61</v>
      </c>
      <c r="FR233" s="1" t="n">
        <v>224.606</v>
      </c>
      <c r="FS233" s="1" t="n">
        <v>0.06</v>
      </c>
      <c r="FT233" s="1" t="n">
        <v>1</v>
      </c>
      <c r="FU233" s="1" t="n">
        <v>1</v>
      </c>
      <c r="FV233" s="1" t="n">
        <v>3</v>
      </c>
      <c r="FW233" s="1" t="n">
        <v>1740.41</v>
      </c>
      <c r="FX233" s="1" t="n">
        <v>62.94</v>
      </c>
      <c r="FY233" s="1" t="n">
        <v>29.64</v>
      </c>
      <c r="FZ233" s="1" t="n">
        <v>20.94</v>
      </c>
      <c r="GA233" s="1" t="n">
        <v>29.11</v>
      </c>
      <c r="GB233" s="1" t="n">
        <v>268.72</v>
      </c>
      <c r="GC233" s="1" t="n">
        <v>51.42</v>
      </c>
      <c r="GD233" s="1" t="n">
        <v>24.56</v>
      </c>
      <c r="GE233" s="1" t="n">
        <v>5.17</v>
      </c>
      <c r="GF233" s="1" t="n">
        <v>76.92</v>
      </c>
      <c r="GG233" s="1" t="n">
        <v>1.23</v>
      </c>
      <c r="GH233" s="1" t="n">
        <v>27.15</v>
      </c>
      <c r="GI233" s="1" t="n">
        <v>10</v>
      </c>
      <c r="GJ233" s="1" t="n">
        <v>33.63</v>
      </c>
      <c r="GK233" s="1" t="n">
        <v>30.24</v>
      </c>
      <c r="GL233" s="1" t="n">
        <v>19.9</v>
      </c>
      <c r="GM233" s="1" t="n">
        <v>8.11</v>
      </c>
      <c r="GN233" s="1" t="n">
        <v>0</v>
      </c>
      <c r="GO233" s="1" t="n">
        <v>19.84</v>
      </c>
      <c r="GP233" s="1" t="n">
        <v>7.41</v>
      </c>
      <c r="GQ233" s="1" t="n">
        <v>7.56</v>
      </c>
      <c r="GR233" s="1" t="n">
        <v>3.94</v>
      </c>
      <c r="GS233" s="1" t="n">
        <v>476.27</v>
      </c>
      <c r="GT233" s="1" t="n">
        <v>14</v>
      </c>
      <c r="GU233" s="1" t="n">
        <v>0.56</v>
      </c>
      <c r="GV233" s="1" t="n">
        <v>357.87</v>
      </c>
      <c r="GW233" s="1" t="n">
        <v>1005.42</v>
      </c>
      <c r="GX233" s="1" t="n">
        <v>4529.12</v>
      </c>
      <c r="GY233" s="1" t="n">
        <v>2261.13</v>
      </c>
      <c r="GZ233" s="1" t="n">
        <v>6.42</v>
      </c>
      <c r="HA233" s="1" t="n">
        <v>1.61</v>
      </c>
      <c r="HB233" s="1" t="n">
        <v>2.75</v>
      </c>
      <c r="HC233" s="1" t="n">
        <v>0</v>
      </c>
      <c r="HD233" s="1" t="n">
        <v>95.43</v>
      </c>
      <c r="HE233" s="1" t="n">
        <v>207.28</v>
      </c>
      <c r="HF233" s="1" t="n">
        <v>1.57</v>
      </c>
      <c r="HG233" s="1" t="n">
        <v>2.15</v>
      </c>
      <c r="HH233" s="1" t="n">
        <v>18.81</v>
      </c>
      <c r="HI233" s="1" t="n">
        <v>6.6</v>
      </c>
      <c r="HJ233" s="1" t="n">
        <v>3.22</v>
      </c>
      <c r="HK233" s="1" t="n">
        <v>0.64</v>
      </c>
      <c r="HL233" s="1" t="n">
        <v>450.03</v>
      </c>
      <c r="HM233" s="1" t="n">
        <v>4.42</v>
      </c>
      <c r="HN233" s="1" t="n">
        <v>70.82</v>
      </c>
      <c r="HO233" s="1" t="n">
        <v>6659.33</v>
      </c>
      <c r="HP233" s="1" t="n">
        <v>7371.47</v>
      </c>
      <c r="HQ233" s="1" t="n">
        <v>30.38</v>
      </c>
      <c r="HR233" s="1" t="n">
        <v>5362.21</v>
      </c>
      <c r="HS233" s="1" t="n">
        <v>124.6</v>
      </c>
      <c r="HT233" s="1" t="n">
        <v>23755.97</v>
      </c>
      <c r="HU233" s="1" t="n">
        <v>1350.6</v>
      </c>
      <c r="HV233" s="1" t="n">
        <v>142.94</v>
      </c>
      <c r="HW233" s="1" t="n">
        <v>8.23</v>
      </c>
      <c r="HX233" s="1" t="n">
        <v>8.86</v>
      </c>
      <c r="HY233" s="1" t="n">
        <v>10.47</v>
      </c>
      <c r="HZ233" s="1" t="n">
        <v>0.6</v>
      </c>
      <c r="IA233" s="1" t="n">
        <v>8.55</v>
      </c>
      <c r="IB233" s="1" t="n">
        <v>2.03</v>
      </c>
      <c r="IC233" s="1" t="n">
        <v>22.75</v>
      </c>
      <c r="ID233" s="1" t="n">
        <v>11.28</v>
      </c>
      <c r="IE233" s="1" t="n">
        <v>13.45</v>
      </c>
      <c r="IF233" s="1" t="n">
        <v>22.34</v>
      </c>
      <c r="IG233" s="1" t="n">
        <v>9.6</v>
      </c>
      <c r="IH233" s="1" t="n">
        <v>666.1</v>
      </c>
      <c r="II233" s="1" t="n">
        <v>0.83</v>
      </c>
      <c r="IJ233" s="1" t="n">
        <v>117.87</v>
      </c>
      <c r="IK233" s="1" t="n">
        <v>104.98</v>
      </c>
      <c r="IL233" s="1" t="n">
        <v>1688658.1</v>
      </c>
      <c r="IM233" s="1" t="n">
        <v>6284.08</v>
      </c>
      <c r="IN233" s="1" t="n">
        <v>42.12</v>
      </c>
      <c r="IO233" s="1" t="n">
        <v>0</v>
      </c>
      <c r="IP233" s="1" t="n">
        <v>0</v>
      </c>
      <c r="IQ233" s="1" t="n">
        <v>0.01</v>
      </c>
      <c r="IR233" s="1" t="n">
        <v>0</v>
      </c>
      <c r="IS233" s="1" t="n">
        <v>0.08</v>
      </c>
      <c r="IT233" s="1" t="n">
        <v>0</v>
      </c>
      <c r="IU233" s="1" t="n">
        <v>0.14</v>
      </c>
      <c r="IV233" s="1" t="n">
        <v>0.17</v>
      </c>
      <c r="IW233" s="1" t="n">
        <v>7.93</v>
      </c>
      <c r="IX233" s="1" t="n">
        <v>7.35</v>
      </c>
      <c r="IY233" s="1" t="n">
        <v>2.42</v>
      </c>
      <c r="IZ233" s="1" t="n">
        <v>1.83</v>
      </c>
      <c r="JA233" s="1" t="n">
        <v>1.12</v>
      </c>
      <c r="JB233" s="1" t="n">
        <v>0</v>
      </c>
      <c r="JC233" s="1" t="n">
        <v>19.24</v>
      </c>
      <c r="JD233" s="1" t="n">
        <v>14.21</v>
      </c>
      <c r="JE233" s="1" t="n">
        <v>0.22</v>
      </c>
      <c r="JF233" s="1" t="n">
        <v>0.08</v>
      </c>
      <c r="JG233" s="1" t="n">
        <v>0.01</v>
      </c>
      <c r="JH233" s="1" t="n">
        <v>7.91</v>
      </c>
      <c r="JI233" s="1" t="n">
        <v>9.26</v>
      </c>
      <c r="JJ233" s="1" t="n">
        <v>0.03</v>
      </c>
      <c r="JK233" s="1" t="n">
        <v>0.1</v>
      </c>
      <c r="JL233" s="1" t="n">
        <v>0.72</v>
      </c>
      <c r="JM233" s="1" t="n">
        <v>1.06</v>
      </c>
      <c r="JN233" s="1" t="n">
        <v>0.01</v>
      </c>
      <c r="JO233" s="1" t="n">
        <v>0.23</v>
      </c>
      <c r="JP233" s="1" t="n">
        <v>0.19</v>
      </c>
      <c r="JQ233" s="1" t="n">
        <v>0.05</v>
      </c>
      <c r="JR233" s="1" t="n">
        <v>0.04</v>
      </c>
      <c r="JS233" s="1" t="n">
        <v>0</v>
      </c>
      <c r="JT233" s="1" t="n">
        <v>0.16</v>
      </c>
      <c r="JU233" s="1" t="n">
        <v>0.09</v>
      </c>
      <c r="JV233" s="1" t="n">
        <v>65</v>
      </c>
      <c r="JW233" s="1" t="n">
        <v>3900</v>
      </c>
      <c r="JX233" s="1" t="n">
        <v>58.5</v>
      </c>
      <c r="JY233" s="1" t="n">
        <v>10.2928</v>
      </c>
      <c r="JZ233" s="1" t="n">
        <v>8.867</v>
      </c>
      <c r="KA233" s="1" t="n">
        <v>532.02</v>
      </c>
      <c r="KB233" s="1" t="n">
        <v>22.35</v>
      </c>
      <c r="KC233" s="1" t="n">
        <v>9.5</v>
      </c>
      <c r="KD233" s="1" t="n">
        <v>570</v>
      </c>
      <c r="KE233" s="1" t="n">
        <v>19.125</v>
      </c>
      <c r="KF233" s="1" t="n">
        <v>84.125</v>
      </c>
      <c r="KG233" s="1" t="n">
        <v>35.1442</v>
      </c>
    </row>
    <row r="234" customFormat="false" ht="15" hidden="false" customHeight="true" outlineLevel="0" collapsed="false">
      <c r="A234" s="1" t="n">
        <v>30925</v>
      </c>
      <c r="B234" s="1" t="n">
        <v>2</v>
      </c>
      <c r="C234" s="1" t="n">
        <v>33</v>
      </c>
      <c r="D234" s="1" t="n">
        <v>1</v>
      </c>
      <c r="E234" s="1" t="n">
        <v>1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</v>
      </c>
      <c r="M234" s="1" t="n">
        <v>0</v>
      </c>
      <c r="N234" s="1" t="n">
        <v>0</v>
      </c>
      <c r="O234" s="1" t="n">
        <v>0</v>
      </c>
      <c r="P234" s="1" t="n">
        <f aca="false">SUM(E234:O234)</f>
        <v>1</v>
      </c>
      <c r="Q234" s="1" t="n">
        <v>110</v>
      </c>
      <c r="R234" s="1" t="n">
        <v>70</v>
      </c>
      <c r="S234" s="1" t="n">
        <v>40</v>
      </c>
      <c r="T234" s="2" t="n">
        <v>83.3333333333333</v>
      </c>
      <c r="U234" s="3" t="n">
        <v>50.2</v>
      </c>
      <c r="V234" s="3" t="n">
        <v>151</v>
      </c>
      <c r="W234" s="2" t="n">
        <v>22.0165782202535</v>
      </c>
      <c r="X234" s="2" t="n">
        <v>0</v>
      </c>
      <c r="Y234" s="3" t="n">
        <v>72.2</v>
      </c>
      <c r="Z234" s="3" t="n">
        <v>92.5</v>
      </c>
      <c r="AA234" s="2" t="n">
        <v>30.8102382854312</v>
      </c>
      <c r="AB234" s="2" t="n">
        <v>0.478145695364239</v>
      </c>
      <c r="AC234" s="2" t="n">
        <v>0.780540540540541</v>
      </c>
      <c r="AD234" s="3" t="n">
        <v>27.4</v>
      </c>
      <c r="AE234" s="3" t="n">
        <v>13.8</v>
      </c>
      <c r="AF234" s="3" t="n">
        <v>36.4</v>
      </c>
      <c r="AG234" s="1" t="n">
        <v>3</v>
      </c>
      <c r="AH234" s="3" t="n">
        <v>49.8</v>
      </c>
      <c r="AI234" s="3" t="n">
        <v>25</v>
      </c>
      <c r="AJ234" s="3" t="n">
        <v>34.5</v>
      </c>
      <c r="AK234" s="3" t="n">
        <v>1.9</v>
      </c>
      <c r="AL234" s="1" t="n">
        <v>1126</v>
      </c>
      <c r="AM234" s="1" t="n">
        <v>22</v>
      </c>
      <c r="AN234" s="1" t="n">
        <v>1757</v>
      </c>
      <c r="AO234" s="1" t="n">
        <v>89</v>
      </c>
      <c r="AP234" s="1" t="n">
        <v>118</v>
      </c>
      <c r="AQ234" s="1" t="n">
        <v>140</v>
      </c>
      <c r="AR234" s="1" t="n">
        <v>143</v>
      </c>
      <c r="AS234" s="1" t="n">
        <v>142</v>
      </c>
      <c r="AT234" s="1" t="n">
        <v>3</v>
      </c>
      <c r="AU234" s="1" t="n">
        <v>4815</v>
      </c>
      <c r="AV234" s="1" t="n">
        <f aca="false">((AO234*15)+(AP234*30)+(AQ234*30)+(AR234*30)+(AS234*15))</f>
        <v>15495</v>
      </c>
      <c r="AW234" s="1" t="n">
        <v>5</v>
      </c>
      <c r="AX234" s="4" t="n">
        <f aca="false">10000/SQRT((AO234*BE234)*(AVERAGE(AO234:AS234)*AVERAGE(BE234:BI234)))</f>
        <v>4.53018104878896</v>
      </c>
      <c r="AY234" s="4" t="n">
        <v>0</v>
      </c>
      <c r="AZ234" s="2" t="n">
        <f aca="false">(AO234*BE234)/405</f>
        <v>1.65913580246914</v>
      </c>
      <c r="BA234" s="2" t="n">
        <v>0</v>
      </c>
      <c r="BB234" s="2" t="n">
        <f aca="false">1/(LOG(BE234)+LOG(AO234))</f>
        <v>0.353689713945674</v>
      </c>
      <c r="BC234" s="2" t="n">
        <f aca="false">(BF234-BE234)/(AP234-AO234)</f>
        <v>2.07413793103448</v>
      </c>
      <c r="BD234" s="2" t="n">
        <f aca="false">(20*BE234)/((AO234/18)-3.5)</f>
        <v>104.538461538462</v>
      </c>
      <c r="BE234" s="3" t="n">
        <v>7.55</v>
      </c>
      <c r="BF234" s="3" t="n">
        <v>67.7</v>
      </c>
      <c r="BG234" s="3" t="n">
        <v>69.7</v>
      </c>
      <c r="BH234" s="3" t="n">
        <v>66.9</v>
      </c>
      <c r="BI234" s="3" t="n">
        <v>75</v>
      </c>
      <c r="BJ234" s="2" t="n">
        <f aca="false">((BE234*15)+(BF234*30)+(BG234*30)+(BH234*30)+(BI234*15))-(BE234*120)</f>
        <v>6461.25</v>
      </c>
      <c r="BK234" s="2" t="n">
        <f aca="false">((BE234*15)+(BF234*30)+(BG234*30)+(BH234*30)+(BI234*15))</f>
        <v>7367.25</v>
      </c>
      <c r="BL234" s="2" t="n">
        <f aca="false">(1/BE234)</f>
        <v>0.132450331125828</v>
      </c>
      <c r="BM234" s="2" t="n">
        <f aca="false">(BJ234/AU234)</f>
        <v>1.34190031152648</v>
      </c>
      <c r="BN234" s="2" t="n">
        <f aca="false">(BK234/AV234)</f>
        <v>0.475459825750242</v>
      </c>
      <c r="BO234" s="2" t="n">
        <f aca="false">(AX234*BM234)</f>
        <v>6.07905136064126</v>
      </c>
      <c r="BP234" s="2" t="n">
        <f aca="false">(AX234*BN234)</f>
        <v>2.15391909207425</v>
      </c>
      <c r="BQ234" s="2" t="n">
        <v>2</v>
      </c>
      <c r="BR234" s="4" t="n">
        <f aca="false">(BC234*BL234)</f>
        <v>0.274720255766157</v>
      </c>
      <c r="BS234" s="1" t="n">
        <v>188</v>
      </c>
      <c r="BT234" s="1" t="n">
        <v>0</v>
      </c>
      <c r="BU234" s="1" t="n">
        <v>60</v>
      </c>
      <c r="BV234" s="1" t="n">
        <v>0</v>
      </c>
      <c r="BW234" s="1" t="n">
        <v>107</v>
      </c>
      <c r="BX234" s="1" t="n">
        <v>0</v>
      </c>
      <c r="BY234" s="1" t="n">
        <v>21</v>
      </c>
      <c r="BZ234" s="1" t="n">
        <v>105</v>
      </c>
      <c r="CA234" s="1" t="n">
        <v>0</v>
      </c>
      <c r="CB234" s="1" t="n">
        <v>0</v>
      </c>
      <c r="CD234" s="1" t="n">
        <v>77</v>
      </c>
      <c r="CE234" s="1" t="n">
        <v>53.59</v>
      </c>
      <c r="CF234" s="1" t="n">
        <v>34.05</v>
      </c>
      <c r="CG234" s="1" t="n">
        <v>120</v>
      </c>
      <c r="CH234" s="1" t="n">
        <v>60</v>
      </c>
      <c r="CI234" s="1" t="n">
        <v>422</v>
      </c>
      <c r="CJ234" s="1" t="n">
        <v>1.59</v>
      </c>
      <c r="CK234" s="1" t="s">
        <v>429</v>
      </c>
      <c r="FM234" s="1" t="n">
        <v>21</v>
      </c>
      <c r="FN234" s="1" t="n">
        <v>21</v>
      </c>
      <c r="FO234" s="1" t="n">
        <v>1</v>
      </c>
      <c r="FP234" s="1" t="n">
        <v>1</v>
      </c>
      <c r="FQ234" s="1" t="n">
        <v>35.93012</v>
      </c>
      <c r="FR234" s="1" t="n">
        <v>564.6425</v>
      </c>
      <c r="FS234" s="1" t="n">
        <v>2.43</v>
      </c>
      <c r="FT234" s="1" t="n">
        <v>2</v>
      </c>
      <c r="FU234" s="1" t="n">
        <v>4</v>
      </c>
      <c r="FV234" s="1" t="n">
        <v>2</v>
      </c>
      <c r="FW234" s="1" t="n">
        <v>3633.02</v>
      </c>
      <c r="FX234" s="1" t="n">
        <v>108.55</v>
      </c>
      <c r="FY234" s="1" t="n">
        <v>43.73</v>
      </c>
      <c r="FZ234" s="1" t="n">
        <v>49.98</v>
      </c>
      <c r="GA234" s="1" t="n">
        <v>49.22</v>
      </c>
      <c r="GB234" s="1" t="n">
        <v>476.82</v>
      </c>
      <c r="GC234" s="1" t="n">
        <v>43.76</v>
      </c>
      <c r="GD234" s="1" t="n">
        <v>26.95</v>
      </c>
      <c r="GE234" s="1" t="n">
        <v>35.45</v>
      </c>
      <c r="GF234" s="1" t="n">
        <v>166.07</v>
      </c>
      <c r="GG234" s="1" t="n">
        <v>2.4</v>
      </c>
      <c r="GH234" s="1" t="n">
        <v>22.17</v>
      </c>
      <c r="GI234" s="1" t="n">
        <v>6.55</v>
      </c>
      <c r="GJ234" s="1" t="n">
        <v>30.57</v>
      </c>
      <c r="GK234" s="1" t="n">
        <v>27.66</v>
      </c>
      <c r="GL234" s="1" t="n">
        <v>13.01</v>
      </c>
      <c r="GM234" s="1" t="n">
        <v>9.03</v>
      </c>
      <c r="GN234" s="1" t="n">
        <v>0</v>
      </c>
      <c r="GO234" s="1" t="n">
        <v>20.61</v>
      </c>
      <c r="GP234" s="1" t="n">
        <v>8.52</v>
      </c>
      <c r="GQ234" s="1" t="n">
        <v>3.39</v>
      </c>
      <c r="GR234" s="1" t="n">
        <v>1.42</v>
      </c>
      <c r="GS234" s="1" t="n">
        <v>1583.51</v>
      </c>
      <c r="GT234" s="1" t="n">
        <v>19.92</v>
      </c>
      <c r="GU234" s="1" t="n">
        <v>0.42</v>
      </c>
      <c r="GV234" s="1" t="n">
        <v>514.93</v>
      </c>
      <c r="GW234" s="1" t="n">
        <v>2157.41</v>
      </c>
      <c r="GX234" s="1" t="n">
        <v>4051.75</v>
      </c>
      <c r="GY234" s="1" t="n">
        <v>3416.75</v>
      </c>
      <c r="GZ234" s="1" t="n">
        <v>12.21</v>
      </c>
      <c r="HA234" s="1" t="n">
        <v>2.45</v>
      </c>
      <c r="HB234" s="1" t="n">
        <v>3.97</v>
      </c>
      <c r="HC234" s="1" t="n">
        <v>0</v>
      </c>
      <c r="HD234" s="1" t="n">
        <v>72.83</v>
      </c>
      <c r="HE234" s="1" t="n">
        <v>122.78</v>
      </c>
      <c r="HF234" s="1" t="n">
        <v>2.91</v>
      </c>
      <c r="HG234" s="1" t="n">
        <v>3.03</v>
      </c>
      <c r="HH234" s="1" t="n">
        <v>25.97</v>
      </c>
      <c r="HI234" s="1" t="n">
        <v>6.28</v>
      </c>
      <c r="HJ234" s="1" t="n">
        <v>2.27</v>
      </c>
      <c r="HK234" s="1" t="n">
        <v>5.22</v>
      </c>
      <c r="HL234" s="1" t="n">
        <v>388.12</v>
      </c>
      <c r="HM234" s="1" t="n">
        <v>4.76</v>
      </c>
      <c r="HN234" s="1" t="n">
        <v>50.89</v>
      </c>
      <c r="HO234" s="1" t="n">
        <v>3890.59</v>
      </c>
      <c r="HP234" s="1" t="n">
        <v>3041.15</v>
      </c>
      <c r="HQ234" s="1" t="n">
        <v>29.09</v>
      </c>
      <c r="HR234" s="1" t="n">
        <v>1489.34</v>
      </c>
      <c r="HS234" s="1" t="n">
        <v>121.09</v>
      </c>
      <c r="HT234" s="1" t="n">
        <v>5837.52</v>
      </c>
      <c r="HU234" s="1" t="n">
        <v>759.63</v>
      </c>
      <c r="HV234" s="1" t="n">
        <v>383.07</v>
      </c>
      <c r="HW234" s="1" t="n">
        <v>11.42</v>
      </c>
      <c r="HX234" s="1" t="n">
        <v>8.22</v>
      </c>
      <c r="HY234" s="1" t="n">
        <v>7.38</v>
      </c>
      <c r="HZ234" s="1" t="n">
        <v>1.53</v>
      </c>
      <c r="IA234" s="1" t="n">
        <v>9.88</v>
      </c>
      <c r="IB234" s="1" t="n">
        <v>1.9</v>
      </c>
      <c r="IC234" s="1" t="n">
        <v>22.54</v>
      </c>
      <c r="ID234" s="1" t="n">
        <v>8.5</v>
      </c>
      <c r="IE234" s="1" t="n">
        <v>37.08</v>
      </c>
      <c r="IF234" s="1" t="n">
        <v>41.42</v>
      </c>
      <c r="IG234" s="1" t="n">
        <v>18.17</v>
      </c>
      <c r="IH234" s="1" t="n">
        <v>296.31</v>
      </c>
      <c r="II234" s="1" t="n">
        <v>42.45</v>
      </c>
      <c r="IJ234" s="1" t="n">
        <v>313.37</v>
      </c>
      <c r="IK234" s="1" t="n">
        <v>49.06</v>
      </c>
      <c r="IL234" s="1" t="n">
        <v>2338364.7</v>
      </c>
      <c r="IM234" s="1" t="n">
        <v>4904.08</v>
      </c>
      <c r="IN234" s="1" t="n">
        <v>91.39</v>
      </c>
      <c r="IO234" s="1" t="n">
        <v>0.84</v>
      </c>
      <c r="IP234" s="1" t="n">
        <v>0.54</v>
      </c>
      <c r="IQ234" s="1" t="n">
        <v>0.4</v>
      </c>
      <c r="IR234" s="1" t="n">
        <v>0.76</v>
      </c>
      <c r="IS234" s="1" t="n">
        <v>1.41</v>
      </c>
      <c r="IT234" s="1" t="n">
        <v>0.64</v>
      </c>
      <c r="IU234" s="1" t="n">
        <v>3.18</v>
      </c>
      <c r="IV234" s="1" t="n">
        <v>4.37</v>
      </c>
      <c r="IW234" s="1" t="n">
        <v>17.03</v>
      </c>
      <c r="IX234" s="1" t="n">
        <v>17.58</v>
      </c>
      <c r="IY234" s="1" t="n">
        <v>7.72</v>
      </c>
      <c r="IZ234" s="1" t="n">
        <v>5.79</v>
      </c>
      <c r="JA234" s="1" t="n">
        <v>1.56</v>
      </c>
      <c r="JB234" s="1" t="n">
        <v>0.2</v>
      </c>
      <c r="JC234" s="1" t="n">
        <v>30.84</v>
      </c>
      <c r="JD234" s="1" t="n">
        <v>19.25</v>
      </c>
      <c r="JE234" s="1" t="n">
        <v>2.06</v>
      </c>
      <c r="JF234" s="1" t="n">
        <v>0.11</v>
      </c>
      <c r="JG234" s="1" t="n">
        <v>0.01</v>
      </c>
      <c r="JH234" s="1" t="n">
        <v>12.09</v>
      </c>
      <c r="JI234" s="1" t="n">
        <v>8.71</v>
      </c>
      <c r="JJ234" s="1" t="n">
        <v>0.22</v>
      </c>
      <c r="JK234" s="1" t="n">
        <v>0.38</v>
      </c>
      <c r="JL234" s="1" t="n">
        <v>1.01</v>
      </c>
      <c r="JM234" s="1" t="n">
        <v>0.79</v>
      </c>
      <c r="JN234" s="1" t="n">
        <v>0</v>
      </c>
      <c r="JO234" s="1" t="n">
        <v>0.08</v>
      </c>
      <c r="JP234" s="1" t="n">
        <v>0.04</v>
      </c>
      <c r="JQ234" s="1" t="n">
        <v>0</v>
      </c>
      <c r="JR234" s="1" t="n">
        <v>0</v>
      </c>
      <c r="JS234" s="1" t="n">
        <v>0</v>
      </c>
      <c r="JT234" s="1" t="n">
        <v>0.03</v>
      </c>
      <c r="JU234" s="1" t="n">
        <v>0.02</v>
      </c>
      <c r="JV234" s="1" t="n">
        <v>51</v>
      </c>
      <c r="JW234" s="1" t="n">
        <v>3060</v>
      </c>
      <c r="JX234" s="1" t="n">
        <v>45.9</v>
      </c>
      <c r="JY234" s="1" t="n">
        <v>16.7225</v>
      </c>
      <c r="JZ234" s="1" t="n">
        <v>10.226</v>
      </c>
      <c r="KA234" s="1" t="n">
        <v>613.56</v>
      </c>
      <c r="KB234" s="1" t="n">
        <v>14.3772</v>
      </c>
      <c r="KC234" s="1" t="n">
        <v>5.601</v>
      </c>
      <c r="KD234" s="1" t="n">
        <v>336.06</v>
      </c>
      <c r="KE234" s="1" t="n">
        <v>59.702</v>
      </c>
      <c r="KF234" s="1" t="n">
        <v>110.702</v>
      </c>
      <c r="KG234" s="1" t="n">
        <v>134.2355</v>
      </c>
    </row>
    <row r="235" customFormat="false" ht="15" hidden="false" customHeight="true" outlineLevel="0" collapsed="false">
      <c r="A235" s="1" t="n">
        <v>30927</v>
      </c>
      <c r="B235" s="1" t="n">
        <v>1</v>
      </c>
      <c r="C235" s="1" t="n">
        <v>53</v>
      </c>
      <c r="D235" s="1" t="n">
        <v>1</v>
      </c>
      <c r="E235" s="1" t="n">
        <v>1</v>
      </c>
      <c r="F235" s="1" t="n">
        <v>1</v>
      </c>
      <c r="G235" s="1" t="n">
        <v>1</v>
      </c>
      <c r="H235" s="1" t="n">
        <v>1</v>
      </c>
      <c r="I235" s="1" t="n">
        <v>0</v>
      </c>
      <c r="J235" s="1" t="n">
        <v>0</v>
      </c>
      <c r="K235" s="1" t="n">
        <v>0</v>
      </c>
      <c r="L235" s="1" t="n">
        <v>0</v>
      </c>
      <c r="M235" s="1" t="n">
        <v>1</v>
      </c>
      <c r="N235" s="1" t="n">
        <v>0</v>
      </c>
      <c r="O235" s="1" t="n">
        <v>1</v>
      </c>
      <c r="P235" s="1" t="n">
        <f aca="false">SUM(E235:O235)</f>
        <v>6</v>
      </c>
      <c r="Q235" s="1" t="n">
        <v>140</v>
      </c>
      <c r="R235" s="1" t="n">
        <v>90</v>
      </c>
      <c r="S235" s="1" t="n">
        <v>50</v>
      </c>
      <c r="T235" s="2" t="n">
        <v>106.666666666667</v>
      </c>
      <c r="U235" s="3" t="n">
        <v>79</v>
      </c>
      <c r="V235" s="3" t="n">
        <v>167</v>
      </c>
      <c r="W235" s="2" t="n">
        <v>28.3265803721898</v>
      </c>
      <c r="X235" s="2" t="n">
        <v>1</v>
      </c>
      <c r="Y235" s="3" t="n">
        <v>104.5</v>
      </c>
      <c r="Z235" s="3" t="n">
        <v>102</v>
      </c>
      <c r="AA235" s="2" t="n">
        <v>40.2845693714815</v>
      </c>
      <c r="AB235" s="2" t="n">
        <v>0.625748502994012</v>
      </c>
      <c r="AC235" s="2" t="n">
        <v>1.02450980392157</v>
      </c>
      <c r="AD235" s="3" t="n">
        <v>26.3</v>
      </c>
      <c r="AE235" s="3" t="n">
        <v>20.8</v>
      </c>
      <c r="AF235" s="3" t="n">
        <v>58.2</v>
      </c>
      <c r="AG235" s="1" t="n">
        <v>13</v>
      </c>
      <c r="AH235" s="3" t="n">
        <v>52.2</v>
      </c>
      <c r="AI235" s="3" t="n">
        <v>41.2</v>
      </c>
      <c r="AJ235" s="3" t="n">
        <v>55.3</v>
      </c>
      <c r="AK235" s="3" t="n">
        <v>2.9</v>
      </c>
      <c r="AL235" s="1" t="n">
        <v>1695</v>
      </c>
      <c r="AM235" s="1" t="n">
        <v>60</v>
      </c>
      <c r="AN235" s="1" t="n">
        <v>2627</v>
      </c>
      <c r="AO235" s="1" t="n">
        <v>97</v>
      </c>
      <c r="AP235" s="1" t="n">
        <v>213</v>
      </c>
      <c r="AQ235" s="1" t="n">
        <v>245</v>
      </c>
      <c r="AR235" s="1" t="n">
        <v>189</v>
      </c>
      <c r="AS235" s="1" t="n">
        <v>182</v>
      </c>
      <c r="AT235" s="1" t="n">
        <v>3</v>
      </c>
      <c r="AU235" s="1" t="n">
        <v>11955</v>
      </c>
      <c r="AV235" s="1" t="n">
        <f aca="false">((AO235*15)+(AP235*30)+(AQ235*30)+(AR235*30)+(AS235*15))</f>
        <v>23595</v>
      </c>
      <c r="AW235" s="1" t="n">
        <v>5.75</v>
      </c>
      <c r="AX235" s="4" t="n">
        <f aca="false">10000/SQRT((AO235*BE235)*(AVERAGE(AO235:AS235)*AVERAGE(BE235:BI235)))</f>
        <v>7.09819421468007</v>
      </c>
      <c r="AY235" s="4" t="n">
        <v>0</v>
      </c>
      <c r="AZ235" s="2" t="n">
        <f aca="false">(AO235*BE235)/405</f>
        <v>0.886172839506173</v>
      </c>
      <c r="BA235" s="2" t="n">
        <v>0</v>
      </c>
      <c r="BB235" s="2" t="n">
        <f aca="false">1/(LOG(BE235)+LOG(AO235))</f>
        <v>0.391393498331039</v>
      </c>
      <c r="BC235" s="2" t="n">
        <f aca="false">(BF235-BE235)/(AP235-AO235)</f>
        <v>0.241379310344828</v>
      </c>
      <c r="BD235" s="2" t="n">
        <f aca="false">(20*BE235)/((AO235/18)-3.5)</f>
        <v>39.1764705882353</v>
      </c>
      <c r="BE235" s="3" t="n">
        <v>3.7</v>
      </c>
      <c r="BF235" s="3" t="n">
        <v>31.7</v>
      </c>
      <c r="BG235" s="3" t="n">
        <v>44.3</v>
      </c>
      <c r="BH235" s="3" t="n">
        <v>27.4</v>
      </c>
      <c r="BI235" s="3" t="n">
        <v>42.2</v>
      </c>
      <c r="BJ235" s="2" t="n">
        <f aca="false">((BE235*15)+(BF235*30)+(BG235*30)+(BH235*30)+(BI235*15))-(BE235*120)</f>
        <v>3346.5</v>
      </c>
      <c r="BK235" s="2" t="n">
        <f aca="false">((BE235*15)+(BF235*30)+(BG235*30)+(BH235*30)+(BI235*15))</f>
        <v>3790.5</v>
      </c>
      <c r="BL235" s="2" t="n">
        <f aca="false">(1/BE235)</f>
        <v>0.27027027027027</v>
      </c>
      <c r="BM235" s="2" t="n">
        <f aca="false">(BJ235/AU235)</f>
        <v>0.279924717691342</v>
      </c>
      <c r="BN235" s="2" t="n">
        <f aca="false">(BK235/AV235)</f>
        <v>0.160648442466624</v>
      </c>
      <c r="BO235" s="2" t="n">
        <f aca="false">(AX235*BM235)</f>
        <v>1.98696001166264</v>
      </c>
      <c r="BP235" s="2" t="n">
        <f aca="false">(AX235*BN235)</f>
        <v>1.14031384491396</v>
      </c>
      <c r="BQ235" s="2" t="n">
        <v>1</v>
      </c>
      <c r="BR235" s="4" t="n">
        <f aca="false">(BC235*BL235)</f>
        <v>0.065237651444548</v>
      </c>
      <c r="BS235" s="1" t="n">
        <v>207</v>
      </c>
      <c r="BT235" s="1" t="n">
        <v>1</v>
      </c>
      <c r="BU235" s="1" t="n">
        <v>42</v>
      </c>
      <c r="BV235" s="1" t="n">
        <v>0</v>
      </c>
      <c r="BW235" s="1" t="n">
        <v>141</v>
      </c>
      <c r="BX235" s="1" t="n">
        <v>1</v>
      </c>
      <c r="BY235" s="1" t="n">
        <v>24</v>
      </c>
      <c r="BZ235" s="1" t="n">
        <v>121</v>
      </c>
      <c r="CA235" s="1" t="n">
        <v>0</v>
      </c>
      <c r="CB235" s="1" t="n">
        <v>3</v>
      </c>
      <c r="CD235" s="1" t="n">
        <v>78</v>
      </c>
      <c r="CE235" s="1" t="n">
        <v>18.99</v>
      </c>
      <c r="CF235" s="1" t="n">
        <v>63.63</v>
      </c>
      <c r="CG235" s="1" t="n">
        <v>134</v>
      </c>
      <c r="CH235" s="1" t="n">
        <v>50</v>
      </c>
      <c r="CI235" s="1" t="n">
        <v>446</v>
      </c>
      <c r="CJ235" s="1" t="n">
        <v>1.74</v>
      </c>
      <c r="CK235" s="1" t="s">
        <v>429</v>
      </c>
    </row>
    <row r="236" customFormat="false" ht="15" hidden="false" customHeight="true" outlineLevel="0" collapsed="false">
      <c r="A236" s="1" t="n">
        <v>30928</v>
      </c>
      <c r="B236" s="1" t="n">
        <v>2</v>
      </c>
      <c r="C236" s="1" t="n">
        <v>52</v>
      </c>
      <c r="D236" s="1" t="n">
        <v>1</v>
      </c>
      <c r="E236" s="1" t="n">
        <v>1</v>
      </c>
      <c r="F236" s="1" t="n">
        <v>1</v>
      </c>
      <c r="G236" s="1" t="n">
        <v>1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</v>
      </c>
      <c r="M236" s="1" t="n">
        <v>1</v>
      </c>
      <c r="N236" s="1" t="n">
        <v>0</v>
      </c>
      <c r="O236" s="1" t="n">
        <v>1</v>
      </c>
      <c r="P236" s="1" t="n">
        <f aca="false">SUM(E236:O236)</f>
        <v>5</v>
      </c>
      <c r="Q236" s="1" t="n">
        <v>120</v>
      </c>
      <c r="R236" s="1" t="n">
        <v>80</v>
      </c>
      <c r="S236" s="1" t="n">
        <v>40</v>
      </c>
      <c r="T236" s="2" t="n">
        <v>93.3333333333333</v>
      </c>
      <c r="U236" s="3" t="n">
        <v>79.3</v>
      </c>
      <c r="V236" s="3" t="n">
        <v>159.2</v>
      </c>
      <c r="W236" s="2" t="n">
        <v>31.2886669528547</v>
      </c>
      <c r="X236" s="2" t="n">
        <v>2</v>
      </c>
      <c r="Y236" s="3" t="n">
        <v>98</v>
      </c>
      <c r="Z236" s="3" t="n">
        <v>108.5</v>
      </c>
      <c r="AA236" s="2" t="n">
        <v>46.9981931794019</v>
      </c>
      <c r="AB236" s="2" t="n">
        <v>0.615577889447236</v>
      </c>
      <c r="AC236" s="2" t="n">
        <v>0.903225806451613</v>
      </c>
      <c r="AD236" s="3" t="n">
        <v>42.3</v>
      </c>
      <c r="AE236" s="3" t="n">
        <v>33.5</v>
      </c>
      <c r="AF236" s="3" t="n">
        <v>45.8</v>
      </c>
      <c r="AG236" s="1" t="n">
        <v>10</v>
      </c>
      <c r="AH236" s="3" t="n">
        <v>40.9</v>
      </c>
      <c r="AI236" s="3" t="n">
        <v>32.4</v>
      </c>
      <c r="AJ236" s="3" t="n">
        <v>43.5</v>
      </c>
      <c r="AK236" s="3" t="n">
        <v>2.3</v>
      </c>
      <c r="AL236" s="1" t="n">
        <v>1408</v>
      </c>
      <c r="AM236" s="1" t="n">
        <v>67</v>
      </c>
      <c r="AN236" s="1" t="n">
        <v>2957</v>
      </c>
      <c r="AO236" s="1" t="n">
        <v>116</v>
      </c>
      <c r="AP236" s="1" t="n">
        <v>210</v>
      </c>
      <c r="AQ236" s="1" t="n">
        <v>306</v>
      </c>
      <c r="AR236" s="1" t="n">
        <v>326</v>
      </c>
      <c r="AS236" s="1" t="n">
        <v>256</v>
      </c>
      <c r="AT236" s="1" t="n">
        <v>5</v>
      </c>
      <c r="AU236" s="1" t="n">
        <v>16920</v>
      </c>
      <c r="AV236" s="1" t="n">
        <f aca="false">((AO236*15)+(AP236*30)+(AQ236*30)+(AR236*30)+(AS236*15))</f>
        <v>30840</v>
      </c>
      <c r="AW236" s="1" t="n">
        <v>6.76</v>
      </c>
      <c r="AX236" s="4" t="n">
        <f aca="false">10000/SQRT((AO236*BE236)*(AVERAGE(AO236:AS236)*AVERAGE(BE236:BI236)))</f>
        <v>2.15384171354979</v>
      </c>
      <c r="AY236" s="4" t="n">
        <v>1</v>
      </c>
      <c r="AZ236" s="2" t="n">
        <f aca="false">(AO236*BE236)/405</f>
        <v>3.43703703703704</v>
      </c>
      <c r="BA236" s="2" t="n">
        <v>1</v>
      </c>
      <c r="BB236" s="2" t="n">
        <f aca="false">1/(LOG(BE236)+LOG(AO236))</f>
        <v>0.318102659102569</v>
      </c>
      <c r="BC236" s="2" t="n">
        <f aca="false">(BF236-BE236)/(AP236-AO236)</f>
        <v>0.131914893617021</v>
      </c>
      <c r="BD236" s="2" t="n">
        <f aca="false">(20*BE236)/((AO236/18)-3.5)</f>
        <v>81.5094339622641</v>
      </c>
      <c r="BE236" s="2" t="n">
        <v>12</v>
      </c>
      <c r="BF236" s="2" t="n">
        <v>24.4</v>
      </c>
      <c r="BG236" s="2" t="n">
        <v>65.5</v>
      </c>
      <c r="BH236" s="2" t="n">
        <v>107</v>
      </c>
      <c r="BI236" s="2" t="n">
        <v>110</v>
      </c>
      <c r="BJ236" s="2" t="n">
        <f aca="false">((BE236*15)+(BF236*30)+(BG236*30)+(BH236*30)+(BI236*15))-(BE236*120)</f>
        <v>6297</v>
      </c>
      <c r="BK236" s="2" t="n">
        <f aca="false">((BE236*15)+(BF236*30)+(BG236*30)+(BH236*30)+(BI236*15))</f>
        <v>7737</v>
      </c>
      <c r="BL236" s="2" t="n">
        <f aca="false">(1/BE236)</f>
        <v>0.0833333333333333</v>
      </c>
      <c r="BM236" s="2" t="n">
        <f aca="false">(BJ236/AU236)</f>
        <v>0.372163120567376</v>
      </c>
      <c r="BN236" s="2" t="n">
        <f aca="false">(BK236/AV236)</f>
        <v>0.250875486381323</v>
      </c>
      <c r="BO236" s="2" t="n">
        <f aca="false">(AX236*BM236)</f>
        <v>0.801580453322874</v>
      </c>
      <c r="BP236" s="2" t="n">
        <f aca="false">(AX236*BN236)</f>
        <v>0.540346087475186</v>
      </c>
      <c r="BQ236" s="2" t="n">
        <v>1</v>
      </c>
      <c r="BR236" s="4" t="n">
        <f aca="false">(BC236*BL236)</f>
        <v>0.0109929078014184</v>
      </c>
      <c r="BS236" s="1" t="n">
        <v>205</v>
      </c>
      <c r="BT236" s="1" t="n">
        <v>1</v>
      </c>
      <c r="BU236" s="1" t="n">
        <v>34</v>
      </c>
      <c r="BV236" s="1" t="n">
        <v>1</v>
      </c>
      <c r="BW236" s="1" t="n">
        <v>136</v>
      </c>
      <c r="BX236" s="1" t="n">
        <v>1</v>
      </c>
      <c r="BY236" s="1" t="n">
        <v>35</v>
      </c>
      <c r="BZ236" s="1" t="n">
        <v>175</v>
      </c>
      <c r="CA236" s="1" t="n">
        <v>1</v>
      </c>
      <c r="CB236" s="1" t="n">
        <v>5</v>
      </c>
      <c r="CC236" s="1" t="n">
        <v>2</v>
      </c>
      <c r="CD236" s="1" t="n">
        <v>86</v>
      </c>
      <c r="CE236" s="1" t="n">
        <v>7.32</v>
      </c>
      <c r="CF236" s="1" t="n">
        <v>41.14</v>
      </c>
      <c r="CG236" s="1" t="n">
        <v>158</v>
      </c>
      <c r="CH236" s="1" t="n">
        <v>48</v>
      </c>
      <c r="CI236" s="1" t="n">
        <v>457</v>
      </c>
      <c r="CJ236" s="1" t="n">
        <v>0.9</v>
      </c>
      <c r="CK236" s="1" t="s">
        <v>429</v>
      </c>
      <c r="CN236" s="1" t="n">
        <v>1149</v>
      </c>
      <c r="CO236" s="1" t="n">
        <v>20.5744125326371</v>
      </c>
      <c r="CP236" s="1" t="n">
        <v>16.6840731070496</v>
      </c>
      <c r="CQ236" s="1" t="n">
        <v>8.69451697127937</v>
      </c>
      <c r="CR236" s="1" t="n">
        <v>3.60313315926893</v>
      </c>
      <c r="CS236" s="1" t="n">
        <v>1.40992167101828</v>
      </c>
      <c r="CT236" s="1" t="n">
        <v>62.2454308093995</v>
      </c>
      <c r="CU236" s="1" t="n">
        <v>6.4</v>
      </c>
      <c r="CV236" s="1" t="n">
        <v>6</v>
      </c>
      <c r="CW236" s="1" t="n">
        <v>6.6</v>
      </c>
      <c r="CX236" s="1" t="n">
        <v>0</v>
      </c>
      <c r="CY236" s="1" t="n">
        <v>1</v>
      </c>
      <c r="CZ236" s="1" t="n">
        <v>2.1</v>
      </c>
      <c r="DA236" s="1" t="n">
        <v>0</v>
      </c>
      <c r="DB236" s="1" t="n">
        <v>0</v>
      </c>
      <c r="DC236" s="1" t="n">
        <v>0</v>
      </c>
      <c r="DD236" s="1" t="n">
        <v>59.1</v>
      </c>
      <c r="DE236" s="1" t="n">
        <v>21.3</v>
      </c>
      <c r="DF236" s="1" t="n">
        <v>11.1</v>
      </c>
      <c r="DG236" s="1" t="n">
        <v>4.6</v>
      </c>
      <c r="DH236" s="1" t="n">
        <v>1.8</v>
      </c>
      <c r="DI236" s="1" t="n">
        <v>132</v>
      </c>
      <c r="DJ236" s="1" t="n">
        <v>178.8</v>
      </c>
      <c r="DK236" s="1" t="n">
        <v>44</v>
      </c>
      <c r="DL236" s="1" t="n">
        <v>3.3</v>
      </c>
      <c r="DM236" s="1" t="n">
        <v>1304</v>
      </c>
      <c r="DN236" s="1" t="n">
        <v>660</v>
      </c>
      <c r="DO236" s="1" t="n">
        <v>0.69</v>
      </c>
      <c r="DP236" s="1" t="n">
        <v>0.42</v>
      </c>
      <c r="DQ236" s="1" t="n">
        <v>0.78</v>
      </c>
      <c r="DR236" s="1" t="n">
        <v>2.16</v>
      </c>
      <c r="DS236" s="1" t="n">
        <v>93.1</v>
      </c>
      <c r="DT236" s="1" t="n">
        <v>41.9</v>
      </c>
      <c r="DU236" s="1" t="n">
        <v>0.74</v>
      </c>
      <c r="DV236" s="1" t="n">
        <v>17.1</v>
      </c>
      <c r="DW236" s="1" t="n">
        <v>1.03</v>
      </c>
      <c r="DX236" s="1" t="n">
        <v>335</v>
      </c>
      <c r="DY236" s="1" t="n">
        <v>7.92</v>
      </c>
      <c r="DZ236" s="1" t="n">
        <v>1348</v>
      </c>
      <c r="EA236" s="1" t="n">
        <v>384</v>
      </c>
      <c r="EB236" s="1" t="n">
        <v>830</v>
      </c>
      <c r="EC236" s="1" t="n">
        <v>244</v>
      </c>
      <c r="ED236" s="1" t="n">
        <v>29</v>
      </c>
      <c r="EE236" s="1" t="n">
        <v>6</v>
      </c>
      <c r="EF236" s="1" t="n">
        <v>0</v>
      </c>
      <c r="EG236" s="1" t="s">
        <v>425</v>
      </c>
      <c r="EH236" s="1" t="s">
        <v>425</v>
      </c>
      <c r="EI236" s="1" t="s">
        <v>425</v>
      </c>
      <c r="EJ236" s="1" t="s">
        <v>425</v>
      </c>
      <c r="EK236" s="1" t="s">
        <v>425</v>
      </c>
      <c r="EL236" s="1" t="s">
        <v>425</v>
      </c>
      <c r="EM236" s="1" t="n">
        <v>2000</v>
      </c>
      <c r="EN236" s="1" t="n">
        <v>0</v>
      </c>
      <c r="EO236" s="1" t="n">
        <v>4</v>
      </c>
      <c r="EP236" s="1" t="n">
        <v>0</v>
      </c>
      <c r="EQ236" s="1" t="n">
        <v>0</v>
      </c>
      <c r="ER236" s="1" t="n">
        <v>0</v>
      </c>
      <c r="ES236" s="1" t="n">
        <v>0</v>
      </c>
      <c r="ET236" s="1" t="n">
        <v>0</v>
      </c>
      <c r="EU236" s="1" t="n">
        <v>0</v>
      </c>
      <c r="EV236" s="1" t="n">
        <v>0</v>
      </c>
      <c r="EW236" s="1" t="n">
        <v>0</v>
      </c>
      <c r="EX236" s="1" t="n">
        <v>0</v>
      </c>
      <c r="EY236" s="1" t="n">
        <v>0</v>
      </c>
      <c r="EZ236" s="1" t="n">
        <v>0</v>
      </c>
      <c r="FA236" s="1" t="n">
        <v>0</v>
      </c>
      <c r="FB236" s="1" t="n">
        <v>0</v>
      </c>
      <c r="FC236" s="1" t="n">
        <v>0</v>
      </c>
      <c r="FD236" s="1" t="n">
        <v>0</v>
      </c>
      <c r="FE236" s="1" t="n">
        <v>0</v>
      </c>
      <c r="FF236" s="1" t="n">
        <v>0</v>
      </c>
      <c r="FG236" s="1" t="n">
        <v>0</v>
      </c>
      <c r="FH236" s="1" t="s">
        <v>426</v>
      </c>
      <c r="FI236" s="1" t="s">
        <v>426</v>
      </c>
      <c r="FJ236" s="1" t="n">
        <v>3</v>
      </c>
      <c r="FK236" s="1" t="n">
        <v>1</v>
      </c>
      <c r="FL236" s="1" t="n">
        <v>3</v>
      </c>
      <c r="FM236" s="1" t="n">
        <v>7</v>
      </c>
      <c r="FN236" s="1" t="n">
        <v>7</v>
      </c>
      <c r="FO236" s="1" t="n">
        <v>2</v>
      </c>
      <c r="FP236" s="1" t="n">
        <v>2</v>
      </c>
      <c r="FQ236" s="1" t="n">
        <v>30.95012</v>
      </c>
      <c r="FR236" s="1" t="n">
        <v>37.51752</v>
      </c>
      <c r="FS236" s="1" t="n">
        <v>0.04</v>
      </c>
      <c r="FT236" s="1" t="n">
        <v>4</v>
      </c>
      <c r="FU236" s="1" t="n">
        <v>4</v>
      </c>
      <c r="FV236" s="1" t="n">
        <v>2</v>
      </c>
      <c r="FW236" s="1" t="n">
        <v>1055.45</v>
      </c>
      <c r="FX236" s="1" t="n">
        <v>30.58</v>
      </c>
      <c r="FY236" s="1" t="n">
        <v>14.51</v>
      </c>
      <c r="FZ236" s="1" t="n">
        <v>12.63</v>
      </c>
      <c r="GA236" s="1" t="n">
        <v>16.13</v>
      </c>
      <c r="GB236" s="1" t="n">
        <v>182.83</v>
      </c>
      <c r="GC236" s="1" t="n">
        <v>20.1</v>
      </c>
      <c r="GD236" s="1" t="n">
        <v>8.95</v>
      </c>
      <c r="GE236" s="1" t="n">
        <v>7.16</v>
      </c>
      <c r="GF236" s="1" t="n">
        <v>27.55</v>
      </c>
      <c r="GG236" s="1" t="n">
        <v>0.59</v>
      </c>
      <c r="GH236" s="1" t="n">
        <v>3.45</v>
      </c>
      <c r="GI236" s="1" t="n">
        <v>2.88</v>
      </c>
      <c r="GJ236" s="1" t="n">
        <v>11.09</v>
      </c>
      <c r="GK236" s="1" t="n">
        <v>13.68</v>
      </c>
      <c r="GL236" s="1" t="n">
        <v>5.12</v>
      </c>
      <c r="GM236" s="1" t="n">
        <v>3.04</v>
      </c>
      <c r="GN236" s="1" t="n">
        <v>0</v>
      </c>
      <c r="GO236" s="1" t="n">
        <v>4.38</v>
      </c>
      <c r="GP236" s="1" t="n">
        <v>1.29</v>
      </c>
      <c r="GQ236" s="1" t="n">
        <v>1.38</v>
      </c>
      <c r="GR236" s="1" t="n">
        <v>0.43</v>
      </c>
      <c r="GS236" s="1" t="n">
        <v>414.09</v>
      </c>
      <c r="GT236" s="1" t="n">
        <v>5.86</v>
      </c>
      <c r="GU236" s="1" t="n">
        <v>0.26</v>
      </c>
      <c r="GV236" s="1" t="n">
        <v>145.36</v>
      </c>
      <c r="GW236" s="1" t="n">
        <v>563.88</v>
      </c>
      <c r="GX236" s="1" t="n">
        <v>1558.65</v>
      </c>
      <c r="GY236" s="1" t="n">
        <v>626.15</v>
      </c>
      <c r="GZ236" s="1" t="n">
        <v>2.96</v>
      </c>
      <c r="HA236" s="1" t="n">
        <v>1.39</v>
      </c>
      <c r="HB236" s="1" t="n">
        <v>0.77</v>
      </c>
      <c r="HC236" s="1" t="n">
        <v>0</v>
      </c>
      <c r="HD236" s="1" t="n">
        <v>27.09</v>
      </c>
      <c r="HE236" s="1" t="n">
        <v>169.97</v>
      </c>
      <c r="HF236" s="1" t="n">
        <v>0.73</v>
      </c>
      <c r="HG236" s="1" t="n">
        <v>0.7</v>
      </c>
      <c r="HH236" s="1" t="n">
        <v>7.94</v>
      </c>
      <c r="HI236" s="1" t="n">
        <v>1.96</v>
      </c>
      <c r="HJ236" s="1" t="n">
        <v>0.66</v>
      </c>
      <c r="HK236" s="1" t="n">
        <v>8.56</v>
      </c>
      <c r="HL236" s="1" t="n">
        <v>137.53</v>
      </c>
      <c r="HM236" s="1" t="n">
        <v>1.61</v>
      </c>
      <c r="HN236" s="1" t="n">
        <v>24.76</v>
      </c>
      <c r="HO236" s="1" t="n">
        <v>2196.6</v>
      </c>
      <c r="HP236" s="1" t="n">
        <v>1757.78</v>
      </c>
      <c r="HQ236" s="1" t="n">
        <v>35.35</v>
      </c>
      <c r="HR236" s="1" t="n">
        <v>436.68</v>
      </c>
      <c r="HS236" s="1" t="n">
        <v>529.87</v>
      </c>
      <c r="HT236" s="1" t="n">
        <v>506.01</v>
      </c>
      <c r="HU236" s="1" t="n">
        <v>520.79</v>
      </c>
      <c r="HV236" s="1" t="n">
        <v>48.52</v>
      </c>
      <c r="HW236" s="1" t="n">
        <v>6.01</v>
      </c>
      <c r="HX236" s="1" t="n">
        <v>4.17</v>
      </c>
      <c r="HY236" s="1" t="n">
        <v>2.81</v>
      </c>
      <c r="HZ236" s="1" t="n">
        <v>0.41</v>
      </c>
      <c r="IA236" s="1" t="n">
        <v>2.77</v>
      </c>
      <c r="IB236" s="1" t="n">
        <v>0.66</v>
      </c>
      <c r="IC236" s="1" t="n">
        <v>7.01</v>
      </c>
      <c r="ID236" s="1" t="n">
        <v>2.73</v>
      </c>
      <c r="IE236" s="1" t="n">
        <v>10.65</v>
      </c>
      <c r="IF236" s="1" t="n">
        <v>17.15</v>
      </c>
      <c r="IG236" s="1" t="n">
        <v>7.87</v>
      </c>
      <c r="IH236" s="1" t="n">
        <v>61.95</v>
      </c>
      <c r="II236" s="1" t="n">
        <v>0.25</v>
      </c>
      <c r="IJ236" s="1" t="n">
        <v>2.25</v>
      </c>
      <c r="IK236" s="1" t="n">
        <v>15.83</v>
      </c>
      <c r="IL236" s="1" t="n">
        <v>1586721.7</v>
      </c>
      <c r="IM236" s="1" t="n">
        <v>8678.67</v>
      </c>
      <c r="IN236" s="1" t="n">
        <v>32.32</v>
      </c>
      <c r="IO236" s="1" t="n">
        <v>0.04</v>
      </c>
      <c r="IP236" s="1" t="n">
        <v>0.01</v>
      </c>
      <c r="IQ236" s="1" t="n">
        <v>0.18</v>
      </c>
      <c r="IR236" s="1" t="n">
        <v>0.2</v>
      </c>
      <c r="IS236" s="1" t="n">
        <v>2.13</v>
      </c>
      <c r="IT236" s="1" t="n">
        <v>0.01</v>
      </c>
      <c r="IU236" s="1" t="n">
        <v>0.76</v>
      </c>
      <c r="IV236" s="1" t="n">
        <v>0.24</v>
      </c>
      <c r="IW236" s="1" t="n">
        <v>5.2</v>
      </c>
      <c r="IX236" s="1" t="n">
        <v>2.51</v>
      </c>
      <c r="IY236" s="1" t="n">
        <v>2.96</v>
      </c>
      <c r="IZ236" s="1" t="n">
        <v>0.78</v>
      </c>
      <c r="JA236" s="1" t="n">
        <v>0.53</v>
      </c>
      <c r="JB236" s="1" t="n">
        <v>0.01</v>
      </c>
      <c r="JC236" s="1" t="n">
        <v>10.38</v>
      </c>
      <c r="JD236" s="1" t="n">
        <v>4.99</v>
      </c>
      <c r="JE236" s="1" t="n">
        <v>0.34</v>
      </c>
      <c r="JF236" s="1" t="n">
        <v>0.05</v>
      </c>
      <c r="JG236" s="1" t="n">
        <v>0</v>
      </c>
      <c r="JH236" s="1" t="n">
        <v>4.61</v>
      </c>
      <c r="JI236" s="1" t="n">
        <v>1.81</v>
      </c>
      <c r="JJ236" s="1" t="n">
        <v>0.02</v>
      </c>
      <c r="JK236" s="1" t="n">
        <v>0.06</v>
      </c>
      <c r="JL236" s="1" t="n">
        <v>0.23</v>
      </c>
      <c r="JM236" s="1" t="n">
        <v>0.14</v>
      </c>
      <c r="JN236" s="1" t="n">
        <v>0</v>
      </c>
      <c r="JO236" s="1" t="n">
        <v>0.01</v>
      </c>
      <c r="JP236" s="1" t="n">
        <v>0</v>
      </c>
      <c r="JQ236" s="1" t="n">
        <v>0.02</v>
      </c>
      <c r="JR236" s="1" t="n">
        <v>0.02</v>
      </c>
      <c r="JS236" s="1" t="n">
        <v>0</v>
      </c>
      <c r="JT236" s="1" t="n">
        <v>0.05</v>
      </c>
      <c r="JU236" s="1" t="n">
        <v>0.05</v>
      </c>
      <c r="JV236" s="1" t="n">
        <v>42</v>
      </c>
      <c r="JW236" s="1" t="n">
        <v>2520</v>
      </c>
      <c r="JX236" s="1" t="n">
        <v>37.8</v>
      </c>
      <c r="JY236" s="1" t="n">
        <v>51.975</v>
      </c>
      <c r="JZ236" s="1" t="n">
        <v>41.75</v>
      </c>
      <c r="KA236" s="1" t="n">
        <v>2505</v>
      </c>
      <c r="KB236" s="1" t="n">
        <v>4.85</v>
      </c>
      <c r="KC236" s="1" t="n">
        <v>2</v>
      </c>
      <c r="KD236" s="1" t="n">
        <v>120</v>
      </c>
      <c r="KE236" s="1" t="n">
        <v>84.508</v>
      </c>
      <c r="KF236" s="1" t="n">
        <v>126.508</v>
      </c>
      <c r="KG236" s="1" t="n">
        <v>155.9578</v>
      </c>
    </row>
    <row r="237" customFormat="false" ht="15" hidden="false" customHeight="true" outlineLevel="0" collapsed="false">
      <c r="A237" s="1" t="n">
        <v>30929</v>
      </c>
      <c r="B237" s="1" t="n">
        <v>1</v>
      </c>
      <c r="C237" s="1" t="n">
        <v>42</v>
      </c>
      <c r="D237" s="1" t="n">
        <v>1</v>
      </c>
      <c r="E237" s="1" t="n">
        <v>1</v>
      </c>
      <c r="F237" s="1" t="n">
        <v>0</v>
      </c>
      <c r="G237" s="1" t="n">
        <v>1</v>
      </c>
      <c r="H237" s="1" t="n">
        <v>1</v>
      </c>
      <c r="I237" s="1" t="n">
        <v>0</v>
      </c>
      <c r="J237" s="1" t="n">
        <v>0</v>
      </c>
      <c r="K237" s="1" t="n">
        <v>0</v>
      </c>
      <c r="L237" s="1" t="n">
        <v>0</v>
      </c>
      <c r="M237" s="1" t="n">
        <v>0</v>
      </c>
      <c r="N237" s="1" t="n">
        <v>1</v>
      </c>
      <c r="O237" s="1" t="n">
        <v>1</v>
      </c>
      <c r="P237" s="1" t="n">
        <f aca="false">SUM(E237:O237)</f>
        <v>5</v>
      </c>
      <c r="Q237" s="1" t="n">
        <v>120</v>
      </c>
      <c r="R237" s="1" t="n">
        <v>90</v>
      </c>
      <c r="S237" s="1" t="n">
        <v>30</v>
      </c>
      <c r="T237" s="2" t="n">
        <v>100</v>
      </c>
      <c r="U237" s="3" t="n">
        <v>78.1</v>
      </c>
      <c r="V237" s="3" t="n">
        <v>173.7</v>
      </c>
      <c r="W237" s="2" t="n">
        <v>25.8851923773577</v>
      </c>
      <c r="X237" s="2" t="n">
        <v>1</v>
      </c>
      <c r="Y237" s="3" t="n">
        <v>96</v>
      </c>
      <c r="Z237" s="3" t="n">
        <v>96.7</v>
      </c>
      <c r="AA237" s="2" t="n">
        <v>35.5572163497224</v>
      </c>
      <c r="AB237" s="2" t="n">
        <v>0.552677029360967</v>
      </c>
      <c r="AC237" s="2" t="n">
        <v>0.992761116856256</v>
      </c>
      <c r="AD237" s="3" t="n">
        <v>25.4</v>
      </c>
      <c r="AE237" s="3" t="n">
        <v>19.8</v>
      </c>
      <c r="AF237" s="3" t="n">
        <v>58.3</v>
      </c>
      <c r="AG237" s="1" t="n">
        <v>10</v>
      </c>
      <c r="AH237" s="3" t="n">
        <v>52.1</v>
      </c>
      <c r="AI237" s="3" t="n">
        <v>40.7</v>
      </c>
      <c r="AJ237" s="3" t="n">
        <v>55.4</v>
      </c>
      <c r="AK237" s="3" t="n">
        <v>2.9</v>
      </c>
      <c r="AL237" s="1" t="n">
        <v>1706</v>
      </c>
      <c r="AM237" s="1" t="n">
        <v>54</v>
      </c>
      <c r="AN237" s="1" t="n">
        <v>2644</v>
      </c>
      <c r="AO237" s="1" t="n">
        <v>107</v>
      </c>
      <c r="AP237" s="1" t="n">
        <v>188</v>
      </c>
      <c r="AQ237" s="1" t="n">
        <v>177</v>
      </c>
      <c r="AR237" s="1" t="n">
        <v>168</v>
      </c>
      <c r="AS237" s="1" t="n">
        <v>131</v>
      </c>
      <c r="AT237" s="1" t="n">
        <v>2</v>
      </c>
      <c r="AU237" s="1" t="n">
        <v>6720</v>
      </c>
      <c r="AV237" s="1" t="n">
        <f aca="false">((AO237*15)+(AP237*30)+(AQ237*30)+(AR237*30)+(AS237*15))</f>
        <v>19560</v>
      </c>
      <c r="AW237" s="1" t="n">
        <v>5.66</v>
      </c>
      <c r="AX237" s="4" t="n">
        <f aca="false">10000/SQRT((AO237*BE237)*(AVERAGE(AO237:AS237)*AVERAGE(BE237:BI237)))</f>
        <v>3.92390093002023</v>
      </c>
      <c r="AY237" s="4" t="n">
        <v>0</v>
      </c>
      <c r="AZ237" s="2" t="n">
        <f aca="false">(AO237*BE237)/405</f>
        <v>2.05545679012346</v>
      </c>
      <c r="BA237" s="2" t="n">
        <v>1</v>
      </c>
      <c r="BB237" s="2" t="n">
        <f aca="false">1/(LOG(BE237)+LOG(AO237))</f>
        <v>0.342423141130964</v>
      </c>
      <c r="BC237" s="2" t="n">
        <f aca="false">(BF237-BE237)/(AP237-AO237)</f>
        <v>0.732345679012346</v>
      </c>
      <c r="BD237" s="2" t="n">
        <f aca="false">(20*BE237)/((AO237/18)-3.5)</f>
        <v>63.6545454545455</v>
      </c>
      <c r="BE237" s="2" t="n">
        <v>7.78</v>
      </c>
      <c r="BF237" s="2" t="n">
        <v>67.1</v>
      </c>
      <c r="BG237" s="2" t="n">
        <v>73.2</v>
      </c>
      <c r="BH237" s="2" t="n">
        <v>61.7</v>
      </c>
      <c r="BI237" s="2" t="n">
        <v>43.2</v>
      </c>
      <c r="BJ237" s="2" t="n">
        <f aca="false">((BE237*15)+(BF237*30)+(BG237*30)+(BH237*30)+(BI237*15))-(BE237*120)</f>
        <v>5891.1</v>
      </c>
      <c r="BK237" s="2" t="n">
        <f aca="false">((BE237*15)+(BF237*30)+(BG237*30)+(BH237*30)+(BI237*15))</f>
        <v>6824.7</v>
      </c>
      <c r="BL237" s="2" t="n">
        <f aca="false">(1/BE237)</f>
        <v>0.12853470437018</v>
      </c>
      <c r="BM237" s="2" t="n">
        <f aca="false">(BJ237/AU237)</f>
        <v>0.876651785714286</v>
      </c>
      <c r="BN237" s="2" t="n">
        <f aca="false">(BK237/AV237)</f>
        <v>0.348911042944785</v>
      </c>
      <c r="BO237" s="2" t="n">
        <f aca="false">(AX237*BM237)</f>
        <v>3.43989475726818</v>
      </c>
      <c r="BP237" s="2" t="n">
        <f aca="false">(AX237*BN237)</f>
        <v>1.36909236590537</v>
      </c>
      <c r="BQ237" s="2" t="n">
        <v>2</v>
      </c>
      <c r="BR237" s="4" t="n">
        <f aca="false">(BC237*BL237)</f>
        <v>0.0941318353486305</v>
      </c>
      <c r="BS237" s="1" t="n">
        <v>203</v>
      </c>
      <c r="BT237" s="1" t="n">
        <v>1</v>
      </c>
      <c r="BU237" s="1" t="n">
        <v>38</v>
      </c>
      <c r="BV237" s="1" t="n">
        <v>1</v>
      </c>
      <c r="BW237" s="1" t="n">
        <v>121</v>
      </c>
      <c r="BX237" s="1" t="n">
        <v>0</v>
      </c>
      <c r="BY237" s="1" t="n">
        <v>44</v>
      </c>
      <c r="BZ237" s="1" t="n">
        <v>222</v>
      </c>
      <c r="CA237" s="1" t="n">
        <v>1</v>
      </c>
      <c r="CB237" s="1" t="n">
        <v>3</v>
      </c>
      <c r="CD237" s="1" t="n">
        <v>69</v>
      </c>
      <c r="CE237" s="1" t="n">
        <v>43.46</v>
      </c>
      <c r="CF237" s="1" t="n">
        <v>24.14</v>
      </c>
      <c r="CG237" s="1" t="n">
        <v>152</v>
      </c>
      <c r="CH237" s="1" t="n">
        <v>74</v>
      </c>
      <c r="CI237" s="1" t="n">
        <v>414</v>
      </c>
      <c r="CJ237" s="1" t="n">
        <v>1.76</v>
      </c>
      <c r="CK237" s="1" t="s">
        <v>429</v>
      </c>
      <c r="FM237" s="1" t="n">
        <v>3</v>
      </c>
      <c r="FN237" s="1" t="n">
        <v>3</v>
      </c>
      <c r="FO237" s="1" t="n">
        <v>2</v>
      </c>
      <c r="FP237" s="1" t="n">
        <v>2</v>
      </c>
      <c r="FQ237" s="1" t="n">
        <v>35.33036</v>
      </c>
      <c r="FR237" s="1" t="n">
        <v>58.82042</v>
      </c>
      <c r="FS237" s="1" t="n">
        <v>0.02</v>
      </c>
      <c r="FT237" s="1" t="n">
        <v>3</v>
      </c>
      <c r="FU237" s="1" t="n">
        <v>4</v>
      </c>
      <c r="FV237" s="1" t="n">
        <v>1</v>
      </c>
      <c r="FW237" s="1" t="n">
        <v>1479.7</v>
      </c>
      <c r="FX237" s="1" t="n">
        <v>46.73</v>
      </c>
      <c r="FY237" s="1" t="n">
        <v>16.28</v>
      </c>
      <c r="FZ237" s="1" t="n">
        <v>13.46</v>
      </c>
      <c r="GA237" s="1" t="n">
        <v>28.1</v>
      </c>
      <c r="GB237" s="1" t="n">
        <v>245.14</v>
      </c>
      <c r="GC237" s="1" t="n">
        <v>32.07</v>
      </c>
      <c r="GD237" s="1" t="n">
        <v>17.58</v>
      </c>
      <c r="GE237" s="1" t="n">
        <v>8.15</v>
      </c>
      <c r="GF237" s="1" t="n">
        <v>56</v>
      </c>
      <c r="GG237" s="1" t="n">
        <v>1.47</v>
      </c>
      <c r="GH237" s="1" t="n">
        <v>13.3</v>
      </c>
      <c r="GI237" s="1" t="n">
        <v>4.24</v>
      </c>
      <c r="GJ237" s="1" t="n">
        <v>14.78</v>
      </c>
      <c r="GK237" s="1" t="n">
        <v>15.99</v>
      </c>
      <c r="GL237" s="1" t="n">
        <v>8.73</v>
      </c>
      <c r="GM237" s="1" t="n">
        <v>4.19</v>
      </c>
      <c r="GN237" s="1" t="n">
        <v>0</v>
      </c>
      <c r="GO237" s="1" t="n">
        <v>10.99</v>
      </c>
      <c r="GP237" s="1" t="n">
        <v>2.97</v>
      </c>
      <c r="GQ237" s="1" t="n">
        <v>2.61</v>
      </c>
      <c r="GR237" s="1" t="n">
        <v>1</v>
      </c>
      <c r="GS237" s="1" t="n">
        <v>700.85</v>
      </c>
      <c r="GT237" s="1" t="n">
        <v>9.88</v>
      </c>
      <c r="GU237" s="1" t="n">
        <v>0.13</v>
      </c>
      <c r="GV237" s="1" t="n">
        <v>283.48</v>
      </c>
      <c r="GW237" s="1" t="n">
        <v>918.39</v>
      </c>
      <c r="GX237" s="1" t="n">
        <v>3007.92</v>
      </c>
      <c r="GY237" s="1" t="n">
        <v>1253.6</v>
      </c>
      <c r="GZ237" s="1" t="n">
        <v>6.58</v>
      </c>
      <c r="HA237" s="1" t="n">
        <v>1.19</v>
      </c>
      <c r="HB237" s="1" t="n">
        <v>1.99</v>
      </c>
      <c r="HC237" s="1" t="n">
        <v>0</v>
      </c>
      <c r="HD237" s="1" t="n">
        <v>43.34</v>
      </c>
      <c r="HE237" s="1" t="n">
        <v>140.1</v>
      </c>
      <c r="HF237" s="1" t="n">
        <v>1.17</v>
      </c>
      <c r="HG237" s="1" t="n">
        <v>1.45</v>
      </c>
      <c r="HH237" s="1" t="n">
        <v>15.84</v>
      </c>
      <c r="HI237" s="1" t="n">
        <v>3.44</v>
      </c>
      <c r="HJ237" s="1" t="n">
        <v>1.47</v>
      </c>
      <c r="HK237" s="1" t="n">
        <v>1.46</v>
      </c>
      <c r="HL237" s="1" t="n">
        <v>229.18</v>
      </c>
      <c r="HM237" s="1" t="n">
        <v>2.18</v>
      </c>
      <c r="HN237" s="1" t="n">
        <v>44.78</v>
      </c>
      <c r="HO237" s="1" t="n">
        <v>2625.75</v>
      </c>
      <c r="HP237" s="1" t="n">
        <v>2662.77</v>
      </c>
      <c r="HQ237" s="1" t="n">
        <v>43.26</v>
      </c>
      <c r="HR237" s="1" t="n">
        <v>1008.42</v>
      </c>
      <c r="HS237" s="1" t="n">
        <v>371.61</v>
      </c>
      <c r="HT237" s="1" t="n">
        <v>3321.37</v>
      </c>
      <c r="HU237" s="1" t="n">
        <v>775.06</v>
      </c>
      <c r="HV237" s="1" t="n">
        <v>183.2</v>
      </c>
      <c r="HW237" s="1" t="n">
        <v>5.97</v>
      </c>
      <c r="HX237" s="1" t="n">
        <v>5.34</v>
      </c>
      <c r="HY237" s="1" t="n">
        <v>5.13</v>
      </c>
      <c r="HZ237" s="1" t="n">
        <v>0.67</v>
      </c>
      <c r="IA237" s="1" t="n">
        <v>6.7</v>
      </c>
      <c r="IB237" s="1" t="n">
        <v>1.23</v>
      </c>
      <c r="IC237" s="1" t="n">
        <v>14.37</v>
      </c>
      <c r="ID237" s="1" t="n">
        <v>5.95</v>
      </c>
      <c r="IE237" s="1" t="n">
        <v>12.54</v>
      </c>
      <c r="IF237" s="1" t="n">
        <v>18.71</v>
      </c>
      <c r="IG237" s="1" t="n">
        <v>7.04</v>
      </c>
      <c r="IH237" s="1" t="n">
        <v>88.93</v>
      </c>
      <c r="II237" s="1" t="n">
        <v>0.04</v>
      </c>
      <c r="IJ237" s="1" t="n">
        <v>700.38</v>
      </c>
      <c r="IK237" s="1" t="n">
        <v>47.39</v>
      </c>
      <c r="IL237" s="1" t="n">
        <v>1324508.7</v>
      </c>
      <c r="IM237" s="1" t="n">
        <v>5403.07</v>
      </c>
      <c r="IN237" s="1" t="n">
        <v>33.94</v>
      </c>
      <c r="IO237" s="1" t="n">
        <v>0.17</v>
      </c>
      <c r="IP237" s="1" t="n">
        <v>0.13</v>
      </c>
      <c r="IQ237" s="1" t="n">
        <v>0.12</v>
      </c>
      <c r="IR237" s="1" t="n">
        <v>0.3</v>
      </c>
      <c r="IS237" s="1" t="n">
        <v>0.41</v>
      </c>
      <c r="IT237" s="1" t="n">
        <v>0.12</v>
      </c>
      <c r="IU237" s="1" t="n">
        <v>0.82</v>
      </c>
      <c r="IV237" s="1" t="n">
        <v>0.81</v>
      </c>
      <c r="IW237" s="1" t="n">
        <v>6.71</v>
      </c>
      <c r="IX237" s="1" t="n">
        <v>5.34</v>
      </c>
      <c r="IY237" s="1" t="n">
        <v>3.46</v>
      </c>
      <c r="IZ237" s="1" t="n">
        <v>1.96</v>
      </c>
      <c r="JA237" s="1" t="n">
        <v>0.53</v>
      </c>
      <c r="JB237" s="1" t="n">
        <v>0.02</v>
      </c>
      <c r="JC237" s="1" t="n">
        <v>14.98</v>
      </c>
      <c r="JD237" s="1" t="n">
        <v>8.53</v>
      </c>
      <c r="JE237" s="1" t="n">
        <v>1.21</v>
      </c>
      <c r="JF237" s="1" t="n">
        <v>0.03</v>
      </c>
      <c r="JG237" s="1" t="n">
        <v>0.01</v>
      </c>
      <c r="JH237" s="1" t="n">
        <v>5.22</v>
      </c>
      <c r="JI237" s="1" t="n">
        <v>4.65</v>
      </c>
      <c r="JJ237" s="1" t="n">
        <v>0.12</v>
      </c>
      <c r="JK237" s="1" t="n">
        <v>0.29</v>
      </c>
      <c r="JL237" s="1" t="n">
        <v>0.4</v>
      </c>
      <c r="JM237" s="1" t="n">
        <v>0.45</v>
      </c>
      <c r="JN237" s="1" t="n">
        <v>0.01</v>
      </c>
      <c r="JO237" s="1" t="n">
        <v>0.02</v>
      </c>
      <c r="JP237" s="1" t="n">
        <v>0.02</v>
      </c>
      <c r="JQ237" s="1" t="n">
        <v>0.04</v>
      </c>
      <c r="JR237" s="1" t="n">
        <v>0.04</v>
      </c>
      <c r="JS237" s="1" t="n">
        <v>0</v>
      </c>
      <c r="JT237" s="1" t="n">
        <v>0.09</v>
      </c>
      <c r="JU237" s="1" t="n">
        <v>0.09</v>
      </c>
      <c r="JV237" s="1" t="n">
        <v>53</v>
      </c>
      <c r="JW237" s="1" t="n">
        <v>3180</v>
      </c>
      <c r="JX237" s="1" t="n">
        <v>47.7</v>
      </c>
      <c r="JY237" s="1" t="n">
        <v>6.6875</v>
      </c>
      <c r="JZ237" s="1" t="n">
        <v>5.625</v>
      </c>
      <c r="KA237" s="1" t="n">
        <v>337.5</v>
      </c>
      <c r="KB237" s="1" t="n">
        <v>10.05</v>
      </c>
      <c r="KC237" s="1" t="n">
        <v>4.75</v>
      </c>
      <c r="KD237" s="1" t="n">
        <v>285</v>
      </c>
      <c r="KE237" s="1" t="n">
        <v>50.33</v>
      </c>
      <c r="KF237" s="1" t="n">
        <v>103.33</v>
      </c>
      <c r="KG237" s="1" t="n">
        <v>169.8695</v>
      </c>
    </row>
    <row r="238" customFormat="false" ht="15" hidden="false" customHeight="true" outlineLevel="0" collapsed="false">
      <c r="A238" s="1" t="n">
        <v>30931</v>
      </c>
      <c r="B238" s="1" t="n">
        <v>2</v>
      </c>
      <c r="C238" s="1" t="n">
        <v>35</v>
      </c>
      <c r="D238" s="1" t="n">
        <v>1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</v>
      </c>
      <c r="M238" s="1" t="n">
        <v>1</v>
      </c>
      <c r="N238" s="1" t="n">
        <v>0</v>
      </c>
      <c r="O238" s="1" t="n">
        <v>1</v>
      </c>
      <c r="P238" s="1" t="n">
        <f aca="false">SUM(E238:O238)</f>
        <v>2</v>
      </c>
      <c r="Q238" s="1" t="n">
        <v>140</v>
      </c>
      <c r="R238" s="1" t="n">
        <v>90</v>
      </c>
      <c r="S238" s="1" t="n">
        <v>50</v>
      </c>
      <c r="T238" s="2" t="n">
        <v>106.666666666667</v>
      </c>
      <c r="U238" s="3" t="n">
        <v>95.2</v>
      </c>
      <c r="V238" s="3" t="n">
        <v>176.5</v>
      </c>
      <c r="W238" s="2" t="n">
        <v>30.5595903987673</v>
      </c>
      <c r="X238" s="2" t="n">
        <v>2</v>
      </c>
      <c r="Y238" s="3" t="n">
        <v>98.5</v>
      </c>
      <c r="Z238" s="3" t="n">
        <v>113.75</v>
      </c>
      <c r="AA238" s="2" t="n">
        <v>35.0610063362645</v>
      </c>
      <c r="AB238" s="2" t="n">
        <v>0.558073654390935</v>
      </c>
      <c r="AC238" s="2" t="n">
        <v>0.865934065934066</v>
      </c>
      <c r="AD238" s="3" t="n">
        <v>42.8</v>
      </c>
      <c r="AE238" s="3" t="n">
        <v>40.7</v>
      </c>
      <c r="AF238" s="3" t="n">
        <v>54.5</v>
      </c>
      <c r="AG238" s="1" t="n">
        <v>8</v>
      </c>
      <c r="AH238" s="3" t="n">
        <v>41.5</v>
      </c>
      <c r="AI238" s="3" t="n">
        <v>39.5</v>
      </c>
      <c r="AJ238" s="3" t="n">
        <v>51.7</v>
      </c>
      <c r="AK238" s="3" t="n">
        <v>2.8</v>
      </c>
      <c r="AL238" s="1" t="n">
        <v>1692</v>
      </c>
      <c r="AM238" s="1" t="n">
        <v>50</v>
      </c>
      <c r="AN238" s="1" t="n">
        <v>2775</v>
      </c>
      <c r="AO238" s="1" t="n">
        <v>85</v>
      </c>
      <c r="AP238" s="1" t="n">
        <v>131</v>
      </c>
      <c r="AQ238" s="1" t="n">
        <v>143</v>
      </c>
      <c r="AR238" s="1" t="n">
        <v>107</v>
      </c>
      <c r="AS238" s="1" t="n">
        <v>86</v>
      </c>
      <c r="AT238" s="1" t="n">
        <v>1</v>
      </c>
      <c r="AU238" s="1" t="n">
        <v>3795</v>
      </c>
      <c r="AV238" s="1" t="n">
        <f aca="false">((AO238*15)+(AP238*30)+(AQ238*30)+(AR238*30)+(AS238*15))</f>
        <v>13995</v>
      </c>
      <c r="AX238" s="4" t="n">
        <f aca="false">10000/SQRT((AO238*BE238)*(AVERAGE(AO238:AS238)*AVERAGE(BE238:BI238)))</f>
        <v>3.62911395870408</v>
      </c>
      <c r="AY238" s="4" t="n">
        <v>0</v>
      </c>
      <c r="AZ238" s="2" t="n">
        <f aca="false">(AO238*BE238)/405</f>
        <v>2.98024691358025</v>
      </c>
      <c r="BA238" s="2" t="n">
        <v>1</v>
      </c>
      <c r="BB238" s="2" t="n">
        <f aca="false">1/(LOG(BE238)+LOG(AO238))</f>
        <v>0.324495454095616</v>
      </c>
      <c r="BC238" s="2" t="n">
        <f aca="false">(BF238-BE238)/(AP238-AO238)</f>
        <v>0.921739130434783</v>
      </c>
      <c r="BD238" s="2" t="n">
        <f aca="false">(20*BE238)/((AO238/18)-3.5)</f>
        <v>232.363636363636</v>
      </c>
      <c r="BE238" s="2" t="n">
        <v>14.2</v>
      </c>
      <c r="BF238" s="2" t="n">
        <v>56.6</v>
      </c>
      <c r="BG238" s="2" t="n">
        <v>107</v>
      </c>
      <c r="BH238" s="2" t="n">
        <v>78</v>
      </c>
      <c r="BI238" s="2" t="n">
        <v>29.1</v>
      </c>
      <c r="BJ238" s="2" t="n">
        <f aca="false">((BE238*15)+(BF238*30)+(BG238*30)+(BH238*30)+(BI238*15))-(BE238*120)</f>
        <v>6193.5</v>
      </c>
      <c r="BK238" s="2" t="n">
        <f aca="false">((BE238*15)+(BF238*30)+(BG238*30)+(BH238*30)+(BI238*15))</f>
        <v>7897.5</v>
      </c>
      <c r="BL238" s="2" t="n">
        <f aca="false">(1/BE238)</f>
        <v>0.0704225352112676</v>
      </c>
      <c r="BM238" s="2" t="n">
        <f aca="false">(BJ238/AU238)</f>
        <v>1.63201581027668</v>
      </c>
      <c r="BN238" s="2" t="n">
        <f aca="false">(BK238/AV238)</f>
        <v>0.564308681672026</v>
      </c>
      <c r="BO238" s="2" t="n">
        <f aca="false">(AX238*BM238)</f>
        <v>5.92277135790085</v>
      </c>
      <c r="BP238" s="2" t="n">
        <f aca="false">(AX238*BN238)</f>
        <v>2.04794051367385</v>
      </c>
      <c r="BQ238" s="2" t="n">
        <v>2</v>
      </c>
      <c r="BR238" s="4" t="n">
        <f aca="false">(BC238*BL238)</f>
        <v>0.0649112063686467</v>
      </c>
      <c r="BS238" s="1" t="n">
        <v>173</v>
      </c>
      <c r="BT238" s="1" t="n">
        <v>0</v>
      </c>
      <c r="BU238" s="1" t="n">
        <v>90</v>
      </c>
      <c r="BV238" s="1" t="n">
        <v>0</v>
      </c>
      <c r="BW238" s="1" t="n">
        <v>25.2</v>
      </c>
      <c r="BX238" s="1" t="n">
        <v>0</v>
      </c>
      <c r="BY238" s="1" t="n">
        <v>57.8</v>
      </c>
      <c r="BZ238" s="1" t="n">
        <v>289</v>
      </c>
      <c r="CA238" s="1" t="n">
        <v>1</v>
      </c>
      <c r="CB238" s="1" t="n">
        <v>5</v>
      </c>
      <c r="CC238" s="1" t="n">
        <v>2</v>
      </c>
      <c r="CD238" s="1" t="n">
        <v>65</v>
      </c>
      <c r="CE238" s="1" t="n">
        <v>30.31</v>
      </c>
      <c r="CF238" s="1" t="n">
        <v>39.16</v>
      </c>
      <c r="CG238" s="1" t="n">
        <v>186</v>
      </c>
      <c r="CH238" s="1" t="n">
        <v>48</v>
      </c>
      <c r="CI238" s="1" t="n">
        <v>391</v>
      </c>
      <c r="CJ238" s="1" t="n">
        <v>1.84</v>
      </c>
      <c r="CK238" s="1" t="s">
        <v>429</v>
      </c>
      <c r="CL238" s="4" t="n">
        <v>0.0625</v>
      </c>
      <c r="CM238" s="4" t="n">
        <v>0.0725</v>
      </c>
    </row>
    <row r="239" customFormat="false" ht="15" hidden="false" customHeight="true" outlineLevel="0" collapsed="false">
      <c r="A239" s="1" t="n">
        <v>30940</v>
      </c>
      <c r="B239" s="1" t="n">
        <v>2</v>
      </c>
      <c r="C239" s="1" t="n">
        <v>38</v>
      </c>
      <c r="D239" s="1" t="n">
        <v>1</v>
      </c>
      <c r="E239" s="1" t="n">
        <v>0</v>
      </c>
      <c r="F239" s="1" t="n">
        <v>0</v>
      </c>
      <c r="G239" s="1" t="n">
        <v>1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</v>
      </c>
      <c r="M239" s="1" t="n">
        <v>0</v>
      </c>
      <c r="N239" s="1" t="n">
        <v>0</v>
      </c>
      <c r="O239" s="1" t="n">
        <v>1</v>
      </c>
      <c r="P239" s="1" t="n">
        <f aca="false">SUM(E239:O239)</f>
        <v>2</v>
      </c>
      <c r="Q239" s="1" t="n">
        <v>120</v>
      </c>
      <c r="R239" s="1" t="n">
        <v>70</v>
      </c>
      <c r="S239" s="1" t="n">
        <v>50</v>
      </c>
      <c r="T239" s="2" t="n">
        <v>86.6666666666667</v>
      </c>
      <c r="U239" s="3" t="n">
        <v>68.8</v>
      </c>
      <c r="V239" s="3" t="n">
        <v>161.5</v>
      </c>
      <c r="W239" s="2" t="n">
        <v>26.3780923808337</v>
      </c>
      <c r="X239" s="2" t="n">
        <v>1</v>
      </c>
      <c r="Y239" s="3" t="n">
        <v>86.25</v>
      </c>
      <c r="Z239" s="3" t="n">
        <v>105.7</v>
      </c>
      <c r="AA239" s="2" t="n">
        <v>38.3533676694398</v>
      </c>
      <c r="AB239" s="2" t="n">
        <v>0.53405572755418</v>
      </c>
      <c r="AC239" s="2" t="n">
        <v>0.815988647114475</v>
      </c>
      <c r="AD239" s="3" t="n">
        <v>35.3</v>
      </c>
      <c r="AE239" s="3" t="n">
        <v>24.3</v>
      </c>
      <c r="AF239" s="3" t="n">
        <v>44.5</v>
      </c>
      <c r="AG239" s="1" t="n">
        <v>5</v>
      </c>
      <c r="AH239" s="3" t="n">
        <v>45.5</v>
      </c>
      <c r="AI239" s="3" t="n">
        <v>31.3</v>
      </c>
      <c r="AJ239" s="3" t="n">
        <v>42.2</v>
      </c>
      <c r="AK239" s="3" t="n">
        <v>2.3</v>
      </c>
      <c r="AL239" s="1" t="n">
        <v>1359</v>
      </c>
      <c r="AM239" s="1" t="n">
        <v>48</v>
      </c>
      <c r="AN239" s="1" t="n">
        <v>2229</v>
      </c>
      <c r="AO239" s="1" t="n">
        <v>96</v>
      </c>
      <c r="AP239" s="1" t="n">
        <v>177</v>
      </c>
      <c r="AQ239" s="1" t="n">
        <v>204</v>
      </c>
      <c r="AR239" s="1" t="n">
        <v>196</v>
      </c>
      <c r="AS239" s="1" t="n">
        <v>149</v>
      </c>
      <c r="AT239" s="1" t="n">
        <v>3</v>
      </c>
      <c r="AU239" s="1" t="n">
        <v>9465</v>
      </c>
      <c r="AV239" s="1" t="n">
        <f aca="false">((AO239*15)+(AP239*30)+(AQ239*30)+(AR239*30)+(AS239*15))</f>
        <v>20985</v>
      </c>
      <c r="AW239" s="1" t="n">
        <v>5.75</v>
      </c>
      <c r="AX239" s="4" t="n">
        <f aca="false">10000/SQRT((AO239*BE239)*(AVERAGE(AO239:AS239)*AVERAGE(BE239:BI239)))</f>
        <v>2.58577035255021</v>
      </c>
      <c r="AY239" s="4" t="n">
        <v>1</v>
      </c>
      <c r="AZ239" s="2" t="n">
        <f aca="false">(AO239*BE239)/405</f>
        <v>3.1762962962963</v>
      </c>
      <c r="BA239" s="2" t="n">
        <v>1</v>
      </c>
      <c r="BB239" s="2" t="n">
        <f aca="false">1/(LOG(BE239)+LOG(AO239))</f>
        <v>0.3216079335211</v>
      </c>
      <c r="BC239" s="2" t="n">
        <f aca="false">(BF239-BE239)/(AP239-AO239)</f>
        <v>0.617283950617284</v>
      </c>
      <c r="BD239" s="2" t="n">
        <f aca="false">(20*BE239)/((AO239/18)-3.5)</f>
        <v>146.181818181818</v>
      </c>
      <c r="BE239" s="2" t="n">
        <v>13.4</v>
      </c>
      <c r="BF239" s="2" t="n">
        <v>63.4</v>
      </c>
      <c r="BG239" s="2" t="n">
        <v>99.8</v>
      </c>
      <c r="BH239" s="2" t="n">
        <v>86.9</v>
      </c>
      <c r="BI239" s="2" t="n">
        <v>90.1</v>
      </c>
      <c r="BJ239" s="2" t="n">
        <f aca="false">((BE239*15)+(BF239*30)+(BG239*30)+(BH239*30)+(BI239*15))-(BE239*120)</f>
        <v>7447.5</v>
      </c>
      <c r="BK239" s="2" t="n">
        <f aca="false">((BE239*15)+(BF239*30)+(BG239*30)+(BH239*30)+(BI239*15))</f>
        <v>9055.5</v>
      </c>
      <c r="BL239" s="2" t="n">
        <f aca="false">(1/BE239)</f>
        <v>0.0746268656716418</v>
      </c>
      <c r="BM239" s="2" t="n">
        <f aca="false">(BJ239/AU239)</f>
        <v>0.786846275752773</v>
      </c>
      <c r="BN239" s="2" t="n">
        <f aca="false">(BK239/AV239)</f>
        <v>0.431522516082916</v>
      </c>
      <c r="BO239" s="2" t="n">
        <f aca="false">(AX239*BM239)</f>
        <v>2.03460377185607</v>
      </c>
      <c r="BP239" s="2" t="n">
        <f aca="false">(AX239*BN239)</f>
        <v>1.11581812854508</v>
      </c>
      <c r="BQ239" s="2" t="n">
        <v>1</v>
      </c>
      <c r="BR239" s="4" t="n">
        <f aca="false">(BC239*BL239)</f>
        <v>0.0460659664639764</v>
      </c>
      <c r="BS239" s="1" t="n">
        <v>146</v>
      </c>
      <c r="BT239" s="1" t="n">
        <v>0</v>
      </c>
      <c r="BU239" s="1" t="n">
        <v>35</v>
      </c>
      <c r="BV239" s="1" t="n">
        <v>1</v>
      </c>
      <c r="BW239" s="1" t="n">
        <v>74</v>
      </c>
      <c r="BX239" s="1" t="n">
        <v>0</v>
      </c>
      <c r="BY239" s="1" t="n">
        <v>37</v>
      </c>
      <c r="BZ239" s="1" t="n">
        <v>183</v>
      </c>
      <c r="CA239" s="1" t="n">
        <v>1</v>
      </c>
      <c r="CB239" s="1" t="n">
        <v>3</v>
      </c>
      <c r="CD239" s="1" t="n">
        <v>69</v>
      </c>
      <c r="CE239" s="1" t="n">
        <v>2.22</v>
      </c>
      <c r="CF239" s="1" t="n">
        <v>36.81</v>
      </c>
      <c r="CG239" s="1" t="n">
        <v>162</v>
      </c>
      <c r="CH239" s="1" t="n">
        <v>62</v>
      </c>
      <c r="CI239" s="1" t="n">
        <v>434</v>
      </c>
      <c r="CJ239" s="1" t="n">
        <v>1.74</v>
      </c>
      <c r="CK239" s="1" t="s">
        <v>429</v>
      </c>
      <c r="CL239" s="4" t="n">
        <v>0.04</v>
      </c>
      <c r="CM239" s="4" t="n">
        <v>0.04025</v>
      </c>
      <c r="CN239" s="1" t="n">
        <v>2158</v>
      </c>
      <c r="CO239" s="1" t="n">
        <v>14.4949026876738</v>
      </c>
      <c r="CP239" s="1" t="n">
        <v>29.2354031510658</v>
      </c>
      <c r="CQ239" s="1" t="n">
        <v>2.37720111214087</v>
      </c>
      <c r="CR239" s="1" t="n">
        <v>2.75254865616311</v>
      </c>
      <c r="CS239" s="1" t="n">
        <v>1.70991658943466</v>
      </c>
      <c r="CT239" s="1" t="n">
        <v>56.7191844300278</v>
      </c>
      <c r="CU239" s="1" t="n">
        <v>9.1</v>
      </c>
      <c r="CV239" s="1" t="n">
        <v>7.1</v>
      </c>
      <c r="CW239" s="1" t="n">
        <v>11</v>
      </c>
      <c r="CX239" s="1" t="n">
        <v>0</v>
      </c>
      <c r="CY239" s="1" t="n">
        <v>0</v>
      </c>
      <c r="CZ239" s="1" t="n">
        <v>0</v>
      </c>
      <c r="DA239" s="1" t="n">
        <v>0</v>
      </c>
      <c r="DB239" s="1" t="n">
        <v>0</v>
      </c>
      <c r="DC239" s="1" t="n">
        <v>4.2</v>
      </c>
      <c r="DD239" s="1" t="n">
        <v>78.2</v>
      </c>
      <c r="DE239" s="1" t="n">
        <v>70.1</v>
      </c>
      <c r="DF239" s="1" t="n">
        <v>5.7</v>
      </c>
      <c r="DG239" s="1" t="n">
        <v>6.6</v>
      </c>
      <c r="DH239" s="1" t="n">
        <v>4.1</v>
      </c>
      <c r="DI239" s="1" t="n">
        <v>192</v>
      </c>
      <c r="DJ239" s="1" t="n">
        <v>306</v>
      </c>
      <c r="DK239" s="1" t="n">
        <v>24.4</v>
      </c>
      <c r="DL239" s="1" t="n">
        <v>11.2</v>
      </c>
      <c r="DM239" s="1" t="n">
        <v>893</v>
      </c>
      <c r="DN239" s="1" t="n">
        <v>1826</v>
      </c>
      <c r="DO239" s="1" t="n">
        <v>0.65</v>
      </c>
      <c r="DP239" s="1" t="n">
        <v>1.19</v>
      </c>
      <c r="DQ239" s="1" t="n">
        <v>0.52</v>
      </c>
      <c r="DR239" s="1" t="n">
        <v>1.8</v>
      </c>
      <c r="DS239" s="1" t="n">
        <v>15.2</v>
      </c>
      <c r="DT239" s="1" t="n">
        <v>39.9</v>
      </c>
      <c r="DU239" s="1" t="n">
        <v>0.29</v>
      </c>
      <c r="DV239" s="1" t="n">
        <v>10.85</v>
      </c>
      <c r="DW239" s="1" t="n">
        <v>1.03</v>
      </c>
      <c r="DX239" s="1" t="n">
        <v>1174</v>
      </c>
      <c r="DY239" s="1" t="n">
        <v>11.76</v>
      </c>
      <c r="DZ239" s="1" t="n">
        <v>567</v>
      </c>
      <c r="EA239" s="1" t="n">
        <v>63</v>
      </c>
      <c r="EB239" s="1" t="n">
        <v>1297</v>
      </c>
      <c r="EC239" s="1" t="n">
        <v>65</v>
      </c>
      <c r="ED239" s="1" t="n">
        <v>36</v>
      </c>
      <c r="EE239" s="1" t="n">
        <v>0.7</v>
      </c>
      <c r="EF239" s="1" t="n">
        <v>0</v>
      </c>
      <c r="EG239" s="1" t="n">
        <v>10</v>
      </c>
      <c r="EH239" s="1" t="n">
        <v>3</v>
      </c>
      <c r="EI239" s="1" t="n">
        <v>250</v>
      </c>
      <c r="EJ239" s="1" t="n">
        <v>8</v>
      </c>
      <c r="EK239" s="1" t="n">
        <v>5</v>
      </c>
      <c r="EL239" s="1" t="n">
        <v>250</v>
      </c>
      <c r="EM239" s="1" t="n">
        <v>1000</v>
      </c>
      <c r="EN239" s="1" t="n">
        <v>250</v>
      </c>
      <c r="EO239" s="1" t="n">
        <v>4</v>
      </c>
      <c r="EP239" s="1" t="n">
        <v>1</v>
      </c>
      <c r="EQ239" s="1" t="n">
        <v>4</v>
      </c>
      <c r="ER239" s="1" t="n">
        <v>240</v>
      </c>
      <c r="ES239" s="1" t="n">
        <v>4</v>
      </c>
      <c r="ET239" s="1" t="n">
        <v>1</v>
      </c>
      <c r="EU239" s="1" t="n">
        <v>3</v>
      </c>
      <c r="EV239" s="1" t="n">
        <v>600</v>
      </c>
      <c r="EW239" s="1" t="n">
        <v>2</v>
      </c>
      <c r="EX239" s="1" t="n">
        <v>0</v>
      </c>
      <c r="EY239" s="1" t="n">
        <v>0</v>
      </c>
      <c r="EZ239" s="1" t="n">
        <v>0</v>
      </c>
      <c r="FA239" s="1" t="n">
        <v>1</v>
      </c>
      <c r="FB239" s="1" t="n">
        <v>5</v>
      </c>
      <c r="FC239" s="1" t="n">
        <v>3</v>
      </c>
      <c r="FD239" s="1" t="n">
        <v>1</v>
      </c>
      <c r="FE239" s="1" t="n">
        <v>1</v>
      </c>
      <c r="FF239" s="1" t="n">
        <v>1</v>
      </c>
      <c r="FG239" s="1" t="n">
        <v>3</v>
      </c>
      <c r="FH239" s="1" t="n">
        <v>1</v>
      </c>
      <c r="FI239" s="1" t="n">
        <v>3</v>
      </c>
      <c r="FJ239" s="1" t="n">
        <v>4</v>
      </c>
      <c r="FK239" s="1" t="n">
        <v>1</v>
      </c>
      <c r="FL239" s="1" t="n">
        <v>3</v>
      </c>
    </row>
    <row r="240" customFormat="false" ht="15" hidden="false" customHeight="true" outlineLevel="0" collapsed="false">
      <c r="A240" s="1" t="n">
        <v>30942</v>
      </c>
      <c r="B240" s="1" t="n">
        <v>2</v>
      </c>
      <c r="C240" s="1" t="n">
        <v>40</v>
      </c>
      <c r="D240" s="1" t="n">
        <v>1</v>
      </c>
      <c r="E240" s="1" t="n">
        <v>0</v>
      </c>
      <c r="F240" s="1" t="n">
        <v>0</v>
      </c>
      <c r="G240" s="1" t="n">
        <v>1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</v>
      </c>
      <c r="M240" s="1" t="n">
        <v>1</v>
      </c>
      <c r="N240" s="1" t="n">
        <v>0</v>
      </c>
      <c r="O240" s="1" t="n">
        <v>1</v>
      </c>
      <c r="P240" s="1" t="n">
        <f aca="false">SUM(E240:O240)</f>
        <v>3</v>
      </c>
      <c r="Q240" s="1" t="n">
        <v>110</v>
      </c>
      <c r="R240" s="1" t="n">
        <v>70</v>
      </c>
      <c r="S240" s="1" t="n">
        <v>40</v>
      </c>
      <c r="T240" s="2" t="n">
        <v>83.3333333333333</v>
      </c>
      <c r="U240" s="3" t="n">
        <v>72</v>
      </c>
      <c r="V240" s="3" t="n">
        <v>158</v>
      </c>
      <c r="W240" s="2" t="n">
        <v>28.8415318058003</v>
      </c>
      <c r="X240" s="2" t="n">
        <v>1</v>
      </c>
      <c r="Y240" s="3" t="n">
        <v>89.25</v>
      </c>
      <c r="Z240" s="3" t="n">
        <v>107.5</v>
      </c>
      <c r="AA240" s="2" t="n">
        <v>40.1805374297804</v>
      </c>
      <c r="AB240" s="2" t="n">
        <v>0.564873417721519</v>
      </c>
      <c r="AC240" s="2" t="n">
        <v>0.830232558139535</v>
      </c>
      <c r="AD240" s="3" t="n">
        <v>39.5</v>
      </c>
      <c r="AE240" s="3" t="n">
        <v>28.4</v>
      </c>
      <c r="AF240" s="3" t="n">
        <v>43.6</v>
      </c>
      <c r="AG240" s="1" t="n">
        <v>7</v>
      </c>
      <c r="AH240" s="3" t="n">
        <v>42.8</v>
      </c>
      <c r="AI240" s="3" t="n">
        <v>30.8</v>
      </c>
      <c r="AJ240" s="3" t="n">
        <v>41.4</v>
      </c>
      <c r="AK240" s="3" t="n">
        <v>2.2</v>
      </c>
      <c r="AL240" s="1" t="n">
        <v>1348</v>
      </c>
      <c r="AM240" s="1" t="n">
        <v>55</v>
      </c>
      <c r="AN240" s="1" t="n">
        <v>2103</v>
      </c>
      <c r="AO240" s="1" t="n">
        <v>95</v>
      </c>
      <c r="AP240" s="1" t="n">
        <v>119</v>
      </c>
      <c r="AQ240" s="1" t="n">
        <v>124</v>
      </c>
      <c r="AR240" s="1" t="n">
        <v>116</v>
      </c>
      <c r="AS240" s="1" t="n">
        <v>102</v>
      </c>
      <c r="AT240" s="1" t="n">
        <v>1</v>
      </c>
      <c r="AU240" s="1" t="n">
        <v>2325</v>
      </c>
      <c r="AV240" s="1" t="n">
        <f aca="false">((AO240*15)+(AP240*30)+(AQ240*30)+(AR240*30)+(AS240*15))</f>
        <v>13725</v>
      </c>
      <c r="AX240" s="4" t="n">
        <f aca="false">10000/SQRT((AO240*BE240)*(AVERAGE(AO240:AS240)*AVERAGE(BE240:BI240)))</f>
        <v>4.38977720233332</v>
      </c>
      <c r="AY240" s="4" t="n">
        <v>0</v>
      </c>
      <c r="AZ240" s="2" t="n">
        <f aca="false">(AO240*BE240)/405</f>
        <v>2.39259259259259</v>
      </c>
      <c r="BA240" s="2" t="n">
        <v>1</v>
      </c>
      <c r="BB240" s="2" t="n">
        <f aca="false">1/(LOG(BE240)+LOG(AO240))</f>
        <v>0.334859872758868</v>
      </c>
      <c r="BC240" s="2" t="n">
        <f aca="false">(BF240-BE240)/(AP240-AO240)</f>
        <v>2.42916666666667</v>
      </c>
      <c r="BD240" s="2" t="n">
        <f aca="false">(20*BE240)/((AO240/18)-3.5)</f>
        <v>114.75</v>
      </c>
      <c r="BE240" s="2" t="n">
        <v>10.2</v>
      </c>
      <c r="BF240" s="2" t="n">
        <v>68.5</v>
      </c>
      <c r="BG240" s="2" t="n">
        <v>46.9</v>
      </c>
      <c r="BH240" s="2" t="n">
        <v>57.9</v>
      </c>
      <c r="BI240" s="2" t="n">
        <v>57.3</v>
      </c>
      <c r="BJ240" s="2" t="n">
        <f aca="false">((BE240*15)+(BF240*30)+(BG240*30)+(BH240*30)+(BI240*15))-(BE240*120)</f>
        <v>4987.5</v>
      </c>
      <c r="BK240" s="2" t="n">
        <f aca="false">((BE240*15)+(BF240*30)+(BG240*30)+(BH240*30)+(BI240*15))</f>
        <v>6211.5</v>
      </c>
      <c r="BL240" s="2" t="n">
        <f aca="false">(1/BE240)</f>
        <v>0.0980392156862745</v>
      </c>
      <c r="BM240" s="2" t="n">
        <f aca="false">(BJ240/AU240)</f>
        <v>2.14516129032258</v>
      </c>
      <c r="BN240" s="2" t="n">
        <f aca="false">(BK240/AV240)</f>
        <v>0.452568306010929</v>
      </c>
      <c r="BO240" s="2" t="n">
        <f aca="false">(AX240*BM240)</f>
        <v>9.416780127586</v>
      </c>
      <c r="BP240" s="2" t="n">
        <f aca="false">(AX240*BN240)</f>
        <v>1.98667403222539</v>
      </c>
      <c r="BQ240" s="2" t="n">
        <v>2</v>
      </c>
      <c r="BR240" s="4" t="n">
        <f aca="false">(BC240*BL240)</f>
        <v>0.238153594771242</v>
      </c>
      <c r="BS240" s="1" t="n">
        <v>168</v>
      </c>
      <c r="BT240" s="1" t="n">
        <v>0</v>
      </c>
      <c r="BU240" s="1" t="n">
        <v>34</v>
      </c>
      <c r="BV240" s="1" t="n">
        <v>1</v>
      </c>
      <c r="BW240" s="1" t="n">
        <v>108</v>
      </c>
      <c r="BX240" s="1" t="n">
        <v>0</v>
      </c>
      <c r="BY240" s="1" t="n">
        <v>26</v>
      </c>
      <c r="BZ240" s="1" t="n">
        <v>128</v>
      </c>
      <c r="CA240" s="1" t="n">
        <v>0</v>
      </c>
      <c r="CB240" s="1" t="n">
        <v>3</v>
      </c>
      <c r="CD240" s="1" t="n">
        <v>63</v>
      </c>
      <c r="CE240" s="1" t="n">
        <v>39.06</v>
      </c>
      <c r="CF240" s="1" t="n">
        <v>25.29</v>
      </c>
      <c r="CG240" s="1" t="n">
        <v>134</v>
      </c>
      <c r="CH240" s="1" t="n">
        <v>62</v>
      </c>
      <c r="CI240" s="1" t="n">
        <v>390</v>
      </c>
      <c r="CJ240" s="1" t="n">
        <v>1.05</v>
      </c>
      <c r="CK240" s="1" t="s">
        <v>429</v>
      </c>
      <c r="CL240" s="4" t="n">
        <v>0.04</v>
      </c>
      <c r="CM240" s="4" t="n">
        <v>0.05</v>
      </c>
      <c r="FM240" s="1" t="n">
        <v>12</v>
      </c>
      <c r="FN240" s="1" t="n">
        <v>12</v>
      </c>
      <c r="FO240" s="1" t="n">
        <v>2</v>
      </c>
      <c r="FP240" s="1" t="n">
        <v>2</v>
      </c>
      <c r="FQ240" s="1" t="n">
        <v>25.40001</v>
      </c>
      <c r="FR240" s="1" t="n">
        <v>286.9936</v>
      </c>
      <c r="FS240" s="1" t="n">
        <v>0.16</v>
      </c>
      <c r="FT240" s="1" t="n">
        <v>2</v>
      </c>
      <c r="FU240" s="1" t="n">
        <v>4</v>
      </c>
      <c r="FV240" s="1" t="n">
        <v>1</v>
      </c>
      <c r="FW240" s="1" t="n">
        <v>1794.59</v>
      </c>
      <c r="FX240" s="1" t="n">
        <v>67.85</v>
      </c>
      <c r="FY240" s="1" t="n">
        <v>35.62</v>
      </c>
      <c r="FZ240" s="1" t="n">
        <v>22.32</v>
      </c>
      <c r="GA240" s="1" t="n">
        <v>31.93</v>
      </c>
      <c r="GB240" s="1" t="n">
        <v>269.89</v>
      </c>
      <c r="GC240" s="1" t="n">
        <v>27.02</v>
      </c>
      <c r="GD240" s="1" t="n">
        <v>29.41</v>
      </c>
      <c r="GE240" s="1" t="n">
        <v>5.6</v>
      </c>
      <c r="GF240" s="1" t="n">
        <v>82.42</v>
      </c>
      <c r="GG240" s="1" t="n">
        <v>1.65</v>
      </c>
      <c r="GH240" s="1" t="n">
        <v>26.91</v>
      </c>
      <c r="GI240" s="1" t="n">
        <v>11.45</v>
      </c>
      <c r="GJ240" s="1" t="n">
        <v>30.65</v>
      </c>
      <c r="GK240" s="1" t="n">
        <v>28.02</v>
      </c>
      <c r="GL240" s="1" t="n">
        <v>15.63</v>
      </c>
      <c r="GM240" s="1" t="n">
        <v>8.35</v>
      </c>
      <c r="GN240" s="1" t="n">
        <v>0</v>
      </c>
      <c r="GO240" s="1" t="n">
        <v>19.26</v>
      </c>
      <c r="GP240" s="1" t="n">
        <v>2.72</v>
      </c>
      <c r="GQ240" s="1" t="n">
        <v>6.79</v>
      </c>
      <c r="GR240" s="1" t="n">
        <v>3.38</v>
      </c>
      <c r="GS240" s="1" t="n">
        <v>805.38</v>
      </c>
      <c r="GT240" s="1" t="n">
        <v>12.31</v>
      </c>
      <c r="GU240" s="1" t="n">
        <v>1.03</v>
      </c>
      <c r="GV240" s="1" t="n">
        <v>397.12</v>
      </c>
      <c r="GW240" s="1" t="n">
        <v>1437.78</v>
      </c>
      <c r="GX240" s="1" t="n">
        <v>4726.32</v>
      </c>
      <c r="GY240" s="1" t="n">
        <v>1292.15</v>
      </c>
      <c r="GZ240" s="1" t="n">
        <v>7.01</v>
      </c>
      <c r="HA240" s="1" t="n">
        <v>1.89</v>
      </c>
      <c r="HB240" s="1" t="n">
        <v>2.81</v>
      </c>
      <c r="HC240" s="1" t="n">
        <v>0</v>
      </c>
      <c r="HD240" s="1" t="n">
        <v>66.33</v>
      </c>
      <c r="HE240" s="1" t="n">
        <v>263.27</v>
      </c>
      <c r="HF240" s="1" t="n">
        <v>1.57</v>
      </c>
      <c r="HG240" s="1" t="n">
        <v>1.83</v>
      </c>
      <c r="HH240" s="1" t="n">
        <v>25.16</v>
      </c>
      <c r="HI240" s="1" t="n">
        <v>6.73</v>
      </c>
      <c r="HJ240" s="1" t="n">
        <v>2.79</v>
      </c>
      <c r="HK240" s="1" t="n">
        <v>1.02</v>
      </c>
      <c r="HL240" s="1" t="n">
        <v>333.81</v>
      </c>
      <c r="HM240" s="1" t="n">
        <v>2.34</v>
      </c>
      <c r="HN240" s="1" t="n">
        <v>98.4</v>
      </c>
      <c r="HO240" s="1" t="n">
        <v>4894.95</v>
      </c>
      <c r="HP240" s="1" t="n">
        <v>7731.73</v>
      </c>
      <c r="HQ240" s="1" t="n">
        <v>17.01</v>
      </c>
      <c r="HR240" s="1" t="n">
        <v>5663.99</v>
      </c>
      <c r="HS240" s="1" t="n">
        <v>165.85</v>
      </c>
      <c r="HT240" s="1" t="n">
        <v>34036.92</v>
      </c>
      <c r="HU240" s="1" t="n">
        <v>1373.59</v>
      </c>
      <c r="HV240" s="1" t="n">
        <v>149.34</v>
      </c>
      <c r="HW240" s="1" t="n">
        <v>8.3</v>
      </c>
      <c r="HX240" s="1" t="n">
        <v>10.93</v>
      </c>
      <c r="HY240" s="1" t="n">
        <v>12.42</v>
      </c>
      <c r="HZ240" s="1" t="n">
        <v>0.3</v>
      </c>
      <c r="IA240" s="1" t="n">
        <v>9.64</v>
      </c>
      <c r="IB240" s="1" t="n">
        <v>1.77</v>
      </c>
      <c r="IC240" s="1" t="n">
        <v>25.09</v>
      </c>
      <c r="ID240" s="1" t="n">
        <v>13.46</v>
      </c>
      <c r="IE240" s="1" t="n">
        <v>13.33</v>
      </c>
      <c r="IF240" s="1" t="n">
        <v>22.11</v>
      </c>
      <c r="IG240" s="1" t="n">
        <v>11.81</v>
      </c>
      <c r="IH240" s="1" t="n">
        <v>134.17</v>
      </c>
      <c r="II240" s="1" t="n">
        <v>1.83</v>
      </c>
      <c r="IJ240" s="1" t="n">
        <v>57.8</v>
      </c>
      <c r="IK240" s="1" t="n">
        <v>85</v>
      </c>
      <c r="IL240" s="1" t="n">
        <v>1694318.1</v>
      </c>
      <c r="IM240" s="1" t="n">
        <v>6277.81</v>
      </c>
      <c r="IN240" s="1" t="n">
        <v>45.48</v>
      </c>
      <c r="IO240" s="1" t="n">
        <v>0.08</v>
      </c>
      <c r="IP240" s="1" t="n">
        <v>0.04</v>
      </c>
      <c r="IQ240" s="1" t="n">
        <v>0.04</v>
      </c>
      <c r="IR240" s="1" t="n">
        <v>0.1</v>
      </c>
      <c r="IS240" s="1" t="n">
        <v>0.11</v>
      </c>
      <c r="IT240" s="1" t="n">
        <v>0.06</v>
      </c>
      <c r="IU240" s="1" t="n">
        <v>0.42</v>
      </c>
      <c r="IV240" s="1" t="n">
        <v>0.42</v>
      </c>
      <c r="IW240" s="1" t="n">
        <v>8.42</v>
      </c>
      <c r="IX240" s="1" t="n">
        <v>4.97</v>
      </c>
      <c r="IY240" s="1" t="n">
        <v>2.44</v>
      </c>
      <c r="IZ240" s="1" t="n">
        <v>1.4</v>
      </c>
      <c r="JA240" s="1" t="n">
        <v>1.44</v>
      </c>
      <c r="JB240" s="1" t="n">
        <v>0</v>
      </c>
      <c r="JC240" s="1" t="n">
        <v>19.3</v>
      </c>
      <c r="JD240" s="1" t="n">
        <v>10.83</v>
      </c>
      <c r="JE240" s="1" t="n">
        <v>0.69</v>
      </c>
      <c r="JF240" s="1" t="n">
        <v>0.19</v>
      </c>
      <c r="JG240" s="1" t="n">
        <v>0.02</v>
      </c>
      <c r="JH240" s="1" t="n">
        <v>10.29</v>
      </c>
      <c r="JI240" s="1" t="n">
        <v>6.11</v>
      </c>
      <c r="JJ240" s="1" t="n">
        <v>0.07</v>
      </c>
      <c r="JK240" s="1" t="n">
        <v>0.16</v>
      </c>
      <c r="JL240" s="1" t="n">
        <v>0.73</v>
      </c>
      <c r="JM240" s="1" t="n">
        <v>0.49</v>
      </c>
      <c r="JN240" s="1" t="n">
        <v>0.02</v>
      </c>
      <c r="JO240" s="1" t="n">
        <v>0.1</v>
      </c>
      <c r="JP240" s="1" t="n">
        <v>0.03</v>
      </c>
      <c r="JQ240" s="1" t="n">
        <v>0.12</v>
      </c>
      <c r="JR240" s="1" t="n">
        <v>0.11</v>
      </c>
      <c r="JS240" s="1" t="n">
        <v>0.03</v>
      </c>
      <c r="JT240" s="1" t="n">
        <v>0.31</v>
      </c>
      <c r="JU240" s="1" t="n">
        <v>0.29</v>
      </c>
      <c r="JV240" s="1" t="n">
        <v>44</v>
      </c>
      <c r="JW240" s="1" t="n">
        <v>2640</v>
      </c>
      <c r="JX240" s="1" t="n">
        <v>39.6</v>
      </c>
      <c r="JY240" s="1" t="n">
        <v>40.293</v>
      </c>
      <c r="JZ240" s="1" t="n">
        <v>27.351</v>
      </c>
      <c r="KA240" s="1" t="n">
        <v>1641.06</v>
      </c>
      <c r="KB240" s="1" t="n">
        <v>16.2625</v>
      </c>
      <c r="KC240" s="1" t="n">
        <v>6.625</v>
      </c>
      <c r="KD240" s="1" t="n">
        <v>397.5</v>
      </c>
      <c r="KE240" s="1" t="n">
        <v>80.97601</v>
      </c>
      <c r="KF240" s="1" t="n">
        <v>124.976</v>
      </c>
      <c r="KG240" s="1" t="n">
        <v>215.2085</v>
      </c>
    </row>
    <row r="241" customFormat="false" ht="15" hidden="false" customHeight="true" outlineLevel="0" collapsed="false">
      <c r="A241" s="1" t="n">
        <v>30944</v>
      </c>
      <c r="B241" s="1" t="n">
        <v>2</v>
      </c>
      <c r="C241" s="1" t="n">
        <v>60</v>
      </c>
      <c r="D241" s="1" t="n">
        <v>1</v>
      </c>
      <c r="E241" s="1" t="n">
        <v>1</v>
      </c>
      <c r="F241" s="1" t="n">
        <v>1</v>
      </c>
      <c r="G241" s="1" t="n">
        <v>0</v>
      </c>
      <c r="H241" s="1" t="n">
        <v>1</v>
      </c>
      <c r="I241" s="1" t="n">
        <v>0</v>
      </c>
      <c r="J241" s="1" t="n">
        <v>0</v>
      </c>
      <c r="K241" s="1" t="n">
        <v>0</v>
      </c>
      <c r="L241" s="1" t="n">
        <v>0</v>
      </c>
      <c r="M241" s="1" t="n">
        <v>0</v>
      </c>
      <c r="N241" s="1" t="n">
        <v>0</v>
      </c>
      <c r="O241" s="1" t="n">
        <v>1</v>
      </c>
      <c r="P241" s="1" t="n">
        <f aca="false">SUM(E241:O241)</f>
        <v>4</v>
      </c>
      <c r="Q241" s="1" t="n">
        <v>130</v>
      </c>
      <c r="R241" s="1" t="n">
        <v>80</v>
      </c>
      <c r="S241" s="1" t="n">
        <v>50</v>
      </c>
      <c r="T241" s="2" t="n">
        <v>96.6666666666667</v>
      </c>
      <c r="U241" s="3" t="n">
        <v>60.1</v>
      </c>
      <c r="V241" s="3" t="n">
        <v>161</v>
      </c>
      <c r="W241" s="2" t="n">
        <v>23.1858338798657</v>
      </c>
      <c r="X241" s="2" t="n">
        <v>0</v>
      </c>
      <c r="Y241" s="3" t="n">
        <v>81.5</v>
      </c>
      <c r="Z241" s="3" t="n">
        <v>90</v>
      </c>
      <c r="AA241" s="2" t="n">
        <v>40.4605705485404</v>
      </c>
      <c r="AB241" s="2" t="n">
        <v>0.506211180124224</v>
      </c>
      <c r="AC241" s="2" t="n">
        <v>0.905555555555556</v>
      </c>
      <c r="AD241" s="3" t="n">
        <v>36.8</v>
      </c>
      <c r="AE241" s="3" t="n">
        <v>22.1</v>
      </c>
      <c r="AF241" s="3" t="n">
        <v>38</v>
      </c>
      <c r="AG241" s="1" t="n">
        <v>8</v>
      </c>
      <c r="AH241" s="3" t="n">
        <v>43.3</v>
      </c>
      <c r="AI241" s="3" t="n">
        <v>26</v>
      </c>
      <c r="AJ241" s="3" t="n">
        <v>36.1</v>
      </c>
      <c r="AK241" s="3" t="n">
        <v>1.9</v>
      </c>
      <c r="AL241" s="1" t="n">
        <v>1161</v>
      </c>
      <c r="AM241" s="1" t="n">
        <v>53</v>
      </c>
      <c r="AN241" s="1" t="n">
        <v>1904</v>
      </c>
      <c r="AO241" s="1" t="n">
        <v>96</v>
      </c>
      <c r="AP241" s="1" t="n">
        <v>164</v>
      </c>
      <c r="AQ241" s="1" t="n">
        <v>102</v>
      </c>
      <c r="AR241" s="1" t="n">
        <v>103</v>
      </c>
      <c r="AS241" s="1" t="n">
        <v>122</v>
      </c>
      <c r="AT241" s="1" t="n">
        <v>1</v>
      </c>
      <c r="AU241" s="1" t="n">
        <v>2820</v>
      </c>
      <c r="AV241" s="1" t="n">
        <f aca="false">((AO241*15)+(AP241*30)+(AQ241*30)+(AR241*30)+(AS241*15))</f>
        <v>14340</v>
      </c>
      <c r="AX241" s="4" t="n">
        <f aca="false">10000/SQRT((AO241*BE241)*(AVERAGE(AO241:AS241)*AVERAGE(BE241:BI241)))</f>
        <v>3.54366062835907</v>
      </c>
      <c r="AY241" s="4" t="n">
        <v>1</v>
      </c>
      <c r="AZ241" s="2" t="n">
        <f aca="false">(AO241*BE241)/405</f>
        <v>2.70222222222222</v>
      </c>
      <c r="BA241" s="2" t="n">
        <v>1</v>
      </c>
      <c r="BB241" s="2" t="n">
        <f aca="false">1/(LOG(BE241)+LOG(AO241))</f>
        <v>0.329036545510098</v>
      </c>
      <c r="BC241" s="2" t="n">
        <f aca="false">(BF241-BE241)/(AP241-AO241)</f>
        <v>0.726470588235294</v>
      </c>
      <c r="BD241" s="2" t="n">
        <f aca="false">(20*BE241)/((AO241/18)-3.5)</f>
        <v>124.363636363636</v>
      </c>
      <c r="BE241" s="2" t="n">
        <v>11.4</v>
      </c>
      <c r="BF241" s="2" t="n">
        <v>60.8</v>
      </c>
      <c r="BG241" s="2" t="n">
        <v>81.7</v>
      </c>
      <c r="BH241" s="2" t="n">
        <v>76.7</v>
      </c>
      <c r="BI241" s="2" t="n">
        <v>79.3</v>
      </c>
      <c r="BJ241" s="2" t="n">
        <f aca="false">((BE241*15)+(BF241*30)+(BG241*30)+(BH241*30)+(BI241*15))-(BE241*120)</f>
        <v>6568.5</v>
      </c>
      <c r="BK241" s="2" t="n">
        <f aca="false">((BE241*15)+(BF241*30)+(BG241*30)+(BH241*30)+(BI241*15))</f>
        <v>7936.5</v>
      </c>
      <c r="BL241" s="2" t="n">
        <f aca="false">(1/BE241)</f>
        <v>0.087719298245614</v>
      </c>
      <c r="BM241" s="2" t="n">
        <f aca="false">(BJ241/AU241)</f>
        <v>2.32925531914894</v>
      </c>
      <c r="BN241" s="2" t="n">
        <f aca="false">(BK241/AV241)</f>
        <v>0.553451882845188</v>
      </c>
      <c r="BO241" s="2" t="n">
        <f aca="false">(AX241*BM241)</f>
        <v>8.25409036786403</v>
      </c>
      <c r="BP241" s="2" t="n">
        <f aca="false">(AX241*BN241)</f>
        <v>1.96124564692969</v>
      </c>
      <c r="BQ241" s="2" t="n">
        <v>2</v>
      </c>
      <c r="BR241" s="4" t="n">
        <f aca="false">(BC241*BL241)</f>
        <v>0.0637254901960784</v>
      </c>
      <c r="BS241" s="1" t="n">
        <v>199</v>
      </c>
      <c r="BT241" s="1" t="n">
        <v>0</v>
      </c>
      <c r="BU241" s="1" t="n">
        <v>72</v>
      </c>
      <c r="BV241" s="1" t="n">
        <v>0</v>
      </c>
      <c r="BW241" s="1" t="n">
        <v>87</v>
      </c>
      <c r="BX241" s="1" t="n">
        <v>0</v>
      </c>
      <c r="BY241" s="1" t="n">
        <v>40</v>
      </c>
      <c r="BZ241" s="1" t="n">
        <v>201</v>
      </c>
      <c r="CA241" s="1" t="n">
        <v>1</v>
      </c>
      <c r="CB241" s="1" t="n">
        <v>1</v>
      </c>
      <c r="CD241" s="1" t="n">
        <v>59</v>
      </c>
      <c r="CE241" s="1" t="n">
        <v>16.32</v>
      </c>
      <c r="CF241" s="1" t="n">
        <v>55.75</v>
      </c>
      <c r="CG241" s="1" t="n">
        <v>182</v>
      </c>
      <c r="CH241" s="1" t="n">
        <v>56</v>
      </c>
      <c r="CI241" s="1" t="n">
        <v>398</v>
      </c>
      <c r="CJ241" s="1" t="n">
        <v>1.42</v>
      </c>
      <c r="CK241" s="1" t="s">
        <v>433</v>
      </c>
      <c r="CL241" s="4" t="n">
        <v>0.065</v>
      </c>
      <c r="CM241" s="4" t="n">
        <v>0.055</v>
      </c>
    </row>
    <row r="242" customFormat="false" ht="15" hidden="false" customHeight="true" outlineLevel="0" collapsed="false">
      <c r="A242" s="1" t="n">
        <v>30945</v>
      </c>
      <c r="B242" s="1" t="n">
        <v>2</v>
      </c>
      <c r="C242" s="1" t="n">
        <v>61</v>
      </c>
      <c r="D242" s="1" t="n">
        <v>1</v>
      </c>
      <c r="E242" s="1" t="n">
        <v>0</v>
      </c>
      <c r="F242" s="1" t="n">
        <v>1</v>
      </c>
      <c r="G242" s="1" t="n">
        <v>0</v>
      </c>
      <c r="H242" s="1" t="n">
        <v>1</v>
      </c>
      <c r="I242" s="1" t="n">
        <v>0</v>
      </c>
      <c r="J242" s="1" t="n">
        <v>0</v>
      </c>
      <c r="K242" s="1" t="n">
        <v>0</v>
      </c>
      <c r="L242" s="1" t="n">
        <v>0</v>
      </c>
      <c r="M242" s="1" t="n">
        <v>0</v>
      </c>
      <c r="N242" s="1" t="n">
        <v>0</v>
      </c>
      <c r="O242" s="1" t="n">
        <v>1</v>
      </c>
      <c r="P242" s="1" t="n">
        <f aca="false">SUM(E242:O242)</f>
        <v>3</v>
      </c>
      <c r="Q242" s="1" t="n">
        <v>140</v>
      </c>
      <c r="R242" s="1" t="n">
        <v>90</v>
      </c>
      <c r="S242" s="1" t="n">
        <v>50</v>
      </c>
      <c r="T242" s="2" t="n">
        <v>106.666666666667</v>
      </c>
      <c r="U242" s="3" t="n">
        <v>57.7</v>
      </c>
      <c r="V242" s="3" t="n">
        <v>154.5</v>
      </c>
      <c r="W242" s="2" t="n">
        <v>24.1723484253412</v>
      </c>
      <c r="X242" s="2" t="n">
        <v>0</v>
      </c>
      <c r="Y242" s="3" t="n">
        <v>82</v>
      </c>
      <c r="Z242" s="3" t="n">
        <v>92.2</v>
      </c>
      <c r="AA242" s="2" t="n">
        <v>40.9145311963418</v>
      </c>
      <c r="AB242" s="2" t="n">
        <v>0.530744336569579</v>
      </c>
      <c r="AC242" s="2" t="n">
        <v>0.889370932754881</v>
      </c>
      <c r="AD242" s="3" t="n">
        <v>35</v>
      </c>
      <c r="AE242" s="3" t="n">
        <v>20.2</v>
      </c>
      <c r="AF242" s="3" t="n">
        <v>37.5</v>
      </c>
      <c r="AG242" s="1" t="n">
        <v>8</v>
      </c>
      <c r="AH242" s="3" t="n">
        <v>44.2</v>
      </c>
      <c r="AI242" s="3" t="n">
        <v>25.5</v>
      </c>
      <c r="AJ242" s="3" t="n">
        <v>35.6</v>
      </c>
      <c r="AK242" s="3" t="n">
        <v>1.9</v>
      </c>
      <c r="AL242" s="1" t="n">
        <v>1141</v>
      </c>
      <c r="AM242" s="1" t="n">
        <v>48</v>
      </c>
      <c r="AN242" s="1" t="n">
        <v>2077</v>
      </c>
      <c r="AO242" s="1" t="n">
        <v>110</v>
      </c>
      <c r="AP242" s="1" t="n">
        <v>131</v>
      </c>
      <c r="AQ242" s="1" t="n">
        <v>98</v>
      </c>
      <c r="AR242" s="1" t="n">
        <v>128</v>
      </c>
      <c r="AS242" s="1" t="n">
        <v>99</v>
      </c>
      <c r="AT242" s="1" t="n">
        <v>2</v>
      </c>
      <c r="AU242" s="1" t="n">
        <v>645</v>
      </c>
      <c r="AV242" s="1" t="n">
        <f aca="false">((AO242*15)+(AP242*30)+(AQ242*30)+(AR242*30)+(AS242*15))</f>
        <v>13845</v>
      </c>
      <c r="AW242" s="1" t="n">
        <v>5.74</v>
      </c>
      <c r="AX242" s="4" t="n">
        <f aca="false">10000/SQRT((AO242*BE242)*(AVERAGE(AO242:AS242)*AVERAGE(BE242:BI242)))</f>
        <v>3.33456874572972</v>
      </c>
      <c r="AY242" s="4" t="n">
        <v>1</v>
      </c>
      <c r="AZ242" s="2" t="n">
        <f aca="false">(AO242*BE242)/405</f>
        <v>3.31358024691358</v>
      </c>
      <c r="BA242" s="2" t="n">
        <v>1</v>
      </c>
      <c r="BB242" s="2" t="n">
        <f aca="false">1/(LOG(BE242)+LOG(AO242))</f>
        <v>0.319718390421847</v>
      </c>
      <c r="BC242" s="2" t="n">
        <f aca="false">(BF242-BE242)/(AP242-AO242)</f>
        <v>3.04285714285714</v>
      </c>
      <c r="BD242" s="2" t="n">
        <f aca="false">(20*BE242)/((AO242/18)-3.5)</f>
        <v>93.4468085106383</v>
      </c>
      <c r="BE242" s="2" t="n">
        <v>12.2</v>
      </c>
      <c r="BF242" s="2" t="n">
        <v>76.1</v>
      </c>
      <c r="BG242" s="2" t="n">
        <v>39.7</v>
      </c>
      <c r="BH242" s="2" t="n">
        <v>106</v>
      </c>
      <c r="BI242" s="2" t="n">
        <v>62</v>
      </c>
      <c r="BJ242" s="2" t="n">
        <f aca="false">((BE242*15)+(BF242*30)+(BG242*30)+(BH242*30)+(BI242*15))-(BE242*120)</f>
        <v>6303</v>
      </c>
      <c r="BK242" s="2" t="n">
        <f aca="false">((BE242*15)+(BF242*30)+(BG242*30)+(BH242*30)+(BI242*15))</f>
        <v>7767</v>
      </c>
      <c r="BL242" s="2" t="n">
        <f aca="false">(1/BE242)</f>
        <v>0.0819672131147541</v>
      </c>
      <c r="BM242" s="2" t="n">
        <f aca="false">(BJ242/AU242)</f>
        <v>9.77209302325581</v>
      </c>
      <c r="BN242" s="2" t="n">
        <f aca="false">(BK242/AV242)</f>
        <v>0.560996749729144</v>
      </c>
      <c r="BO242" s="2" t="n">
        <f aca="false">(AX242*BM242)</f>
        <v>32.5857159757123</v>
      </c>
      <c r="BP242" s="2" t="n">
        <f aca="false">(AX242*BN242)</f>
        <v>1.87068222810276</v>
      </c>
      <c r="BQ242" s="2" t="n">
        <v>2</v>
      </c>
      <c r="BR242" s="4" t="n">
        <f aca="false">(BC242*BL242)</f>
        <v>0.249414519906323</v>
      </c>
      <c r="BS242" s="1" t="n">
        <v>207</v>
      </c>
      <c r="BT242" s="1" t="n">
        <v>1</v>
      </c>
      <c r="BU242" s="1" t="n">
        <v>35</v>
      </c>
      <c r="BV242" s="1" t="n">
        <v>1</v>
      </c>
      <c r="BW242" s="1" t="n">
        <v>115</v>
      </c>
      <c r="BX242" s="1" t="n">
        <v>0</v>
      </c>
      <c r="BY242" s="1" t="n">
        <v>57</v>
      </c>
      <c r="BZ242" s="1" t="n">
        <v>285</v>
      </c>
      <c r="CA242" s="1" t="n">
        <v>1</v>
      </c>
      <c r="CB242" s="1" t="n">
        <v>1</v>
      </c>
      <c r="CD242" s="1" t="n">
        <v>58</v>
      </c>
      <c r="CE242" s="1" t="n">
        <v>22.14</v>
      </c>
      <c r="CF242" s="1" t="n">
        <v>29.04</v>
      </c>
      <c r="CG242" s="1" t="n">
        <v>166</v>
      </c>
      <c r="CH242" s="1" t="n">
        <v>60</v>
      </c>
      <c r="CI242" s="1" t="n">
        <v>453</v>
      </c>
      <c r="CJ242" s="1" t="n">
        <v>1.04</v>
      </c>
      <c r="CK242" s="1" t="s">
        <v>433</v>
      </c>
      <c r="CL242" s="4" t="n">
        <v>0.04</v>
      </c>
      <c r="CM242" s="4" t="n">
        <v>0.0425</v>
      </c>
    </row>
    <row r="243" customFormat="false" ht="15" hidden="false" customHeight="true" outlineLevel="0" collapsed="false">
      <c r="A243" s="1" t="n">
        <v>30949</v>
      </c>
      <c r="B243" s="1" t="n">
        <v>2</v>
      </c>
      <c r="C243" s="1" t="n">
        <v>37</v>
      </c>
      <c r="D243" s="1" t="n">
        <v>1</v>
      </c>
      <c r="E243" s="1" t="n">
        <v>1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</v>
      </c>
      <c r="M243" s="1" t="n">
        <v>1</v>
      </c>
      <c r="N243" s="1" t="n">
        <v>0</v>
      </c>
      <c r="O243" s="1" t="n">
        <v>0</v>
      </c>
      <c r="P243" s="1" t="n">
        <f aca="false">SUM(E243:O243)</f>
        <v>2</v>
      </c>
      <c r="Q243" s="1" t="n">
        <v>120</v>
      </c>
      <c r="R243" s="1" t="n">
        <v>80</v>
      </c>
      <c r="S243" s="1" t="n">
        <v>40</v>
      </c>
      <c r="T243" s="2" t="n">
        <v>93.3333333333333</v>
      </c>
      <c r="U243" s="3" t="n">
        <v>79.5</v>
      </c>
      <c r="V243" s="3" t="n">
        <v>164</v>
      </c>
      <c r="W243" s="2" t="n">
        <v>29.5582986317668</v>
      </c>
      <c r="X243" s="2" t="n">
        <v>1</v>
      </c>
      <c r="Y243" s="3" t="n">
        <v>102</v>
      </c>
      <c r="Z243" s="3" t="n">
        <v>106</v>
      </c>
      <c r="AA243" s="2" t="n">
        <v>39.7750966093686</v>
      </c>
      <c r="AB243" s="2" t="n">
        <v>0.621951219512195</v>
      </c>
      <c r="AC243" s="2" t="n">
        <v>0.962264150943396</v>
      </c>
      <c r="AD243" s="3" t="n">
        <v>45.4</v>
      </c>
      <c r="AE243" s="3" t="n">
        <v>36.1</v>
      </c>
      <c r="AF243" s="3" t="n">
        <v>43.4</v>
      </c>
      <c r="AG243" s="1" t="n">
        <v>10</v>
      </c>
      <c r="AH243" s="3" t="n">
        <v>39</v>
      </c>
      <c r="AI243" s="3" t="n">
        <v>31</v>
      </c>
      <c r="AJ243" s="3" t="n">
        <v>41.2</v>
      </c>
      <c r="AK243" s="3" t="n">
        <v>2.2</v>
      </c>
      <c r="AL243" s="1" t="n">
        <v>1376</v>
      </c>
      <c r="AM243" s="1" t="n">
        <v>52</v>
      </c>
      <c r="AN243" s="1" t="n">
        <v>2257</v>
      </c>
      <c r="AO243" s="1" t="n">
        <v>92</v>
      </c>
      <c r="AP243" s="1" t="n">
        <v>112</v>
      </c>
      <c r="AQ243" s="1" t="n">
        <v>100</v>
      </c>
      <c r="AR243" s="1" t="n">
        <v>158</v>
      </c>
      <c r="AS243" s="1" t="n">
        <v>82</v>
      </c>
      <c r="AT243" s="1" t="n">
        <v>1</v>
      </c>
      <c r="AU243" s="1" t="n">
        <f aca="false">((AO243*15)+(AP243*30)+(AQ243*30)+(AR243*30)+(AS243*15))-(AO243*120)</f>
        <v>2670</v>
      </c>
      <c r="AV243" s="1" t="n">
        <f aca="false">((AO243*15)+(AP243*30)+(AQ243*30)+(AR243*30)+(AS243*15))</f>
        <v>13710</v>
      </c>
      <c r="AX243" s="4" t="n">
        <f aca="false">10000/SQRT((AO243*BE243)*(AVERAGE(AO243:AS243)*AVERAGE(BE243:BI243)))</f>
        <v>3.85918067763423</v>
      </c>
      <c r="AY243" s="4" t="n">
        <v>0</v>
      </c>
      <c r="AZ243" s="2" t="n">
        <f aca="false">(AO243*BE243)/405</f>
        <v>2.95308641975309</v>
      </c>
      <c r="BA243" s="2" t="n">
        <v>1</v>
      </c>
      <c r="BB243" s="2" t="n">
        <f aca="false">1/(LOG(BE243)+LOG(AO243))</f>
        <v>0.324914666560626</v>
      </c>
      <c r="BC243" s="2" t="n">
        <f aca="false">(BF243-BE243)/(AP243-AO243)</f>
        <v>3.98</v>
      </c>
      <c r="BD243" s="2" t="n">
        <f aca="false">(20*BE243)/((AO243/18)-3.5)</f>
        <v>161.379310344828</v>
      </c>
      <c r="BE243" s="2" t="n">
        <v>13</v>
      </c>
      <c r="BF243" s="2" t="n">
        <v>92.6</v>
      </c>
      <c r="BG243" s="2" t="n">
        <v>56.2</v>
      </c>
      <c r="BH243" s="2" t="n">
        <v>65.8</v>
      </c>
      <c r="BI243" s="2" t="n">
        <v>30.4</v>
      </c>
      <c r="BJ243" s="2" t="n">
        <f aca="false">((BE243*15)+(BF243*30)+(BG243*30)+(BH243*30)+(BI243*15))-(BE243*120)</f>
        <v>5529</v>
      </c>
      <c r="BK243" s="2" t="n">
        <f aca="false">((BE243*15)+(BF243*30)+(BG243*30)+(BH243*30)+(BI243*15))</f>
        <v>7089</v>
      </c>
      <c r="BL243" s="2" t="n">
        <f aca="false">(1/BE243)</f>
        <v>0.0769230769230769</v>
      </c>
      <c r="BM243" s="2" t="n">
        <f aca="false">(BJ243/AU243)</f>
        <v>2.07078651685393</v>
      </c>
      <c r="BN243" s="2" t="n">
        <f aca="false">(BK243/AV243)</f>
        <v>0.517067833698031</v>
      </c>
      <c r="BO243" s="2" t="n">
        <f aca="false">(AX243*BM243)</f>
        <v>7.99153931334819</v>
      </c>
      <c r="BP243" s="2" t="n">
        <f aca="false">(AX243*BN243)</f>
        <v>1.99545819283363</v>
      </c>
      <c r="BQ243" s="2" t="n">
        <v>2</v>
      </c>
      <c r="BR243" s="4" t="n">
        <f aca="false">(BC243*BL243)</f>
        <v>0.306153846153846</v>
      </c>
      <c r="BS243" s="1" t="n">
        <v>165</v>
      </c>
      <c r="BT243" s="1" t="n">
        <v>0</v>
      </c>
      <c r="BU243" s="1" t="n">
        <v>58</v>
      </c>
      <c r="BV243" s="1" t="n">
        <v>0</v>
      </c>
      <c r="BW243" s="1" t="n">
        <v>84</v>
      </c>
      <c r="BX243" s="1" t="n">
        <v>0</v>
      </c>
      <c r="BY243" s="1" t="n">
        <v>23</v>
      </c>
      <c r="BZ243" s="1" t="n">
        <v>116</v>
      </c>
      <c r="CA243" s="1" t="n">
        <v>0</v>
      </c>
      <c r="CB243" s="1" t="n">
        <v>2</v>
      </c>
      <c r="CD243" s="1" t="n">
        <v>59</v>
      </c>
      <c r="CE243" s="1" t="n">
        <v>28.16</v>
      </c>
      <c r="CF243" s="1" t="n">
        <v>18.04</v>
      </c>
      <c r="CG243" s="1" t="n">
        <v>136</v>
      </c>
      <c r="CH243" s="1" t="n">
        <v>60</v>
      </c>
      <c r="CI243" s="1" t="n">
        <v>430</v>
      </c>
      <c r="CJ243" s="1" t="n">
        <v>1.22</v>
      </c>
      <c r="CK243" s="1" t="s">
        <v>433</v>
      </c>
      <c r="CL243" s="4" t="n">
        <v>0.04</v>
      </c>
      <c r="CM243" s="4" t="n">
        <v>0.05</v>
      </c>
      <c r="CN243" s="1" t="n">
        <v>1500</v>
      </c>
      <c r="CO243" s="1" t="n">
        <v>16</v>
      </c>
      <c r="CP243" s="1" t="n">
        <v>19.014</v>
      </c>
      <c r="CQ243" s="1" t="n">
        <v>2.1</v>
      </c>
      <c r="CR243" s="1" t="n">
        <v>2.1</v>
      </c>
      <c r="CS243" s="1" t="n">
        <v>1.68</v>
      </c>
      <c r="CT243" s="1" t="n">
        <v>67.4933333333333</v>
      </c>
      <c r="CU243" s="1" t="n">
        <v>1.54</v>
      </c>
      <c r="CV243" s="1" t="n">
        <v>4.62</v>
      </c>
      <c r="CW243" s="1" t="n">
        <v>8.04</v>
      </c>
      <c r="CX243" s="1" t="n">
        <v>0</v>
      </c>
      <c r="CY243" s="1" t="n">
        <v>4.47</v>
      </c>
      <c r="CZ243" s="1" t="n">
        <v>0.63</v>
      </c>
      <c r="DA243" s="1" t="n">
        <v>0</v>
      </c>
      <c r="DB243" s="1" t="n">
        <v>0</v>
      </c>
      <c r="DC243" s="1" t="n">
        <v>0</v>
      </c>
      <c r="DD243" s="1" t="n">
        <v>60</v>
      </c>
      <c r="DE243" s="1" t="n">
        <v>31.69</v>
      </c>
      <c r="DF243" s="1" t="n">
        <v>3.5</v>
      </c>
      <c r="DG243" s="1" t="n">
        <v>3.5</v>
      </c>
      <c r="DH243" s="1" t="n">
        <v>2.8</v>
      </c>
      <c r="DI243" s="1" t="n">
        <v>88</v>
      </c>
      <c r="DJ243" s="1" t="n">
        <v>253.1</v>
      </c>
      <c r="DK243" s="1" t="n">
        <v>53.9</v>
      </c>
      <c r="DL243" s="1" t="n">
        <v>21.3</v>
      </c>
      <c r="DM243" s="1" t="n">
        <v>1990</v>
      </c>
      <c r="DN243" s="1" t="n">
        <v>430</v>
      </c>
      <c r="DO243" s="1" t="n">
        <v>1.18</v>
      </c>
      <c r="DP243" s="1" t="n">
        <v>1.15</v>
      </c>
      <c r="DQ243" s="1" t="n">
        <v>1.42</v>
      </c>
      <c r="DR243" s="1" t="n">
        <v>2.43</v>
      </c>
      <c r="DS243" s="1" t="n">
        <v>309.3</v>
      </c>
      <c r="DT243" s="1" t="n">
        <v>72.1</v>
      </c>
      <c r="DU243" s="1" t="n">
        <v>2.03</v>
      </c>
      <c r="DV243" s="1" t="n">
        <v>23.56</v>
      </c>
      <c r="DW243" s="1" t="n">
        <v>2.85</v>
      </c>
      <c r="DX243" s="1" t="n">
        <v>504</v>
      </c>
      <c r="DY243" s="1" t="n">
        <v>17.2</v>
      </c>
      <c r="DZ243" s="1" t="n">
        <v>2548</v>
      </c>
      <c r="EA243" s="1" t="n">
        <v>280</v>
      </c>
      <c r="EB243" s="1" t="n">
        <v>1757</v>
      </c>
      <c r="EC243" s="1" t="n">
        <v>394</v>
      </c>
      <c r="ED243" s="1" t="n">
        <v>24</v>
      </c>
      <c r="EE243" s="1" t="n">
        <v>5.8</v>
      </c>
      <c r="EF243" s="1" t="n">
        <v>0</v>
      </c>
      <c r="EG243" s="1" t="n">
        <v>6</v>
      </c>
      <c r="EH243" s="1" t="n">
        <v>1</v>
      </c>
      <c r="EI243" s="1" t="n">
        <v>900</v>
      </c>
      <c r="EJ243" s="1" t="s">
        <v>425</v>
      </c>
      <c r="EK243" s="1" t="s">
        <v>425</v>
      </c>
      <c r="EL243" s="1" t="s">
        <v>425</v>
      </c>
      <c r="EM243" s="1" t="n">
        <v>2000</v>
      </c>
      <c r="EN243" s="1" t="n">
        <v>450</v>
      </c>
      <c r="EO243" s="1" t="n">
        <v>4</v>
      </c>
      <c r="EP243" s="1" t="n">
        <v>0</v>
      </c>
      <c r="EQ243" s="1" t="n">
        <v>0</v>
      </c>
      <c r="ER243" s="1" t="n">
        <v>0</v>
      </c>
      <c r="ES243" s="1" t="n">
        <v>0</v>
      </c>
      <c r="ET243" s="1" t="n">
        <v>0</v>
      </c>
      <c r="EU243" s="1" t="n">
        <v>0</v>
      </c>
      <c r="EV243" s="1" t="n">
        <v>0</v>
      </c>
      <c r="EW243" s="1" t="n">
        <v>0</v>
      </c>
      <c r="EX243" s="1" t="n">
        <v>0</v>
      </c>
      <c r="EY243" s="1" t="n">
        <v>0</v>
      </c>
      <c r="EZ243" s="1" t="n">
        <v>0</v>
      </c>
      <c r="FA243" s="1" t="n">
        <v>1</v>
      </c>
      <c r="FB243" s="1" t="n">
        <v>3</v>
      </c>
      <c r="FC243" s="1" t="n">
        <v>3</v>
      </c>
      <c r="FD243" s="1" t="n">
        <v>4</v>
      </c>
      <c r="FE243" s="1" t="n">
        <v>15</v>
      </c>
      <c r="FF243" s="1" t="n">
        <v>1</v>
      </c>
      <c r="FG243" s="1" t="n">
        <v>10</v>
      </c>
      <c r="FH243" s="1" t="n">
        <v>1</v>
      </c>
      <c r="FI243" s="1" t="n">
        <v>12</v>
      </c>
      <c r="FJ243" s="1" t="n">
        <v>2</v>
      </c>
      <c r="FK243" s="1" t="n">
        <v>1</v>
      </c>
      <c r="FL243" s="1" t="n">
        <v>3</v>
      </c>
    </row>
    <row r="244" customFormat="false" ht="15" hidden="false" customHeight="true" outlineLevel="0" collapsed="false">
      <c r="A244" s="1" t="n">
        <v>30950</v>
      </c>
      <c r="B244" s="1" t="n">
        <v>2</v>
      </c>
      <c r="C244" s="1" t="n">
        <v>47</v>
      </c>
      <c r="D244" s="1" t="n">
        <v>1</v>
      </c>
      <c r="E244" s="1" t="n">
        <v>1</v>
      </c>
      <c r="F244" s="1" t="n">
        <v>1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</v>
      </c>
      <c r="M244" s="1" t="n">
        <v>0</v>
      </c>
      <c r="N244" s="1" t="n">
        <v>0</v>
      </c>
      <c r="O244" s="1" t="n">
        <v>1</v>
      </c>
      <c r="P244" s="1" t="n">
        <f aca="false">SUM(E244:O244)</f>
        <v>3</v>
      </c>
      <c r="Q244" s="1" t="n">
        <v>120</v>
      </c>
      <c r="R244" s="1" t="n">
        <v>70</v>
      </c>
      <c r="S244" s="1" t="n">
        <v>50</v>
      </c>
      <c r="T244" s="2" t="n">
        <v>86.6666666666667</v>
      </c>
      <c r="U244" s="3" t="n">
        <v>64.1</v>
      </c>
      <c r="V244" s="3" t="n">
        <v>161.1</v>
      </c>
      <c r="W244" s="2" t="n">
        <v>24.6982935829518</v>
      </c>
      <c r="X244" s="2" t="n">
        <v>0</v>
      </c>
      <c r="Y244" s="3" t="n">
        <v>84</v>
      </c>
      <c r="Z244" s="3" t="n">
        <v>98</v>
      </c>
      <c r="AA244" s="2" t="n">
        <v>37.7286031187281</v>
      </c>
      <c r="AB244" s="2" t="n">
        <v>0.521415270018622</v>
      </c>
      <c r="AC244" s="2" t="n">
        <v>0.857142857142857</v>
      </c>
      <c r="AD244" s="3" t="n">
        <v>35.9</v>
      </c>
      <c r="AE244" s="3" t="n">
        <v>23</v>
      </c>
      <c r="AF244" s="3" t="n">
        <v>41.1</v>
      </c>
      <c r="AG244" s="1" t="n">
        <v>6</v>
      </c>
      <c r="AH244" s="3" t="n">
        <v>44.6</v>
      </c>
      <c r="AI244" s="3" t="n">
        <v>28.6</v>
      </c>
      <c r="AJ244" s="3" t="n">
        <v>39</v>
      </c>
      <c r="AK244" s="3" t="n">
        <v>2.1</v>
      </c>
      <c r="AL244" s="1" t="n">
        <v>1254</v>
      </c>
      <c r="AM244" s="1" t="n">
        <v>50</v>
      </c>
      <c r="AN244" s="1" t="n">
        <v>1956</v>
      </c>
      <c r="AO244" s="1" t="n">
        <v>114</v>
      </c>
      <c r="AP244" s="1" t="n">
        <v>202</v>
      </c>
      <c r="AQ244" s="1" t="n">
        <v>225</v>
      </c>
      <c r="AR244" s="1" t="n">
        <v>217</v>
      </c>
      <c r="AS244" s="1" t="n">
        <v>191</v>
      </c>
      <c r="AT244" s="1" t="n">
        <v>4</v>
      </c>
      <c r="AU244" s="1" t="n">
        <v>10215</v>
      </c>
      <c r="AV244" s="1" t="n">
        <f aca="false">((AO244*15)+(AP244*30)+(AQ244*30)+(AR244*30)+(AS244*15))</f>
        <v>23895</v>
      </c>
      <c r="AW244" s="1" t="n">
        <v>6.03</v>
      </c>
      <c r="AX244" s="4" t="n">
        <f aca="false">10000/SQRT((AO244*BE244)*(AVERAGE(AO244:AS244)*AVERAGE(BE244:BI244)))</f>
        <v>3.06703051725369</v>
      </c>
      <c r="AY244" s="4" t="n">
        <v>1</v>
      </c>
      <c r="AZ244" s="2" t="n">
        <f aca="false">(AO244*BE244)/405</f>
        <v>2.72474074074074</v>
      </c>
      <c r="BA244" s="2" t="n">
        <v>1</v>
      </c>
      <c r="BB244" s="2" t="n">
        <f aca="false">1/(LOG(BE244)+LOG(AO244))</f>
        <v>0.328646807008568</v>
      </c>
      <c r="BC244" s="2" t="n">
        <f aca="false">(BF244-BE244)/(AP244-AO244)</f>
        <v>0.191136363636364</v>
      </c>
      <c r="BD244" s="2" t="n">
        <f aca="false">(20*BE244)/((AO244/18)-3.5)</f>
        <v>68.3294117647059</v>
      </c>
      <c r="BE244" s="2" t="n">
        <v>9.68</v>
      </c>
      <c r="BF244" s="2" t="n">
        <v>26.5</v>
      </c>
      <c r="BG244" s="2" t="n">
        <v>59.9</v>
      </c>
      <c r="BH244" s="2" t="n">
        <v>75.7</v>
      </c>
      <c r="BI244" s="2" t="n">
        <v>82</v>
      </c>
      <c r="BJ244" s="2" t="n">
        <f aca="false">((BE244*15)+(BF244*30)+(BG244*30)+(BH244*30)+(BI244*15))-(BE244*120)</f>
        <v>5076.6</v>
      </c>
      <c r="BK244" s="2" t="n">
        <f aca="false">((BE244*15)+(BF244*30)+(BG244*30)+(BH244*30)+(BI244*15))</f>
        <v>6238.2</v>
      </c>
      <c r="BL244" s="2" t="n">
        <f aca="false">(1/BE244)</f>
        <v>0.103305785123967</v>
      </c>
      <c r="BM244" s="2" t="n">
        <f aca="false">(BJ244/AU244)</f>
        <v>0.49697503671072</v>
      </c>
      <c r="BN244" s="2" t="n">
        <f aca="false">(BK244/AV244)</f>
        <v>0.261067168863779</v>
      </c>
      <c r="BO244" s="2" t="n">
        <f aca="false">(AX244*BM244)</f>
        <v>1.52423760390505</v>
      </c>
      <c r="BP244" s="2" t="n">
        <f aca="false">(AX244*BN244)</f>
        <v>0.800700973958231</v>
      </c>
      <c r="BQ244" s="2" t="n">
        <v>1</v>
      </c>
      <c r="BR244" s="4" t="n">
        <f aca="false">(BC244*BL244)</f>
        <v>0.0197454921111946</v>
      </c>
      <c r="BS244" s="1" t="n">
        <v>156</v>
      </c>
      <c r="BT244" s="1" t="n">
        <v>0</v>
      </c>
      <c r="BU244" s="1" t="n">
        <v>31</v>
      </c>
      <c r="BV244" s="1" t="n">
        <v>1</v>
      </c>
      <c r="BW244" s="1" t="n">
        <v>93</v>
      </c>
      <c r="BX244" s="1" t="n">
        <v>0</v>
      </c>
      <c r="BY244" s="1" t="n">
        <v>32</v>
      </c>
      <c r="BZ244" s="1" t="n">
        <v>161</v>
      </c>
      <c r="CA244" s="1" t="n">
        <v>1</v>
      </c>
      <c r="CB244" s="1" t="n">
        <v>1</v>
      </c>
      <c r="CD244" s="1" t="n">
        <v>71</v>
      </c>
      <c r="CE244" s="1" t="n">
        <v>42.15</v>
      </c>
      <c r="CF244" s="1" t="n">
        <v>32.22</v>
      </c>
      <c r="CG244" s="1" t="n">
        <v>136</v>
      </c>
      <c r="CH244" s="1" t="n">
        <v>64</v>
      </c>
      <c r="CI244" s="1" t="n">
        <v>434</v>
      </c>
      <c r="CJ244" s="1" t="n">
        <v>2.07</v>
      </c>
      <c r="CK244" s="1" t="s">
        <v>429</v>
      </c>
      <c r="CL244" s="4" t="n">
        <v>0.0525</v>
      </c>
      <c r="CM244" s="4" t="n">
        <v>0.055</v>
      </c>
      <c r="CN244" s="1" t="n">
        <v>1158</v>
      </c>
      <c r="CO244" s="1" t="n">
        <v>16.0276338514681</v>
      </c>
      <c r="CP244" s="1" t="n">
        <v>34.8186528497409</v>
      </c>
      <c r="CQ244" s="1" t="n">
        <v>8.62694300518135</v>
      </c>
      <c r="CR244" s="1" t="n">
        <v>14.7668393782383</v>
      </c>
      <c r="CS244" s="1" t="n">
        <v>6.06217616580311</v>
      </c>
      <c r="CT244" s="1" t="n">
        <v>49.119170984456</v>
      </c>
      <c r="CU244" s="1" t="n">
        <v>0.4</v>
      </c>
      <c r="CV244" s="1" t="n">
        <v>3.5</v>
      </c>
      <c r="CW244" s="1" t="n">
        <v>5.6</v>
      </c>
      <c r="CX244" s="1" t="n">
        <v>0</v>
      </c>
      <c r="CY244" s="1" t="n">
        <v>1.2</v>
      </c>
      <c r="CZ244" s="1" t="n">
        <v>5.3</v>
      </c>
      <c r="DA244" s="1" t="n">
        <v>1</v>
      </c>
      <c r="DB244" s="1" t="n">
        <v>0</v>
      </c>
      <c r="DC244" s="1" t="n">
        <v>2.9</v>
      </c>
      <c r="DD244" s="1" t="n">
        <v>46.4</v>
      </c>
      <c r="DE244" s="1" t="n">
        <v>44.8</v>
      </c>
      <c r="DF244" s="1" t="n">
        <v>11.1</v>
      </c>
      <c r="DG244" s="1" t="n">
        <v>19</v>
      </c>
      <c r="DH244" s="1" t="n">
        <v>7.8</v>
      </c>
      <c r="DI244" s="1" t="n">
        <v>130</v>
      </c>
      <c r="DJ244" s="1" t="n">
        <v>142.2</v>
      </c>
      <c r="DK244" s="1" t="n">
        <v>36.1</v>
      </c>
      <c r="DL244" s="1" t="n">
        <v>9.4</v>
      </c>
      <c r="DM244" s="1" t="n">
        <v>1039</v>
      </c>
      <c r="DN244" s="1" t="n">
        <v>1713</v>
      </c>
      <c r="DO244" s="1" t="n">
        <v>0.59</v>
      </c>
      <c r="DP244" s="1" t="n">
        <v>0.84</v>
      </c>
      <c r="DQ244" s="1" t="n">
        <v>0.72</v>
      </c>
      <c r="DR244" s="1" t="n">
        <v>0.72</v>
      </c>
      <c r="DS244" s="1" t="n">
        <v>64.2</v>
      </c>
      <c r="DT244" s="1" t="n">
        <v>115.9</v>
      </c>
      <c r="DU244" s="1" t="n">
        <v>0.99</v>
      </c>
      <c r="DV244" s="1" t="n">
        <v>12.27</v>
      </c>
      <c r="DW244" s="1" t="n">
        <v>1.54</v>
      </c>
      <c r="DX244" s="1" t="n">
        <v>957</v>
      </c>
      <c r="DY244" s="1" t="n">
        <v>9.74</v>
      </c>
      <c r="DZ244" s="1" t="n">
        <v>1477</v>
      </c>
      <c r="EA244" s="1" t="n">
        <v>112</v>
      </c>
      <c r="EB244" s="1" t="n">
        <v>1480</v>
      </c>
      <c r="EC244" s="1" t="n">
        <v>630</v>
      </c>
      <c r="ED244" s="1" t="n">
        <v>29</v>
      </c>
      <c r="EE244" s="1" t="n">
        <v>3.4</v>
      </c>
      <c r="EF244" s="1" t="n">
        <v>0</v>
      </c>
      <c r="EG244" s="1" t="n">
        <v>5</v>
      </c>
      <c r="EH244" s="1" t="n">
        <v>4</v>
      </c>
      <c r="EI244" s="1" t="n">
        <v>240</v>
      </c>
      <c r="EJ244" s="1" t="n">
        <v>4</v>
      </c>
      <c r="EK244" s="1" t="n">
        <v>5</v>
      </c>
      <c r="EL244" s="1" t="n">
        <v>400</v>
      </c>
      <c r="EM244" s="1" t="n">
        <v>2500</v>
      </c>
      <c r="EN244" s="1" t="n">
        <v>240</v>
      </c>
      <c r="EO244" s="1" t="n">
        <v>4</v>
      </c>
      <c r="EP244" s="1" t="n">
        <v>0</v>
      </c>
      <c r="EQ244" s="1" t="n">
        <v>0</v>
      </c>
      <c r="ER244" s="1" t="n">
        <v>0</v>
      </c>
      <c r="ES244" s="1" t="n">
        <v>0</v>
      </c>
      <c r="ET244" s="1" t="n">
        <v>0</v>
      </c>
      <c r="EU244" s="1" t="n">
        <v>0</v>
      </c>
      <c r="EV244" s="1" t="n">
        <v>0</v>
      </c>
      <c r="EW244" s="1" t="n">
        <v>0</v>
      </c>
      <c r="EX244" s="1" t="n">
        <v>1</v>
      </c>
      <c r="EY244" s="1" t="n">
        <v>2</v>
      </c>
      <c r="EZ244" s="1" t="n">
        <v>2</v>
      </c>
      <c r="FA244" s="1" t="n">
        <v>0</v>
      </c>
      <c r="FB244" s="1" t="n">
        <v>0</v>
      </c>
      <c r="FC244" s="1" t="n">
        <v>0</v>
      </c>
      <c r="FD244" s="1" t="n">
        <v>0</v>
      </c>
      <c r="FE244" s="1" t="n">
        <v>0</v>
      </c>
      <c r="FF244" s="1" t="n">
        <v>1</v>
      </c>
      <c r="FG244" s="1" t="n">
        <v>4</v>
      </c>
      <c r="FH244" s="1" t="n">
        <v>1</v>
      </c>
      <c r="FI244" s="1" t="n">
        <v>4</v>
      </c>
      <c r="FJ244" s="1" t="n">
        <v>1</v>
      </c>
      <c r="FK244" s="1" t="n">
        <v>1</v>
      </c>
      <c r="FL244" s="1" t="n">
        <v>3</v>
      </c>
      <c r="FN244" s="1" t="n">
        <v>21</v>
      </c>
      <c r="FO244" s="1" t="n">
        <v>1</v>
      </c>
      <c r="FP244" s="1" t="n">
        <v>1</v>
      </c>
      <c r="FQ244" s="1" t="n">
        <v>31.92001</v>
      </c>
      <c r="FR244" s="1" t="n">
        <v>80.38058</v>
      </c>
      <c r="FS244" s="1" t="n">
        <v>0.08</v>
      </c>
      <c r="FT244" s="1" t="n">
        <v>2</v>
      </c>
      <c r="FU244" s="1" t="n">
        <v>4</v>
      </c>
      <c r="FV244" s="1" t="n">
        <v>1</v>
      </c>
      <c r="FW244" s="1" t="n">
        <v>1870.86</v>
      </c>
      <c r="FX244" s="1" t="n">
        <v>49.38</v>
      </c>
      <c r="FY244" s="1" t="n">
        <v>15.13</v>
      </c>
      <c r="FZ244" s="1" t="n">
        <v>17.56</v>
      </c>
      <c r="GA244" s="1" t="n">
        <v>17.48</v>
      </c>
      <c r="GB244" s="1" t="n">
        <v>340.65</v>
      </c>
      <c r="GC244" s="1" t="n">
        <v>27.47</v>
      </c>
      <c r="GD244" s="1" t="n">
        <v>15.09</v>
      </c>
      <c r="GE244" s="1" t="n">
        <v>2.43</v>
      </c>
      <c r="GF244" s="1" t="n">
        <v>79.95</v>
      </c>
      <c r="GG244" s="1" t="n">
        <v>0.83</v>
      </c>
      <c r="GH244" s="1" t="n">
        <v>8.77</v>
      </c>
      <c r="GI244" s="1" t="n">
        <v>4.93</v>
      </c>
      <c r="GJ244" s="1" t="n">
        <v>22.89</v>
      </c>
      <c r="GK244" s="1" t="n">
        <v>21.25</v>
      </c>
      <c r="GL244" s="1" t="n">
        <v>9.87</v>
      </c>
      <c r="GM244" s="1" t="n">
        <v>5.28</v>
      </c>
      <c r="GN244" s="1" t="n">
        <v>0</v>
      </c>
      <c r="GO244" s="1" t="n">
        <v>10.04</v>
      </c>
      <c r="GP244" s="1" t="n">
        <v>4.01</v>
      </c>
      <c r="GQ244" s="1" t="n">
        <v>2.07</v>
      </c>
      <c r="GR244" s="1" t="n">
        <v>0.83</v>
      </c>
      <c r="GS244" s="1" t="n">
        <v>862.04</v>
      </c>
      <c r="GT244" s="1" t="n">
        <v>9.86</v>
      </c>
      <c r="GU244" s="1" t="n">
        <v>0.55</v>
      </c>
      <c r="GV244" s="1" t="n">
        <v>290.71</v>
      </c>
      <c r="GW244" s="1" t="n">
        <v>1097.19</v>
      </c>
      <c r="GX244" s="1" t="n">
        <v>2725.95</v>
      </c>
      <c r="GY244" s="1" t="n">
        <v>1113.81</v>
      </c>
      <c r="GZ244" s="1" t="n">
        <v>6.26</v>
      </c>
      <c r="HA244" s="1" t="n">
        <v>1.4</v>
      </c>
      <c r="HB244" s="1" t="n">
        <v>2.61</v>
      </c>
      <c r="HC244" s="1" t="n">
        <v>0</v>
      </c>
      <c r="HD244" s="1" t="n">
        <v>30.34</v>
      </c>
      <c r="HE244" s="1" t="n">
        <v>240.71</v>
      </c>
      <c r="HF244" s="1" t="n">
        <v>1.18</v>
      </c>
      <c r="HG244" s="1" t="n">
        <v>1.38</v>
      </c>
      <c r="HH244" s="1" t="n">
        <v>12.54</v>
      </c>
      <c r="HI244" s="1" t="n">
        <v>3.87</v>
      </c>
      <c r="HJ244" s="1" t="n">
        <v>1.35</v>
      </c>
      <c r="HK244" s="1" t="n">
        <v>3.47</v>
      </c>
      <c r="HL244" s="1" t="n">
        <v>247.05</v>
      </c>
      <c r="HM244" s="1" t="n">
        <v>2.01</v>
      </c>
      <c r="HN244" s="1" t="n">
        <v>41.52</v>
      </c>
      <c r="HO244" s="1" t="n">
        <v>2858.98</v>
      </c>
      <c r="HP244" s="1" t="n">
        <v>3605.23</v>
      </c>
      <c r="HQ244" s="1" t="n">
        <v>16.47</v>
      </c>
      <c r="HR244" s="1" t="n">
        <v>786.68</v>
      </c>
      <c r="HS244" s="1" t="n">
        <v>630.32</v>
      </c>
      <c r="HT244" s="1" t="n">
        <v>1604.07</v>
      </c>
      <c r="HU244" s="1" t="n">
        <v>574.81</v>
      </c>
      <c r="HV244" s="1" t="n">
        <v>158.27</v>
      </c>
      <c r="HW244" s="1" t="n">
        <v>6.04</v>
      </c>
      <c r="HX244" s="1" t="n">
        <v>5.34</v>
      </c>
      <c r="HY244" s="1" t="n">
        <v>4.09</v>
      </c>
      <c r="HZ244" s="1" t="n">
        <v>0.57</v>
      </c>
      <c r="IA244" s="1" t="n">
        <v>5.09</v>
      </c>
      <c r="IB244" s="1" t="n">
        <v>1.19</v>
      </c>
      <c r="IC244" s="1" t="n">
        <v>11.84</v>
      </c>
      <c r="ID244" s="1" t="n">
        <v>4.48</v>
      </c>
      <c r="IE244" s="1" t="n">
        <v>10.37</v>
      </c>
      <c r="IF244" s="1" t="n">
        <v>15.37</v>
      </c>
      <c r="IG244" s="1" t="n">
        <v>8.09</v>
      </c>
      <c r="IH244" s="1" t="n">
        <v>79.33</v>
      </c>
      <c r="II244" s="1" t="n">
        <v>0.83</v>
      </c>
      <c r="IJ244" s="1" t="n">
        <v>2.37</v>
      </c>
      <c r="IK244" s="1" t="n">
        <v>45.87</v>
      </c>
      <c r="IL244" s="1" t="n">
        <v>3209574.4</v>
      </c>
      <c r="IM244" s="1" t="n">
        <v>9421.91</v>
      </c>
      <c r="IN244" s="1" t="n">
        <v>32.85</v>
      </c>
      <c r="IO244" s="1" t="n">
        <v>0.13</v>
      </c>
      <c r="IP244" s="1" t="n">
        <v>0.07</v>
      </c>
      <c r="IQ244" s="1" t="n">
        <v>0.05</v>
      </c>
      <c r="IR244" s="1" t="n">
        <v>0.13</v>
      </c>
      <c r="IS244" s="1" t="n">
        <v>0.16</v>
      </c>
      <c r="IT244" s="1" t="n">
        <v>0.1</v>
      </c>
      <c r="IU244" s="1" t="n">
        <v>0.63</v>
      </c>
      <c r="IV244" s="1" t="n">
        <v>0.7</v>
      </c>
      <c r="IW244" s="1" t="n">
        <v>5.93</v>
      </c>
      <c r="IX244" s="1" t="n">
        <v>3.65</v>
      </c>
      <c r="IY244" s="1" t="n">
        <v>2.57</v>
      </c>
      <c r="IZ244" s="1" t="n">
        <v>1.42</v>
      </c>
      <c r="JA244" s="1" t="n">
        <v>0.77</v>
      </c>
      <c r="JB244" s="1" t="n">
        <v>0.02</v>
      </c>
      <c r="JC244" s="1" t="n">
        <v>11.36</v>
      </c>
      <c r="JD244" s="1" t="n">
        <v>4.66</v>
      </c>
      <c r="JE244" s="1" t="n">
        <v>0.61</v>
      </c>
      <c r="JF244" s="1" t="n">
        <v>0.11</v>
      </c>
      <c r="JG244" s="1" t="n">
        <v>0</v>
      </c>
      <c r="JH244" s="1" t="n">
        <v>6.06</v>
      </c>
      <c r="JI244" s="1" t="n">
        <v>3.11</v>
      </c>
      <c r="JJ244" s="1" t="n">
        <v>0.05</v>
      </c>
      <c r="JK244" s="1" t="n">
        <v>0.1</v>
      </c>
      <c r="JL244" s="1" t="n">
        <v>0.47</v>
      </c>
      <c r="JM244" s="1" t="n">
        <v>0.37</v>
      </c>
      <c r="JN244" s="1" t="n">
        <v>0</v>
      </c>
      <c r="JO244" s="1" t="n">
        <v>0.04</v>
      </c>
      <c r="JP244" s="1" t="n">
        <v>0</v>
      </c>
      <c r="JQ244" s="1" t="n">
        <v>0.02</v>
      </c>
      <c r="JR244" s="1" t="n">
        <v>0.02</v>
      </c>
      <c r="JS244" s="1" t="n">
        <v>0.01</v>
      </c>
      <c r="JT244" s="1" t="n">
        <v>0.06</v>
      </c>
      <c r="JU244" s="1" t="n">
        <v>0.05</v>
      </c>
      <c r="JV244" s="1" t="n">
        <v>41</v>
      </c>
      <c r="JW244" s="1" t="n">
        <v>2460</v>
      </c>
      <c r="JX244" s="1" t="n">
        <v>36.9</v>
      </c>
      <c r="JY244" s="1" t="n">
        <v>24.75</v>
      </c>
      <c r="JZ244" s="1" t="n">
        <v>19.75</v>
      </c>
      <c r="KA244" s="1" t="n">
        <v>1185</v>
      </c>
      <c r="KB244" s="1" t="n">
        <v>7.7757</v>
      </c>
      <c r="KC244" s="1" t="n">
        <v>3.109</v>
      </c>
      <c r="KD244" s="1" t="n">
        <v>186.54</v>
      </c>
      <c r="KE244" s="1" t="n">
        <v>35.375</v>
      </c>
      <c r="KF244" s="1" t="n">
        <v>76.375</v>
      </c>
      <c r="KG244" s="1" t="n">
        <v>110.7507</v>
      </c>
    </row>
    <row r="245" customFormat="false" ht="15" hidden="false" customHeight="true" outlineLevel="0" collapsed="false">
      <c r="A245" s="1" t="n">
        <v>30954</v>
      </c>
      <c r="B245" s="1" t="n">
        <v>2</v>
      </c>
      <c r="C245" s="1" t="n">
        <v>30</v>
      </c>
      <c r="D245" s="1" t="n">
        <v>1</v>
      </c>
      <c r="E245" s="1" t="n">
        <v>1</v>
      </c>
      <c r="F245" s="1" t="n">
        <v>0</v>
      </c>
      <c r="G245" s="1" t="n">
        <v>1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</v>
      </c>
      <c r="M245" s="1" t="n">
        <v>1</v>
      </c>
      <c r="N245" s="1" t="n">
        <v>0</v>
      </c>
      <c r="O245" s="1" t="n">
        <v>1</v>
      </c>
      <c r="P245" s="1" t="n">
        <f aca="false">SUM(E245:O245)</f>
        <v>4</v>
      </c>
      <c r="Q245" s="1" t="n">
        <v>110</v>
      </c>
      <c r="R245" s="1" t="n">
        <v>70</v>
      </c>
      <c r="S245" s="1" t="n">
        <v>40</v>
      </c>
      <c r="T245" s="2" t="n">
        <v>83.3333333333333</v>
      </c>
      <c r="U245" s="3" t="n">
        <v>76</v>
      </c>
      <c r="V245" s="3" t="n">
        <v>162.5</v>
      </c>
      <c r="W245" s="2" t="n">
        <v>28.7810650887574</v>
      </c>
      <c r="X245" s="2" t="n">
        <v>1</v>
      </c>
      <c r="Y245" s="3" t="n">
        <v>86</v>
      </c>
      <c r="Z245" s="3" t="n">
        <v>108.5</v>
      </c>
      <c r="AA245" s="2" t="n">
        <v>39.5535057419283</v>
      </c>
      <c r="AB245" s="2" t="n">
        <v>0.529230769230769</v>
      </c>
      <c r="AC245" s="2" t="n">
        <v>0.792626728110599</v>
      </c>
      <c r="AD245" s="3" t="n">
        <v>37.8</v>
      </c>
      <c r="AE245" s="3" t="n">
        <v>28.7</v>
      </c>
      <c r="AF245" s="3" t="n">
        <v>47.3</v>
      </c>
      <c r="AG245" s="1" t="n">
        <v>6</v>
      </c>
      <c r="AH245" s="3" t="n">
        <v>44.3</v>
      </c>
      <c r="AI245" s="3" t="n">
        <v>33.7</v>
      </c>
      <c r="AJ245" s="3" t="n">
        <v>44.9</v>
      </c>
      <c r="AK245" s="3" t="n">
        <v>2.4</v>
      </c>
      <c r="AL245" s="1" t="n">
        <v>1466</v>
      </c>
      <c r="AM245" s="1" t="n">
        <v>45</v>
      </c>
      <c r="AN245" s="1" t="n">
        <v>2404</v>
      </c>
      <c r="AO245" s="1" t="n">
        <v>97</v>
      </c>
      <c r="AP245" s="1" t="n">
        <v>150</v>
      </c>
      <c r="AQ245" s="1" t="n">
        <v>135</v>
      </c>
      <c r="AR245" s="1" t="n">
        <v>128</v>
      </c>
      <c r="AS245" s="1" t="n">
        <v>131</v>
      </c>
      <c r="AT245" s="1" t="n">
        <v>1</v>
      </c>
      <c r="AU245" s="1" t="n">
        <v>4170</v>
      </c>
      <c r="AV245" s="1" t="n">
        <f aca="false">((AO245*15)+(AP245*30)+(AQ245*30)+(AR245*30)+(AS245*15))</f>
        <v>15810</v>
      </c>
      <c r="BS245" s="1" t="n">
        <v>136</v>
      </c>
      <c r="BT245" s="1" t="n">
        <v>0</v>
      </c>
      <c r="BU245" s="1" t="n">
        <v>29</v>
      </c>
      <c r="BV245" s="1" t="n">
        <v>1</v>
      </c>
      <c r="BW245" s="1" t="n">
        <v>52</v>
      </c>
      <c r="BX245" s="1" t="n">
        <v>0</v>
      </c>
      <c r="BY245" s="1" t="n">
        <v>55</v>
      </c>
      <c r="BZ245" s="1" t="n">
        <v>274</v>
      </c>
      <c r="CA245" s="1" t="n">
        <v>1</v>
      </c>
      <c r="CB245" s="1" t="n">
        <v>3</v>
      </c>
      <c r="CD245" s="1" t="n">
        <v>76</v>
      </c>
      <c r="CE245" s="1" t="n">
        <v>54.97</v>
      </c>
      <c r="CF245" s="1" t="n">
        <v>22.17</v>
      </c>
      <c r="CG245" s="1" t="n">
        <v>134</v>
      </c>
      <c r="CH245" s="1" t="n">
        <v>60</v>
      </c>
      <c r="CI245" s="1" t="n">
        <v>433</v>
      </c>
      <c r="CJ245" s="1" t="n">
        <v>1.93</v>
      </c>
      <c r="CK245" s="1" t="s">
        <v>429</v>
      </c>
      <c r="CL245" s="4" t="n">
        <v>0.04</v>
      </c>
      <c r="CM245" s="4" t="n">
        <v>0.045</v>
      </c>
    </row>
    <row r="246" customFormat="false" ht="15" hidden="false" customHeight="true" outlineLevel="0" collapsed="false">
      <c r="A246" s="1" t="n">
        <v>30956</v>
      </c>
      <c r="B246" s="1" t="n">
        <v>2</v>
      </c>
      <c r="C246" s="1" t="n">
        <v>51</v>
      </c>
      <c r="D246" s="1" t="n">
        <v>1</v>
      </c>
      <c r="E246" s="1" t="n">
        <v>1</v>
      </c>
      <c r="F246" s="1" t="n">
        <v>1</v>
      </c>
      <c r="G246" s="1" t="n">
        <v>1</v>
      </c>
      <c r="H246" s="1" t="n">
        <v>1</v>
      </c>
      <c r="I246" s="1" t="n">
        <v>0</v>
      </c>
      <c r="J246" s="1" t="n">
        <v>0</v>
      </c>
      <c r="K246" s="1" t="n">
        <v>0</v>
      </c>
      <c r="L246" s="1" t="n">
        <v>0</v>
      </c>
      <c r="M246" s="1" t="n">
        <v>1</v>
      </c>
      <c r="N246" s="1" t="n">
        <v>0</v>
      </c>
      <c r="O246" s="1" t="n">
        <v>0</v>
      </c>
      <c r="P246" s="1" t="n">
        <f aca="false">SUM(E246:O246)</f>
        <v>5</v>
      </c>
      <c r="Q246" s="1" t="n">
        <v>130</v>
      </c>
      <c r="R246" s="1" t="n">
        <v>90</v>
      </c>
      <c r="S246" s="1" t="n">
        <v>40</v>
      </c>
      <c r="T246" s="2" t="n">
        <v>103.333333333333</v>
      </c>
      <c r="U246" s="3" t="n">
        <v>80.5</v>
      </c>
      <c r="V246" s="3" t="n">
        <v>154</v>
      </c>
      <c r="W246" s="2" t="n">
        <v>33.9433293978749</v>
      </c>
      <c r="X246" s="2" t="n">
        <v>2</v>
      </c>
      <c r="Y246" s="3" t="n">
        <v>92.5</v>
      </c>
      <c r="Z246" s="3" t="n">
        <v>118</v>
      </c>
      <c r="AA246" s="2" t="n">
        <v>48.4957499440049</v>
      </c>
      <c r="AB246" s="2" t="n">
        <v>0.600649350649351</v>
      </c>
      <c r="AC246" s="2" t="n">
        <v>0.783898305084746</v>
      </c>
      <c r="AD246" s="3" t="n">
        <v>45.4</v>
      </c>
      <c r="AE246" s="3" t="n">
        <v>36.5</v>
      </c>
      <c r="AF246" s="3" t="n">
        <v>44</v>
      </c>
      <c r="AG246" s="1" t="n">
        <v>11</v>
      </c>
      <c r="AH246" s="3" t="n">
        <v>38.8</v>
      </c>
      <c r="AI246" s="3" t="n">
        <v>31.2</v>
      </c>
      <c r="AJ246" s="3" t="n">
        <v>41.8</v>
      </c>
      <c r="AK246" s="3" t="n">
        <v>2.2</v>
      </c>
      <c r="AL246" s="1" t="n">
        <v>1374</v>
      </c>
      <c r="AM246" s="1" t="n">
        <v>66</v>
      </c>
      <c r="AN246" s="1" t="n">
        <v>2253</v>
      </c>
      <c r="AO246" s="1" t="n">
        <v>104</v>
      </c>
      <c r="AP246" s="1" t="n">
        <v>171</v>
      </c>
      <c r="AQ246" s="1" t="n">
        <v>182</v>
      </c>
      <c r="AR246" s="1" t="n">
        <v>178</v>
      </c>
      <c r="AS246" s="1" t="n">
        <v>168</v>
      </c>
      <c r="AT246" s="1" t="n">
        <v>4</v>
      </c>
      <c r="AU246" s="1" t="n">
        <v>7530</v>
      </c>
      <c r="AV246" s="1" t="n">
        <f aca="false">((AO246*15)+(AP246*30)+(AQ246*30)+(AR246*30)+(AS246*15))</f>
        <v>20010</v>
      </c>
      <c r="AW246" s="1" t="n">
        <v>5.26</v>
      </c>
      <c r="AX246" s="4" t="n">
        <f aca="false">10000/SQRT((AO246*BE246)*(AVERAGE(AO246:AS246)*AVERAGE(BE246:BI246)))</f>
        <v>4.39654838255146</v>
      </c>
      <c r="AY246" s="4" t="n">
        <v>0</v>
      </c>
      <c r="AZ246" s="2" t="n">
        <f aca="false">(AO246*BE246)/405</f>
        <v>1.53560493827161</v>
      </c>
      <c r="BA246" s="2" t="n">
        <v>0</v>
      </c>
      <c r="BB246" s="2" t="n">
        <f aca="false">1/(LOG(BE246)+LOG(AO246))</f>
        <v>0.357943817375808</v>
      </c>
      <c r="BC246" s="2" t="n">
        <f aca="false">(BF246-BE246)/(AP246-AO246)</f>
        <v>0.652537313432836</v>
      </c>
      <c r="BD246" s="2" t="n">
        <f aca="false">(20*BE246)/((AO246/18)-3.5)</f>
        <v>52.5073170731707</v>
      </c>
      <c r="BE246" s="2" t="n">
        <v>5.98</v>
      </c>
      <c r="BF246" s="2" t="n">
        <v>49.7</v>
      </c>
      <c r="BG246" s="2" t="n">
        <v>52.8</v>
      </c>
      <c r="BH246" s="2" t="n">
        <v>67.9</v>
      </c>
      <c r="BI246" s="2" t="n">
        <v>82.6</v>
      </c>
      <c r="BJ246" s="2" t="n">
        <f aca="false">((BE246*15)+(BF246*30)+(BG246*30)+(BH246*30)+(BI246*15))-(BE246*120)</f>
        <v>5723.1</v>
      </c>
      <c r="BK246" s="2" t="n">
        <f aca="false">((BE246*15)+(BF246*30)+(BG246*30)+(BH246*30)+(BI246*15))</f>
        <v>6440.7</v>
      </c>
      <c r="BL246" s="2" t="n">
        <f aca="false">(1/BE246)</f>
        <v>0.167224080267559</v>
      </c>
      <c r="BM246" s="2" t="n">
        <f aca="false">(BJ246/AU246)</f>
        <v>0.76003984063745</v>
      </c>
      <c r="BN246" s="2" t="n">
        <f aca="false">(BK246/AV246)</f>
        <v>0.321874062968516</v>
      </c>
      <c r="BO246" s="2" t="n">
        <f aca="false">(AX246*BM246)</f>
        <v>3.34155193202925</v>
      </c>
      <c r="BP246" s="2" t="n">
        <f aca="false">(AX246*BN246)</f>
        <v>1.41513489092949</v>
      </c>
      <c r="BQ246" s="2" t="n">
        <v>2</v>
      </c>
      <c r="BR246" s="4" t="n">
        <f aca="false">(BC246*BL246)</f>
        <v>0.10911995207907</v>
      </c>
      <c r="BS246" s="1" t="n">
        <v>182</v>
      </c>
      <c r="BT246" s="1" t="n">
        <v>0</v>
      </c>
      <c r="BU246" s="1" t="n">
        <v>64</v>
      </c>
      <c r="BV246" s="1" t="n">
        <v>0</v>
      </c>
      <c r="BW246" s="1" t="n">
        <v>98</v>
      </c>
      <c r="BX246" s="1" t="n">
        <v>0</v>
      </c>
      <c r="BY246" s="1" t="n">
        <v>20</v>
      </c>
      <c r="BZ246" s="1" t="n">
        <v>100</v>
      </c>
      <c r="CA246" s="1" t="n">
        <v>0</v>
      </c>
      <c r="CB246" s="1" t="n">
        <v>4</v>
      </c>
      <c r="CC246" s="1" t="n">
        <v>1</v>
      </c>
      <c r="CD246" s="1" t="n">
        <v>62</v>
      </c>
      <c r="CE246" s="1" t="n">
        <v>35.71</v>
      </c>
      <c r="CF246" s="1" t="n">
        <v>48.89</v>
      </c>
      <c r="CG246" s="1" t="n">
        <v>160</v>
      </c>
      <c r="CH246" s="1" t="n">
        <v>66</v>
      </c>
      <c r="CI246" s="1" t="n">
        <v>450</v>
      </c>
      <c r="CJ246" s="1" t="n">
        <v>1.73</v>
      </c>
      <c r="CK246" s="1" t="s">
        <v>429</v>
      </c>
      <c r="CL246" s="4" t="n">
        <v>0.045</v>
      </c>
      <c r="CM246" s="4" t="n">
        <v>0.0425</v>
      </c>
      <c r="FM246" s="1" t="n">
        <v>7</v>
      </c>
      <c r="FN246" s="1" t="n">
        <v>7</v>
      </c>
      <c r="FO246" s="1" t="n">
        <v>2</v>
      </c>
      <c r="FP246" s="1" t="n">
        <v>2</v>
      </c>
      <c r="FQ246" s="1" t="n">
        <v>22.76012</v>
      </c>
      <c r="FR246" s="1" t="n">
        <v>210.2623</v>
      </c>
      <c r="FS246" s="1" t="n">
        <v>0.02</v>
      </c>
      <c r="FT246" s="1" t="n">
        <v>1</v>
      </c>
      <c r="FU246" s="1" t="n">
        <v>3</v>
      </c>
      <c r="FV246" s="1" t="n">
        <v>1</v>
      </c>
      <c r="FW246" s="1" t="n">
        <v>1867.75</v>
      </c>
      <c r="FX246" s="1" t="n">
        <v>66.64</v>
      </c>
      <c r="FY246" s="1" t="n">
        <v>33.64</v>
      </c>
      <c r="FZ246" s="1" t="n">
        <v>33.84</v>
      </c>
      <c r="GA246" s="1" t="n">
        <v>27.39</v>
      </c>
      <c r="GB246" s="1" t="n">
        <v>263.75</v>
      </c>
      <c r="GC246" s="1" t="n">
        <v>44.38</v>
      </c>
      <c r="GD246" s="1" t="n">
        <v>14.28</v>
      </c>
      <c r="GE246" s="1" t="n">
        <v>22.69</v>
      </c>
      <c r="GF246" s="1" t="n">
        <v>107.21</v>
      </c>
      <c r="GG246" s="1" t="n">
        <v>0.61</v>
      </c>
      <c r="GH246" s="1" t="n">
        <v>6.89</v>
      </c>
      <c r="GI246" s="1" t="n">
        <v>6.42</v>
      </c>
      <c r="GJ246" s="1" t="n">
        <v>25.05</v>
      </c>
      <c r="GK246" s="1" t="n">
        <v>21.87</v>
      </c>
      <c r="GL246" s="1" t="n">
        <v>12.67</v>
      </c>
      <c r="GM246" s="1" t="n">
        <v>7.48</v>
      </c>
      <c r="GN246" s="1" t="n">
        <v>0</v>
      </c>
      <c r="GO246" s="1" t="n">
        <v>23.22</v>
      </c>
      <c r="GP246" s="1" t="n">
        <v>8</v>
      </c>
      <c r="GQ246" s="1" t="n">
        <v>4.29</v>
      </c>
      <c r="GR246" s="1" t="n">
        <v>0.72</v>
      </c>
      <c r="GS246" s="1" t="n">
        <v>1064.32</v>
      </c>
      <c r="GT246" s="1" t="n">
        <v>10.72</v>
      </c>
      <c r="GU246" s="1" t="n">
        <v>0.59</v>
      </c>
      <c r="GV246" s="1" t="n">
        <v>320.87</v>
      </c>
      <c r="GW246" s="1" t="n">
        <v>1463.14</v>
      </c>
      <c r="GX246" s="1" t="n">
        <v>2623.95</v>
      </c>
      <c r="GY246" s="1" t="n">
        <v>2222.94</v>
      </c>
      <c r="GZ246" s="1" t="n">
        <v>7.08</v>
      </c>
      <c r="HA246" s="1" t="n">
        <v>1.06</v>
      </c>
      <c r="HB246" s="1" t="n">
        <v>1.86</v>
      </c>
      <c r="HC246" s="1" t="n">
        <v>0</v>
      </c>
      <c r="HD246" s="1" t="n">
        <v>40.91</v>
      </c>
      <c r="HE246" s="1" t="n">
        <v>66.77</v>
      </c>
      <c r="HF246" s="1" t="n">
        <v>1.28</v>
      </c>
      <c r="HG246" s="1" t="n">
        <v>1.77</v>
      </c>
      <c r="HH246" s="1" t="n">
        <v>13.41</v>
      </c>
      <c r="HI246" s="1" t="n">
        <v>4.57</v>
      </c>
      <c r="HJ246" s="1" t="n">
        <v>1.35</v>
      </c>
      <c r="HK246" s="1" t="n">
        <v>0.13</v>
      </c>
      <c r="HL246" s="1" t="n">
        <v>263.22</v>
      </c>
      <c r="HM246" s="1" t="n">
        <v>3.31</v>
      </c>
      <c r="HN246" s="1" t="n">
        <v>42.48</v>
      </c>
      <c r="HO246" s="1" t="n">
        <v>2966.8</v>
      </c>
      <c r="HP246" s="1" t="n">
        <v>2637.75</v>
      </c>
      <c r="HQ246" s="1" t="n">
        <v>20.27</v>
      </c>
      <c r="HR246" s="1" t="n">
        <v>1413.27</v>
      </c>
      <c r="HS246" s="1" t="n">
        <v>115.99</v>
      </c>
      <c r="HT246" s="1" t="n">
        <v>6091.42</v>
      </c>
      <c r="HU246" s="1" t="n">
        <v>700.57</v>
      </c>
      <c r="HV246" s="1" t="n">
        <v>270.4</v>
      </c>
      <c r="HW246" s="1" t="n">
        <v>5.08</v>
      </c>
      <c r="HX246" s="1" t="n">
        <v>6</v>
      </c>
      <c r="HY246" s="1" t="n">
        <v>6.12</v>
      </c>
      <c r="HZ246" s="1" t="n">
        <v>0.68</v>
      </c>
      <c r="IA246" s="1" t="n">
        <v>13.59</v>
      </c>
      <c r="IB246" s="1" t="n">
        <v>2.25</v>
      </c>
      <c r="IC246" s="1" t="n">
        <v>23.9</v>
      </c>
      <c r="ID246" s="1" t="n">
        <v>8.06</v>
      </c>
      <c r="IE246" s="1" t="n">
        <v>21.29</v>
      </c>
      <c r="IF246" s="1" t="n">
        <v>25.76</v>
      </c>
      <c r="IG246" s="1" t="n">
        <v>9.85</v>
      </c>
      <c r="IH246" s="1" t="n">
        <v>309.51</v>
      </c>
      <c r="II246" s="1" t="n">
        <v>0.21</v>
      </c>
      <c r="IJ246" s="1" t="n">
        <v>122.74</v>
      </c>
      <c r="IK246" s="1" t="n">
        <v>51.44</v>
      </c>
      <c r="IL246" s="1" t="n">
        <v>1080508.6</v>
      </c>
      <c r="IM246" s="1" t="n">
        <v>4096.72</v>
      </c>
      <c r="IN246" s="1" t="n">
        <v>39.89</v>
      </c>
      <c r="IO246" s="1" t="n">
        <v>0.05</v>
      </c>
      <c r="IP246" s="1" t="n">
        <v>0.11</v>
      </c>
      <c r="IQ246" s="1" t="n">
        <v>0.14</v>
      </c>
      <c r="IR246" s="1" t="n">
        <v>0.26</v>
      </c>
      <c r="IS246" s="1" t="n">
        <v>0.08</v>
      </c>
      <c r="IT246" s="1" t="n">
        <v>0.03</v>
      </c>
      <c r="IU246" s="1" t="n">
        <v>0.42</v>
      </c>
      <c r="IV246" s="1" t="n">
        <v>0.38</v>
      </c>
      <c r="IW246" s="1" t="n">
        <v>7.7</v>
      </c>
      <c r="IX246" s="1" t="n">
        <v>6.24</v>
      </c>
      <c r="IY246" s="1" t="n">
        <v>3.02</v>
      </c>
      <c r="IZ246" s="1" t="n">
        <v>2.47</v>
      </c>
      <c r="JA246" s="1" t="n">
        <v>0.91</v>
      </c>
      <c r="JB246" s="1" t="n">
        <v>0.01</v>
      </c>
      <c r="JC246" s="1" t="n">
        <v>20.6</v>
      </c>
      <c r="JD246" s="1" t="n">
        <v>10.18</v>
      </c>
      <c r="JE246" s="1" t="n">
        <v>1.8</v>
      </c>
      <c r="JF246" s="1" t="n">
        <v>0.15</v>
      </c>
      <c r="JG246" s="1" t="n">
        <v>0</v>
      </c>
      <c r="JH246" s="1" t="n">
        <v>8.41</v>
      </c>
      <c r="JI246" s="1" t="n">
        <v>8.8</v>
      </c>
      <c r="JJ246" s="1" t="n">
        <v>0.19</v>
      </c>
      <c r="JK246" s="1" t="n">
        <v>0.53</v>
      </c>
      <c r="JL246" s="1" t="n">
        <v>0.54</v>
      </c>
      <c r="JM246" s="1" t="n">
        <v>0.88</v>
      </c>
      <c r="JN246" s="1" t="n">
        <v>0</v>
      </c>
      <c r="JO246" s="1" t="n">
        <v>0.1</v>
      </c>
      <c r="JP246" s="1" t="n">
        <v>0.06</v>
      </c>
      <c r="JQ246" s="1" t="n">
        <v>0</v>
      </c>
      <c r="JR246" s="1" t="n">
        <v>0</v>
      </c>
      <c r="JS246" s="1" t="n">
        <v>0.01</v>
      </c>
      <c r="JT246" s="1" t="n">
        <v>0.05</v>
      </c>
      <c r="JU246" s="1" t="n">
        <v>0.02</v>
      </c>
      <c r="JV246" s="1" t="n">
        <v>44</v>
      </c>
      <c r="JW246" s="1" t="n">
        <v>2640</v>
      </c>
      <c r="JX246" s="1" t="n">
        <v>39.6</v>
      </c>
      <c r="JY246" s="1" t="n">
        <v>11.225</v>
      </c>
      <c r="JZ246" s="1" t="n">
        <v>10.375</v>
      </c>
      <c r="KA246" s="1" t="n">
        <v>622.5</v>
      </c>
      <c r="KB246" s="1" t="n">
        <v>102.825</v>
      </c>
      <c r="KC246" s="1" t="n">
        <v>38.25</v>
      </c>
      <c r="KD246" s="1" t="n">
        <v>2295</v>
      </c>
      <c r="KE246" s="1" t="n">
        <v>61.655</v>
      </c>
      <c r="KF246" s="1" t="n">
        <v>105.655</v>
      </c>
      <c r="KG246" s="1" t="n">
        <v>158.002</v>
      </c>
    </row>
    <row r="247" customFormat="false" ht="15" hidden="false" customHeight="true" outlineLevel="0" collapsed="false">
      <c r="A247" s="1" t="n">
        <v>30957</v>
      </c>
      <c r="B247" s="1" t="n">
        <v>2</v>
      </c>
      <c r="C247" s="1" t="n">
        <v>37</v>
      </c>
      <c r="D247" s="1" t="n">
        <v>1</v>
      </c>
      <c r="E247" s="1" t="n">
        <v>1</v>
      </c>
      <c r="F247" s="1" t="n">
        <v>0</v>
      </c>
      <c r="G247" s="1" t="n">
        <v>0</v>
      </c>
      <c r="H247" s="1" t="n">
        <v>1</v>
      </c>
      <c r="I247" s="1" t="n">
        <v>0</v>
      </c>
      <c r="J247" s="1" t="n">
        <v>0</v>
      </c>
      <c r="K247" s="1" t="n">
        <v>1</v>
      </c>
      <c r="L247" s="1" t="n">
        <v>0</v>
      </c>
      <c r="M247" s="1" t="n">
        <v>1</v>
      </c>
      <c r="N247" s="1" t="n">
        <v>0</v>
      </c>
      <c r="O247" s="1" t="n">
        <v>1</v>
      </c>
      <c r="P247" s="1" t="n">
        <f aca="false">SUM(E247:O247)</f>
        <v>5</v>
      </c>
      <c r="Q247" s="1" t="n">
        <v>120</v>
      </c>
      <c r="R247" s="1" t="n">
        <v>70</v>
      </c>
      <c r="S247" s="1" t="n">
        <v>50</v>
      </c>
      <c r="T247" s="2" t="n">
        <v>86.6666666666667</v>
      </c>
      <c r="U247" s="3" t="n">
        <v>94.5</v>
      </c>
      <c r="V247" s="3" t="n">
        <v>163</v>
      </c>
      <c r="W247" s="2" t="n">
        <v>35.5677669464413</v>
      </c>
      <c r="X247" s="2" t="n">
        <v>2</v>
      </c>
      <c r="Y247" s="3" t="n">
        <v>102</v>
      </c>
      <c r="Z247" s="3" t="n">
        <v>15.2</v>
      </c>
      <c r="AA247" s="2" t="n">
        <v>39.1800625281059</v>
      </c>
      <c r="AB247" s="2" t="n">
        <v>0.625766871165644</v>
      </c>
      <c r="AC247" s="2" t="n">
        <v>6.71052631578947</v>
      </c>
      <c r="AD247" s="3" t="n">
        <v>44.9</v>
      </c>
      <c r="AE247" s="3" t="n">
        <v>42.4</v>
      </c>
      <c r="AF247" s="3" t="n">
        <v>52.1</v>
      </c>
      <c r="AG247" s="1" t="n">
        <v>11</v>
      </c>
      <c r="AH247" s="3" t="n">
        <v>39.7</v>
      </c>
      <c r="AI247" s="3" t="n">
        <v>37.5</v>
      </c>
      <c r="AJ247" s="3" t="n">
        <v>49.5</v>
      </c>
      <c r="AK247" s="3" t="n">
        <v>2.6</v>
      </c>
      <c r="AL247" s="1" t="n">
        <v>1614</v>
      </c>
      <c r="AM247" s="1" t="n">
        <v>62</v>
      </c>
      <c r="AN247" s="1" t="n">
        <v>2518</v>
      </c>
      <c r="AO247" s="1" t="n">
        <v>109</v>
      </c>
      <c r="AP247" s="1" t="n">
        <v>172</v>
      </c>
      <c r="AQ247" s="1" t="n">
        <v>188</v>
      </c>
      <c r="AR247" s="1" t="n">
        <v>206</v>
      </c>
      <c r="AS247" s="1" t="n">
        <v>188</v>
      </c>
      <c r="AT247" s="1" t="n">
        <v>4</v>
      </c>
      <c r="AU247" s="1" t="n">
        <f aca="false">((AO247*15)+(AP247*30)+(AQ247*30)+(AR247*30)+(AS247*15))-(AO247*120)</f>
        <v>8355</v>
      </c>
      <c r="AV247" s="1" t="n">
        <f aca="false">((AO247*15)+(AP247*30)+(AQ247*30)+(AR247*30)+(AS247*15))</f>
        <v>21435</v>
      </c>
      <c r="AW247" s="1" t="n">
        <v>6.03</v>
      </c>
      <c r="AX247" s="4" t="n">
        <f aca="false">10000/SQRT((AO247*BE247)*(AVERAGE(AO247:AS247)*AVERAGE(BE247:BI247)))</f>
        <v>3.6008421873583</v>
      </c>
      <c r="AY247" s="4" t="n">
        <v>0</v>
      </c>
      <c r="AZ247" s="2" t="n">
        <f aca="false">(AO247*BE247)/405</f>
        <v>3.06814814814815</v>
      </c>
      <c r="BA247" s="2" t="n">
        <v>1</v>
      </c>
      <c r="BB247" s="2" t="n">
        <f aca="false">1/(LOG(BE247)+LOG(AO247))</f>
        <v>0.323171595774196</v>
      </c>
      <c r="BC247" s="2" t="n">
        <f aca="false">(BF247-BE247)/(AP247-AO247)</f>
        <v>0.273015873015873</v>
      </c>
      <c r="BD247" s="2" t="n">
        <f aca="false">(20*BE247)/((AO247/18)-3.5)</f>
        <v>89.2173913043478</v>
      </c>
      <c r="BE247" s="2" t="n">
        <v>11.4</v>
      </c>
      <c r="BF247" s="2" t="n">
        <v>28.6</v>
      </c>
      <c r="BG247" s="2" t="n">
        <v>37</v>
      </c>
      <c r="BH247" s="2" t="n">
        <v>43.3</v>
      </c>
      <c r="BI247" s="2" t="n">
        <v>59.5</v>
      </c>
      <c r="BJ247" s="2" t="n">
        <f aca="false">((BE247*15)+(BF247*30)+(BG247*30)+(BH247*30)+(BI247*15))-(BE247*120)</f>
        <v>2962.5</v>
      </c>
      <c r="BK247" s="2" t="n">
        <f aca="false">((BE247*15)+(BF247*30)+(BG247*30)+(BH247*30)+(BI247*15))</f>
        <v>4330.5</v>
      </c>
      <c r="BL247" s="2" t="n">
        <f aca="false">(1/BE247)</f>
        <v>0.087719298245614</v>
      </c>
      <c r="BM247" s="2" t="n">
        <f aca="false">(BJ247/AU247)</f>
        <v>0.354578096947935</v>
      </c>
      <c r="BN247" s="2" t="n">
        <f aca="false">(BK247/AV247)</f>
        <v>0.202029391182645</v>
      </c>
      <c r="BO247" s="2" t="n">
        <f aca="false">(AX247*BM247)</f>
        <v>1.27677977020335</v>
      </c>
      <c r="BP247" s="2" t="n">
        <f aca="false">(AX247*BN247)</f>
        <v>0.727475954856782</v>
      </c>
      <c r="BQ247" s="2" t="n">
        <v>1</v>
      </c>
      <c r="BR247" s="4" t="n">
        <f aca="false">(BC247*BL247)</f>
        <v>0.0239487607908661</v>
      </c>
      <c r="BS247" s="1" t="n">
        <v>157</v>
      </c>
      <c r="BT247" s="1" t="n">
        <v>0</v>
      </c>
      <c r="BU247" s="1" t="n">
        <v>35</v>
      </c>
      <c r="BV247" s="1" t="n">
        <v>1</v>
      </c>
      <c r="BW247" s="1" t="n">
        <v>95</v>
      </c>
      <c r="BX247" s="1" t="n">
        <v>0</v>
      </c>
      <c r="BY247" s="1" t="n">
        <v>27</v>
      </c>
      <c r="BZ247" s="1" t="n">
        <v>134</v>
      </c>
      <c r="CA247" s="1" t="n">
        <v>0</v>
      </c>
      <c r="CB247" s="1" t="n">
        <v>5</v>
      </c>
      <c r="CC247" s="1" t="n">
        <v>2</v>
      </c>
      <c r="CD247" s="1" t="n">
        <v>55</v>
      </c>
      <c r="CE247" s="1" t="n">
        <v>41.79</v>
      </c>
      <c r="CF247" s="1" t="n">
        <v>27.05</v>
      </c>
      <c r="CG247" s="1" t="n">
        <v>152</v>
      </c>
      <c r="CH247" s="1" t="n">
        <v>88</v>
      </c>
      <c r="CI247" s="1" t="n">
        <v>431</v>
      </c>
      <c r="CJ247" s="1" t="n">
        <v>1.37</v>
      </c>
      <c r="CK247" s="1" t="s">
        <v>433</v>
      </c>
      <c r="CL247" s="4" t="n">
        <v>0.045</v>
      </c>
      <c r="CM247" s="4" t="n">
        <v>0.0525</v>
      </c>
      <c r="FM247" s="1" t="n">
        <v>10</v>
      </c>
      <c r="FN247" s="1" t="n">
        <v>10</v>
      </c>
      <c r="FO247" s="1" t="n">
        <v>2</v>
      </c>
      <c r="FP247" s="1" t="n">
        <v>2</v>
      </c>
      <c r="FQ247" s="1" t="n">
        <v>28.73012</v>
      </c>
      <c r="FR247" s="1" t="n">
        <v>27.35255</v>
      </c>
      <c r="FS247" s="1" t="n">
        <v>0.16</v>
      </c>
      <c r="FT247" s="1" t="n">
        <v>2</v>
      </c>
      <c r="FU247" s="1" t="n">
        <v>4</v>
      </c>
      <c r="FV247" s="1" t="n">
        <v>1</v>
      </c>
      <c r="FW247" s="1" t="n">
        <v>1066.53</v>
      </c>
      <c r="FX247" s="1" t="n">
        <v>24.27</v>
      </c>
      <c r="FY247" s="1" t="n">
        <v>12.57</v>
      </c>
      <c r="FZ247" s="1" t="n">
        <v>14.78</v>
      </c>
      <c r="GA247" s="1" t="n">
        <v>7.73</v>
      </c>
      <c r="GB247" s="1" t="n">
        <v>189.37</v>
      </c>
      <c r="GC247" s="1" t="n">
        <v>26.69</v>
      </c>
      <c r="GD247" s="1" t="n">
        <v>9.39</v>
      </c>
      <c r="GE247" s="1" t="n">
        <v>10.62</v>
      </c>
      <c r="GF247" s="1" t="n">
        <v>24.76</v>
      </c>
      <c r="GG247" s="1" t="n">
        <v>0.36</v>
      </c>
      <c r="GH247" s="1" t="n">
        <v>7</v>
      </c>
      <c r="GI247" s="1" t="n">
        <v>1.93</v>
      </c>
      <c r="GJ247" s="1" t="n">
        <v>10.91</v>
      </c>
      <c r="GK247" s="1" t="n">
        <v>9.98</v>
      </c>
      <c r="GL247" s="1" t="n">
        <v>4.62</v>
      </c>
      <c r="GM247" s="1" t="n">
        <v>2.1</v>
      </c>
      <c r="GN247" s="1" t="n">
        <v>0</v>
      </c>
      <c r="GO247" s="1" t="n">
        <v>5.05</v>
      </c>
      <c r="GP247" s="1" t="n">
        <v>2.35</v>
      </c>
      <c r="GQ247" s="1" t="n">
        <v>1.4</v>
      </c>
      <c r="GR247" s="1" t="n">
        <v>0.59</v>
      </c>
      <c r="GS247" s="1" t="n">
        <v>454.95</v>
      </c>
      <c r="GT247" s="1" t="n">
        <v>5.5</v>
      </c>
      <c r="GU247" s="1" t="n">
        <v>0.11</v>
      </c>
      <c r="GV247" s="1" t="n">
        <v>150.38</v>
      </c>
      <c r="GW247" s="1" t="n">
        <v>520.51</v>
      </c>
      <c r="GX247" s="1" t="n">
        <v>1590.66</v>
      </c>
      <c r="GY247" s="1" t="n">
        <v>754.74</v>
      </c>
      <c r="GZ247" s="1" t="n">
        <v>2.87</v>
      </c>
      <c r="HA247" s="1" t="n">
        <v>0.77</v>
      </c>
      <c r="HB247" s="1" t="n">
        <v>1.18</v>
      </c>
      <c r="HC247" s="1" t="n">
        <v>0</v>
      </c>
      <c r="HD247" s="1" t="n">
        <v>13.9</v>
      </c>
      <c r="HE247" s="1" t="n">
        <v>106.88</v>
      </c>
      <c r="HF247" s="1" t="n">
        <v>0.71</v>
      </c>
      <c r="HG247" s="1" t="n">
        <v>0.93</v>
      </c>
      <c r="HH247" s="1" t="n">
        <v>6.73</v>
      </c>
      <c r="HI247" s="1" t="n">
        <v>1.86</v>
      </c>
      <c r="HJ247" s="1" t="n">
        <v>1.01</v>
      </c>
      <c r="HK247" s="1" t="n">
        <v>0.19</v>
      </c>
      <c r="HL247" s="1" t="n">
        <v>153.67</v>
      </c>
      <c r="HM247" s="1" t="n">
        <v>1.12</v>
      </c>
      <c r="HN247" s="1" t="n">
        <v>18.4</v>
      </c>
      <c r="HO247" s="1" t="n">
        <v>2389.52</v>
      </c>
      <c r="HP247" s="1" t="n">
        <v>1296.78</v>
      </c>
      <c r="HQ247" s="1" t="n">
        <v>21.36</v>
      </c>
      <c r="HR247" s="1" t="n">
        <v>448.76</v>
      </c>
      <c r="HS247" s="1" t="n">
        <v>59.55</v>
      </c>
      <c r="HT247" s="1" t="n">
        <v>829.82</v>
      </c>
      <c r="HU247" s="1" t="n">
        <v>391.65</v>
      </c>
      <c r="HV247" s="1" t="n">
        <v>125.76</v>
      </c>
      <c r="HW247" s="1" t="n">
        <v>3.55</v>
      </c>
      <c r="HX247" s="1" t="n">
        <v>3.37</v>
      </c>
      <c r="HY247" s="1" t="n">
        <v>2.04</v>
      </c>
      <c r="HZ247" s="1" t="n">
        <v>0.6</v>
      </c>
      <c r="IA247" s="1" t="n">
        <v>2.71</v>
      </c>
      <c r="IB247" s="1" t="n">
        <v>0.67</v>
      </c>
      <c r="IC247" s="1" t="n">
        <v>6.2</v>
      </c>
      <c r="ID247" s="1" t="n">
        <v>2.56</v>
      </c>
      <c r="IE247" s="1" t="n">
        <v>9.38</v>
      </c>
      <c r="IF247" s="1" t="n">
        <v>8.8</v>
      </c>
      <c r="IG247" s="1" t="n">
        <v>4.15</v>
      </c>
      <c r="IH247" s="1" t="n">
        <v>72.49</v>
      </c>
      <c r="II247" s="1" t="n">
        <v>1.83</v>
      </c>
      <c r="IJ247" s="1" t="n">
        <v>2.8</v>
      </c>
      <c r="IK247" s="1" t="n">
        <v>14.45</v>
      </c>
      <c r="IL247" s="1" t="n">
        <v>1858604.2</v>
      </c>
      <c r="IM247" s="1" t="n">
        <v>9814.67</v>
      </c>
      <c r="IN247" s="1" t="n">
        <v>17.21</v>
      </c>
      <c r="IO247" s="1" t="n">
        <v>0.18</v>
      </c>
      <c r="IP247" s="1" t="n">
        <v>0.09</v>
      </c>
      <c r="IQ247" s="1" t="n">
        <v>0.06</v>
      </c>
      <c r="IR247" s="1" t="n">
        <v>0.21</v>
      </c>
      <c r="IS247" s="1" t="n">
        <v>0.49</v>
      </c>
      <c r="IT247" s="1" t="n">
        <v>0.13</v>
      </c>
      <c r="IU247" s="1" t="n">
        <v>0.83</v>
      </c>
      <c r="IV247" s="1" t="n">
        <v>0.74</v>
      </c>
      <c r="IW247" s="1" t="n">
        <v>6.06</v>
      </c>
      <c r="IX247" s="1" t="n">
        <v>3.74</v>
      </c>
      <c r="IY247" s="1" t="n">
        <v>4.09</v>
      </c>
      <c r="IZ247" s="1" t="n">
        <v>1.48</v>
      </c>
      <c r="JA247" s="1" t="n">
        <v>0.36</v>
      </c>
      <c r="JB247" s="1" t="n">
        <v>0.04</v>
      </c>
      <c r="JC247" s="1" t="n">
        <v>9.63</v>
      </c>
      <c r="JD247" s="1" t="n">
        <v>4.73</v>
      </c>
      <c r="JE247" s="1" t="n">
        <v>0.46</v>
      </c>
      <c r="JF247" s="1" t="n">
        <v>0.03</v>
      </c>
      <c r="JG247" s="1" t="n">
        <v>0.01</v>
      </c>
      <c r="JH247" s="1" t="n">
        <v>3.16</v>
      </c>
      <c r="JI247" s="1" t="n">
        <v>1.92</v>
      </c>
      <c r="JJ247" s="1" t="n">
        <v>0.03</v>
      </c>
      <c r="JK247" s="1" t="n">
        <v>0.06</v>
      </c>
      <c r="JL247" s="1" t="n">
        <v>0.28</v>
      </c>
      <c r="JM247" s="1" t="n">
        <v>0.22</v>
      </c>
      <c r="JN247" s="1" t="n">
        <v>0</v>
      </c>
      <c r="JO247" s="1" t="n">
        <v>0.01</v>
      </c>
      <c r="JP247" s="1" t="n">
        <v>0.01</v>
      </c>
      <c r="JQ247" s="1" t="n">
        <v>0</v>
      </c>
      <c r="JR247" s="1" t="n">
        <v>0</v>
      </c>
      <c r="JS247" s="1" t="n">
        <v>0</v>
      </c>
      <c r="JT247" s="1" t="n">
        <v>0</v>
      </c>
      <c r="JU247" s="1" t="n">
        <v>0</v>
      </c>
      <c r="JV247" s="1" t="n">
        <v>51</v>
      </c>
      <c r="JW247" s="1" t="n">
        <v>3060</v>
      </c>
      <c r="JX247" s="1" t="n">
        <v>45.9</v>
      </c>
      <c r="JY247" s="1" t="n">
        <v>23.474</v>
      </c>
      <c r="JZ247" s="1" t="n">
        <v>19.444</v>
      </c>
      <c r="KA247" s="1" t="n">
        <v>1166.64</v>
      </c>
      <c r="KB247" s="1" t="n">
        <v>12.8625</v>
      </c>
      <c r="KC247" s="1" t="n">
        <v>4.875</v>
      </c>
      <c r="KD247" s="1" t="n">
        <v>292.5</v>
      </c>
      <c r="KE247" s="1" t="n">
        <v>24.319</v>
      </c>
      <c r="KF247" s="1" t="n">
        <v>75.319</v>
      </c>
      <c r="KG247" s="1" t="n">
        <v>36.3365</v>
      </c>
    </row>
    <row r="248" customFormat="false" ht="15" hidden="false" customHeight="true" outlineLevel="0" collapsed="false">
      <c r="A248" s="1" t="n">
        <v>30958</v>
      </c>
      <c r="B248" s="1" t="n">
        <v>1</v>
      </c>
      <c r="C248" s="1" t="n">
        <v>54</v>
      </c>
      <c r="D248" s="1" t="n">
        <v>1</v>
      </c>
      <c r="E248" s="1" t="n">
        <v>0</v>
      </c>
      <c r="F248" s="1" t="n">
        <v>1</v>
      </c>
      <c r="G248" s="1" t="n">
        <v>1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</v>
      </c>
      <c r="M248" s="1" t="n">
        <f aca="false">IF(U248&gt;27,1,0)</f>
        <v>1</v>
      </c>
      <c r="N248" s="1" t="n">
        <v>0</v>
      </c>
      <c r="O248" s="1" t="n">
        <v>1</v>
      </c>
      <c r="P248" s="1" t="n">
        <f aca="false">SUM(E248:O248)</f>
        <v>4</v>
      </c>
      <c r="Q248" s="1" t="n">
        <v>130</v>
      </c>
      <c r="R248" s="1" t="n">
        <v>80</v>
      </c>
      <c r="S248" s="1" t="n">
        <v>50</v>
      </c>
      <c r="T248" s="2" t="n">
        <v>96.6666666666667</v>
      </c>
      <c r="U248" s="3" t="n">
        <v>88.7</v>
      </c>
      <c r="V248" s="3" t="n">
        <v>173</v>
      </c>
      <c r="W248" s="2" t="n">
        <v>29.6368071101607</v>
      </c>
      <c r="X248" s="2" t="n">
        <v>1</v>
      </c>
      <c r="Y248" s="3" t="n">
        <v>103</v>
      </c>
      <c r="Z248" s="3" t="n">
        <v>103</v>
      </c>
      <c r="AA248" s="2" t="n">
        <v>41.9549061151793</v>
      </c>
      <c r="AB248" s="2" t="n">
        <v>0.595375722543353</v>
      </c>
      <c r="AC248" s="2" t="n">
        <v>1</v>
      </c>
      <c r="AD248" s="3" t="n">
        <v>32.7</v>
      </c>
      <c r="AE248" s="3" t="n">
        <v>29</v>
      </c>
      <c r="AF248" s="3" t="n">
        <v>59.7</v>
      </c>
      <c r="AG248" s="1" t="n">
        <v>16</v>
      </c>
      <c r="AH248" s="3" t="n">
        <v>48.3</v>
      </c>
      <c r="AI248" s="3" t="n">
        <v>42.8</v>
      </c>
      <c r="AJ248" s="3" t="n">
        <v>56.7</v>
      </c>
      <c r="AK248" s="3" t="n">
        <v>3</v>
      </c>
      <c r="AL248" s="1" t="n">
        <v>1767</v>
      </c>
      <c r="AM248" s="1" t="n">
        <v>69</v>
      </c>
      <c r="AN248" s="1" t="n">
        <v>3145</v>
      </c>
      <c r="AO248" s="1" t="n">
        <v>107</v>
      </c>
      <c r="AP248" s="1" t="n">
        <v>152</v>
      </c>
      <c r="AQ248" s="1" t="n">
        <v>193</v>
      </c>
      <c r="AR248" s="1" t="n">
        <v>199</v>
      </c>
      <c r="AS248" s="1" t="n">
        <v>176</v>
      </c>
      <c r="AT248" s="1" t="n">
        <v>4</v>
      </c>
      <c r="AU248" s="1" t="n">
        <v>7725</v>
      </c>
      <c r="AV248" s="1" t="n">
        <f aca="false">((AO248*15)+(AP248*30)+(AQ248*30)+(AR248*30)+(AS248*15))</f>
        <v>20565</v>
      </c>
      <c r="AW248" s="1" t="n">
        <v>5.58</v>
      </c>
      <c r="AX248" s="4" t="n">
        <f aca="false">10000/SQRT((AO248*BE248)*(AVERAGE(AO248:AS248)*AVERAGE(BE248:BI248)))</f>
        <v>1.85798648395404</v>
      </c>
      <c r="AY248" s="4" t="n">
        <v>1</v>
      </c>
      <c r="AZ248" s="2" t="n">
        <f aca="false">(AO248*BE248)/405</f>
        <v>4.22716049382716</v>
      </c>
      <c r="BA248" s="2" t="n">
        <v>1</v>
      </c>
      <c r="BB248" s="2" t="n">
        <f aca="false">1/(LOG(BE248)+LOG(AO248))</f>
        <v>0.309262049503385</v>
      </c>
      <c r="BC248" s="2" t="n">
        <f aca="false">(BF248-BE248)/(AP248-AO248)</f>
        <v>0.5</v>
      </c>
      <c r="BD248" s="2" t="n">
        <f aca="false">(20*BE248)/((AO248/18)-3.5)</f>
        <v>130.909090909091</v>
      </c>
      <c r="BE248" s="2" t="n">
        <v>16</v>
      </c>
      <c r="BF248" s="3" t="n">
        <v>38.5</v>
      </c>
      <c r="BG248" s="3" t="n">
        <v>133</v>
      </c>
      <c r="BH248" s="3" t="n">
        <v>144</v>
      </c>
      <c r="BI248" s="3" t="n">
        <v>180</v>
      </c>
      <c r="BJ248" s="2" t="n">
        <f aca="false">((BE248*15)+(BF248*30)+(BG248*30)+(BH248*30)+(BI248*15))-(BE248*120)</f>
        <v>10485</v>
      </c>
      <c r="BK248" s="2" t="n">
        <f aca="false">((BE248*15)+(BF248*30)+(BG248*30)+(BH248*30)+(BI248*15))</f>
        <v>12405</v>
      </c>
      <c r="BL248" s="2" t="n">
        <f aca="false">(1/BE248)</f>
        <v>0.0625</v>
      </c>
      <c r="BM248" s="2" t="n">
        <f aca="false">(BJ248/AU248)</f>
        <v>1.35728155339806</v>
      </c>
      <c r="BN248" s="2" t="n">
        <f aca="false">(BK248/AV248)</f>
        <v>0.603209336250912</v>
      </c>
      <c r="BO248" s="2" t="n">
        <f aca="false">(AX248*BM248)</f>
        <v>2.52181078113373</v>
      </c>
      <c r="BP248" s="2" t="n">
        <f aca="false">(AX248*BN248)</f>
        <v>1.12075479374908</v>
      </c>
      <c r="BQ248" s="2" t="n">
        <v>1</v>
      </c>
      <c r="BR248" s="4" t="n">
        <f aca="false">(BC248*BL248)</f>
        <v>0.03125</v>
      </c>
      <c r="BS248" s="1" t="n">
        <v>173</v>
      </c>
      <c r="BT248" s="1" t="n">
        <v>0</v>
      </c>
      <c r="BU248" s="1" t="n">
        <v>46</v>
      </c>
      <c r="BV248" s="1" t="n">
        <v>0</v>
      </c>
      <c r="BW248" s="1" t="n">
        <v>92</v>
      </c>
      <c r="BX248" s="1" t="n">
        <v>0</v>
      </c>
      <c r="BY248" s="1" t="n">
        <v>35</v>
      </c>
      <c r="BZ248" s="1" t="n">
        <v>175</v>
      </c>
      <c r="CA248" s="1" t="n">
        <v>1</v>
      </c>
      <c r="CB248" s="1" t="n">
        <v>3</v>
      </c>
      <c r="CL248" s="4" t="n">
        <v>0.04975</v>
      </c>
      <c r="CM248" s="4" t="n">
        <v>0.0775</v>
      </c>
      <c r="CN248" s="1" t="n">
        <v>1555</v>
      </c>
      <c r="CO248" s="1" t="n">
        <v>17.3376205787781</v>
      </c>
      <c r="CP248" s="1" t="n">
        <v>37.620578778135</v>
      </c>
      <c r="CQ248" s="1" t="n">
        <v>11.7491961414791</v>
      </c>
      <c r="CR248" s="1" t="n">
        <v>11.9228295819936</v>
      </c>
      <c r="CS248" s="1" t="n">
        <v>2.77813504823151</v>
      </c>
      <c r="CT248" s="1" t="n">
        <v>45.7106109324759</v>
      </c>
      <c r="CU248" s="1" t="n">
        <v>0</v>
      </c>
      <c r="CV248" s="1" t="n">
        <v>6</v>
      </c>
      <c r="CW248" s="1" t="n">
        <v>8.4</v>
      </c>
      <c r="CX248" s="1" t="n">
        <v>0</v>
      </c>
      <c r="CY248" s="1" t="n">
        <v>1.1</v>
      </c>
      <c r="CZ248" s="1" t="n">
        <v>5.8</v>
      </c>
      <c r="DA248" s="1" t="n">
        <v>0.5</v>
      </c>
      <c r="DB248" s="1" t="n">
        <v>0</v>
      </c>
      <c r="DC248" s="1" t="n">
        <v>0.7</v>
      </c>
      <c r="DD248" s="1" t="n">
        <v>67.4</v>
      </c>
      <c r="DE248" s="1" t="n">
        <v>65</v>
      </c>
      <c r="DF248" s="1" t="n">
        <v>20.3</v>
      </c>
      <c r="DG248" s="1" t="n">
        <v>20.6</v>
      </c>
      <c r="DH248" s="1" t="n">
        <v>4.8</v>
      </c>
      <c r="DI248" s="1" t="n">
        <v>133</v>
      </c>
      <c r="DJ248" s="1" t="n">
        <v>177.7</v>
      </c>
      <c r="DK248" s="1" t="n">
        <v>4.6</v>
      </c>
      <c r="DL248" s="1" t="n">
        <v>11.4</v>
      </c>
      <c r="DM248" s="1" t="n">
        <v>1322</v>
      </c>
      <c r="DN248" s="1" t="n">
        <v>389</v>
      </c>
      <c r="DO248" s="1" t="n">
        <v>1.69</v>
      </c>
      <c r="DP248" s="1" t="n">
        <v>1.17</v>
      </c>
      <c r="DQ248" s="1" t="n">
        <v>0.9</v>
      </c>
      <c r="DR248" s="1" t="n">
        <v>4.93</v>
      </c>
      <c r="DS248" s="1" t="n">
        <v>28.9</v>
      </c>
      <c r="DT248" s="1" t="n">
        <v>173.1</v>
      </c>
      <c r="DU248" s="1" t="n">
        <v>1.47</v>
      </c>
      <c r="DV248" s="1" t="n">
        <v>17.69</v>
      </c>
      <c r="DW248" s="1" t="n">
        <v>1.42</v>
      </c>
      <c r="DX248" s="1" t="n">
        <v>1271</v>
      </c>
      <c r="DY248" s="1" t="n">
        <v>9.37</v>
      </c>
      <c r="DZ248" s="1" t="n">
        <v>1228</v>
      </c>
      <c r="EA248" s="1" t="n">
        <v>501</v>
      </c>
      <c r="EB248" s="1" t="n">
        <v>2421</v>
      </c>
      <c r="EC248" s="1" t="n">
        <v>838</v>
      </c>
      <c r="ED248" s="1" t="n">
        <v>62</v>
      </c>
      <c r="EE248" s="1" t="n">
        <v>6.6</v>
      </c>
      <c r="EF248" s="1" t="n">
        <v>0</v>
      </c>
      <c r="EG248" s="1" t="n">
        <v>14</v>
      </c>
      <c r="EH248" s="1" t="n">
        <v>2</v>
      </c>
      <c r="EI248" s="1" t="n">
        <v>355</v>
      </c>
      <c r="EJ248" s="1" t="s">
        <v>425</v>
      </c>
      <c r="EK248" s="1" t="s">
        <v>425</v>
      </c>
      <c r="EL248" s="1" t="s">
        <v>425</v>
      </c>
      <c r="EM248" s="1" t="n">
        <v>1500</v>
      </c>
      <c r="EN248" s="1" t="n">
        <v>250</v>
      </c>
      <c r="EO248" s="1" t="n">
        <v>3</v>
      </c>
      <c r="EP248" s="1" t="n">
        <v>1</v>
      </c>
      <c r="EQ248" s="1" t="n">
        <v>5</v>
      </c>
      <c r="ER248" s="1" t="n">
        <v>600</v>
      </c>
      <c r="ES248" s="1" t="n">
        <v>3</v>
      </c>
      <c r="ET248" s="1" t="n">
        <v>0</v>
      </c>
      <c r="EU248" s="1" t="n">
        <v>0</v>
      </c>
      <c r="EV248" s="1" t="n">
        <v>0</v>
      </c>
      <c r="EW248" s="1" t="n">
        <v>0</v>
      </c>
      <c r="EX248" s="1" t="n">
        <v>1</v>
      </c>
      <c r="EY248" s="1" t="n">
        <v>3</v>
      </c>
      <c r="EZ248" s="1" t="n">
        <v>8</v>
      </c>
      <c r="FA248" s="1" t="n">
        <v>1</v>
      </c>
      <c r="FB248" s="1" t="n">
        <v>2</v>
      </c>
      <c r="FC248" s="1" t="n">
        <v>3</v>
      </c>
      <c r="FD248" s="1" t="n">
        <v>0</v>
      </c>
      <c r="FE248" s="1" t="n">
        <v>0</v>
      </c>
      <c r="FF248" s="1" t="n">
        <v>1</v>
      </c>
      <c r="FG248" s="1" t="n">
        <v>3</v>
      </c>
      <c r="FH248" s="1" t="n">
        <v>1</v>
      </c>
      <c r="FI248" s="1" t="n">
        <v>12</v>
      </c>
      <c r="FJ248" s="1" t="n">
        <v>4</v>
      </c>
      <c r="FK248" s="1" t="n">
        <v>1</v>
      </c>
      <c r="FL248" s="1" t="n">
        <v>3</v>
      </c>
      <c r="FM248" s="1" t="n">
        <v>16</v>
      </c>
      <c r="FN248" s="1" t="n">
        <v>16</v>
      </c>
      <c r="FO248" s="1" t="n">
        <v>2</v>
      </c>
      <c r="FP248" s="1" t="n">
        <v>1</v>
      </c>
      <c r="FQ248" s="1" t="n">
        <v>29.91012</v>
      </c>
      <c r="FR248" s="1" t="n">
        <v>413.0091</v>
      </c>
      <c r="FS248" s="1" t="n">
        <v>1.38</v>
      </c>
      <c r="FT248" s="1" t="n">
        <v>1</v>
      </c>
      <c r="FU248" s="1" t="n">
        <v>4</v>
      </c>
      <c r="FV248" s="1" t="n">
        <v>1</v>
      </c>
      <c r="FW248" s="1" t="n">
        <v>3062.64</v>
      </c>
      <c r="FX248" s="1" t="n">
        <v>104.61</v>
      </c>
      <c r="FY248" s="1" t="n">
        <v>52.31</v>
      </c>
      <c r="FZ248" s="1" t="n">
        <v>58.24</v>
      </c>
      <c r="GA248" s="1" t="n">
        <v>32.28</v>
      </c>
      <c r="GB248" s="1" t="n">
        <v>409.99</v>
      </c>
      <c r="GC248" s="1" t="n">
        <v>62.24</v>
      </c>
      <c r="GD248" s="1" t="n">
        <v>44.25</v>
      </c>
      <c r="GE248" s="1" t="n">
        <v>6.74</v>
      </c>
      <c r="GF248" s="1" t="n">
        <v>166.89</v>
      </c>
      <c r="GG248" s="1" t="n">
        <v>2.35</v>
      </c>
      <c r="GH248" s="1" t="n">
        <v>32.07</v>
      </c>
      <c r="GI248" s="1" t="n">
        <v>7.43</v>
      </c>
      <c r="GJ248" s="1" t="n">
        <v>32.84</v>
      </c>
      <c r="GK248" s="1" t="n">
        <v>30.89</v>
      </c>
      <c r="GL248" s="1" t="n">
        <v>16.19</v>
      </c>
      <c r="GM248" s="1" t="n">
        <v>10.59</v>
      </c>
      <c r="GN248" s="1" t="n">
        <v>0</v>
      </c>
      <c r="GO248" s="1" t="n">
        <v>19.36</v>
      </c>
      <c r="GP248" s="1" t="n">
        <v>8.71</v>
      </c>
      <c r="GQ248" s="1" t="n">
        <v>3.97</v>
      </c>
      <c r="GR248" s="1" t="n">
        <v>1.53</v>
      </c>
      <c r="GS248" s="1" t="n">
        <v>928.72</v>
      </c>
      <c r="GT248" s="1" t="n">
        <v>20.43</v>
      </c>
      <c r="GU248" s="1" t="n">
        <v>2.09</v>
      </c>
      <c r="GV248" s="1" t="n">
        <v>435.13</v>
      </c>
      <c r="GW248" s="1" t="n">
        <v>1931.44</v>
      </c>
      <c r="GX248" s="1" t="n">
        <v>3440.26</v>
      </c>
      <c r="GY248" s="1" t="n">
        <v>3144.34</v>
      </c>
      <c r="GZ248" s="1" t="n">
        <v>12.16</v>
      </c>
      <c r="HA248" s="1" t="n">
        <v>2.93</v>
      </c>
      <c r="HB248" s="1" t="n">
        <v>4.68</v>
      </c>
      <c r="HC248" s="1" t="n">
        <v>0</v>
      </c>
      <c r="HD248" s="1" t="n">
        <v>94.14</v>
      </c>
      <c r="HE248" s="1" t="n">
        <v>181.33</v>
      </c>
      <c r="HF248" s="1" t="n">
        <v>3</v>
      </c>
      <c r="HG248" s="1" t="n">
        <v>2.22</v>
      </c>
      <c r="HH248" s="1" t="n">
        <v>29.34</v>
      </c>
      <c r="HI248" s="1" t="n">
        <v>6.29</v>
      </c>
      <c r="HJ248" s="1" t="n">
        <v>2.32</v>
      </c>
      <c r="HK248" s="1" t="n">
        <v>3.63</v>
      </c>
      <c r="HL248" s="1" t="n">
        <v>360.04</v>
      </c>
      <c r="HM248" s="1" t="n">
        <v>4.21</v>
      </c>
      <c r="HN248" s="1" t="n">
        <v>55.91</v>
      </c>
      <c r="HO248" s="1" t="n">
        <v>3694.52</v>
      </c>
      <c r="HP248" s="1" t="n">
        <v>2464.53</v>
      </c>
      <c r="HQ248" s="1" t="n">
        <v>54.94</v>
      </c>
      <c r="HR248" s="1" t="n">
        <v>953.86</v>
      </c>
      <c r="HS248" s="1" t="n">
        <v>468.61</v>
      </c>
      <c r="HT248" s="1" t="n">
        <v>3133.3</v>
      </c>
      <c r="HU248" s="1" t="n">
        <v>675.79</v>
      </c>
      <c r="HV248" s="1" t="n">
        <v>302.98</v>
      </c>
      <c r="HW248" s="1" t="n">
        <v>12.24</v>
      </c>
      <c r="HX248" s="1" t="n">
        <v>11.34</v>
      </c>
      <c r="HY248" s="1" t="n">
        <v>8.49</v>
      </c>
      <c r="HZ248" s="1" t="n">
        <v>2.24</v>
      </c>
      <c r="IA248" s="1" t="n">
        <v>12.12</v>
      </c>
      <c r="IB248" s="1" t="n">
        <v>3.32</v>
      </c>
      <c r="IC248" s="1" t="n">
        <v>28.44</v>
      </c>
      <c r="ID248" s="1" t="n">
        <v>10.06</v>
      </c>
      <c r="IE248" s="1" t="n">
        <v>29.99</v>
      </c>
      <c r="IF248" s="1" t="n">
        <v>39.9</v>
      </c>
      <c r="IG248" s="1" t="n">
        <v>20.52</v>
      </c>
      <c r="IH248" s="1" t="n">
        <v>339.47</v>
      </c>
      <c r="II248" s="1" t="n">
        <v>14.9</v>
      </c>
      <c r="IJ248" s="1" t="n">
        <v>58.94</v>
      </c>
      <c r="IK248" s="1" t="n">
        <v>60.63</v>
      </c>
      <c r="IL248" s="1" t="n">
        <v>2431742.9</v>
      </c>
      <c r="IM248" s="1" t="n">
        <v>5931.23</v>
      </c>
      <c r="IN248" s="1" t="n">
        <v>84.17</v>
      </c>
      <c r="IO248" s="1" t="n">
        <v>0.24</v>
      </c>
      <c r="IP248" s="1" t="n">
        <v>0.09</v>
      </c>
      <c r="IQ248" s="1" t="n">
        <v>0.09</v>
      </c>
      <c r="IR248" s="1" t="n">
        <v>0.21</v>
      </c>
      <c r="IS248" s="1" t="n">
        <v>0.24</v>
      </c>
      <c r="IT248" s="1" t="n">
        <v>0.25</v>
      </c>
      <c r="IU248" s="1" t="n">
        <v>1.6</v>
      </c>
      <c r="IV248" s="1" t="n">
        <v>2.11</v>
      </c>
      <c r="IW248" s="1" t="n">
        <v>17.37</v>
      </c>
      <c r="IX248" s="1" t="n">
        <v>13.59</v>
      </c>
      <c r="IY248" s="1" t="n">
        <v>7.17</v>
      </c>
      <c r="IZ248" s="1" t="n">
        <v>5.01</v>
      </c>
      <c r="JA248" s="1" t="n">
        <v>2.35</v>
      </c>
      <c r="JB248" s="1" t="n">
        <v>0.12</v>
      </c>
      <c r="JC248" s="1" t="n">
        <v>33.75</v>
      </c>
      <c r="JD248" s="1" t="n">
        <v>18.94</v>
      </c>
      <c r="JE248" s="1" t="n">
        <v>2.33</v>
      </c>
      <c r="JF248" s="1" t="n">
        <v>0.33</v>
      </c>
      <c r="JG248" s="1" t="n">
        <v>0.02</v>
      </c>
      <c r="JH248" s="1" t="n">
        <v>16.13</v>
      </c>
      <c r="JI248" s="1" t="n">
        <v>8.29</v>
      </c>
      <c r="JJ248" s="1" t="n">
        <v>0.23</v>
      </c>
      <c r="JK248" s="1" t="n">
        <v>0.33</v>
      </c>
      <c r="JL248" s="1" t="n">
        <v>1.12</v>
      </c>
      <c r="JM248" s="1" t="n">
        <v>0.69</v>
      </c>
      <c r="JN248" s="1" t="n">
        <v>0.02</v>
      </c>
      <c r="JO248" s="1" t="n">
        <v>0.19</v>
      </c>
      <c r="JP248" s="1" t="n">
        <v>0.07</v>
      </c>
      <c r="JQ248" s="1" t="n">
        <v>0.04</v>
      </c>
      <c r="JR248" s="1" t="n">
        <v>0.01</v>
      </c>
      <c r="JS248" s="1" t="n">
        <v>0.02</v>
      </c>
      <c r="JT248" s="1" t="n">
        <v>0.11</v>
      </c>
      <c r="JU248" s="1" t="n">
        <v>0.05</v>
      </c>
      <c r="JV248" s="1" t="n">
        <v>53</v>
      </c>
      <c r="JW248" s="1" t="n">
        <v>3180</v>
      </c>
      <c r="JX248" s="1" t="n">
        <v>47.7</v>
      </c>
      <c r="JY248" s="1" t="n">
        <v>29.094</v>
      </c>
      <c r="JZ248" s="1" t="n">
        <v>23.468</v>
      </c>
      <c r="KA248" s="1" t="n">
        <v>1408.08</v>
      </c>
      <c r="KB248" s="1" t="n">
        <v>4.6675</v>
      </c>
      <c r="KC248" s="1" t="n">
        <v>1.617</v>
      </c>
      <c r="KD248" s="1" t="n">
        <v>97.02</v>
      </c>
      <c r="KE248" s="1" t="n">
        <v>67.343</v>
      </c>
      <c r="KF248" s="1" t="n">
        <v>120.343</v>
      </c>
      <c r="KG248" s="1" t="n">
        <v>144.1073</v>
      </c>
    </row>
    <row r="249" customFormat="false" ht="15" hidden="false" customHeight="true" outlineLevel="0" collapsed="false">
      <c r="A249" s="1" t="n">
        <v>30961</v>
      </c>
      <c r="B249" s="1" t="n">
        <v>2</v>
      </c>
      <c r="C249" s="1" t="n">
        <v>43</v>
      </c>
      <c r="D249" s="1" t="n">
        <v>1</v>
      </c>
      <c r="E249" s="1" t="n">
        <v>1</v>
      </c>
      <c r="F249" s="1" t="n">
        <v>0</v>
      </c>
      <c r="G249" s="1" t="n">
        <v>1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</v>
      </c>
      <c r="M249" s="1" t="n">
        <v>1</v>
      </c>
      <c r="N249" s="1" t="n">
        <v>0</v>
      </c>
      <c r="O249" s="1" t="n">
        <v>1</v>
      </c>
      <c r="P249" s="1" t="n">
        <f aca="false">SUM(E249:O249)</f>
        <v>4</v>
      </c>
      <c r="Q249" s="1" t="n">
        <v>100</v>
      </c>
      <c r="R249" s="1" t="n">
        <v>70</v>
      </c>
      <c r="S249" s="1" t="n">
        <v>30</v>
      </c>
      <c r="T249" s="2" t="n">
        <v>80</v>
      </c>
      <c r="U249" s="3" t="n">
        <v>67.8</v>
      </c>
      <c r="V249" s="3" t="n">
        <v>157.3</v>
      </c>
      <c r="W249" s="2" t="n">
        <v>27.4013682093206</v>
      </c>
      <c r="X249" s="2" t="n">
        <v>1</v>
      </c>
      <c r="Y249" s="2" t="n">
        <v>79</v>
      </c>
      <c r="Z249" s="2" t="n">
        <v>112.5</v>
      </c>
      <c r="AA249" s="2" t="n">
        <v>43.9863111940505</v>
      </c>
      <c r="AB249" s="2" t="n">
        <v>0.502225047679593</v>
      </c>
      <c r="AC249" s="2" t="n">
        <v>0.702222222222222</v>
      </c>
      <c r="AD249" s="2" t="n">
        <v>37</v>
      </c>
      <c r="AE249" s="2" t="n">
        <v>25.1</v>
      </c>
      <c r="AF249" s="3" t="n">
        <v>42.7</v>
      </c>
      <c r="AG249" s="3" t="n">
        <v>7</v>
      </c>
      <c r="AH249" s="3" t="n">
        <v>44.1</v>
      </c>
      <c r="AI249" s="3" t="n">
        <v>29.9</v>
      </c>
      <c r="AJ249" s="3" t="n">
        <v>40.5</v>
      </c>
      <c r="AK249" s="3" t="n">
        <v>2.2</v>
      </c>
      <c r="AL249" s="3" t="n">
        <v>1308</v>
      </c>
      <c r="AM249" s="3" t="n">
        <v>53</v>
      </c>
      <c r="AN249" s="3" t="n">
        <v>2040</v>
      </c>
      <c r="AO249" s="3" t="n">
        <v>97</v>
      </c>
      <c r="AP249" s="1" t="n">
        <v>175</v>
      </c>
      <c r="AQ249" s="1" t="n">
        <v>174</v>
      </c>
      <c r="AR249" s="1" t="n">
        <v>164</v>
      </c>
      <c r="AS249" s="1" t="n">
        <v>158</v>
      </c>
      <c r="AT249" s="1" t="n">
        <v>3</v>
      </c>
      <c r="AU249" s="1" t="n">
        <v>7575</v>
      </c>
      <c r="AV249" s="1" t="n">
        <f aca="false">((AO249*15)+(AP249*30)+(AQ249*30)+(AR249*30)+(AS249*15))</f>
        <v>19215</v>
      </c>
      <c r="AW249" s="1" t="n">
        <v>5.39</v>
      </c>
      <c r="AX249" s="4" t="n">
        <f aca="false">10000/SQRT((AO249*BE249)*(AVERAGE(AO249:AS249)*AVERAGE(BE249:BI249)))</f>
        <v>4.67194798302298</v>
      </c>
      <c r="AY249" s="4" t="n">
        <v>0</v>
      </c>
      <c r="AZ249" s="2" t="n">
        <f aca="false">(AO249*BE249)/405</f>
        <v>1.54241975308642</v>
      </c>
      <c r="BA249" s="2" t="n">
        <v>0</v>
      </c>
      <c r="BB249" s="2" t="n">
        <f aca="false">1/(LOG(BE249)+LOG(AO249))</f>
        <v>0.357697594805016</v>
      </c>
      <c r="BC249" s="2" t="n">
        <f aca="false">(BF249-BE249)/(AP249-AO249)</f>
        <v>0.27</v>
      </c>
      <c r="BD249" s="2" t="n">
        <f aca="false">(20*BE249)/((AO249/18)-3.5)</f>
        <v>68.1882352941176</v>
      </c>
      <c r="BE249" s="2" t="n">
        <v>6.44</v>
      </c>
      <c r="BF249" s="2" t="n">
        <v>27.5</v>
      </c>
      <c r="BG249" s="2" t="n">
        <v>56.5</v>
      </c>
      <c r="BH249" s="2" t="n">
        <v>61.4</v>
      </c>
      <c r="BI249" s="2" t="n">
        <v>86.9</v>
      </c>
      <c r="BJ249" s="2" t="n">
        <f aca="false">((BE249*15)+(BF249*30)+(BG249*30)+(BH249*30)+(BI249*15))-(BE249*120)</f>
        <v>4989.3</v>
      </c>
      <c r="BK249" s="2" t="n">
        <f aca="false">((BE249*15)+(BF249*30)+(BG249*30)+(BH249*30)+(BI249*15))</f>
        <v>5762.1</v>
      </c>
      <c r="BL249" s="2" t="n">
        <f aca="false">(1/BE249)</f>
        <v>0.15527950310559</v>
      </c>
      <c r="BM249" s="2" t="n">
        <f aca="false">(BJ249/AU249)</f>
        <v>0.658653465346535</v>
      </c>
      <c r="BN249" s="2" t="n">
        <f aca="false">(BK249/AV249)</f>
        <v>0.299875097580016</v>
      </c>
      <c r="BO249" s="2" t="n">
        <f aca="false">(AX249*BM249)</f>
        <v>3.07719472893684</v>
      </c>
      <c r="BP249" s="2" t="n">
        <f aca="false">(AX249*BN249)</f>
        <v>1.40100085729777</v>
      </c>
      <c r="BQ249" s="2" t="n">
        <v>2</v>
      </c>
      <c r="BR249" s="4" t="n">
        <f aca="false">(BC249*BL249)</f>
        <v>0.0419254658385093</v>
      </c>
      <c r="BS249" s="1" t="n">
        <v>154</v>
      </c>
      <c r="BT249" s="1" t="n">
        <v>0</v>
      </c>
      <c r="BU249" s="1" t="n">
        <v>42</v>
      </c>
      <c r="BV249" s="1" t="n">
        <v>1</v>
      </c>
      <c r="BW249" s="1" t="n">
        <v>86</v>
      </c>
      <c r="BX249" s="1" t="n">
        <v>0</v>
      </c>
      <c r="BY249" s="1" t="n">
        <v>26</v>
      </c>
      <c r="BZ249" s="1" t="n">
        <v>131</v>
      </c>
      <c r="CA249" s="1" t="n">
        <v>0</v>
      </c>
      <c r="CB249" s="1" t="n">
        <v>2</v>
      </c>
      <c r="CD249" s="1" t="n">
        <v>64</v>
      </c>
      <c r="CE249" s="1" t="n">
        <v>33.44</v>
      </c>
      <c r="CF249" s="1" t="n">
        <v>41.49</v>
      </c>
      <c r="CG249" s="1" t="n">
        <v>144</v>
      </c>
      <c r="CH249" s="1" t="n">
        <v>64</v>
      </c>
      <c r="CI249" s="1" t="n">
        <v>462</v>
      </c>
      <c r="CJ249" s="1" t="n">
        <v>1.86</v>
      </c>
      <c r="CK249" s="1" t="s">
        <v>429</v>
      </c>
      <c r="CL249" s="4" t="n">
        <v>0.04</v>
      </c>
      <c r="CM249" s="4" t="n">
        <v>0.04525</v>
      </c>
    </row>
    <row r="250" customFormat="false" ht="15" hidden="false" customHeight="true" outlineLevel="0" collapsed="false">
      <c r="A250" s="1" t="n">
        <v>30964</v>
      </c>
      <c r="B250" s="1" t="n">
        <v>1</v>
      </c>
      <c r="C250" s="1" t="n">
        <v>61</v>
      </c>
      <c r="D250" s="1" t="n">
        <v>1</v>
      </c>
      <c r="E250" s="1" t="n">
        <v>1</v>
      </c>
      <c r="F250" s="1" t="n">
        <v>1</v>
      </c>
      <c r="G250" s="1" t="n">
        <v>1</v>
      </c>
      <c r="H250" s="1" t="n">
        <v>1</v>
      </c>
      <c r="I250" s="1" t="n">
        <v>0</v>
      </c>
      <c r="J250" s="1" t="n">
        <v>0</v>
      </c>
      <c r="K250" s="1" t="n">
        <v>0</v>
      </c>
      <c r="L250" s="1" t="n">
        <v>0</v>
      </c>
      <c r="M250" s="1" t="n">
        <v>1</v>
      </c>
      <c r="N250" s="1" t="n">
        <v>0</v>
      </c>
      <c r="O250" s="1" t="n">
        <v>1</v>
      </c>
      <c r="P250" s="1" t="n">
        <f aca="false">SUM(E250:O250)</f>
        <v>6</v>
      </c>
      <c r="Q250" s="1" t="n">
        <v>160</v>
      </c>
      <c r="R250" s="1" t="n">
        <v>90</v>
      </c>
      <c r="S250" s="1" t="n">
        <v>70</v>
      </c>
      <c r="T250" s="2" t="n">
        <v>113.333333333333</v>
      </c>
      <c r="U250" s="3" t="n">
        <v>78.6</v>
      </c>
      <c r="V250" s="3" t="n">
        <v>166.6</v>
      </c>
      <c r="W250" s="2" t="n">
        <v>28.3186503893274</v>
      </c>
      <c r="X250" s="2" t="n">
        <v>1</v>
      </c>
      <c r="Y250" s="2" t="n">
        <v>99</v>
      </c>
      <c r="Z250" s="2" t="n">
        <v>100</v>
      </c>
      <c r="AA250" s="2" t="n">
        <v>42.1684451128838</v>
      </c>
      <c r="AB250" s="2" t="n">
        <v>0.594237695078031</v>
      </c>
      <c r="AC250" s="2" t="n">
        <v>0.99</v>
      </c>
      <c r="AD250" s="2" t="n">
        <v>28.2</v>
      </c>
      <c r="AE250" s="2" t="n">
        <v>22.2</v>
      </c>
      <c r="AF250" s="3" t="n">
        <v>56.4</v>
      </c>
      <c r="AG250" s="3" t="n">
        <v>15</v>
      </c>
      <c r="AH250" s="3" t="n">
        <v>50.8</v>
      </c>
      <c r="AI250" s="3" t="n">
        <v>39.9</v>
      </c>
      <c r="AJ250" s="3" t="n">
        <v>53.6</v>
      </c>
      <c r="AK250" s="3" t="n">
        <v>2.8</v>
      </c>
      <c r="AL250" s="3" t="n">
        <v>1643</v>
      </c>
      <c r="AM250" s="3" t="n">
        <v>68</v>
      </c>
      <c r="AN250" s="3" t="n">
        <v>3450</v>
      </c>
      <c r="AO250" s="3" t="n">
        <v>101</v>
      </c>
      <c r="AP250" s="1" t="n">
        <v>164</v>
      </c>
      <c r="AQ250" s="1" t="n">
        <v>160</v>
      </c>
      <c r="AR250" s="1" t="n">
        <v>181</v>
      </c>
      <c r="AS250" s="1" t="n">
        <v>165</v>
      </c>
      <c r="AT250" s="1" t="n">
        <v>4</v>
      </c>
      <c r="AU250" s="1" t="n">
        <f aca="false">((AO250*15)+(AP250*30)+(AQ250*30)+(AR250*30)+(AS250*15))-(AO250*120)</f>
        <v>7020</v>
      </c>
      <c r="AV250" s="1" t="n">
        <f aca="false">((AO250*15)+(AP250*30)+(AQ250*30)+(AR250*30)+(AS250*15))</f>
        <v>19140</v>
      </c>
      <c r="AW250" s="1" t="n">
        <v>5.74</v>
      </c>
      <c r="AX250" s="4" t="n">
        <f aca="false">10000/SQRT((AO250*BE250)*(AVERAGE(AO250:AS250)*AVERAGE(BE250:BI250)))</f>
        <v>8.86669250599132</v>
      </c>
      <c r="AY250" s="4" t="n">
        <v>0</v>
      </c>
      <c r="AZ250" s="2" t="n">
        <f aca="false">(AO250*BE250)/405</f>
        <v>0.830444444444444</v>
      </c>
      <c r="BA250" s="2" t="n">
        <v>0</v>
      </c>
      <c r="BB250" s="2" t="n">
        <f aca="false">1/(LOG(BE250)+LOG(AO250))</f>
        <v>0.395762866613072</v>
      </c>
      <c r="BC250" s="2" t="n">
        <f aca="false">(BF250-BE250)/(AP250-AO250)</f>
        <v>0.348730158730159</v>
      </c>
      <c r="BD250" s="2" t="n">
        <f aca="false">(20*BE250)/((AO250/18)-3.5)</f>
        <v>31.5473684210526</v>
      </c>
      <c r="BE250" s="2" t="n">
        <v>3.33</v>
      </c>
      <c r="BF250" s="3" t="n">
        <v>25.3</v>
      </c>
      <c r="BG250" s="3" t="n">
        <v>34.9</v>
      </c>
      <c r="BH250" s="3" t="n">
        <v>32</v>
      </c>
      <c r="BI250" s="3" t="n">
        <v>27.1</v>
      </c>
      <c r="BJ250" s="2" t="n">
        <f aca="false">((BE250*15)+(BF250*30)+(BG250*30)+(BH250*30)+(BI250*15))-(BE250*120)</f>
        <v>2822.85</v>
      </c>
      <c r="BK250" s="2" t="n">
        <f aca="false">((BE250*15)+(BF250*30)+(BG250*30)+(BH250*30)+(BI250*15))</f>
        <v>3222.45</v>
      </c>
      <c r="BL250" s="2" t="n">
        <f aca="false">(1/BE250)</f>
        <v>0.3003003003003</v>
      </c>
      <c r="BM250" s="2" t="n">
        <f aca="false">(BJ250/AU250)</f>
        <v>0.402115384615385</v>
      </c>
      <c r="BN250" s="2" t="n">
        <f aca="false">(BK250/AV250)</f>
        <v>0.168362068965517</v>
      </c>
      <c r="BO250" s="2" t="n">
        <f aca="false">(AX250*BM250)</f>
        <v>3.56543346731305</v>
      </c>
      <c r="BP250" s="2" t="n">
        <f aca="false">(AX250*BN250)</f>
        <v>1.49281469518975</v>
      </c>
      <c r="BQ250" s="2" t="n">
        <v>2</v>
      </c>
      <c r="BR250" s="4" t="n">
        <f aca="false">(BC250*BL250)</f>
        <v>0.104723771390438</v>
      </c>
      <c r="BS250" s="1" t="n">
        <v>187</v>
      </c>
      <c r="BT250" s="1" t="n">
        <v>0</v>
      </c>
      <c r="BU250" s="1" t="n">
        <v>40</v>
      </c>
      <c r="BV250" s="1" t="n">
        <v>0</v>
      </c>
      <c r="BW250" s="1" t="n">
        <v>104</v>
      </c>
      <c r="BX250" s="1" t="n">
        <v>0</v>
      </c>
      <c r="BY250" s="1" t="n">
        <v>43</v>
      </c>
      <c r="BZ250" s="1" t="n">
        <v>217</v>
      </c>
      <c r="CA250" s="1" t="n">
        <v>1</v>
      </c>
      <c r="CB250" s="1" t="n">
        <v>2</v>
      </c>
      <c r="CD250" s="1" t="n">
        <v>55</v>
      </c>
      <c r="CE250" s="1" t="n">
        <v>-11.17</v>
      </c>
      <c r="CF250" s="1" t="n">
        <v>6.42</v>
      </c>
      <c r="CG250" s="1" t="n">
        <v>160</v>
      </c>
      <c r="CH250" s="1" t="n">
        <v>74</v>
      </c>
      <c r="CI250" s="1" t="n">
        <v>392</v>
      </c>
      <c r="CJ250" s="1" t="n">
        <v>1.95</v>
      </c>
      <c r="CK250" s="1" t="s">
        <v>433</v>
      </c>
      <c r="CL250" s="4" t="n">
        <v>0.0625</v>
      </c>
      <c r="CM250" s="4" t="n">
        <v>0.06</v>
      </c>
      <c r="FM250" s="1" t="n">
        <v>6</v>
      </c>
      <c r="FN250" s="1" t="n">
        <v>6</v>
      </c>
      <c r="FO250" s="1" t="n">
        <v>2</v>
      </c>
      <c r="FP250" s="1" t="n">
        <v>2</v>
      </c>
      <c r="FQ250" s="1" t="n">
        <v>24.57001</v>
      </c>
      <c r="FR250" s="1" t="n">
        <v>29880.13</v>
      </c>
      <c r="FS250" s="1" t="n">
        <v>67.02</v>
      </c>
      <c r="FT250" s="1" t="n">
        <v>1</v>
      </c>
      <c r="FU250" s="1" t="n">
        <v>4</v>
      </c>
      <c r="FV250" s="1" t="n">
        <v>1</v>
      </c>
      <c r="FW250" s="1" t="n">
        <v>2654.37</v>
      </c>
      <c r="FX250" s="1" t="n">
        <v>79.84</v>
      </c>
      <c r="FY250" s="1" t="n">
        <v>47.18</v>
      </c>
      <c r="FZ250" s="1" t="n">
        <v>40.25</v>
      </c>
      <c r="GA250" s="1" t="n">
        <v>30.65</v>
      </c>
      <c r="GB250" s="1" t="n">
        <v>398.82</v>
      </c>
      <c r="GC250" s="1" t="n">
        <v>23.66</v>
      </c>
      <c r="GD250" s="1" t="n">
        <v>10.15</v>
      </c>
      <c r="GE250" s="1" t="n">
        <v>37.25</v>
      </c>
      <c r="GF250" s="1" t="n">
        <v>96.04</v>
      </c>
      <c r="GG250" s="1" t="n">
        <v>0.27</v>
      </c>
      <c r="GH250" s="1" t="n">
        <v>9.2</v>
      </c>
      <c r="GI250" s="1" t="n">
        <v>5.03</v>
      </c>
      <c r="GJ250" s="1" t="n">
        <v>27.22</v>
      </c>
      <c r="GK250" s="1" t="n">
        <v>26.96</v>
      </c>
      <c r="GL250" s="1" t="n">
        <v>8.53</v>
      </c>
      <c r="GM250" s="1" t="n">
        <v>6.57</v>
      </c>
      <c r="GN250" s="1" t="n">
        <v>0</v>
      </c>
      <c r="GO250" s="1" t="n">
        <v>17.27</v>
      </c>
      <c r="GP250" s="1" t="n">
        <v>5.27</v>
      </c>
      <c r="GQ250" s="1" t="n">
        <v>2.59</v>
      </c>
      <c r="GR250" s="1" t="n">
        <v>1.36</v>
      </c>
      <c r="GS250" s="1" t="n">
        <v>1556.08</v>
      </c>
      <c r="GT250" s="1" t="n">
        <v>13.94</v>
      </c>
      <c r="GU250" s="1" t="n">
        <v>0.49</v>
      </c>
      <c r="GV250" s="1" t="n">
        <v>416.45</v>
      </c>
      <c r="GW250" s="1" t="n">
        <v>1830.57</v>
      </c>
      <c r="GX250" s="1" t="n">
        <v>3841.16</v>
      </c>
      <c r="GY250" s="1" t="n">
        <v>2406.11</v>
      </c>
      <c r="GZ250" s="1" t="n">
        <v>8.75</v>
      </c>
      <c r="HA250" s="1" t="n">
        <v>2.94</v>
      </c>
      <c r="HB250" s="1" t="n">
        <v>2.8</v>
      </c>
      <c r="HC250" s="1" t="n">
        <v>0</v>
      </c>
      <c r="HD250" s="1" t="n">
        <v>59.04</v>
      </c>
      <c r="HE250" s="1" t="n">
        <v>254.3</v>
      </c>
      <c r="HF250" s="1" t="n">
        <v>1.8</v>
      </c>
      <c r="HG250" s="1" t="n">
        <v>2.42</v>
      </c>
      <c r="HH250" s="1" t="n">
        <v>17</v>
      </c>
      <c r="HI250" s="1" t="n">
        <v>5.65</v>
      </c>
      <c r="HJ250" s="1" t="n">
        <v>2.27</v>
      </c>
      <c r="HK250" s="1" t="n">
        <v>6.4</v>
      </c>
      <c r="HL250" s="1" t="n">
        <v>302.45</v>
      </c>
      <c r="HM250" s="1" t="n">
        <v>3.86</v>
      </c>
      <c r="HN250" s="1" t="n">
        <v>37.25</v>
      </c>
      <c r="HO250" s="1" t="n">
        <v>3684.01</v>
      </c>
      <c r="HP250" s="1" t="n">
        <v>2185.06</v>
      </c>
      <c r="HQ250" s="1" t="n">
        <v>18.47</v>
      </c>
      <c r="HR250" s="1" t="n">
        <v>967.65</v>
      </c>
      <c r="HS250" s="1" t="n">
        <v>85.21</v>
      </c>
      <c r="HT250" s="1" t="n">
        <v>3321.37</v>
      </c>
      <c r="HU250" s="1" t="n">
        <v>555.59</v>
      </c>
      <c r="HV250" s="1" t="n">
        <v>340.89</v>
      </c>
      <c r="HW250" s="1" t="n">
        <v>9.8</v>
      </c>
      <c r="HX250" s="1" t="n">
        <v>6.44</v>
      </c>
      <c r="HY250" s="1" t="n">
        <v>6.03</v>
      </c>
      <c r="HZ250" s="1" t="n">
        <v>0.42</v>
      </c>
      <c r="IA250" s="1" t="n">
        <v>8.53</v>
      </c>
      <c r="IB250" s="1" t="n">
        <v>1.28</v>
      </c>
      <c r="IC250" s="1" t="n">
        <v>17.75</v>
      </c>
      <c r="ID250" s="1" t="n">
        <v>6.34</v>
      </c>
      <c r="IE250" s="1" t="n">
        <v>29.89</v>
      </c>
      <c r="IF250" s="1" t="n">
        <v>34.4</v>
      </c>
      <c r="IG250" s="1" t="n">
        <v>15.45</v>
      </c>
      <c r="IH250" s="1" t="n">
        <v>278.26</v>
      </c>
      <c r="II250" s="1" t="n">
        <v>0.18</v>
      </c>
      <c r="IJ250" s="1" t="n">
        <v>3.52</v>
      </c>
      <c r="IK250" s="1" t="n">
        <v>34.73</v>
      </c>
      <c r="IL250" s="1" t="n">
        <v>3278963.5</v>
      </c>
      <c r="IM250" s="1" t="n">
        <v>8221.66</v>
      </c>
      <c r="IN250" s="1" t="n">
        <v>76.79</v>
      </c>
      <c r="IO250" s="1" t="n">
        <v>0.68</v>
      </c>
      <c r="IP250" s="1" t="n">
        <v>0.47</v>
      </c>
      <c r="IQ250" s="1" t="n">
        <v>0.3</v>
      </c>
      <c r="IR250" s="1" t="n">
        <v>0.62</v>
      </c>
      <c r="IS250" s="1" t="n">
        <v>0.59</v>
      </c>
      <c r="IT250" s="1" t="n">
        <v>0.49</v>
      </c>
      <c r="IU250" s="1" t="n">
        <v>2.38</v>
      </c>
      <c r="IV250" s="1" t="n">
        <v>3.26</v>
      </c>
      <c r="IW250" s="1" t="n">
        <v>12.4</v>
      </c>
      <c r="IX250" s="1" t="n">
        <v>12.03</v>
      </c>
      <c r="IY250" s="1" t="n">
        <v>5.55</v>
      </c>
      <c r="IZ250" s="1" t="n">
        <v>3.87</v>
      </c>
      <c r="JA250" s="1" t="n">
        <v>1.19</v>
      </c>
      <c r="JB250" s="1" t="n">
        <v>0.13</v>
      </c>
      <c r="JC250" s="1" t="n">
        <v>23.27</v>
      </c>
      <c r="JD250" s="1" t="n">
        <v>11.84</v>
      </c>
      <c r="JE250" s="1" t="n">
        <v>1.71</v>
      </c>
      <c r="JF250" s="1" t="n">
        <v>0.05</v>
      </c>
      <c r="JG250" s="1" t="n">
        <v>0</v>
      </c>
      <c r="JH250" s="1" t="n">
        <v>9.44</v>
      </c>
      <c r="JI250" s="1" t="n">
        <v>6.45</v>
      </c>
      <c r="JJ250" s="1" t="n">
        <v>0.2</v>
      </c>
      <c r="JK250" s="1" t="n">
        <v>0.41</v>
      </c>
      <c r="JL250" s="1" t="n">
        <v>0.71</v>
      </c>
      <c r="JM250" s="1" t="n">
        <v>0.6</v>
      </c>
      <c r="JN250" s="1" t="n">
        <v>0</v>
      </c>
      <c r="JO250" s="1" t="n">
        <v>0.09</v>
      </c>
      <c r="JP250" s="1" t="n">
        <v>0.03</v>
      </c>
      <c r="JQ250" s="1" t="n">
        <v>0</v>
      </c>
      <c r="JR250" s="1" t="n">
        <v>0</v>
      </c>
      <c r="JS250" s="1" t="n">
        <v>0</v>
      </c>
      <c r="JT250" s="1" t="n">
        <v>0.02</v>
      </c>
      <c r="JU250" s="1" t="n">
        <v>0.01</v>
      </c>
      <c r="JV250" s="1" t="n">
        <v>49</v>
      </c>
      <c r="JW250" s="1" t="n">
        <v>2940</v>
      </c>
      <c r="JX250" s="1" t="n">
        <v>44.1</v>
      </c>
      <c r="JY250" s="1" t="n">
        <v>6.7143</v>
      </c>
      <c r="JZ250" s="1" t="n">
        <v>4.109</v>
      </c>
      <c r="KA250" s="1" t="n">
        <v>246.54</v>
      </c>
      <c r="KB250" s="1" t="n">
        <v>10.95</v>
      </c>
      <c r="KC250" s="1" t="n">
        <v>4.5</v>
      </c>
      <c r="KD250" s="1" t="n">
        <v>270</v>
      </c>
      <c r="KE250" s="1" t="n">
        <v>44.34901</v>
      </c>
      <c r="KF250" s="1" t="n">
        <v>93.34901</v>
      </c>
      <c r="KG250" s="1" t="n">
        <v>116.3038</v>
      </c>
    </row>
    <row r="251" customFormat="false" ht="15" hidden="false" customHeight="true" outlineLevel="0" collapsed="false">
      <c r="A251" s="1" t="n">
        <v>30965</v>
      </c>
      <c r="B251" s="1" t="n">
        <v>2</v>
      </c>
      <c r="C251" s="1" t="n">
        <v>35</v>
      </c>
      <c r="D251" s="1" t="n">
        <v>1</v>
      </c>
      <c r="E251" s="1" t="n">
        <v>1</v>
      </c>
      <c r="F251" s="1" t="n">
        <v>0</v>
      </c>
      <c r="G251" s="1" t="n">
        <v>1</v>
      </c>
      <c r="H251" s="1" t="n">
        <v>0</v>
      </c>
      <c r="I251" s="1" t="n">
        <v>0</v>
      </c>
      <c r="J251" s="1" t="n">
        <v>0</v>
      </c>
      <c r="K251" s="1" t="n">
        <v>0</v>
      </c>
      <c r="L251" s="1" t="n">
        <v>0</v>
      </c>
      <c r="M251" s="1" t="n">
        <v>0</v>
      </c>
      <c r="N251" s="1" t="n">
        <v>0</v>
      </c>
      <c r="O251" s="1" t="n">
        <v>1</v>
      </c>
      <c r="P251" s="1" t="n">
        <f aca="false">SUM(E251:O251)</f>
        <v>3</v>
      </c>
      <c r="Q251" s="1" t="n">
        <v>110</v>
      </c>
      <c r="R251" s="1" t="n">
        <v>70</v>
      </c>
      <c r="S251" s="1" t="n">
        <v>40</v>
      </c>
      <c r="T251" s="2" t="n">
        <v>83.3333333333333</v>
      </c>
      <c r="U251" s="3" t="n">
        <v>61.5</v>
      </c>
      <c r="V251" s="3" t="n">
        <v>160.5</v>
      </c>
      <c r="W251" s="2" t="n">
        <v>23.8739919061345</v>
      </c>
      <c r="X251" s="2" t="n">
        <v>0</v>
      </c>
      <c r="Y251" s="2" t="n">
        <v>75.2</v>
      </c>
      <c r="Z251" s="2" t="n">
        <v>100</v>
      </c>
      <c r="AA251" s="2" t="n">
        <v>35.290406208773</v>
      </c>
      <c r="AB251" s="2" t="n">
        <v>0.468535825545171</v>
      </c>
      <c r="AC251" s="2" t="n">
        <v>0.752</v>
      </c>
      <c r="AD251" s="2" t="n">
        <v>30.6</v>
      </c>
      <c r="AE251" s="2" t="n">
        <v>18.8</v>
      </c>
      <c r="AF251" s="3" t="n">
        <v>42.7</v>
      </c>
      <c r="AG251" s="3" t="n">
        <v>4</v>
      </c>
      <c r="AH251" s="3" t="n">
        <v>48.5</v>
      </c>
      <c r="AI251" s="3" t="n">
        <v>29.8</v>
      </c>
      <c r="AJ251" s="3" t="n">
        <v>40.5</v>
      </c>
      <c r="AK251" s="3" t="n">
        <v>2.2</v>
      </c>
      <c r="AL251" s="3" t="n">
        <v>1298</v>
      </c>
      <c r="AM251" s="3" t="n">
        <v>33</v>
      </c>
      <c r="AN251" s="3" t="n">
        <v>2129</v>
      </c>
      <c r="AO251" s="3" t="n">
        <v>93</v>
      </c>
      <c r="AP251" s="1" t="n">
        <v>122</v>
      </c>
      <c r="AQ251" s="1" t="n">
        <v>116</v>
      </c>
      <c r="AR251" s="1" t="n">
        <v>101</v>
      </c>
      <c r="AS251" s="1" t="n">
        <v>104</v>
      </c>
      <c r="AT251" s="1" t="n">
        <v>1</v>
      </c>
      <c r="AU251" s="1" t="n">
        <f aca="false">((AO251*15)+(AP251*30)+(AQ251*30)+(AR251*30)+(AS251*15))-(AO251*120)</f>
        <v>1965</v>
      </c>
      <c r="AV251" s="1" t="n">
        <f aca="false">((AO251*15)+(AP251*30)+(AQ251*30)+(AR251*30)+(AS251*15))</f>
        <v>13125</v>
      </c>
      <c r="AX251" s="4" t="n">
        <f aca="false">10000/SQRT((AO251*BE251)*(AVERAGE(AO251:AS251)*AVERAGE(BE251:BI251)))</f>
        <v>2.6744117910223</v>
      </c>
      <c r="AY251" s="4" t="n">
        <v>1</v>
      </c>
      <c r="AZ251" s="2" t="n">
        <f aca="false">(AO251*BE251)/405</f>
        <v>3.37555555555556</v>
      </c>
      <c r="BA251" s="2" t="n">
        <v>1</v>
      </c>
      <c r="BB251" s="2" t="n">
        <f aca="false">1/(LOG(BE251)+LOG(AO251))</f>
        <v>0.318897860085325</v>
      </c>
      <c r="BC251" s="2" t="n">
        <f aca="false">(BF251-BE251)/(AP251-AO251)</f>
        <v>3.42413793103448</v>
      </c>
      <c r="BD251" s="2" t="n">
        <f aca="false">(20*BE251)/((AO251/18)-3.5)</f>
        <v>176.4</v>
      </c>
      <c r="BE251" s="3" t="n">
        <v>14.7</v>
      </c>
      <c r="BF251" s="3" t="n">
        <v>114</v>
      </c>
      <c r="BG251" s="3" t="n">
        <v>93.3</v>
      </c>
      <c r="BH251" s="3" t="n">
        <v>113</v>
      </c>
      <c r="BI251" s="3" t="n">
        <v>142</v>
      </c>
      <c r="BJ251" s="2" t="n">
        <f aca="false">((BE251*15)+(BF251*30)+(BG251*30)+(BH251*30)+(BI251*15))-(BE251*120)</f>
        <v>10195.5</v>
      </c>
      <c r="BK251" s="2" t="n">
        <f aca="false">((BE251*15)+(BF251*30)+(BG251*30)+(BH251*30)+(BI251*15))</f>
        <v>11959.5</v>
      </c>
      <c r="BL251" s="2" t="n">
        <f aca="false">(1/BE251)</f>
        <v>0.0680272108843537</v>
      </c>
      <c r="BM251" s="2" t="n">
        <f aca="false">(BJ251/AU251)</f>
        <v>5.18854961832061</v>
      </c>
      <c r="BN251" s="2" t="n">
        <f aca="false">(BK251/AV251)</f>
        <v>0.9112</v>
      </c>
      <c r="BO251" s="2" t="n">
        <f aca="false">(AX251*BM251)</f>
        <v>13.8763182775409</v>
      </c>
      <c r="BP251" s="2" t="n">
        <f aca="false">(AX251*BN251)</f>
        <v>2.43692402397952</v>
      </c>
      <c r="BQ251" s="2" t="n">
        <v>2</v>
      </c>
      <c r="BR251" s="4" t="n">
        <f aca="false">(BC251*BL251)</f>
        <v>0.232934553131597</v>
      </c>
      <c r="BS251" s="1" t="n">
        <v>157</v>
      </c>
      <c r="BT251" s="1" t="n">
        <v>0</v>
      </c>
      <c r="BU251" s="1" t="n">
        <v>39</v>
      </c>
      <c r="BV251" s="1" t="n">
        <v>1</v>
      </c>
      <c r="BW251" s="1" t="n">
        <v>92</v>
      </c>
      <c r="BX251" s="1" t="n">
        <v>0</v>
      </c>
      <c r="BY251" s="1" t="n">
        <v>26</v>
      </c>
      <c r="BZ251" s="1" t="n">
        <v>132</v>
      </c>
      <c r="CA251" s="1" t="n">
        <v>0</v>
      </c>
      <c r="CB251" s="1" t="n">
        <v>1</v>
      </c>
      <c r="CD251" s="1" t="n">
        <v>58</v>
      </c>
      <c r="CE251" s="1" t="n">
        <v>41.91</v>
      </c>
      <c r="CF251" s="1" t="n">
        <v>65.23</v>
      </c>
      <c r="CG251" s="1" t="n">
        <v>142</v>
      </c>
      <c r="CH251" s="1" t="n">
        <v>66</v>
      </c>
      <c r="CI251" s="1" t="n">
        <v>461</v>
      </c>
      <c r="CJ251" s="1" t="n">
        <v>1.5</v>
      </c>
      <c r="CK251" s="1" t="s">
        <v>433</v>
      </c>
      <c r="CL251" s="4" t="n">
        <v>0.04</v>
      </c>
      <c r="CM251" s="4" t="n">
        <v>0.035</v>
      </c>
    </row>
    <row r="252" customFormat="false" ht="15" hidden="false" customHeight="true" outlineLevel="0" collapsed="false">
      <c r="A252" s="1" t="n">
        <v>30968</v>
      </c>
      <c r="B252" s="1" t="n">
        <v>2</v>
      </c>
      <c r="C252" s="1" t="n">
        <v>44</v>
      </c>
      <c r="D252" s="1" t="n">
        <v>1</v>
      </c>
      <c r="E252" s="1" t="n">
        <v>1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</v>
      </c>
      <c r="L252" s="1" t="n">
        <v>0</v>
      </c>
      <c r="M252" s="1" t="n">
        <f aca="false">IF(U252&gt;27,1,0)</f>
        <v>1</v>
      </c>
      <c r="N252" s="1" t="n">
        <v>1</v>
      </c>
      <c r="O252" s="1" t="n">
        <v>1</v>
      </c>
      <c r="P252" s="1" t="n">
        <f aca="false">SUM(E252:O252)</f>
        <v>4</v>
      </c>
      <c r="Q252" s="1" t="n">
        <v>120</v>
      </c>
      <c r="R252" s="1" t="n">
        <v>80</v>
      </c>
      <c r="S252" s="1" t="n">
        <v>40</v>
      </c>
      <c r="T252" s="2" t="n">
        <v>93.3333333333333</v>
      </c>
      <c r="U252" s="3" t="n">
        <v>83.2</v>
      </c>
      <c r="V252" s="3" t="n">
        <v>161.5</v>
      </c>
      <c r="W252" s="2" t="n">
        <v>31.8990884605431</v>
      </c>
      <c r="X252" s="2" t="n">
        <v>2</v>
      </c>
      <c r="Y252" s="3" t="n">
        <v>102</v>
      </c>
      <c r="Z252" s="3" t="n">
        <v>108.5</v>
      </c>
      <c r="AA252" s="2" t="n">
        <v>46.6684892274547</v>
      </c>
      <c r="AB252" s="2" t="n">
        <v>0.631578947368421</v>
      </c>
      <c r="AC252" s="2" t="n">
        <v>0.940092165898618</v>
      </c>
      <c r="AD252" s="3" t="n">
        <v>41.2</v>
      </c>
      <c r="AE252" s="3" t="n">
        <v>34.3</v>
      </c>
      <c r="AF252" s="3" t="n">
        <v>48.9</v>
      </c>
      <c r="AG252" s="1" t="n">
        <v>9</v>
      </c>
      <c r="AH252" s="3" t="n">
        <v>41.9</v>
      </c>
      <c r="AI252" s="3" t="n">
        <v>34.9</v>
      </c>
      <c r="AJ252" s="3" t="n">
        <v>46.4</v>
      </c>
      <c r="AK252" s="3" t="n">
        <v>2.5</v>
      </c>
      <c r="AL252" s="1" t="n">
        <v>1502</v>
      </c>
      <c r="AM252" s="1" t="n">
        <v>59</v>
      </c>
      <c r="AN252" s="1" t="n">
        <v>2463</v>
      </c>
      <c r="AO252" s="1" t="n">
        <v>101</v>
      </c>
      <c r="AP252" s="1" t="n">
        <v>150</v>
      </c>
      <c r="AQ252" s="1" t="n">
        <v>178</v>
      </c>
      <c r="AR252" s="1" t="n">
        <v>148</v>
      </c>
      <c r="AS252" s="1" t="n">
        <v>146</v>
      </c>
      <c r="AT252" s="1" t="n">
        <v>4</v>
      </c>
      <c r="AU252" s="1" t="n">
        <v>5865</v>
      </c>
      <c r="AV252" s="1" t="n">
        <f aca="false">((AO252*15)+(AP252*30)+(AQ252*30)+(AR252*30)+(AS252*15))</f>
        <v>17985</v>
      </c>
      <c r="AW252" s="1" t="n">
        <v>6.11</v>
      </c>
      <c r="AX252" s="4" t="n">
        <f aca="false">10000/SQRT((AO252*BE252)*(AVERAGE(AO252:AS252)*AVERAGE(BE252:BI252)))</f>
        <v>2.20930690374966</v>
      </c>
      <c r="AY252" s="4" t="n">
        <v>1</v>
      </c>
      <c r="AZ252" s="2" t="n">
        <f aca="false">(AO252*BE252)/405</f>
        <v>5.2120987654321</v>
      </c>
      <c r="BA252" s="2" t="n">
        <v>1</v>
      </c>
      <c r="BB252" s="2" t="n">
        <f aca="false">1/(LOG(BE252)+LOG(AO252))</f>
        <v>0.300800038473521</v>
      </c>
      <c r="BC252" s="2" t="n">
        <f aca="false">(BF252-BE252)/(AP252-AO252)</f>
        <v>0.775510204081633</v>
      </c>
      <c r="BD252" s="2" t="n">
        <f aca="false">(20*BE252)/((AO252/18)-3.5)</f>
        <v>198</v>
      </c>
      <c r="BE252" s="2" t="n">
        <v>20.9</v>
      </c>
      <c r="BF252" s="3" t="n">
        <v>58.9</v>
      </c>
      <c r="BG252" s="3" t="n">
        <v>80.8</v>
      </c>
      <c r="BH252" s="3" t="n">
        <v>77.9</v>
      </c>
      <c r="BI252" s="3" t="n">
        <v>97.1</v>
      </c>
      <c r="BJ252" s="2" t="n">
        <f aca="false">((BE252*15)+(BF252*30)+(BG252*30)+(BH252*30)+(BI252*15))-(BE252*120)</f>
        <v>5790</v>
      </c>
      <c r="BK252" s="2" t="n">
        <f aca="false">((BE252*15)+(BF252*30)+(BG252*30)+(BH252*30)+(BI252*15))</f>
        <v>8298</v>
      </c>
      <c r="BL252" s="2" t="n">
        <f aca="false">(1/BE252)</f>
        <v>0.0478468899521531</v>
      </c>
      <c r="BM252" s="2" t="n">
        <f aca="false">(BJ252/AU252)</f>
        <v>0.987212276214834</v>
      </c>
      <c r="BN252" s="2" t="n">
        <f aca="false">(BK252/AV252)</f>
        <v>0.461384487072561</v>
      </c>
      <c r="BO252" s="2" t="n">
        <f aca="false">(AX252*BM252)</f>
        <v>2.18105489730785</v>
      </c>
      <c r="BP252" s="2" t="n">
        <f aca="false">(AX252*BN252)</f>
        <v>1.0193399325724</v>
      </c>
      <c r="BQ252" s="2" t="n">
        <v>1</v>
      </c>
      <c r="BR252" s="4" t="n">
        <f aca="false">(BC252*BL252)</f>
        <v>0.0371057513914657</v>
      </c>
      <c r="BS252" s="1" t="n">
        <v>170</v>
      </c>
      <c r="BT252" s="1" t="n">
        <v>0</v>
      </c>
      <c r="BU252" s="1" t="n">
        <v>42</v>
      </c>
      <c r="BV252" s="1" t="n">
        <v>1</v>
      </c>
      <c r="BW252" s="1" t="n">
        <v>86</v>
      </c>
      <c r="BX252" s="1" t="n">
        <v>0</v>
      </c>
      <c r="BY252" s="1" t="n">
        <v>39</v>
      </c>
      <c r="BZ252" s="1" t="n">
        <v>196</v>
      </c>
      <c r="CA252" s="1" t="n">
        <v>1</v>
      </c>
      <c r="CB252" s="1" t="n">
        <v>5</v>
      </c>
      <c r="CC252" s="1" t="n">
        <v>2</v>
      </c>
      <c r="CL252" s="4" t="n">
        <v>0.04</v>
      </c>
      <c r="CM252" s="4" t="n">
        <v>0.04</v>
      </c>
    </row>
    <row r="253" customFormat="false" ht="15" hidden="false" customHeight="true" outlineLevel="0" collapsed="false">
      <c r="A253" s="1" t="n">
        <v>30974</v>
      </c>
      <c r="B253" s="1" t="n">
        <v>1</v>
      </c>
      <c r="C253" s="1" t="n">
        <v>27</v>
      </c>
      <c r="D253" s="1" t="n">
        <v>1</v>
      </c>
      <c r="E253" s="1" t="n">
        <v>0</v>
      </c>
      <c r="F253" s="1" t="n">
        <v>0</v>
      </c>
      <c r="G253" s="1" t="n">
        <v>1</v>
      </c>
      <c r="H253" s="1" t="n">
        <v>0</v>
      </c>
      <c r="I253" s="1" t="n">
        <v>0</v>
      </c>
      <c r="J253" s="1" t="n">
        <v>0</v>
      </c>
      <c r="K253" s="1" t="n">
        <v>0</v>
      </c>
      <c r="L253" s="1" t="n">
        <v>0</v>
      </c>
      <c r="M253" s="1" t="n">
        <f aca="false">IF(U253&gt;27,1,0)</f>
        <v>1</v>
      </c>
      <c r="N253" s="1" t="n">
        <v>0</v>
      </c>
      <c r="O253" s="1" t="n">
        <v>0</v>
      </c>
      <c r="P253" s="1" t="n">
        <f aca="false">SUM(E253:O253)</f>
        <v>2</v>
      </c>
      <c r="Q253" s="1" t="n">
        <v>130</v>
      </c>
      <c r="R253" s="1" t="n">
        <v>90</v>
      </c>
      <c r="S253" s="1" t="n">
        <v>40</v>
      </c>
      <c r="T253" s="2" t="n">
        <v>103.333333333333</v>
      </c>
      <c r="U253" s="3" t="n">
        <v>88.4</v>
      </c>
      <c r="V253" s="3" t="n">
        <v>180.5</v>
      </c>
      <c r="W253" s="2" t="n">
        <v>27.1330023557216</v>
      </c>
      <c r="X253" s="2" t="n">
        <v>1</v>
      </c>
      <c r="Y253" s="3" t="n">
        <v>91.6</v>
      </c>
      <c r="Z253" s="3" t="n">
        <v>102</v>
      </c>
      <c r="AA253" s="2" t="n">
        <v>38.9011537600176</v>
      </c>
      <c r="AB253" s="2" t="n">
        <v>0.507479224376731</v>
      </c>
      <c r="AC253" s="2" t="n">
        <v>0.898039215686274</v>
      </c>
      <c r="AD253" s="3" t="n">
        <v>20.6</v>
      </c>
      <c r="AE253" s="3" t="n">
        <v>18.2</v>
      </c>
      <c r="AF253" s="3" t="n">
        <v>70.2</v>
      </c>
      <c r="AG253" s="1" t="n">
        <v>6</v>
      </c>
      <c r="AH253" s="3" t="n">
        <v>54.8</v>
      </c>
      <c r="AI253" s="3" t="n">
        <v>48.4</v>
      </c>
      <c r="AJ253" s="3" t="n">
        <v>66.7</v>
      </c>
      <c r="AK253" s="3" t="n">
        <v>3.5</v>
      </c>
      <c r="AL253" s="1" t="n">
        <v>2080</v>
      </c>
      <c r="AM253" s="1" t="n">
        <v>32</v>
      </c>
      <c r="AN253" s="1" t="n">
        <v>3224</v>
      </c>
      <c r="AO253" s="1" t="n">
        <v>103</v>
      </c>
      <c r="AP253" s="1" t="n">
        <v>166</v>
      </c>
      <c r="AQ253" s="1" t="n">
        <v>192</v>
      </c>
      <c r="AR253" s="1" t="n">
        <v>169</v>
      </c>
      <c r="AS253" s="1" t="n">
        <v>143</v>
      </c>
      <c r="AT253" s="1" t="n">
        <v>4</v>
      </c>
      <c r="AU253" s="1" t="n">
        <v>7140</v>
      </c>
      <c r="AV253" s="1" t="n">
        <f aca="false">((AO253*15)+(AP253*30)+(AQ253*30)+(AR253*30)+(AS253*15))</f>
        <v>19500</v>
      </c>
      <c r="AW253" s="1" t="n">
        <v>4.95</v>
      </c>
      <c r="AX253" s="4" t="n">
        <f aca="false">10000/SQRT((AO253*BE253)*(AVERAGE(AO253:AS253)*AVERAGE(BE253:BI253)))</f>
        <v>2.74406009080516</v>
      </c>
      <c r="AY253" s="4" t="n">
        <v>1</v>
      </c>
      <c r="AZ253" s="2" t="n">
        <f aca="false">(AO253*BE253)/405</f>
        <v>3.17901234567901</v>
      </c>
      <c r="BA253" s="2" t="n">
        <v>1</v>
      </c>
      <c r="BB253" s="2" t="n">
        <f aca="false">1/(LOG(BE253)+LOG(AO253))</f>
        <v>0.321569543618393</v>
      </c>
      <c r="BC253" s="2" t="n">
        <f aca="false">(BF253-BE253)/(AP253-AO253)</f>
        <v>0.680952380952381</v>
      </c>
      <c r="BD253" s="2" t="n">
        <f aca="false">(20*BE253)/((AO253/18)-3.5)</f>
        <v>112.5</v>
      </c>
      <c r="BE253" s="2" t="n">
        <v>12.5</v>
      </c>
      <c r="BF253" s="3" t="n">
        <v>55.4</v>
      </c>
      <c r="BG253" s="3" t="n">
        <v>89</v>
      </c>
      <c r="BH253" s="3" t="n">
        <v>87.8</v>
      </c>
      <c r="BI253" s="3" t="n">
        <v>88.9</v>
      </c>
      <c r="BJ253" s="2" t="n">
        <f aca="false">((BE253*15)+(BF253*30)+(BG253*30)+(BH253*30)+(BI253*15))-(BE253*120)</f>
        <v>6987</v>
      </c>
      <c r="BK253" s="2" t="n">
        <f aca="false">((BE253*15)+(BF253*30)+(BG253*30)+(BH253*30)+(BI253*15))</f>
        <v>8487</v>
      </c>
      <c r="BL253" s="2" t="n">
        <f aca="false">(1/BE253)</f>
        <v>0.08</v>
      </c>
      <c r="BM253" s="2" t="n">
        <f aca="false">(BJ253/AU253)</f>
        <v>0.978571428571429</v>
      </c>
      <c r="BN253" s="2" t="n">
        <f aca="false">(BK253/AV253)</f>
        <v>0.435230769230769</v>
      </c>
      <c r="BO253" s="2" t="n">
        <f aca="false">(AX253*BM253)</f>
        <v>2.68525880314505</v>
      </c>
      <c r="BP253" s="2" t="n">
        <f aca="false">(AX253*BN253)</f>
        <v>1.19429938413658</v>
      </c>
      <c r="BQ253" s="2" t="n">
        <v>1</v>
      </c>
      <c r="BR253" s="4" t="n">
        <f aca="false">(BC253*BL253)</f>
        <v>0.0544761904761905</v>
      </c>
      <c r="BS253" s="1" t="n">
        <v>160</v>
      </c>
      <c r="BT253" s="1" t="n">
        <v>0</v>
      </c>
      <c r="BU253" s="1" t="n">
        <v>45</v>
      </c>
      <c r="BV253" s="1" t="n">
        <v>0</v>
      </c>
      <c r="BW253" s="1" t="n">
        <v>91</v>
      </c>
      <c r="BX253" s="1" t="n">
        <v>0</v>
      </c>
      <c r="BY253" s="1" t="n">
        <v>24</v>
      </c>
      <c r="BZ253" s="1" t="n">
        <v>122</v>
      </c>
      <c r="CA253" s="1" t="n">
        <v>0</v>
      </c>
      <c r="CB253" s="1" t="n">
        <v>2</v>
      </c>
      <c r="CL253" s="4" t="n">
        <v>0.045</v>
      </c>
      <c r="CM253" s="4" t="n">
        <v>0.0575</v>
      </c>
      <c r="FM253" s="1" t="n">
        <v>16</v>
      </c>
      <c r="FN253" s="1" t="n">
        <v>16</v>
      </c>
      <c r="FO253" s="1" t="n">
        <v>2</v>
      </c>
      <c r="FP253" s="1" t="n">
        <v>1</v>
      </c>
      <c r="FQ253" s="1" t="n">
        <v>29.93012</v>
      </c>
      <c r="FR253" s="1" t="n">
        <v>216.4036</v>
      </c>
      <c r="FS253" s="1" t="n">
        <v>0</v>
      </c>
      <c r="FT253" s="1" t="n">
        <v>2</v>
      </c>
      <c r="FV253" s="1" t="n">
        <v>1</v>
      </c>
      <c r="FW253" s="1" t="n">
        <v>2609.22</v>
      </c>
      <c r="FX253" s="1" t="n">
        <v>76.96</v>
      </c>
      <c r="FY253" s="1" t="n">
        <v>27.89</v>
      </c>
      <c r="FZ253" s="1" t="n">
        <v>32.7</v>
      </c>
      <c r="GA253" s="1" t="n">
        <v>26.72</v>
      </c>
      <c r="GB253" s="1" t="n">
        <v>450.37</v>
      </c>
      <c r="GC253" s="1" t="n">
        <v>33.43</v>
      </c>
      <c r="GD253" s="1" t="n">
        <v>20.69</v>
      </c>
      <c r="GE253" s="1" t="n">
        <v>4.79</v>
      </c>
      <c r="GF253" s="1" t="n">
        <v>134.27</v>
      </c>
      <c r="GG253" s="1" t="n">
        <v>1.33</v>
      </c>
      <c r="GH253" s="1" t="n">
        <v>12.69</v>
      </c>
      <c r="GI253" s="1" t="n">
        <v>7.52</v>
      </c>
      <c r="GJ253" s="1" t="n">
        <v>34.91</v>
      </c>
      <c r="GK253" s="1" t="n">
        <v>30.72</v>
      </c>
      <c r="GL253" s="1" t="n">
        <v>16.88</v>
      </c>
      <c r="GM253" s="1" t="n">
        <v>9.3</v>
      </c>
      <c r="GN253" s="1" t="n">
        <v>0</v>
      </c>
      <c r="GO253" s="1" t="n">
        <v>23.38</v>
      </c>
      <c r="GP253" s="1" t="n">
        <v>9.35</v>
      </c>
      <c r="GQ253" s="1" t="n">
        <v>4.2</v>
      </c>
      <c r="GR253" s="1" t="n">
        <v>1.15</v>
      </c>
      <c r="GS253" s="1" t="n">
        <v>1036.09</v>
      </c>
      <c r="GT253" s="1" t="n">
        <v>15.09</v>
      </c>
      <c r="GU253" s="1" t="n">
        <v>0.75</v>
      </c>
      <c r="GV253" s="1" t="n">
        <v>400.84</v>
      </c>
      <c r="GW253" s="1" t="n">
        <v>1534.95</v>
      </c>
      <c r="GX253" s="1" t="n">
        <v>3609.57</v>
      </c>
      <c r="GY253" s="1" t="n">
        <v>2306.02</v>
      </c>
      <c r="GZ253" s="1" t="n">
        <v>8.72</v>
      </c>
      <c r="HA253" s="1" t="n">
        <v>1.79</v>
      </c>
      <c r="HB253" s="1" t="n">
        <v>2.98</v>
      </c>
      <c r="HC253" s="1" t="n">
        <v>0</v>
      </c>
      <c r="HD253" s="1" t="n">
        <v>60.53</v>
      </c>
      <c r="HE253" s="1" t="n">
        <v>316.96</v>
      </c>
      <c r="HF253" s="1" t="n">
        <v>2.06</v>
      </c>
      <c r="HG253" s="1" t="n">
        <v>1.94</v>
      </c>
      <c r="HH253" s="1" t="n">
        <v>20.55</v>
      </c>
      <c r="HI253" s="1" t="n">
        <v>5.17</v>
      </c>
      <c r="HJ253" s="1" t="n">
        <v>2.07</v>
      </c>
      <c r="HK253" s="1" t="n">
        <v>1.18</v>
      </c>
      <c r="HL253" s="1" t="n">
        <v>377.29</v>
      </c>
      <c r="HM253" s="1" t="n">
        <v>2.98</v>
      </c>
      <c r="HN253" s="1" t="n">
        <v>27.45</v>
      </c>
      <c r="HO253" s="1" t="n">
        <v>3716.08</v>
      </c>
      <c r="HP253" s="1" t="n">
        <v>4312.26</v>
      </c>
      <c r="HQ253" s="1" t="n">
        <v>43.83</v>
      </c>
      <c r="HR253" s="1" t="n">
        <v>711.12</v>
      </c>
      <c r="HS253" s="1" t="n">
        <v>1134.41</v>
      </c>
      <c r="HT253" s="1" t="n">
        <v>1214.44</v>
      </c>
      <c r="HU253" s="1" t="n">
        <v>247.86</v>
      </c>
      <c r="HV253" s="1" t="n">
        <v>227.91</v>
      </c>
      <c r="HW253" s="1" t="n">
        <v>6.6</v>
      </c>
      <c r="HX253" s="1" t="n">
        <v>5.21</v>
      </c>
      <c r="HY253" s="1" t="n">
        <v>5.89</v>
      </c>
      <c r="HZ253" s="1" t="n">
        <v>0.71</v>
      </c>
      <c r="IA253" s="1" t="n">
        <v>10.6</v>
      </c>
      <c r="IB253" s="1" t="n">
        <v>1.65</v>
      </c>
      <c r="IC253" s="1" t="n">
        <v>20.43</v>
      </c>
      <c r="ID253" s="1" t="n">
        <v>7.54</v>
      </c>
      <c r="IE253" s="1" t="n">
        <v>17.65</v>
      </c>
      <c r="IF253" s="1" t="n">
        <v>24.31</v>
      </c>
      <c r="IG253" s="1" t="n">
        <v>10.85</v>
      </c>
      <c r="IH253" s="1" t="n">
        <v>211.14</v>
      </c>
      <c r="II253" s="1" t="n">
        <v>0</v>
      </c>
      <c r="IJ253" s="1" t="n">
        <v>57.51</v>
      </c>
      <c r="IK253" s="1" t="n">
        <v>25.04</v>
      </c>
      <c r="IL253" s="1" t="n">
        <v>3705021</v>
      </c>
      <c r="IM253" s="1" t="n">
        <v>8226.62</v>
      </c>
      <c r="IN253" s="1" t="n">
        <v>50.29</v>
      </c>
      <c r="IO253" s="1" t="n">
        <v>0.13</v>
      </c>
      <c r="IP253" s="1" t="n">
        <v>0.11</v>
      </c>
      <c r="IQ253" s="1" t="n">
        <v>0.15</v>
      </c>
      <c r="IR253" s="1" t="n">
        <v>0.32</v>
      </c>
      <c r="IS253" s="1" t="n">
        <v>0.68</v>
      </c>
      <c r="IT253" s="1" t="n">
        <v>0.08</v>
      </c>
      <c r="IU253" s="1" t="n">
        <v>0.88</v>
      </c>
      <c r="IV253" s="1" t="n">
        <v>0.83</v>
      </c>
      <c r="IW253" s="1" t="n">
        <v>9.44</v>
      </c>
      <c r="IX253" s="1" t="n">
        <v>8.07</v>
      </c>
      <c r="IY253" s="1" t="n">
        <v>4.63</v>
      </c>
      <c r="IZ253" s="1" t="n">
        <v>3.13</v>
      </c>
      <c r="JA253" s="1" t="n">
        <v>1.02</v>
      </c>
      <c r="JB253" s="1" t="n">
        <v>0.05</v>
      </c>
      <c r="JC253" s="1" t="n">
        <v>20</v>
      </c>
      <c r="JD253" s="1" t="n">
        <v>11.62</v>
      </c>
      <c r="JE253" s="1" t="n">
        <v>1.54</v>
      </c>
      <c r="JF253" s="1" t="n">
        <v>0.14</v>
      </c>
      <c r="JG253" s="1" t="n">
        <v>0.01</v>
      </c>
      <c r="JH253" s="1" t="n">
        <v>8.38</v>
      </c>
      <c r="JI253" s="1" t="n">
        <v>6.57</v>
      </c>
      <c r="JJ253" s="1" t="n">
        <v>0.16</v>
      </c>
      <c r="JK253" s="1" t="n">
        <v>0.4</v>
      </c>
      <c r="JL253" s="1" t="n">
        <v>0.69</v>
      </c>
      <c r="JM253" s="1" t="n">
        <v>0.63</v>
      </c>
      <c r="JN253" s="1" t="n">
        <v>0.01</v>
      </c>
      <c r="JO253" s="1" t="n">
        <v>0.1</v>
      </c>
      <c r="JP253" s="1" t="n">
        <v>0.05</v>
      </c>
      <c r="JQ253" s="1" t="n">
        <v>0.04</v>
      </c>
      <c r="JR253" s="1" t="n">
        <v>0.04</v>
      </c>
      <c r="JS253" s="1" t="n">
        <v>0.01</v>
      </c>
      <c r="JT253" s="1" t="n">
        <v>0.12</v>
      </c>
      <c r="JU253" s="1" t="n">
        <v>0.1</v>
      </c>
      <c r="JV253" s="1" t="n">
        <v>51</v>
      </c>
      <c r="JW253" s="1" t="n">
        <v>3060</v>
      </c>
      <c r="JX253" s="1" t="n">
        <v>45.9</v>
      </c>
      <c r="JY253" s="1" t="n">
        <v>21.65</v>
      </c>
      <c r="JZ253" s="1" t="n">
        <v>13.125</v>
      </c>
      <c r="KA253" s="1" t="n">
        <v>787.5</v>
      </c>
      <c r="KB253" s="1" t="n">
        <v>10.4015</v>
      </c>
      <c r="KC253" s="1" t="n">
        <v>4.234</v>
      </c>
      <c r="KD253" s="1" t="n">
        <v>254.04</v>
      </c>
      <c r="KE253" s="1" t="n">
        <v>18.875</v>
      </c>
      <c r="KF253" s="1" t="n">
        <v>69.875</v>
      </c>
      <c r="KG253" s="1" t="n">
        <v>37.9639</v>
      </c>
    </row>
    <row r="254" customFormat="false" ht="15" hidden="false" customHeight="true" outlineLevel="0" collapsed="false">
      <c r="A254" s="1" t="n">
        <v>30977</v>
      </c>
      <c r="B254" s="1" t="n">
        <v>1</v>
      </c>
      <c r="C254" s="1" t="n">
        <v>38</v>
      </c>
      <c r="D254" s="1" t="n">
        <v>1</v>
      </c>
      <c r="E254" s="1" t="n">
        <v>1</v>
      </c>
      <c r="F254" s="1" t="n">
        <v>0</v>
      </c>
      <c r="G254" s="1" t="n">
        <v>1</v>
      </c>
      <c r="H254" s="1" t="n">
        <v>0</v>
      </c>
      <c r="I254" s="1" t="n">
        <v>1</v>
      </c>
      <c r="J254" s="1" t="n">
        <v>0</v>
      </c>
      <c r="K254" s="1" t="n">
        <v>0</v>
      </c>
      <c r="L254" s="1" t="n">
        <v>0</v>
      </c>
      <c r="M254" s="1" t="n">
        <f aca="false">IF(W254&gt;27,1,0)</f>
        <v>1</v>
      </c>
      <c r="N254" s="1" t="n">
        <v>0</v>
      </c>
      <c r="O254" s="1" t="n">
        <v>1</v>
      </c>
      <c r="P254" s="1" t="n">
        <f aca="false">SUM(E254:O254)</f>
        <v>5</v>
      </c>
      <c r="Q254" s="1" t="n">
        <v>120</v>
      </c>
      <c r="R254" s="1" t="n">
        <v>80</v>
      </c>
      <c r="S254" s="1" t="n">
        <f aca="false">Q254-R254</f>
        <v>40</v>
      </c>
      <c r="T254" s="2" t="n">
        <f aca="false">(S254/3)+ R254</f>
        <v>93.3333333333333</v>
      </c>
      <c r="U254" s="3" t="n">
        <v>103.4</v>
      </c>
      <c r="V254" s="3" t="n">
        <v>175.5</v>
      </c>
      <c r="W254" s="18" t="n">
        <f aca="false">U254/POWER((V254/100),2)</f>
        <v>33.5711560782786</v>
      </c>
      <c r="X254" s="2" t="n">
        <v>2</v>
      </c>
      <c r="Y254" s="2" t="n">
        <v>111</v>
      </c>
      <c r="Z254" s="3" t="n">
        <v>114</v>
      </c>
      <c r="AA254" s="2" t="n">
        <v>37.5779654825211</v>
      </c>
      <c r="AB254" s="2" t="n">
        <v>0.632478632478633</v>
      </c>
      <c r="AC254" s="2" t="n">
        <v>0.973684210526316</v>
      </c>
      <c r="AD254" s="3" t="n">
        <v>31.8</v>
      </c>
      <c r="AE254" s="3" t="n">
        <v>32.9</v>
      </c>
      <c r="AF254" s="3" t="n">
        <v>70.5</v>
      </c>
      <c r="AG254" s="1" t="n">
        <v>14</v>
      </c>
      <c r="AH254" s="3" t="n">
        <v>49.1</v>
      </c>
      <c r="AI254" s="3" t="n">
        <v>50.8</v>
      </c>
      <c r="AJ254" s="3" t="n">
        <v>67</v>
      </c>
      <c r="AK254" s="3" t="n">
        <v>3.5</v>
      </c>
      <c r="AL254" s="3" t="n">
        <v>2116</v>
      </c>
      <c r="AM254" s="3" t="n">
        <v>53</v>
      </c>
      <c r="AN254" s="1" t="n">
        <v>3280</v>
      </c>
      <c r="AO254" s="1" t="n">
        <v>98</v>
      </c>
      <c r="AP254" s="1" t="n">
        <v>126</v>
      </c>
      <c r="AQ254" s="1" t="n">
        <v>105</v>
      </c>
      <c r="AR254" s="1" t="n">
        <v>119</v>
      </c>
      <c r="AS254" s="1" t="n">
        <v>102</v>
      </c>
      <c r="AT254" s="1" t="n">
        <v>1</v>
      </c>
      <c r="AU254" s="1" t="n">
        <v>1740</v>
      </c>
      <c r="AV254" s="1" t="n">
        <f aca="false">((AO254*15)+(AP254*30)+(AQ254*30)+(AR254*30)+(AS254*15))</f>
        <v>13500</v>
      </c>
      <c r="AX254" s="4" t="n">
        <f aca="false">10000/SQRT((AO254*BE254)*(AVERAGE(AO254:AS254)*AVERAGE(BE254:BI254)))</f>
        <v>2.48558117646413</v>
      </c>
      <c r="AY254" s="4" t="n">
        <v>1</v>
      </c>
      <c r="AZ254" s="2" t="n">
        <f aca="false">(AO254*BE254)/405</f>
        <v>4.71851851851852</v>
      </c>
      <c r="BA254" s="2" t="n">
        <v>1</v>
      </c>
      <c r="BB254" s="2" t="n">
        <f aca="false">1/(LOG(BE254)+LOG(AO254))</f>
        <v>0.304760912153407</v>
      </c>
      <c r="BC254" s="2" t="n">
        <f aca="false">(BF254-BE254)/(AP254-AO254)</f>
        <v>6.26785714285714</v>
      </c>
      <c r="BD254" s="2" t="n">
        <f aca="false">(20*BE254)/((AO254/18)-3.5)</f>
        <v>200.571428571429</v>
      </c>
      <c r="BE254" s="2" t="n">
        <v>19.5</v>
      </c>
      <c r="BF254" s="3" t="n">
        <v>195</v>
      </c>
      <c r="BG254" s="3" t="n">
        <v>99.1</v>
      </c>
      <c r="BH254" s="3" t="n">
        <v>33.8</v>
      </c>
      <c r="BI254" s="3" t="n">
        <v>37.6</v>
      </c>
      <c r="BJ254" s="2" t="n">
        <f aca="false">((BE254*15)+(BF254*30)+(BG254*30)+(BH254*30)+(BI254*15))-(BE254*120)</f>
        <v>8353.5</v>
      </c>
      <c r="BK254" s="2" t="n">
        <f aca="false">((BE254*15)+(BF254*30)+(BG254*30)+(BH254*30)+(BI254*15))</f>
        <v>10693.5</v>
      </c>
      <c r="BL254" s="2" t="n">
        <f aca="false">(1/BE254)</f>
        <v>0.0512820512820513</v>
      </c>
      <c r="BM254" s="2" t="n">
        <f aca="false">(BJ254/AU254)</f>
        <v>4.80086206896552</v>
      </c>
      <c r="BN254" s="2" t="n">
        <f aca="false">(BK254/AV254)</f>
        <v>0.792111111111111</v>
      </c>
      <c r="BO254" s="2" t="n">
        <f aca="false">(AX254*BM254)</f>
        <v>11.9329323894213</v>
      </c>
      <c r="BP254" s="2" t="n">
        <f aca="false">(AX254*BN254)</f>
        <v>1.96885646744587</v>
      </c>
      <c r="BQ254" s="2" t="n">
        <v>2</v>
      </c>
      <c r="BR254" s="4" t="n">
        <f aca="false">(BC254*BL254)</f>
        <v>0.321428571428571</v>
      </c>
      <c r="BS254" s="1" t="n">
        <v>231</v>
      </c>
      <c r="BT254" s="1" t="n">
        <v>1</v>
      </c>
      <c r="BU254" s="1" t="n">
        <v>43</v>
      </c>
      <c r="BV254" s="1" t="n">
        <v>0</v>
      </c>
      <c r="BW254" s="1" t="n">
        <v>155</v>
      </c>
      <c r="BX254" s="1" t="n">
        <v>1</v>
      </c>
      <c r="BY254" s="1" t="n">
        <v>33</v>
      </c>
      <c r="BZ254" s="1" t="n">
        <v>164</v>
      </c>
      <c r="CA254" s="1" t="n">
        <v>1</v>
      </c>
      <c r="CB254" s="1" t="n">
        <v>5</v>
      </c>
      <c r="CC254" s="1" t="n">
        <v>2</v>
      </c>
      <c r="CL254" s="4" t="n">
        <v>0.0375</v>
      </c>
      <c r="CM254" s="4" t="n">
        <v>0.0425</v>
      </c>
    </row>
    <row r="255" customFormat="false" ht="15" hidden="false" customHeight="true" outlineLevel="0" collapsed="false">
      <c r="A255" s="1" t="n">
        <v>30979</v>
      </c>
      <c r="B255" s="1" t="n">
        <v>2</v>
      </c>
      <c r="C255" s="1" t="n">
        <v>50</v>
      </c>
      <c r="D255" s="1" t="n">
        <v>1</v>
      </c>
      <c r="E255" s="1" t="n">
        <v>1</v>
      </c>
      <c r="F255" s="1" t="n">
        <v>1</v>
      </c>
      <c r="G255" s="1" t="n">
        <v>1</v>
      </c>
      <c r="H255" s="1" t="n">
        <v>0</v>
      </c>
      <c r="I255" s="1" t="n">
        <v>0</v>
      </c>
      <c r="J255" s="1" t="n">
        <v>0</v>
      </c>
      <c r="K255" s="1" t="n">
        <v>0</v>
      </c>
      <c r="L255" s="1" t="n">
        <v>0</v>
      </c>
      <c r="M255" s="1" t="n">
        <f aca="false">IF(U255&gt;27,1,0)</f>
        <v>1</v>
      </c>
      <c r="N255" s="1" t="n">
        <v>0</v>
      </c>
      <c r="O255" s="1" t="n">
        <v>1</v>
      </c>
      <c r="P255" s="1" t="n">
        <f aca="false">SUM(E255:O255)</f>
        <v>5</v>
      </c>
      <c r="Q255" s="1" t="n">
        <v>110</v>
      </c>
      <c r="R255" s="1" t="n">
        <v>70</v>
      </c>
      <c r="S255" s="1" t="n">
        <v>40</v>
      </c>
      <c r="T255" s="2" t="n">
        <v>83.3333333333333</v>
      </c>
      <c r="U255" s="3" t="n">
        <v>63.1</v>
      </c>
      <c r="V255" s="3" t="n">
        <v>153.5</v>
      </c>
      <c r="W255" s="2" t="n">
        <v>26.7801249880635</v>
      </c>
      <c r="X255" s="2" t="n">
        <v>1</v>
      </c>
      <c r="Y255" s="3" t="n">
        <v>86.5</v>
      </c>
      <c r="Z255" s="3" t="n">
        <v>92</v>
      </c>
      <c r="AA255" s="2" t="n">
        <v>42.6000515623155</v>
      </c>
      <c r="AB255" s="2" t="n">
        <v>0.563517915309446</v>
      </c>
      <c r="AC255" s="2" t="n">
        <v>0.940217391304348</v>
      </c>
      <c r="AD255" s="3" t="n">
        <v>33.9</v>
      </c>
      <c r="AE255" s="3" t="n">
        <v>21.4</v>
      </c>
      <c r="AF255" s="3" t="n">
        <v>41.7</v>
      </c>
      <c r="AG255" s="1" t="n">
        <v>7</v>
      </c>
      <c r="AH255" s="3" t="n">
        <v>45.8</v>
      </c>
      <c r="AI255" s="3" t="n">
        <v>28.9</v>
      </c>
      <c r="AJ255" s="3" t="n">
        <v>39.6</v>
      </c>
      <c r="AK255" s="3" t="n">
        <v>2.1</v>
      </c>
      <c r="AL255" s="1" t="n">
        <v>1260</v>
      </c>
      <c r="AM255" s="1" t="n">
        <v>45</v>
      </c>
      <c r="AN255" s="1" t="n">
        <v>1966</v>
      </c>
      <c r="AO255" s="1" t="n">
        <v>102</v>
      </c>
      <c r="AP255" s="1" t="n">
        <v>166</v>
      </c>
      <c r="AQ255" s="1" t="n">
        <v>120</v>
      </c>
      <c r="AR255" s="1" t="n">
        <v>130</v>
      </c>
      <c r="AS255" s="1" t="n">
        <v>126</v>
      </c>
      <c r="AT255" s="1" t="n">
        <v>2</v>
      </c>
      <c r="AU255" s="1" t="n">
        <v>3660</v>
      </c>
      <c r="AV255" s="1" t="n">
        <f aca="false">((AO255*15)+(AP255*30)+(AQ255*30)+(AR255*30)+(AS255*15))</f>
        <v>15900</v>
      </c>
      <c r="AW255" s="1" t="n">
        <v>5.05</v>
      </c>
      <c r="AX255" s="4" t="n">
        <f aca="false">10000/SQRT((AO255*BE255)*(AVERAGE(AO255:AS255)*AVERAGE(BE255:BI255)))</f>
        <v>2.81196577672162</v>
      </c>
      <c r="AY255" s="4" t="n">
        <v>1</v>
      </c>
      <c r="AZ255" s="2" t="n">
        <f aca="false">(AO255*BE255)/405</f>
        <v>3.17333333333333</v>
      </c>
      <c r="BA255" s="2" t="n">
        <v>1</v>
      </c>
      <c r="BB255" s="2" t="n">
        <f aca="false">1/(LOG(BE255)+LOG(AO255))</f>
        <v>0.3216498613418</v>
      </c>
      <c r="BC255" s="2" t="n">
        <f aca="false">(BF255-BE255)/(AP255-AO255)</f>
        <v>0.834375</v>
      </c>
      <c r="BD255" s="2" t="n">
        <f aca="false">(20*BE255)/((AO255/18)-3.5)</f>
        <v>116.307692307692</v>
      </c>
      <c r="BE255" s="2" t="n">
        <v>12.6</v>
      </c>
      <c r="BF255" s="3" t="n">
        <v>66</v>
      </c>
      <c r="BG255" s="3" t="n">
        <v>75.4</v>
      </c>
      <c r="BH255" s="3" t="n">
        <v>114</v>
      </c>
      <c r="BI255" s="3" t="n">
        <v>114</v>
      </c>
      <c r="BJ255" s="2" t="n">
        <f aca="false">((BE255*15)+(BF255*30)+(BG255*30)+(BH255*30)+(BI255*15))-(BE255*120)</f>
        <v>8049</v>
      </c>
      <c r="BK255" s="2" t="n">
        <f aca="false">((BE255*15)+(BF255*30)+(BG255*30)+(BH255*30)+(BI255*15))</f>
        <v>9561</v>
      </c>
      <c r="BL255" s="2" t="n">
        <f aca="false">(1/BE255)</f>
        <v>0.0793650793650794</v>
      </c>
      <c r="BM255" s="2" t="n">
        <f aca="false">(BJ255/AU255)</f>
        <v>2.19918032786885</v>
      </c>
      <c r="BN255" s="2" t="n">
        <f aca="false">(BK255/AV255)</f>
        <v>0.601320754716981</v>
      </c>
      <c r="BO255" s="2" t="n">
        <f aca="false">(AX255*BM255)</f>
        <v>6.18401981880665</v>
      </c>
      <c r="BP255" s="2" t="n">
        <f aca="false">(AX255*BN255)</f>
        <v>1.69089338309657</v>
      </c>
      <c r="BQ255" s="2" t="n">
        <v>2</v>
      </c>
      <c r="BR255" s="4" t="n">
        <f aca="false">(BC255*BL255)</f>
        <v>0.0662202380952381</v>
      </c>
      <c r="BS255" s="1" t="n">
        <v>207</v>
      </c>
      <c r="BT255" s="1" t="n">
        <v>1</v>
      </c>
      <c r="BU255" s="1" t="n">
        <v>46</v>
      </c>
      <c r="BV255" s="1" t="n">
        <v>1</v>
      </c>
      <c r="BW255" s="1" t="n">
        <v>132</v>
      </c>
      <c r="BX255" s="1" t="n">
        <v>1</v>
      </c>
      <c r="BY255" s="1" t="n">
        <v>29</v>
      </c>
      <c r="BZ255" s="1" t="n">
        <v>143</v>
      </c>
      <c r="CA255" s="1" t="n">
        <v>0</v>
      </c>
      <c r="CB255" s="1" t="n">
        <v>3</v>
      </c>
      <c r="CL255" s="4" t="n">
        <v>0.04</v>
      </c>
      <c r="CM255" s="4" t="n">
        <v>0.045</v>
      </c>
    </row>
    <row r="256" customFormat="false" ht="15" hidden="false" customHeight="true" outlineLevel="0" collapsed="false">
      <c r="A256" s="1" t="n">
        <v>30982</v>
      </c>
      <c r="B256" s="1" t="n">
        <v>2</v>
      </c>
      <c r="C256" s="1" t="n">
        <v>41</v>
      </c>
      <c r="D256" s="1" t="n">
        <v>1</v>
      </c>
      <c r="E256" s="1" t="n">
        <v>0</v>
      </c>
      <c r="F256" s="1" t="n">
        <v>0</v>
      </c>
      <c r="G256" s="1" t="n">
        <v>1</v>
      </c>
      <c r="H256" s="1" t="n">
        <v>0</v>
      </c>
      <c r="I256" s="1" t="n">
        <v>0</v>
      </c>
      <c r="J256" s="1" t="n">
        <v>0</v>
      </c>
      <c r="K256" s="1" t="n">
        <v>0</v>
      </c>
      <c r="L256" s="1" t="n">
        <v>0</v>
      </c>
      <c r="M256" s="1" t="n">
        <f aca="false">IF(W256&gt;27,1,0)</f>
        <v>1</v>
      </c>
      <c r="N256" s="1" t="n">
        <v>0</v>
      </c>
      <c r="O256" s="1" t="n">
        <v>1</v>
      </c>
      <c r="P256" s="1" t="n">
        <f aca="false">SUM(E256:O256)</f>
        <v>3</v>
      </c>
      <c r="Q256" s="1" t="n">
        <v>120</v>
      </c>
      <c r="R256" s="1" t="n">
        <v>80</v>
      </c>
      <c r="S256" s="1" t="n">
        <f aca="false">Q256-R256</f>
        <v>40</v>
      </c>
      <c r="T256" s="2" t="n">
        <f aca="false">(S256/3)+ R256</f>
        <v>93.3333333333333</v>
      </c>
      <c r="U256" s="3" t="n">
        <v>70</v>
      </c>
      <c r="V256" s="3" t="n">
        <v>158</v>
      </c>
      <c r="W256" s="18" t="n">
        <f aca="false">U256/POWER((V256/100),2)</f>
        <v>28.0403781445281</v>
      </c>
      <c r="X256" s="2" t="n">
        <v>1</v>
      </c>
      <c r="Y256" s="2" t="n">
        <v>84.5</v>
      </c>
      <c r="Z256" s="3" t="n">
        <v>105</v>
      </c>
      <c r="AA256" s="2" t="n">
        <v>37.6541371610045</v>
      </c>
      <c r="AB256" s="2" t="n">
        <v>0.534810126582278</v>
      </c>
      <c r="AC256" s="2" t="n">
        <v>0.804761904761905</v>
      </c>
      <c r="AD256" s="3" t="n">
        <v>34.9</v>
      </c>
      <c r="AE256" s="3" t="n">
        <v>24.4</v>
      </c>
      <c r="AF256" s="3" t="n">
        <v>45.6</v>
      </c>
      <c r="AG256" s="1" t="n">
        <v>6</v>
      </c>
      <c r="AH256" s="3" t="n">
        <v>45.9</v>
      </c>
      <c r="AI256" s="3" t="n">
        <v>32.1</v>
      </c>
      <c r="AJ256" s="3" t="n">
        <v>43.3</v>
      </c>
      <c r="AK256" s="3" t="n">
        <v>2.3</v>
      </c>
      <c r="AL256" s="3" t="n">
        <v>1383</v>
      </c>
      <c r="AM256" s="3" t="n">
        <v>48</v>
      </c>
      <c r="AN256" s="1" t="n">
        <v>2517</v>
      </c>
      <c r="AO256" s="1" t="n">
        <v>97</v>
      </c>
      <c r="AP256" s="1" t="n">
        <v>194</v>
      </c>
      <c r="AQ256" s="1" t="n">
        <v>190</v>
      </c>
      <c r="AR256" s="1" t="n">
        <v>147</v>
      </c>
      <c r="AS256" s="1" t="n">
        <v>101</v>
      </c>
      <c r="AT256" s="1" t="n">
        <v>1</v>
      </c>
      <c r="AU256" s="1" t="n">
        <v>7260</v>
      </c>
      <c r="AV256" s="1" t="n">
        <f aca="false">((AO256*15)+(AP256*30)+(AQ256*30)+(AR256*30)+(AS256*15))</f>
        <v>18900</v>
      </c>
      <c r="AX256" s="4" t="n">
        <f aca="false">10000/SQRT((AO256*BE256)*(AVERAGE(AO256:AS256)*AVERAGE(BE256:BI256)))</f>
        <v>1.81017146016931</v>
      </c>
      <c r="AY256" s="4" t="n">
        <v>1</v>
      </c>
      <c r="AZ256" s="2" t="n">
        <f aca="false">(AO256*BE256)/405</f>
        <v>3.59259259259259</v>
      </c>
      <c r="BA256" s="2" t="n">
        <v>1</v>
      </c>
      <c r="BB256" s="2" t="n">
        <f aca="false">1/(LOG(BE256)+LOG(AO256))</f>
        <v>0.316169243533913</v>
      </c>
      <c r="BC256" s="2" t="n">
        <f aca="false">(BF256-BE256)/(AP256-AO256)</f>
        <v>2.17525773195876</v>
      </c>
      <c r="BD256" s="2" t="n">
        <f aca="false">(20*BE256)/((AO256/18)-3.5)</f>
        <v>158.823529411765</v>
      </c>
      <c r="BE256" s="2" t="n">
        <v>15</v>
      </c>
      <c r="BF256" s="3" t="n">
        <v>226</v>
      </c>
      <c r="BG256" s="3" t="n">
        <v>239</v>
      </c>
      <c r="BH256" s="3" t="n">
        <v>152</v>
      </c>
      <c r="BI256" s="3" t="n">
        <v>87.3</v>
      </c>
      <c r="BJ256" s="2" t="n">
        <f aca="false">((BE256*15)+(BF256*30)+(BG256*30)+(BH256*30)+(BI256*15))-(BE256*120)</f>
        <v>18244.5</v>
      </c>
      <c r="BK256" s="2" t="n">
        <f aca="false">((BE256*15)+(BF256*30)+(BG256*30)+(BH256*30)+(BI256*15))</f>
        <v>20044.5</v>
      </c>
      <c r="BL256" s="2" t="n">
        <f aca="false">(1/BE256)</f>
        <v>0.0666666666666667</v>
      </c>
      <c r="BM256" s="2" t="n">
        <f aca="false">(BJ256/AU256)</f>
        <v>2.51301652892562</v>
      </c>
      <c r="BN256" s="2" t="n">
        <f aca="false">(BK256/AV256)</f>
        <v>1.06055555555556</v>
      </c>
      <c r="BO256" s="2" t="n">
        <f aca="false">(AX256*BM256)</f>
        <v>4.54899079959491</v>
      </c>
      <c r="BP256" s="2" t="n">
        <f aca="false">(AX256*BN256)</f>
        <v>1.91978739859068</v>
      </c>
      <c r="BQ256" s="2" t="n">
        <v>2</v>
      </c>
      <c r="BR256" s="4" t="n">
        <f aca="false">(BC256*BL256)</f>
        <v>0.145017182130584</v>
      </c>
      <c r="BS256" s="1" t="n">
        <v>220</v>
      </c>
      <c r="BT256" s="1" t="n">
        <v>1</v>
      </c>
      <c r="BU256" s="1" t="n">
        <v>35</v>
      </c>
      <c r="BV256" s="1" t="n">
        <v>1</v>
      </c>
      <c r="BW256" s="1" t="n">
        <v>150</v>
      </c>
      <c r="BX256" s="1" t="n">
        <v>1</v>
      </c>
      <c r="BY256" s="1" t="n">
        <v>35</v>
      </c>
      <c r="BZ256" s="1" t="n">
        <v>177</v>
      </c>
      <c r="CA256" s="1" t="n">
        <v>1</v>
      </c>
      <c r="CB256" s="1" t="n">
        <v>3</v>
      </c>
      <c r="CN256" s="1" t="n">
        <v>1348</v>
      </c>
      <c r="CO256" s="1" t="n">
        <v>21.2759643916914</v>
      </c>
      <c r="CP256" s="1" t="n">
        <v>6.47626112759644</v>
      </c>
      <c r="CQ256" s="1" t="n">
        <v>1.40207715133531</v>
      </c>
      <c r="CR256" s="1" t="n">
        <v>2.87091988130564</v>
      </c>
      <c r="CS256" s="1" t="n">
        <v>1.60237388724036</v>
      </c>
      <c r="CT256" s="1" t="n">
        <v>70.919881305638</v>
      </c>
      <c r="CU256" s="1" t="n">
        <v>5.4</v>
      </c>
      <c r="CV256" s="1" t="n">
        <v>4.9</v>
      </c>
      <c r="CW256" s="1" t="n">
        <v>11</v>
      </c>
      <c r="CX256" s="1" t="n">
        <v>0</v>
      </c>
      <c r="CY256" s="1" t="n">
        <v>0</v>
      </c>
      <c r="CZ256" s="1" t="n">
        <v>1</v>
      </c>
      <c r="DA256" s="1" t="n">
        <v>1.5</v>
      </c>
      <c r="DB256" s="1" t="n">
        <v>0</v>
      </c>
      <c r="DC256" s="1" t="n">
        <v>0</v>
      </c>
      <c r="DD256" s="1" t="n">
        <v>71.7</v>
      </c>
      <c r="DE256" s="1" t="n">
        <v>9.7</v>
      </c>
      <c r="DF256" s="1" t="n">
        <v>2.1</v>
      </c>
      <c r="DG256" s="1" t="n">
        <v>4.3</v>
      </c>
      <c r="DH256" s="1" t="n">
        <v>2.4</v>
      </c>
      <c r="DI256" s="1" t="n">
        <v>123</v>
      </c>
      <c r="DJ256" s="1" t="n">
        <v>239</v>
      </c>
      <c r="DK256" s="1" t="n">
        <v>37.7</v>
      </c>
      <c r="DL256" s="1" t="n">
        <v>1.1</v>
      </c>
      <c r="DM256" s="1" t="n">
        <v>699</v>
      </c>
      <c r="DN256" s="1" t="n">
        <v>287</v>
      </c>
      <c r="DO256" s="1" t="n">
        <v>1.21</v>
      </c>
      <c r="DP256" s="1" t="n">
        <v>1.01</v>
      </c>
      <c r="DQ256" s="1" t="n">
        <v>0.89</v>
      </c>
      <c r="DR256" s="1" t="n">
        <v>3.03</v>
      </c>
      <c r="DS256" s="1" t="n">
        <v>6.6</v>
      </c>
      <c r="DT256" s="1" t="n">
        <v>45.7</v>
      </c>
      <c r="DU256" s="1" t="n">
        <v>2.38</v>
      </c>
      <c r="DV256" s="1" t="n">
        <v>18.57</v>
      </c>
      <c r="DW256" s="1" t="n">
        <v>2.27</v>
      </c>
      <c r="DX256" s="1" t="n">
        <v>566</v>
      </c>
      <c r="DY256" s="1" t="n">
        <v>7.1</v>
      </c>
      <c r="DZ256" s="1" t="n">
        <v>1362</v>
      </c>
      <c r="EA256" s="1" t="n">
        <v>1065</v>
      </c>
      <c r="EB256" s="1" t="n">
        <v>1410</v>
      </c>
      <c r="EC256" s="1" t="n">
        <v>851</v>
      </c>
      <c r="ED256" s="1" t="n">
        <v>108</v>
      </c>
      <c r="EE256" s="1" t="n">
        <v>8.1</v>
      </c>
      <c r="EF256" s="1" t="n">
        <v>0</v>
      </c>
      <c r="EG256" s="1" t="n">
        <v>12</v>
      </c>
      <c r="EH256" s="1" t="n">
        <v>1</v>
      </c>
      <c r="EI256" s="1" t="n">
        <v>600</v>
      </c>
      <c r="EJ256" s="1" t="n">
        <v>12</v>
      </c>
      <c r="EK256" s="1" t="n">
        <v>1</v>
      </c>
      <c r="EL256" s="1" t="n">
        <v>600</v>
      </c>
      <c r="EM256" s="1" t="n">
        <v>500</v>
      </c>
      <c r="EN256" s="1" t="n">
        <v>0</v>
      </c>
      <c r="EO256" s="1" t="n">
        <v>3</v>
      </c>
      <c r="EP256" s="1" t="n">
        <v>1</v>
      </c>
      <c r="EQ256" s="1" t="n">
        <v>7</v>
      </c>
      <c r="ER256" s="1" t="n">
        <v>600</v>
      </c>
      <c r="ES256" s="1" t="n">
        <v>2</v>
      </c>
      <c r="ET256" s="1" t="n">
        <v>1</v>
      </c>
      <c r="EU256" s="1" t="n">
        <v>7</v>
      </c>
      <c r="EV256" s="1" t="n">
        <v>600</v>
      </c>
      <c r="EW256" s="1" t="n">
        <v>3</v>
      </c>
      <c r="EX256" s="1" t="n">
        <v>1</v>
      </c>
      <c r="EY256" s="1" t="n">
        <v>1</v>
      </c>
      <c r="EZ256" s="1" t="n">
        <v>3</v>
      </c>
      <c r="FA256" s="1" t="n">
        <v>0</v>
      </c>
      <c r="FB256" s="1" t="n">
        <v>0</v>
      </c>
      <c r="FC256" s="1" t="n">
        <v>0</v>
      </c>
      <c r="FD256" s="1" t="n">
        <v>2</v>
      </c>
      <c r="FE256" s="1" t="n">
        <v>6</v>
      </c>
      <c r="FF256" s="1" t="n">
        <v>0</v>
      </c>
      <c r="FG256" s="1" t="n">
        <v>0</v>
      </c>
      <c r="FH256" s="1" t="s">
        <v>426</v>
      </c>
      <c r="FI256" s="1" t="s">
        <v>426</v>
      </c>
      <c r="FJ256" s="1" t="n">
        <v>2</v>
      </c>
      <c r="FK256" s="1" t="n">
        <v>1</v>
      </c>
      <c r="FL256" s="1" t="n">
        <v>5</v>
      </c>
      <c r="FM256" s="1" t="n">
        <v>6</v>
      </c>
      <c r="FN256" s="1" t="n">
        <v>6</v>
      </c>
      <c r="FO256" s="1" t="n">
        <v>2</v>
      </c>
      <c r="FP256" s="1" t="n">
        <v>2</v>
      </c>
      <c r="FQ256" s="1" t="n">
        <v>15.47012</v>
      </c>
      <c r="FR256" s="1" t="n">
        <v>764.8115</v>
      </c>
      <c r="FS256" s="1" t="n">
        <v>0</v>
      </c>
      <c r="FT256" s="1" t="n">
        <v>1</v>
      </c>
      <c r="FU256" s="1" t="n">
        <v>1</v>
      </c>
      <c r="FV256" s="1" t="n">
        <v>2</v>
      </c>
      <c r="FW256" s="1" t="n">
        <v>2791.33</v>
      </c>
      <c r="FX256" s="1" t="n">
        <v>77.61</v>
      </c>
      <c r="FY256" s="1" t="n">
        <v>10.37</v>
      </c>
      <c r="FZ256" s="1" t="n">
        <v>16.77</v>
      </c>
      <c r="GA256" s="1" t="n">
        <v>29.01</v>
      </c>
      <c r="GB256" s="1" t="n">
        <v>485.1</v>
      </c>
      <c r="GC256" s="1" t="n">
        <v>35.33</v>
      </c>
      <c r="GD256" s="1" t="n">
        <v>40.46</v>
      </c>
      <c r="GE256" s="1" t="n">
        <v>5.55</v>
      </c>
      <c r="GF256" s="1" t="n">
        <v>250.61</v>
      </c>
      <c r="GG256" s="1" t="n">
        <v>2.33</v>
      </c>
      <c r="GH256" s="1" t="n">
        <v>30.04</v>
      </c>
      <c r="GI256" s="1" t="n">
        <v>7.77</v>
      </c>
      <c r="GJ256" s="1" t="n">
        <v>41.28</v>
      </c>
      <c r="GK256" s="1" t="n">
        <v>36.76</v>
      </c>
      <c r="GL256" s="1" t="n">
        <v>15.99</v>
      </c>
      <c r="GM256" s="1" t="n">
        <v>11.35</v>
      </c>
      <c r="GN256" s="1" t="n">
        <v>0</v>
      </c>
      <c r="GO256" s="1" t="n">
        <v>19.98</v>
      </c>
      <c r="GP256" s="1" t="n">
        <v>8.44</v>
      </c>
      <c r="GQ256" s="1" t="n">
        <v>3.28</v>
      </c>
      <c r="GR256" s="1" t="n">
        <v>1.62</v>
      </c>
      <c r="GS256" s="1" t="n">
        <v>900.28</v>
      </c>
      <c r="GT256" s="1" t="n">
        <v>21.93</v>
      </c>
      <c r="GU256" s="1" t="n">
        <v>0.44</v>
      </c>
      <c r="GV256" s="1" t="n">
        <v>392.05</v>
      </c>
      <c r="GW256" s="1" t="n">
        <v>1366.46</v>
      </c>
      <c r="GX256" s="1" t="n">
        <v>2988.13</v>
      </c>
      <c r="GY256" s="1" t="n">
        <v>3473.17</v>
      </c>
      <c r="GZ256" s="1" t="n">
        <v>8.16</v>
      </c>
      <c r="HA256" s="1" t="n">
        <v>1.79</v>
      </c>
      <c r="HB256" s="1" t="n">
        <v>3.39</v>
      </c>
      <c r="HC256" s="1" t="n">
        <v>0</v>
      </c>
      <c r="HD256" s="1" t="n">
        <v>166.82</v>
      </c>
      <c r="HE256" s="1" t="n">
        <v>273.82</v>
      </c>
      <c r="HF256" s="1" t="n">
        <v>2.92</v>
      </c>
      <c r="HG256" s="1" t="n">
        <v>2.08</v>
      </c>
      <c r="HH256" s="1" t="n">
        <v>27.27</v>
      </c>
      <c r="HI256" s="1" t="n">
        <v>4</v>
      </c>
      <c r="HJ256" s="1" t="n">
        <v>2.1</v>
      </c>
      <c r="HK256" s="1" t="n">
        <v>0.09</v>
      </c>
      <c r="HL256" s="1" t="n">
        <v>452.18</v>
      </c>
      <c r="HM256" s="1" t="n">
        <v>0.72</v>
      </c>
      <c r="HN256" s="1" t="n">
        <v>31.26</v>
      </c>
      <c r="HO256" s="1" t="n">
        <v>1836.77</v>
      </c>
      <c r="HP256" s="1" t="n">
        <v>4356.53</v>
      </c>
      <c r="HQ256" s="1" t="n">
        <v>17.29</v>
      </c>
      <c r="HR256" s="1" t="n">
        <v>703.96</v>
      </c>
      <c r="HS256" s="1" t="n">
        <v>765.04</v>
      </c>
      <c r="HT256" s="1" t="n">
        <v>2577.46</v>
      </c>
      <c r="HU256" s="1" t="n">
        <v>324.21</v>
      </c>
      <c r="HV256" s="1" t="n">
        <v>74.97</v>
      </c>
      <c r="HW256" s="1" t="n">
        <v>8.31</v>
      </c>
      <c r="HX256" s="1" t="n">
        <v>4.63</v>
      </c>
      <c r="HY256" s="1" t="n">
        <v>5.43</v>
      </c>
      <c r="HZ256" s="1" t="n">
        <v>1.68</v>
      </c>
      <c r="IA256" s="1" t="n">
        <v>7.26</v>
      </c>
      <c r="IB256" s="1" t="n">
        <v>1.38</v>
      </c>
      <c r="IC256" s="1" t="n">
        <v>17.95</v>
      </c>
      <c r="ID256" s="1" t="n">
        <v>6.62</v>
      </c>
      <c r="IE256" s="1" t="n">
        <v>13.64</v>
      </c>
      <c r="IF256" s="1" t="n">
        <v>23.65</v>
      </c>
      <c r="IG256" s="1" t="n">
        <v>18.32</v>
      </c>
      <c r="IH256" s="1" t="n">
        <v>72.9</v>
      </c>
      <c r="II256" s="1" t="n">
        <v>0</v>
      </c>
      <c r="IJ256" s="1" t="n">
        <v>161.08</v>
      </c>
      <c r="IK256" s="1" t="n">
        <v>31.74</v>
      </c>
      <c r="IL256" s="1" t="n">
        <v>2964434.5</v>
      </c>
      <c r="IM256" s="1" t="n">
        <v>6110.98</v>
      </c>
      <c r="IN256" s="1" t="n">
        <v>54.52</v>
      </c>
      <c r="IO256" s="1" t="n">
        <v>0.02</v>
      </c>
      <c r="IP256" s="1" t="n">
        <v>0.04</v>
      </c>
      <c r="IQ256" s="1" t="n">
        <v>0.03</v>
      </c>
      <c r="IR256" s="1" t="n">
        <v>0.08</v>
      </c>
      <c r="IS256" s="1" t="n">
        <v>0.05</v>
      </c>
      <c r="IT256" s="1" t="n">
        <v>0.05</v>
      </c>
      <c r="IU256" s="1" t="n">
        <v>0.35</v>
      </c>
      <c r="IV256" s="1" t="n">
        <v>0.64</v>
      </c>
      <c r="IW256" s="1" t="n">
        <v>7.28</v>
      </c>
      <c r="IX256" s="1" t="n">
        <v>5.74</v>
      </c>
      <c r="IY256" s="1" t="n">
        <v>3.7</v>
      </c>
      <c r="IZ256" s="1" t="n">
        <v>2.09</v>
      </c>
      <c r="JA256" s="1" t="n">
        <v>0.67</v>
      </c>
      <c r="JB256" s="1" t="n">
        <v>0.01</v>
      </c>
      <c r="JC256" s="1" t="n">
        <v>21.18</v>
      </c>
      <c r="JD256" s="1" t="n">
        <v>9.18</v>
      </c>
      <c r="JE256" s="1" t="n">
        <v>1.52</v>
      </c>
      <c r="JF256" s="1" t="n">
        <v>0.04</v>
      </c>
      <c r="JG256" s="1" t="n">
        <v>0</v>
      </c>
      <c r="JH256" s="1" t="n">
        <v>8.54</v>
      </c>
      <c r="JI256" s="1" t="n">
        <v>7.24</v>
      </c>
      <c r="JJ256" s="1" t="n">
        <v>0.18</v>
      </c>
      <c r="JK256" s="1" t="n">
        <v>0.4</v>
      </c>
      <c r="JL256" s="1" t="n">
        <v>0.58</v>
      </c>
      <c r="JM256" s="1" t="n">
        <v>0.73</v>
      </c>
      <c r="JN256" s="1" t="n">
        <v>0</v>
      </c>
      <c r="JO256" s="1" t="n">
        <v>0.03</v>
      </c>
      <c r="JP256" s="1" t="n">
        <v>0.01</v>
      </c>
      <c r="JQ256" s="1" t="n">
        <v>0.01</v>
      </c>
      <c r="JR256" s="1" t="n">
        <v>0</v>
      </c>
      <c r="JS256" s="1" t="n">
        <v>0</v>
      </c>
      <c r="JT256" s="1" t="n">
        <v>0.01</v>
      </c>
      <c r="JU256" s="1" t="n">
        <v>0</v>
      </c>
      <c r="JV256" s="1" t="n">
        <v>51</v>
      </c>
      <c r="JW256" s="1" t="n">
        <v>3060</v>
      </c>
      <c r="JX256" s="1" t="n">
        <v>45.9</v>
      </c>
      <c r="JY256" s="1" t="n">
        <v>7</v>
      </c>
      <c r="JZ256" s="1" t="n">
        <v>7</v>
      </c>
      <c r="KA256" s="1" t="n">
        <v>420</v>
      </c>
      <c r="KB256" s="1" t="n">
        <v>108.3</v>
      </c>
      <c r="KC256" s="1" t="n">
        <v>42.625</v>
      </c>
      <c r="KD256" s="1" t="n">
        <v>2557.5</v>
      </c>
      <c r="KE256" s="1" t="n">
        <v>89.62502</v>
      </c>
      <c r="KF256" s="1" t="n">
        <v>140.625</v>
      </c>
      <c r="KG256" s="1" t="n">
        <v>232.7292</v>
      </c>
    </row>
    <row r="257" customFormat="false" ht="15" hidden="false" customHeight="true" outlineLevel="0" collapsed="false">
      <c r="A257" s="1" t="n">
        <v>30985</v>
      </c>
      <c r="B257" s="1" t="n">
        <v>1</v>
      </c>
      <c r="C257" s="1" t="n">
        <v>44</v>
      </c>
      <c r="D257" s="1" t="n">
        <v>1</v>
      </c>
      <c r="E257" s="1" t="n">
        <v>0</v>
      </c>
      <c r="F257" s="1" t="n">
        <v>0</v>
      </c>
      <c r="G257" s="1" t="n">
        <v>1</v>
      </c>
      <c r="H257" s="1" t="n">
        <v>0</v>
      </c>
      <c r="I257" s="1" t="n">
        <v>0</v>
      </c>
      <c r="J257" s="1" t="n">
        <v>0</v>
      </c>
      <c r="K257" s="1" t="n">
        <v>0</v>
      </c>
      <c r="L257" s="1" t="n">
        <v>0</v>
      </c>
      <c r="M257" s="1" t="n">
        <f aca="false">IF(W257&gt;27,1,0)</f>
        <v>0</v>
      </c>
      <c r="N257" s="1" t="n">
        <v>0</v>
      </c>
      <c r="O257" s="1" t="n">
        <v>1</v>
      </c>
      <c r="P257" s="1" t="n">
        <f aca="false">SUM(E257:O257)</f>
        <v>2</v>
      </c>
      <c r="Q257" s="1" t="n">
        <v>130</v>
      </c>
      <c r="R257" s="1" t="n">
        <v>80</v>
      </c>
      <c r="S257" s="1" t="n">
        <f aca="false">Q257-R257</f>
        <v>50</v>
      </c>
      <c r="T257" s="2" t="n">
        <f aca="false">(S257/3)+ R257</f>
        <v>96.6666666666667</v>
      </c>
      <c r="U257" s="3" t="n">
        <v>73.3</v>
      </c>
      <c r="V257" s="3" t="n">
        <v>167</v>
      </c>
      <c r="W257" s="18" t="n">
        <f aca="false">U257/POWER((V257/100),2)</f>
        <v>26.28276381369</v>
      </c>
      <c r="X257" s="2" t="n">
        <v>1</v>
      </c>
      <c r="Y257" s="2" t="n">
        <v>88.5</v>
      </c>
      <c r="Z257" s="3" t="n">
        <v>97.5</v>
      </c>
      <c r="AA257" s="2" t="n">
        <v>39.2044301318377</v>
      </c>
      <c r="AB257" s="2" t="n">
        <v>0.529940119760479</v>
      </c>
      <c r="AC257" s="2" t="n">
        <v>0.907692307692308</v>
      </c>
      <c r="AD257" s="3" t="n">
        <v>22.7</v>
      </c>
      <c r="AE257" s="3" t="n">
        <v>16.6</v>
      </c>
      <c r="AF257" s="3" t="n">
        <v>56.7</v>
      </c>
      <c r="AG257" s="1" t="n">
        <v>9</v>
      </c>
      <c r="AH257" s="3" t="n">
        <v>54.6</v>
      </c>
      <c r="AI257" s="3" t="n">
        <v>40</v>
      </c>
      <c r="AJ257" s="3" t="n">
        <v>53.9</v>
      </c>
      <c r="AK257" s="3" t="n">
        <v>2.8</v>
      </c>
      <c r="AL257" s="3" t="n">
        <v>1647</v>
      </c>
      <c r="AM257" s="3" t="n">
        <v>45</v>
      </c>
      <c r="AN257" s="1" t="n">
        <v>2553</v>
      </c>
      <c r="AO257" s="1" t="n">
        <v>97</v>
      </c>
      <c r="AP257" s="1" t="n">
        <v>140</v>
      </c>
      <c r="AQ257" s="1" t="n">
        <v>106</v>
      </c>
      <c r="AR257" s="1" t="n">
        <v>119</v>
      </c>
      <c r="AS257" s="1" t="n">
        <v>132</v>
      </c>
      <c r="AT257" s="1" t="n">
        <v>1</v>
      </c>
      <c r="AU257" s="1" t="n">
        <v>2745</v>
      </c>
      <c r="AV257" s="1" t="n">
        <f aca="false">((AO257*15)+(AP257*30)+(AQ257*30)+(AR257*30)+(AS257*15))</f>
        <v>14385</v>
      </c>
      <c r="AX257" s="4" t="n">
        <f aca="false">10000/SQRT((AO257*BE257)*(AVERAGE(AO257:AS257)*AVERAGE(BE257:BI257)))</f>
        <v>2.9896076003717</v>
      </c>
      <c r="AY257" s="4" t="n">
        <v>1</v>
      </c>
      <c r="AZ257" s="2" t="n">
        <f aca="false">(AO257*BE257)/405</f>
        <v>2.58666666666667</v>
      </c>
      <c r="BA257" s="2" t="n">
        <v>1</v>
      </c>
      <c r="BB257" s="2" t="n">
        <f aca="false">1/(LOG(BE257)+LOG(AO257))</f>
        <v>0.331104394862108</v>
      </c>
      <c r="BC257" s="2" t="n">
        <f aca="false">(BF257-BE257)/(AP257-AO257)</f>
        <v>2.77209302325581</v>
      </c>
      <c r="BD257" s="2" t="n">
        <f aca="false">(20*BE257)/((AO257/18)-3.5)</f>
        <v>114.352941176471</v>
      </c>
      <c r="BE257" s="2" t="n">
        <v>10.8</v>
      </c>
      <c r="BF257" s="3" t="n">
        <v>130</v>
      </c>
      <c r="BG257" s="3" t="n">
        <v>74.9</v>
      </c>
      <c r="BH257" s="3" t="n">
        <v>82.8</v>
      </c>
      <c r="BI257" s="3" t="n">
        <v>151</v>
      </c>
      <c r="BJ257" s="2" t="n">
        <f aca="false">((BE257*15)+(BF257*30)+(BG257*30)+(BH257*30)+(BI257*15))-(BE257*120)</f>
        <v>9762</v>
      </c>
      <c r="BK257" s="2" t="n">
        <f aca="false">((BE257*15)+(BF257*30)+(BG257*30)+(BH257*30)+(BI257*15))</f>
        <v>11058</v>
      </c>
      <c r="BL257" s="2" t="n">
        <f aca="false">(1/BE257)</f>
        <v>0.0925925925925926</v>
      </c>
      <c r="BM257" s="2" t="n">
        <f aca="false">(BJ257/AU257)</f>
        <v>3.55628415300546</v>
      </c>
      <c r="BN257" s="2" t="n">
        <f aca="false">(BK257/AV257)</f>
        <v>0.768717413972888</v>
      </c>
      <c r="BO257" s="2" t="n">
        <f aca="false">(AX257*BM257)</f>
        <v>10.6318941329066</v>
      </c>
      <c r="BP257" s="2" t="n">
        <f aca="false">(AX257*BN257)</f>
        <v>2.29816342335143</v>
      </c>
      <c r="BQ257" s="2" t="n">
        <v>2</v>
      </c>
      <c r="BR257" s="4" t="n">
        <f aca="false">(BC257*BL257)</f>
        <v>0.256675279931094</v>
      </c>
      <c r="BS257" s="1" t="n">
        <v>219</v>
      </c>
      <c r="BT257" s="1" t="n">
        <v>1</v>
      </c>
      <c r="BU257" s="1" t="n">
        <v>36</v>
      </c>
      <c r="BV257" s="1" t="n">
        <v>1</v>
      </c>
      <c r="BW257" s="1" t="n">
        <v>119</v>
      </c>
      <c r="BX257" s="1" t="n">
        <v>0</v>
      </c>
      <c r="BY257" s="1" t="n">
        <v>64</v>
      </c>
      <c r="BZ257" s="1" t="n">
        <v>319</v>
      </c>
      <c r="CA257" s="1" t="n">
        <v>1</v>
      </c>
      <c r="CB257" s="1" t="n">
        <v>3</v>
      </c>
      <c r="FQ257" s="1" t="n">
        <v>24.42036</v>
      </c>
      <c r="FR257" s="1" t="n">
        <v>18.82978</v>
      </c>
      <c r="FS257" s="1" t="n">
        <v>0</v>
      </c>
      <c r="FT257" s="1" t="n">
        <v>5</v>
      </c>
      <c r="FU257" s="1" t="n">
        <v>2</v>
      </c>
      <c r="FV257" s="1" t="n">
        <v>2</v>
      </c>
      <c r="FW257" s="1" t="n">
        <v>1036.39</v>
      </c>
      <c r="FX257" s="1" t="n">
        <v>37.18</v>
      </c>
      <c r="FY257" s="1" t="n">
        <v>20.94</v>
      </c>
      <c r="FZ257" s="1" t="n">
        <v>22.15</v>
      </c>
      <c r="GA257" s="1" t="n">
        <v>5.56</v>
      </c>
      <c r="GB257" s="1" t="n">
        <v>164.22</v>
      </c>
      <c r="GC257" s="1" t="n">
        <v>23.72</v>
      </c>
      <c r="GD257" s="1" t="n">
        <v>18.97</v>
      </c>
      <c r="GE257" s="1" t="n">
        <v>14.3</v>
      </c>
      <c r="GF257" s="1" t="n">
        <v>30.83</v>
      </c>
      <c r="GG257" s="1" t="n">
        <v>0.95</v>
      </c>
      <c r="GH257" s="1" t="n">
        <v>8.28</v>
      </c>
      <c r="GI257" s="1" t="n">
        <v>4.38</v>
      </c>
      <c r="GJ257" s="1" t="n">
        <v>16.1</v>
      </c>
      <c r="GK257" s="1" t="n">
        <v>14.82</v>
      </c>
      <c r="GL257" s="1" t="n">
        <v>10.32</v>
      </c>
      <c r="GM257" s="1" t="n">
        <v>3.44</v>
      </c>
      <c r="GN257" s="1" t="n">
        <v>0</v>
      </c>
      <c r="GO257" s="1" t="n">
        <v>7.46</v>
      </c>
      <c r="GP257" s="1" t="n">
        <v>3.14</v>
      </c>
      <c r="GQ257" s="1" t="n">
        <v>3.13</v>
      </c>
      <c r="GR257" s="1" t="n">
        <v>0.52</v>
      </c>
      <c r="GS257" s="1" t="n">
        <v>571.87</v>
      </c>
      <c r="GT257" s="1" t="n">
        <v>8.04</v>
      </c>
      <c r="GU257" s="1" t="n">
        <v>0.54</v>
      </c>
      <c r="GV257" s="1" t="n">
        <v>196.19</v>
      </c>
      <c r="GW257" s="1" t="n">
        <v>670.85</v>
      </c>
      <c r="GX257" s="1" t="n">
        <v>2050.95</v>
      </c>
      <c r="GY257" s="1" t="n">
        <v>805.44</v>
      </c>
      <c r="GZ257" s="1" t="n">
        <v>5.61</v>
      </c>
      <c r="HA257" s="1" t="n">
        <v>1.05</v>
      </c>
      <c r="HB257" s="1" t="n">
        <v>1.41</v>
      </c>
      <c r="HC257" s="1" t="n">
        <v>0</v>
      </c>
      <c r="HD257" s="1" t="n">
        <v>28.03</v>
      </c>
      <c r="HE257" s="1" t="n">
        <v>147.3</v>
      </c>
      <c r="HF257" s="1" t="n">
        <v>0.97</v>
      </c>
      <c r="HG257" s="1" t="n">
        <v>1.24</v>
      </c>
      <c r="HH257" s="1" t="n">
        <v>10.45</v>
      </c>
      <c r="HI257" s="1" t="n">
        <v>3.17</v>
      </c>
      <c r="HJ257" s="1" t="n">
        <v>1.23</v>
      </c>
      <c r="HK257" s="1" t="n">
        <v>1.14</v>
      </c>
      <c r="HL257" s="1" t="n">
        <v>221.71</v>
      </c>
      <c r="HM257" s="1" t="n">
        <v>1.65</v>
      </c>
      <c r="HN257" s="1" t="n">
        <v>84.71</v>
      </c>
      <c r="HO257" s="1" t="n">
        <v>5166.47</v>
      </c>
      <c r="HP257" s="1" t="n">
        <v>5587.81</v>
      </c>
      <c r="HQ257" s="1" t="n">
        <v>34.26</v>
      </c>
      <c r="HR257" s="1" t="n">
        <v>2275.22</v>
      </c>
      <c r="HS257" s="1" t="n">
        <v>362.9</v>
      </c>
      <c r="HT257" s="1" t="n">
        <v>2140.24</v>
      </c>
      <c r="HU257" s="1" t="n">
        <v>2429.89</v>
      </c>
      <c r="HV257" s="1" t="n">
        <v>208.47</v>
      </c>
      <c r="HW257" s="1" t="n">
        <v>5.08</v>
      </c>
      <c r="HX257" s="1" t="n">
        <v>4.23</v>
      </c>
      <c r="HY257" s="1" t="n">
        <v>3.47</v>
      </c>
      <c r="HZ257" s="1" t="n">
        <v>0.23</v>
      </c>
      <c r="IA257" s="1" t="n">
        <v>1.55</v>
      </c>
      <c r="IB257" s="1" t="n">
        <v>0.27</v>
      </c>
      <c r="IC257" s="1" t="n">
        <v>5.95</v>
      </c>
      <c r="ID257" s="1" t="n">
        <v>3.74</v>
      </c>
      <c r="IE257" s="1" t="n">
        <v>12.07</v>
      </c>
      <c r="IF257" s="1" t="n">
        <v>10.63</v>
      </c>
      <c r="IG257" s="1" t="n">
        <v>5.26</v>
      </c>
      <c r="IH257" s="1" t="n">
        <v>124.89</v>
      </c>
      <c r="II257" s="1" t="n">
        <v>0</v>
      </c>
      <c r="IJ257" s="1" t="n">
        <v>50.26</v>
      </c>
      <c r="IK257" s="1" t="n">
        <v>83.16</v>
      </c>
      <c r="IL257" s="1" t="n">
        <v>1390456.6</v>
      </c>
      <c r="IM257" s="1" t="n">
        <v>8467.04</v>
      </c>
      <c r="IN257" s="1" t="n">
        <v>26.09</v>
      </c>
      <c r="IO257" s="1" t="n">
        <v>0.29</v>
      </c>
      <c r="IP257" s="1" t="n">
        <v>0.19</v>
      </c>
      <c r="IQ257" s="1" t="n">
        <v>0.14</v>
      </c>
      <c r="IR257" s="1" t="n">
        <v>0.24</v>
      </c>
      <c r="IS257" s="1" t="n">
        <v>0.62</v>
      </c>
      <c r="IT257" s="1" t="n">
        <v>0.2</v>
      </c>
      <c r="IU257" s="1" t="n">
        <v>1.12</v>
      </c>
      <c r="IV257" s="1" t="n">
        <v>1.36</v>
      </c>
      <c r="IW257" s="1" t="n">
        <v>5.59</v>
      </c>
      <c r="IX257" s="1" t="n">
        <v>4.32</v>
      </c>
      <c r="IY257" s="1" t="n">
        <v>2.11</v>
      </c>
      <c r="IZ257" s="1" t="n">
        <v>1.2</v>
      </c>
      <c r="JA257" s="1" t="n">
        <v>0.85</v>
      </c>
      <c r="JB257" s="1" t="n">
        <v>0.05</v>
      </c>
      <c r="JC257" s="1" t="n">
        <v>8.63</v>
      </c>
      <c r="JD257" s="1" t="n">
        <v>4.06</v>
      </c>
      <c r="JE257" s="1" t="n">
        <v>0.33</v>
      </c>
      <c r="JF257" s="1" t="n">
        <v>0.09</v>
      </c>
      <c r="JG257" s="1" t="n">
        <v>0</v>
      </c>
      <c r="JH257" s="1" t="n">
        <v>3.78</v>
      </c>
      <c r="JI257" s="1" t="n">
        <v>1.57</v>
      </c>
      <c r="JJ257" s="1" t="n">
        <v>0.02</v>
      </c>
      <c r="JK257" s="1" t="n">
        <v>0.02</v>
      </c>
      <c r="JL257" s="1" t="n">
        <v>0.4</v>
      </c>
      <c r="JM257" s="1" t="n">
        <v>0.24</v>
      </c>
      <c r="JN257" s="1" t="n">
        <v>0</v>
      </c>
      <c r="JO257" s="1" t="n">
        <v>0.05</v>
      </c>
      <c r="JP257" s="1" t="n">
        <v>0.01</v>
      </c>
      <c r="JQ257" s="1" t="n">
        <v>0</v>
      </c>
      <c r="JR257" s="1" t="n">
        <v>0</v>
      </c>
      <c r="JS257" s="1" t="n">
        <v>0.01</v>
      </c>
      <c r="JT257" s="1" t="n">
        <v>0.02</v>
      </c>
      <c r="JU257" s="1" t="n">
        <v>0.01</v>
      </c>
      <c r="JV257" s="1" t="n">
        <v>56</v>
      </c>
      <c r="JW257" s="1" t="n">
        <v>3360</v>
      </c>
      <c r="JX257" s="1" t="n">
        <v>50.4</v>
      </c>
      <c r="JY257" s="1" t="n">
        <v>9.3375</v>
      </c>
      <c r="JZ257" s="1" t="n">
        <v>7.625</v>
      </c>
      <c r="KA257" s="1" t="n">
        <v>457.5</v>
      </c>
      <c r="KB257" s="1" t="n">
        <v>3.75</v>
      </c>
      <c r="KC257" s="1" t="n">
        <v>1.5</v>
      </c>
      <c r="KD257" s="1" t="n">
        <v>90</v>
      </c>
      <c r="KE257" s="1" t="n">
        <v>45.625</v>
      </c>
      <c r="KF257" s="1" t="n">
        <v>101.625</v>
      </c>
      <c r="KG257" s="1" t="n">
        <v>83.3375</v>
      </c>
    </row>
    <row r="258" customFormat="false" ht="15" hidden="false" customHeight="true" outlineLevel="0" collapsed="false">
      <c r="A258" s="1" t="n">
        <v>30986</v>
      </c>
      <c r="B258" s="1" t="n">
        <v>1</v>
      </c>
      <c r="C258" s="1" t="n">
        <v>56</v>
      </c>
      <c r="D258" s="1" t="n">
        <v>1</v>
      </c>
      <c r="E258" s="1" t="n">
        <v>0</v>
      </c>
      <c r="F258" s="1" t="n">
        <v>1</v>
      </c>
      <c r="G258" s="1" t="n">
        <v>1</v>
      </c>
      <c r="H258" s="1" t="n">
        <v>0</v>
      </c>
      <c r="I258" s="1" t="n">
        <v>0</v>
      </c>
      <c r="J258" s="1" t="n">
        <v>0</v>
      </c>
      <c r="K258" s="1" t="n">
        <v>0</v>
      </c>
      <c r="L258" s="1" t="n">
        <v>0</v>
      </c>
      <c r="M258" s="1" t="n">
        <f aca="false">IF(W258&gt;27,1,0)</f>
        <v>1</v>
      </c>
      <c r="N258" s="1" t="n">
        <v>0</v>
      </c>
      <c r="O258" s="1" t="n">
        <v>1</v>
      </c>
      <c r="P258" s="1" t="n">
        <f aca="false">SUM(E258:O258)</f>
        <v>4</v>
      </c>
      <c r="Q258" s="1" t="n">
        <v>150</v>
      </c>
      <c r="R258" s="1" t="n">
        <v>90</v>
      </c>
      <c r="S258" s="1" t="n">
        <f aca="false">Q258-R258</f>
        <v>60</v>
      </c>
      <c r="T258" s="2" t="n">
        <f aca="false">(S258/3)+ R258</f>
        <v>110</v>
      </c>
      <c r="U258" s="3" t="n">
        <v>78.7</v>
      </c>
      <c r="V258" s="3" t="n">
        <v>164</v>
      </c>
      <c r="W258" s="18" t="n">
        <f aca="false">U258/POWER((V258/100),2)</f>
        <v>29.2608566329566</v>
      </c>
      <c r="X258" s="2" t="n">
        <v>1</v>
      </c>
      <c r="Y258" s="2" t="n">
        <v>94.5</v>
      </c>
      <c r="Z258" s="3" t="n">
        <v>97</v>
      </c>
      <c r="AA258" s="2" t="n">
        <v>37.582333455793</v>
      </c>
      <c r="AB258" s="2" t="n">
        <v>0.576219512195122</v>
      </c>
      <c r="AC258" s="2" t="n">
        <v>0.974226804123711</v>
      </c>
      <c r="AD258" s="3" t="n">
        <v>33.3</v>
      </c>
      <c r="AE258" s="3" t="n">
        <v>26.2</v>
      </c>
      <c r="AF258" s="3" t="n">
        <v>52.5</v>
      </c>
      <c r="AG258" s="1" t="n">
        <v>16</v>
      </c>
      <c r="AH258" s="3" t="n">
        <v>49</v>
      </c>
      <c r="AI258" s="3" t="n">
        <v>38.6</v>
      </c>
      <c r="AJ258" s="3" t="n">
        <v>49.8</v>
      </c>
      <c r="AK258" s="3" t="n">
        <v>2.7</v>
      </c>
      <c r="AL258" s="3" t="n">
        <v>1555</v>
      </c>
      <c r="AM258" s="3" t="n">
        <v>71</v>
      </c>
      <c r="AN258" s="1" t="n">
        <v>2410</v>
      </c>
      <c r="AO258" s="1" t="n">
        <v>117</v>
      </c>
      <c r="AP258" s="1" t="n">
        <v>132</v>
      </c>
      <c r="AQ258" s="1" t="n">
        <v>238</v>
      </c>
      <c r="AR258" s="1" t="n">
        <v>242</v>
      </c>
      <c r="AS258" s="1" t="n">
        <v>225</v>
      </c>
      <c r="AT258" s="1" t="n">
        <v>5</v>
      </c>
      <c r="AU258" s="1" t="n">
        <v>9450</v>
      </c>
      <c r="AV258" s="1" t="n">
        <f aca="false">((AO258*15)+(AP258*30)+(AQ258*30)+(AR258*30)+(AS258*15))</f>
        <v>23490</v>
      </c>
      <c r="AW258" s="1" t="n">
        <v>5.09</v>
      </c>
      <c r="AX258" s="4" t="n">
        <f aca="false">10000/SQRT((AO258*BE258)*(AVERAGE(AO258:AS258)*AVERAGE(BE258:BI258)))</f>
        <v>2.4496505843604</v>
      </c>
      <c r="AY258" s="4" t="n">
        <v>1</v>
      </c>
      <c r="AZ258" s="2" t="n">
        <f aca="false">(AO258*BE258)/405</f>
        <v>2.77333333333333</v>
      </c>
      <c r="BA258" s="2" t="n">
        <v>1</v>
      </c>
      <c r="BB258" s="2" t="n">
        <f aca="false">1/(LOG(BE258)+LOG(AO258))</f>
        <v>0.327819723053748</v>
      </c>
      <c r="BC258" s="2" t="n">
        <f aca="false">(BF258-BE258)/(AP258-AO258)</f>
        <v>7.76</v>
      </c>
      <c r="BD258" s="2" t="n">
        <f aca="false">(20*BE258)/((AO258/18)-3.5)</f>
        <v>64</v>
      </c>
      <c r="BE258" s="2" t="n">
        <v>9.6</v>
      </c>
      <c r="BF258" s="3" t="n">
        <v>126</v>
      </c>
      <c r="BG258" s="3" t="n">
        <v>82.1</v>
      </c>
      <c r="BH258" s="3" t="n">
        <v>90</v>
      </c>
      <c r="BI258" s="3" t="n">
        <v>81.1</v>
      </c>
      <c r="BJ258" s="2" t="n">
        <f aca="false">((BE258*15)+(BF258*30)+(BG258*30)+(BH258*30)+(BI258*15))-(BE258*120)</f>
        <v>9151.5</v>
      </c>
      <c r="BK258" s="2" t="n">
        <f aca="false">((BE258*15)+(BF258*30)+(BG258*30)+(BH258*30)+(BI258*15))</f>
        <v>10303.5</v>
      </c>
      <c r="BL258" s="2" t="n">
        <f aca="false">(1/BE258)</f>
        <v>0.104166666666667</v>
      </c>
      <c r="BM258" s="2" t="n">
        <f aca="false">(BJ258/AU258)</f>
        <v>0.968412698412698</v>
      </c>
      <c r="BN258" s="2" t="n">
        <f aca="false">(BK258/AV258)</f>
        <v>0.438633461047254</v>
      </c>
      <c r="BO258" s="2" t="n">
        <f aca="false">(AX258*BM258)</f>
        <v>2.3722727325687</v>
      </c>
      <c r="BP258" s="2" t="n">
        <f aca="false">(AX258*BN258)</f>
        <v>1.07449871417443</v>
      </c>
      <c r="BQ258" s="2" t="n">
        <v>1</v>
      </c>
      <c r="BR258" s="4" t="n">
        <f aca="false">(BC258*BL258)</f>
        <v>0.808333333333333</v>
      </c>
      <c r="BS258" s="1" t="n">
        <v>188</v>
      </c>
      <c r="BT258" s="1" t="n">
        <v>0</v>
      </c>
      <c r="BU258" s="1" t="n">
        <v>56</v>
      </c>
      <c r="BV258" s="1" t="n">
        <v>0</v>
      </c>
      <c r="BZ258" s="1" t="n">
        <v>300</v>
      </c>
      <c r="CA258" s="1" t="n">
        <v>1</v>
      </c>
      <c r="CB258" s="1" t="n">
        <v>3</v>
      </c>
    </row>
    <row r="259" customFormat="false" ht="15" hidden="false" customHeight="true" outlineLevel="0" collapsed="false">
      <c r="A259" s="1" t="n">
        <v>30992</v>
      </c>
      <c r="B259" s="1" t="n">
        <v>2</v>
      </c>
      <c r="C259" s="1" t="n">
        <v>55</v>
      </c>
      <c r="D259" s="1" t="n">
        <v>1</v>
      </c>
      <c r="E259" s="1" t="n">
        <v>1</v>
      </c>
      <c r="F259" s="1" t="n">
        <v>1</v>
      </c>
      <c r="G259" s="1" t="n">
        <v>1</v>
      </c>
      <c r="H259" s="1" t="n">
        <v>1</v>
      </c>
      <c r="I259" s="1" t="n">
        <v>0</v>
      </c>
      <c r="J259" s="1" t="n">
        <v>0</v>
      </c>
      <c r="K259" s="1" t="n">
        <v>1</v>
      </c>
      <c r="L259" s="1" t="n">
        <v>0</v>
      </c>
      <c r="M259" s="1" t="n">
        <f aca="false">IF(W259&gt;27,1,0)</f>
        <v>1</v>
      </c>
      <c r="N259" s="1" t="n">
        <v>0</v>
      </c>
      <c r="O259" s="1" t="n">
        <v>0</v>
      </c>
      <c r="P259" s="1" t="n">
        <f aca="false">SUM(E259:O259)</f>
        <v>6</v>
      </c>
      <c r="Q259" s="1" t="n">
        <v>120</v>
      </c>
      <c r="R259" s="1" t="n">
        <v>80</v>
      </c>
      <c r="S259" s="1" t="n">
        <f aca="false">Q259-R259</f>
        <v>40</v>
      </c>
      <c r="T259" s="2" t="n">
        <f aca="false">(S259/3)+ R259</f>
        <v>93.3333333333333</v>
      </c>
      <c r="U259" s="3" t="n">
        <v>91.3</v>
      </c>
      <c r="V259" s="3" t="n">
        <v>158</v>
      </c>
      <c r="W259" s="18" t="n">
        <f aca="false">U259/POWER((V259/100),2)</f>
        <v>36.5726646370774</v>
      </c>
      <c r="X259" s="2" t="n">
        <v>2</v>
      </c>
      <c r="Y259" s="2" t="n">
        <v>107.5</v>
      </c>
      <c r="Z259" s="3" t="n">
        <v>119.5</v>
      </c>
      <c r="AA259" s="2" t="n">
        <v>46.4493485542831</v>
      </c>
      <c r="AB259" s="2" t="n">
        <v>0.680379746835443</v>
      </c>
      <c r="AC259" s="2" t="n">
        <v>0.899581589958159</v>
      </c>
      <c r="AD259" s="3" t="n">
        <v>47</v>
      </c>
      <c r="AE259" s="3" t="n">
        <v>42.9</v>
      </c>
      <c r="AF259" s="3" t="n">
        <v>48.4</v>
      </c>
      <c r="AG259" s="1" t="n">
        <v>13</v>
      </c>
      <c r="AH259" s="3" t="n">
        <v>37.9</v>
      </c>
      <c r="AI259" s="3" t="n">
        <v>34.6</v>
      </c>
      <c r="AJ259" s="3" t="n">
        <v>45.9</v>
      </c>
      <c r="AK259" s="3" t="n">
        <v>2.5</v>
      </c>
      <c r="AL259" s="3" t="n">
        <v>1508</v>
      </c>
      <c r="AM259" s="3" t="n">
        <v>71</v>
      </c>
      <c r="AN259" s="1" t="n">
        <v>2352</v>
      </c>
      <c r="AO259" s="1" t="n">
        <v>116</v>
      </c>
      <c r="AP259" s="1" t="n">
        <v>218</v>
      </c>
      <c r="AQ259" s="1" t="n">
        <v>270</v>
      </c>
      <c r="AR259" s="1" t="n">
        <v>271</v>
      </c>
      <c r="AS259" s="1" t="n">
        <v>225</v>
      </c>
      <c r="AT259" s="1" t="n">
        <v>5</v>
      </c>
      <c r="AU259" s="1" t="n">
        <v>13965</v>
      </c>
      <c r="AV259" s="1" t="n">
        <f aca="false">((AO259*15)+(AP259*30)+(AQ259*30)+(AR259*30)+(AS259*15))</f>
        <v>27885</v>
      </c>
      <c r="AW259" s="1" t="n">
        <v>6.32</v>
      </c>
      <c r="AZ259" s="4"/>
      <c r="BE259" s="2"/>
      <c r="BF259" s="2"/>
      <c r="BJ259" s="3"/>
      <c r="BK259" s="3"/>
      <c r="BL259" s="3"/>
      <c r="BR259" s="2"/>
      <c r="BS259" s="1" t="n">
        <v>194</v>
      </c>
      <c r="BT259" s="1" t="n">
        <v>0</v>
      </c>
      <c r="BU259" s="1" t="n">
        <v>55</v>
      </c>
      <c r="BV259" s="1" t="n">
        <v>0</v>
      </c>
      <c r="BW259" s="1" t="n">
        <v>123</v>
      </c>
      <c r="BX259" s="1" t="n">
        <v>0</v>
      </c>
      <c r="BY259" s="1" t="n">
        <v>16</v>
      </c>
      <c r="BZ259" s="1" t="n">
        <v>79</v>
      </c>
      <c r="CA259" s="1" t="n">
        <v>0</v>
      </c>
      <c r="CB259" s="1" t="n">
        <v>4</v>
      </c>
      <c r="CC259" s="1" t="n">
        <v>1</v>
      </c>
      <c r="CL259" s="4" t="n">
        <v>0.055</v>
      </c>
      <c r="CM259" s="4" t="n">
        <v>0.045</v>
      </c>
    </row>
    <row r="260" customFormat="false" ht="15" hidden="false" customHeight="true" outlineLevel="0" collapsed="false">
      <c r="A260" s="1" t="n">
        <v>30993</v>
      </c>
      <c r="B260" s="1" t="n">
        <v>2</v>
      </c>
      <c r="C260" s="1" t="n">
        <v>40</v>
      </c>
      <c r="D260" s="1" t="n">
        <v>1</v>
      </c>
      <c r="E260" s="1" t="n">
        <v>1</v>
      </c>
      <c r="F260" s="1" t="n">
        <v>0</v>
      </c>
      <c r="G260" s="1" t="n">
        <v>1</v>
      </c>
      <c r="H260" s="1" t="n">
        <v>0</v>
      </c>
      <c r="I260" s="1" t="n">
        <v>0</v>
      </c>
      <c r="J260" s="1" t="n">
        <v>0</v>
      </c>
      <c r="K260" s="1" t="n">
        <v>1</v>
      </c>
      <c r="L260" s="1" t="n">
        <v>0</v>
      </c>
      <c r="M260" s="1" t="n">
        <f aca="false">IF(W260&gt;27,1,0)</f>
        <v>1</v>
      </c>
      <c r="N260" s="1" t="n">
        <v>0</v>
      </c>
      <c r="O260" s="1" t="n">
        <v>1</v>
      </c>
      <c r="P260" s="1" t="n">
        <f aca="false">SUM(E260:O260)</f>
        <v>5</v>
      </c>
      <c r="Q260" s="1" t="n">
        <v>120</v>
      </c>
      <c r="R260" s="1" t="n">
        <v>80</v>
      </c>
      <c r="S260" s="1" t="n">
        <f aca="false">Q260-R260</f>
        <v>40</v>
      </c>
      <c r="T260" s="2" t="n">
        <f aca="false">(S260/3)+ R260</f>
        <v>93.3333333333333</v>
      </c>
      <c r="U260" s="3" t="n">
        <v>89.6</v>
      </c>
      <c r="V260" s="3" t="n">
        <v>164</v>
      </c>
      <c r="W260" s="18" t="n">
        <f aca="false">U260/POWER((V260/100),2)</f>
        <v>33.313503866746</v>
      </c>
      <c r="X260" s="2" t="n">
        <v>2</v>
      </c>
      <c r="Y260" s="2" t="n">
        <v>99</v>
      </c>
      <c r="Z260" s="3" t="n">
        <v>115</v>
      </c>
      <c r="AA260" s="2" t="n">
        <v>42.7078933969298</v>
      </c>
      <c r="AB260" s="2" t="n">
        <v>0.603658536585366</v>
      </c>
      <c r="AC260" s="2" t="n">
        <v>0.860869565217391</v>
      </c>
      <c r="AD260" s="3" t="n">
        <v>43.5</v>
      </c>
      <c r="AE260" s="3" t="n">
        <v>39</v>
      </c>
      <c r="AF260" s="3" t="n">
        <v>50.6</v>
      </c>
      <c r="AG260" s="1" t="n">
        <v>10</v>
      </c>
      <c r="AH260" s="3" t="n">
        <v>40.7</v>
      </c>
      <c r="AI260" s="3" t="n">
        <v>36.5</v>
      </c>
      <c r="AJ260" s="3" t="n">
        <v>48</v>
      </c>
      <c r="AK260" s="3" t="n">
        <v>2.6</v>
      </c>
      <c r="AL260" s="3" t="n">
        <v>1571</v>
      </c>
      <c r="AM260" s="3" t="n">
        <v>55</v>
      </c>
      <c r="AN260" s="1" t="n">
        <v>2576</v>
      </c>
      <c r="AO260" s="1" t="n">
        <v>93</v>
      </c>
      <c r="AP260" s="1" t="n">
        <v>156</v>
      </c>
      <c r="AQ260" s="1" t="n">
        <v>229</v>
      </c>
      <c r="AR260" s="1" t="n">
        <v>117</v>
      </c>
      <c r="AS260" s="1" t="n">
        <v>139</v>
      </c>
      <c r="AT260" s="1" t="n">
        <v>1</v>
      </c>
      <c r="AU260" s="1" t="n">
        <v>7380</v>
      </c>
      <c r="AV260" s="1" t="n">
        <f aca="false">((AO260*15)+(AP260*30)+(AQ260*30)+(AR260*30)+(AS260*15))</f>
        <v>18540</v>
      </c>
      <c r="AW260" s="1" t="n">
        <v>5.66</v>
      </c>
      <c r="AZ260" s="4"/>
      <c r="BE260" s="2"/>
      <c r="BF260" s="2"/>
      <c r="BJ260" s="3"/>
      <c r="BK260" s="3"/>
      <c r="BL260" s="3"/>
      <c r="BR260" s="2"/>
      <c r="BS260" s="1" t="n">
        <v>179</v>
      </c>
      <c r="BT260" s="1" t="n">
        <v>0</v>
      </c>
      <c r="BU260" s="1" t="n">
        <v>36</v>
      </c>
      <c r="BV260" s="1" t="n">
        <v>1</v>
      </c>
      <c r="BW260" s="1" t="n">
        <v>124</v>
      </c>
      <c r="BX260" s="1" t="n">
        <v>0</v>
      </c>
      <c r="BY260" s="1" t="n">
        <v>19</v>
      </c>
      <c r="BZ260" s="1" t="n">
        <v>94</v>
      </c>
      <c r="CA260" s="1" t="n">
        <v>0</v>
      </c>
      <c r="CB260" s="1" t="n">
        <v>4</v>
      </c>
      <c r="CC260" s="1" t="n">
        <v>1</v>
      </c>
      <c r="CL260" s="4" t="n">
        <v>0.0425</v>
      </c>
      <c r="CM260" s="4" t="n">
        <v>0.0425</v>
      </c>
    </row>
    <row r="261" customFormat="false" ht="15" hidden="false" customHeight="true" outlineLevel="0" collapsed="false">
      <c r="A261" s="1" t="n">
        <v>30994</v>
      </c>
      <c r="B261" s="1" t="n">
        <v>2</v>
      </c>
      <c r="C261" s="1" t="n">
        <v>50</v>
      </c>
      <c r="D261" s="1" t="n">
        <v>1</v>
      </c>
      <c r="E261" s="1" t="n">
        <v>1</v>
      </c>
      <c r="F261" s="1" t="n">
        <v>1</v>
      </c>
      <c r="G261" s="1" t="n">
        <v>1</v>
      </c>
      <c r="H261" s="1" t="n">
        <v>0</v>
      </c>
      <c r="I261" s="1" t="n">
        <v>0</v>
      </c>
      <c r="J261" s="1" t="n">
        <v>0</v>
      </c>
      <c r="K261" s="1" t="n">
        <v>0</v>
      </c>
      <c r="L261" s="1" t="n">
        <v>0</v>
      </c>
      <c r="M261" s="1" t="n">
        <v>1</v>
      </c>
      <c r="N261" s="1" t="n">
        <v>1</v>
      </c>
      <c r="O261" s="1" t="n">
        <v>0</v>
      </c>
      <c r="P261" s="1" t="n">
        <f aca="false">SUM(E261:O261)</f>
        <v>5</v>
      </c>
      <c r="Q261" s="1" t="n">
        <v>110</v>
      </c>
      <c r="R261" s="1" t="n">
        <v>70</v>
      </c>
      <c r="S261" s="1" t="n">
        <v>40</v>
      </c>
      <c r="T261" s="2" t="n">
        <v>83.3333333333333</v>
      </c>
      <c r="U261" s="3" t="n">
        <v>100</v>
      </c>
      <c r="V261" s="3" t="n">
        <v>151.5</v>
      </c>
      <c r="W261" s="2" t="n">
        <v>43.5687133069743</v>
      </c>
      <c r="X261" s="2" t="n">
        <v>2</v>
      </c>
      <c r="Y261" s="3" t="n">
        <v>121.5</v>
      </c>
      <c r="Z261" s="3" t="n">
        <v>36</v>
      </c>
      <c r="AA261" s="2" t="n">
        <v>49.5769480331359</v>
      </c>
      <c r="AB261" s="2" t="n">
        <v>0.801980198019802</v>
      </c>
      <c r="AC261" s="2" t="n">
        <v>3.375</v>
      </c>
      <c r="AD261" s="3" t="n">
        <v>48.5</v>
      </c>
      <c r="AE261" s="3" t="n">
        <v>48.5</v>
      </c>
      <c r="AF261" s="3" t="n">
        <v>51.5</v>
      </c>
      <c r="AG261" s="1" t="n">
        <v>16</v>
      </c>
      <c r="AH261" s="3" t="n">
        <v>37.3</v>
      </c>
      <c r="AI261" s="3" t="n">
        <v>37.3</v>
      </c>
      <c r="AJ261" s="3" t="n">
        <v>48.9</v>
      </c>
      <c r="AK261" s="3" t="n">
        <v>2.6</v>
      </c>
      <c r="AL261" s="1" t="n">
        <v>1617</v>
      </c>
      <c r="AM261" s="1" t="n">
        <v>65</v>
      </c>
      <c r="AN261" s="1" t="n">
        <v>2523</v>
      </c>
      <c r="AO261" s="1" t="n">
        <v>110</v>
      </c>
      <c r="AP261" s="1" t="n">
        <v>178</v>
      </c>
      <c r="AQ261" s="1" t="n">
        <v>205</v>
      </c>
      <c r="AR261" s="1" t="n">
        <v>154</v>
      </c>
      <c r="AS261" s="1" t="n">
        <v>157</v>
      </c>
      <c r="AT261" s="1" t="n">
        <v>4</v>
      </c>
      <c r="AU261" s="1" t="n">
        <v>6915</v>
      </c>
      <c r="AV261" s="1" t="n">
        <f aca="false">((AO261*15)+(AP261*30)+(AQ261*30)+(AR261*30)+(AS261*15))</f>
        <v>20115</v>
      </c>
      <c r="AW261" s="1" t="n">
        <v>5.79</v>
      </c>
      <c r="AX261" s="4" t="n">
        <f aca="false">10000/SQRT((AO261*BE261)*(AVERAGE(AO261:AS261)*AVERAGE(BE261:BI261)))</f>
        <v>1.67549439044995</v>
      </c>
      <c r="AY261" s="4" t="n">
        <v>1</v>
      </c>
      <c r="AZ261" s="2" t="n">
        <f aca="false">(AO261*BE261)/405</f>
        <v>5.54074074074074</v>
      </c>
      <c r="BA261" s="2" t="n">
        <v>1</v>
      </c>
      <c r="BB261" s="2" t="n">
        <f aca="false">1/(LOG(BE261)+LOG(AO261))</f>
        <v>0.298416347482935</v>
      </c>
      <c r="BC261" s="2" t="n">
        <f aca="false">(BF261-BE261)/(AP261-AO261)</f>
        <v>0.791176470588235</v>
      </c>
      <c r="BD261" s="2" t="n">
        <f aca="false">(20*BE261)/((AO261/18)-3.5)</f>
        <v>156.255319148936</v>
      </c>
      <c r="BE261" s="3" t="n">
        <v>20.4</v>
      </c>
      <c r="BF261" s="3" t="n">
        <v>74.2</v>
      </c>
      <c r="BG261" s="3" t="n">
        <v>125</v>
      </c>
      <c r="BH261" s="3" t="n">
        <v>131</v>
      </c>
      <c r="BI261" s="3" t="n">
        <v>143</v>
      </c>
      <c r="BJ261" s="2" t="n">
        <f aca="false">((BE261*15)+(BF261*30)+(BG261*30)+(BH261*30)+(BI261*15))-(BE261*120)</f>
        <v>9909</v>
      </c>
      <c r="BK261" s="2" t="n">
        <f aca="false">((BE261*15)+(BF261*30)+(BG261*30)+(BH261*30)+(BI261*15))</f>
        <v>12357</v>
      </c>
      <c r="BL261" s="2" t="n">
        <f aca="false">(1/BE261)</f>
        <v>0.0490196078431373</v>
      </c>
      <c r="BM261" s="2" t="n">
        <f aca="false">(BJ261/AU261)</f>
        <v>1.43297180043384</v>
      </c>
      <c r="BN261" s="2" t="n">
        <f aca="false">(BK261/AV261)</f>
        <v>0.614317673378076</v>
      </c>
      <c r="BO261" s="2" t="n">
        <f aca="false">(AX261*BM261)</f>
        <v>2.40093621329986</v>
      </c>
      <c r="BP261" s="2" t="n">
        <f aca="false">(AX261*BN261)</f>
        <v>1.02928581569923</v>
      </c>
      <c r="BQ261" s="2" t="n">
        <v>1</v>
      </c>
      <c r="BR261" s="4" t="n">
        <f aca="false">(BC261*BL261)</f>
        <v>0.0387831603229527</v>
      </c>
      <c r="BS261" s="1" t="n">
        <v>147</v>
      </c>
      <c r="BT261" s="1" t="n">
        <v>0</v>
      </c>
      <c r="BU261" s="1" t="n">
        <v>56</v>
      </c>
      <c r="BV261" s="1" t="n">
        <v>0</v>
      </c>
      <c r="BW261" s="1" t="n">
        <v>76</v>
      </c>
      <c r="BX261" s="1" t="n">
        <v>0</v>
      </c>
      <c r="BY261" s="1" t="n">
        <v>15</v>
      </c>
      <c r="BZ261" s="1" t="n">
        <v>76</v>
      </c>
      <c r="CA261" s="1" t="n">
        <v>0</v>
      </c>
      <c r="CB261" s="1" t="n">
        <v>4</v>
      </c>
      <c r="CC261" s="1" t="n">
        <v>1</v>
      </c>
      <c r="CN261" s="1" t="n">
        <v>1408</v>
      </c>
      <c r="CO261" s="1" t="n">
        <v>15.2840909090909</v>
      </c>
      <c r="CP261" s="1" t="n">
        <v>31.3210227272727</v>
      </c>
      <c r="CQ261" s="1" t="n">
        <v>6.45596590909091</v>
      </c>
      <c r="CR261" s="1" t="n">
        <v>13.8707386363636</v>
      </c>
      <c r="CS261" s="1" t="n">
        <v>5.94460227272727</v>
      </c>
      <c r="CT261" s="1" t="n">
        <v>48.5795454545455</v>
      </c>
      <c r="CU261" s="1" t="n">
        <v>1</v>
      </c>
      <c r="CV261" s="1" t="n">
        <v>3.8</v>
      </c>
      <c r="CW261" s="1" t="n">
        <v>5.5</v>
      </c>
      <c r="CX261" s="1" t="n">
        <v>0.9</v>
      </c>
      <c r="CY261" s="1" t="n">
        <v>3.1</v>
      </c>
      <c r="CZ261" s="1" t="n">
        <v>4.1</v>
      </c>
      <c r="DA261" s="1" t="n">
        <v>0.1</v>
      </c>
      <c r="DB261" s="1" t="n">
        <v>1</v>
      </c>
      <c r="DC261" s="1" t="n">
        <v>0.3</v>
      </c>
      <c r="DD261" s="1" t="n">
        <v>53.8</v>
      </c>
      <c r="DE261" s="1" t="n">
        <v>49</v>
      </c>
      <c r="DF261" s="1" t="n">
        <v>10.1</v>
      </c>
      <c r="DG261" s="1" t="n">
        <v>21.7</v>
      </c>
      <c r="DH261" s="1" t="n">
        <v>9.3</v>
      </c>
      <c r="DI261" s="1" t="n">
        <v>450</v>
      </c>
      <c r="DJ261" s="1" t="n">
        <v>171</v>
      </c>
      <c r="DK261" s="1" t="n">
        <v>28.5</v>
      </c>
      <c r="DL261" s="1" t="n">
        <v>19.8</v>
      </c>
      <c r="DM261" s="1" t="n">
        <v>2554</v>
      </c>
      <c r="DN261" s="1" t="n">
        <v>347</v>
      </c>
      <c r="DO261" s="1" t="n">
        <v>1.19</v>
      </c>
      <c r="DP261" s="1" t="n">
        <v>1.44</v>
      </c>
      <c r="DQ261" s="1" t="n">
        <v>0.93</v>
      </c>
      <c r="DR261" s="1" t="n">
        <v>2.04</v>
      </c>
      <c r="DS261" s="1" t="n">
        <v>110.9</v>
      </c>
      <c r="DT261" s="1" t="n">
        <v>264.6</v>
      </c>
      <c r="DU261" s="1" t="n">
        <v>2.05</v>
      </c>
      <c r="DV261" s="1" t="n">
        <v>12.06</v>
      </c>
      <c r="DW261" s="1" t="n">
        <v>6.06</v>
      </c>
      <c r="DX261" s="1" t="n">
        <v>494</v>
      </c>
      <c r="DY261" s="1" t="n">
        <v>13.18</v>
      </c>
      <c r="DZ261" s="1" t="n">
        <v>2405</v>
      </c>
      <c r="EA261" s="1" t="n">
        <v>277</v>
      </c>
      <c r="EB261" s="1" t="n">
        <v>1380</v>
      </c>
      <c r="EC261" s="1" t="n">
        <v>552</v>
      </c>
      <c r="ED261" s="1" t="n">
        <v>69</v>
      </c>
      <c r="EE261" s="1" t="n">
        <v>5.5</v>
      </c>
      <c r="EF261" s="1" t="n">
        <v>17.51</v>
      </c>
      <c r="EG261" s="1" t="n">
        <v>1</v>
      </c>
      <c r="EH261" s="1" t="n">
        <v>2</v>
      </c>
      <c r="EI261" s="1" t="n">
        <v>250</v>
      </c>
      <c r="EJ261" s="1" t="n">
        <v>1</v>
      </c>
      <c r="EK261" s="1" t="n">
        <v>3</v>
      </c>
      <c r="EL261" s="1" t="n">
        <v>200</v>
      </c>
      <c r="EM261" s="1" t="n">
        <v>2500</v>
      </c>
      <c r="EN261" s="1" t="n">
        <v>500</v>
      </c>
      <c r="EO261" s="1" t="n">
        <v>4</v>
      </c>
      <c r="EP261" s="1" t="n">
        <v>0</v>
      </c>
      <c r="EQ261" s="1" t="n">
        <v>0</v>
      </c>
      <c r="ER261" s="1" t="n">
        <v>0</v>
      </c>
      <c r="ES261" s="1" t="n">
        <v>0</v>
      </c>
      <c r="ET261" s="1" t="n">
        <v>1</v>
      </c>
      <c r="EU261" s="1" t="n">
        <v>2</v>
      </c>
      <c r="EV261" s="1" t="n">
        <v>300</v>
      </c>
      <c r="EW261" s="1" t="n">
        <v>9</v>
      </c>
      <c r="EX261" s="1" t="n">
        <v>1</v>
      </c>
      <c r="EY261" s="1" t="n">
        <v>2</v>
      </c>
      <c r="EZ261" s="1" t="n">
        <v>10</v>
      </c>
      <c r="FA261" s="1" t="n">
        <v>1</v>
      </c>
      <c r="FB261" s="1" t="n">
        <v>1</v>
      </c>
      <c r="FC261" s="1" t="n">
        <v>3</v>
      </c>
      <c r="FD261" s="1" t="n">
        <v>1</v>
      </c>
      <c r="FE261" s="1" t="n">
        <v>4</v>
      </c>
      <c r="FF261" s="1" t="n">
        <v>1</v>
      </c>
      <c r="FG261" s="1" t="n">
        <v>1</v>
      </c>
      <c r="FH261" s="1" t="n">
        <v>1</v>
      </c>
      <c r="FI261" s="1" t="n">
        <v>24</v>
      </c>
      <c r="FJ261" s="1" t="n">
        <v>2</v>
      </c>
      <c r="FK261" s="1" t="n">
        <v>1</v>
      </c>
      <c r="FL261" s="1" t="n">
        <v>3</v>
      </c>
      <c r="FM261" s="1" t="n">
        <v>4</v>
      </c>
      <c r="FN261" s="1" t="n">
        <v>4</v>
      </c>
      <c r="FO261" s="1" t="n">
        <v>2</v>
      </c>
      <c r="FP261" s="1" t="n">
        <v>2</v>
      </c>
      <c r="FQ261" s="1" t="n">
        <v>34.93173</v>
      </c>
      <c r="FR261" s="1" t="n">
        <v>169.4819</v>
      </c>
      <c r="FS261" s="1" t="n">
        <v>0.42</v>
      </c>
      <c r="FT261" s="1" t="n">
        <v>2</v>
      </c>
      <c r="FU261" s="1" t="n">
        <v>4</v>
      </c>
      <c r="FV261" s="1" t="n">
        <v>1</v>
      </c>
      <c r="FW261" s="1" t="n">
        <v>2330.65</v>
      </c>
      <c r="FX261" s="1" t="n">
        <v>91.11</v>
      </c>
      <c r="FY261" s="1" t="n">
        <v>35.74</v>
      </c>
      <c r="FZ261" s="1" t="n">
        <v>30.52</v>
      </c>
      <c r="GA261" s="1" t="n">
        <v>35.9</v>
      </c>
      <c r="GB261" s="1" t="n">
        <v>339.1</v>
      </c>
      <c r="GC261" s="1" t="n">
        <v>42.54</v>
      </c>
      <c r="GD261" s="1" t="n">
        <v>35.84</v>
      </c>
      <c r="GE261" s="1" t="n">
        <v>4.12</v>
      </c>
      <c r="GF261" s="1" t="n">
        <v>86.28</v>
      </c>
      <c r="GG261" s="1" t="n">
        <v>1.86</v>
      </c>
      <c r="GH261" s="1" t="n">
        <v>19.76</v>
      </c>
      <c r="GI261" s="1" t="n">
        <v>12.64</v>
      </c>
      <c r="GJ261" s="1" t="n">
        <v>46.71</v>
      </c>
      <c r="GK261" s="1" t="n">
        <v>44.31</v>
      </c>
      <c r="GL261" s="1" t="n">
        <v>30.44</v>
      </c>
      <c r="GM261" s="1" t="n">
        <v>11.25</v>
      </c>
      <c r="GN261" s="1" t="n">
        <v>0</v>
      </c>
      <c r="GO261" s="1" t="n">
        <v>32.23</v>
      </c>
      <c r="GP261" s="1" t="n">
        <v>13.55</v>
      </c>
      <c r="GQ261" s="1" t="n">
        <v>8.83</v>
      </c>
      <c r="GR261" s="1" t="n">
        <v>2.47</v>
      </c>
      <c r="GS261" s="1" t="n">
        <v>1163.41</v>
      </c>
      <c r="GT261" s="1" t="n">
        <v>20.13</v>
      </c>
      <c r="GU261" s="1" t="n">
        <v>0.88</v>
      </c>
      <c r="GV261" s="1" t="n">
        <v>558.63</v>
      </c>
      <c r="GW261" s="1" t="n">
        <v>1663.37</v>
      </c>
      <c r="GX261" s="1" t="n">
        <v>5493.28</v>
      </c>
      <c r="GY261" s="1" t="n">
        <v>2707.71</v>
      </c>
      <c r="GZ261" s="1" t="n">
        <v>9.85</v>
      </c>
      <c r="HA261" s="1" t="n">
        <v>2.28</v>
      </c>
      <c r="HB261" s="1" t="n">
        <v>5.34</v>
      </c>
      <c r="HC261" s="1" t="n">
        <v>0</v>
      </c>
      <c r="HD261" s="1" t="n">
        <v>84.79</v>
      </c>
      <c r="HE261" s="1" t="n">
        <v>435.12</v>
      </c>
      <c r="HF261" s="1" t="n">
        <v>2.13</v>
      </c>
      <c r="HG261" s="1" t="n">
        <v>2.45</v>
      </c>
      <c r="HH261" s="1" t="n">
        <v>27.24</v>
      </c>
      <c r="HI261" s="1" t="n">
        <v>6.81</v>
      </c>
      <c r="HJ261" s="1" t="n">
        <v>2.81</v>
      </c>
      <c r="HK261" s="1" t="n">
        <v>1.07</v>
      </c>
      <c r="HL261" s="1" t="n">
        <v>641.87</v>
      </c>
      <c r="HM261" s="1" t="n">
        <v>3.26</v>
      </c>
      <c r="HN261" s="1" t="n">
        <v>464.19</v>
      </c>
      <c r="HO261" s="1" t="n">
        <v>13364.88</v>
      </c>
      <c r="HP261" s="1" t="n">
        <v>17246.28</v>
      </c>
      <c r="HQ261" s="1" t="n">
        <v>182.42</v>
      </c>
      <c r="HR261" s="1" t="n">
        <v>7744.69</v>
      </c>
      <c r="HS261" s="1" t="n">
        <v>1461.54</v>
      </c>
      <c r="HT261" s="1" t="n">
        <v>6163.24</v>
      </c>
      <c r="HU261" s="1" t="n">
        <v>13450.62</v>
      </c>
      <c r="HV261" s="1" t="n">
        <v>242.53</v>
      </c>
      <c r="HW261" s="1" t="n">
        <v>11.68</v>
      </c>
      <c r="HX261" s="1" t="n">
        <v>9.91</v>
      </c>
      <c r="HY261" s="1" t="n">
        <v>11.92</v>
      </c>
      <c r="HZ261" s="1" t="n">
        <v>0.67</v>
      </c>
      <c r="IA261" s="1" t="n">
        <v>12.88</v>
      </c>
      <c r="IB261" s="1" t="n">
        <v>2.41</v>
      </c>
      <c r="IC261" s="1" t="n">
        <v>29.05</v>
      </c>
      <c r="ID261" s="1" t="n">
        <v>13.35</v>
      </c>
      <c r="IE261" s="1" t="n">
        <v>19.88</v>
      </c>
      <c r="IF261" s="1" t="n">
        <v>28.84</v>
      </c>
      <c r="IG261" s="1" t="n">
        <v>12.41</v>
      </c>
      <c r="IH261" s="1" t="n">
        <v>302.64</v>
      </c>
      <c r="II261" s="1" t="n">
        <v>8.65</v>
      </c>
      <c r="IJ261" s="1" t="n">
        <v>292.28</v>
      </c>
      <c r="IK261" s="1" t="n">
        <v>308.59</v>
      </c>
      <c r="IL261" s="1" t="n">
        <v>1650954</v>
      </c>
      <c r="IM261" s="1" t="n">
        <v>4868.63</v>
      </c>
      <c r="IN261" s="1" t="n">
        <v>52.93</v>
      </c>
      <c r="IO261" s="1" t="n">
        <v>0.13</v>
      </c>
      <c r="IP261" s="1" t="n">
        <v>0.11</v>
      </c>
      <c r="IQ261" s="1" t="n">
        <v>0.12</v>
      </c>
      <c r="IR261" s="1" t="n">
        <v>0.24</v>
      </c>
      <c r="IS261" s="1" t="n">
        <v>0.16</v>
      </c>
      <c r="IT261" s="1" t="n">
        <v>0.06</v>
      </c>
      <c r="IU261" s="1" t="n">
        <v>0.74</v>
      </c>
      <c r="IV261" s="1" t="n">
        <v>0.54</v>
      </c>
      <c r="IW261" s="1" t="n">
        <v>10.51</v>
      </c>
      <c r="IX261" s="1" t="n">
        <v>7.86</v>
      </c>
      <c r="IY261" s="1" t="n">
        <v>3.86</v>
      </c>
      <c r="IZ261" s="1" t="n">
        <v>2.63</v>
      </c>
      <c r="JA261" s="1" t="n">
        <v>1.39</v>
      </c>
      <c r="JB261" s="1" t="n">
        <v>0.01</v>
      </c>
      <c r="JC261" s="1" t="n">
        <v>25.01</v>
      </c>
      <c r="JD261" s="1" t="n">
        <v>14.06</v>
      </c>
      <c r="JE261" s="1" t="n">
        <v>1.95</v>
      </c>
      <c r="JF261" s="1" t="n">
        <v>0.17</v>
      </c>
      <c r="JG261" s="1" t="n">
        <v>0.02</v>
      </c>
      <c r="JH261" s="1" t="n">
        <v>10.48</v>
      </c>
      <c r="JI261" s="1" t="n">
        <v>8.44</v>
      </c>
      <c r="JJ261" s="1" t="n">
        <v>0.22</v>
      </c>
      <c r="JK261" s="1" t="n">
        <v>0.53</v>
      </c>
      <c r="JL261" s="1" t="n">
        <v>1.07</v>
      </c>
      <c r="JM261" s="1" t="n">
        <v>1.08</v>
      </c>
      <c r="JN261" s="1" t="n">
        <v>0.02</v>
      </c>
      <c r="JO261" s="1" t="n">
        <v>0.13</v>
      </c>
      <c r="JP261" s="1" t="n">
        <v>0.08</v>
      </c>
      <c r="JQ261" s="1" t="n">
        <v>0.12</v>
      </c>
      <c r="JR261" s="1" t="n">
        <v>0.11</v>
      </c>
      <c r="JS261" s="1" t="n">
        <v>0.02</v>
      </c>
      <c r="JT261" s="1" t="n">
        <v>0.34</v>
      </c>
      <c r="JU261" s="1" t="n">
        <v>0.3</v>
      </c>
      <c r="JV261" s="1" t="n">
        <v>53</v>
      </c>
      <c r="JW261" s="1" t="n">
        <v>3180</v>
      </c>
      <c r="JX261" s="1" t="n">
        <v>47.7</v>
      </c>
      <c r="JY261" s="1" t="n">
        <v>10.1465</v>
      </c>
      <c r="JZ261" s="1" t="n">
        <v>7.234</v>
      </c>
      <c r="KA261" s="1" t="n">
        <v>434.04</v>
      </c>
      <c r="KB261" s="1" t="n">
        <v>12.155</v>
      </c>
      <c r="KC261" s="1" t="n">
        <v>4.617</v>
      </c>
      <c r="KD261" s="1" t="n">
        <v>277.02</v>
      </c>
      <c r="KE261" s="1" t="n">
        <v>13.351</v>
      </c>
      <c r="KF261" s="1" t="n">
        <v>66.351</v>
      </c>
      <c r="KG261" s="1" t="n">
        <v>31.414</v>
      </c>
    </row>
    <row r="262" customFormat="false" ht="15" hidden="false" customHeight="true" outlineLevel="0" collapsed="false">
      <c r="A262" s="1" t="n">
        <v>30995</v>
      </c>
      <c r="B262" s="1" t="n">
        <v>2</v>
      </c>
      <c r="C262" s="1" t="n">
        <v>45</v>
      </c>
      <c r="D262" s="1" t="n">
        <v>1</v>
      </c>
      <c r="E262" s="1" t="n">
        <v>0</v>
      </c>
      <c r="F262" s="1" t="n">
        <v>1</v>
      </c>
      <c r="G262" s="1" t="n">
        <v>1</v>
      </c>
      <c r="H262" s="1" t="n">
        <v>0</v>
      </c>
      <c r="I262" s="1" t="n">
        <v>0</v>
      </c>
      <c r="J262" s="1" t="n">
        <v>0</v>
      </c>
      <c r="K262" s="1" t="n">
        <v>0</v>
      </c>
      <c r="L262" s="1" t="n">
        <v>0</v>
      </c>
      <c r="M262" s="1" t="n">
        <f aca="false">IF(W262&gt;27,1,0)</f>
        <v>0</v>
      </c>
      <c r="N262" s="1" t="n">
        <v>0</v>
      </c>
      <c r="O262" s="1" t="n">
        <v>1</v>
      </c>
      <c r="P262" s="1" t="n">
        <f aca="false">SUM(E262:O262)</f>
        <v>3</v>
      </c>
      <c r="Q262" s="1" t="n">
        <v>110</v>
      </c>
      <c r="R262" s="1" t="n">
        <v>70</v>
      </c>
      <c r="S262" s="1" t="n">
        <f aca="false">Q262-R262</f>
        <v>40</v>
      </c>
      <c r="T262" s="2" t="n">
        <f aca="false">(S262/3)+ R262</f>
        <v>83.3333333333333</v>
      </c>
      <c r="U262" s="3" t="n">
        <v>59.8</v>
      </c>
      <c r="V262" s="3" t="n">
        <v>152</v>
      </c>
      <c r="W262" s="18" t="n">
        <f aca="false">U262/POWER((V262/100),2)</f>
        <v>25.8829639889197</v>
      </c>
      <c r="X262" s="2" t="n">
        <v>1</v>
      </c>
      <c r="Y262" s="2" t="n">
        <v>81.5</v>
      </c>
      <c r="Z262" s="3" t="n">
        <v>92</v>
      </c>
      <c r="AA262" s="2" t="n">
        <v>38.0948865781164</v>
      </c>
      <c r="AB262" s="2" t="n">
        <v>0.536184210526316</v>
      </c>
      <c r="AC262" s="2" t="n">
        <v>0.885869565217391</v>
      </c>
      <c r="AD262" s="3" t="n">
        <v>33.7</v>
      </c>
      <c r="AE262" s="3" t="n">
        <v>20.2</v>
      </c>
      <c r="AF262" s="3" t="n">
        <v>39.6</v>
      </c>
      <c r="AG262" s="1" t="n">
        <v>6</v>
      </c>
      <c r="AH262" s="3" t="n">
        <v>45.8</v>
      </c>
      <c r="AI262" s="3" t="n">
        <v>27.4</v>
      </c>
      <c r="AJ262" s="3" t="n">
        <v>37.6</v>
      </c>
      <c r="AK262" s="3" t="n">
        <v>2</v>
      </c>
      <c r="AL262" s="3" t="n">
        <v>1208</v>
      </c>
      <c r="AM262" s="3" t="n">
        <v>43</v>
      </c>
      <c r="AN262" s="1" t="n">
        <v>1981</v>
      </c>
      <c r="AO262" s="1" t="n">
        <v>100</v>
      </c>
      <c r="AP262" s="1" t="n">
        <v>172</v>
      </c>
      <c r="AQ262" s="1" t="n">
        <v>225</v>
      </c>
      <c r="AR262" s="1" t="n">
        <v>272</v>
      </c>
      <c r="AS262" s="1" t="n">
        <v>268</v>
      </c>
      <c r="AT262" s="1" t="n">
        <v>5</v>
      </c>
      <c r="AU262" s="1" t="n">
        <v>13590</v>
      </c>
      <c r="AV262" s="1" t="n">
        <f aca="false">((AO262*15)+(AP262*30)+(AQ262*30)+(AR262*30)+(AS262*15))</f>
        <v>25590</v>
      </c>
      <c r="AW262" s="1" t="n">
        <v>6.01</v>
      </c>
      <c r="AZ262" s="4"/>
      <c r="BE262" s="2"/>
      <c r="BF262" s="2"/>
      <c r="BJ262" s="3"/>
      <c r="BK262" s="3"/>
      <c r="BL262" s="3"/>
      <c r="BR262" s="2"/>
      <c r="BU262" s="1" t="n">
        <v>39</v>
      </c>
      <c r="BV262" s="1" t="n">
        <v>1</v>
      </c>
      <c r="BY262" s="1" t="n">
        <v>21</v>
      </c>
      <c r="BZ262" s="1" t="n">
        <v>103</v>
      </c>
      <c r="CA262" s="1" t="n">
        <v>0</v>
      </c>
      <c r="CB262" s="1" t="n">
        <v>2</v>
      </c>
      <c r="CL262" s="4" t="n">
        <v>0.0475</v>
      </c>
      <c r="CM262" s="4" t="n">
        <v>0.055</v>
      </c>
    </row>
    <row r="263" customFormat="false" ht="15" hidden="false" customHeight="true" outlineLevel="0" collapsed="false">
      <c r="A263" s="1" t="n">
        <v>30996</v>
      </c>
      <c r="B263" s="1" t="n">
        <v>2</v>
      </c>
      <c r="C263" s="1" t="n">
        <v>37</v>
      </c>
      <c r="D263" s="1" t="n">
        <v>1</v>
      </c>
      <c r="E263" s="1" t="n">
        <v>1</v>
      </c>
      <c r="F263" s="1" t="n">
        <v>0</v>
      </c>
      <c r="G263" s="1" t="n">
        <v>1</v>
      </c>
      <c r="H263" s="1" t="n">
        <v>0</v>
      </c>
      <c r="I263" s="1" t="n">
        <v>1</v>
      </c>
      <c r="J263" s="1" t="n">
        <v>0</v>
      </c>
      <c r="K263" s="1" t="n">
        <v>0</v>
      </c>
      <c r="L263" s="1" t="n">
        <v>0</v>
      </c>
      <c r="M263" s="1" t="n">
        <v>1</v>
      </c>
      <c r="N263" s="1" t="n">
        <v>1</v>
      </c>
      <c r="O263" s="1" t="n">
        <v>1</v>
      </c>
      <c r="P263" s="1" t="n">
        <f aca="false">SUM(E263:O263)</f>
        <v>6</v>
      </c>
      <c r="Q263" s="1" t="n">
        <v>120</v>
      </c>
      <c r="R263" s="1" t="n">
        <v>80</v>
      </c>
      <c r="S263" s="1" t="n">
        <v>40</v>
      </c>
      <c r="T263" s="2" t="n">
        <v>93.3333333333333</v>
      </c>
      <c r="U263" s="3" t="n">
        <v>133.3</v>
      </c>
      <c r="V263" s="3" t="n">
        <v>159.5</v>
      </c>
      <c r="W263" s="2" t="n">
        <v>52.3972838317234</v>
      </c>
      <c r="X263" s="2" t="n">
        <v>2</v>
      </c>
      <c r="Y263" s="3" t="n">
        <v>125</v>
      </c>
      <c r="Z263" s="3" t="n">
        <v>155</v>
      </c>
      <c r="AA263" s="2" t="n">
        <v>45.1607101254864</v>
      </c>
      <c r="AB263" s="2" t="n">
        <v>0.783699059561129</v>
      </c>
      <c r="AC263" s="2" t="n">
        <v>0.806451612903226</v>
      </c>
      <c r="AD263" s="3" t="n">
        <v>53.8</v>
      </c>
      <c r="AE263" s="3" t="n">
        <v>71.7</v>
      </c>
      <c r="AF263" s="3" t="n">
        <v>61.6</v>
      </c>
      <c r="AG263" s="1" t="n">
        <v>19</v>
      </c>
      <c r="AH263" s="3" t="n">
        <v>34.5</v>
      </c>
      <c r="AI263" s="3" t="n">
        <v>46</v>
      </c>
      <c r="AJ263" s="3" t="n">
        <v>58.5</v>
      </c>
      <c r="AK263" s="3" t="n">
        <v>3.1</v>
      </c>
      <c r="AL263" s="1" t="n">
        <v>2002</v>
      </c>
      <c r="AM263" s="1" t="n">
        <v>52</v>
      </c>
      <c r="AN263" s="1" t="n">
        <v>3123</v>
      </c>
      <c r="AO263" s="1" t="n">
        <v>123</v>
      </c>
      <c r="AP263" s="1" t="n">
        <v>202</v>
      </c>
      <c r="AQ263" s="1" t="n">
        <v>236</v>
      </c>
      <c r="AR263" s="1" t="n">
        <v>203</v>
      </c>
      <c r="AS263" s="1" t="n">
        <v>200</v>
      </c>
      <c r="AT263" s="1" t="n">
        <v>5</v>
      </c>
      <c r="AU263" s="1" t="n">
        <v>9315</v>
      </c>
      <c r="AV263" s="1" t="n">
        <f aca="false">((AO263*15)+(AP263*30)+(AQ263*30)+(AR263*30)+(AS263*15))</f>
        <v>24075</v>
      </c>
      <c r="AW263" s="1" t="n">
        <v>6.41</v>
      </c>
      <c r="AX263" s="4" t="n">
        <f aca="false">10000/SQRT((AO263*BE263)*(AVERAGE(AO263:AS263)*AVERAGE(BE263:BI263)))</f>
        <v>1.57665048916182</v>
      </c>
      <c r="AY263" s="4" t="n">
        <v>1</v>
      </c>
      <c r="AZ263" s="2" t="n">
        <f aca="false">(AO263*BE263)/405</f>
        <v>6.8637037037037</v>
      </c>
      <c r="BA263" s="2" t="n">
        <v>1</v>
      </c>
      <c r="BB263" s="2" t="n">
        <f aca="false">1/(LOG(BE263)+LOG(AO263))</f>
        <v>0.290358904026268</v>
      </c>
      <c r="BC263" s="2" t="n">
        <f aca="false">(BF263-BE263)/(AP263-AO263)</f>
        <v>0.49620253164557</v>
      </c>
      <c r="BD263" s="2" t="n">
        <f aca="false">(20*BE263)/((AO263/18)-3.5)</f>
        <v>135.6</v>
      </c>
      <c r="BE263" s="3" t="n">
        <v>22.6</v>
      </c>
      <c r="BF263" s="3" t="n">
        <v>61.8</v>
      </c>
      <c r="BG263" s="3" t="n">
        <v>107</v>
      </c>
      <c r="BH263" s="3" t="n">
        <v>90.1</v>
      </c>
      <c r="BI263" s="3" t="n">
        <v>93.8</v>
      </c>
      <c r="BJ263" s="2" t="n">
        <f aca="false">((BE263*15)+(BF263*30)+(BG263*30)+(BH263*30)+(BI263*15))-(BE263*120)</f>
        <v>6801</v>
      </c>
      <c r="BK263" s="2" t="n">
        <f aca="false">((BE263*15)+(BF263*30)+(BG263*30)+(BH263*30)+(BI263*15))</f>
        <v>9513</v>
      </c>
      <c r="BL263" s="2" t="n">
        <f aca="false">(1/BE263)</f>
        <v>0.0442477876106195</v>
      </c>
      <c r="BM263" s="2" t="n">
        <f aca="false">(BJ263/AU263)</f>
        <v>0.730112721417069</v>
      </c>
      <c r="BN263" s="2" t="n">
        <f aca="false">(BK263/AV263)</f>
        <v>0.395140186915888</v>
      </c>
      <c r="BO263" s="2" t="n">
        <f aca="false">(AX263*BM263)</f>
        <v>1.15113257936549</v>
      </c>
      <c r="BP263" s="2" t="n">
        <f aca="false">(AX263*BN263)</f>
        <v>0.622997968988428</v>
      </c>
      <c r="BQ263" s="2" t="n">
        <v>1</v>
      </c>
      <c r="BR263" s="4" t="n">
        <f aca="false">(BC263*BL263)</f>
        <v>0.0219558642321048</v>
      </c>
      <c r="BS263" s="1" t="n">
        <v>113</v>
      </c>
      <c r="BT263" s="1" t="n">
        <v>0</v>
      </c>
      <c r="BU263" s="1" t="n">
        <v>38</v>
      </c>
      <c r="BV263" s="1" t="n">
        <v>1</v>
      </c>
      <c r="BW263" s="1" t="n">
        <v>60</v>
      </c>
      <c r="BX263" s="1" t="n">
        <v>0</v>
      </c>
      <c r="BY263" s="1" t="n">
        <v>15</v>
      </c>
      <c r="BZ263" s="1" t="n">
        <v>74</v>
      </c>
      <c r="CA263" s="1" t="n">
        <v>0</v>
      </c>
      <c r="CB263" s="1" t="n">
        <v>5</v>
      </c>
      <c r="CC263" s="1" t="n">
        <v>2</v>
      </c>
      <c r="FM263" s="1" t="n">
        <v>14</v>
      </c>
      <c r="FN263" s="1" t="n">
        <v>14</v>
      </c>
      <c r="FO263" s="1" t="n">
        <v>2</v>
      </c>
      <c r="FP263" s="1" t="n">
        <v>2</v>
      </c>
      <c r="FQ263" s="1" t="n">
        <v>27.90036</v>
      </c>
      <c r="FR263" s="1" t="n">
        <v>75.75692</v>
      </c>
      <c r="FS263" s="1" t="n">
        <v>0.71</v>
      </c>
      <c r="FT263" s="1" t="n">
        <v>2</v>
      </c>
      <c r="FU263" s="1" t="n">
        <v>3</v>
      </c>
      <c r="FV263" s="1" t="n">
        <v>3</v>
      </c>
      <c r="FW263" s="1" t="n">
        <v>1407.78</v>
      </c>
      <c r="FX263" s="1" t="n">
        <v>65.13</v>
      </c>
      <c r="FY263" s="1" t="n">
        <v>46.92</v>
      </c>
      <c r="FZ263" s="1" t="n">
        <v>32.97</v>
      </c>
      <c r="GA263" s="1" t="n">
        <v>10.86</v>
      </c>
      <c r="GB263" s="1" t="n">
        <v>166.95</v>
      </c>
      <c r="GC263" s="1" t="n">
        <v>16.64</v>
      </c>
      <c r="GD263" s="1" t="n">
        <v>8.27</v>
      </c>
      <c r="GE263" s="1" t="n">
        <v>2.6</v>
      </c>
      <c r="GF263" s="1" t="n">
        <v>66.73</v>
      </c>
      <c r="GG263" s="1" t="n">
        <v>0.65</v>
      </c>
      <c r="GH263" s="1" t="n">
        <v>8.83</v>
      </c>
      <c r="GI263" s="1" t="n">
        <v>2.65</v>
      </c>
      <c r="GJ263" s="1" t="n">
        <v>12.97</v>
      </c>
      <c r="GK263" s="1" t="n">
        <v>11.41</v>
      </c>
      <c r="GL263" s="1" t="n">
        <v>4.09</v>
      </c>
      <c r="GM263" s="1" t="n">
        <v>3.3</v>
      </c>
      <c r="GN263" s="1" t="n">
        <v>0</v>
      </c>
      <c r="GO263" s="1" t="n">
        <v>7.41</v>
      </c>
      <c r="GP263" s="1" t="n">
        <v>1.82</v>
      </c>
      <c r="GQ263" s="1" t="n">
        <v>1.2</v>
      </c>
      <c r="GR263" s="1" t="n">
        <v>0.89</v>
      </c>
      <c r="GS263" s="1" t="n">
        <v>435.82</v>
      </c>
      <c r="GT263" s="1" t="n">
        <v>8.46</v>
      </c>
      <c r="GU263" s="1" t="n">
        <v>1.66</v>
      </c>
      <c r="GV263" s="1" t="n">
        <v>217.96</v>
      </c>
      <c r="GW263" s="1" t="n">
        <v>1004.14</v>
      </c>
      <c r="GX263" s="1" t="n">
        <v>1863.92</v>
      </c>
      <c r="GY263" s="1" t="n">
        <v>1144.32</v>
      </c>
      <c r="GZ263" s="1" t="n">
        <v>5.62</v>
      </c>
      <c r="HA263" s="1" t="n">
        <v>0.97</v>
      </c>
      <c r="HB263" s="1" t="n">
        <v>1.6</v>
      </c>
      <c r="HC263" s="1" t="n">
        <v>0</v>
      </c>
      <c r="HD263" s="1" t="n">
        <v>93.49</v>
      </c>
      <c r="HE263" s="1" t="n">
        <v>65.65</v>
      </c>
      <c r="HF263" s="1" t="n">
        <v>0.8</v>
      </c>
      <c r="HG263" s="1" t="n">
        <v>1.19</v>
      </c>
      <c r="HH263" s="1" t="n">
        <v>19.36</v>
      </c>
      <c r="HI263" s="1" t="n">
        <v>4.3</v>
      </c>
      <c r="HJ263" s="1" t="n">
        <v>1.8</v>
      </c>
      <c r="HK263" s="1" t="n">
        <v>0.36</v>
      </c>
      <c r="HL263" s="1" t="n">
        <v>155.56</v>
      </c>
      <c r="HM263" s="1" t="n">
        <v>2.78</v>
      </c>
      <c r="HN263" s="1" t="n">
        <v>29.44</v>
      </c>
      <c r="HO263" s="1" t="n">
        <v>1446.12</v>
      </c>
      <c r="HP263" s="1" t="n">
        <v>1132.79</v>
      </c>
      <c r="HQ263" s="1" t="n">
        <v>27.49</v>
      </c>
      <c r="HR263" s="1" t="n">
        <v>382.23</v>
      </c>
      <c r="HS263" s="1" t="n">
        <v>76.98</v>
      </c>
      <c r="HT263" s="1" t="n">
        <v>700.73</v>
      </c>
      <c r="HU263" s="1" t="n">
        <v>384.36</v>
      </c>
      <c r="HV263" s="1" t="n">
        <v>122.45</v>
      </c>
      <c r="HW263" s="1" t="n">
        <v>3.82</v>
      </c>
      <c r="HX263" s="1" t="n">
        <v>4.39</v>
      </c>
      <c r="HY263" s="1" t="n">
        <v>5.58</v>
      </c>
      <c r="HZ263" s="1" t="n">
        <v>0.3</v>
      </c>
      <c r="IA263" s="1" t="n">
        <v>5.43</v>
      </c>
      <c r="IB263" s="1" t="n">
        <v>1.26</v>
      </c>
      <c r="IC263" s="1" t="n">
        <v>13.4</v>
      </c>
      <c r="ID263" s="1" t="n">
        <v>6.37</v>
      </c>
      <c r="IE263" s="1" t="n">
        <v>13.77</v>
      </c>
      <c r="IF263" s="1" t="n">
        <v>16.1</v>
      </c>
      <c r="IG263" s="1" t="n">
        <v>8.74</v>
      </c>
      <c r="IH263" s="1" t="n">
        <v>377.3</v>
      </c>
      <c r="II263" s="1" t="n">
        <v>12.09</v>
      </c>
      <c r="IJ263" s="1" t="n">
        <v>1.2</v>
      </c>
      <c r="IK263" s="1" t="n">
        <v>15.88</v>
      </c>
      <c r="IL263" s="1" t="n">
        <v>1258824.8</v>
      </c>
      <c r="IM263" s="1" t="n">
        <v>7540.13</v>
      </c>
      <c r="IN263" s="1" t="n">
        <v>37.15</v>
      </c>
      <c r="IO263" s="1" t="n">
        <v>0.11</v>
      </c>
      <c r="IP263" s="1" t="n">
        <v>0.09</v>
      </c>
      <c r="IQ263" s="1" t="n">
        <v>0.07</v>
      </c>
      <c r="IR263" s="1" t="n">
        <v>0.17</v>
      </c>
      <c r="IS263" s="1" t="n">
        <v>0.24</v>
      </c>
      <c r="IT263" s="1" t="n">
        <v>0.07</v>
      </c>
      <c r="IU263" s="1" t="n">
        <v>0.64</v>
      </c>
      <c r="IV263" s="1" t="n">
        <v>0.54</v>
      </c>
      <c r="IW263" s="1" t="n">
        <v>8.69</v>
      </c>
      <c r="IX263" s="1" t="n">
        <v>3.99</v>
      </c>
      <c r="IY263" s="1" t="n">
        <v>3.16</v>
      </c>
      <c r="IZ263" s="1" t="n">
        <v>1.41</v>
      </c>
      <c r="JA263" s="1" t="n">
        <v>1.48</v>
      </c>
      <c r="JB263" s="1" t="n">
        <v>0.02</v>
      </c>
      <c r="JC263" s="1" t="n">
        <v>15.24</v>
      </c>
      <c r="JD263" s="1" t="n">
        <v>5.1</v>
      </c>
      <c r="JE263" s="1" t="n">
        <v>0.56</v>
      </c>
      <c r="JF263" s="1" t="n">
        <v>0.23</v>
      </c>
      <c r="JG263" s="1" t="n">
        <v>0.02</v>
      </c>
      <c r="JH263" s="1" t="n">
        <v>7.98</v>
      </c>
      <c r="JI263" s="1" t="n">
        <v>3.11</v>
      </c>
      <c r="JJ263" s="1" t="n">
        <v>0.05</v>
      </c>
      <c r="JK263" s="1" t="n">
        <v>0.13</v>
      </c>
      <c r="JL263" s="1" t="n">
        <v>0.62</v>
      </c>
      <c r="JM263" s="1" t="n">
        <v>0.29</v>
      </c>
      <c r="JN263" s="1" t="n">
        <v>0.02</v>
      </c>
      <c r="JO263" s="1" t="n">
        <v>0.2</v>
      </c>
      <c r="JP263" s="1" t="n">
        <v>0.09</v>
      </c>
      <c r="JQ263" s="1" t="n">
        <v>0.14</v>
      </c>
      <c r="JR263" s="1" t="n">
        <v>0.11</v>
      </c>
      <c r="JS263" s="1" t="n">
        <v>0.03</v>
      </c>
      <c r="JT263" s="1" t="n">
        <v>0.35</v>
      </c>
      <c r="JU263" s="1" t="n">
        <v>0.29</v>
      </c>
      <c r="JV263" s="1" t="n">
        <v>45</v>
      </c>
      <c r="JW263" s="1" t="n">
        <v>2700</v>
      </c>
      <c r="JX263" s="1" t="n">
        <v>40.5</v>
      </c>
      <c r="JY263" s="1" t="n">
        <v>20.1248</v>
      </c>
      <c r="JZ263" s="1" t="n">
        <v>10.694</v>
      </c>
      <c r="KA263" s="1" t="n">
        <v>641.64</v>
      </c>
      <c r="KB263" s="1" t="n">
        <v>4.875</v>
      </c>
      <c r="KC263" s="1" t="n">
        <v>1.875</v>
      </c>
      <c r="KD263" s="1" t="n">
        <v>112.5</v>
      </c>
      <c r="KE263" s="1" t="n">
        <v>41.085</v>
      </c>
      <c r="KF263" s="1" t="n">
        <v>86.08501</v>
      </c>
      <c r="KG263" s="1" t="n">
        <v>98.30781</v>
      </c>
    </row>
    <row r="264" customFormat="false" ht="15" hidden="false" customHeight="true" outlineLevel="0" collapsed="false">
      <c r="A264" s="1" t="n">
        <v>30997</v>
      </c>
      <c r="B264" s="1" t="n">
        <v>2</v>
      </c>
      <c r="C264" s="1" t="n">
        <v>43</v>
      </c>
      <c r="D264" s="1" t="n">
        <v>1</v>
      </c>
      <c r="E264" s="1" t="n">
        <v>1</v>
      </c>
      <c r="F264" s="1" t="n">
        <v>0</v>
      </c>
      <c r="G264" s="1" t="n">
        <v>1</v>
      </c>
      <c r="H264" s="1" t="n">
        <v>0</v>
      </c>
      <c r="I264" s="1" t="n">
        <v>0</v>
      </c>
      <c r="J264" s="1" t="n">
        <v>0</v>
      </c>
      <c r="K264" s="1" t="n">
        <v>0</v>
      </c>
      <c r="L264" s="1" t="n">
        <v>0</v>
      </c>
      <c r="M264" s="1" t="n">
        <v>0</v>
      </c>
      <c r="N264" s="1" t="n">
        <v>0</v>
      </c>
      <c r="O264" s="1" t="n">
        <v>0</v>
      </c>
      <c r="P264" s="1" t="n">
        <f aca="false">SUM(E264:O264)</f>
        <v>2</v>
      </c>
      <c r="Q264" s="1" t="n">
        <v>110</v>
      </c>
      <c r="R264" s="1" t="n">
        <v>80</v>
      </c>
      <c r="S264" s="1" t="n">
        <v>30</v>
      </c>
      <c r="T264" s="2" t="n">
        <v>90</v>
      </c>
      <c r="U264" s="3" t="n">
        <v>64.3</v>
      </c>
      <c r="V264" s="3" t="n">
        <v>158.5</v>
      </c>
      <c r="W264" s="2" t="n">
        <v>25.5948412264029</v>
      </c>
      <c r="X264" s="2" t="n">
        <v>1</v>
      </c>
      <c r="Y264" s="3" t="n">
        <v>83</v>
      </c>
      <c r="Z264" s="3" t="n">
        <v>102</v>
      </c>
      <c r="AA264" s="2" t="n">
        <v>51.1147469963913</v>
      </c>
      <c r="AB264" s="2" t="n">
        <v>0.523659305993691</v>
      </c>
      <c r="AC264" s="2" t="n">
        <v>0.813725490196078</v>
      </c>
      <c r="AD264" s="3" t="n">
        <v>35.3</v>
      </c>
      <c r="AE264" s="3" t="n">
        <v>22.7</v>
      </c>
      <c r="AF264" s="3" t="n">
        <v>41.6</v>
      </c>
      <c r="AG264" s="1" t="n">
        <v>6</v>
      </c>
      <c r="AH264" s="3" t="n">
        <v>45.1</v>
      </c>
      <c r="AI264" s="3" t="n">
        <v>29</v>
      </c>
      <c r="AJ264" s="3" t="n">
        <v>39.5</v>
      </c>
      <c r="AK264" s="3" t="n">
        <v>2.1</v>
      </c>
      <c r="AL264" s="1" t="n">
        <v>1271</v>
      </c>
      <c r="AM264" s="1" t="n">
        <v>48</v>
      </c>
      <c r="AN264" s="1" t="n">
        <v>1983</v>
      </c>
      <c r="AO264" s="1" t="n">
        <v>91</v>
      </c>
      <c r="AP264" s="1" t="n">
        <v>168</v>
      </c>
      <c r="AQ264" s="1" t="n">
        <v>157</v>
      </c>
      <c r="AR264" s="1" t="n">
        <v>147</v>
      </c>
      <c r="AS264" s="1" t="n">
        <v>137</v>
      </c>
      <c r="AT264" s="1" t="n">
        <v>1</v>
      </c>
      <c r="AU264" s="1" t="n">
        <v>6660</v>
      </c>
      <c r="AV264" s="1" t="n">
        <f aca="false">((AO264*15)+(AP264*30)+(AQ264*30)+(AR264*30)+(AS264*15))</f>
        <v>17580</v>
      </c>
      <c r="AW264" s="1" t="n">
        <v>5.97</v>
      </c>
      <c r="AX264" s="4" t="n">
        <f aca="false">10000/SQRT((AO264*BE264)*(AVERAGE(AO264:AS264)*AVERAGE(BE264:BI264)))</f>
        <v>11.9858786457491</v>
      </c>
      <c r="AY264" s="4" t="n">
        <v>0</v>
      </c>
      <c r="AZ264" s="2" t="n">
        <f aca="false">(AO264*BE264)/405</f>
        <v>0.528024691358025</v>
      </c>
      <c r="BA264" s="2" t="n">
        <v>0</v>
      </c>
      <c r="BB264" s="2" t="n">
        <f aca="false">1/(LOG(BE264)+LOG(AO264))</f>
        <v>0.429164425671853</v>
      </c>
      <c r="BC264" s="2" t="n">
        <f aca="false">(BF264-BE264)/(AP264-AO264)</f>
        <v>0.278571428571429</v>
      </c>
      <c r="BD264" s="2" t="n">
        <f aca="false">(20*BE264)/((AO264/18)-3.5)</f>
        <v>30.2142857142857</v>
      </c>
      <c r="BE264" s="3" t="n">
        <v>2.35</v>
      </c>
      <c r="BF264" s="3" t="n">
        <v>23.8</v>
      </c>
      <c r="BG264" s="3" t="n">
        <v>30.9</v>
      </c>
      <c r="BH264" s="3" t="n">
        <v>30.5</v>
      </c>
      <c r="BI264" s="3" t="n">
        <v>28.7</v>
      </c>
      <c r="BJ264" s="2" t="n">
        <f aca="false">((BE264*15)+(BF264*30)+(BG264*30)+(BH264*30)+(BI264*15))-(BE264*120)</f>
        <v>2739.75</v>
      </c>
      <c r="BK264" s="2" t="n">
        <f aca="false">((BE264*15)+(BF264*30)+(BG264*30)+(BH264*30)+(BI264*15))</f>
        <v>3021.75</v>
      </c>
      <c r="BL264" s="2" t="n">
        <f aca="false">(1/BE264)</f>
        <v>0.425531914893617</v>
      </c>
      <c r="BM264" s="2" t="n">
        <f aca="false">(BJ264/AU264)</f>
        <v>0.411373873873874</v>
      </c>
      <c r="BN264" s="2" t="n">
        <f aca="false">(BK264/AV264)</f>
        <v>0.17188566552901</v>
      </c>
      <c r="BO264" s="2" t="n">
        <f aca="false">(AX264*BM264)</f>
        <v>4.93067733028396</v>
      </c>
      <c r="BP264" s="2" t="n">
        <f aca="false">(AX264*BN264)</f>
        <v>2.06020072797454</v>
      </c>
      <c r="BQ264" s="2" t="n">
        <v>2</v>
      </c>
      <c r="BR264" s="4" t="n">
        <f aca="false">(BC264*BL264)</f>
        <v>0.11854103343465</v>
      </c>
      <c r="BS264" s="1" t="n">
        <v>170</v>
      </c>
      <c r="BT264" s="1" t="n">
        <v>0</v>
      </c>
      <c r="BU264" s="1" t="n">
        <v>51</v>
      </c>
      <c r="BV264" s="1" t="n">
        <v>0</v>
      </c>
      <c r="BW264" s="1" t="n">
        <v>98</v>
      </c>
      <c r="BX264" s="1" t="n">
        <v>0</v>
      </c>
      <c r="BY264" s="1" t="n">
        <v>21</v>
      </c>
      <c r="BZ264" s="1" t="n">
        <v>106</v>
      </c>
      <c r="CA264" s="1" t="n">
        <v>0</v>
      </c>
      <c r="CB264" s="1" t="n">
        <v>2</v>
      </c>
      <c r="FM264" s="1" t="n">
        <v>15</v>
      </c>
      <c r="FN264" s="1" t="n">
        <v>15</v>
      </c>
      <c r="FO264" s="1" t="n">
        <v>2</v>
      </c>
      <c r="FP264" s="1" t="n">
        <v>2</v>
      </c>
      <c r="FQ264" s="1" t="n">
        <v>29.81833</v>
      </c>
      <c r="FR264" s="1" t="n">
        <v>138.5182</v>
      </c>
      <c r="FS264" s="1" t="n">
        <v>0</v>
      </c>
      <c r="FT264" s="1" t="n">
        <v>2</v>
      </c>
      <c r="FU264" s="1" t="n">
        <v>4</v>
      </c>
      <c r="FV264" s="1" t="n">
        <v>1</v>
      </c>
      <c r="FW264" s="1" t="n">
        <v>2194.65</v>
      </c>
      <c r="FX264" s="1" t="n">
        <v>89.65</v>
      </c>
      <c r="FY264" s="1" t="n">
        <v>21.35</v>
      </c>
      <c r="FZ264" s="1" t="n">
        <v>32.75</v>
      </c>
      <c r="GA264" s="1" t="n">
        <v>18.37</v>
      </c>
      <c r="GB264" s="1" t="n">
        <v>343.74</v>
      </c>
      <c r="GC264" s="1" t="n">
        <v>48.91</v>
      </c>
      <c r="GD264" s="1" t="n">
        <v>26.05</v>
      </c>
      <c r="GE264" s="1" t="n">
        <v>7.8</v>
      </c>
      <c r="GF264" s="1" t="n">
        <v>86.29</v>
      </c>
      <c r="GG264" s="1" t="n">
        <v>1.4</v>
      </c>
      <c r="GH264" s="1" t="n">
        <v>14.22</v>
      </c>
      <c r="GI264" s="1" t="n">
        <v>8.38</v>
      </c>
      <c r="GJ264" s="1" t="n">
        <v>33.34</v>
      </c>
      <c r="GK264" s="1" t="n">
        <v>26.28</v>
      </c>
      <c r="GL264" s="1" t="n">
        <v>21.69</v>
      </c>
      <c r="GM264" s="1" t="n">
        <v>7.32</v>
      </c>
      <c r="GN264" s="1" t="n">
        <v>0</v>
      </c>
      <c r="GO264" s="1" t="n">
        <v>22.38</v>
      </c>
      <c r="GP264" s="1" t="n">
        <v>10.92</v>
      </c>
      <c r="GQ264" s="1" t="n">
        <v>5.96</v>
      </c>
      <c r="GR264" s="1" t="n">
        <v>1.23</v>
      </c>
      <c r="GS264" s="1" t="n">
        <v>1550.15</v>
      </c>
      <c r="GT264" s="1" t="n">
        <v>20.27</v>
      </c>
      <c r="GU264" s="1" t="n">
        <v>0.58</v>
      </c>
      <c r="GV264" s="1" t="n">
        <v>395.31</v>
      </c>
      <c r="GW264" s="1" t="n">
        <v>1725.23</v>
      </c>
      <c r="GX264" s="1" t="n">
        <v>4223.91</v>
      </c>
      <c r="GY264" s="1" t="n">
        <v>2527.88</v>
      </c>
      <c r="GZ264" s="1" t="n">
        <v>15.82</v>
      </c>
      <c r="HA264" s="1" t="n">
        <v>2.31</v>
      </c>
      <c r="HB264" s="1" t="n">
        <v>4.81</v>
      </c>
      <c r="HC264" s="1" t="n">
        <v>0</v>
      </c>
      <c r="HD264" s="1" t="n">
        <v>65.75</v>
      </c>
      <c r="HE264" s="1" t="n">
        <v>281.77</v>
      </c>
      <c r="HF264" s="1" t="n">
        <v>2.76</v>
      </c>
      <c r="HG264" s="1" t="n">
        <v>3.97</v>
      </c>
      <c r="HH264" s="1" t="n">
        <v>28.24</v>
      </c>
      <c r="HI264" s="1" t="n">
        <v>7.2</v>
      </c>
      <c r="HJ264" s="1" t="n">
        <v>3.33</v>
      </c>
      <c r="HK264" s="1" t="n">
        <v>0.75</v>
      </c>
      <c r="HL264" s="1" t="n">
        <v>653.47</v>
      </c>
      <c r="HM264" s="1" t="n">
        <v>4.72</v>
      </c>
      <c r="HN264" s="1" t="n">
        <v>95.05</v>
      </c>
      <c r="HO264" s="1" t="n">
        <v>5521.34</v>
      </c>
      <c r="HP264" s="1" t="n">
        <v>6924.46</v>
      </c>
      <c r="HQ264" s="1" t="n">
        <v>194.01</v>
      </c>
      <c r="HR264" s="1" t="n">
        <v>2142.53</v>
      </c>
      <c r="HS264" s="1" t="n">
        <v>734.28</v>
      </c>
      <c r="HT264" s="1" t="n">
        <v>1396.66</v>
      </c>
      <c r="HU264" s="1" t="n">
        <v>2133.3</v>
      </c>
      <c r="HV264" s="1" t="n">
        <v>507.48</v>
      </c>
      <c r="HW264" s="1" t="n">
        <v>8.02</v>
      </c>
      <c r="HX264" s="1" t="n">
        <v>6.59</v>
      </c>
      <c r="HY264" s="1" t="n">
        <v>6.21</v>
      </c>
      <c r="HZ264" s="1" t="n">
        <v>0.92</v>
      </c>
      <c r="IA264" s="1" t="n">
        <v>8.54</v>
      </c>
      <c r="IB264" s="1" t="n">
        <v>1.36</v>
      </c>
      <c r="IC264" s="1" t="n">
        <v>17.98</v>
      </c>
      <c r="ID264" s="1" t="n">
        <v>7.57</v>
      </c>
      <c r="IE264" s="1" t="n">
        <v>20.07</v>
      </c>
      <c r="IF264" s="1" t="n">
        <v>19.98</v>
      </c>
      <c r="IG264" s="1" t="n">
        <v>11.69</v>
      </c>
      <c r="IH264" s="1" t="n">
        <v>228.43</v>
      </c>
      <c r="II264" s="1" t="n">
        <v>0</v>
      </c>
      <c r="IJ264" s="1" t="n">
        <v>17.07</v>
      </c>
      <c r="IK264" s="1" t="n">
        <v>86.98</v>
      </c>
      <c r="IL264" s="1" t="n">
        <v>1721491.4</v>
      </c>
      <c r="IM264" s="1" t="n">
        <v>5008.12</v>
      </c>
      <c r="IN264" s="1" t="n">
        <v>46.31</v>
      </c>
      <c r="IO264" s="1" t="n">
        <v>0.35</v>
      </c>
      <c r="IP264" s="1" t="n">
        <v>0.23</v>
      </c>
      <c r="IQ264" s="1" t="n">
        <v>0.18</v>
      </c>
      <c r="IR264" s="1" t="n">
        <v>0.39</v>
      </c>
      <c r="IS264" s="1" t="n">
        <v>0.43</v>
      </c>
      <c r="IT264" s="1" t="n">
        <v>0.2</v>
      </c>
      <c r="IU264" s="1" t="n">
        <v>1.32</v>
      </c>
      <c r="IV264" s="1" t="n">
        <v>1.31</v>
      </c>
      <c r="IW264" s="1" t="n">
        <v>8.63</v>
      </c>
      <c r="IX264" s="1" t="n">
        <v>6.91</v>
      </c>
      <c r="IY264" s="1" t="n">
        <v>3.56</v>
      </c>
      <c r="IZ264" s="1" t="n">
        <v>2.64</v>
      </c>
      <c r="JA264" s="1" t="n">
        <v>0.98</v>
      </c>
      <c r="JB264" s="1" t="n">
        <v>0.05</v>
      </c>
      <c r="JC264" s="1" t="n">
        <v>16.28</v>
      </c>
      <c r="JD264" s="1" t="n">
        <v>8.27</v>
      </c>
      <c r="JE264" s="1" t="n">
        <v>1.72</v>
      </c>
      <c r="JF264" s="1" t="n">
        <v>0.12</v>
      </c>
      <c r="JG264" s="1" t="n">
        <v>0.01</v>
      </c>
      <c r="JH264" s="1" t="n">
        <v>7.96</v>
      </c>
      <c r="JI264" s="1" t="n">
        <v>4.81</v>
      </c>
      <c r="JJ264" s="1" t="n">
        <v>0.17</v>
      </c>
      <c r="JK264" s="1" t="n">
        <v>0.36</v>
      </c>
      <c r="JL264" s="1" t="n">
        <v>0.88</v>
      </c>
      <c r="JM264" s="1" t="n">
        <v>0.79</v>
      </c>
      <c r="JN264" s="1" t="n">
        <v>0</v>
      </c>
      <c r="JO264" s="1" t="n">
        <v>0.07</v>
      </c>
      <c r="JP264" s="1" t="n">
        <v>0.04</v>
      </c>
      <c r="JQ264" s="1" t="n">
        <v>0.02</v>
      </c>
      <c r="JR264" s="1" t="n">
        <v>0.02</v>
      </c>
      <c r="JS264" s="1" t="n">
        <v>0.01</v>
      </c>
      <c r="JT264" s="1" t="n">
        <v>0.07</v>
      </c>
      <c r="JU264" s="1" t="n">
        <v>0.05</v>
      </c>
      <c r="JV264" s="1" t="n">
        <v>35</v>
      </c>
      <c r="JW264" s="1" t="n">
        <v>2100</v>
      </c>
      <c r="JX264" s="1" t="n">
        <v>31.5</v>
      </c>
      <c r="JY264" s="1" t="n">
        <v>49.225</v>
      </c>
      <c r="JZ264" s="1" t="n">
        <v>40.75</v>
      </c>
      <c r="KA264" s="1" t="n">
        <v>2445</v>
      </c>
      <c r="KB264" s="1" t="n">
        <v>25.0387</v>
      </c>
      <c r="KC264" s="1" t="n">
        <v>10.109</v>
      </c>
      <c r="KD264" s="1" t="n">
        <v>606.54</v>
      </c>
      <c r="KE264" s="1" t="n">
        <v>61.359</v>
      </c>
      <c r="KF264" s="1" t="n">
        <v>96.359</v>
      </c>
      <c r="KG264" s="1" t="n">
        <v>129.5637</v>
      </c>
    </row>
    <row r="265" customFormat="false" ht="15" hidden="false" customHeight="true" outlineLevel="0" collapsed="false">
      <c r="A265" s="1" t="n">
        <v>30998</v>
      </c>
      <c r="B265" s="1" t="n">
        <v>1</v>
      </c>
      <c r="C265" s="1" t="n">
        <v>21</v>
      </c>
      <c r="D265" s="1" t="n">
        <v>1</v>
      </c>
      <c r="E265" s="1" t="n">
        <v>0</v>
      </c>
      <c r="F265" s="1" t="n">
        <v>0</v>
      </c>
      <c r="G265" s="1" t="n">
        <v>1</v>
      </c>
      <c r="H265" s="1" t="n">
        <v>0</v>
      </c>
      <c r="I265" s="1" t="n">
        <v>0</v>
      </c>
      <c r="J265" s="1" t="n">
        <v>0</v>
      </c>
      <c r="K265" s="1" t="n">
        <v>0</v>
      </c>
      <c r="L265" s="1" t="n">
        <v>0</v>
      </c>
      <c r="M265" s="1" t="n">
        <v>0</v>
      </c>
      <c r="N265" s="1" t="n">
        <v>0</v>
      </c>
      <c r="O265" s="1" t="n">
        <v>1</v>
      </c>
      <c r="P265" s="1" t="n">
        <f aca="false">SUM(E265:O265)</f>
        <v>2</v>
      </c>
      <c r="Q265" s="1" t="n">
        <v>120</v>
      </c>
      <c r="R265" s="1" t="n">
        <v>80</v>
      </c>
      <c r="S265" s="1" t="n">
        <v>40</v>
      </c>
      <c r="T265" s="2" t="n">
        <v>93.3333333333333</v>
      </c>
      <c r="U265" s="3" t="n">
        <v>93</v>
      </c>
      <c r="V265" s="3" t="n">
        <v>190</v>
      </c>
      <c r="W265" s="2" t="n">
        <v>25.7617728531856</v>
      </c>
      <c r="X265" s="2" t="n">
        <v>1</v>
      </c>
      <c r="Y265" s="3" t="n">
        <v>94</v>
      </c>
      <c r="Z265" s="3" t="n">
        <v>105.5</v>
      </c>
      <c r="AA265" s="2" t="n">
        <v>35.4313275443666</v>
      </c>
      <c r="AB265" s="2" t="n">
        <v>0.494736842105263</v>
      </c>
      <c r="AC265" s="2" t="n">
        <v>0.890995260663507</v>
      </c>
      <c r="AD265" s="3" t="n">
        <v>21.7</v>
      </c>
      <c r="AE265" s="3" t="n">
        <v>20.2</v>
      </c>
      <c r="AF265" s="3" t="n">
        <v>72.8</v>
      </c>
      <c r="AG265" s="1" t="n">
        <v>5</v>
      </c>
      <c r="AH265" s="3" t="n">
        <v>52.6</v>
      </c>
      <c r="AI265" s="3" t="n">
        <v>48.9</v>
      </c>
      <c r="AJ265" s="3" t="n">
        <v>69.2</v>
      </c>
      <c r="AK265" s="3" t="n">
        <v>3.6</v>
      </c>
      <c r="AL265" s="1" t="n">
        <v>2193</v>
      </c>
      <c r="AM265" s="1" t="n">
        <v>32</v>
      </c>
      <c r="AN265" s="1" t="n">
        <v>3399</v>
      </c>
      <c r="AO265" s="1" t="n">
        <v>87</v>
      </c>
      <c r="AP265" s="1" t="n">
        <v>119</v>
      </c>
      <c r="AQ265" s="1" t="n">
        <v>108</v>
      </c>
      <c r="AR265" s="1" t="n">
        <v>103</v>
      </c>
      <c r="AS265" s="1" t="n">
        <v>91</v>
      </c>
      <c r="AT265" s="1" t="n">
        <v>1</v>
      </c>
      <c r="AU265" s="1" t="n">
        <v>2130</v>
      </c>
      <c r="AV265" s="1" t="n">
        <f aca="false">((AO265*15)+(AP265*30)+(AQ265*30)+(AR265*30)+(AS265*15))</f>
        <v>12570</v>
      </c>
      <c r="BU265" s="1" t="n">
        <v>25</v>
      </c>
      <c r="BV265" s="1" t="n">
        <v>1</v>
      </c>
      <c r="BY265" s="1" t="n">
        <v>24</v>
      </c>
      <c r="BZ265" s="1" t="n">
        <v>122</v>
      </c>
      <c r="CA265" s="1" t="n">
        <v>0</v>
      </c>
      <c r="CB265" s="1" t="n">
        <v>2</v>
      </c>
    </row>
    <row r="266" customFormat="false" ht="15" hidden="false" customHeight="true" outlineLevel="0" collapsed="false">
      <c r="A266" s="1" t="n">
        <v>31000</v>
      </c>
      <c r="B266" s="1" t="n">
        <v>2</v>
      </c>
      <c r="C266" s="1" t="n">
        <v>60</v>
      </c>
      <c r="D266" s="1" t="n">
        <v>1</v>
      </c>
      <c r="E266" s="1" t="n">
        <v>1</v>
      </c>
      <c r="F266" s="1" t="n">
        <v>1</v>
      </c>
      <c r="G266" s="1" t="n">
        <v>1</v>
      </c>
      <c r="H266" s="1" t="n">
        <v>0</v>
      </c>
      <c r="I266" s="1" t="n">
        <v>0</v>
      </c>
      <c r="J266" s="1" t="n">
        <v>0</v>
      </c>
      <c r="K266" s="1" t="n">
        <v>0</v>
      </c>
      <c r="L266" s="1" t="n">
        <v>0</v>
      </c>
      <c r="M266" s="1" t="n">
        <v>1</v>
      </c>
      <c r="N266" s="1" t="n">
        <v>0</v>
      </c>
      <c r="O266" s="1" t="n">
        <v>1</v>
      </c>
      <c r="P266" s="1" t="n">
        <f aca="false">SUM(E266:O266)</f>
        <v>5</v>
      </c>
      <c r="Q266" s="1" t="n">
        <v>120</v>
      </c>
      <c r="R266" s="1" t="n">
        <v>90</v>
      </c>
      <c r="S266" s="1" t="n">
        <v>30</v>
      </c>
      <c r="T266" s="2" t="n">
        <v>100</v>
      </c>
      <c r="U266" s="3" t="n">
        <v>81.3</v>
      </c>
      <c r="V266" s="3" t="n">
        <v>167</v>
      </c>
      <c r="W266" s="2" t="n">
        <v>29.1512782817598</v>
      </c>
      <c r="X266" s="2" t="n">
        <v>1</v>
      </c>
      <c r="Y266" s="3" t="n">
        <v>91.7</v>
      </c>
      <c r="Z266" s="3" t="n">
        <v>105</v>
      </c>
      <c r="AA266" s="2" t="n">
        <v>37.4455886718509</v>
      </c>
      <c r="AB266" s="2" t="n">
        <v>0.549101796407186</v>
      </c>
      <c r="AC266" s="2" t="n">
        <v>0.873333333333333</v>
      </c>
      <c r="AD266" s="3" t="n">
        <v>44.4</v>
      </c>
      <c r="AE266" s="3" t="n">
        <v>36.1</v>
      </c>
      <c r="AF266" s="3" t="n">
        <v>45.2</v>
      </c>
      <c r="AG266" s="1" t="n">
        <v>11</v>
      </c>
      <c r="AH266" s="3" t="n">
        <v>39.2</v>
      </c>
      <c r="AI266" s="3" t="n">
        <v>31.9</v>
      </c>
      <c r="AJ266" s="3" t="n">
        <v>42.9</v>
      </c>
      <c r="AK266" s="3" t="n">
        <v>2.3</v>
      </c>
      <c r="AL266" s="1" t="n">
        <v>1396</v>
      </c>
      <c r="AM266" s="1" t="n">
        <v>75</v>
      </c>
      <c r="AN266" s="1" t="n">
        <v>2178</v>
      </c>
      <c r="AO266" s="1" t="n">
        <v>98</v>
      </c>
      <c r="AP266" s="1" t="n">
        <v>164</v>
      </c>
      <c r="AQ266" s="1" t="n">
        <v>200</v>
      </c>
      <c r="AR266" s="1" t="n">
        <v>193</v>
      </c>
      <c r="AS266" s="1" t="n">
        <v>169</v>
      </c>
      <c r="AT266" s="1" t="n">
        <v>3</v>
      </c>
      <c r="AU266" s="1" t="n">
        <v>8955</v>
      </c>
      <c r="AV266" s="1" t="n">
        <f aca="false">((AO266*15)+(AP266*30)+(AQ266*30)+(AR266*30)+(AS266*15))</f>
        <v>20715</v>
      </c>
      <c r="AW266" s="1" t="n">
        <v>5.86</v>
      </c>
      <c r="AX266" s="4" t="n">
        <f aca="false">10000/SQRT((AO266*BE266)*(AVERAGE(AO266:AS266)*AVERAGE(BE266:BI266)))</f>
        <v>7.23799022327511</v>
      </c>
      <c r="AY266" s="4" t="n">
        <v>0</v>
      </c>
      <c r="AZ266" s="2" t="n">
        <f aca="false">(AO266*BE266)/405</f>
        <v>2.56493827160494</v>
      </c>
      <c r="BA266" s="2" t="n">
        <v>1</v>
      </c>
      <c r="BB266" s="2" t="n">
        <f aca="false">1/(LOG(BE266)+LOG(AO266))</f>
        <v>0.331506517939492</v>
      </c>
      <c r="BD266" s="2" t="n">
        <f aca="false">(20*BE266)/((AO266/18)-3.5)</f>
        <v>109.028571428571</v>
      </c>
      <c r="BE266" s="3" t="n">
        <v>10.6</v>
      </c>
      <c r="BI266" s="3" t="n">
        <v>11.7</v>
      </c>
      <c r="BL266" s="2" t="n">
        <f aca="false">(1/BE266)</f>
        <v>0.0943396226415094</v>
      </c>
      <c r="BS266" s="1" t="n">
        <v>196</v>
      </c>
      <c r="BT266" s="1" t="n">
        <v>0</v>
      </c>
      <c r="BU266" s="1" t="n">
        <v>41</v>
      </c>
      <c r="BV266" s="1" t="n">
        <v>1</v>
      </c>
      <c r="BW266" s="1" t="n">
        <v>120</v>
      </c>
      <c r="BX266" s="1" t="n">
        <v>0</v>
      </c>
      <c r="BY266" s="1" t="n">
        <v>35</v>
      </c>
      <c r="BZ266" s="1" t="n">
        <v>177</v>
      </c>
      <c r="CA266" s="1" t="n">
        <v>1</v>
      </c>
      <c r="CB266" s="1" t="n">
        <v>3</v>
      </c>
      <c r="CL266" s="4" t="n">
        <v>0.04</v>
      </c>
      <c r="CM266" s="4" t="n">
        <v>0.0425</v>
      </c>
      <c r="FM266" s="1" t="n">
        <v>34</v>
      </c>
      <c r="FN266" s="1" t="n">
        <v>34</v>
      </c>
      <c r="FO266" s="1" t="n">
        <v>1</v>
      </c>
      <c r="FP266" s="1" t="n">
        <v>1</v>
      </c>
      <c r="FQ266" s="1" t="n">
        <v>32.06339</v>
      </c>
      <c r="FR266" s="1" t="n">
        <v>1765.666</v>
      </c>
      <c r="FS266" s="1" t="n">
        <v>0.11</v>
      </c>
      <c r="FT266" s="1" t="n">
        <v>2</v>
      </c>
      <c r="FU266" s="1" t="n">
        <v>4</v>
      </c>
      <c r="FV266" s="1" t="n">
        <v>2</v>
      </c>
      <c r="FW266" s="1" t="n">
        <v>2363.2</v>
      </c>
      <c r="FX266" s="1" t="n">
        <v>87.55</v>
      </c>
      <c r="FY266" s="1" t="n">
        <v>47.55</v>
      </c>
      <c r="FZ266" s="1" t="n">
        <v>48.21</v>
      </c>
      <c r="GA266" s="1" t="n">
        <v>24.12</v>
      </c>
      <c r="GB266" s="1" t="n">
        <v>323.78</v>
      </c>
      <c r="GC266" s="1" t="n">
        <v>55.79</v>
      </c>
      <c r="GD266" s="1" t="n">
        <v>38.75</v>
      </c>
      <c r="GE266" s="1" t="n">
        <v>3.89</v>
      </c>
      <c r="GF266" s="1" t="n">
        <v>90.93</v>
      </c>
      <c r="GG266" s="1" t="n">
        <v>1.71</v>
      </c>
      <c r="GH266" s="1" t="n">
        <v>21.56</v>
      </c>
      <c r="GI266" s="1" t="n">
        <v>7.67</v>
      </c>
      <c r="GJ266" s="1" t="n">
        <v>29.29</v>
      </c>
      <c r="GK266" s="1" t="n">
        <v>29.39</v>
      </c>
      <c r="GL266" s="1" t="n">
        <v>16.02</v>
      </c>
      <c r="GM266" s="1" t="n">
        <v>8.03</v>
      </c>
      <c r="GN266" s="1" t="n">
        <v>0</v>
      </c>
      <c r="GO266" s="1" t="n">
        <v>13.45</v>
      </c>
      <c r="GP266" s="1" t="n">
        <v>4.81</v>
      </c>
      <c r="GQ266" s="1" t="n">
        <v>4.21</v>
      </c>
      <c r="GR266" s="1" t="n">
        <v>1.58</v>
      </c>
      <c r="GS266" s="1" t="n">
        <v>635.34</v>
      </c>
      <c r="GT266" s="1" t="n">
        <v>16.36</v>
      </c>
      <c r="GU266" s="1" t="n">
        <v>2.27</v>
      </c>
      <c r="GV266" s="1" t="n">
        <v>343.38</v>
      </c>
      <c r="GW266" s="1" t="n">
        <v>1309.62</v>
      </c>
      <c r="GX266" s="1" t="n">
        <v>3442.42</v>
      </c>
      <c r="GY266" s="1" t="n">
        <v>2315.01</v>
      </c>
      <c r="GZ266" s="1" t="n">
        <v>8.75</v>
      </c>
      <c r="HA266" s="1" t="n">
        <v>2.42</v>
      </c>
      <c r="HB266" s="1" t="n">
        <v>3.48</v>
      </c>
      <c r="HC266" s="1" t="n">
        <v>0</v>
      </c>
      <c r="HD266" s="1" t="n">
        <v>114.97</v>
      </c>
      <c r="HE266" s="1" t="n">
        <v>344.1</v>
      </c>
      <c r="HF266" s="1" t="n">
        <v>2.02</v>
      </c>
      <c r="HG266" s="1" t="n">
        <v>2.12</v>
      </c>
      <c r="HH266" s="1" t="n">
        <v>26.33</v>
      </c>
      <c r="HI266" s="1" t="n">
        <v>6.83</v>
      </c>
      <c r="HJ266" s="1" t="n">
        <v>2.33</v>
      </c>
      <c r="HK266" s="1" t="n">
        <v>0.92</v>
      </c>
      <c r="HL266" s="1" t="n">
        <v>546.26</v>
      </c>
      <c r="HM266" s="1" t="n">
        <v>8.06</v>
      </c>
      <c r="HN266" s="1" t="n">
        <v>57.91</v>
      </c>
      <c r="HO266" s="1" t="n">
        <v>7979.97</v>
      </c>
      <c r="HP266" s="1" t="n">
        <v>9787.21</v>
      </c>
      <c r="HQ266" s="1" t="n">
        <v>137.24</v>
      </c>
      <c r="HR266" s="1" t="n">
        <v>3786.53</v>
      </c>
      <c r="HS266" s="1" t="n">
        <v>1234.73</v>
      </c>
      <c r="HT266" s="1" t="n">
        <v>9351.14</v>
      </c>
      <c r="HU266" s="1" t="n">
        <v>831.06</v>
      </c>
      <c r="HV266" s="1" t="n">
        <v>150.3</v>
      </c>
      <c r="HW266" s="1" t="n">
        <v>10.6</v>
      </c>
      <c r="HX266" s="1" t="n">
        <v>9.55</v>
      </c>
      <c r="HY266" s="1" t="n">
        <v>9.13</v>
      </c>
      <c r="HZ266" s="1" t="n">
        <v>1.17</v>
      </c>
      <c r="IA266" s="1" t="n">
        <v>7.75</v>
      </c>
      <c r="IB266" s="1" t="n">
        <v>2.01</v>
      </c>
      <c r="IC266" s="1" t="n">
        <v>21.15</v>
      </c>
      <c r="ID266" s="1" t="n">
        <v>10.22</v>
      </c>
      <c r="IE266" s="1" t="n">
        <v>23.77</v>
      </c>
      <c r="IF266" s="1" t="n">
        <v>29.74</v>
      </c>
      <c r="IG266" s="1" t="n">
        <v>17.6</v>
      </c>
      <c r="IH266" s="1" t="n">
        <v>572.2</v>
      </c>
      <c r="II266" s="1" t="n">
        <v>1.65</v>
      </c>
      <c r="IJ266" s="1" t="n">
        <v>19.31</v>
      </c>
      <c r="IK266" s="1" t="n">
        <v>57.58</v>
      </c>
      <c r="IL266" s="1" t="n">
        <v>2277040.7</v>
      </c>
      <c r="IM266" s="1" t="n">
        <v>7032.68</v>
      </c>
      <c r="IN266" s="1" t="n">
        <v>67.91</v>
      </c>
      <c r="IO266" s="1" t="n">
        <v>0.09</v>
      </c>
      <c r="IP266" s="1" t="n">
        <v>0.04</v>
      </c>
      <c r="IQ266" s="1" t="n">
        <v>0.03</v>
      </c>
      <c r="IR266" s="1" t="n">
        <v>0.07</v>
      </c>
      <c r="IS266" s="1" t="n">
        <v>0.13</v>
      </c>
      <c r="IT266" s="1" t="n">
        <v>0.02</v>
      </c>
      <c r="IU266" s="1" t="n">
        <v>0.67</v>
      </c>
      <c r="IV266" s="1" t="n">
        <v>0.49</v>
      </c>
      <c r="IW266" s="1" t="n">
        <v>9.93</v>
      </c>
      <c r="IX266" s="1" t="n">
        <v>5.39</v>
      </c>
      <c r="IY266" s="1" t="n">
        <v>4.17</v>
      </c>
      <c r="IZ266" s="1" t="n">
        <v>1.92</v>
      </c>
      <c r="JA266" s="1" t="n">
        <v>1.53</v>
      </c>
      <c r="JB266" s="1" t="n">
        <v>0.02</v>
      </c>
      <c r="JC266" s="1" t="n">
        <v>19.12</v>
      </c>
      <c r="JD266" s="1" t="n">
        <v>7.92</v>
      </c>
      <c r="JE266" s="1" t="n">
        <v>0.85</v>
      </c>
      <c r="JF266" s="1" t="n">
        <v>0.24</v>
      </c>
      <c r="JG266" s="1" t="n">
        <v>0.03</v>
      </c>
      <c r="JH266" s="1" t="n">
        <v>11.77</v>
      </c>
      <c r="JI266" s="1" t="n">
        <v>5.25</v>
      </c>
      <c r="JJ266" s="1" t="n">
        <v>0.07</v>
      </c>
      <c r="JK266" s="1" t="n">
        <v>0.17</v>
      </c>
      <c r="JL266" s="1" t="n">
        <v>0.99</v>
      </c>
      <c r="JM266" s="1" t="n">
        <v>0.6</v>
      </c>
      <c r="JN266" s="1" t="n">
        <v>0.02</v>
      </c>
      <c r="JO266" s="1" t="n">
        <v>0.25</v>
      </c>
      <c r="JP266" s="1" t="n">
        <v>0.09</v>
      </c>
      <c r="JQ266" s="1" t="n">
        <v>0.13</v>
      </c>
      <c r="JR266" s="1" t="n">
        <v>0.11</v>
      </c>
      <c r="JS266" s="1" t="n">
        <v>0.03</v>
      </c>
      <c r="JT266" s="1" t="n">
        <v>0.4</v>
      </c>
      <c r="JU266" s="1" t="n">
        <v>0.3</v>
      </c>
      <c r="JV266" s="1" t="n">
        <v>46</v>
      </c>
      <c r="JW266" s="1" t="n">
        <v>2760</v>
      </c>
      <c r="JX266" s="1" t="n">
        <v>41.4</v>
      </c>
      <c r="JY266" s="1" t="n">
        <v>23.6233</v>
      </c>
      <c r="JZ266" s="1" t="n">
        <v>16.968</v>
      </c>
      <c r="KA266" s="1" t="n">
        <v>1018.08</v>
      </c>
      <c r="KB266" s="1" t="n">
        <v>84.276</v>
      </c>
      <c r="KC266" s="1" t="n">
        <v>26.617</v>
      </c>
      <c r="KD266" s="1" t="n">
        <v>1597.02</v>
      </c>
      <c r="KE266" s="1" t="n">
        <v>79.04</v>
      </c>
      <c r="KF266" s="1" t="n">
        <v>125.04</v>
      </c>
      <c r="KG266" s="1" t="n">
        <v>171.6108</v>
      </c>
    </row>
    <row r="267" customFormat="false" ht="15" hidden="false" customHeight="true" outlineLevel="0" collapsed="false">
      <c r="A267" s="1" t="n">
        <v>31001</v>
      </c>
      <c r="B267" s="1" t="n">
        <v>1</v>
      </c>
      <c r="C267" s="1" t="n">
        <v>55</v>
      </c>
      <c r="D267" s="1" t="n">
        <v>1</v>
      </c>
      <c r="E267" s="1" t="n">
        <v>1</v>
      </c>
      <c r="F267" s="1" t="n">
        <v>1</v>
      </c>
      <c r="G267" s="1" t="n">
        <v>1</v>
      </c>
      <c r="H267" s="1" t="n">
        <v>0</v>
      </c>
      <c r="I267" s="1" t="n">
        <v>0</v>
      </c>
      <c r="J267" s="1" t="n">
        <v>0</v>
      </c>
      <c r="K267" s="1" t="n">
        <v>0</v>
      </c>
      <c r="L267" s="1" t="n">
        <v>0</v>
      </c>
      <c r="M267" s="1" t="n">
        <v>0</v>
      </c>
      <c r="N267" s="1" t="n">
        <v>0</v>
      </c>
      <c r="O267" s="1" t="n">
        <v>1</v>
      </c>
      <c r="P267" s="1" t="n">
        <f aca="false">SUM(E267:O267)</f>
        <v>4</v>
      </c>
      <c r="Q267" s="1" t="n">
        <v>110</v>
      </c>
      <c r="R267" s="1" t="n">
        <v>80</v>
      </c>
      <c r="S267" s="1" t="n">
        <v>30</v>
      </c>
      <c r="T267" s="2" t="n">
        <v>90</v>
      </c>
      <c r="U267" s="3" t="n">
        <v>73.8</v>
      </c>
      <c r="V267" s="3" t="n">
        <v>171.5</v>
      </c>
      <c r="W267" s="2" t="n">
        <v>25.0915859888312</v>
      </c>
      <c r="X267" s="2" t="n">
        <v>1</v>
      </c>
      <c r="Y267" s="3" t="n">
        <v>90</v>
      </c>
      <c r="Z267" s="3" t="n">
        <v>96.5</v>
      </c>
      <c r="AA267" s="2" t="n">
        <v>36.0004597409341</v>
      </c>
      <c r="AB267" s="2" t="n">
        <v>0.524781341107872</v>
      </c>
      <c r="AC267" s="2" t="n">
        <v>0.932642487046632</v>
      </c>
      <c r="AD267" s="3" t="n">
        <v>22</v>
      </c>
      <c r="AE267" s="3" t="n">
        <v>16.2</v>
      </c>
      <c r="AF267" s="3" t="n">
        <v>57.6</v>
      </c>
      <c r="AG267" s="1" t="n">
        <v>10</v>
      </c>
      <c r="AH267" s="3" t="n">
        <v>53.8</v>
      </c>
      <c r="AI267" s="3" t="n">
        <v>39.7</v>
      </c>
      <c r="AJ267" s="3" t="n">
        <v>54.7</v>
      </c>
      <c r="AK267" s="3" t="n">
        <v>2.9</v>
      </c>
      <c r="AL267" s="1" t="n">
        <v>1659</v>
      </c>
      <c r="AM267" s="1" t="n">
        <v>45</v>
      </c>
      <c r="AN267" s="1" t="n">
        <v>2571</v>
      </c>
      <c r="AO267" s="1" t="n">
        <v>88</v>
      </c>
      <c r="AP267" s="1" t="n">
        <v>124</v>
      </c>
      <c r="AQ267" s="1" t="n">
        <v>130</v>
      </c>
      <c r="AR267" s="1" t="n">
        <v>125</v>
      </c>
      <c r="AS267" s="1" t="n">
        <v>110</v>
      </c>
      <c r="AT267" s="1" t="n">
        <v>1</v>
      </c>
      <c r="AU267" s="1" t="n">
        <v>3780</v>
      </c>
      <c r="AV267" s="1" t="n">
        <f aca="false">((AO267*15)+(AP267*30)+(AQ267*30)+(AR267*30)+(AS267*15))</f>
        <v>14340</v>
      </c>
      <c r="AX267" s="4" t="n">
        <f aca="false">10000/SQRT((AO267*BE267)*(AVERAGE(AO267:AS267)*AVERAGE(BE267:BI267)))</f>
        <v>11.1586389602918</v>
      </c>
      <c r="AY267" s="4" t="n">
        <v>0</v>
      </c>
      <c r="AZ267" s="2" t="n">
        <f aca="false">(AO267*BE267)/405</f>
        <v>0.612740740740741</v>
      </c>
      <c r="BA267" s="2" t="n">
        <v>0</v>
      </c>
      <c r="BB267" s="2" t="n">
        <f aca="false">1/(LOG(BE267)+LOG(AO267))</f>
        <v>0.417583300207396</v>
      </c>
      <c r="BC267" s="2" t="n">
        <f aca="false">(BF267-BE267)/(AP267-AO267)</f>
        <v>0.599444444444444</v>
      </c>
      <c r="BD267" s="2" t="n">
        <f aca="false">(20*BE267)/((AO267/18)-3.5)</f>
        <v>40.608</v>
      </c>
      <c r="BE267" s="3" t="n">
        <v>2.82</v>
      </c>
      <c r="BF267" s="3" t="n">
        <v>24.4</v>
      </c>
      <c r="BG267" s="3" t="n">
        <v>45.7</v>
      </c>
      <c r="BH267" s="3" t="n">
        <v>36.5</v>
      </c>
      <c r="BI267" s="3" t="n">
        <v>30.8</v>
      </c>
      <c r="BJ267" s="2" t="n">
        <f aca="false">((BE267*15)+(BF267*30)+(BG267*30)+(BH267*30)+(BI267*15))-(BE267*120)</f>
        <v>3363.9</v>
      </c>
      <c r="BK267" s="2" t="n">
        <f aca="false">((BE267*15)+(BF267*30)+(BG267*30)+(BH267*30)+(BI267*15))</f>
        <v>3702.3</v>
      </c>
      <c r="BL267" s="2" t="n">
        <f aca="false">(1/BE267)</f>
        <v>0.354609929078014</v>
      </c>
      <c r="BM267" s="2" t="n">
        <f aca="false">(BJ267/AU267)</f>
        <v>0.889920634920635</v>
      </c>
      <c r="BN267" s="2" t="n">
        <f aca="false">(BK267/AV267)</f>
        <v>0.258179916317992</v>
      </c>
      <c r="BO267" s="2" t="n">
        <f aca="false">(AX267*BM267)</f>
        <v>9.930303068393</v>
      </c>
      <c r="BP267" s="2" t="n">
        <f aca="false">(AX267*BN267)</f>
        <v>2.88093647299081</v>
      </c>
      <c r="BQ267" s="2" t="n">
        <v>2</v>
      </c>
      <c r="BR267" s="4" t="n">
        <f aca="false">(BC267*BL267)</f>
        <v>0.212568951930654</v>
      </c>
      <c r="BS267" s="1" t="n">
        <v>172</v>
      </c>
      <c r="BT267" s="1" t="n">
        <v>0</v>
      </c>
      <c r="BU267" s="1" t="n">
        <v>31</v>
      </c>
      <c r="BV267" s="1" t="n">
        <v>1</v>
      </c>
      <c r="BW267" s="1" t="n">
        <v>99</v>
      </c>
      <c r="BX267" s="1" t="n">
        <v>0</v>
      </c>
      <c r="BY267" s="1" t="n">
        <v>42</v>
      </c>
      <c r="BZ267" s="1" t="n">
        <v>209</v>
      </c>
      <c r="CA267" s="1" t="n">
        <v>1</v>
      </c>
      <c r="CB267" s="1" t="n">
        <v>3</v>
      </c>
      <c r="CL267" s="4" t="n">
        <v>0.0525</v>
      </c>
      <c r="CM267" s="4" t="n">
        <v>0.0475</v>
      </c>
      <c r="CN267" s="1" t="n">
        <v>1680</v>
      </c>
      <c r="CO267" s="1" t="n">
        <v>14.7380952380952</v>
      </c>
      <c r="CP267" s="1" t="n">
        <v>21.5464285714286</v>
      </c>
      <c r="CQ267" s="1" t="n">
        <v>2.30357142857143</v>
      </c>
      <c r="CR267" s="1" t="n">
        <v>8.19642857142857</v>
      </c>
      <c r="CS267" s="1" t="n">
        <v>4.71428571428571</v>
      </c>
      <c r="CT267" s="1" t="n">
        <v>67.3809523809524</v>
      </c>
      <c r="CU267" s="1" t="n">
        <v>1.32</v>
      </c>
      <c r="CV267" s="1" t="n">
        <v>5.04</v>
      </c>
      <c r="CW267" s="1" t="n">
        <v>9.07</v>
      </c>
      <c r="CX267" s="1" t="n">
        <v>0</v>
      </c>
      <c r="CY267" s="1" t="n">
        <v>7.45</v>
      </c>
      <c r="CZ267" s="1" t="n">
        <v>4.32</v>
      </c>
      <c r="DA267" s="1" t="n">
        <v>0.36</v>
      </c>
      <c r="DB267" s="1" t="n">
        <v>0</v>
      </c>
      <c r="DC267" s="1" t="n">
        <v>0</v>
      </c>
      <c r="DD267" s="1" t="n">
        <v>61.9</v>
      </c>
      <c r="DE267" s="1" t="n">
        <v>40.22</v>
      </c>
      <c r="DF267" s="1" t="n">
        <v>4.3</v>
      </c>
      <c r="DG267" s="1" t="n">
        <v>15.3</v>
      </c>
      <c r="DH267" s="1" t="n">
        <v>8.8</v>
      </c>
      <c r="DI267" s="1" t="n">
        <v>42</v>
      </c>
      <c r="DJ267" s="1" t="n">
        <v>283</v>
      </c>
      <c r="DK267" s="1" t="n">
        <v>50.7</v>
      </c>
      <c r="DL267" s="1" t="n">
        <v>20.8</v>
      </c>
      <c r="DM267" s="1" t="n">
        <v>1349</v>
      </c>
      <c r="DN267" s="1" t="n">
        <v>731</v>
      </c>
      <c r="DO267" s="1" t="n">
        <v>1.45</v>
      </c>
      <c r="DP267" s="1" t="n">
        <v>0.98</v>
      </c>
      <c r="DQ267" s="1" t="n">
        <v>1.37</v>
      </c>
      <c r="DR267" s="1" t="n">
        <v>1.8</v>
      </c>
      <c r="DS267" s="1" t="n">
        <v>383.8</v>
      </c>
      <c r="DT267" s="1" t="n">
        <v>272.1</v>
      </c>
      <c r="DU267" s="1" t="n">
        <v>2.02</v>
      </c>
      <c r="DV267" s="1" t="n">
        <v>13.8</v>
      </c>
      <c r="DW267" s="1" t="n">
        <v>4.51</v>
      </c>
      <c r="DX267" s="1" t="n">
        <v>1306</v>
      </c>
      <c r="DY267" s="1" t="n">
        <v>14.34</v>
      </c>
      <c r="DZ267" s="1" t="n">
        <v>2712</v>
      </c>
      <c r="EA267" s="1" t="n">
        <v>235</v>
      </c>
      <c r="EB267" s="1" t="n">
        <v>621</v>
      </c>
      <c r="EC267" s="1" t="n">
        <v>307</v>
      </c>
      <c r="ED267" s="1" t="n">
        <v>25</v>
      </c>
      <c r="EE267" s="1" t="n">
        <v>5.4</v>
      </c>
      <c r="EF267" s="1" t="n">
        <v>0</v>
      </c>
      <c r="EG267" s="1" t="s">
        <v>425</v>
      </c>
      <c r="EH267" s="1" t="s">
        <v>425</v>
      </c>
      <c r="EI267" s="1" t="s">
        <v>425</v>
      </c>
      <c r="EJ267" s="1" t="s">
        <v>425</v>
      </c>
      <c r="EK267" s="1" t="s">
        <v>425</v>
      </c>
      <c r="EL267" s="1" t="s">
        <v>425</v>
      </c>
      <c r="EM267" s="1" t="n">
        <v>750</v>
      </c>
      <c r="EN267" s="1" t="n">
        <v>0</v>
      </c>
      <c r="EO267" s="1" t="n">
        <v>3</v>
      </c>
      <c r="EP267" s="1" t="n">
        <v>1</v>
      </c>
      <c r="EQ267" s="1" t="n">
        <v>4</v>
      </c>
      <c r="ER267" s="1" t="n">
        <v>355</v>
      </c>
      <c r="ES267" s="1" t="n">
        <v>3</v>
      </c>
      <c r="ET267" s="1" t="n">
        <v>0</v>
      </c>
      <c r="EU267" s="1" t="n">
        <v>0</v>
      </c>
      <c r="EV267" s="1" t="n">
        <v>0</v>
      </c>
      <c r="EW267" s="1" t="n">
        <v>0</v>
      </c>
      <c r="EX267" s="1" t="n">
        <v>0</v>
      </c>
      <c r="EY267" s="1" t="n">
        <v>0</v>
      </c>
      <c r="EZ267" s="1" t="n">
        <v>0</v>
      </c>
      <c r="FA267" s="1" t="n">
        <v>1</v>
      </c>
      <c r="FB267" s="1" t="n">
        <v>1</v>
      </c>
      <c r="FC267" s="1" t="n">
        <v>3</v>
      </c>
      <c r="FD267" s="1" t="n">
        <v>1</v>
      </c>
      <c r="FE267" s="1" t="n">
        <v>2</v>
      </c>
      <c r="FF267" s="1" t="n">
        <v>0</v>
      </c>
      <c r="FG267" s="1" t="n">
        <v>0</v>
      </c>
      <c r="FH267" s="1" t="n">
        <v>0</v>
      </c>
      <c r="FI267" s="1" t="n">
        <v>0</v>
      </c>
      <c r="FJ267" s="1" t="n">
        <v>5</v>
      </c>
      <c r="FK267" s="1" t="n">
        <v>1</v>
      </c>
      <c r="FL267" s="1" t="n">
        <v>3</v>
      </c>
      <c r="FM267" s="1" t="n">
        <v>9</v>
      </c>
      <c r="FN267" s="1" t="n">
        <v>9</v>
      </c>
      <c r="FO267" s="1" t="n">
        <v>2</v>
      </c>
      <c r="FP267" s="1" t="n">
        <v>2</v>
      </c>
      <c r="FQ267" s="1" t="n">
        <v>23.91036</v>
      </c>
      <c r="FR267" s="1" t="n">
        <v>273.9625</v>
      </c>
      <c r="FS267" s="1" t="n">
        <v>0.49</v>
      </c>
      <c r="FT267" s="1" t="n">
        <v>1</v>
      </c>
      <c r="FU267" s="1" t="n">
        <v>4</v>
      </c>
      <c r="FV267" s="1" t="n">
        <v>1</v>
      </c>
      <c r="FW267" s="1" t="n">
        <v>2214.92</v>
      </c>
      <c r="FX267" s="1" t="n">
        <v>51.26</v>
      </c>
      <c r="FY267" s="1" t="n">
        <v>9.44</v>
      </c>
      <c r="FZ267" s="1" t="n">
        <v>11.29</v>
      </c>
      <c r="GA267" s="1" t="n">
        <v>22.86</v>
      </c>
      <c r="GB267" s="1" t="n">
        <v>411.73</v>
      </c>
      <c r="GC267" s="1" t="n">
        <v>72.36</v>
      </c>
      <c r="GD267" s="1" t="n">
        <v>66.32</v>
      </c>
      <c r="GE267" s="1" t="n">
        <v>3.16</v>
      </c>
      <c r="GF267" s="1" t="n">
        <v>101.94</v>
      </c>
      <c r="GG267" s="1" t="n">
        <v>1.63</v>
      </c>
      <c r="GH267" s="1" t="n">
        <v>54.52</v>
      </c>
      <c r="GI267" s="1" t="n">
        <v>8.88</v>
      </c>
      <c r="GJ267" s="1" t="n">
        <v>35.94</v>
      </c>
      <c r="GK267" s="1" t="n">
        <v>34.54</v>
      </c>
      <c r="GL267" s="1" t="n">
        <v>20.18</v>
      </c>
      <c r="GM267" s="1" t="n">
        <v>9.22</v>
      </c>
      <c r="GN267" s="1" t="n">
        <v>0</v>
      </c>
      <c r="GO267" s="1" t="n">
        <v>17.26</v>
      </c>
      <c r="GP267" s="1" t="n">
        <v>6.67</v>
      </c>
      <c r="GQ267" s="1" t="n">
        <v>6.21</v>
      </c>
      <c r="GR267" s="1" t="n">
        <v>2.08</v>
      </c>
      <c r="GS267" s="1" t="n">
        <v>662.5</v>
      </c>
      <c r="GT267" s="1" t="n">
        <v>13.51</v>
      </c>
      <c r="GU267" s="1" t="n">
        <v>0.33</v>
      </c>
      <c r="GV267" s="1" t="n">
        <v>445.37</v>
      </c>
      <c r="GW267" s="1" t="n">
        <v>1019.92</v>
      </c>
      <c r="GX267" s="1" t="n">
        <v>4283.26</v>
      </c>
      <c r="GY267" s="1" t="n">
        <v>1546.01</v>
      </c>
      <c r="GZ267" s="1" t="n">
        <v>5.36</v>
      </c>
      <c r="HA267" s="1" t="n">
        <v>2.04</v>
      </c>
      <c r="HB267" s="1" t="n">
        <v>4.43</v>
      </c>
      <c r="HC267" s="1" t="n">
        <v>0</v>
      </c>
      <c r="HD267" s="1" t="n">
        <v>51.9</v>
      </c>
      <c r="HE267" s="1" t="n">
        <v>509.71</v>
      </c>
      <c r="HF267" s="1" t="n">
        <v>2.2</v>
      </c>
      <c r="HG267" s="1" t="n">
        <v>1.53</v>
      </c>
      <c r="HH267" s="1" t="n">
        <v>17.99</v>
      </c>
      <c r="HI267" s="1" t="n">
        <v>4.52</v>
      </c>
      <c r="HJ267" s="1" t="n">
        <v>2.55</v>
      </c>
      <c r="HK267" s="1" t="n">
        <v>0.99</v>
      </c>
      <c r="HL267" s="1" t="n">
        <v>525.65</v>
      </c>
      <c r="HM267" s="1" t="n">
        <v>0.98</v>
      </c>
      <c r="HN267" s="1" t="n">
        <v>42.14</v>
      </c>
      <c r="HO267" s="1" t="n">
        <v>11902.69</v>
      </c>
      <c r="HP267" s="1" t="n">
        <v>12340.84</v>
      </c>
      <c r="HQ267" s="1" t="n">
        <v>101.88</v>
      </c>
      <c r="HR267" s="1" t="n">
        <v>4467.06</v>
      </c>
      <c r="HS267" s="1" t="n">
        <v>551.66</v>
      </c>
      <c r="HT267" s="1" t="n">
        <v>7740.77</v>
      </c>
      <c r="HU267" s="1" t="n">
        <v>1164.27</v>
      </c>
      <c r="HV267" s="1" t="n">
        <v>96.69</v>
      </c>
      <c r="HW267" s="1" t="n">
        <v>9.69</v>
      </c>
      <c r="HX267" s="1" t="n">
        <v>10.14</v>
      </c>
      <c r="HY267" s="1" t="n">
        <v>8.51</v>
      </c>
      <c r="HZ267" s="1" t="n">
        <v>1.19</v>
      </c>
      <c r="IA267" s="1" t="n">
        <v>6.27</v>
      </c>
      <c r="IB267" s="1" t="n">
        <v>1.59</v>
      </c>
      <c r="IC267" s="1" t="n">
        <v>18.41</v>
      </c>
      <c r="ID267" s="1" t="n">
        <v>9.47</v>
      </c>
      <c r="IE267" s="1" t="n">
        <v>10.62</v>
      </c>
      <c r="IF267" s="1" t="n">
        <v>14.75</v>
      </c>
      <c r="IG267" s="1" t="n">
        <v>11.29</v>
      </c>
      <c r="IH267" s="1" t="n">
        <v>74.33</v>
      </c>
      <c r="II267" s="1" t="n">
        <v>6.85</v>
      </c>
      <c r="IJ267" s="1" t="n">
        <v>28.67</v>
      </c>
      <c r="IK267" s="1" t="n">
        <v>49.05</v>
      </c>
      <c r="IL267" s="1" t="n">
        <v>3282036.5</v>
      </c>
      <c r="IM267" s="1" t="n">
        <v>7971.33</v>
      </c>
      <c r="IN267" s="1" t="n">
        <v>33.54</v>
      </c>
      <c r="IO267" s="1" t="n">
        <v>0.06</v>
      </c>
      <c r="IP267" s="1" t="n">
        <v>0.04</v>
      </c>
      <c r="IQ267" s="1" t="n">
        <v>0.02</v>
      </c>
      <c r="IR267" s="1" t="n">
        <v>0.05</v>
      </c>
      <c r="IS267" s="1" t="n">
        <v>0.06</v>
      </c>
      <c r="IT267" s="1" t="n">
        <v>0.05</v>
      </c>
      <c r="IU267" s="1" t="n">
        <v>0.36</v>
      </c>
      <c r="IV267" s="1" t="n">
        <v>0.53</v>
      </c>
      <c r="IW267" s="1" t="n">
        <v>4.49</v>
      </c>
      <c r="IX267" s="1" t="n">
        <v>4.26</v>
      </c>
      <c r="IY267" s="1" t="n">
        <v>1.79</v>
      </c>
      <c r="IZ267" s="1" t="n">
        <v>1.46</v>
      </c>
      <c r="JA267" s="1" t="n">
        <v>0.6</v>
      </c>
      <c r="JB267" s="1" t="n">
        <v>0.02</v>
      </c>
      <c r="JC267" s="1" t="n">
        <v>9.75</v>
      </c>
      <c r="JD267" s="1" t="n">
        <v>5.85</v>
      </c>
      <c r="JE267" s="1" t="n">
        <v>0.81</v>
      </c>
      <c r="JF267" s="1" t="n">
        <v>0.07</v>
      </c>
      <c r="JG267" s="1" t="n">
        <v>0.01</v>
      </c>
      <c r="JH267" s="1" t="n">
        <v>5.78</v>
      </c>
      <c r="JI267" s="1" t="n">
        <v>4.49</v>
      </c>
      <c r="JJ267" s="1" t="n">
        <v>0.08</v>
      </c>
      <c r="JK267" s="1" t="n">
        <v>0.13</v>
      </c>
      <c r="JL267" s="1" t="n">
        <v>0.71</v>
      </c>
      <c r="JM267" s="1" t="n">
        <v>0.65</v>
      </c>
      <c r="JN267" s="1" t="n">
        <v>0</v>
      </c>
      <c r="JO267" s="1" t="n">
        <v>0.02</v>
      </c>
      <c r="JP267" s="1" t="n">
        <v>0.01</v>
      </c>
      <c r="JQ267" s="1" t="n">
        <v>0.03</v>
      </c>
      <c r="JR267" s="1" t="n">
        <v>0.02</v>
      </c>
      <c r="JS267" s="1" t="n">
        <v>0</v>
      </c>
      <c r="JT267" s="1" t="n">
        <v>0.07</v>
      </c>
      <c r="JU267" s="1" t="n">
        <v>0.06</v>
      </c>
      <c r="JV267" s="1" t="n">
        <v>42</v>
      </c>
      <c r="JW267" s="1" t="n">
        <v>2520</v>
      </c>
      <c r="JX267" s="1" t="n">
        <v>37.8</v>
      </c>
      <c r="JY267" s="1" t="n">
        <v>5.363</v>
      </c>
      <c r="JZ267" s="1" t="n">
        <v>4.117</v>
      </c>
      <c r="KA267" s="1" t="n">
        <v>247.02</v>
      </c>
      <c r="KB267" s="1" t="n">
        <v>10.5</v>
      </c>
      <c r="KC267" s="1" t="n">
        <v>3.5</v>
      </c>
      <c r="KD267" s="1" t="n">
        <v>210</v>
      </c>
      <c r="KE267" s="1" t="n">
        <v>45.867</v>
      </c>
      <c r="KF267" s="1" t="n">
        <v>87.867</v>
      </c>
      <c r="KG267" s="1" t="n">
        <v>105.038</v>
      </c>
    </row>
    <row r="268" customFormat="false" ht="15" hidden="false" customHeight="true" outlineLevel="0" collapsed="false">
      <c r="A268" s="1" t="n">
        <v>31003</v>
      </c>
      <c r="B268" s="1" t="n">
        <v>2</v>
      </c>
      <c r="C268" s="1" t="n">
        <v>43</v>
      </c>
      <c r="D268" s="1" t="n">
        <v>1</v>
      </c>
      <c r="E268" s="1" t="n">
        <v>1</v>
      </c>
      <c r="F268" s="1" t="n">
        <v>0</v>
      </c>
      <c r="G268" s="1" t="n">
        <v>1</v>
      </c>
      <c r="H268" s="1" t="n">
        <v>0</v>
      </c>
      <c r="I268" s="1" t="n">
        <v>0</v>
      </c>
      <c r="J268" s="1" t="n">
        <v>0</v>
      </c>
      <c r="K268" s="1" t="n">
        <v>0</v>
      </c>
      <c r="L268" s="1" t="n">
        <v>0</v>
      </c>
      <c r="M268" s="1" t="n">
        <v>1</v>
      </c>
      <c r="N268" s="1" t="n">
        <v>0</v>
      </c>
      <c r="O268" s="1" t="n">
        <v>1</v>
      </c>
      <c r="P268" s="1" t="n">
        <f aca="false">SUM(E268:O268)</f>
        <v>4</v>
      </c>
      <c r="Q268" s="1" t="n">
        <v>110</v>
      </c>
      <c r="R268" s="1" t="n">
        <v>70</v>
      </c>
      <c r="S268" s="1" t="n">
        <v>40</v>
      </c>
      <c r="T268" s="2" t="n">
        <v>83.3333333333333</v>
      </c>
      <c r="U268" s="3" t="n">
        <v>80.5</v>
      </c>
      <c r="V268" s="3" t="n">
        <v>155</v>
      </c>
      <c r="W268" s="2" t="n">
        <v>33.5067637877211</v>
      </c>
      <c r="X268" s="2" t="n">
        <v>2</v>
      </c>
      <c r="Y268" s="3" t="n">
        <v>94</v>
      </c>
      <c r="Z268" s="3" t="n">
        <v>108.7</v>
      </c>
      <c r="AA268" s="2" t="n">
        <v>43.4109470820094</v>
      </c>
      <c r="AB268" s="2" t="n">
        <v>0.606451612903226</v>
      </c>
      <c r="AC268" s="2" t="n">
        <v>0.864765409383625</v>
      </c>
      <c r="AD268" s="3" t="n">
        <v>40.9</v>
      </c>
      <c r="AE268" s="3" t="n">
        <v>32.9</v>
      </c>
      <c r="AF268" s="3" t="n">
        <v>47.6</v>
      </c>
      <c r="AG268" s="1" t="n">
        <v>9</v>
      </c>
      <c r="AH268" s="3" t="n">
        <v>42.1</v>
      </c>
      <c r="AI268" s="3" t="n">
        <v>33.9</v>
      </c>
      <c r="AJ268" s="3" t="n">
        <v>45.2</v>
      </c>
      <c r="AK268" s="3" t="n">
        <v>2.4</v>
      </c>
      <c r="AL268" s="1" t="n">
        <v>1464</v>
      </c>
      <c r="AM268" s="1" t="n">
        <v>58</v>
      </c>
      <c r="AN268" s="1" t="n">
        <v>2284</v>
      </c>
      <c r="AO268" s="1" t="n">
        <v>92</v>
      </c>
      <c r="AP268" s="1" t="n">
        <v>169</v>
      </c>
      <c r="AQ268" s="1" t="n">
        <v>172</v>
      </c>
      <c r="AR268" s="1" t="n">
        <v>149</v>
      </c>
      <c r="AS268" s="1" t="n">
        <v>143</v>
      </c>
      <c r="AT268" s="1" t="n">
        <v>3</v>
      </c>
      <c r="AU268" s="1" t="n">
        <v>7185</v>
      </c>
      <c r="AV268" s="1" t="n">
        <f aca="false">((AO268*15)+(AP268*30)+(AQ268*30)+(AR268*30)+(AS268*15))</f>
        <v>18225</v>
      </c>
      <c r="AW268" s="1" t="n">
        <v>5.5</v>
      </c>
      <c r="AX268" s="4" t="n">
        <f aca="false">10000/SQRT((AO268*BE268)*(AVERAGE(AO268:AS268)*AVERAGE(BE268:BI268)))</f>
        <v>2.18496696561425</v>
      </c>
      <c r="AY268" s="4" t="n">
        <v>1</v>
      </c>
      <c r="AZ268" s="2" t="n">
        <f aca="false">(AO268*BE268)/405</f>
        <v>3.02123456790124</v>
      </c>
      <c r="BA268" s="2" t="n">
        <v>1</v>
      </c>
      <c r="BB268" s="2" t="n">
        <f aca="false">1/(LOG(BE268)+LOG(AO268))</f>
        <v>0.323872009754587</v>
      </c>
      <c r="BC268" s="2" t="n">
        <f aca="false">(BF268-BE268)/(AP268-AO268)</f>
        <v>1.51558441558442</v>
      </c>
      <c r="BD268" s="2" t="n">
        <f aca="false">(20*BE268)/((AO268/18)-3.5)</f>
        <v>165.103448275862</v>
      </c>
      <c r="BE268" s="3" t="n">
        <v>13.3</v>
      </c>
      <c r="BF268" s="3" t="n">
        <v>130</v>
      </c>
      <c r="BG268" s="3" t="n">
        <v>168</v>
      </c>
      <c r="BH268" s="3" t="n">
        <v>125</v>
      </c>
      <c r="BI268" s="3" t="n">
        <v>154</v>
      </c>
      <c r="BJ268" s="2" t="n">
        <f aca="false">((BE268*15)+(BF268*30)+(BG268*30)+(BH268*30)+(BI268*15))-(BE268*120)</f>
        <v>13603.5</v>
      </c>
      <c r="BK268" s="2" t="n">
        <f aca="false">((BE268*15)+(BF268*30)+(BG268*30)+(BH268*30)+(BI268*15))</f>
        <v>15199.5</v>
      </c>
      <c r="BL268" s="2" t="n">
        <f aca="false">(1/BE268)</f>
        <v>0.075187969924812</v>
      </c>
      <c r="BM268" s="2" t="n">
        <f aca="false">(BJ268/AU268)</f>
        <v>1.89331941544885</v>
      </c>
      <c r="BN268" s="2" t="n">
        <f aca="false">(BK268/AV268)</f>
        <v>0.833991769547325</v>
      </c>
      <c r="BO268" s="2" t="n">
        <f aca="false">(AX268*BM268)</f>
        <v>4.13684037811182</v>
      </c>
      <c r="BP268" s="2" t="n">
        <f aca="false">(AX268*BN268)</f>
        <v>1.82224446605508</v>
      </c>
      <c r="BQ268" s="2" t="n">
        <v>2</v>
      </c>
      <c r="BR268" s="4" t="n">
        <f aca="false">(BC268*BL268)</f>
        <v>0.113953715457475</v>
      </c>
      <c r="BS268" s="1" t="n">
        <v>143</v>
      </c>
      <c r="BT268" s="1" t="n">
        <v>0</v>
      </c>
      <c r="BU268" s="1" t="n">
        <v>37</v>
      </c>
      <c r="BV268" s="1" t="n">
        <v>1</v>
      </c>
      <c r="BW268" s="1" t="n">
        <v>79</v>
      </c>
      <c r="BX268" s="1" t="n">
        <v>0</v>
      </c>
      <c r="BY268" s="1" t="n">
        <v>27</v>
      </c>
      <c r="BZ268" s="1" t="n">
        <v>137</v>
      </c>
      <c r="CA268" s="1" t="n">
        <v>0</v>
      </c>
      <c r="CB268" s="1" t="n">
        <v>5</v>
      </c>
      <c r="CC268" s="1" t="n">
        <v>2</v>
      </c>
      <c r="CL268" s="4" t="n">
        <v>0.03</v>
      </c>
      <c r="CM268" s="4" t="n">
        <v>0.03</v>
      </c>
      <c r="CN268" s="1" t="n">
        <v>2140</v>
      </c>
      <c r="CO268" s="1" t="n">
        <v>18.1495327102804</v>
      </c>
      <c r="CP268" s="1" t="n">
        <v>29.6705607476635</v>
      </c>
      <c r="CQ268" s="1" t="n">
        <v>5.00467289719626</v>
      </c>
      <c r="CR268" s="1" t="n">
        <v>7.73831775700935</v>
      </c>
      <c r="CS268" s="1" t="n">
        <v>5.25700934579439</v>
      </c>
      <c r="CT268" s="1" t="n">
        <v>63.4766355140187</v>
      </c>
      <c r="CU268" s="1" t="n">
        <v>1.2</v>
      </c>
      <c r="CV268" s="1" t="n">
        <v>5.89</v>
      </c>
      <c r="CW268" s="1" t="n">
        <v>17.87</v>
      </c>
      <c r="CX268" s="1" t="n">
        <v>0</v>
      </c>
      <c r="CY268" s="1" t="n">
        <v>1.79</v>
      </c>
      <c r="CZ268" s="1" t="n">
        <v>3</v>
      </c>
      <c r="DA268" s="1" t="n">
        <v>0</v>
      </c>
      <c r="DB268" s="1" t="n">
        <v>0</v>
      </c>
      <c r="DC268" s="1" t="n">
        <v>1.17</v>
      </c>
      <c r="DD268" s="1" t="n">
        <v>97.1</v>
      </c>
      <c r="DE268" s="1" t="n">
        <v>70.55</v>
      </c>
      <c r="DF268" s="1" t="n">
        <v>11.9</v>
      </c>
      <c r="DG268" s="1" t="n">
        <v>18.4</v>
      </c>
      <c r="DH268" s="1" t="n">
        <v>12.5</v>
      </c>
      <c r="DI268" s="1" t="n">
        <v>152</v>
      </c>
      <c r="DJ268" s="1" t="n">
        <v>339.6</v>
      </c>
      <c r="DK268" s="1" t="n">
        <v>16.5</v>
      </c>
      <c r="DL268" s="1" t="n">
        <v>40</v>
      </c>
      <c r="DM268" s="1" t="n">
        <v>1227</v>
      </c>
      <c r="DN268" s="1" t="n">
        <v>3799</v>
      </c>
      <c r="DO268" s="1" t="n">
        <v>2.45</v>
      </c>
      <c r="DP268" s="1" t="n">
        <v>1.14</v>
      </c>
      <c r="DQ268" s="1" t="n">
        <v>1.58</v>
      </c>
      <c r="DR268" s="1" t="n">
        <v>0.96</v>
      </c>
      <c r="DS268" s="1" t="n">
        <v>114.8</v>
      </c>
      <c r="DT268" s="1" t="n">
        <v>215.5</v>
      </c>
      <c r="DU268" s="1" t="n">
        <v>3.91</v>
      </c>
      <c r="DV268" s="1" t="n">
        <v>24.32</v>
      </c>
      <c r="DW268" s="1" t="n">
        <v>5.35</v>
      </c>
      <c r="DX268" s="1" t="n">
        <v>1012</v>
      </c>
      <c r="DY268" s="1" t="n">
        <v>19.71</v>
      </c>
      <c r="DZ268" s="1" t="n">
        <v>2270</v>
      </c>
      <c r="EA268" s="1" t="n">
        <v>490</v>
      </c>
      <c r="EB268" s="1" t="n">
        <v>487</v>
      </c>
      <c r="EC268" s="1" t="n">
        <v>1699</v>
      </c>
      <c r="ED268" s="1" t="n">
        <v>68</v>
      </c>
      <c r="EE268" s="1" t="n">
        <v>8.5</v>
      </c>
      <c r="EF268" s="1" t="n">
        <v>0</v>
      </c>
      <c r="EG268" s="1" t="s">
        <v>425</v>
      </c>
      <c r="EH268" s="1" t="s">
        <v>425</v>
      </c>
      <c r="EI268" s="1" t="s">
        <v>425</v>
      </c>
      <c r="EJ268" s="1" t="s">
        <v>427</v>
      </c>
      <c r="EK268" s="1" t="s">
        <v>427</v>
      </c>
      <c r="EL268" s="1" t="n">
        <v>2000</v>
      </c>
      <c r="EM268" s="1" t="n">
        <v>450</v>
      </c>
      <c r="EN268" s="1" t="n">
        <v>500</v>
      </c>
      <c r="EO268" s="1" t="n">
        <v>0</v>
      </c>
      <c r="EP268" s="1" t="n">
        <v>0</v>
      </c>
      <c r="EQ268" s="1" t="n">
        <v>0</v>
      </c>
      <c r="ER268" s="1" t="n">
        <v>0</v>
      </c>
      <c r="ES268" s="1" t="n">
        <v>0</v>
      </c>
      <c r="ET268" s="1" t="n">
        <v>0</v>
      </c>
      <c r="EU268" s="1" t="n">
        <v>0</v>
      </c>
      <c r="EV268" s="1" t="n">
        <v>0</v>
      </c>
      <c r="EW268" s="1" t="n">
        <v>0</v>
      </c>
      <c r="EX268" s="1" t="n">
        <v>1</v>
      </c>
      <c r="EY268" s="1" t="n">
        <v>3</v>
      </c>
      <c r="EZ268" s="1" t="n">
        <v>10</v>
      </c>
      <c r="FA268" s="1" t="n">
        <v>0</v>
      </c>
      <c r="FB268" s="1" t="n">
        <v>0</v>
      </c>
      <c r="FC268" s="1" t="n">
        <v>0</v>
      </c>
      <c r="FD268" s="1" t="n">
        <v>1</v>
      </c>
      <c r="FE268" s="1" t="n">
        <v>12</v>
      </c>
      <c r="FF268" s="1" t="n">
        <v>1</v>
      </c>
      <c r="FG268" s="1" t="n">
        <v>2</v>
      </c>
      <c r="FH268" s="1" t="n">
        <v>1</v>
      </c>
      <c r="FI268" s="1" t="n">
        <v>8</v>
      </c>
      <c r="FJ268" s="1" t="n">
        <v>4</v>
      </c>
      <c r="FK268" s="1" t="n">
        <v>1</v>
      </c>
      <c r="FL268" s="1" t="n">
        <v>3</v>
      </c>
      <c r="FM268" s="1" t="n">
        <v>7</v>
      </c>
      <c r="FN268" s="1" t="n">
        <v>7</v>
      </c>
      <c r="FO268" s="1" t="n">
        <v>2</v>
      </c>
      <c r="FP268" s="1" t="n">
        <v>2</v>
      </c>
      <c r="FQ268" s="1" t="n">
        <v>29.41833</v>
      </c>
      <c r="FR268" s="1" t="n">
        <v>121.7804</v>
      </c>
      <c r="FS268" s="1" t="n">
        <v>0</v>
      </c>
      <c r="FT268" s="1" t="n">
        <v>1</v>
      </c>
      <c r="FU268" s="1" t="n">
        <v>4</v>
      </c>
      <c r="FV268" s="1" t="n">
        <v>1</v>
      </c>
      <c r="FW268" s="1" t="n">
        <v>1951.22</v>
      </c>
      <c r="FX268" s="1" t="n">
        <v>78.86</v>
      </c>
      <c r="FY268" s="1" t="n">
        <v>48.17</v>
      </c>
      <c r="FZ268" s="1" t="n">
        <v>45.03</v>
      </c>
      <c r="GA268" s="1" t="n">
        <v>23.14</v>
      </c>
      <c r="GB268" s="1" t="n">
        <v>254.67</v>
      </c>
      <c r="GC268" s="1" t="n">
        <v>39.47</v>
      </c>
      <c r="GD268" s="1" t="n">
        <v>16.63</v>
      </c>
      <c r="GE268" s="1" t="n">
        <v>15.43</v>
      </c>
      <c r="GF268" s="1" t="n">
        <v>72.12</v>
      </c>
      <c r="GG268" s="1" t="n">
        <v>0.5</v>
      </c>
      <c r="GH268" s="1" t="n">
        <v>9.16</v>
      </c>
      <c r="GI268" s="1" t="n">
        <v>5.27</v>
      </c>
      <c r="GJ268" s="1" t="n">
        <v>20.25</v>
      </c>
      <c r="GK268" s="1" t="n">
        <v>19.92</v>
      </c>
      <c r="GL268" s="1" t="n">
        <v>9.73</v>
      </c>
      <c r="GM268" s="1" t="n">
        <v>5.02</v>
      </c>
      <c r="GN268" s="1" t="n">
        <v>0</v>
      </c>
      <c r="GO268" s="1" t="n">
        <v>11.53</v>
      </c>
      <c r="GP268" s="1" t="n">
        <v>3.22</v>
      </c>
      <c r="GQ268" s="1" t="n">
        <v>3.48</v>
      </c>
      <c r="GR268" s="1" t="n">
        <v>0.9</v>
      </c>
      <c r="GS268" s="1" t="n">
        <v>868</v>
      </c>
      <c r="GT268" s="1" t="n">
        <v>12.97</v>
      </c>
      <c r="GU268" s="1" t="n">
        <v>1.45</v>
      </c>
      <c r="GV268" s="1" t="n">
        <v>321.69</v>
      </c>
      <c r="GW268" s="1" t="n">
        <v>1362.5</v>
      </c>
      <c r="GX268" s="1" t="n">
        <v>2850.71</v>
      </c>
      <c r="GY268" s="1" t="n">
        <v>2171.02</v>
      </c>
      <c r="GZ268" s="1" t="n">
        <v>8.21</v>
      </c>
      <c r="HA268" s="1" t="n">
        <v>1.27</v>
      </c>
      <c r="HB268" s="1" t="n">
        <v>2.19</v>
      </c>
      <c r="HC268" s="1" t="n">
        <v>0</v>
      </c>
      <c r="HD268" s="1" t="n">
        <v>90.19</v>
      </c>
      <c r="HE268" s="1" t="n">
        <v>161.48</v>
      </c>
      <c r="HF268" s="1" t="n">
        <v>1.58</v>
      </c>
      <c r="HG268" s="1" t="n">
        <v>1.96</v>
      </c>
      <c r="HH268" s="1" t="n">
        <v>24.5</v>
      </c>
      <c r="HI268" s="1" t="n">
        <v>4.88</v>
      </c>
      <c r="HJ268" s="1" t="n">
        <v>1.88</v>
      </c>
      <c r="HK268" s="1" t="n">
        <v>12.79</v>
      </c>
      <c r="HL268" s="1" t="n">
        <v>295.17</v>
      </c>
      <c r="HM268" s="1" t="n">
        <v>3.44</v>
      </c>
      <c r="HN268" s="1" t="n">
        <v>94.29</v>
      </c>
      <c r="HO268" s="1" t="n">
        <v>7997.95</v>
      </c>
      <c r="HP268" s="1" t="n">
        <v>7407.41</v>
      </c>
      <c r="HQ268" s="1" t="n">
        <v>221.28</v>
      </c>
      <c r="HR268" s="1" t="n">
        <v>4671.83</v>
      </c>
      <c r="HS268" s="1" t="n">
        <v>119.71</v>
      </c>
      <c r="HT268" s="1" t="n">
        <v>7197.6</v>
      </c>
      <c r="HU268" s="1" t="n">
        <v>1709.34</v>
      </c>
      <c r="HV268" s="1" t="n">
        <v>243.51</v>
      </c>
      <c r="HW268" s="1" t="n">
        <v>6.92</v>
      </c>
      <c r="HX268" s="1" t="n">
        <v>7.38</v>
      </c>
      <c r="HY268" s="1" t="n">
        <v>7.75</v>
      </c>
      <c r="HZ268" s="1" t="n">
        <v>0.6</v>
      </c>
      <c r="IA268" s="1" t="n">
        <v>8.56</v>
      </c>
      <c r="IB268" s="1" t="n">
        <v>2.02</v>
      </c>
      <c r="IC268" s="1" t="n">
        <v>19.97</v>
      </c>
      <c r="ID268" s="1" t="n">
        <v>8.84</v>
      </c>
      <c r="IE268" s="1" t="n">
        <v>25.71</v>
      </c>
      <c r="IF268" s="1" t="n">
        <v>25.3</v>
      </c>
      <c r="IG268" s="1" t="n">
        <v>11.72</v>
      </c>
      <c r="IH268" s="1" t="n">
        <v>300.74</v>
      </c>
      <c r="II268" s="1" t="n">
        <v>0</v>
      </c>
      <c r="IJ268" s="1" t="n">
        <v>10.81</v>
      </c>
      <c r="IK268" s="1" t="n">
        <v>87.08</v>
      </c>
      <c r="IL268" s="1" t="n">
        <v>1450605.2</v>
      </c>
      <c r="IM268" s="1" t="n">
        <v>5696.02</v>
      </c>
      <c r="IN268" s="1" t="n">
        <v>55.78</v>
      </c>
      <c r="IO268" s="1" t="n">
        <v>0.17</v>
      </c>
      <c r="IP268" s="1" t="n">
        <v>0.13</v>
      </c>
      <c r="IQ268" s="1" t="n">
        <v>0.47</v>
      </c>
      <c r="IR268" s="1" t="n">
        <v>0.49</v>
      </c>
      <c r="IS268" s="1" t="n">
        <v>4.65</v>
      </c>
      <c r="IT268" s="1" t="n">
        <v>0.07</v>
      </c>
      <c r="IU268" s="1" t="n">
        <v>1.78</v>
      </c>
      <c r="IV268" s="1" t="n">
        <v>0.82</v>
      </c>
      <c r="IW268" s="1" t="n">
        <v>9.49</v>
      </c>
      <c r="IX268" s="1" t="n">
        <v>5.14</v>
      </c>
      <c r="IY268" s="1" t="n">
        <v>3.82</v>
      </c>
      <c r="IZ268" s="1" t="n">
        <v>1.92</v>
      </c>
      <c r="JA268" s="1" t="n">
        <v>1.4</v>
      </c>
      <c r="JB268" s="1" t="n">
        <v>0.03</v>
      </c>
      <c r="JC268" s="1" t="n">
        <v>17.54</v>
      </c>
      <c r="JD268" s="1" t="n">
        <v>6.74</v>
      </c>
      <c r="JE268" s="1" t="n">
        <v>1.12</v>
      </c>
      <c r="JF268" s="1" t="n">
        <v>0.21</v>
      </c>
      <c r="JG268" s="1" t="n">
        <v>0.02</v>
      </c>
      <c r="JH268" s="1" t="n">
        <v>9.1</v>
      </c>
      <c r="JI268" s="1" t="n">
        <v>4.94</v>
      </c>
      <c r="JJ268" s="1" t="n">
        <v>0.09</v>
      </c>
      <c r="JK268" s="1" t="n">
        <v>0.26</v>
      </c>
      <c r="JL268" s="1" t="n">
        <v>0.84</v>
      </c>
      <c r="JM268" s="1" t="n">
        <v>0.55</v>
      </c>
      <c r="JN268" s="1" t="n">
        <v>0.02</v>
      </c>
      <c r="JO268" s="1" t="n">
        <v>0.15</v>
      </c>
      <c r="JP268" s="1" t="n">
        <v>0.05</v>
      </c>
      <c r="JQ268" s="1" t="n">
        <v>0.13</v>
      </c>
      <c r="JR268" s="1" t="n">
        <v>0.11</v>
      </c>
      <c r="JS268" s="1" t="n">
        <v>0.03</v>
      </c>
      <c r="JT268" s="1" t="n">
        <v>0.34</v>
      </c>
      <c r="JU268" s="1" t="n">
        <v>0.3</v>
      </c>
      <c r="JV268" s="1" t="n">
        <v>60</v>
      </c>
      <c r="JW268" s="1" t="n">
        <v>3600</v>
      </c>
      <c r="JX268" s="1" t="n">
        <v>54</v>
      </c>
      <c r="JY268" s="1" t="n">
        <v>71.1975</v>
      </c>
      <c r="JZ268" s="1" t="n">
        <v>52.601</v>
      </c>
      <c r="KA268" s="1" t="n">
        <v>3156.06</v>
      </c>
      <c r="KB268" s="1" t="n">
        <v>69.5625</v>
      </c>
      <c r="KC268" s="1" t="n">
        <v>26.75</v>
      </c>
      <c r="KD268" s="1" t="n">
        <v>1605</v>
      </c>
      <c r="KE268" s="1" t="n">
        <v>116.966</v>
      </c>
      <c r="KF268" s="1" t="n">
        <v>176.966</v>
      </c>
      <c r="KG268" s="1" t="n">
        <v>265.9945</v>
      </c>
    </row>
    <row r="269" customFormat="false" ht="15" hidden="false" customHeight="true" outlineLevel="0" collapsed="false">
      <c r="A269" s="1" t="n">
        <v>31004</v>
      </c>
      <c r="B269" s="1" t="n">
        <v>1</v>
      </c>
      <c r="C269" s="1" t="n">
        <v>23</v>
      </c>
      <c r="D269" s="1" t="n">
        <v>1</v>
      </c>
      <c r="E269" s="1" t="n">
        <v>1</v>
      </c>
      <c r="F269" s="1" t="n">
        <v>0</v>
      </c>
      <c r="G269" s="1" t="n">
        <v>1</v>
      </c>
      <c r="H269" s="1" t="n">
        <v>0</v>
      </c>
      <c r="I269" s="1" t="n">
        <v>0</v>
      </c>
      <c r="J269" s="1" t="n">
        <v>0</v>
      </c>
      <c r="K269" s="1" t="n">
        <v>0</v>
      </c>
      <c r="L269" s="1" t="n">
        <v>0</v>
      </c>
      <c r="M269" s="1" t="n">
        <v>0</v>
      </c>
      <c r="N269" s="1" t="n">
        <v>0</v>
      </c>
      <c r="O269" s="1" t="n">
        <v>0</v>
      </c>
      <c r="P269" s="1" t="n">
        <f aca="false">SUM(E269:O269)</f>
        <v>2</v>
      </c>
      <c r="Q269" s="1" t="n">
        <v>120</v>
      </c>
      <c r="R269" s="1" t="n">
        <v>80</v>
      </c>
      <c r="S269" s="1" t="n">
        <v>40</v>
      </c>
      <c r="T269" s="2" t="n">
        <v>93.3333333333333</v>
      </c>
      <c r="U269" s="3" t="n">
        <v>69.2</v>
      </c>
      <c r="V269" s="3" t="n">
        <v>162.5</v>
      </c>
      <c r="W269" s="2" t="n">
        <v>26.2059171597633</v>
      </c>
      <c r="X269" s="2" t="n">
        <v>1</v>
      </c>
      <c r="Y269" s="3" t="n">
        <v>83.7</v>
      </c>
      <c r="Z269" s="3" t="n">
        <v>97</v>
      </c>
      <c r="AA269" s="2" t="n">
        <v>36.4341898471784</v>
      </c>
      <c r="AB269" s="2" t="n">
        <v>0.515076923076923</v>
      </c>
      <c r="AC269" s="2" t="n">
        <v>0.862886597938144</v>
      </c>
      <c r="AD269" s="3" t="n">
        <v>19</v>
      </c>
      <c r="AE269" s="3" t="n">
        <v>13.1</v>
      </c>
      <c r="AF269" s="3" t="n">
        <v>56.1</v>
      </c>
      <c r="AG269" s="1" t="n">
        <v>4</v>
      </c>
      <c r="AH269" s="3" t="n">
        <v>59.2</v>
      </c>
      <c r="AI269" s="3" t="n">
        <v>41</v>
      </c>
      <c r="AJ269" s="3" t="n">
        <v>53.3</v>
      </c>
      <c r="AK269" s="3" t="n">
        <v>2.8</v>
      </c>
      <c r="AL269" s="1" t="n">
        <v>1671</v>
      </c>
      <c r="AM269" s="1" t="n">
        <v>25</v>
      </c>
      <c r="AN269" s="1" t="n">
        <v>2590</v>
      </c>
      <c r="AO269" s="1" t="n">
        <v>99</v>
      </c>
      <c r="AP269" s="1" t="n">
        <v>146</v>
      </c>
      <c r="AQ269" s="1" t="n">
        <v>134</v>
      </c>
      <c r="AR269" s="1" t="n">
        <v>92</v>
      </c>
      <c r="AS269" s="1" t="n">
        <v>152</v>
      </c>
      <c r="AT269" s="1" t="n">
        <v>3</v>
      </c>
      <c r="AU269" s="1" t="n">
        <v>3045</v>
      </c>
      <c r="AV269" s="1" t="n">
        <f aca="false">((AO269*15)+(AP269*30)+(AQ269*30)+(AR269*30)+(AS269*15))</f>
        <v>14925</v>
      </c>
      <c r="AW269" s="1" t="n">
        <v>6</v>
      </c>
      <c r="AX269" s="4" t="n">
        <f aca="false">10000/SQRT((AO269*BE269)*(AVERAGE(AO269:AS269)*AVERAGE(BE269:BI269)))</f>
        <v>4.25701028355443</v>
      </c>
      <c r="AY269" s="4" t="n">
        <v>1</v>
      </c>
      <c r="AZ269" s="2" t="n">
        <f aca="false">(AO269*BE269)/405</f>
        <v>2.31977777777778</v>
      </c>
      <c r="BA269" s="2" t="n">
        <v>1</v>
      </c>
      <c r="BB269" s="2" t="n">
        <f aca="false">1/(LOG(BE269)+LOG(AO269))</f>
        <v>0.336371733565412</v>
      </c>
      <c r="BC269" s="2" t="n">
        <f aca="false">(BF269-BE269)/(AP269-AO269)</f>
        <v>0.702340425531915</v>
      </c>
      <c r="BD269" s="2" t="n">
        <f aca="false">(20*BE269)/((AO269/18)-3.5)</f>
        <v>94.9</v>
      </c>
      <c r="BE269" s="3" t="n">
        <v>9.49</v>
      </c>
      <c r="BF269" s="3" t="n">
        <v>42.5</v>
      </c>
      <c r="BG269" s="3" t="n">
        <v>57</v>
      </c>
      <c r="BH269" s="3" t="n">
        <v>79.5</v>
      </c>
      <c r="BI269" s="3" t="n">
        <v>47.2</v>
      </c>
      <c r="BJ269" s="2" t="n">
        <f aca="false">((BE269*15)+(BF269*30)+(BG269*30)+(BH269*30)+(BI269*15))-(BE269*120)</f>
        <v>5081.55</v>
      </c>
      <c r="BK269" s="2" t="n">
        <f aca="false">((BE269*15)+(BF269*30)+(BG269*30)+(BH269*30)+(BI269*15))</f>
        <v>6220.35</v>
      </c>
      <c r="BL269" s="2" t="n">
        <f aca="false">(1/BE269)</f>
        <v>0.105374077976818</v>
      </c>
      <c r="BM269" s="2" t="n">
        <f aca="false">(BJ269/AU269)</f>
        <v>1.66881773399015</v>
      </c>
      <c r="BN269" s="2" t="n">
        <f aca="false">(BK269/AV269)</f>
        <v>0.416773869346734</v>
      </c>
      <c r="BO269" s="2" t="n">
        <f aca="false">(AX269*BM269)</f>
        <v>7.10417425497406</v>
      </c>
      <c r="BP269" s="2" t="n">
        <f aca="false">(AX269*BN269)</f>
        <v>1.77421064772582</v>
      </c>
      <c r="BQ269" s="2" t="n">
        <v>2</v>
      </c>
      <c r="BR269" s="4" t="n">
        <f aca="false">(BC269*BL269)</f>
        <v>0.0740084747662713</v>
      </c>
      <c r="BS269" s="1" t="n">
        <v>162</v>
      </c>
      <c r="BT269" s="1" t="n">
        <v>0</v>
      </c>
      <c r="BU269" s="1" t="n">
        <v>40</v>
      </c>
      <c r="BV269" s="1" t="n">
        <v>0</v>
      </c>
      <c r="BW269" s="1" t="n">
        <v>99</v>
      </c>
      <c r="BX269" s="1" t="n">
        <v>0</v>
      </c>
      <c r="BY269" s="1" t="n">
        <v>23</v>
      </c>
      <c r="BZ269" s="1" t="n">
        <v>117</v>
      </c>
      <c r="CA269" s="1" t="n">
        <v>0</v>
      </c>
      <c r="CB269" s="1" t="n">
        <v>2</v>
      </c>
      <c r="CL269" s="4" t="n">
        <v>0.04</v>
      </c>
      <c r="CM269" s="4" t="n">
        <v>0.04</v>
      </c>
      <c r="CN269" s="1" t="n">
        <v>1370</v>
      </c>
      <c r="CO269" s="1" t="n">
        <v>19.5912408759124</v>
      </c>
      <c r="CP269" s="1" t="n">
        <v>41.9321167883212</v>
      </c>
      <c r="CQ269" s="1" t="n">
        <v>11.1678832116788</v>
      </c>
      <c r="CR269" s="1" t="n">
        <v>10.4452554744526</v>
      </c>
      <c r="CS269" s="1" t="n">
        <v>3.67883211678832</v>
      </c>
      <c r="CT269" s="1" t="n">
        <v>44.5255474452555</v>
      </c>
      <c r="CU269" s="1" t="n">
        <v>4</v>
      </c>
      <c r="CV269" s="1" t="n">
        <v>6.3</v>
      </c>
      <c r="CW269" s="1" t="n">
        <v>3.56</v>
      </c>
      <c r="CX269" s="1" t="n">
        <v>0</v>
      </c>
      <c r="CY269" s="1" t="n">
        <v>1.74</v>
      </c>
      <c r="CZ269" s="1" t="n">
        <v>4.92</v>
      </c>
      <c r="DA269" s="1" t="n">
        <v>0</v>
      </c>
      <c r="DB269" s="1" t="n">
        <v>0.25</v>
      </c>
      <c r="DC269" s="1" t="n">
        <v>0</v>
      </c>
      <c r="DD269" s="1" t="n">
        <v>67.1</v>
      </c>
      <c r="DE269" s="1" t="n">
        <v>63.83</v>
      </c>
      <c r="DF269" s="1" t="n">
        <v>17</v>
      </c>
      <c r="DG269" s="1" t="n">
        <v>15.9</v>
      </c>
      <c r="DH269" s="1" t="n">
        <v>5.6</v>
      </c>
      <c r="DI269" s="1" t="n">
        <v>326</v>
      </c>
      <c r="DJ269" s="1" t="n">
        <v>152.5</v>
      </c>
      <c r="DK269" s="1" t="n">
        <v>70.4</v>
      </c>
      <c r="DL269" s="1" t="n">
        <v>24</v>
      </c>
      <c r="DM269" s="1" t="n">
        <v>307</v>
      </c>
      <c r="DN269" s="1" t="n">
        <v>313</v>
      </c>
      <c r="DO269" s="1" t="n">
        <v>1.01</v>
      </c>
      <c r="DP269" s="1" t="n">
        <v>1.01</v>
      </c>
      <c r="DQ269" s="1" t="n">
        <v>1.52</v>
      </c>
      <c r="DR269" s="1" t="n">
        <v>4.88</v>
      </c>
      <c r="DS269" s="1" t="n">
        <v>45.1</v>
      </c>
      <c r="DT269" s="1" t="n">
        <v>208.7</v>
      </c>
      <c r="DU269" s="1" t="n">
        <v>47.19</v>
      </c>
      <c r="DV269" s="1" t="n">
        <v>10.14</v>
      </c>
      <c r="DW269" s="1" t="n">
        <v>2.79</v>
      </c>
      <c r="DX269" s="1" t="n">
        <v>342</v>
      </c>
      <c r="DY269" s="1" t="n">
        <v>10.81</v>
      </c>
      <c r="DZ269" s="1" t="n">
        <v>2080</v>
      </c>
      <c r="EA269" s="1" t="n">
        <v>220</v>
      </c>
      <c r="EB269" s="1" t="n">
        <v>1196</v>
      </c>
      <c r="EC269" s="1" t="n">
        <v>853</v>
      </c>
      <c r="ED269" s="1" t="n">
        <v>32</v>
      </c>
      <c r="EE269" s="1" t="n">
        <v>10.1</v>
      </c>
      <c r="EF269" s="1" t="n">
        <v>0</v>
      </c>
      <c r="EG269" s="1" t="n">
        <v>10</v>
      </c>
      <c r="EH269" s="1" t="n">
        <v>3</v>
      </c>
      <c r="EI269" s="1" t="n">
        <v>600</v>
      </c>
      <c r="EJ269" s="1" t="n">
        <v>19</v>
      </c>
      <c r="EK269" s="1" t="n">
        <v>1</v>
      </c>
      <c r="EL269" s="1" t="n">
        <v>350</v>
      </c>
      <c r="EM269" s="1" t="n">
        <v>1000</v>
      </c>
      <c r="EN269" s="1" t="n">
        <v>0</v>
      </c>
      <c r="EO269" s="1" t="n">
        <v>4</v>
      </c>
      <c r="EP269" s="1" t="n">
        <v>1</v>
      </c>
      <c r="EQ269" s="1" t="n">
        <v>2</v>
      </c>
      <c r="ER269" s="1" t="n">
        <v>230</v>
      </c>
      <c r="ES269" s="1" t="n">
        <v>2</v>
      </c>
      <c r="ET269" s="1" t="n">
        <v>0</v>
      </c>
      <c r="EU269" s="1" t="n">
        <v>0</v>
      </c>
      <c r="EV269" s="1" t="n">
        <v>0</v>
      </c>
      <c r="EW269" s="1" t="n">
        <v>0</v>
      </c>
      <c r="EX269" s="1" t="n">
        <v>0</v>
      </c>
      <c r="EY269" s="1" t="n">
        <v>0</v>
      </c>
      <c r="EZ269" s="1" t="n">
        <v>0</v>
      </c>
      <c r="FA269" s="1" t="n">
        <v>0</v>
      </c>
      <c r="FB269" s="1" t="n">
        <v>0</v>
      </c>
      <c r="FC269" s="1" t="n">
        <v>0</v>
      </c>
      <c r="FD269" s="1" t="n">
        <v>0</v>
      </c>
      <c r="FE269" s="1" t="n">
        <v>0</v>
      </c>
      <c r="FF269" s="1" t="n">
        <v>1</v>
      </c>
      <c r="FG269" s="1" t="n">
        <v>3</v>
      </c>
      <c r="FH269" s="1" t="n">
        <v>0</v>
      </c>
      <c r="FI269" s="1" t="n">
        <v>0</v>
      </c>
      <c r="FJ269" s="1" t="n">
        <v>4</v>
      </c>
      <c r="FK269" s="1" t="n">
        <v>1</v>
      </c>
      <c r="FL269" s="1" t="n">
        <v>5</v>
      </c>
      <c r="FN269" s="1" t="n">
        <v>13</v>
      </c>
      <c r="FO269" s="1" t="n">
        <v>2</v>
      </c>
      <c r="FP269" s="1" t="n">
        <v>2</v>
      </c>
      <c r="FQ269" s="1" t="n">
        <v>24.06012</v>
      </c>
      <c r="FR269" s="1" t="n">
        <v>11987.62</v>
      </c>
      <c r="FS269" s="1" t="n">
        <v>0.13</v>
      </c>
      <c r="FT269" s="1" t="n">
        <v>1</v>
      </c>
      <c r="FU269" s="1" t="n">
        <v>3</v>
      </c>
      <c r="FV269" s="1" t="n">
        <v>2</v>
      </c>
      <c r="FW269" s="1" t="n">
        <v>555.32</v>
      </c>
      <c r="FX269" s="1" t="n">
        <v>15.66</v>
      </c>
      <c r="FY269" s="1" t="n">
        <v>8.35</v>
      </c>
      <c r="FZ269" s="1" t="n">
        <v>8.25</v>
      </c>
      <c r="GA269" s="1" t="n">
        <v>14.74</v>
      </c>
      <c r="GB269" s="1" t="n">
        <v>73.93</v>
      </c>
      <c r="GC269" s="1" t="n">
        <v>16.21</v>
      </c>
      <c r="GD269" s="1" t="n">
        <v>15</v>
      </c>
      <c r="GE269" s="1" t="n">
        <v>0.91</v>
      </c>
      <c r="GF269" s="1" t="n">
        <v>4.76</v>
      </c>
      <c r="GG269" s="1" t="n">
        <v>0.32</v>
      </c>
      <c r="GH269" s="1" t="n">
        <v>13.3</v>
      </c>
      <c r="GI269" s="1" t="n">
        <v>2.96</v>
      </c>
      <c r="GJ269" s="1" t="n">
        <v>8.82</v>
      </c>
      <c r="GK269" s="1" t="n">
        <v>9.35</v>
      </c>
      <c r="GL269" s="1" t="n">
        <v>6.23</v>
      </c>
      <c r="GM269" s="1" t="n">
        <v>2.35</v>
      </c>
      <c r="GN269" s="1" t="n">
        <v>0</v>
      </c>
      <c r="GO269" s="1" t="n">
        <v>4.73</v>
      </c>
      <c r="GP269" s="1" t="n">
        <v>0.82</v>
      </c>
      <c r="GQ269" s="1" t="n">
        <v>1.55</v>
      </c>
      <c r="GR269" s="1" t="n">
        <v>0.78</v>
      </c>
      <c r="GS269" s="1" t="n">
        <v>124.91</v>
      </c>
      <c r="GT269" s="1" t="n">
        <v>3.35</v>
      </c>
      <c r="GU269" s="1" t="n">
        <v>0.25</v>
      </c>
      <c r="GV269" s="1" t="n">
        <v>115.41</v>
      </c>
      <c r="GW269" s="1" t="n">
        <v>254.27</v>
      </c>
      <c r="GX269" s="1" t="n">
        <v>1428.73</v>
      </c>
      <c r="GY269" s="1" t="n">
        <v>362.91</v>
      </c>
      <c r="GZ269" s="1" t="n">
        <v>1.89</v>
      </c>
      <c r="HA269" s="1" t="n">
        <v>0.45</v>
      </c>
      <c r="HB269" s="1" t="n">
        <v>0.65</v>
      </c>
      <c r="HC269" s="1" t="n">
        <v>0</v>
      </c>
      <c r="HD269" s="1" t="n">
        <v>18.02</v>
      </c>
      <c r="HE269" s="1" t="n">
        <v>58.96</v>
      </c>
      <c r="HF269" s="1" t="n">
        <v>0.29</v>
      </c>
      <c r="HG269" s="1" t="n">
        <v>0.54</v>
      </c>
      <c r="HH269" s="1" t="n">
        <v>5.03</v>
      </c>
      <c r="HI269" s="1" t="n">
        <v>1.82</v>
      </c>
      <c r="HJ269" s="1" t="n">
        <v>1.02</v>
      </c>
      <c r="HK269" s="1" t="n">
        <v>0.06</v>
      </c>
      <c r="HL269" s="1" t="n">
        <v>132.49</v>
      </c>
      <c r="HM269" s="1" t="n">
        <v>0.75</v>
      </c>
      <c r="HN269" s="1" t="n">
        <v>21.48</v>
      </c>
      <c r="HO269" s="1" t="n">
        <v>3606.04</v>
      </c>
      <c r="HP269" s="1" t="n">
        <v>1590.81</v>
      </c>
      <c r="HQ269" s="1" t="n">
        <v>39.37</v>
      </c>
      <c r="HR269" s="1" t="n">
        <v>813.87</v>
      </c>
      <c r="HS269" s="1" t="n">
        <v>35.91</v>
      </c>
      <c r="HT269" s="1" t="n">
        <v>1760.2</v>
      </c>
      <c r="HU269" s="1" t="n">
        <v>586.39</v>
      </c>
      <c r="HV269" s="1" t="n">
        <v>31.21</v>
      </c>
      <c r="HW269" s="1" t="n">
        <v>2.96</v>
      </c>
      <c r="HX269" s="1" t="n">
        <v>3.98</v>
      </c>
      <c r="HY269" s="1" t="n">
        <v>3.4</v>
      </c>
      <c r="HZ269" s="1" t="n">
        <v>0.12</v>
      </c>
      <c r="IA269" s="1" t="n">
        <v>2.07</v>
      </c>
      <c r="IB269" s="1" t="n">
        <v>0.41</v>
      </c>
      <c r="IC269" s="1" t="n">
        <v>6.21</v>
      </c>
      <c r="ID269" s="1" t="n">
        <v>3.64</v>
      </c>
      <c r="IE269" s="1" t="n">
        <v>5.69</v>
      </c>
      <c r="IF269" s="1" t="n">
        <v>11.33</v>
      </c>
      <c r="IG269" s="1" t="n">
        <v>3.49</v>
      </c>
      <c r="IH269" s="1" t="n">
        <v>129.55</v>
      </c>
      <c r="II269" s="1" t="n">
        <v>1.83</v>
      </c>
      <c r="IJ269" s="1" t="n">
        <v>105.29</v>
      </c>
      <c r="IK269" s="1" t="n">
        <v>26.03</v>
      </c>
      <c r="IL269" s="1" t="n">
        <v>604965.21</v>
      </c>
      <c r="IM269" s="1" t="n">
        <v>8182.95</v>
      </c>
      <c r="IN269" s="1" t="n">
        <v>19.14</v>
      </c>
      <c r="IO269" s="1" t="n">
        <v>0.03</v>
      </c>
      <c r="IP269" s="1" t="n">
        <v>0.01</v>
      </c>
      <c r="IQ269" s="1" t="n">
        <v>0.01</v>
      </c>
      <c r="IR269" s="1" t="n">
        <v>0.04</v>
      </c>
      <c r="IS269" s="1" t="n">
        <v>0.04</v>
      </c>
      <c r="IT269" s="1" t="n">
        <v>0</v>
      </c>
      <c r="IU269" s="1" t="n">
        <v>0.19</v>
      </c>
      <c r="IV269" s="1" t="n">
        <v>0.17</v>
      </c>
      <c r="IW269" s="1" t="n">
        <v>3.94</v>
      </c>
      <c r="IX269" s="1" t="n">
        <v>3.24</v>
      </c>
      <c r="IY269" s="1" t="n">
        <v>1.19</v>
      </c>
      <c r="IZ269" s="1" t="n">
        <v>0.75</v>
      </c>
      <c r="JA269" s="1" t="n">
        <v>0.65</v>
      </c>
      <c r="JB269" s="1" t="n">
        <v>0</v>
      </c>
      <c r="JC269" s="1" t="n">
        <v>10.68</v>
      </c>
      <c r="JD269" s="1" t="n">
        <v>8.16</v>
      </c>
      <c r="JE269" s="1" t="n">
        <v>0.28</v>
      </c>
      <c r="JF269" s="1" t="n">
        <v>0.03</v>
      </c>
      <c r="JG269" s="1" t="n">
        <v>0.01</v>
      </c>
      <c r="JH269" s="1" t="n">
        <v>3.2</v>
      </c>
      <c r="JI269" s="1" t="n">
        <v>3.03</v>
      </c>
      <c r="JJ269" s="1" t="n">
        <v>0.02</v>
      </c>
      <c r="JK269" s="1" t="n">
        <v>0.08</v>
      </c>
      <c r="JL269" s="1" t="n">
        <v>0.22</v>
      </c>
      <c r="JM269" s="1" t="n">
        <v>0.29</v>
      </c>
      <c r="JN269" s="1" t="n">
        <v>0</v>
      </c>
      <c r="JO269" s="1" t="n">
        <v>0.04</v>
      </c>
      <c r="JP269" s="1" t="n">
        <v>0.03</v>
      </c>
      <c r="JQ269" s="1" t="n">
        <v>0</v>
      </c>
      <c r="JR269" s="1" t="n">
        <v>0</v>
      </c>
      <c r="JS269" s="1" t="n">
        <v>0</v>
      </c>
      <c r="JT269" s="1" t="n">
        <v>0.02</v>
      </c>
      <c r="JU269" s="1" t="n">
        <v>0.01</v>
      </c>
      <c r="JV269" s="1" t="n">
        <v>46</v>
      </c>
      <c r="JW269" s="1" t="n">
        <v>2760</v>
      </c>
      <c r="JX269" s="1" t="n">
        <v>41.4</v>
      </c>
      <c r="JY269" s="1" t="n">
        <v>6.7303</v>
      </c>
      <c r="JZ269" s="1" t="n">
        <v>6.617</v>
      </c>
      <c r="KA269" s="1" t="n">
        <v>397.02</v>
      </c>
      <c r="KB269" s="1" t="n">
        <v>63.0385</v>
      </c>
      <c r="KC269" s="1" t="n">
        <v>26.742</v>
      </c>
      <c r="KD269" s="1" t="n">
        <v>1604.52</v>
      </c>
      <c r="KE269" s="1" t="n">
        <v>74.433</v>
      </c>
      <c r="KF269" s="1" t="n">
        <v>120.433</v>
      </c>
      <c r="KG269" s="1" t="n">
        <v>225.888</v>
      </c>
    </row>
    <row r="270" customFormat="false" ht="15" hidden="false" customHeight="true" outlineLevel="0" collapsed="false">
      <c r="A270" s="1" t="n">
        <v>31009</v>
      </c>
      <c r="B270" s="1" t="n">
        <v>2</v>
      </c>
      <c r="C270" s="1" t="n">
        <v>31</v>
      </c>
      <c r="D270" s="1" t="n">
        <v>1</v>
      </c>
      <c r="E270" s="1" t="n">
        <v>0</v>
      </c>
      <c r="F270" s="1" t="n">
        <v>0</v>
      </c>
      <c r="G270" s="1" t="n">
        <v>1</v>
      </c>
      <c r="H270" s="1" t="n">
        <v>0</v>
      </c>
      <c r="I270" s="1" t="n">
        <v>0</v>
      </c>
      <c r="J270" s="1" t="n">
        <v>0</v>
      </c>
      <c r="K270" s="1" t="n">
        <v>0</v>
      </c>
      <c r="L270" s="1" t="n">
        <v>0</v>
      </c>
      <c r="M270" s="1" t="n">
        <v>0</v>
      </c>
      <c r="N270" s="1" t="n">
        <v>0</v>
      </c>
      <c r="O270" s="1" t="n">
        <v>0</v>
      </c>
      <c r="P270" s="1" t="n">
        <f aca="false">SUM(E270:O270)</f>
        <v>1</v>
      </c>
      <c r="Q270" s="1" t="n">
        <v>100</v>
      </c>
      <c r="R270" s="1" t="n">
        <v>70</v>
      </c>
      <c r="S270" s="1" t="n">
        <v>30</v>
      </c>
      <c r="T270" s="2" t="n">
        <v>80</v>
      </c>
      <c r="U270" s="3" t="n">
        <v>66.2</v>
      </c>
      <c r="V270" s="3" t="n">
        <v>162.5</v>
      </c>
      <c r="W270" s="2" t="n">
        <v>25.0698224852071</v>
      </c>
      <c r="X270" s="2" t="n">
        <v>1</v>
      </c>
      <c r="Y270" s="3" t="n">
        <v>83</v>
      </c>
      <c r="Z270" s="3" t="n">
        <v>100</v>
      </c>
      <c r="AA270" s="2" t="n">
        <v>36.7158728925053</v>
      </c>
      <c r="AB270" s="2" t="n">
        <v>0.510769230769231</v>
      </c>
      <c r="AC270" s="2" t="n">
        <v>0.83</v>
      </c>
      <c r="AD270" s="3" t="n">
        <v>35</v>
      </c>
      <c r="AO270" s="1" t="n">
        <v>95</v>
      </c>
      <c r="AP270" s="1" t="n">
        <v>162</v>
      </c>
      <c r="AQ270" s="1" t="n">
        <v>130</v>
      </c>
      <c r="AR270" s="1" t="n">
        <v>147</v>
      </c>
      <c r="AS270" s="1" t="n">
        <v>137</v>
      </c>
      <c r="AT270" s="1" t="n">
        <v>1</v>
      </c>
      <c r="AU270" s="1" t="n">
        <f aca="false">((AO270*15)+(AP270*30)+(AQ270*30)+(AR270*30)+(AS270*15))-(AO270*120)</f>
        <v>5250</v>
      </c>
      <c r="AV270" s="1" t="n">
        <f aca="false">((AO270*15)+(AP270*30)+(AQ270*30)+(AR270*30)+(AS270*15))</f>
        <v>16650</v>
      </c>
      <c r="AX270" s="4" t="n">
        <f aca="false">10000/SQRT((AO270*BE270)*(AVERAGE(AO270:AS270)*AVERAGE(BE270:BI270)))</f>
        <v>4.65468537617362</v>
      </c>
      <c r="AY270" s="4" t="n">
        <v>0</v>
      </c>
      <c r="AZ270" s="2" t="n">
        <f aca="false">(AO270*BE270)/405</f>
        <v>1.45901234567901</v>
      </c>
      <c r="BA270" s="2" t="n">
        <v>0</v>
      </c>
      <c r="BB270" s="2" t="n">
        <f aca="false">1/(LOG(BE270)+LOG(AO270))</f>
        <v>0.360813621585701</v>
      </c>
      <c r="BC270" s="2" t="n">
        <f aca="false">(BF270-BE270)/(AP270-AO270)</f>
        <v>0.880298507462687</v>
      </c>
      <c r="BD270" s="2" t="n">
        <f aca="false">(20*BE270)/((AO270/18)-3.5)</f>
        <v>69.975</v>
      </c>
      <c r="BE270" s="3" t="n">
        <v>6.22</v>
      </c>
      <c r="BF270" s="3" t="n">
        <v>65.2</v>
      </c>
      <c r="BG270" s="3" t="n">
        <v>62.2</v>
      </c>
      <c r="BH270" s="3" t="n">
        <v>77.7</v>
      </c>
      <c r="BI270" s="3" t="n">
        <v>79.7</v>
      </c>
      <c r="BJ270" s="2" t="n">
        <f aca="false">((BE270*15)+(BF270*30)+(BG270*30)+(BH270*30)+(BI270*15))-(BE270*120)</f>
        <v>6695.4</v>
      </c>
      <c r="BK270" s="2" t="n">
        <f aca="false">((BE270*15)+(BF270*30)+(BG270*30)+(BH270*30)+(BI270*15))</f>
        <v>7441.8</v>
      </c>
      <c r="BL270" s="2" t="n">
        <f aca="false">(1/BE270)</f>
        <v>0.160771704180064</v>
      </c>
      <c r="BM270" s="2" t="n">
        <f aca="false">(BJ270/AU270)</f>
        <v>1.27531428571429</v>
      </c>
      <c r="BN270" s="2" t="n">
        <f aca="false">(BK270/AV270)</f>
        <v>0.446954954954955</v>
      </c>
      <c r="BO270" s="2" t="n">
        <f aca="false">(AX270*BM270)</f>
        <v>5.93618675573959</v>
      </c>
      <c r="BP270" s="2" t="n">
        <f aca="false">(AX270*BN270)</f>
        <v>2.08043469263717</v>
      </c>
      <c r="BQ270" s="2" t="n">
        <v>2</v>
      </c>
      <c r="BR270" s="4" t="n">
        <f aca="false">(BC270*BL270)</f>
        <v>0.141527091231943</v>
      </c>
      <c r="BS270" s="1" t="n">
        <v>178</v>
      </c>
      <c r="BT270" s="1" t="n">
        <v>0</v>
      </c>
      <c r="BU270" s="1" t="n">
        <v>56</v>
      </c>
      <c r="BV270" s="1" t="n">
        <v>0</v>
      </c>
      <c r="BW270" s="1" t="n">
        <v>104</v>
      </c>
      <c r="BX270" s="1" t="n">
        <v>0</v>
      </c>
      <c r="BY270" s="1" t="n">
        <v>18</v>
      </c>
      <c r="BZ270" s="1" t="n">
        <v>92</v>
      </c>
      <c r="CA270" s="1" t="n">
        <v>0</v>
      </c>
      <c r="CB270" s="1" t="n">
        <v>2</v>
      </c>
      <c r="CD270" s="1" t="n">
        <v>64</v>
      </c>
      <c r="CE270" s="1" t="n">
        <v>76.6</v>
      </c>
      <c r="CF270" s="1" t="n">
        <v>48.9</v>
      </c>
      <c r="CG270" s="1" t="n">
        <v>155</v>
      </c>
      <c r="CH270" s="1" t="n">
        <v>97</v>
      </c>
      <c r="CI270" s="1" t="n">
        <v>440</v>
      </c>
      <c r="CJ270" s="1" t="n">
        <v>1.22</v>
      </c>
      <c r="CK270" s="1" t="s">
        <v>429</v>
      </c>
      <c r="FM270" s="1" t="n">
        <v>6</v>
      </c>
      <c r="FN270" s="1" t="n">
        <v>6</v>
      </c>
      <c r="FO270" s="1" t="n">
        <v>2</v>
      </c>
      <c r="FP270" s="1" t="n">
        <v>2</v>
      </c>
      <c r="FQ270" s="1" t="n">
        <v>32.45</v>
      </c>
      <c r="FR270" s="1" t="n">
        <v>6820.466</v>
      </c>
      <c r="FS270" s="1" t="n">
        <v>0.61</v>
      </c>
      <c r="FT270" s="1" t="n">
        <v>1</v>
      </c>
      <c r="FU270" s="1" t="n">
        <v>3</v>
      </c>
      <c r="FV270" s="1" t="n">
        <v>1</v>
      </c>
      <c r="FW270" s="1" t="n">
        <v>2291.22</v>
      </c>
      <c r="FX270" s="1" t="n">
        <v>64.65</v>
      </c>
      <c r="FY270" s="1" t="n">
        <v>20.22</v>
      </c>
      <c r="FZ270" s="1" t="n">
        <v>32.55</v>
      </c>
      <c r="GA270" s="1" t="n">
        <v>28.13</v>
      </c>
      <c r="GB270" s="1" t="n">
        <v>364.4</v>
      </c>
      <c r="GC270" s="1" t="n">
        <v>68.49</v>
      </c>
      <c r="GD270" s="1" t="n">
        <v>53.64</v>
      </c>
      <c r="GE270" s="1" t="n">
        <v>14.05</v>
      </c>
      <c r="GF270" s="1" t="n">
        <v>98.68</v>
      </c>
      <c r="GG270" s="1" t="n">
        <v>2.15</v>
      </c>
      <c r="GH270" s="1" t="n">
        <v>30.84</v>
      </c>
      <c r="GI270" s="1" t="n">
        <v>11.78</v>
      </c>
      <c r="GJ270" s="1" t="n">
        <v>39.36</v>
      </c>
      <c r="GK270" s="1" t="n">
        <v>39.39</v>
      </c>
      <c r="GL270" s="1" t="n">
        <v>23.7</v>
      </c>
      <c r="GM270" s="1" t="n">
        <v>10.95</v>
      </c>
      <c r="GN270" s="1" t="n">
        <v>0</v>
      </c>
      <c r="GO270" s="1" t="n">
        <v>16.18</v>
      </c>
      <c r="GP270" s="1" t="n">
        <v>5.11</v>
      </c>
      <c r="GQ270" s="1" t="n">
        <v>4.2</v>
      </c>
      <c r="GR270" s="1" t="n">
        <v>1.08</v>
      </c>
      <c r="GS270" s="1" t="n">
        <v>1120.19</v>
      </c>
      <c r="GT270" s="1" t="n">
        <v>12.67</v>
      </c>
      <c r="GU270" s="1" t="n">
        <v>0.51</v>
      </c>
      <c r="GV270" s="1" t="n">
        <v>414.6</v>
      </c>
      <c r="GW270" s="1" t="n">
        <v>1482.91</v>
      </c>
      <c r="GX270" s="1" t="n">
        <v>4875.72</v>
      </c>
      <c r="GY270" s="1" t="n">
        <v>1907.07</v>
      </c>
      <c r="GZ270" s="1" t="n">
        <v>7.83</v>
      </c>
      <c r="HA270" s="1" t="n">
        <v>1.57</v>
      </c>
      <c r="HB270" s="1" t="n">
        <v>2.12</v>
      </c>
      <c r="HC270" s="1" t="n">
        <v>0</v>
      </c>
      <c r="HD270" s="1" t="n">
        <v>37.88</v>
      </c>
      <c r="HE270" s="1" t="n">
        <v>563.41</v>
      </c>
      <c r="HF270" s="1" t="n">
        <v>1.61</v>
      </c>
      <c r="HG270" s="1" t="n">
        <v>1.69</v>
      </c>
      <c r="HH270" s="1" t="n">
        <v>18.15</v>
      </c>
      <c r="HI270" s="1" t="n">
        <v>5.39</v>
      </c>
      <c r="HJ270" s="1" t="n">
        <v>2.24</v>
      </c>
      <c r="HK270" s="1" t="n">
        <v>3.86</v>
      </c>
      <c r="HL270" s="1" t="n">
        <v>475.12</v>
      </c>
      <c r="HM270" s="1" t="n">
        <v>6.62</v>
      </c>
      <c r="HN270" s="1" t="n">
        <v>53.12</v>
      </c>
      <c r="HO270" s="1" t="n">
        <v>13538.7</v>
      </c>
      <c r="HP270" s="1" t="n">
        <v>19433.12</v>
      </c>
      <c r="HQ270" s="1" t="n">
        <v>121.74</v>
      </c>
      <c r="HR270" s="1" t="n">
        <v>8571.7</v>
      </c>
      <c r="HS270" s="1" t="n">
        <v>3308.72</v>
      </c>
      <c r="HT270" s="1" t="n">
        <v>4323.34</v>
      </c>
      <c r="HU270" s="1" t="n">
        <v>854.26</v>
      </c>
      <c r="HV270" s="1" t="n">
        <v>184.93</v>
      </c>
      <c r="HW270" s="1" t="n">
        <v>8</v>
      </c>
      <c r="HX270" s="1" t="n">
        <v>8.27</v>
      </c>
      <c r="HY270" s="1" t="n">
        <v>5.91</v>
      </c>
      <c r="HZ270" s="1" t="n">
        <v>0.41</v>
      </c>
      <c r="IA270" s="1" t="n">
        <v>6.39</v>
      </c>
      <c r="IB270" s="1" t="n">
        <v>1.29</v>
      </c>
      <c r="IC270" s="1" t="n">
        <v>14.98</v>
      </c>
      <c r="ID270" s="1" t="n">
        <v>6.52</v>
      </c>
      <c r="IE270" s="1" t="n">
        <v>19.3</v>
      </c>
      <c r="IF270" s="1" t="n">
        <v>28.45</v>
      </c>
      <c r="IG270" s="1" t="n">
        <v>10.66</v>
      </c>
      <c r="IH270" s="1" t="n">
        <v>144.91</v>
      </c>
      <c r="II270" s="1" t="n">
        <v>11.17</v>
      </c>
      <c r="IJ270" s="1" t="n">
        <v>46.97</v>
      </c>
      <c r="IK270" s="1" t="n">
        <v>54.96</v>
      </c>
      <c r="IL270" s="1" t="n">
        <v>2827870.6</v>
      </c>
      <c r="IM270" s="1" t="n">
        <v>7760.35</v>
      </c>
      <c r="IN270" s="1" t="n">
        <v>47.45</v>
      </c>
      <c r="IO270" s="1" t="n">
        <v>0.09</v>
      </c>
      <c r="IP270" s="1" t="n">
        <v>0.05</v>
      </c>
      <c r="IQ270" s="1" t="n">
        <v>0.04</v>
      </c>
      <c r="IR270" s="1" t="n">
        <v>0.11</v>
      </c>
      <c r="IS270" s="1" t="n">
        <v>0.2</v>
      </c>
      <c r="IT270" s="1" t="n">
        <v>0.06</v>
      </c>
      <c r="IU270" s="1" t="n">
        <v>0.49</v>
      </c>
      <c r="IV270" s="1" t="n">
        <v>0.56</v>
      </c>
      <c r="IW270" s="1" t="n">
        <v>6.92</v>
      </c>
      <c r="IX270" s="1" t="n">
        <v>5.61</v>
      </c>
      <c r="IY270" s="1" t="n">
        <v>2.43</v>
      </c>
      <c r="IZ270" s="1" t="n">
        <v>1.35</v>
      </c>
      <c r="JA270" s="1" t="n">
        <v>0.96</v>
      </c>
      <c r="JB270" s="1" t="n">
        <v>0.03</v>
      </c>
      <c r="JC270" s="1" t="n">
        <v>16.67</v>
      </c>
      <c r="JD270" s="1" t="n">
        <v>11.55</v>
      </c>
      <c r="JE270" s="1" t="n">
        <v>0.45</v>
      </c>
      <c r="JF270" s="1" t="n">
        <v>0.05</v>
      </c>
      <c r="JG270" s="1" t="n">
        <v>0</v>
      </c>
      <c r="JH270" s="1" t="n">
        <v>6.87</v>
      </c>
      <c r="JI270" s="1" t="n">
        <v>5.14</v>
      </c>
      <c r="JJ270" s="1" t="n">
        <v>0.03</v>
      </c>
      <c r="JK270" s="1" t="n">
        <v>0.09</v>
      </c>
      <c r="JL270" s="1" t="n">
        <v>0.76</v>
      </c>
      <c r="JM270" s="1" t="n">
        <v>0.56</v>
      </c>
      <c r="JN270" s="1" t="n">
        <v>0</v>
      </c>
      <c r="JO270" s="1" t="n">
        <v>0.03</v>
      </c>
      <c r="JP270" s="1" t="n">
        <v>0.02</v>
      </c>
      <c r="JQ270" s="1" t="n">
        <v>0</v>
      </c>
      <c r="JR270" s="1" t="n">
        <v>0</v>
      </c>
      <c r="JS270" s="1" t="n">
        <v>0</v>
      </c>
      <c r="JT270" s="1" t="n">
        <v>0.01</v>
      </c>
      <c r="JU270" s="1" t="n">
        <v>0.01</v>
      </c>
      <c r="JV270" s="1" t="n">
        <v>46</v>
      </c>
      <c r="JW270" s="1" t="n">
        <v>2760</v>
      </c>
      <c r="JX270" s="1" t="n">
        <v>41.4</v>
      </c>
      <c r="KB270" s="1" t="n">
        <v>58.655</v>
      </c>
      <c r="KC270" s="1" t="n">
        <v>21.242</v>
      </c>
      <c r="KD270" s="1" t="n">
        <v>1274.52</v>
      </c>
      <c r="KE270" s="1" t="n">
        <v>61.242</v>
      </c>
      <c r="KF270" s="1" t="n">
        <v>107.242</v>
      </c>
      <c r="KG270" s="1" t="n">
        <v>227.8049</v>
      </c>
    </row>
    <row r="271" customFormat="false" ht="15" hidden="false" customHeight="true" outlineLevel="0" collapsed="false">
      <c r="A271" s="1" t="n">
        <v>31024</v>
      </c>
      <c r="B271" s="1" t="n">
        <v>1</v>
      </c>
      <c r="C271" s="1" t="n">
        <v>27</v>
      </c>
      <c r="D271" s="1" t="n">
        <v>1</v>
      </c>
      <c r="E271" s="1" t="n">
        <v>1</v>
      </c>
      <c r="F271" s="1" t="n">
        <v>0</v>
      </c>
      <c r="G271" s="1" t="n">
        <v>1</v>
      </c>
      <c r="H271" s="1" t="n">
        <v>0</v>
      </c>
      <c r="I271" s="1" t="n">
        <v>0</v>
      </c>
      <c r="J271" s="1" t="n">
        <v>0</v>
      </c>
      <c r="K271" s="1" t="n">
        <v>0</v>
      </c>
      <c r="L271" s="1" t="n">
        <v>0</v>
      </c>
      <c r="M271" s="1" t="n">
        <v>1</v>
      </c>
      <c r="N271" s="1" t="n">
        <v>0</v>
      </c>
      <c r="O271" s="1" t="n">
        <v>1</v>
      </c>
      <c r="P271" s="1" t="n">
        <f aca="false">SUM(E271:O271)</f>
        <v>4</v>
      </c>
      <c r="Q271" s="1" t="n">
        <v>130</v>
      </c>
      <c r="R271" s="1" t="n">
        <v>80</v>
      </c>
      <c r="S271" s="1" t="n">
        <v>50</v>
      </c>
      <c r="T271" s="2" t="n">
        <v>96.6666666666667</v>
      </c>
      <c r="U271" s="3" t="n">
        <v>83.7</v>
      </c>
      <c r="V271" s="3" t="n">
        <v>161.5</v>
      </c>
      <c r="W271" s="2" t="n">
        <v>32.0907897133108</v>
      </c>
      <c r="X271" s="2" t="n">
        <v>2</v>
      </c>
      <c r="Y271" s="3" t="n">
        <v>95.5</v>
      </c>
      <c r="Z271" s="3" t="n">
        <v>107.5</v>
      </c>
      <c r="AA271" s="2" t="n">
        <v>37.7437852324404</v>
      </c>
      <c r="AB271" s="2" t="n">
        <v>0.591331269349845</v>
      </c>
      <c r="AC271" s="2" t="n">
        <v>0.888372093023256</v>
      </c>
      <c r="AD271" s="3" t="n">
        <v>23.8</v>
      </c>
      <c r="AE271" s="3" t="n">
        <v>19.9</v>
      </c>
      <c r="AF271" s="3" t="n">
        <v>63.8</v>
      </c>
      <c r="AG271" s="1" t="n">
        <v>8</v>
      </c>
      <c r="AH271" s="3" t="n">
        <v>55.6</v>
      </c>
      <c r="AI271" s="3" t="n">
        <v>46.5</v>
      </c>
      <c r="AJ271" s="3" t="n">
        <v>60.6</v>
      </c>
      <c r="AK271" s="3" t="n">
        <v>3.2</v>
      </c>
      <c r="AL271" s="1" t="n">
        <v>1898</v>
      </c>
      <c r="AM271" s="1" t="n">
        <v>42</v>
      </c>
      <c r="AN271" s="1" t="n">
        <v>3378</v>
      </c>
      <c r="AO271" s="1" t="n">
        <v>102</v>
      </c>
      <c r="AP271" s="1" t="n">
        <v>150</v>
      </c>
      <c r="AQ271" s="1" t="n">
        <v>202</v>
      </c>
      <c r="AR271" s="1" t="n">
        <v>215</v>
      </c>
      <c r="AS271" s="1" t="n">
        <v>144</v>
      </c>
      <c r="AT271" s="1" t="n">
        <v>4</v>
      </c>
      <c r="AU271" s="1" t="n">
        <v>8460</v>
      </c>
      <c r="AV271" s="1" t="n">
        <f aca="false">((AO271*15)+(AP271*30)+(AQ271*30)+(AR271*30)+(AS271*15))</f>
        <v>20700</v>
      </c>
      <c r="AW271" s="1" t="n">
        <v>5.6</v>
      </c>
      <c r="AX271" s="4" t="n">
        <f aca="false">10000/SQRT((AO271*BE271)*(AVERAGE(AO271:AS271)*AVERAGE(BE271:BI271)))</f>
        <v>3.88434053036575</v>
      </c>
      <c r="AY271" s="4" t="n">
        <v>0</v>
      </c>
      <c r="AZ271" s="2" t="n">
        <f aca="false">(AO271*BE271)/405</f>
        <v>1.60681481481481</v>
      </c>
      <c r="BA271" s="2" t="n">
        <v>0</v>
      </c>
      <c r="BB271" s="2" t="n">
        <f aca="false">1/(LOG(BE271)+LOG(AO271))</f>
        <v>0.355439179967794</v>
      </c>
      <c r="BC271" s="2" t="n">
        <f aca="false">(BF271-BE271)/(AP271-AO271)</f>
        <v>0.775416666666667</v>
      </c>
      <c r="BD271" s="2" t="n">
        <f aca="false">(20*BE271)/((AO271/18)-3.5)</f>
        <v>58.8923076923077</v>
      </c>
      <c r="BE271" s="3" t="n">
        <v>6.38</v>
      </c>
      <c r="BF271" s="3" t="n">
        <v>43.6</v>
      </c>
      <c r="BG271" s="3" t="n">
        <v>125</v>
      </c>
      <c r="BH271" s="3" t="n">
        <v>94.9</v>
      </c>
      <c r="BI271" s="3" t="n">
        <v>43.3</v>
      </c>
      <c r="BJ271" s="2" t="n">
        <f aca="false">((BE271*15)+(BF271*30)+(BG271*30)+(BH271*30)+(BI271*15))-(BE271*120)</f>
        <v>7884.6</v>
      </c>
      <c r="BK271" s="2" t="n">
        <f aca="false">((BE271*15)+(BF271*30)+(BG271*30)+(BH271*30)+(BI271*15))</f>
        <v>8650.2</v>
      </c>
      <c r="BL271" s="2" t="n">
        <f aca="false">(1/BE271)</f>
        <v>0.156739811912226</v>
      </c>
      <c r="BM271" s="2" t="n">
        <f aca="false">(BJ271/AU271)</f>
        <v>0.931985815602837</v>
      </c>
      <c r="BN271" s="2" t="n">
        <f aca="false">(BK271/AV271)</f>
        <v>0.417884057971015</v>
      </c>
      <c r="BO271" s="2" t="n">
        <f aca="false">(AX271*BM271)</f>
        <v>3.62015027727208</v>
      </c>
      <c r="BP271" s="2" t="n">
        <f aca="false">(AX271*BN271)</f>
        <v>1.62320398337052</v>
      </c>
      <c r="BQ271" s="2" t="n">
        <v>2</v>
      </c>
      <c r="BR271" s="4" t="n">
        <f aca="false">(BC271*BL271)</f>
        <v>0.121538662486938</v>
      </c>
      <c r="BS271" s="1" t="n">
        <v>147</v>
      </c>
      <c r="BT271" s="1" t="n">
        <v>0</v>
      </c>
      <c r="BU271" s="1" t="n">
        <v>33</v>
      </c>
      <c r="BV271" s="1" t="n">
        <v>1</v>
      </c>
      <c r="BW271" s="1" t="n">
        <v>89</v>
      </c>
      <c r="BX271" s="1" t="n">
        <v>0</v>
      </c>
      <c r="BY271" s="1" t="n">
        <v>25</v>
      </c>
      <c r="BZ271" s="1" t="n">
        <v>123</v>
      </c>
      <c r="CA271" s="1" t="n">
        <v>0</v>
      </c>
      <c r="CB271" s="1" t="n">
        <v>4</v>
      </c>
      <c r="CC271" s="1" t="n">
        <v>1</v>
      </c>
      <c r="CL271" s="4" t="n">
        <v>0.0475</v>
      </c>
      <c r="CM271" s="4" t="n">
        <v>0.0425</v>
      </c>
    </row>
    <row r="272" customFormat="false" ht="15" hidden="false" customHeight="true" outlineLevel="0" collapsed="false">
      <c r="A272" s="1" t="n">
        <v>31025</v>
      </c>
      <c r="B272" s="1" t="n">
        <v>2</v>
      </c>
      <c r="C272" s="1" t="n">
        <v>34</v>
      </c>
      <c r="D272" s="1" t="n">
        <v>1</v>
      </c>
      <c r="E272" s="1" t="n">
        <v>1</v>
      </c>
      <c r="F272" s="1" t="n">
        <v>0</v>
      </c>
      <c r="G272" s="1" t="n">
        <v>1</v>
      </c>
      <c r="H272" s="1" t="n">
        <v>0</v>
      </c>
      <c r="I272" s="1" t="n">
        <v>0</v>
      </c>
      <c r="J272" s="1" t="n">
        <v>0</v>
      </c>
      <c r="K272" s="1" t="n">
        <v>0</v>
      </c>
      <c r="L272" s="1" t="n">
        <v>0</v>
      </c>
      <c r="M272" s="1" t="n">
        <f aca="false">IF(U272&gt;27,1,0)</f>
        <v>1</v>
      </c>
      <c r="N272" s="1" t="n">
        <v>0</v>
      </c>
      <c r="O272" s="1" t="n">
        <v>1</v>
      </c>
      <c r="P272" s="1" t="n">
        <f aca="false">SUM(E272:O272)</f>
        <v>4</v>
      </c>
      <c r="Q272" s="1" t="n">
        <v>120</v>
      </c>
      <c r="R272" s="1" t="n">
        <v>80</v>
      </c>
      <c r="S272" s="1" t="n">
        <v>40</v>
      </c>
      <c r="T272" s="2" t="n">
        <v>93.3333333333333</v>
      </c>
      <c r="U272" s="3" t="n">
        <v>81.7</v>
      </c>
      <c r="V272" s="3" t="n">
        <v>150</v>
      </c>
      <c r="W272" s="2" t="n">
        <v>36.3111111111111</v>
      </c>
      <c r="X272" s="2" t="n">
        <v>2</v>
      </c>
      <c r="Y272" s="3" t="n">
        <v>100</v>
      </c>
      <c r="Z272" s="3" t="n">
        <v>108</v>
      </c>
      <c r="AA272" s="2" t="n">
        <v>44.5376424573571</v>
      </c>
      <c r="AB272" s="2" t="n">
        <v>0.666666666666667</v>
      </c>
      <c r="AC272" s="2" t="n">
        <v>0.925925925925926</v>
      </c>
      <c r="AD272" s="3" t="n">
        <v>43.1</v>
      </c>
      <c r="AE272" s="3" t="n">
        <v>35.2</v>
      </c>
      <c r="AF272" s="3" t="n">
        <v>46.5</v>
      </c>
      <c r="AG272" s="1" t="n">
        <v>10</v>
      </c>
      <c r="AH272" s="3" t="n">
        <v>40.8</v>
      </c>
      <c r="AI272" s="3" t="n">
        <v>33.3</v>
      </c>
      <c r="AJ272" s="3" t="n">
        <v>44.1</v>
      </c>
      <c r="AK272" s="3" t="n">
        <v>2.4</v>
      </c>
      <c r="AL272" s="1" t="n">
        <v>1459</v>
      </c>
      <c r="AM272" s="1" t="n">
        <v>49</v>
      </c>
      <c r="AN272" s="1" t="n">
        <v>2276</v>
      </c>
      <c r="AO272" s="1" t="n">
        <v>111</v>
      </c>
      <c r="AP272" s="1" t="n">
        <v>197</v>
      </c>
      <c r="AQ272" s="1" t="n">
        <v>195</v>
      </c>
      <c r="AR272" s="1" t="n">
        <v>200</v>
      </c>
      <c r="AS272" s="1" t="n">
        <v>148</v>
      </c>
      <c r="AT272" s="1" t="n">
        <v>4</v>
      </c>
      <c r="AU272" s="1" t="n">
        <v>8325</v>
      </c>
      <c r="AV272" s="1" t="n">
        <f aca="false">((AO272*15)+(AP272*30)+(AQ272*30)+(AR272*30)+(AS272*15))</f>
        <v>21645</v>
      </c>
      <c r="AW272" s="1" t="n">
        <v>5.6</v>
      </c>
      <c r="AX272" s="4" t="n">
        <f aca="false">10000/SQRT((AO272*BE272)*(AVERAGE(AO272:AS272)*AVERAGE(BE272:BI272)))</f>
        <v>2.06681711565448</v>
      </c>
      <c r="AY272" s="4" t="n">
        <v>1</v>
      </c>
      <c r="AZ272" s="2" t="n">
        <f aca="false">(AO272*BE272)/405</f>
        <v>4.93333333333333</v>
      </c>
      <c r="BA272" s="2" t="n">
        <v>1</v>
      </c>
      <c r="BB272" s="2" t="n">
        <f aca="false">1/(LOG(BE272)+LOG(AO272))</f>
        <v>0.30297563117957</v>
      </c>
      <c r="BC272" s="2" t="n">
        <f aca="false">(BF272-BE272)/(AP272-AO272)</f>
        <v>0.923255813953488</v>
      </c>
      <c r="BD272" s="2" t="n">
        <f aca="false">(20*BE272)/((AO272/18)-3.5)</f>
        <v>135</v>
      </c>
      <c r="BE272" s="3" t="n">
        <v>18</v>
      </c>
      <c r="BF272" s="3" t="n">
        <v>97.4</v>
      </c>
      <c r="BG272" s="3" t="n">
        <v>62.6</v>
      </c>
      <c r="BH272" s="3" t="n">
        <v>78.3</v>
      </c>
      <c r="BI272" s="3" t="n">
        <v>87.9</v>
      </c>
      <c r="BJ272" s="2" t="n">
        <f aca="false">((BE272*15)+(BF272*30)+(BG272*30)+(BH272*30)+(BI272*15))-(BE272*120)</f>
        <v>6577.5</v>
      </c>
      <c r="BK272" s="2" t="n">
        <f aca="false">((BE272*15)+(BF272*30)+(BG272*30)+(BH272*30)+(BI272*15))</f>
        <v>8737.5</v>
      </c>
      <c r="BL272" s="2" t="n">
        <f aca="false">(1/BE272)</f>
        <v>0.0555555555555556</v>
      </c>
      <c r="BM272" s="2" t="n">
        <f aca="false">(BJ272/AU272)</f>
        <v>0.79009009009009</v>
      </c>
      <c r="BN272" s="2" t="n">
        <f aca="false">(BK272/AV272)</f>
        <v>0.403672903672904</v>
      </c>
      <c r="BO272" s="2" t="n">
        <f aca="false">(AX272*BM272)</f>
        <v>1.63297172110719</v>
      </c>
      <c r="BP272" s="2" t="n">
        <f aca="false">(AX272*BN272)</f>
        <v>0.8343180664371</v>
      </c>
      <c r="BQ272" s="2" t="n">
        <v>1</v>
      </c>
      <c r="BR272" s="4" t="n">
        <f aca="false">(BC272*BL272)</f>
        <v>0.0512919896640827</v>
      </c>
      <c r="BS272" s="1" t="n">
        <v>220</v>
      </c>
      <c r="BT272" s="1" t="n">
        <v>1</v>
      </c>
      <c r="BU272" s="1" t="n">
        <v>80</v>
      </c>
      <c r="BV272" s="1" t="n">
        <v>0</v>
      </c>
      <c r="BZ272" s="1" t="n">
        <v>300</v>
      </c>
      <c r="CA272" s="1" t="n">
        <v>1</v>
      </c>
      <c r="CB272" s="1" t="n">
        <v>5</v>
      </c>
      <c r="CC272" s="1" t="n">
        <v>2</v>
      </c>
      <c r="CL272" s="4" t="n">
        <v>0.04</v>
      </c>
      <c r="CM272" s="4" t="n">
        <v>0.0375</v>
      </c>
    </row>
    <row r="273" customFormat="false" ht="15" hidden="false" customHeight="true" outlineLevel="0" collapsed="false">
      <c r="A273" s="1" t="n">
        <v>31026</v>
      </c>
      <c r="B273" s="1" t="n">
        <v>2</v>
      </c>
      <c r="C273" s="1" t="n">
        <v>56</v>
      </c>
      <c r="D273" s="1" t="n">
        <v>1</v>
      </c>
      <c r="E273" s="1" t="n">
        <v>1</v>
      </c>
      <c r="F273" s="1" t="n">
        <v>0</v>
      </c>
      <c r="G273" s="1" t="n">
        <v>1</v>
      </c>
      <c r="H273" s="1" t="n">
        <v>0</v>
      </c>
      <c r="I273" s="1" t="n">
        <v>0</v>
      </c>
      <c r="J273" s="1" t="n">
        <v>0</v>
      </c>
      <c r="K273" s="1" t="n">
        <v>0</v>
      </c>
      <c r="L273" s="1" t="n">
        <v>0</v>
      </c>
      <c r="M273" s="1" t="n">
        <f aca="false">IF(U273&gt;27,1,0)</f>
        <v>1</v>
      </c>
      <c r="N273" s="1" t="n">
        <v>0</v>
      </c>
      <c r="O273" s="1" t="n">
        <v>1</v>
      </c>
      <c r="P273" s="1" t="n">
        <f aca="false">SUM(E273:O273)</f>
        <v>4</v>
      </c>
      <c r="Q273" s="1" t="n">
        <v>120</v>
      </c>
      <c r="R273" s="1" t="n">
        <v>80</v>
      </c>
      <c r="S273" s="1" t="n">
        <v>40</v>
      </c>
      <c r="T273" s="2" t="n">
        <v>93.3333333333333</v>
      </c>
      <c r="U273" s="3" t="n">
        <v>57.3</v>
      </c>
      <c r="V273" s="3" t="n">
        <v>147</v>
      </c>
      <c r="W273" s="2" t="n">
        <v>26.5167291406358</v>
      </c>
      <c r="X273" s="2" t="n">
        <v>1</v>
      </c>
      <c r="Y273" s="3" t="n">
        <v>74</v>
      </c>
      <c r="Z273" s="3" t="n">
        <v>104</v>
      </c>
      <c r="AA273" s="2" t="n">
        <v>40.5477715870585</v>
      </c>
      <c r="AB273" s="2" t="n">
        <v>0.503401360544218</v>
      </c>
      <c r="AC273" s="2" t="n">
        <v>0.711538461538462</v>
      </c>
      <c r="AD273" s="3" t="n">
        <v>35</v>
      </c>
      <c r="AE273" s="3" t="n">
        <v>20.1</v>
      </c>
      <c r="AF273" s="3" t="n">
        <v>37.2</v>
      </c>
      <c r="AG273" s="1" t="n">
        <v>8</v>
      </c>
      <c r="AH273" s="3" t="n">
        <v>44.3</v>
      </c>
      <c r="AI273" s="3" t="n">
        <v>25.4</v>
      </c>
      <c r="AJ273" s="3" t="n">
        <v>35.3</v>
      </c>
      <c r="AK273" s="3" t="n">
        <v>1.9</v>
      </c>
      <c r="AL273" s="1" t="n">
        <v>1137</v>
      </c>
      <c r="AM273" s="1" t="n">
        <v>47</v>
      </c>
      <c r="AN273" s="1" t="n">
        <v>2069</v>
      </c>
      <c r="AO273" s="1" t="n">
        <v>90</v>
      </c>
      <c r="AP273" s="1" t="n">
        <v>180</v>
      </c>
      <c r="AQ273" s="1" t="n">
        <v>181</v>
      </c>
      <c r="AR273" s="1" t="n">
        <v>162</v>
      </c>
      <c r="AS273" s="1" t="n">
        <v>108</v>
      </c>
      <c r="AT273" s="1" t="n">
        <v>1</v>
      </c>
      <c r="AU273" s="1" t="n">
        <v>7860</v>
      </c>
      <c r="AV273" s="1" t="n">
        <f aca="false">((AO273*15)+(AP273*30)+(AQ273*30)+(AR273*30)+(AS273*15))</f>
        <v>18660</v>
      </c>
      <c r="AX273" s="4" t="n">
        <f aca="false">10000/SQRT((AO273*BE273)*(AVERAGE(AO273:AS273)*AVERAGE(BE273:BI273)))</f>
        <v>7.0539950974507</v>
      </c>
      <c r="AY273" s="4" t="n">
        <v>0</v>
      </c>
      <c r="AZ273" s="2" t="n">
        <f aca="false">(AO273*BE273)/405</f>
        <v>1.31333333333333</v>
      </c>
      <c r="BA273" s="2" t="n">
        <v>0</v>
      </c>
      <c r="BB273" s="2" t="n">
        <f aca="false">1/(LOG(BE273)+LOG(AO273))</f>
        <v>0.366860737298731</v>
      </c>
      <c r="BC273" s="2" t="n">
        <f aca="false">(BF273-BE273)/(AP273-AO273)</f>
        <v>0.0865555555555556</v>
      </c>
      <c r="BD273" s="2" t="n">
        <f aca="false">(20*BE273)/((AO273/18)-3.5)</f>
        <v>78.8</v>
      </c>
      <c r="BE273" s="3" t="n">
        <v>5.91</v>
      </c>
      <c r="BF273" s="3" t="n">
        <v>13.7</v>
      </c>
      <c r="BG273" s="3" t="n">
        <v>38.8</v>
      </c>
      <c r="BH273" s="3" t="n">
        <v>36.5</v>
      </c>
      <c r="BI273" s="3" t="n">
        <v>36.1</v>
      </c>
      <c r="BJ273" s="2" t="n">
        <f aca="false">((BE273*15)+(BF273*30)+(BG273*30)+(BH273*30)+(BI273*15))-(BE273*120)</f>
        <v>2590.95</v>
      </c>
      <c r="BK273" s="2" t="n">
        <f aca="false">((BE273*15)+(BF273*30)+(BG273*30)+(BH273*30)+(BI273*15))</f>
        <v>3300.15</v>
      </c>
      <c r="BL273" s="2" t="n">
        <f aca="false">(1/BE273)</f>
        <v>0.169204737732657</v>
      </c>
      <c r="BM273" s="2" t="n">
        <f aca="false">(BJ273/AU273)</f>
        <v>0.329637404580153</v>
      </c>
      <c r="BN273" s="2" t="n">
        <f aca="false">(BK273/AV273)</f>
        <v>0.17685691318328</v>
      </c>
      <c r="BO273" s="2" t="n">
        <f aca="false">(AX273*BM273)</f>
        <v>2.32526063584477</v>
      </c>
      <c r="BP273" s="2" t="n">
        <f aca="false">(AX273*BN273)</f>
        <v>1.24754779854512</v>
      </c>
      <c r="BQ273" s="2" t="n">
        <v>1</v>
      </c>
      <c r="BR273" s="4" t="n">
        <f aca="false">(BC273*BL273)</f>
        <v>0.0146456100770822</v>
      </c>
      <c r="BS273" s="1" t="n">
        <v>272</v>
      </c>
      <c r="BT273" s="1" t="n">
        <v>1</v>
      </c>
      <c r="BU273" s="1" t="n">
        <v>125</v>
      </c>
      <c r="BV273" s="1" t="n">
        <v>0</v>
      </c>
      <c r="BW273" s="1" t="n">
        <v>175</v>
      </c>
      <c r="BX273" s="1" t="n">
        <v>1</v>
      </c>
      <c r="BY273" s="1" t="n">
        <v>15</v>
      </c>
      <c r="BZ273" s="1" t="n">
        <v>74</v>
      </c>
      <c r="CA273" s="1" t="n">
        <v>0</v>
      </c>
      <c r="CB273" s="1" t="n">
        <v>3</v>
      </c>
      <c r="CL273" s="4" t="n">
        <v>0.0425</v>
      </c>
      <c r="CM273" s="4" t="n">
        <v>0.0475</v>
      </c>
      <c r="CN273" s="1" t="n">
        <v>1108</v>
      </c>
      <c r="CO273" s="1" t="n">
        <v>24.0794223826715</v>
      </c>
      <c r="CP273" s="1" t="n">
        <v>14.1985559566787</v>
      </c>
      <c r="CQ273" s="1" t="n">
        <v>1.62454873646209</v>
      </c>
      <c r="CR273" s="1" t="n">
        <v>2.84296028880866</v>
      </c>
      <c r="CS273" s="1" t="n">
        <v>2.19314079422383</v>
      </c>
      <c r="CT273" s="1" t="n">
        <v>63.3212996389892</v>
      </c>
      <c r="CU273" s="1" t="n">
        <v>0</v>
      </c>
      <c r="CV273" s="1" t="n">
        <v>5.94</v>
      </c>
      <c r="CW273" s="1" t="n">
        <v>4.45</v>
      </c>
      <c r="CX273" s="1" t="n">
        <v>0</v>
      </c>
      <c r="CY273" s="1" t="n">
        <v>4.68</v>
      </c>
      <c r="CZ273" s="1" t="n">
        <v>0.47</v>
      </c>
      <c r="DA273" s="1" t="n">
        <v>0</v>
      </c>
      <c r="DB273" s="1" t="n">
        <v>0.98</v>
      </c>
      <c r="DC273" s="1" t="n">
        <v>0</v>
      </c>
      <c r="DD273" s="1" t="n">
        <v>66.7</v>
      </c>
      <c r="DE273" s="1" t="n">
        <v>17.48</v>
      </c>
      <c r="DF273" s="1" t="n">
        <v>2</v>
      </c>
      <c r="DG273" s="1" t="n">
        <v>3.5</v>
      </c>
      <c r="DH273" s="1" t="n">
        <v>2.7</v>
      </c>
      <c r="DI273" s="1" t="n">
        <v>75</v>
      </c>
      <c r="DJ273" s="1" t="n">
        <v>175.4</v>
      </c>
      <c r="DK273" s="1" t="n">
        <v>36</v>
      </c>
      <c r="DL273" s="1" t="n">
        <v>14</v>
      </c>
      <c r="DM273" s="1" t="n">
        <v>580</v>
      </c>
      <c r="DN273" s="1" t="n">
        <v>1232</v>
      </c>
      <c r="DO273" s="1" t="n">
        <v>1.02</v>
      </c>
      <c r="DP273" s="1" t="n">
        <v>1.31</v>
      </c>
      <c r="DQ273" s="1" t="n">
        <v>2.25</v>
      </c>
      <c r="DR273" s="1" t="n">
        <v>1.41</v>
      </c>
      <c r="DS273" s="1" t="n">
        <v>126.6</v>
      </c>
      <c r="DT273" s="1" t="n">
        <v>183.1</v>
      </c>
      <c r="DU273" s="1" t="n">
        <v>3.29</v>
      </c>
      <c r="DV273" s="1" t="n">
        <v>20.87</v>
      </c>
      <c r="DW273" s="1" t="n">
        <v>2.01</v>
      </c>
      <c r="DX273" s="1" t="n">
        <v>1502</v>
      </c>
      <c r="DY273" s="1" t="n">
        <v>8.21</v>
      </c>
      <c r="DZ273" s="1" t="n">
        <v>2693</v>
      </c>
      <c r="EA273" s="1" t="n">
        <v>251</v>
      </c>
      <c r="EB273" s="1" t="n">
        <v>725</v>
      </c>
      <c r="EC273" s="1" t="n">
        <v>641</v>
      </c>
      <c r="ED273" s="1" t="n">
        <v>23</v>
      </c>
      <c r="EE273" s="1" t="n">
        <v>4.5</v>
      </c>
      <c r="EF273" s="1" t="n">
        <v>0</v>
      </c>
      <c r="EG273" s="1" t="n">
        <v>12</v>
      </c>
      <c r="EH273" s="1" t="n">
        <v>1</v>
      </c>
      <c r="EI273" s="1" t="n">
        <v>250</v>
      </c>
      <c r="EJ273" s="1" t="s">
        <v>425</v>
      </c>
      <c r="EK273" s="1" t="s">
        <v>425</v>
      </c>
      <c r="EL273" s="1" t="s">
        <v>425</v>
      </c>
      <c r="EM273" s="1" t="n">
        <v>1000</v>
      </c>
      <c r="EN273" s="1" t="n">
        <v>250</v>
      </c>
      <c r="EO273" s="1" t="n">
        <v>5</v>
      </c>
      <c r="EP273" s="1" t="n">
        <v>0</v>
      </c>
      <c r="EQ273" s="1" t="n">
        <v>0</v>
      </c>
      <c r="ER273" s="1" t="n">
        <v>0</v>
      </c>
      <c r="ES273" s="1" t="n">
        <v>0</v>
      </c>
      <c r="ET273" s="1" t="n">
        <v>0</v>
      </c>
      <c r="EU273" s="1" t="n">
        <v>0</v>
      </c>
      <c r="EV273" s="1" t="n">
        <v>0</v>
      </c>
      <c r="EW273" s="1" t="n">
        <v>0</v>
      </c>
      <c r="EX273" s="1" t="n">
        <v>1</v>
      </c>
      <c r="EY273" s="1" t="n">
        <v>3</v>
      </c>
      <c r="EZ273" s="1" t="n">
        <v>10</v>
      </c>
      <c r="FA273" s="1" t="n">
        <v>0</v>
      </c>
      <c r="FB273" s="1" t="n">
        <v>0</v>
      </c>
      <c r="FC273" s="1" t="n">
        <v>0</v>
      </c>
      <c r="FD273" s="1" t="n">
        <v>3</v>
      </c>
      <c r="FE273" s="1" t="n">
        <v>17</v>
      </c>
      <c r="FF273" s="1" t="n">
        <v>1</v>
      </c>
      <c r="FG273" s="1" t="n">
        <v>3</v>
      </c>
      <c r="FH273" s="1" t="n">
        <v>1</v>
      </c>
      <c r="FI273" s="1" t="n">
        <v>12</v>
      </c>
      <c r="FJ273" s="1" t="n">
        <v>4</v>
      </c>
      <c r="FK273" s="1" t="n">
        <v>1</v>
      </c>
      <c r="FL273" s="1" t="n">
        <v>3</v>
      </c>
    </row>
    <row r="274" customFormat="false" ht="15" hidden="false" customHeight="true" outlineLevel="0" collapsed="false">
      <c r="A274" s="1" t="n">
        <v>31032</v>
      </c>
      <c r="B274" s="1" t="n">
        <v>2</v>
      </c>
      <c r="C274" s="1" t="n">
        <v>63</v>
      </c>
      <c r="D274" s="1" t="n">
        <v>1</v>
      </c>
      <c r="E274" s="1" t="n">
        <v>1</v>
      </c>
      <c r="F274" s="1" t="n">
        <v>1</v>
      </c>
      <c r="G274" s="1" t="n">
        <v>1</v>
      </c>
      <c r="H274" s="1" t="n">
        <v>1</v>
      </c>
      <c r="I274" s="1" t="n">
        <v>0</v>
      </c>
      <c r="J274" s="1" t="n">
        <v>0</v>
      </c>
      <c r="K274" s="1" t="n">
        <v>0</v>
      </c>
      <c r="L274" s="1" t="n">
        <v>0</v>
      </c>
      <c r="M274" s="1" t="n">
        <f aca="false">IF(U274&gt;27,1,0)</f>
        <v>1</v>
      </c>
      <c r="N274" s="1" t="n">
        <v>0</v>
      </c>
      <c r="O274" s="1" t="n">
        <v>1</v>
      </c>
      <c r="P274" s="1" t="n">
        <f aca="false">SUM(E274:O274)</f>
        <v>6</v>
      </c>
      <c r="Q274" s="1" t="n">
        <v>140</v>
      </c>
      <c r="R274" s="1" t="n">
        <v>90</v>
      </c>
      <c r="S274" s="1" t="n">
        <v>50</v>
      </c>
      <c r="T274" s="2" t="n">
        <v>106.666666666667</v>
      </c>
      <c r="U274" s="3" t="n">
        <v>90.4</v>
      </c>
      <c r="V274" s="3" t="n">
        <v>147</v>
      </c>
      <c r="W274" s="2" t="n">
        <v>41.8344208431672</v>
      </c>
      <c r="X274" s="2" t="n">
        <v>2</v>
      </c>
      <c r="Y274" s="3" t="n">
        <v>113.5</v>
      </c>
      <c r="Z274" s="3" t="n">
        <v>108</v>
      </c>
      <c r="AA274" s="2" t="n">
        <v>44.8107064018245</v>
      </c>
      <c r="AB274" s="2" t="n">
        <v>0.772108843537415</v>
      </c>
      <c r="AC274" s="2" t="n">
        <v>1.05092592592593</v>
      </c>
      <c r="AD274" s="3" t="n">
        <v>48.9</v>
      </c>
      <c r="AE274" s="3" t="n">
        <v>44.2</v>
      </c>
      <c r="AF274" s="3" t="n">
        <v>46.2</v>
      </c>
      <c r="AG274" s="1" t="n">
        <v>16</v>
      </c>
      <c r="AH274" s="3" t="n">
        <v>36.4</v>
      </c>
      <c r="AI274" s="3" t="n">
        <v>32.9</v>
      </c>
      <c r="AJ274" s="3" t="n">
        <v>43.9</v>
      </c>
      <c r="AK274" s="3" t="n">
        <v>2.3</v>
      </c>
      <c r="AL274" s="1" t="n">
        <v>1450</v>
      </c>
      <c r="AM274" s="1" t="n">
        <v>78</v>
      </c>
      <c r="AN274" s="1" t="n">
        <v>2262</v>
      </c>
      <c r="AO274" s="1" t="n">
        <v>261</v>
      </c>
      <c r="AT274" s="1" t="n">
        <v>6</v>
      </c>
      <c r="BS274" s="1" t="n">
        <v>188</v>
      </c>
      <c r="BT274" s="1" t="n">
        <v>0</v>
      </c>
      <c r="BU274" s="1" t="n">
        <v>46</v>
      </c>
      <c r="BV274" s="1" t="n">
        <v>1</v>
      </c>
      <c r="BW274" s="1" t="n">
        <v>93</v>
      </c>
      <c r="BX274" s="1" t="n">
        <v>0</v>
      </c>
      <c r="BY274" s="1" t="n">
        <v>49</v>
      </c>
      <c r="BZ274" s="1" t="n">
        <v>246</v>
      </c>
      <c r="CA274" s="1" t="n">
        <v>1</v>
      </c>
      <c r="CB274" s="1" t="n">
        <v>5</v>
      </c>
      <c r="CC274" s="1" t="n">
        <v>2</v>
      </c>
      <c r="CL274" s="4" t="n">
        <v>0.04</v>
      </c>
      <c r="CM274" s="4" t="n">
        <v>0.0425</v>
      </c>
    </row>
    <row r="275" customFormat="false" ht="15" hidden="false" customHeight="true" outlineLevel="0" collapsed="false">
      <c r="A275" s="1" t="n">
        <v>31040</v>
      </c>
      <c r="B275" s="1" t="n">
        <v>2</v>
      </c>
      <c r="C275" s="1" t="n">
        <v>25</v>
      </c>
      <c r="D275" s="1" t="n">
        <v>1</v>
      </c>
      <c r="E275" s="1" t="n">
        <v>1</v>
      </c>
      <c r="F275" s="1" t="n">
        <v>0</v>
      </c>
      <c r="G275" s="1" t="n">
        <v>1</v>
      </c>
      <c r="H275" s="1" t="n">
        <v>0</v>
      </c>
      <c r="I275" s="1" t="n">
        <v>0</v>
      </c>
      <c r="J275" s="1" t="n">
        <v>0</v>
      </c>
      <c r="K275" s="1" t="n">
        <v>1</v>
      </c>
      <c r="L275" s="1" t="n">
        <v>1</v>
      </c>
      <c r="M275" s="1" t="n">
        <f aca="false">IF(U275&gt;27,1,0)</f>
        <v>1</v>
      </c>
      <c r="N275" s="1" t="n">
        <v>1</v>
      </c>
      <c r="O275" s="1" t="n">
        <v>1</v>
      </c>
      <c r="P275" s="1" t="n">
        <f aca="false">SUM(E275:O275)</f>
        <v>7</v>
      </c>
      <c r="Q275" s="1" t="n">
        <v>110</v>
      </c>
      <c r="R275" s="1" t="n">
        <v>70</v>
      </c>
      <c r="S275" s="1" t="n">
        <v>40</v>
      </c>
      <c r="T275" s="2" t="n">
        <v>83.3333333333333</v>
      </c>
      <c r="U275" s="3" t="n">
        <v>88.5</v>
      </c>
      <c r="V275" s="3" t="n">
        <v>162.8</v>
      </c>
      <c r="W275" s="2" t="n">
        <v>33.3913878139922</v>
      </c>
      <c r="X275" s="2" t="n">
        <v>2</v>
      </c>
      <c r="Y275" s="3" t="n">
        <v>97</v>
      </c>
      <c r="Z275" s="3" t="n">
        <v>103</v>
      </c>
      <c r="AA275" s="2" t="n">
        <v>42.4130006138608</v>
      </c>
      <c r="AB275" s="2" t="n">
        <v>0.595823095823096</v>
      </c>
      <c r="AC275" s="2" t="n">
        <v>0.941747572815534</v>
      </c>
      <c r="AD275" s="3" t="n">
        <v>40.6</v>
      </c>
      <c r="AE275" s="3" t="n">
        <v>35.9</v>
      </c>
      <c r="AF275" s="3" t="n">
        <v>52.6</v>
      </c>
      <c r="AG275" s="1" t="n">
        <v>7</v>
      </c>
      <c r="AH275" s="3" t="n">
        <v>43.1</v>
      </c>
      <c r="AI275" s="3" t="n">
        <v>38.1</v>
      </c>
      <c r="AJ275" s="3" t="n">
        <v>49.9</v>
      </c>
      <c r="AK275" s="3" t="n">
        <v>2.7</v>
      </c>
      <c r="AL275" s="1" t="n">
        <v>1652</v>
      </c>
      <c r="AM275" s="1" t="n">
        <v>40</v>
      </c>
      <c r="AN275" s="1" t="n">
        <v>2577</v>
      </c>
      <c r="AO275" s="1" t="n">
        <v>97</v>
      </c>
      <c r="AP275" s="1" t="n">
        <v>193</v>
      </c>
      <c r="AQ275" s="1" t="n">
        <v>143</v>
      </c>
      <c r="AR275" s="1" t="n">
        <v>98</v>
      </c>
      <c r="AS275" s="1" t="n">
        <v>114</v>
      </c>
      <c r="AT275" s="1" t="n">
        <v>1</v>
      </c>
      <c r="AU275" s="1" t="n">
        <v>4545</v>
      </c>
      <c r="AV275" s="1" t="n">
        <f aca="false">((AO275*15)+(AP275*30)+(AQ275*30)+(AR275*30)+(AS275*15))</f>
        <v>16185</v>
      </c>
      <c r="BS275" s="1" t="n">
        <v>210</v>
      </c>
      <c r="BT275" s="1" t="n">
        <v>1</v>
      </c>
      <c r="BU275" s="1" t="n">
        <v>36</v>
      </c>
      <c r="BV275" s="1" t="n">
        <v>1</v>
      </c>
      <c r="BW275" s="1" t="n">
        <v>142</v>
      </c>
      <c r="BX275" s="1" t="n">
        <v>1</v>
      </c>
      <c r="BY275" s="1" t="n">
        <v>32</v>
      </c>
      <c r="BZ275" s="1" t="n">
        <v>161</v>
      </c>
      <c r="CA275" s="1" t="n">
        <v>1</v>
      </c>
      <c r="CB275" s="1" t="n">
        <v>5</v>
      </c>
      <c r="CC275" s="1" t="n">
        <v>2</v>
      </c>
      <c r="CL275" s="4" t="n">
        <v>0.04</v>
      </c>
      <c r="CM275" s="4" t="n">
        <v>0.045</v>
      </c>
    </row>
    <row r="276" customFormat="false" ht="15" hidden="false" customHeight="true" outlineLevel="0" collapsed="false">
      <c r="A276" s="1" t="n">
        <v>31043</v>
      </c>
      <c r="B276" s="1" t="n">
        <v>2</v>
      </c>
      <c r="C276" s="1" t="n">
        <v>33</v>
      </c>
      <c r="D276" s="1" t="n">
        <v>1</v>
      </c>
      <c r="E276" s="1" t="n">
        <v>0</v>
      </c>
      <c r="F276" s="1" t="n">
        <v>0</v>
      </c>
      <c r="G276" s="1" t="n">
        <v>0</v>
      </c>
      <c r="H276" s="1" t="n">
        <v>0</v>
      </c>
      <c r="I276" s="1" t="n">
        <v>0</v>
      </c>
      <c r="J276" s="1" t="n">
        <v>0</v>
      </c>
      <c r="K276" s="1" t="n">
        <v>0</v>
      </c>
      <c r="L276" s="1" t="n">
        <v>1</v>
      </c>
      <c r="M276" s="1" t="n">
        <f aca="false">IF(U276&gt;27,1,0)</f>
        <v>1</v>
      </c>
      <c r="N276" s="1" t="n">
        <v>0</v>
      </c>
      <c r="O276" s="1" t="n">
        <v>1</v>
      </c>
      <c r="P276" s="1" t="n">
        <f aca="false">SUM(E276:O276)</f>
        <v>3</v>
      </c>
      <c r="Q276" s="1" t="n">
        <v>130</v>
      </c>
      <c r="R276" s="1" t="n">
        <v>80</v>
      </c>
      <c r="S276" s="1" t="n">
        <v>50</v>
      </c>
      <c r="T276" s="2" t="n">
        <v>96.6666666666667</v>
      </c>
      <c r="U276" s="3" t="n">
        <v>96.7</v>
      </c>
      <c r="V276" s="3" t="n">
        <v>158.3</v>
      </c>
      <c r="W276" s="2" t="n">
        <v>38.5890995171773</v>
      </c>
      <c r="X276" s="2" t="n">
        <v>2</v>
      </c>
      <c r="Y276" s="3" t="n">
        <v>99.7</v>
      </c>
      <c r="Z276" s="3" t="n">
        <v>120.7</v>
      </c>
      <c r="AA276" s="2" t="n">
        <v>44.3397459103586</v>
      </c>
      <c r="AB276" s="2" t="n">
        <v>0.629816803537587</v>
      </c>
      <c r="AC276" s="2" t="n">
        <v>0.826014913007456</v>
      </c>
      <c r="AD276" s="3" t="n">
        <v>47</v>
      </c>
      <c r="AE276" s="3" t="n">
        <v>45.4</v>
      </c>
      <c r="AF276" s="3" t="n">
        <v>51.3</v>
      </c>
      <c r="AG276" s="1" t="n">
        <v>11</v>
      </c>
      <c r="AH276" s="3" t="n">
        <v>38.6</v>
      </c>
      <c r="AI276" s="3" t="n">
        <v>37.3</v>
      </c>
      <c r="AJ276" s="3" t="n">
        <v>48.7</v>
      </c>
      <c r="AK276" s="3" t="n">
        <v>2.6</v>
      </c>
      <c r="AL276" s="1" t="n">
        <v>1627</v>
      </c>
      <c r="AM276" s="1" t="n">
        <v>48</v>
      </c>
      <c r="AN276" s="1" t="n">
        <v>2896</v>
      </c>
      <c r="AO276" s="1" t="n">
        <v>93</v>
      </c>
      <c r="AP276" s="1" t="n">
        <v>129</v>
      </c>
      <c r="AQ276" s="1" t="n">
        <v>163</v>
      </c>
      <c r="AR276" s="1" t="n">
        <v>146</v>
      </c>
      <c r="AS276" s="1" t="n">
        <v>167</v>
      </c>
      <c r="AT276" s="1" t="n">
        <v>3</v>
      </c>
      <c r="AU276" s="1" t="n">
        <v>5880</v>
      </c>
      <c r="AV276" s="1" t="n">
        <f aca="false">((AO276*15)+(AP276*30)+(AQ276*30)+(AR276*30)+(AS276*15))</f>
        <v>17040</v>
      </c>
      <c r="AW276" s="1" t="n">
        <v>6</v>
      </c>
      <c r="AX276" s="4" t="n">
        <f aca="false">10000/SQRT((AO276*BE276)*(AVERAGE(AO276:AS276)*AVERAGE(BE276:BI276)))</f>
        <v>1.53977217469062</v>
      </c>
      <c r="AY276" s="4" t="n">
        <v>1</v>
      </c>
      <c r="AZ276" s="2" t="n">
        <f aca="false">(AO276*BE276)/405</f>
        <v>6.24592592592593</v>
      </c>
      <c r="BA276" s="2" t="n">
        <v>1</v>
      </c>
      <c r="BB276" s="2" t="n">
        <f aca="false">1/(LOG(BE276)+LOG(AO276))</f>
        <v>0.293853882725727</v>
      </c>
      <c r="BC276" s="2" t="n">
        <f aca="false">(BF276-BE276)/(AP276-AO276)</f>
        <v>2.21666666666667</v>
      </c>
      <c r="BD276" s="2" t="n">
        <f aca="false">(20*BE276)/((AO276/18)-3.5)</f>
        <v>326.4</v>
      </c>
      <c r="BE276" s="3" t="n">
        <v>27.2</v>
      </c>
      <c r="BF276" s="3" t="n">
        <v>107</v>
      </c>
      <c r="BG276" s="3" t="n">
        <v>170</v>
      </c>
      <c r="BH276" s="3" t="n">
        <v>139</v>
      </c>
      <c r="BI276" s="3" t="n">
        <v>154</v>
      </c>
      <c r="BJ276" s="2" t="n">
        <f aca="false">((BE276*15)+(BF276*30)+(BG276*30)+(BH276*30)+(BI276*15))-(BE276*120)</f>
        <v>11934</v>
      </c>
      <c r="BK276" s="2" t="n">
        <f aca="false">((BE276*15)+(BF276*30)+(BG276*30)+(BH276*30)+(BI276*15))</f>
        <v>15198</v>
      </c>
      <c r="BL276" s="2" t="n">
        <f aca="false">(1/BE276)</f>
        <v>0.0367647058823529</v>
      </c>
      <c r="BM276" s="2" t="n">
        <f aca="false">(BJ276/AU276)</f>
        <v>2.02959183673469</v>
      </c>
      <c r="BN276" s="2" t="n">
        <f aca="false">(BK276/AV276)</f>
        <v>0.891901408450704</v>
      </c>
      <c r="BO276" s="2" t="n">
        <f aca="false">(AX276*BM276)</f>
        <v>3.12510903618332</v>
      </c>
      <c r="BP276" s="2" t="n">
        <f aca="false">(AX276*BN276)</f>
        <v>1.37332497129977</v>
      </c>
      <c r="BQ276" s="2" t="n">
        <v>2</v>
      </c>
      <c r="BR276" s="4" t="n">
        <f aca="false">(BC276*BL276)</f>
        <v>0.0814950980392157</v>
      </c>
      <c r="BS276" s="1" t="n">
        <v>160</v>
      </c>
      <c r="BT276" s="1" t="n">
        <v>0</v>
      </c>
      <c r="BU276" s="1" t="n">
        <v>66</v>
      </c>
      <c r="BV276" s="1" t="n">
        <v>0</v>
      </c>
      <c r="BW276" s="1" t="n">
        <v>64</v>
      </c>
      <c r="BX276" s="1" t="n">
        <v>0</v>
      </c>
      <c r="BY276" s="1" t="n">
        <v>30</v>
      </c>
      <c r="BZ276" s="1" t="n">
        <v>152</v>
      </c>
      <c r="CA276" s="1" t="n">
        <v>1</v>
      </c>
      <c r="CB276" s="1" t="n">
        <v>5</v>
      </c>
      <c r="CC276" s="1" t="n">
        <v>2</v>
      </c>
      <c r="CL276" s="4" t="n">
        <v>0.0425</v>
      </c>
      <c r="CM276" s="4" t="n">
        <v>0.05</v>
      </c>
      <c r="CN276" s="1" t="n">
        <v>4633</v>
      </c>
      <c r="CO276" s="1" t="n">
        <v>19.2013813943449</v>
      </c>
      <c r="CP276" s="1" t="n">
        <v>38.0785668033671</v>
      </c>
      <c r="CQ276" s="1" t="n">
        <v>2.75847183250594</v>
      </c>
      <c r="CR276" s="1" t="n">
        <v>4.64278005611915</v>
      </c>
      <c r="CS276" s="1" t="n">
        <v>2.97215627023527</v>
      </c>
      <c r="CT276" s="1" t="n">
        <v>44.1269156054392</v>
      </c>
      <c r="CU276" s="1" t="n">
        <v>0</v>
      </c>
      <c r="CV276" s="1" t="n">
        <v>21.28</v>
      </c>
      <c r="CW276" s="1" t="n">
        <v>19.89</v>
      </c>
      <c r="CX276" s="1" t="n">
        <v>0</v>
      </c>
      <c r="CY276" s="1" t="n">
        <v>6.05</v>
      </c>
      <c r="CZ276" s="1" t="n">
        <v>5.9</v>
      </c>
      <c r="DA276" s="1" t="n">
        <v>2.54</v>
      </c>
      <c r="DB276" s="1" t="n">
        <v>0</v>
      </c>
      <c r="DC276" s="1" t="n">
        <v>0</v>
      </c>
      <c r="DD276" s="1" t="n">
        <v>222.4</v>
      </c>
      <c r="DE276" s="1" t="n">
        <v>196.02</v>
      </c>
      <c r="DF276" s="1" t="n">
        <v>14.2</v>
      </c>
      <c r="DG276" s="1" t="n">
        <v>23.9</v>
      </c>
      <c r="DH276" s="1" t="n">
        <v>15.3</v>
      </c>
      <c r="DI276" s="1" t="n">
        <v>127</v>
      </c>
      <c r="DJ276" s="1" t="n">
        <v>511.1</v>
      </c>
      <c r="DK276" s="1" t="n">
        <v>31</v>
      </c>
      <c r="DL276" s="1" t="n">
        <v>45.7</v>
      </c>
      <c r="DM276" s="1" t="n">
        <v>2634</v>
      </c>
      <c r="DN276" s="1" t="n">
        <v>1030</v>
      </c>
      <c r="DO276" s="1" t="n">
        <v>2.51</v>
      </c>
      <c r="DP276" s="1" t="n">
        <v>4.28</v>
      </c>
      <c r="DQ276" s="1" t="n">
        <v>2.35</v>
      </c>
      <c r="DR276" s="1" t="n">
        <v>5.13</v>
      </c>
      <c r="DS276" s="1" t="n">
        <v>600.4</v>
      </c>
      <c r="DT276" s="1" t="n">
        <v>393</v>
      </c>
      <c r="DU276" s="1" t="n">
        <v>1.7</v>
      </c>
      <c r="DV276" s="1" t="n">
        <v>23.7</v>
      </c>
      <c r="DW276" s="1" t="n">
        <v>6.08</v>
      </c>
      <c r="DX276" s="1" t="n">
        <v>4647</v>
      </c>
      <c r="DY276" s="1" t="n">
        <v>51.86</v>
      </c>
      <c r="DZ276" s="1" t="n">
        <v>4662</v>
      </c>
      <c r="EA276" s="1" t="n">
        <v>411</v>
      </c>
      <c r="EB276" s="1" t="n">
        <v>3595</v>
      </c>
      <c r="EC276" s="1" t="n">
        <v>391</v>
      </c>
      <c r="ED276" s="1" t="n">
        <v>85</v>
      </c>
      <c r="EE276" s="1" t="n">
        <v>9.8</v>
      </c>
      <c r="EF276" s="1" t="n">
        <v>0</v>
      </c>
      <c r="EG276" s="1" t="s">
        <v>425</v>
      </c>
      <c r="EH276" s="1" t="s">
        <v>425</v>
      </c>
      <c r="EI276" s="1" t="s">
        <v>425</v>
      </c>
      <c r="EJ276" s="1" t="n">
        <v>6</v>
      </c>
      <c r="EK276" s="1" t="n">
        <v>3</v>
      </c>
      <c r="EL276" s="1" t="n">
        <v>250</v>
      </c>
      <c r="EM276" s="1" t="n">
        <v>2000</v>
      </c>
      <c r="EN276" s="1" t="n">
        <v>0</v>
      </c>
      <c r="EO276" s="1" t="n">
        <v>3</v>
      </c>
      <c r="EP276" s="1" t="n">
        <v>0</v>
      </c>
      <c r="EQ276" s="1" t="n">
        <v>0</v>
      </c>
      <c r="ER276" s="1" t="n">
        <v>0</v>
      </c>
      <c r="ES276" s="1" t="n">
        <v>0</v>
      </c>
      <c r="ET276" s="1" t="n">
        <v>1</v>
      </c>
      <c r="EU276" s="1" t="n">
        <v>2</v>
      </c>
      <c r="EV276" s="1" t="n">
        <v>1000</v>
      </c>
      <c r="EW276" s="1" t="n">
        <v>2</v>
      </c>
      <c r="EX276" s="1" t="n">
        <v>0</v>
      </c>
      <c r="EY276" s="1" t="n">
        <v>0</v>
      </c>
      <c r="EZ276" s="1" t="n">
        <v>0</v>
      </c>
      <c r="FA276" s="1" t="n">
        <v>0</v>
      </c>
      <c r="FB276" s="1" t="n">
        <v>0</v>
      </c>
      <c r="FC276" s="1" t="n">
        <v>0</v>
      </c>
      <c r="FD276" s="1" t="n">
        <v>1</v>
      </c>
      <c r="FE276" s="1" t="n">
        <v>15</v>
      </c>
      <c r="FF276" s="1" t="n">
        <v>0</v>
      </c>
      <c r="FG276" s="1" t="n">
        <v>0</v>
      </c>
      <c r="FH276" s="1" t="n">
        <v>0</v>
      </c>
      <c r="FI276" s="1" t="n">
        <v>0</v>
      </c>
      <c r="FJ276" s="1" t="n">
        <v>4</v>
      </c>
      <c r="FK276" s="1" t="n">
        <v>1</v>
      </c>
      <c r="FL276" s="1" t="n">
        <v>3</v>
      </c>
    </row>
    <row r="277" customFormat="false" ht="15" hidden="false" customHeight="true" outlineLevel="0" collapsed="false">
      <c r="A277" s="1" t="n">
        <v>31047</v>
      </c>
      <c r="B277" s="1" t="n">
        <v>2</v>
      </c>
      <c r="C277" s="1" t="n">
        <v>59</v>
      </c>
      <c r="D277" s="1" t="n">
        <v>1</v>
      </c>
      <c r="E277" s="1" t="n">
        <v>1</v>
      </c>
      <c r="F277" s="1" t="n">
        <v>1</v>
      </c>
      <c r="G277" s="1" t="n">
        <v>1</v>
      </c>
      <c r="H277" s="1" t="n">
        <v>0</v>
      </c>
      <c r="I277" s="1" t="n">
        <v>0</v>
      </c>
      <c r="J277" s="1" t="n">
        <v>0</v>
      </c>
      <c r="K277" s="1" t="n">
        <v>0</v>
      </c>
      <c r="L277" s="1" t="n">
        <v>0</v>
      </c>
      <c r="M277" s="1" t="n">
        <f aca="false">IF(U277&gt;27,1,0)</f>
        <v>1</v>
      </c>
      <c r="N277" s="1" t="n">
        <v>0</v>
      </c>
      <c r="O277" s="1" t="n">
        <v>1</v>
      </c>
      <c r="P277" s="1" t="n">
        <f aca="false">SUM(E277:O277)</f>
        <v>5</v>
      </c>
      <c r="Q277" s="1" t="n">
        <v>100</v>
      </c>
      <c r="R277" s="1" t="n">
        <v>70</v>
      </c>
      <c r="S277" s="1" t="n">
        <v>30</v>
      </c>
      <c r="T277" s="2" t="n">
        <v>80</v>
      </c>
      <c r="U277" s="3" t="n">
        <v>68.5</v>
      </c>
      <c r="V277" s="3" t="n">
        <v>152.5</v>
      </c>
      <c r="W277" s="2" t="n">
        <v>29.4544477291051</v>
      </c>
      <c r="X277" s="2" t="n">
        <v>1</v>
      </c>
      <c r="Y277" s="3" t="n">
        <v>95.6</v>
      </c>
      <c r="Z277" s="3" t="n">
        <v>97.5</v>
      </c>
      <c r="AA277" s="2" t="n">
        <v>45.0098103388442</v>
      </c>
      <c r="AB277" s="2" t="n">
        <v>0.626885245901639</v>
      </c>
      <c r="AC277" s="2" t="n">
        <v>0.98051282051282</v>
      </c>
      <c r="AD277" s="3" t="n">
        <v>37.8</v>
      </c>
      <c r="AE277" s="3" t="n">
        <v>25.9</v>
      </c>
      <c r="AF277" s="3" t="n">
        <v>42.6</v>
      </c>
      <c r="AG277" s="1" t="n">
        <v>9</v>
      </c>
      <c r="AH277" s="3" t="n">
        <v>43.2</v>
      </c>
      <c r="AI277" s="3" t="n">
        <v>29.6</v>
      </c>
      <c r="AJ277" s="3" t="n">
        <v>40.4</v>
      </c>
      <c r="AK277" s="3" t="n">
        <v>2.2</v>
      </c>
      <c r="AL277" s="1" t="n">
        <v>1292</v>
      </c>
      <c r="AM277" s="1" t="n">
        <v>59</v>
      </c>
      <c r="AN277" s="1" t="n">
        <v>2016</v>
      </c>
      <c r="AO277" s="1" t="n">
        <v>99</v>
      </c>
      <c r="AP277" s="1" t="n">
        <v>238</v>
      </c>
      <c r="AQ277" s="1" t="n">
        <v>228</v>
      </c>
      <c r="AR277" s="1" t="n">
        <v>218</v>
      </c>
      <c r="AS277" s="1" t="n">
        <v>217</v>
      </c>
      <c r="AT277" s="1" t="n">
        <v>5</v>
      </c>
      <c r="AU277" s="1" t="n">
        <v>13380</v>
      </c>
      <c r="AV277" s="1" t="n">
        <f aca="false">((AO277*15)+(AP277*30)+(AQ277*30)+(AR277*30)+(AS277*15))</f>
        <v>25260</v>
      </c>
      <c r="AW277" s="1" t="n">
        <v>6</v>
      </c>
      <c r="AX277" s="4" t="n">
        <f aca="false">10000/SQRT((AO277*BE277)*(AVERAGE(AO277:AS277)*AVERAGE(BE277:BI277)))</f>
        <v>2.69239477975103</v>
      </c>
      <c r="AY277" s="4" t="n">
        <v>1</v>
      </c>
      <c r="AZ277" s="2" t="n">
        <f aca="false">(AO277*BE277)/405</f>
        <v>1.75511111111111</v>
      </c>
      <c r="BA277" s="2" t="n">
        <v>0</v>
      </c>
      <c r="BB277" s="2" t="n">
        <f aca="false">1/(LOG(BE277)+LOG(AO277))</f>
        <v>0.35066068906383</v>
      </c>
      <c r="BC277" s="2" t="n">
        <f aca="false">(BF277-BE277)/(AP277-AO277)</f>
        <v>0.394388489208633</v>
      </c>
      <c r="BD277" s="2" t="n">
        <f aca="false">(20*BE277)/((AO277/18)-3.5)</f>
        <v>71.8</v>
      </c>
      <c r="BE277" s="3" t="n">
        <v>7.18</v>
      </c>
      <c r="BF277" s="3" t="n">
        <v>62</v>
      </c>
      <c r="BG277" s="3" t="n">
        <v>116</v>
      </c>
      <c r="BH277" s="3" t="n">
        <v>124</v>
      </c>
      <c r="BI277" s="3" t="n">
        <v>176</v>
      </c>
      <c r="BJ277" s="2" t="n">
        <f aca="false">((BE277*15)+(BF277*30)+(BG277*30)+(BH277*30)+(BI277*15))-(BE277*120)</f>
        <v>10946.1</v>
      </c>
      <c r="BK277" s="2" t="n">
        <f aca="false">((BE277*15)+(BF277*30)+(BG277*30)+(BH277*30)+(BI277*15))</f>
        <v>11807.7</v>
      </c>
      <c r="BL277" s="2" t="n">
        <f aca="false">(1/BE277)</f>
        <v>0.139275766016713</v>
      </c>
      <c r="BM277" s="2" t="n">
        <f aca="false">(BJ277/AU277)</f>
        <v>0.818094170403587</v>
      </c>
      <c r="BN277" s="2" t="n">
        <f aca="false">(BK277/AV277)</f>
        <v>0.467446555819477</v>
      </c>
      <c r="BO277" s="2" t="n">
        <f aca="false">(AX277*BM277)</f>
        <v>2.20263247373937</v>
      </c>
      <c r="BP277" s="2" t="n">
        <f aca="false">(AX277*BN277)</f>
        <v>1.25855066670096</v>
      </c>
      <c r="BQ277" s="2" t="n">
        <v>1</v>
      </c>
      <c r="BR277" s="4" t="n">
        <f aca="false">(BC277*BL277)</f>
        <v>0.0549287589427066</v>
      </c>
      <c r="BS277" s="1" t="n">
        <v>226</v>
      </c>
      <c r="BT277" s="1" t="n">
        <v>1</v>
      </c>
      <c r="BU277" s="1" t="n">
        <v>42</v>
      </c>
      <c r="BV277" s="1" t="n">
        <v>1</v>
      </c>
      <c r="BW277" s="1" t="n">
        <v>158</v>
      </c>
      <c r="BX277" s="1" t="n">
        <v>1</v>
      </c>
      <c r="BY277" s="1" t="n">
        <v>26</v>
      </c>
      <c r="BZ277" s="1" t="n">
        <v>131</v>
      </c>
      <c r="CA277" s="1" t="n">
        <v>0</v>
      </c>
      <c r="CB277" s="1" t="n">
        <v>3</v>
      </c>
      <c r="CL277" s="4" t="n">
        <v>0.0475</v>
      </c>
      <c r="CM277" s="4" t="n">
        <v>0.0425</v>
      </c>
      <c r="CN277" s="1" t="n">
        <v>2243</v>
      </c>
      <c r="CO277" s="1" t="n">
        <v>13.4997770842622</v>
      </c>
      <c r="CP277" s="1" t="n">
        <v>39.6433348194383</v>
      </c>
      <c r="CQ277" s="1" t="n">
        <v>6.86134641105662</v>
      </c>
      <c r="CR277" s="1" t="n">
        <v>13.3615693267945</v>
      </c>
      <c r="CS277" s="1" t="n">
        <v>4.49398127507802</v>
      </c>
      <c r="CT277" s="1" t="n">
        <v>48.5956308515381</v>
      </c>
      <c r="CU277" s="1" t="n">
        <v>5.5</v>
      </c>
      <c r="CV277" s="1" t="n">
        <v>6.2</v>
      </c>
      <c r="CW277" s="1" t="n">
        <v>9</v>
      </c>
      <c r="CX277" s="1" t="n">
        <v>0</v>
      </c>
      <c r="CY277" s="1" t="n">
        <v>3.4</v>
      </c>
      <c r="CZ277" s="1" t="n">
        <v>7.1</v>
      </c>
      <c r="DA277" s="1" t="n">
        <v>0</v>
      </c>
      <c r="DB277" s="1" t="n">
        <v>0.8</v>
      </c>
      <c r="DC277" s="1" t="n">
        <v>1.1</v>
      </c>
      <c r="DD277" s="1" t="n">
        <v>75.7</v>
      </c>
      <c r="DE277" s="1" t="n">
        <v>98.8</v>
      </c>
      <c r="DF277" s="1" t="n">
        <v>17.1</v>
      </c>
      <c r="DG277" s="1" t="n">
        <v>33.3</v>
      </c>
      <c r="DH277" s="1" t="n">
        <v>11.2</v>
      </c>
      <c r="DI277" s="1" t="n">
        <v>147</v>
      </c>
      <c r="DJ277" s="1" t="n">
        <v>272.5</v>
      </c>
      <c r="DK277" s="1" t="n">
        <v>4.9</v>
      </c>
      <c r="DL277" s="1" t="n">
        <v>15.2</v>
      </c>
      <c r="DM277" s="1" t="n">
        <v>1589</v>
      </c>
      <c r="DN277" s="1" t="n">
        <v>380</v>
      </c>
      <c r="DO277" s="1" t="n">
        <v>1.33</v>
      </c>
      <c r="DP277" s="1" t="n">
        <v>0.75</v>
      </c>
      <c r="DQ277" s="1" t="n">
        <v>0.67</v>
      </c>
      <c r="DR277" s="1" t="n">
        <v>0.83</v>
      </c>
      <c r="DS277" s="1" t="n">
        <v>255.7</v>
      </c>
      <c r="DT277" s="1" t="n">
        <v>240.3</v>
      </c>
      <c r="DU277" s="1" t="n">
        <v>1.42</v>
      </c>
      <c r="DV277" s="1" t="n">
        <v>8.83</v>
      </c>
      <c r="DW277" s="1" t="n">
        <v>3.7</v>
      </c>
      <c r="DX277" s="1" t="n">
        <v>741</v>
      </c>
      <c r="DY277" s="1" t="n">
        <v>11.27</v>
      </c>
      <c r="DZ277" s="1" t="n">
        <v>2081</v>
      </c>
      <c r="EA277" s="1" t="n">
        <v>496</v>
      </c>
      <c r="EB277" s="1" t="n">
        <v>2894</v>
      </c>
      <c r="EC277" s="1" t="n">
        <v>591</v>
      </c>
      <c r="ED277" s="1" t="n">
        <v>24</v>
      </c>
      <c r="EE277" s="1" t="n">
        <v>4.2</v>
      </c>
      <c r="EF277" s="1" t="n">
        <v>0</v>
      </c>
      <c r="EG277" s="1" t="n">
        <v>11</v>
      </c>
      <c r="EH277" s="1" t="n">
        <v>3</v>
      </c>
      <c r="EI277" s="1" t="n">
        <v>800</v>
      </c>
      <c r="EJ277" s="1" t="n">
        <v>5</v>
      </c>
      <c r="EK277" s="1" t="n">
        <v>1</v>
      </c>
      <c r="EL277" s="1" t="n">
        <v>1000</v>
      </c>
      <c r="EM277" s="1" t="n">
        <v>3000</v>
      </c>
      <c r="EN277" s="1" t="n">
        <v>1000</v>
      </c>
      <c r="EO277" s="1" t="n">
        <v>4</v>
      </c>
      <c r="EP277" s="1" t="n">
        <v>1</v>
      </c>
      <c r="EQ277" s="1" t="n">
        <v>3</v>
      </c>
      <c r="ER277" s="1" t="n">
        <v>500</v>
      </c>
      <c r="ES277" s="1" t="n">
        <v>2</v>
      </c>
      <c r="ET277" s="1" t="n">
        <v>0</v>
      </c>
      <c r="EU277" s="1" t="n">
        <v>0</v>
      </c>
      <c r="EV277" s="1" t="n">
        <v>0</v>
      </c>
      <c r="EW277" s="1" t="n">
        <v>0</v>
      </c>
      <c r="EX277" s="1" t="n">
        <v>1</v>
      </c>
      <c r="EY277" s="1" t="n">
        <v>2</v>
      </c>
      <c r="EZ277" s="1" t="n">
        <v>1</v>
      </c>
      <c r="FA277" s="1" t="n">
        <v>1</v>
      </c>
      <c r="FB277" s="1" t="n">
        <v>1</v>
      </c>
      <c r="FC277" s="1" t="n">
        <v>3</v>
      </c>
      <c r="FD277" s="1" t="n">
        <v>2</v>
      </c>
      <c r="FE277" s="1" t="n">
        <v>4</v>
      </c>
      <c r="FF277" s="1" t="n">
        <v>1</v>
      </c>
      <c r="FG277" s="1" t="n">
        <v>1</v>
      </c>
      <c r="FH277" s="1" t="n">
        <v>1</v>
      </c>
      <c r="FI277" s="1" t="n">
        <v>8</v>
      </c>
      <c r="FJ277" s="1" t="n">
        <v>4</v>
      </c>
      <c r="FK277" s="1" t="n">
        <v>1</v>
      </c>
      <c r="FL277" s="1" t="n">
        <v>3</v>
      </c>
      <c r="FM277" s="1" t="n">
        <v>25</v>
      </c>
      <c r="FN277" s="1" t="n">
        <v>25</v>
      </c>
      <c r="FO277" s="1" t="n">
        <v>1</v>
      </c>
      <c r="FP277" s="1" t="n">
        <v>1</v>
      </c>
      <c r="FQ277" s="1" t="n">
        <v>32.56036</v>
      </c>
      <c r="FR277" s="1" t="n">
        <v>318.3622</v>
      </c>
      <c r="FS277" s="1" t="n">
        <v>0.49</v>
      </c>
      <c r="FT277" s="1" t="n">
        <v>2</v>
      </c>
      <c r="FU277" s="1" t="n">
        <v>3</v>
      </c>
      <c r="FV277" s="1" t="n">
        <v>1</v>
      </c>
      <c r="FW277" s="1" t="n">
        <v>1967.51</v>
      </c>
      <c r="FX277" s="1" t="n">
        <v>55.7</v>
      </c>
      <c r="FY277" s="1" t="n">
        <v>16.72</v>
      </c>
      <c r="FZ277" s="1" t="n">
        <v>26.85</v>
      </c>
      <c r="GA277" s="1" t="n">
        <v>20</v>
      </c>
      <c r="GB277" s="1" t="n">
        <v>334.23</v>
      </c>
      <c r="GC277" s="1" t="n">
        <v>40.37</v>
      </c>
      <c r="GD277" s="1" t="n">
        <v>29.55</v>
      </c>
      <c r="GE277" s="1" t="n">
        <v>8.2</v>
      </c>
      <c r="GF277" s="1" t="n">
        <v>143.52</v>
      </c>
      <c r="GG277" s="1" t="n">
        <v>1.74</v>
      </c>
      <c r="GH277" s="1" t="n">
        <v>20.12</v>
      </c>
      <c r="GI277" s="1" t="n">
        <v>7.81</v>
      </c>
      <c r="GJ277" s="1" t="n">
        <v>30.23</v>
      </c>
      <c r="GK277" s="1" t="n">
        <v>27.48</v>
      </c>
      <c r="GL277" s="1" t="n">
        <v>14.58</v>
      </c>
      <c r="GM277" s="1" t="n">
        <v>9.96</v>
      </c>
      <c r="GN277" s="1" t="n">
        <v>0</v>
      </c>
      <c r="GO277" s="1" t="n">
        <v>19.39</v>
      </c>
      <c r="GP277" s="1" t="n">
        <v>7.61</v>
      </c>
      <c r="GQ277" s="1" t="n">
        <v>4.22</v>
      </c>
      <c r="GR277" s="1" t="n">
        <v>1.18</v>
      </c>
      <c r="GS277" s="1" t="n">
        <v>883.24</v>
      </c>
      <c r="GT277" s="1" t="n">
        <v>12.99</v>
      </c>
      <c r="GU277" s="1" t="n">
        <v>0.43</v>
      </c>
      <c r="GV277" s="1" t="n">
        <v>336.74</v>
      </c>
      <c r="GW277" s="1" t="n">
        <v>1410.41</v>
      </c>
      <c r="GX277" s="1" t="n">
        <v>2459.33</v>
      </c>
      <c r="GY277" s="1" t="n">
        <v>2043.81</v>
      </c>
      <c r="GZ277" s="1" t="n">
        <v>6.8</v>
      </c>
      <c r="HA277" s="1" t="n">
        <v>1.49</v>
      </c>
      <c r="HB277" s="1" t="n">
        <v>3.32</v>
      </c>
      <c r="HC277" s="1" t="n">
        <v>0</v>
      </c>
      <c r="HD277" s="1" t="n">
        <v>36.8</v>
      </c>
      <c r="HE277" s="1" t="n">
        <v>157.96</v>
      </c>
      <c r="HF277" s="1" t="n">
        <v>1.51</v>
      </c>
      <c r="HG277" s="1" t="n">
        <v>1.35</v>
      </c>
      <c r="HH277" s="1" t="n">
        <v>15.07</v>
      </c>
      <c r="HI277" s="1" t="n">
        <v>3.5</v>
      </c>
      <c r="HJ277" s="1" t="n">
        <v>1.46</v>
      </c>
      <c r="HK277" s="1" t="n">
        <v>2.21</v>
      </c>
      <c r="HL277" s="1" t="n">
        <v>290.26</v>
      </c>
      <c r="HM277" s="1" t="n">
        <v>3.93</v>
      </c>
      <c r="HN277" s="1" t="n">
        <v>75.81</v>
      </c>
      <c r="HO277" s="1" t="n">
        <v>2854.83</v>
      </c>
      <c r="HP277" s="1" t="n">
        <v>3751.84</v>
      </c>
      <c r="HQ277" s="1" t="n">
        <v>49.31</v>
      </c>
      <c r="HR277" s="1" t="n">
        <v>1380.5</v>
      </c>
      <c r="HS277" s="1" t="n">
        <v>487.87</v>
      </c>
      <c r="HT277" s="1" t="n">
        <v>3036.58</v>
      </c>
      <c r="HU277" s="1" t="n">
        <v>1704.26</v>
      </c>
      <c r="HV277" s="1" t="n">
        <v>114.75</v>
      </c>
      <c r="HW277" s="1" t="n">
        <v>6.7</v>
      </c>
      <c r="HX277" s="1" t="n">
        <v>6.31</v>
      </c>
      <c r="HY277" s="1" t="n">
        <v>4.05</v>
      </c>
      <c r="HZ277" s="1" t="n">
        <v>1.07</v>
      </c>
      <c r="IA277" s="1" t="n">
        <v>8.59</v>
      </c>
      <c r="IB277" s="1" t="n">
        <v>1.98</v>
      </c>
      <c r="IC277" s="1" t="n">
        <v>16.92</v>
      </c>
      <c r="ID277" s="1" t="n">
        <v>5.5</v>
      </c>
      <c r="IE277" s="1" t="n">
        <v>16.6</v>
      </c>
      <c r="IF277" s="1" t="n">
        <v>19.94</v>
      </c>
      <c r="IG277" s="1" t="n">
        <v>9.56</v>
      </c>
      <c r="IH277" s="1" t="n">
        <v>128.61</v>
      </c>
      <c r="II277" s="1" t="n">
        <v>6.71</v>
      </c>
      <c r="IJ277" s="1" t="n">
        <v>17.46</v>
      </c>
      <c r="IK277" s="1" t="n">
        <v>57</v>
      </c>
      <c r="IL277" s="1" t="n">
        <v>2076479.6</v>
      </c>
      <c r="IM277" s="1" t="n">
        <v>6212.73</v>
      </c>
      <c r="IN277" s="1" t="n">
        <v>41.52</v>
      </c>
      <c r="IO277" s="1" t="n">
        <v>0.29</v>
      </c>
      <c r="IP277" s="1" t="n">
        <v>0.14</v>
      </c>
      <c r="IQ277" s="1" t="n">
        <v>0.14</v>
      </c>
      <c r="IR277" s="1" t="n">
        <v>0.36</v>
      </c>
      <c r="IS277" s="1" t="n">
        <v>0.91</v>
      </c>
      <c r="IT277" s="1" t="n">
        <v>0.21</v>
      </c>
      <c r="IU277" s="1" t="n">
        <v>1.39</v>
      </c>
      <c r="IV277" s="1" t="n">
        <v>1.48</v>
      </c>
      <c r="IW277" s="1" t="n">
        <v>10.21</v>
      </c>
      <c r="IX277" s="1" t="n">
        <v>7.8</v>
      </c>
      <c r="IY277" s="1" t="n">
        <v>6.15</v>
      </c>
      <c r="IZ277" s="1" t="n">
        <v>2.91</v>
      </c>
      <c r="JA277" s="1" t="n">
        <v>0.78</v>
      </c>
      <c r="JB277" s="1" t="n">
        <v>0.07</v>
      </c>
      <c r="JC277" s="1" t="n">
        <v>18.58</v>
      </c>
      <c r="JD277" s="1" t="n">
        <v>9.32</v>
      </c>
      <c r="JE277" s="1" t="n">
        <v>1.28</v>
      </c>
      <c r="JF277" s="1" t="n">
        <v>0.06</v>
      </c>
      <c r="JG277" s="1" t="n">
        <v>0</v>
      </c>
      <c r="JH277" s="1" t="n">
        <v>7.56</v>
      </c>
      <c r="JI277" s="1" t="n">
        <v>5.94</v>
      </c>
      <c r="JJ277" s="1" t="n">
        <v>0.11</v>
      </c>
      <c r="JK277" s="1" t="n">
        <v>0.21</v>
      </c>
      <c r="JL277" s="1" t="n">
        <v>0.67</v>
      </c>
      <c r="JM277" s="1" t="n">
        <v>0.59</v>
      </c>
      <c r="JN277" s="1" t="n">
        <v>0</v>
      </c>
      <c r="JO277" s="1" t="n">
        <v>0.06</v>
      </c>
      <c r="JP277" s="1" t="n">
        <v>0.04</v>
      </c>
      <c r="JQ277" s="1" t="n">
        <v>0</v>
      </c>
      <c r="JR277" s="1" t="n">
        <v>0</v>
      </c>
      <c r="JS277" s="1" t="n">
        <v>0</v>
      </c>
      <c r="JT277" s="1" t="n">
        <v>0</v>
      </c>
      <c r="JU277" s="1" t="n">
        <v>0</v>
      </c>
      <c r="JV277" s="1" t="n">
        <v>54</v>
      </c>
      <c r="JW277" s="1" t="n">
        <v>3240</v>
      </c>
      <c r="JX277" s="1" t="n">
        <v>48.6</v>
      </c>
      <c r="JY277" s="1" t="n">
        <v>43.6268</v>
      </c>
      <c r="JZ277" s="1" t="n">
        <v>28.476</v>
      </c>
      <c r="KA277" s="1" t="n">
        <v>1708.56</v>
      </c>
      <c r="KB277" s="1" t="n">
        <v>53.6866</v>
      </c>
      <c r="KC277" s="1" t="n">
        <v>18.984</v>
      </c>
      <c r="KD277" s="1" t="n">
        <v>1139.04</v>
      </c>
      <c r="KE277" s="1" t="n">
        <v>91.87601</v>
      </c>
      <c r="KF277" s="1" t="n">
        <v>145.876</v>
      </c>
      <c r="KG277" s="1" t="n">
        <v>228.5056</v>
      </c>
    </row>
    <row r="278" customFormat="false" ht="15" hidden="false" customHeight="true" outlineLevel="0" collapsed="false">
      <c r="A278" s="1" t="n">
        <v>31054</v>
      </c>
      <c r="B278" s="1" t="n">
        <v>2</v>
      </c>
      <c r="C278" s="1" t="n">
        <v>55</v>
      </c>
      <c r="D278" s="1" t="n">
        <v>1</v>
      </c>
      <c r="E278" s="1" t="n">
        <v>1</v>
      </c>
      <c r="F278" s="1" t="n">
        <v>1</v>
      </c>
      <c r="G278" s="1" t="n">
        <v>1</v>
      </c>
      <c r="H278" s="1" t="n">
        <v>0</v>
      </c>
      <c r="I278" s="1" t="n">
        <v>1</v>
      </c>
      <c r="J278" s="1" t="n">
        <v>0</v>
      </c>
      <c r="K278" s="1" t="n">
        <v>0</v>
      </c>
      <c r="L278" s="1" t="n">
        <v>0</v>
      </c>
      <c r="M278" s="1" t="n">
        <f aca="false">IF(U278&gt;27,1,0)</f>
        <v>1</v>
      </c>
      <c r="N278" s="1" t="n">
        <v>0</v>
      </c>
      <c r="O278" s="1" t="n">
        <v>0</v>
      </c>
      <c r="P278" s="1" t="n">
        <f aca="false">SUM(E278:O278)</f>
        <v>5</v>
      </c>
      <c r="Q278" s="1" t="n">
        <v>120</v>
      </c>
      <c r="R278" s="1" t="n">
        <v>80</v>
      </c>
      <c r="S278" s="1" t="n">
        <v>40</v>
      </c>
      <c r="T278" s="2" t="n">
        <v>93.3333333333333</v>
      </c>
      <c r="U278" s="3" t="n">
        <v>58.3</v>
      </c>
      <c r="V278" s="3" t="n">
        <v>151</v>
      </c>
      <c r="W278" s="2" t="n">
        <v>25.5690539888601</v>
      </c>
      <c r="X278" s="2" t="n">
        <v>1</v>
      </c>
      <c r="Y278" s="3" t="n">
        <v>81.5</v>
      </c>
      <c r="Z278" s="3" t="n">
        <v>96.7</v>
      </c>
      <c r="AA278" s="2" t="n">
        <v>41.911818516055</v>
      </c>
      <c r="AB278" s="2" t="n">
        <v>0.539735099337748</v>
      </c>
      <c r="AC278" s="2" t="n">
        <v>0.842812823164426</v>
      </c>
      <c r="AD278" s="3" t="n">
        <v>31.6</v>
      </c>
      <c r="AE278" s="3" t="n">
        <v>18.4</v>
      </c>
      <c r="AF278" s="3" t="n">
        <v>39.9</v>
      </c>
      <c r="AG278" s="1" t="n">
        <v>7</v>
      </c>
      <c r="AH278" s="3" t="n">
        <v>46.8</v>
      </c>
      <c r="AI278" s="3" t="n">
        <v>27.3</v>
      </c>
      <c r="AJ278" s="3" t="n">
        <v>37.9</v>
      </c>
      <c r="AK278" s="3" t="n">
        <v>2</v>
      </c>
      <c r="AL278" s="1" t="n">
        <v>1199</v>
      </c>
      <c r="AM278" s="1" t="n">
        <v>40</v>
      </c>
      <c r="AN278" s="1" t="n">
        <v>1966</v>
      </c>
      <c r="AO278" s="1" t="n">
        <v>104</v>
      </c>
      <c r="AP278" s="1" t="n">
        <v>209</v>
      </c>
      <c r="AQ278" s="1" t="n">
        <v>225</v>
      </c>
      <c r="AR278" s="1" t="n">
        <v>215</v>
      </c>
      <c r="AS278" s="1" t="n">
        <v>172</v>
      </c>
      <c r="AT278" s="1" t="n">
        <v>4</v>
      </c>
      <c r="AU278" s="1" t="n">
        <v>11130</v>
      </c>
      <c r="AV278" s="1" t="n">
        <f aca="false">((AO278*15)+(AP278*30)+(AQ278*30)+(AR278*30)+(AS278*15))</f>
        <v>23610</v>
      </c>
      <c r="AW278" s="1" t="n">
        <v>5.1</v>
      </c>
      <c r="AX278" s="4" t="n">
        <f aca="false">10000/SQRT((AO278*BE278)*(AVERAGE(AO278:AS278)*AVERAGE(BE278:BI278)))</f>
        <v>3.78326966623344</v>
      </c>
      <c r="AY278" s="4" t="n">
        <v>0</v>
      </c>
      <c r="AZ278" s="2" t="n">
        <f aca="false">(AO278*BE278)/405</f>
        <v>1.5279012345679</v>
      </c>
      <c r="BA278" s="2" t="n">
        <v>0</v>
      </c>
      <c r="BB278" s="2" t="n">
        <f aca="false">1/(LOG(BE278)+LOG(AO278))</f>
        <v>0.358223886633564</v>
      </c>
      <c r="BC278" s="2" t="n">
        <f aca="false">(BF278-BE278)/(AP278-AO278)</f>
        <v>0.568095238095238</v>
      </c>
      <c r="BD278" s="2" t="n">
        <f aca="false">(20*BE278)/((AO278/18)-3.5)</f>
        <v>52.2439024390244</v>
      </c>
      <c r="BE278" s="3" t="n">
        <v>5.95</v>
      </c>
      <c r="BF278" s="3" t="n">
        <v>65.6</v>
      </c>
      <c r="BG278" s="3" t="n">
        <v>56.5</v>
      </c>
      <c r="BH278" s="3" t="n">
        <v>102</v>
      </c>
      <c r="BI278" s="3" t="n">
        <v>75.1</v>
      </c>
      <c r="BJ278" s="2" t="n">
        <f aca="false">((BE278*15)+(BF278*30)+(BG278*30)+(BH278*30)+(BI278*15))-(BE278*120)</f>
        <v>7224.75</v>
      </c>
      <c r="BK278" s="2" t="n">
        <f aca="false">((BE278*15)+(BF278*30)+(BG278*30)+(BH278*30)+(BI278*15))</f>
        <v>7938.75</v>
      </c>
      <c r="BL278" s="2" t="n">
        <f aca="false">(1/BE278)</f>
        <v>0.168067226890756</v>
      </c>
      <c r="BM278" s="2" t="n">
        <f aca="false">(BJ278/AU278)</f>
        <v>0.649123989218329</v>
      </c>
      <c r="BN278" s="2" t="n">
        <f aca="false">(BK278/AV278)</f>
        <v>0.336245235069886</v>
      </c>
      <c r="BO278" s="2" t="n">
        <f aca="false">(AX278*BM278)</f>
        <v>2.45581109803415</v>
      </c>
      <c r="BP278" s="2" t="n">
        <f aca="false">(AX278*BN278)</f>
        <v>1.27210639825543</v>
      </c>
      <c r="BQ278" s="2" t="n">
        <v>1</v>
      </c>
      <c r="BR278" s="4" t="n">
        <f aca="false">(BC278*BL278)</f>
        <v>0.0954781912765106</v>
      </c>
      <c r="BS278" s="1" t="n">
        <v>189</v>
      </c>
      <c r="BT278" s="1" t="n">
        <v>0</v>
      </c>
      <c r="BU278" s="1" t="n">
        <v>73</v>
      </c>
      <c r="BV278" s="1" t="n">
        <v>0</v>
      </c>
      <c r="BW278" s="1" t="n">
        <v>97</v>
      </c>
      <c r="BX278" s="1" t="n">
        <v>0</v>
      </c>
      <c r="BY278" s="1" t="n">
        <v>19</v>
      </c>
      <c r="BZ278" s="1" t="n">
        <v>94</v>
      </c>
      <c r="CA278" s="1" t="n">
        <v>0</v>
      </c>
      <c r="CB278" s="1" t="n">
        <v>2</v>
      </c>
      <c r="CL278" s="4" t="n">
        <v>0.0425</v>
      </c>
      <c r="CM278" s="4" t="n">
        <v>0.04</v>
      </c>
    </row>
    <row r="279" customFormat="false" ht="15" hidden="false" customHeight="true" outlineLevel="0" collapsed="false">
      <c r="A279" s="1" t="n">
        <v>31058</v>
      </c>
      <c r="B279" s="1" t="n">
        <v>2</v>
      </c>
      <c r="C279" s="1" t="n">
        <v>44</v>
      </c>
      <c r="D279" s="1" t="n">
        <v>1</v>
      </c>
      <c r="E279" s="1" t="n">
        <v>0</v>
      </c>
      <c r="F279" s="1" t="n">
        <v>0</v>
      </c>
      <c r="G279" s="1" t="n">
        <v>1</v>
      </c>
      <c r="H279" s="1" t="n">
        <v>0</v>
      </c>
      <c r="I279" s="1" t="n">
        <v>0</v>
      </c>
      <c r="J279" s="1" t="n">
        <v>0</v>
      </c>
      <c r="K279" s="1" t="n">
        <v>1</v>
      </c>
      <c r="L279" s="1" t="n">
        <v>0</v>
      </c>
      <c r="M279" s="1" t="n">
        <v>1</v>
      </c>
      <c r="N279" s="1" t="n">
        <v>1</v>
      </c>
      <c r="O279" s="1" t="n">
        <v>1</v>
      </c>
      <c r="P279" s="1" t="n">
        <f aca="false">SUM(E279:O279)</f>
        <v>5</v>
      </c>
      <c r="Q279" s="1" t="n">
        <v>120</v>
      </c>
      <c r="R279" s="1" t="n">
        <v>80</v>
      </c>
      <c r="S279" s="1" t="n">
        <v>40</v>
      </c>
      <c r="T279" s="2" t="n">
        <v>93.3333333333333</v>
      </c>
      <c r="U279" s="3" t="n">
        <v>74.4</v>
      </c>
      <c r="V279" s="3" t="n">
        <v>155.5</v>
      </c>
      <c r="W279" s="2" t="n">
        <v>30.7689126456509</v>
      </c>
      <c r="X279" s="2" t="n">
        <v>2</v>
      </c>
      <c r="Y279" s="3" t="n">
        <v>96.7</v>
      </c>
      <c r="Z279" s="3" t="n">
        <v>111.5</v>
      </c>
      <c r="AA279" s="2" t="n">
        <v>42.0537085524124</v>
      </c>
      <c r="AB279" s="2" t="n">
        <v>0.621864951768489</v>
      </c>
      <c r="AC279" s="2" t="n">
        <v>0.867264573991031</v>
      </c>
      <c r="AD279" s="3" t="n">
        <v>40</v>
      </c>
      <c r="AE279" s="3" t="n">
        <v>29.8</v>
      </c>
      <c r="AF279" s="3" t="n">
        <v>44.6</v>
      </c>
      <c r="AG279" s="1" t="n">
        <v>8</v>
      </c>
      <c r="AH279" s="3" t="n">
        <v>42.5</v>
      </c>
      <c r="AI279" s="3" t="n">
        <v>31.6</v>
      </c>
      <c r="AJ279" s="3" t="n">
        <v>42.3</v>
      </c>
      <c r="AK279" s="3" t="n">
        <v>2.3</v>
      </c>
      <c r="AL279" s="1" t="n">
        <v>1373</v>
      </c>
      <c r="AM279" s="1" t="n">
        <v>59</v>
      </c>
      <c r="AN279" s="1" t="n">
        <v>2142</v>
      </c>
      <c r="AO279" s="1" t="n">
        <v>302</v>
      </c>
      <c r="AP279" s="1" t="n">
        <v>383</v>
      </c>
      <c r="AQ279" s="1" t="n">
        <v>459</v>
      </c>
      <c r="AR279" s="1" t="n">
        <v>512</v>
      </c>
      <c r="AS279" s="1" t="n">
        <v>505</v>
      </c>
      <c r="AT279" s="1" t="n">
        <v>5</v>
      </c>
      <c r="AU279" s="1" t="n">
        <f aca="false">((AO279*15)+(AP279*30)+(AQ279*30)+(AR279*30)+(AS279*15))-(AO279*120)</f>
        <v>16485</v>
      </c>
      <c r="AV279" s="1" t="n">
        <f aca="false">((AO279*15)+(AP279*30)+(AQ279*30)+(AR279*30)+(AS279*15))</f>
        <v>52725</v>
      </c>
      <c r="AX279" s="4" t="n">
        <f aca="false">10000/SQRT((AO279*BE279)*(AVERAGE(AO279:AS279)*AVERAGE(BE279:BI279)))</f>
        <v>2.67300194565817</v>
      </c>
      <c r="AY279" s="4" t="n">
        <v>1</v>
      </c>
      <c r="AZ279" s="2" t="n">
        <f aca="false">(AO279*BE279)/405</f>
        <v>5.94306172839506</v>
      </c>
      <c r="BA279" s="2" t="n">
        <v>1</v>
      </c>
      <c r="BB279" s="2" t="n">
        <f aca="false">1/(LOG(BE279)+LOG(AO279))</f>
        <v>0.295729786297615</v>
      </c>
      <c r="BC279" s="2" t="n">
        <f aca="false">(BF279-BE279)/(AP279-AO279)</f>
        <v>0.0127160493827161</v>
      </c>
      <c r="BD279" s="2" t="n">
        <f aca="false">(20*BE279)/((AO279/18)-3.5)</f>
        <v>12.0050209205021</v>
      </c>
      <c r="BE279" s="3" t="n">
        <v>7.97</v>
      </c>
      <c r="BF279" s="3" t="n">
        <v>9</v>
      </c>
      <c r="BG279" s="3" t="n">
        <v>16.7</v>
      </c>
      <c r="BH279" s="3" t="n">
        <v>17.5</v>
      </c>
      <c r="BI279" s="3" t="n">
        <v>16.1</v>
      </c>
      <c r="BJ279" s="2" t="n">
        <f aca="false">((BE279*15)+(BF279*30)+(BG279*30)+(BH279*30)+(BI279*15))-(BE279*120)</f>
        <v>700.65</v>
      </c>
      <c r="BK279" s="2" t="n">
        <f aca="false">((BE279*15)+(BF279*30)+(BG279*30)+(BH279*30)+(BI279*15))</f>
        <v>1657.05</v>
      </c>
      <c r="BL279" s="2" t="n">
        <f aca="false">(1/BE279)</f>
        <v>0.125470514429109</v>
      </c>
      <c r="BM279" s="2" t="n">
        <f aca="false">(BJ279/AU279)</f>
        <v>0.0425022747952684</v>
      </c>
      <c r="BN279" s="2" t="n">
        <f aca="false">(BK279/AV279)</f>
        <v>0.0314281650071124</v>
      </c>
      <c r="BO279" s="2" t="n">
        <f aca="false">(AX279*BM279)</f>
        <v>0.113608663222651</v>
      </c>
      <c r="BP279" s="2" t="n">
        <f aca="false">(AX279*BN279)</f>
        <v>0.0840075462124775</v>
      </c>
      <c r="BQ279" s="2" t="n">
        <v>1</v>
      </c>
      <c r="BR279" s="4" t="n">
        <f aca="false">(BC279*BL279)</f>
        <v>0.00159548925755534</v>
      </c>
      <c r="BS279" s="1" t="n">
        <v>224</v>
      </c>
      <c r="BT279" s="1" t="n">
        <v>1</v>
      </c>
      <c r="BU279" s="1" t="n">
        <v>41</v>
      </c>
      <c r="BV279" s="1" t="n">
        <v>1</v>
      </c>
      <c r="BW279" s="1" t="n">
        <v>143</v>
      </c>
      <c r="BX279" s="1" t="n">
        <v>1</v>
      </c>
      <c r="BY279" s="1" t="n">
        <v>40</v>
      </c>
      <c r="BZ279" s="1" t="n">
        <v>202</v>
      </c>
      <c r="CA279" s="1" t="n">
        <v>1</v>
      </c>
      <c r="CB279" s="1" t="n">
        <v>5</v>
      </c>
      <c r="CC279" s="1" t="n">
        <v>2</v>
      </c>
      <c r="CN279" s="1" t="n">
        <v>1316</v>
      </c>
      <c r="CO279" s="1" t="n">
        <v>13.7993920972644</v>
      </c>
      <c r="CP279" s="1" t="n">
        <v>48.9665653495441</v>
      </c>
      <c r="CQ279" s="1" t="n">
        <v>14.2249240121581</v>
      </c>
      <c r="CR279" s="1" t="n">
        <v>25.0303951367781</v>
      </c>
      <c r="CS279" s="1" t="n">
        <v>6.36018237082067</v>
      </c>
      <c r="CT279" s="1" t="n">
        <v>39.2401215805471</v>
      </c>
      <c r="CU279" s="1" t="n">
        <v>0</v>
      </c>
      <c r="CV279" s="1" t="n">
        <v>3.3</v>
      </c>
      <c r="CW279" s="1" t="n">
        <v>4.6</v>
      </c>
      <c r="CX279" s="1" t="n">
        <v>0</v>
      </c>
      <c r="CY279" s="1" t="n">
        <v>1.4</v>
      </c>
      <c r="CZ279" s="1" t="n">
        <v>6.3</v>
      </c>
      <c r="DA279" s="1" t="n">
        <v>0</v>
      </c>
      <c r="DB279" s="1" t="n">
        <v>0</v>
      </c>
      <c r="DC279" s="1" t="n">
        <v>8.6</v>
      </c>
      <c r="DD279" s="1" t="n">
        <v>45.4</v>
      </c>
      <c r="DE279" s="1" t="n">
        <v>71.6</v>
      </c>
      <c r="DF279" s="1" t="n">
        <v>20.8</v>
      </c>
      <c r="DG279" s="1" t="n">
        <v>36.6</v>
      </c>
      <c r="DH279" s="1" t="n">
        <v>9.3</v>
      </c>
      <c r="DI279" s="1" t="n">
        <v>237</v>
      </c>
      <c r="DJ279" s="1" t="n">
        <v>129.1</v>
      </c>
      <c r="DK279" s="1" t="n">
        <v>19.4</v>
      </c>
      <c r="DL279" s="1" t="n">
        <v>12.1</v>
      </c>
      <c r="DM279" s="1" t="n">
        <v>1667</v>
      </c>
      <c r="DN279" s="1" t="n">
        <v>1665</v>
      </c>
      <c r="DO279" s="1" t="n">
        <v>1.38</v>
      </c>
      <c r="DP279" s="1" t="n">
        <v>0.91</v>
      </c>
      <c r="DQ279" s="1" t="n">
        <v>1.11</v>
      </c>
      <c r="DR279" s="1" t="n">
        <v>1.44</v>
      </c>
      <c r="DS279" s="1" t="n">
        <v>164.1</v>
      </c>
      <c r="DT279" s="1" t="n">
        <v>227.7</v>
      </c>
      <c r="DU279" s="1" t="n">
        <v>1.35</v>
      </c>
      <c r="DV279" s="1" t="n">
        <v>9.57</v>
      </c>
      <c r="DW279" s="1" t="n">
        <v>1.62</v>
      </c>
      <c r="DX279" s="1" t="n">
        <v>379</v>
      </c>
      <c r="DY279" s="1" t="n">
        <v>9.31</v>
      </c>
      <c r="DZ279" s="1" t="n">
        <v>2051</v>
      </c>
      <c r="EA279" s="1" t="n">
        <v>180</v>
      </c>
      <c r="EB279" s="1" t="n">
        <v>2498</v>
      </c>
      <c r="EC279" s="1" t="n">
        <v>369</v>
      </c>
      <c r="ED279" s="1" t="n">
        <v>66</v>
      </c>
      <c r="EE279" s="1" t="n">
        <v>4.5</v>
      </c>
      <c r="EF279" s="1" t="n">
        <v>0</v>
      </c>
      <c r="EG279" s="1" t="n">
        <v>5</v>
      </c>
      <c r="EH279" s="1" t="n">
        <v>4</v>
      </c>
      <c r="EI279" s="1" t="n">
        <v>355</v>
      </c>
      <c r="EJ279" s="1" t="n">
        <v>5</v>
      </c>
      <c r="EK279" s="1" t="n">
        <v>5</v>
      </c>
      <c r="EL279" s="1" t="n">
        <v>240</v>
      </c>
      <c r="EM279" s="1" t="n">
        <v>2000</v>
      </c>
      <c r="EN279" s="1" t="n">
        <v>250</v>
      </c>
      <c r="EO279" s="1" t="n">
        <v>3</v>
      </c>
      <c r="EP279" s="1" t="n">
        <v>1</v>
      </c>
      <c r="EQ279" s="1" t="n">
        <v>2</v>
      </c>
      <c r="ER279" s="1" t="n">
        <v>240</v>
      </c>
      <c r="ES279" s="1" t="n">
        <v>3</v>
      </c>
      <c r="ET279" s="1" t="n">
        <v>1</v>
      </c>
      <c r="EU279" s="1" t="n">
        <v>1</v>
      </c>
      <c r="EV279" s="1" t="n">
        <v>240</v>
      </c>
      <c r="EW279" s="1" t="n">
        <v>2</v>
      </c>
      <c r="EX279" s="1" t="n">
        <v>1</v>
      </c>
      <c r="EY279" s="1" t="n">
        <v>2</v>
      </c>
      <c r="EZ279" s="1" t="n">
        <v>5</v>
      </c>
      <c r="FA279" s="1" t="n">
        <v>1</v>
      </c>
      <c r="FB279" s="1" t="n">
        <v>1</v>
      </c>
      <c r="FC279" s="1" t="n">
        <v>3</v>
      </c>
      <c r="FD279" s="1" t="n">
        <v>1</v>
      </c>
      <c r="FE279" s="1" t="n">
        <v>1</v>
      </c>
      <c r="FF279" s="1" t="n">
        <v>1</v>
      </c>
      <c r="FG279" s="1" t="n">
        <v>2</v>
      </c>
      <c r="FH279" s="1" t="n">
        <v>1</v>
      </c>
      <c r="FI279" s="1" t="s">
        <v>427</v>
      </c>
      <c r="FJ279" s="1" t="n">
        <v>2</v>
      </c>
      <c r="FK279" s="1" t="n">
        <v>1</v>
      </c>
      <c r="FL279" s="1" t="n">
        <v>3</v>
      </c>
    </row>
    <row r="280" customFormat="false" ht="15" hidden="false" customHeight="true" outlineLevel="0" collapsed="false">
      <c r="A280" s="1" t="n">
        <v>31062</v>
      </c>
      <c r="B280" s="1" t="n">
        <v>2</v>
      </c>
      <c r="C280" s="1" t="n">
        <v>55</v>
      </c>
      <c r="D280" s="1" t="n">
        <v>1</v>
      </c>
      <c r="E280" s="1" t="n">
        <v>0</v>
      </c>
      <c r="F280" s="1" t="n">
        <v>1</v>
      </c>
      <c r="G280" s="1" t="n">
        <v>0</v>
      </c>
      <c r="H280" s="1" t="n">
        <v>0</v>
      </c>
      <c r="I280" s="1" t="n">
        <v>0</v>
      </c>
      <c r="J280" s="1" t="n">
        <v>0</v>
      </c>
      <c r="K280" s="1" t="n">
        <v>0</v>
      </c>
      <c r="L280" s="1" t="n">
        <v>0</v>
      </c>
      <c r="M280" s="1" t="n">
        <f aca="false">IF(U280&gt;27,1,0)</f>
        <v>1</v>
      </c>
      <c r="N280" s="1" t="n">
        <v>1</v>
      </c>
      <c r="O280" s="1" t="n">
        <v>1</v>
      </c>
      <c r="P280" s="1" t="n">
        <f aca="false">SUM(E280:O280)</f>
        <v>4</v>
      </c>
      <c r="Q280" s="1" t="n">
        <v>110</v>
      </c>
      <c r="R280" s="1" t="n">
        <v>90</v>
      </c>
      <c r="S280" s="1" t="n">
        <v>20</v>
      </c>
      <c r="T280" s="2" t="n">
        <v>96.6666666666667</v>
      </c>
      <c r="U280" s="3" t="n">
        <v>59.3</v>
      </c>
      <c r="V280" s="3" t="n">
        <v>154</v>
      </c>
      <c r="W280" s="2" t="n">
        <v>25.0042165626581</v>
      </c>
      <c r="X280" s="2" t="n">
        <v>1</v>
      </c>
      <c r="Y280" s="3" t="n">
        <v>83</v>
      </c>
      <c r="Z280" s="3" t="n">
        <v>97</v>
      </c>
      <c r="AA280" s="2" t="n">
        <v>41.294738506346</v>
      </c>
      <c r="AB280" s="2" t="n">
        <v>0.538961038961039</v>
      </c>
      <c r="AC280" s="2" t="n">
        <v>0.855670103092784</v>
      </c>
      <c r="AD280" s="3" t="n">
        <v>36.7</v>
      </c>
      <c r="AE280" s="3" t="n">
        <v>21.8</v>
      </c>
      <c r="AF280" s="3" t="n">
        <v>37.5</v>
      </c>
      <c r="AG280" s="1" t="n">
        <v>8</v>
      </c>
      <c r="AH280" s="3" t="n">
        <v>43.3</v>
      </c>
      <c r="AI280" s="3" t="n">
        <v>25.7</v>
      </c>
      <c r="AJ280" s="3" t="n">
        <v>35.6</v>
      </c>
      <c r="AK280" s="3" t="n">
        <v>1.9</v>
      </c>
      <c r="AL280" s="1" t="n">
        <v>1152</v>
      </c>
      <c r="AM280" s="1" t="n">
        <v>52</v>
      </c>
      <c r="AN280" s="1" t="n">
        <v>1889</v>
      </c>
      <c r="AO280" s="1" t="n">
        <v>99</v>
      </c>
      <c r="AP280" s="1" t="n">
        <v>182</v>
      </c>
      <c r="AQ280" s="1" t="n">
        <v>158</v>
      </c>
      <c r="AR280" s="1" t="n">
        <v>131</v>
      </c>
      <c r="AS280" s="1" t="n">
        <v>125</v>
      </c>
      <c r="AT280" s="1" t="n">
        <v>1</v>
      </c>
      <c r="AU280" s="1" t="n">
        <v>5610</v>
      </c>
      <c r="AV280" s="1" t="n">
        <f aca="false">((AO280*15)+(AP280*30)+(AQ280*30)+(AR280*30)+(AS280*15))</f>
        <v>17490</v>
      </c>
      <c r="BS280" s="1" t="n">
        <v>212</v>
      </c>
      <c r="BT280" s="1" t="n">
        <v>1</v>
      </c>
      <c r="BU280" s="1" t="n">
        <v>71</v>
      </c>
      <c r="BV280" s="1" t="n">
        <v>0</v>
      </c>
      <c r="BW280" s="1" t="n">
        <v>115</v>
      </c>
      <c r="BX280" s="1" t="n">
        <v>0</v>
      </c>
      <c r="BY280" s="1" t="n">
        <v>26</v>
      </c>
      <c r="BZ280" s="1" t="n">
        <v>128</v>
      </c>
      <c r="CA280" s="1" t="n">
        <v>0</v>
      </c>
      <c r="CB280" s="1" t="n">
        <v>2</v>
      </c>
      <c r="CL280" s="4" t="n">
        <v>0.06</v>
      </c>
      <c r="CM280" s="4" t="n">
        <v>0.04</v>
      </c>
    </row>
    <row r="281" customFormat="false" ht="15" hidden="false" customHeight="true" outlineLevel="0" collapsed="false">
      <c r="A281" s="1" t="n">
        <v>31065</v>
      </c>
      <c r="B281" s="1" t="n">
        <v>2</v>
      </c>
      <c r="C281" s="1" t="n">
        <v>60</v>
      </c>
      <c r="D281" s="1" t="n">
        <v>1</v>
      </c>
      <c r="E281" s="1" t="n">
        <v>1</v>
      </c>
      <c r="F281" s="1" t="n">
        <v>1</v>
      </c>
      <c r="G281" s="1" t="n">
        <v>0</v>
      </c>
      <c r="H281" s="1" t="n">
        <v>1</v>
      </c>
      <c r="I281" s="1" t="n">
        <v>0</v>
      </c>
      <c r="J281" s="1" t="n">
        <v>0</v>
      </c>
      <c r="K281" s="1" t="n">
        <v>1</v>
      </c>
      <c r="L281" s="1" t="n">
        <v>0</v>
      </c>
      <c r="M281" s="1" t="n">
        <f aca="false">IF(U281&gt;27,1,0)</f>
        <v>1</v>
      </c>
      <c r="N281" s="1" t="n">
        <v>1</v>
      </c>
      <c r="O281" s="1" t="n">
        <v>1</v>
      </c>
      <c r="P281" s="1" t="n">
        <f aca="false">SUM(E281:O281)</f>
        <v>7</v>
      </c>
      <c r="Q281" s="1" t="n">
        <v>150</v>
      </c>
      <c r="R281" s="1" t="n">
        <v>90</v>
      </c>
      <c r="S281" s="1" t="n">
        <v>60</v>
      </c>
      <c r="T281" s="2" t="n">
        <v>110</v>
      </c>
      <c r="U281" s="3" t="n">
        <v>100.1</v>
      </c>
      <c r="V281" s="3" t="n">
        <v>157</v>
      </c>
      <c r="W281" s="2" t="n">
        <v>40.6101667410443</v>
      </c>
      <c r="X281" s="2" t="n">
        <v>2</v>
      </c>
      <c r="Y281" s="3" t="n">
        <v>116.5</v>
      </c>
      <c r="Z281" s="3" t="n">
        <v>126.5</v>
      </c>
      <c r="AA281" s="2" t="n">
        <v>49.0195310259339</v>
      </c>
      <c r="AB281" s="2" t="n">
        <v>0.74203821656051</v>
      </c>
      <c r="AC281" s="2" t="n">
        <v>0.92094861660079</v>
      </c>
      <c r="AD281" s="3" t="n">
        <v>46.5</v>
      </c>
      <c r="AE281" s="3" t="n">
        <v>46.5</v>
      </c>
      <c r="AF281" s="3" t="n">
        <v>53.6</v>
      </c>
      <c r="AG281" s="1" t="n">
        <v>15</v>
      </c>
      <c r="AH281" s="3" t="n">
        <v>38.6</v>
      </c>
      <c r="AI281" s="3" t="n">
        <v>38.6</v>
      </c>
      <c r="AJ281" s="3" t="n">
        <v>50.9</v>
      </c>
      <c r="AK281" s="3" t="n">
        <v>2.7</v>
      </c>
      <c r="AL281" s="1" t="n">
        <v>1658</v>
      </c>
      <c r="AM281" s="1" t="n">
        <v>75</v>
      </c>
      <c r="AN281" s="1" t="n">
        <v>2586</v>
      </c>
      <c r="AO281" s="1" t="n">
        <v>97</v>
      </c>
      <c r="AP281" s="1" t="n">
        <v>199</v>
      </c>
      <c r="AQ281" s="1" t="n">
        <v>205</v>
      </c>
      <c r="AR281" s="1" t="n">
        <v>166</v>
      </c>
      <c r="AS281" s="1" t="n">
        <v>116</v>
      </c>
      <c r="AT281" s="1" t="n">
        <v>1</v>
      </c>
      <c r="AU281" s="1" t="n">
        <v>8655</v>
      </c>
      <c r="AV281" s="1" t="n">
        <f aca="false">((AO281*15)+(AP281*30)+(AQ281*30)+(AR281*30)+(AS281*15))</f>
        <v>20295</v>
      </c>
      <c r="BS281" s="1" t="n">
        <v>251</v>
      </c>
      <c r="BT281" s="1" t="n">
        <v>1</v>
      </c>
      <c r="BU281" s="1" t="n">
        <v>51</v>
      </c>
      <c r="BV281" s="1" t="n">
        <v>0</v>
      </c>
      <c r="BW281" s="1" t="n">
        <v>159</v>
      </c>
      <c r="BX281" s="1" t="n">
        <v>1</v>
      </c>
      <c r="BY281" s="1" t="n">
        <v>41</v>
      </c>
      <c r="BZ281" s="1" t="n">
        <v>205</v>
      </c>
      <c r="CA281" s="1" t="n">
        <v>1</v>
      </c>
      <c r="CB281" s="1" t="n">
        <v>5</v>
      </c>
      <c r="CC281" s="1" t="n">
        <v>2</v>
      </c>
      <c r="CL281" s="4" t="n">
        <v>0.0675</v>
      </c>
    </row>
    <row r="282" customFormat="false" ht="15" hidden="false" customHeight="true" outlineLevel="0" collapsed="false">
      <c r="A282" s="1" t="n">
        <v>31066</v>
      </c>
      <c r="B282" s="1" t="n">
        <v>2</v>
      </c>
      <c r="C282" s="1" t="n">
        <v>44</v>
      </c>
      <c r="D282" s="1" t="n">
        <v>1</v>
      </c>
      <c r="E282" s="1" t="n">
        <v>1</v>
      </c>
      <c r="F282" s="1" t="n">
        <v>0</v>
      </c>
      <c r="G282" s="1" t="n">
        <v>1</v>
      </c>
      <c r="H282" s="1" t="n">
        <v>1</v>
      </c>
      <c r="I282" s="1" t="n">
        <v>0</v>
      </c>
      <c r="J282" s="1" t="n">
        <v>0</v>
      </c>
      <c r="K282" s="1" t="n">
        <v>1</v>
      </c>
      <c r="L282" s="1" t="n">
        <v>0</v>
      </c>
      <c r="M282" s="1" t="n">
        <f aca="false">IF(U282&gt;27,1,0)</f>
        <v>1</v>
      </c>
      <c r="N282" s="1" t="n">
        <v>0</v>
      </c>
      <c r="O282" s="1" t="n">
        <v>1</v>
      </c>
      <c r="P282" s="1" t="n">
        <f aca="false">SUM(E282:O282)</f>
        <v>6</v>
      </c>
      <c r="Q282" s="1" t="n">
        <v>110</v>
      </c>
      <c r="R282" s="1" t="n">
        <v>70</v>
      </c>
      <c r="S282" s="1" t="n">
        <v>40</v>
      </c>
      <c r="T282" s="2" t="n">
        <v>83.3333333333333</v>
      </c>
      <c r="U282" s="3" t="n">
        <v>92.1</v>
      </c>
      <c r="V282" s="3" t="n">
        <v>154</v>
      </c>
      <c r="W282" s="2" t="n">
        <v>38.8345420812953</v>
      </c>
      <c r="X282" s="2" t="n">
        <v>2</v>
      </c>
      <c r="Y282" s="3" t="n">
        <v>101.9</v>
      </c>
      <c r="Z282" s="3" t="n">
        <v>124.7</v>
      </c>
      <c r="AA282" s="2" t="n">
        <v>46.5361865518719</v>
      </c>
      <c r="AB282" s="2" t="n">
        <v>0.661688311688312</v>
      </c>
      <c r="AC282" s="2" t="n">
        <v>0.817161186848436</v>
      </c>
      <c r="AD282" s="3" t="n">
        <v>47.6</v>
      </c>
      <c r="AE282" s="3" t="n">
        <v>43.8</v>
      </c>
      <c r="AF282" s="3" t="n">
        <v>48.3</v>
      </c>
      <c r="AG282" s="1" t="n">
        <v>13</v>
      </c>
      <c r="AH282" s="3" t="n">
        <v>37.8</v>
      </c>
      <c r="AI282" s="3" t="n">
        <v>34.8</v>
      </c>
      <c r="AJ282" s="3" t="n">
        <v>45.8</v>
      </c>
      <c r="AK282" s="3" t="n">
        <v>2.5</v>
      </c>
      <c r="AL282" s="1" t="n">
        <v>1520</v>
      </c>
      <c r="AM282" s="1" t="n">
        <v>60</v>
      </c>
      <c r="AN282" s="1" t="n">
        <v>2371</v>
      </c>
      <c r="AO282" s="1" t="n">
        <v>105</v>
      </c>
      <c r="AP282" s="1" t="n">
        <v>173</v>
      </c>
      <c r="AQ282" s="1" t="n">
        <v>172</v>
      </c>
      <c r="AR282" s="1" t="n">
        <v>156</v>
      </c>
      <c r="AS282" s="1" t="n">
        <v>153</v>
      </c>
      <c r="AT282" s="1" t="n">
        <v>4</v>
      </c>
      <c r="AU282" s="1" t="n">
        <v>6300</v>
      </c>
      <c r="AV282" s="1" t="n">
        <f aca="false">((AO282*15)+(AP282*30)+(AQ282*30)+(AR282*30)+(AS282*15))</f>
        <v>18900</v>
      </c>
      <c r="AW282" s="1" t="n">
        <v>4.6</v>
      </c>
      <c r="BS282" s="1" t="n">
        <v>160</v>
      </c>
      <c r="BT282" s="1" t="n">
        <v>0</v>
      </c>
      <c r="BU282" s="1" t="n">
        <v>40</v>
      </c>
      <c r="BV282" s="1" t="n">
        <v>1</v>
      </c>
      <c r="BW282" s="1" t="n">
        <v>79</v>
      </c>
      <c r="BX282" s="1" t="n">
        <v>0</v>
      </c>
      <c r="BY282" s="1" t="n">
        <v>41</v>
      </c>
      <c r="BZ282" s="1" t="n">
        <v>207</v>
      </c>
      <c r="CA282" s="1" t="n">
        <v>1</v>
      </c>
      <c r="CB282" s="1" t="n">
        <v>5</v>
      </c>
      <c r="CC282" s="1" t="n">
        <v>2</v>
      </c>
      <c r="CL282" s="4" t="n">
        <v>0.0575</v>
      </c>
    </row>
    <row r="283" customFormat="false" ht="15" hidden="false" customHeight="true" outlineLevel="0" collapsed="false">
      <c r="A283" s="1" t="n">
        <v>31069</v>
      </c>
      <c r="B283" s="1" t="n">
        <v>2</v>
      </c>
      <c r="C283" s="1" t="n">
        <v>51</v>
      </c>
      <c r="D283" s="1" t="n">
        <v>1</v>
      </c>
      <c r="E283" s="1" t="n">
        <v>0</v>
      </c>
      <c r="F283" s="1" t="n">
        <v>1</v>
      </c>
      <c r="G283" s="1" t="n">
        <v>0</v>
      </c>
      <c r="H283" s="1" t="n">
        <v>0</v>
      </c>
      <c r="I283" s="1" t="n">
        <v>0</v>
      </c>
      <c r="J283" s="1" t="n">
        <v>0</v>
      </c>
      <c r="K283" s="1" t="n">
        <v>0</v>
      </c>
      <c r="L283" s="1" t="n">
        <v>0</v>
      </c>
      <c r="M283" s="1" t="n">
        <f aca="false">IF(U283&gt;27,1,0)</f>
        <v>1</v>
      </c>
      <c r="N283" s="1" t="n">
        <v>0</v>
      </c>
      <c r="O283" s="1" t="n">
        <v>1</v>
      </c>
      <c r="P283" s="1" t="n">
        <f aca="false">SUM(E283:O283)</f>
        <v>3</v>
      </c>
      <c r="Q283" s="1" t="n">
        <v>140</v>
      </c>
      <c r="R283" s="1" t="n">
        <v>90</v>
      </c>
      <c r="S283" s="1" t="n">
        <v>50</v>
      </c>
      <c r="T283" s="2" t="n">
        <v>106.666666666667</v>
      </c>
      <c r="U283" s="3" t="n">
        <v>58.8</v>
      </c>
      <c r="V283" s="3" t="n">
        <v>149</v>
      </c>
      <c r="W283" s="2" t="n">
        <v>26.4852934552498</v>
      </c>
      <c r="X283" s="2" t="n">
        <v>1</v>
      </c>
      <c r="Y283" s="3" t="n">
        <v>83.7</v>
      </c>
      <c r="Z283" s="3" t="n">
        <v>102</v>
      </c>
      <c r="AA283" s="2" t="n">
        <v>45.8793302334188</v>
      </c>
      <c r="AB283" s="2" t="n">
        <v>0.561744966442953</v>
      </c>
      <c r="AC283" s="2" t="n">
        <v>0.820588235294118</v>
      </c>
      <c r="AD283" s="3" t="n">
        <v>36.7</v>
      </c>
      <c r="AE283" s="3" t="n">
        <v>21.6</v>
      </c>
      <c r="AF283" s="3" t="n">
        <v>37.2</v>
      </c>
      <c r="AG283" s="1" t="n">
        <v>7</v>
      </c>
      <c r="AH283" s="3" t="n">
        <v>43.4</v>
      </c>
      <c r="AI283" s="3" t="n">
        <v>25.5</v>
      </c>
      <c r="AJ283" s="3" t="n">
        <v>35.3</v>
      </c>
      <c r="AK283" s="3" t="n">
        <v>1.9</v>
      </c>
      <c r="AL283" s="1" t="n">
        <v>1147</v>
      </c>
      <c r="AM283" s="1" t="n">
        <v>51</v>
      </c>
      <c r="AN283" s="1" t="n">
        <v>1881</v>
      </c>
      <c r="AO283" s="1" t="n">
        <v>91</v>
      </c>
      <c r="AP283" s="1" t="n">
        <v>153</v>
      </c>
      <c r="AQ283" s="1" t="n">
        <v>143</v>
      </c>
      <c r="AR283" s="1" t="n">
        <v>138</v>
      </c>
      <c r="AS283" s="1" t="n">
        <v>132</v>
      </c>
      <c r="AT283" s="1" t="n">
        <v>1</v>
      </c>
      <c r="AU283" s="1" t="n">
        <f aca="false">((AO283*15)+(AP283*30)+(AQ283*30)+(AR283*30)+(AS283*15))-(AO283*120)</f>
        <v>5445</v>
      </c>
      <c r="AV283" s="1" t="n">
        <f aca="false">((AO283*15)+(AP283*30)+(AQ283*30)+(AR283*30)+(AS283*15))</f>
        <v>16365</v>
      </c>
      <c r="BS283" s="1" t="n">
        <v>208</v>
      </c>
      <c r="BT283" s="1" t="n">
        <v>1</v>
      </c>
      <c r="BU283" s="1" t="n">
        <v>48</v>
      </c>
      <c r="BV283" s="1" t="n">
        <v>1</v>
      </c>
      <c r="BW283" s="1" t="n">
        <v>135</v>
      </c>
      <c r="BX283" s="1" t="n">
        <v>1</v>
      </c>
      <c r="BY283" s="1" t="n">
        <v>25</v>
      </c>
      <c r="BZ283" s="1" t="n">
        <v>124</v>
      </c>
      <c r="CA283" s="1" t="n">
        <v>0</v>
      </c>
      <c r="CB283" s="1" t="n">
        <v>3</v>
      </c>
      <c r="CL283" s="4" t="n">
        <v>0.0425</v>
      </c>
      <c r="CM283" s="4" t="n">
        <v>0.0475</v>
      </c>
    </row>
    <row r="284" customFormat="false" ht="15" hidden="false" customHeight="true" outlineLevel="0" collapsed="false">
      <c r="A284" s="1" t="n">
        <v>31071</v>
      </c>
      <c r="B284" s="1" t="n">
        <v>2</v>
      </c>
      <c r="C284" s="1" t="n">
        <v>45</v>
      </c>
      <c r="D284" s="1" t="n">
        <v>1</v>
      </c>
      <c r="E284" s="1" t="n">
        <v>1</v>
      </c>
      <c r="F284" s="1" t="n">
        <v>0</v>
      </c>
      <c r="G284" s="1" t="n">
        <v>1</v>
      </c>
      <c r="H284" s="1" t="n">
        <v>0</v>
      </c>
      <c r="I284" s="1" t="n">
        <v>0</v>
      </c>
      <c r="J284" s="1" t="n">
        <v>0</v>
      </c>
      <c r="K284" s="1" t="n">
        <v>0</v>
      </c>
      <c r="L284" s="1" t="n">
        <v>0</v>
      </c>
      <c r="M284" s="1" t="n">
        <f aca="false">IF(U284&gt;27,1,0)</f>
        <v>1</v>
      </c>
      <c r="N284" s="1" t="n">
        <v>0</v>
      </c>
      <c r="O284" s="1" t="n">
        <v>1</v>
      </c>
      <c r="P284" s="1" t="n">
        <f aca="false">SUM(E284:O284)</f>
        <v>4</v>
      </c>
      <c r="Q284" s="1" t="n">
        <v>120</v>
      </c>
      <c r="R284" s="1" t="n">
        <v>70</v>
      </c>
      <c r="S284" s="1" t="n">
        <v>50</v>
      </c>
      <c r="T284" s="2" t="n">
        <v>86.6666666666667</v>
      </c>
      <c r="U284" s="3" t="n">
        <v>52</v>
      </c>
      <c r="V284" s="3" t="n">
        <v>156</v>
      </c>
      <c r="W284" s="2" t="n">
        <v>21.3675213675214</v>
      </c>
      <c r="X284" s="2" t="n">
        <v>0</v>
      </c>
      <c r="Y284" s="3" t="n">
        <v>70.5</v>
      </c>
      <c r="Z284" s="3" t="n">
        <v>93.5</v>
      </c>
      <c r="AA284" s="2" t="n">
        <v>38.798935684401</v>
      </c>
      <c r="AB284" s="2" t="n">
        <v>0.451923076923077</v>
      </c>
      <c r="AC284" s="2" t="n">
        <v>0.754010695187166</v>
      </c>
      <c r="AD284" s="3" t="n">
        <v>27.7</v>
      </c>
      <c r="AE284" s="3" t="n">
        <v>14.4</v>
      </c>
      <c r="AF284" s="3" t="n">
        <v>37.6</v>
      </c>
      <c r="AG284" s="1" t="n">
        <v>4</v>
      </c>
      <c r="AH284" s="3" t="n">
        <v>49.2</v>
      </c>
      <c r="AI284" s="3" t="n">
        <v>25.6</v>
      </c>
      <c r="AJ284" s="3" t="n">
        <v>35.7</v>
      </c>
      <c r="AK284" s="3" t="n">
        <v>1.9</v>
      </c>
      <c r="AL284" s="1" t="n">
        <v>1137</v>
      </c>
      <c r="AM284" s="1" t="n">
        <v>30</v>
      </c>
      <c r="AN284" s="1" t="n">
        <v>1774</v>
      </c>
      <c r="AO284" s="1" t="n">
        <v>84</v>
      </c>
      <c r="AP284" s="1" t="n">
        <v>128</v>
      </c>
      <c r="AQ284" s="1" t="n">
        <v>124</v>
      </c>
      <c r="AR284" s="1" t="n">
        <v>121</v>
      </c>
      <c r="AS284" s="1" t="n">
        <v>109</v>
      </c>
      <c r="AT284" s="1" t="n">
        <v>1</v>
      </c>
      <c r="AU284" s="1" t="n">
        <v>4005</v>
      </c>
      <c r="AV284" s="1" t="n">
        <f aca="false">((AO284*15)+(AP284*30)+(AQ284*30)+(AR284*30)+(AS284*15))</f>
        <v>14085</v>
      </c>
      <c r="BS284" s="1" t="n">
        <v>122</v>
      </c>
      <c r="BT284" s="1" t="n">
        <v>0</v>
      </c>
      <c r="BU284" s="1" t="n">
        <v>38</v>
      </c>
      <c r="BV284" s="1" t="n">
        <v>1</v>
      </c>
      <c r="BW284" s="1" t="n">
        <v>57</v>
      </c>
      <c r="BX284" s="1" t="n">
        <v>0</v>
      </c>
      <c r="BY284" s="1" t="n">
        <v>27</v>
      </c>
      <c r="BZ284" s="1" t="n">
        <v>137</v>
      </c>
      <c r="CA284" s="1" t="n">
        <v>0</v>
      </c>
      <c r="CB284" s="1" t="n">
        <v>0</v>
      </c>
      <c r="CL284" s="4" t="n">
        <v>0.045</v>
      </c>
      <c r="CM284" s="4" t="n">
        <v>0.0425</v>
      </c>
    </row>
    <row r="285" customFormat="false" ht="15" hidden="false" customHeight="true" outlineLevel="0" collapsed="false">
      <c r="A285" s="1" t="n">
        <v>31072</v>
      </c>
      <c r="B285" s="1" t="n">
        <v>2</v>
      </c>
      <c r="C285" s="1" t="n">
        <v>46</v>
      </c>
      <c r="D285" s="1" t="n">
        <v>1</v>
      </c>
      <c r="E285" s="1" t="n">
        <v>0</v>
      </c>
      <c r="F285" s="1" t="n">
        <v>1</v>
      </c>
      <c r="G285" s="1" t="n">
        <v>1</v>
      </c>
      <c r="H285" s="1" t="n">
        <v>0</v>
      </c>
      <c r="I285" s="1" t="n">
        <v>0</v>
      </c>
      <c r="J285" s="1" t="n">
        <v>0</v>
      </c>
      <c r="K285" s="1" t="n">
        <v>0</v>
      </c>
      <c r="L285" s="1" t="n">
        <v>0</v>
      </c>
      <c r="M285" s="1" t="n">
        <f aca="false">IF(U285&gt;27,1,0)</f>
        <v>1</v>
      </c>
      <c r="N285" s="1" t="n">
        <v>0</v>
      </c>
      <c r="O285" s="1" t="n">
        <v>0</v>
      </c>
      <c r="P285" s="1" t="n">
        <f aca="false">SUM(E285:O285)</f>
        <v>3</v>
      </c>
      <c r="Q285" s="1" t="n">
        <v>110</v>
      </c>
      <c r="R285" s="1" t="n">
        <v>70</v>
      </c>
      <c r="S285" s="1" t="n">
        <v>40</v>
      </c>
      <c r="T285" s="2" t="n">
        <v>83.3333333333333</v>
      </c>
      <c r="U285" s="3" t="n">
        <v>65.5</v>
      </c>
      <c r="V285" s="3" t="n">
        <v>162</v>
      </c>
      <c r="W285" s="2" t="n">
        <v>24.9580856576741</v>
      </c>
      <c r="X285" s="2" t="n">
        <v>0</v>
      </c>
      <c r="Y285" s="3" t="n">
        <v>75</v>
      </c>
      <c r="Z285" s="3" t="n">
        <v>100</v>
      </c>
      <c r="AA285" s="2" t="n">
        <v>43.6824338478542</v>
      </c>
      <c r="AB285" s="2" t="n">
        <v>0.462962962962963</v>
      </c>
      <c r="AC285" s="2" t="n">
        <v>0.75</v>
      </c>
      <c r="AD285" s="3" t="n">
        <v>35</v>
      </c>
      <c r="AE285" s="3" t="n">
        <v>22.9</v>
      </c>
      <c r="AF285" s="3" t="n">
        <v>42.6</v>
      </c>
      <c r="AG285" s="1" t="n">
        <v>6</v>
      </c>
      <c r="AH285" s="3" t="n">
        <v>45.3</v>
      </c>
      <c r="AI285" s="3" t="n">
        <v>29.7</v>
      </c>
      <c r="AJ285" s="3" t="n">
        <v>40.4</v>
      </c>
      <c r="AK285" s="3" t="n">
        <v>2.2</v>
      </c>
      <c r="AL285" s="1" t="n">
        <v>1293</v>
      </c>
      <c r="AM285" s="1" t="n">
        <v>48</v>
      </c>
      <c r="AN285" s="1" t="n">
        <v>2121</v>
      </c>
      <c r="AO285" s="1" t="n">
        <v>88</v>
      </c>
      <c r="AP285" s="1" t="n">
        <v>167</v>
      </c>
      <c r="AQ285" s="1" t="n">
        <v>136</v>
      </c>
      <c r="AR285" s="1" t="n">
        <v>99</v>
      </c>
      <c r="AS285" s="1" t="n">
        <v>96</v>
      </c>
      <c r="AT285" s="1" t="n">
        <v>1</v>
      </c>
      <c r="AU285" s="1" t="n">
        <v>4260</v>
      </c>
      <c r="AV285" s="1" t="n">
        <f aca="false">((AO285*15)+(AP285*30)+(AQ285*30)+(AR285*30)+(AS285*15))</f>
        <v>14820</v>
      </c>
      <c r="BS285" s="1" t="n">
        <v>192</v>
      </c>
      <c r="BT285" s="1" t="n">
        <v>0</v>
      </c>
      <c r="BU285" s="1" t="n">
        <v>58</v>
      </c>
      <c r="BV285" s="1" t="n">
        <v>0</v>
      </c>
      <c r="BW285" s="1" t="n">
        <v>104</v>
      </c>
      <c r="BX285" s="1" t="n">
        <v>0</v>
      </c>
      <c r="BY285" s="1" t="n">
        <v>30</v>
      </c>
      <c r="BZ285" s="1" t="n">
        <v>148</v>
      </c>
      <c r="CA285" s="1" t="n">
        <v>0</v>
      </c>
      <c r="CB285" s="1" t="n">
        <v>0</v>
      </c>
      <c r="CL285" s="4" t="n">
        <v>0.045</v>
      </c>
      <c r="CM285" s="4" t="n">
        <v>0.0475</v>
      </c>
    </row>
    <row r="286" customFormat="false" ht="15" hidden="false" customHeight="true" outlineLevel="0" collapsed="false">
      <c r="A286" s="1" t="n">
        <v>31076</v>
      </c>
      <c r="B286" s="1" t="n">
        <v>1</v>
      </c>
      <c r="C286" s="1" t="n">
        <v>44</v>
      </c>
      <c r="D286" s="1" t="n">
        <v>1</v>
      </c>
      <c r="E286" s="1" t="n">
        <v>0</v>
      </c>
      <c r="F286" s="1" t="n">
        <v>0</v>
      </c>
      <c r="G286" s="1" t="n">
        <v>0</v>
      </c>
      <c r="H286" s="1" t="n">
        <v>0</v>
      </c>
      <c r="I286" s="1" t="n">
        <v>0</v>
      </c>
      <c r="J286" s="1" t="n">
        <v>0</v>
      </c>
      <c r="K286" s="1" t="n">
        <v>0</v>
      </c>
      <c r="L286" s="1" t="n">
        <v>0</v>
      </c>
      <c r="M286" s="1" t="n">
        <f aca="false">IF(U286&gt;27,1,0)</f>
        <v>1</v>
      </c>
      <c r="N286" s="1" t="n">
        <v>0</v>
      </c>
      <c r="O286" s="1" t="n">
        <v>1</v>
      </c>
      <c r="P286" s="1" t="n">
        <f aca="false">SUM(E286:O286)</f>
        <v>2</v>
      </c>
      <c r="Q286" s="1" t="n">
        <v>140</v>
      </c>
      <c r="R286" s="1" t="n">
        <v>90</v>
      </c>
      <c r="S286" s="1" t="n">
        <v>50</v>
      </c>
      <c r="T286" s="2" t="n">
        <v>106.666666666667</v>
      </c>
      <c r="U286" s="3" t="n">
        <v>91</v>
      </c>
      <c r="V286" s="3" t="n">
        <v>172</v>
      </c>
      <c r="W286" s="2" t="n">
        <v>30.7598702001082</v>
      </c>
      <c r="X286" s="2" t="n">
        <v>2</v>
      </c>
      <c r="Y286" s="3" t="n">
        <v>93.5</v>
      </c>
      <c r="Z286" s="3" t="n">
        <v>109</v>
      </c>
      <c r="AA286" s="2" t="n">
        <v>33.9245794229318</v>
      </c>
      <c r="AB286" s="2" t="n">
        <v>0.543604651162791</v>
      </c>
      <c r="AC286" s="2" t="n">
        <v>0.857798165137615</v>
      </c>
      <c r="AD286" s="3" t="n">
        <v>22.5</v>
      </c>
      <c r="AE286" s="3" t="n">
        <v>20.5</v>
      </c>
      <c r="AF286" s="3" t="n">
        <v>70.5</v>
      </c>
      <c r="AG286" s="1" t="n">
        <v>10</v>
      </c>
      <c r="AH286" s="3" t="n">
        <v>54.5</v>
      </c>
      <c r="AI286" s="3" t="n">
        <v>49.6</v>
      </c>
      <c r="AJ286" s="3" t="n">
        <v>67</v>
      </c>
      <c r="AK286" s="3" t="n">
        <v>3.5</v>
      </c>
      <c r="AL286" s="1" t="n">
        <v>2060</v>
      </c>
      <c r="AM286" s="1" t="n">
        <v>43</v>
      </c>
      <c r="AN286" s="1" t="n">
        <v>3667</v>
      </c>
      <c r="AO286" s="1" t="n">
        <v>108</v>
      </c>
      <c r="AP286" s="1" t="n">
        <v>141</v>
      </c>
      <c r="AQ286" s="1" t="n">
        <v>179</v>
      </c>
      <c r="AR286" s="1" t="n">
        <v>113</v>
      </c>
      <c r="AS286" s="1" t="n">
        <v>100</v>
      </c>
      <c r="AT286" s="1" t="n">
        <v>2</v>
      </c>
      <c r="AU286" s="1" t="n">
        <v>3150</v>
      </c>
      <c r="AV286" s="1" t="n">
        <f aca="false">((AO286*15)+(AP286*30)+(AQ286*30)+(AR286*30)+(AS286*15))</f>
        <v>16110</v>
      </c>
      <c r="AW286" s="1" t="n">
        <v>4.6</v>
      </c>
      <c r="BS286" s="1" t="n">
        <v>211</v>
      </c>
      <c r="BT286" s="1" t="n">
        <v>1</v>
      </c>
      <c r="BU286" s="1" t="n">
        <v>34</v>
      </c>
      <c r="BV286" s="1" t="n">
        <v>1</v>
      </c>
      <c r="BW286" s="1" t="n">
        <v>129</v>
      </c>
      <c r="BX286" s="1" t="n">
        <v>0</v>
      </c>
      <c r="BY286" s="1" t="n">
        <v>48</v>
      </c>
      <c r="BZ286" s="1" t="n">
        <v>241</v>
      </c>
      <c r="CA286" s="1" t="n">
        <v>1</v>
      </c>
      <c r="CB286" s="1" t="n">
        <v>5</v>
      </c>
      <c r="CC286" s="1" t="n">
        <v>2</v>
      </c>
      <c r="CL286" s="4" t="n">
        <v>0.05</v>
      </c>
      <c r="CM286" s="4" t="n">
        <v>0.04</v>
      </c>
    </row>
    <row r="287" customFormat="false" ht="15" hidden="false" customHeight="true" outlineLevel="0" collapsed="false">
      <c r="A287" s="1" t="n">
        <v>31079</v>
      </c>
      <c r="B287" s="1" t="n">
        <v>1</v>
      </c>
      <c r="C287" s="1" t="n">
        <v>24</v>
      </c>
      <c r="D287" s="1" t="n">
        <v>1</v>
      </c>
      <c r="E287" s="1" t="n">
        <v>1</v>
      </c>
      <c r="F287" s="1" t="n">
        <v>0</v>
      </c>
      <c r="G287" s="1" t="n">
        <v>1</v>
      </c>
      <c r="H287" s="1" t="n">
        <v>0</v>
      </c>
      <c r="I287" s="1" t="n">
        <v>0</v>
      </c>
      <c r="J287" s="1" t="n">
        <v>0</v>
      </c>
      <c r="K287" s="1" t="n">
        <v>0</v>
      </c>
      <c r="L287" s="1" t="n">
        <v>0</v>
      </c>
      <c r="M287" s="1" t="n">
        <f aca="false">IF(U287&gt;27,1,0)</f>
        <v>1</v>
      </c>
      <c r="N287" s="1" t="n">
        <v>0</v>
      </c>
      <c r="O287" s="1" t="n">
        <v>1</v>
      </c>
      <c r="P287" s="1" t="n">
        <f aca="false">SUM(E287:O287)</f>
        <v>4</v>
      </c>
      <c r="Q287" s="1" t="n">
        <v>120</v>
      </c>
      <c r="R287" s="1" t="n">
        <v>80</v>
      </c>
      <c r="S287" s="1" t="n">
        <v>40</v>
      </c>
      <c r="T287" s="2" t="n">
        <v>93.3333333333333</v>
      </c>
      <c r="U287" s="3" t="n">
        <v>79.7</v>
      </c>
      <c r="V287" s="3" t="n">
        <v>181</v>
      </c>
      <c r="W287" s="2" t="n">
        <v>24.327706724459</v>
      </c>
      <c r="X287" s="2" t="n">
        <v>0</v>
      </c>
      <c r="Y287" s="3" t="n">
        <v>88.3</v>
      </c>
      <c r="Z287" s="3" t="n">
        <v>100</v>
      </c>
      <c r="AA287" s="2" t="n">
        <v>39.1502530225938</v>
      </c>
      <c r="AB287" s="2" t="n">
        <v>0.487845303867403</v>
      </c>
      <c r="AC287" s="2" t="n">
        <v>0.883</v>
      </c>
      <c r="AD287" s="3" t="n">
        <v>19.7</v>
      </c>
      <c r="AE287" s="3" t="n">
        <v>15.7</v>
      </c>
      <c r="AF287" s="3" t="n">
        <v>64</v>
      </c>
      <c r="AG287" s="1" t="n">
        <v>4</v>
      </c>
      <c r="AH287" s="3" t="n">
        <v>55</v>
      </c>
      <c r="AI287" s="3" t="n">
        <v>43.8</v>
      </c>
      <c r="AJ287" s="3" t="n">
        <v>60.8</v>
      </c>
      <c r="AK287" s="3" t="n">
        <v>3.2</v>
      </c>
      <c r="AL287" s="1" t="n">
        <v>1900</v>
      </c>
      <c r="AM287" s="1" t="n">
        <v>29</v>
      </c>
      <c r="AN287" s="1" t="n">
        <v>2945</v>
      </c>
      <c r="AO287" s="1" t="n">
        <v>100</v>
      </c>
      <c r="AP287" s="1" t="n">
        <v>184</v>
      </c>
      <c r="AQ287" s="1" t="n">
        <v>165</v>
      </c>
      <c r="AR287" s="1" t="n">
        <v>112</v>
      </c>
      <c r="AS287" s="1" t="n">
        <v>88</v>
      </c>
      <c r="AT287" s="1" t="n">
        <v>2</v>
      </c>
      <c r="AU287" s="1" t="n">
        <v>4650</v>
      </c>
      <c r="AV287" s="1" t="n">
        <f aca="false">((AO287*15)+(AP287*30)+(AQ287*30)+(AR287*30)+(AS287*15))</f>
        <v>16650</v>
      </c>
      <c r="BS287" s="1" t="n">
        <v>236</v>
      </c>
      <c r="BT287" s="1" t="n">
        <v>1</v>
      </c>
      <c r="BU287" s="1" t="n">
        <v>72</v>
      </c>
      <c r="BV287" s="1" t="n">
        <v>0</v>
      </c>
      <c r="BW287" s="1" t="n">
        <v>144</v>
      </c>
      <c r="BX287" s="1" t="n">
        <v>1</v>
      </c>
      <c r="BY287" s="1" t="n">
        <v>20</v>
      </c>
      <c r="BZ287" s="1" t="n">
        <v>102</v>
      </c>
      <c r="CA287" s="1" t="n">
        <v>0</v>
      </c>
      <c r="CB287" s="1" t="n">
        <v>1</v>
      </c>
      <c r="CL287" s="4" t="n">
        <v>0.035</v>
      </c>
      <c r="CM287" s="4" t="n">
        <v>0.0475</v>
      </c>
    </row>
    <row r="288" customFormat="false" ht="15" hidden="false" customHeight="true" outlineLevel="0" collapsed="false">
      <c r="A288" s="1" t="n">
        <v>31081</v>
      </c>
      <c r="B288" s="1" t="n">
        <v>2</v>
      </c>
      <c r="C288" s="1" t="n">
        <v>57</v>
      </c>
      <c r="D288" s="1" t="n">
        <v>1</v>
      </c>
      <c r="E288" s="1" t="n">
        <v>1</v>
      </c>
      <c r="F288" s="1" t="n">
        <v>1</v>
      </c>
      <c r="G288" s="1" t="n">
        <v>1</v>
      </c>
      <c r="H288" s="1" t="n">
        <v>0</v>
      </c>
      <c r="I288" s="1" t="n">
        <v>0</v>
      </c>
      <c r="J288" s="1" t="n">
        <v>0</v>
      </c>
      <c r="K288" s="1" t="n">
        <v>0</v>
      </c>
      <c r="L288" s="1" t="n">
        <v>0</v>
      </c>
      <c r="M288" s="1" t="n">
        <f aca="false">IF(U288&gt;27,1,0)</f>
        <v>1</v>
      </c>
      <c r="N288" s="1" t="n">
        <v>0</v>
      </c>
      <c r="O288" s="1" t="n">
        <v>1</v>
      </c>
      <c r="P288" s="1" t="n">
        <f aca="false">SUM(E288:O288)</f>
        <v>5</v>
      </c>
      <c r="Q288" s="1" t="n">
        <v>140</v>
      </c>
      <c r="R288" s="1" t="n">
        <v>90</v>
      </c>
      <c r="S288" s="1" t="n">
        <v>50</v>
      </c>
      <c r="T288" s="2" t="n">
        <v>106.666666666667</v>
      </c>
      <c r="U288" s="3" t="n">
        <v>85.6</v>
      </c>
      <c r="V288" s="3" t="n">
        <v>158</v>
      </c>
      <c r="W288" s="2" t="n">
        <v>34.2893767024515</v>
      </c>
      <c r="X288" s="2" t="n">
        <v>2</v>
      </c>
      <c r="Y288" s="3" t="n">
        <v>87.5</v>
      </c>
      <c r="Z288" s="3" t="n">
        <v>122</v>
      </c>
      <c r="AA288" s="2" t="n">
        <v>47.2101535669344</v>
      </c>
      <c r="AB288" s="2" t="n">
        <v>0.55379746835443</v>
      </c>
      <c r="AC288" s="2" t="n">
        <v>0.717213114754098</v>
      </c>
      <c r="AD288" s="3" t="n">
        <v>44.4</v>
      </c>
      <c r="AE288" s="3" t="n">
        <v>38</v>
      </c>
      <c r="AF288" s="3" t="n">
        <v>47.6</v>
      </c>
      <c r="AG288" s="1" t="n">
        <v>12</v>
      </c>
      <c r="AH288" s="3" t="n">
        <v>39.5</v>
      </c>
      <c r="AI288" s="3" t="n">
        <v>33.8</v>
      </c>
      <c r="AJ288" s="3" t="n">
        <v>45.2</v>
      </c>
      <c r="AK288" s="3" t="n">
        <v>2.4</v>
      </c>
      <c r="AL288" s="1" t="n">
        <v>1468</v>
      </c>
      <c r="AM288" s="1" t="n">
        <v>72</v>
      </c>
      <c r="AN288" s="1" t="n">
        <v>2408</v>
      </c>
      <c r="AO288" s="1" t="n">
        <v>97</v>
      </c>
      <c r="AP288" s="1" t="n">
        <v>143</v>
      </c>
      <c r="AQ288" s="1" t="n">
        <v>149</v>
      </c>
      <c r="AR288" s="1" t="n">
        <v>111</v>
      </c>
      <c r="AS288" s="1" t="n">
        <v>107</v>
      </c>
      <c r="AT288" s="1" t="n">
        <v>1</v>
      </c>
      <c r="AU288" s="1" t="n">
        <v>3510</v>
      </c>
      <c r="AV288" s="1" t="n">
        <f aca="false">((AO288*15)+(AP288*30)+(AQ288*30)+(AR288*30)+(AS288*15))</f>
        <v>15150</v>
      </c>
      <c r="BS288" s="1" t="n">
        <v>192</v>
      </c>
      <c r="BT288" s="1" t="n">
        <v>0</v>
      </c>
      <c r="BU288" s="1" t="n">
        <v>37</v>
      </c>
      <c r="BV288" s="1" t="n">
        <v>1</v>
      </c>
      <c r="BW288" s="1" t="n">
        <v>127</v>
      </c>
      <c r="BX288" s="1" t="n">
        <v>0</v>
      </c>
      <c r="BY288" s="1" t="n">
        <v>28</v>
      </c>
      <c r="BZ288" s="1" t="n">
        <v>140</v>
      </c>
      <c r="CA288" s="1" t="n">
        <v>0</v>
      </c>
      <c r="CB288" s="1" t="n">
        <v>4</v>
      </c>
      <c r="CC288" s="1" t="n">
        <v>1</v>
      </c>
      <c r="CL288" s="4" t="n">
        <v>0.0525</v>
      </c>
      <c r="CM288" s="4" t="n">
        <v>0.055</v>
      </c>
    </row>
    <row r="289" customFormat="false" ht="15" hidden="false" customHeight="true" outlineLevel="0" collapsed="false">
      <c r="A289" s="1" t="n">
        <v>31083</v>
      </c>
      <c r="B289" s="1" t="n">
        <v>1</v>
      </c>
      <c r="C289" s="1" t="n">
        <v>54</v>
      </c>
      <c r="D289" s="1" t="n">
        <v>1</v>
      </c>
      <c r="E289" s="1" t="n">
        <v>1</v>
      </c>
      <c r="F289" s="1" t="n">
        <v>1</v>
      </c>
      <c r="G289" s="1" t="n">
        <v>1</v>
      </c>
      <c r="H289" s="1" t="n">
        <v>0</v>
      </c>
      <c r="I289" s="1" t="n">
        <v>0</v>
      </c>
      <c r="J289" s="1" t="n">
        <v>0</v>
      </c>
      <c r="K289" s="1" t="n">
        <v>0</v>
      </c>
      <c r="L289" s="1" t="n">
        <v>0</v>
      </c>
      <c r="M289" s="1" t="n">
        <v>1</v>
      </c>
      <c r="N289" s="1" t="n">
        <v>0</v>
      </c>
      <c r="O289" s="1" t="n">
        <v>1</v>
      </c>
      <c r="P289" s="1" t="n">
        <f aca="false">SUM(E289:O289)</f>
        <v>5</v>
      </c>
      <c r="Q289" s="1" t="n">
        <v>190</v>
      </c>
      <c r="R289" s="1" t="n">
        <v>130</v>
      </c>
      <c r="S289" s="1" t="n">
        <v>60</v>
      </c>
      <c r="T289" s="2" t="n">
        <v>150</v>
      </c>
      <c r="U289" s="3" t="n">
        <v>103</v>
      </c>
      <c r="V289" s="3" t="n">
        <v>173</v>
      </c>
      <c r="W289" s="2" t="n">
        <v>34.4147816499048</v>
      </c>
      <c r="X289" s="2" t="n">
        <v>2</v>
      </c>
      <c r="Y289" s="3" t="n">
        <v>115.5</v>
      </c>
      <c r="Z289" s="3" t="n">
        <v>114.25</v>
      </c>
      <c r="AA289" s="2" t="n">
        <v>47.1095980958828</v>
      </c>
      <c r="AB289" s="2" t="n">
        <v>0.667630057803468</v>
      </c>
      <c r="AC289" s="2" t="n">
        <v>1.0109409190372</v>
      </c>
      <c r="AD289" s="3" t="n">
        <v>39.3</v>
      </c>
      <c r="AE289" s="3" t="n">
        <v>40.5</v>
      </c>
      <c r="AF289" s="3" t="n">
        <v>62.5</v>
      </c>
      <c r="AG289" s="1" t="n">
        <v>21</v>
      </c>
      <c r="AH289" s="3" t="n">
        <v>45.9</v>
      </c>
      <c r="AI289" s="3" t="n">
        <v>47.3</v>
      </c>
      <c r="AJ289" s="3" t="n">
        <v>59.4</v>
      </c>
      <c r="AK289" s="3" t="n">
        <v>3.1</v>
      </c>
      <c r="AL289" s="1" t="n">
        <v>1889</v>
      </c>
      <c r="AM289" s="1" t="n">
        <v>69</v>
      </c>
      <c r="AN289" s="1" t="n">
        <v>2928</v>
      </c>
      <c r="AO289" s="1" t="n">
        <v>134</v>
      </c>
      <c r="AP289" s="1" t="n">
        <v>203</v>
      </c>
      <c r="AQ289" s="1" t="n">
        <v>237</v>
      </c>
      <c r="AR289" s="1" t="n">
        <v>238</v>
      </c>
      <c r="AS289" s="1" t="n">
        <v>210</v>
      </c>
      <c r="AT289" s="1" t="n">
        <v>5</v>
      </c>
      <c r="AU289" s="1" t="n">
        <f aca="false">((AO289*15)+(AP289*30)+(AQ289*30)+(AR289*30)+(AS289*15))-(AO289*120)</f>
        <v>9420</v>
      </c>
      <c r="AV289" s="1" t="n">
        <f aca="false">((AO289*15)+(AP289*30)+(AQ289*30)+(AR289*30)+(AS289*15))</f>
        <v>25500</v>
      </c>
      <c r="AW289" s="1" t="n">
        <v>4.7</v>
      </c>
      <c r="BS289" s="1" t="n">
        <v>179</v>
      </c>
      <c r="BT289" s="1" t="n">
        <v>0</v>
      </c>
      <c r="BU289" s="1" t="n">
        <v>33</v>
      </c>
      <c r="BV289" s="1" t="n">
        <v>1</v>
      </c>
      <c r="BW289" s="1" t="n">
        <v>110</v>
      </c>
      <c r="BX289" s="1" t="n">
        <v>0</v>
      </c>
      <c r="BY289" s="1" t="n">
        <v>36</v>
      </c>
      <c r="BZ289" s="1" t="n">
        <v>181</v>
      </c>
      <c r="CA289" s="1" t="n">
        <v>1</v>
      </c>
      <c r="CB289" s="1" t="n">
        <v>5</v>
      </c>
      <c r="CC289" s="1" t="n">
        <v>2</v>
      </c>
      <c r="CL289" s="4" t="n">
        <v>0.0725</v>
      </c>
      <c r="CM289" s="4" t="n">
        <v>0</v>
      </c>
    </row>
    <row r="290" customFormat="false" ht="15" hidden="false" customHeight="true" outlineLevel="0" collapsed="false">
      <c r="A290" s="1" t="n">
        <v>31085</v>
      </c>
      <c r="B290" s="1" t="n">
        <v>2</v>
      </c>
      <c r="C290" s="1" t="n">
        <v>60</v>
      </c>
      <c r="D290" s="1" t="n">
        <v>1</v>
      </c>
      <c r="E290" s="1" t="n">
        <v>0</v>
      </c>
      <c r="F290" s="1" t="n">
        <v>1</v>
      </c>
      <c r="G290" s="1" t="n">
        <v>1</v>
      </c>
      <c r="H290" s="1" t="n">
        <v>0</v>
      </c>
      <c r="I290" s="1" t="n">
        <v>1</v>
      </c>
      <c r="J290" s="1" t="n">
        <v>0</v>
      </c>
      <c r="K290" s="1" t="n">
        <v>0</v>
      </c>
      <c r="L290" s="1" t="n">
        <v>0</v>
      </c>
      <c r="M290" s="1" t="n">
        <v>1</v>
      </c>
      <c r="N290" s="1" t="n">
        <v>0</v>
      </c>
      <c r="O290" s="1" t="n">
        <v>1</v>
      </c>
      <c r="P290" s="1" t="n">
        <f aca="false">SUM(E290:O290)</f>
        <v>5</v>
      </c>
      <c r="Q290" s="1" t="n">
        <v>110</v>
      </c>
      <c r="R290" s="1" t="n">
        <v>80</v>
      </c>
      <c r="S290" s="1" t="n">
        <v>30</v>
      </c>
      <c r="T290" s="2" t="n">
        <v>90</v>
      </c>
      <c r="U290" s="3" t="n">
        <v>74.7</v>
      </c>
      <c r="V290" s="3" t="n">
        <v>165</v>
      </c>
      <c r="W290" s="2" t="n">
        <v>27.4380165289256</v>
      </c>
      <c r="X290" s="2" t="n">
        <v>1</v>
      </c>
      <c r="Y290" s="3" t="n">
        <v>81.9</v>
      </c>
      <c r="Z290" s="3" t="n">
        <v>104.5</v>
      </c>
      <c r="AA290" s="2" t="n">
        <v>42.4414314141365</v>
      </c>
      <c r="AB290" s="2" t="n">
        <v>0.496363636363636</v>
      </c>
      <c r="AC290" s="2" t="n">
        <v>0.783732057416268</v>
      </c>
      <c r="AD290" s="3" t="n">
        <v>42.7</v>
      </c>
      <c r="AE290" s="3" t="n">
        <v>31.9</v>
      </c>
      <c r="AF290" s="3" t="n">
        <v>42.8</v>
      </c>
      <c r="AG290" s="1" t="n">
        <v>10</v>
      </c>
      <c r="AH290" s="3" t="n">
        <v>40</v>
      </c>
      <c r="AI290" s="3" t="n">
        <v>29.9</v>
      </c>
      <c r="AJ290" s="3" t="n">
        <v>40.6</v>
      </c>
      <c r="AK290" s="3" t="n">
        <v>2.2</v>
      </c>
      <c r="AL290" s="1" t="n">
        <v>1319</v>
      </c>
      <c r="AM290" s="1" t="n">
        <v>75</v>
      </c>
      <c r="AN290" s="1" t="n">
        <v>2058</v>
      </c>
      <c r="AO290" s="1" t="n">
        <v>103</v>
      </c>
      <c r="AP290" s="1" t="n">
        <v>176</v>
      </c>
      <c r="AQ290" s="1" t="n">
        <v>219</v>
      </c>
      <c r="AR290" s="1" t="n">
        <v>171</v>
      </c>
      <c r="AS290" s="1" t="n">
        <v>138</v>
      </c>
      <c r="AT290" s="1" t="n">
        <v>2</v>
      </c>
      <c r="AU290" s="1" t="n">
        <f aca="false">((AO290*15)+(AP290*30)+(AQ290*30)+(AR290*30)+(AS290*15))-(AO290*120)</f>
        <v>8235</v>
      </c>
      <c r="AV290" s="1" t="n">
        <f aca="false">((AO290*15)+(AP290*30)+(AQ290*30)+(AR290*30)+(AS290*15))</f>
        <v>20595</v>
      </c>
      <c r="AW290" s="1" t="n">
        <v>5.73</v>
      </c>
      <c r="BS290" s="1" t="n">
        <v>257</v>
      </c>
      <c r="BT290" s="1" t="n">
        <v>1</v>
      </c>
      <c r="BU290" s="1" t="n">
        <v>36</v>
      </c>
      <c r="BV290" s="1" t="n">
        <v>1</v>
      </c>
      <c r="BW290" s="1" t="n">
        <v>190</v>
      </c>
      <c r="BX290" s="1" t="n">
        <v>1</v>
      </c>
      <c r="BY290" s="1" t="n">
        <v>31</v>
      </c>
      <c r="BZ290" s="1" t="n">
        <v>157</v>
      </c>
      <c r="CA290" s="1" t="n">
        <v>1</v>
      </c>
      <c r="CB290" s="1" t="n">
        <v>3</v>
      </c>
      <c r="CL290" s="4" t="n">
        <v>0.04</v>
      </c>
      <c r="CM290" s="4" t="n">
        <v>0.045</v>
      </c>
    </row>
    <row r="291" customFormat="false" ht="15" hidden="false" customHeight="true" outlineLevel="0" collapsed="false">
      <c r="A291" s="1" t="n">
        <v>31088</v>
      </c>
      <c r="B291" s="1" t="n">
        <v>1</v>
      </c>
      <c r="C291" s="1" t="n">
        <v>34</v>
      </c>
      <c r="D291" s="1" t="n">
        <v>1</v>
      </c>
      <c r="E291" s="1" t="n">
        <v>0</v>
      </c>
      <c r="F291" s="1" t="n">
        <v>0</v>
      </c>
      <c r="G291" s="1" t="n">
        <v>1</v>
      </c>
      <c r="H291" s="1" t="n">
        <v>1</v>
      </c>
      <c r="I291" s="1" t="n">
        <v>0</v>
      </c>
      <c r="J291" s="1" t="n">
        <v>0</v>
      </c>
      <c r="K291" s="1" t="n">
        <v>0</v>
      </c>
      <c r="L291" s="1" t="n">
        <v>0</v>
      </c>
      <c r="M291" s="1" t="n">
        <v>1</v>
      </c>
      <c r="N291" s="1" t="n">
        <v>1</v>
      </c>
      <c r="O291" s="1" t="n">
        <v>1</v>
      </c>
      <c r="P291" s="1" t="n">
        <f aca="false">SUM(E291:O291)</f>
        <v>5</v>
      </c>
      <c r="Q291" s="1" t="n">
        <v>170</v>
      </c>
      <c r="R291" s="1" t="n">
        <v>110</v>
      </c>
      <c r="S291" s="1" t="n">
        <v>60</v>
      </c>
      <c r="T291" s="2" t="n">
        <v>130</v>
      </c>
      <c r="U291" s="3" t="n">
        <v>118.5</v>
      </c>
      <c r="V291" s="3" t="n">
        <v>174.5</v>
      </c>
      <c r="W291" s="2" t="n">
        <v>38.9159366507664</v>
      </c>
      <c r="X291" s="2" t="n">
        <v>2</v>
      </c>
      <c r="Y291" s="3" t="n">
        <v>118.7</v>
      </c>
      <c r="Z291" s="3" t="n">
        <v>118.5</v>
      </c>
      <c r="AA291" s="2" t="n">
        <v>43.2211026092729</v>
      </c>
      <c r="AB291" s="2" t="n">
        <v>0.680229226361032</v>
      </c>
      <c r="AC291" s="2" t="n">
        <v>1.00168776371308</v>
      </c>
      <c r="AD291" s="3" t="n">
        <v>36.4</v>
      </c>
      <c r="AE291" s="3" t="n">
        <v>43.1</v>
      </c>
      <c r="AF291" s="3" t="n">
        <v>75.4</v>
      </c>
      <c r="AG291" s="1" t="n">
        <v>18</v>
      </c>
      <c r="AH291" s="3" t="n">
        <v>47.5</v>
      </c>
      <c r="AI291" s="3" t="n">
        <v>56.3</v>
      </c>
      <c r="AJ291" s="3" t="n">
        <v>71.7</v>
      </c>
      <c r="AK291" s="3" t="n">
        <v>3.7</v>
      </c>
      <c r="AL291" s="1" t="n">
        <v>2311</v>
      </c>
      <c r="AM291" s="1" t="n">
        <v>49</v>
      </c>
      <c r="AN291" s="1" t="n">
        <v>3582</v>
      </c>
      <c r="AO291" s="1" t="n">
        <v>112</v>
      </c>
      <c r="AP291" s="1" t="n">
        <v>162</v>
      </c>
      <c r="AQ291" s="1" t="n">
        <v>197</v>
      </c>
      <c r="AR291" s="1" t="n">
        <v>171</v>
      </c>
      <c r="AS291" s="1" t="n">
        <v>176</v>
      </c>
      <c r="AT291" s="1" t="n">
        <v>4</v>
      </c>
      <c r="AU291" s="1" t="n">
        <f aca="false">((AO291*15)+(AP291*30)+(AQ291*30)+(AR291*30)+(AS291*15))-(AO291*120)</f>
        <v>6780</v>
      </c>
      <c r="AV291" s="1" t="n">
        <f aca="false">((AO291*15)+(AP291*30)+(AQ291*30)+(AR291*30)+(AS291*15))</f>
        <v>20220</v>
      </c>
      <c r="AW291" s="1" t="n">
        <v>5.56</v>
      </c>
      <c r="AX291" s="4" t="n">
        <f aca="false">10000/SQRT((AO291*BE291)*(AVERAGE(AO291:AS291)*AVERAGE(BE291:BI291)))</f>
        <v>1.38142337503408</v>
      </c>
      <c r="AY291" s="4" t="n">
        <v>1</v>
      </c>
      <c r="AZ291" s="2" t="n">
        <f aca="false">(AO291*BE291)/405</f>
        <v>7.27308641975309</v>
      </c>
      <c r="BA291" s="2" t="n">
        <v>1</v>
      </c>
      <c r="BB291" s="2" t="n">
        <f aca="false">1/(LOG(BE291)+LOG(AO291))</f>
        <v>0.288253072911261</v>
      </c>
      <c r="BC291" s="2" t="n">
        <f aca="false">(BF291-BE291)/(AP291-AO291)</f>
        <v>1.554</v>
      </c>
      <c r="BD291" s="2" t="n">
        <f aca="false">(20*BE291)/((AO291/18)-3.5)</f>
        <v>193.224489795918</v>
      </c>
      <c r="BE291" s="3" t="n">
        <v>26.3</v>
      </c>
      <c r="BF291" s="3" t="n">
        <v>104</v>
      </c>
      <c r="BG291" s="3" t="n">
        <v>134</v>
      </c>
      <c r="BH291" s="3" t="n">
        <v>95.4</v>
      </c>
      <c r="BI291" s="3" t="n">
        <v>184</v>
      </c>
      <c r="BJ291" s="2" t="n">
        <f aca="false">((BE291*15)+(BF291*30)+(BG291*30)+(BH291*30)+(BI291*15))-(BE291*120)</f>
        <v>10000.5</v>
      </c>
      <c r="BK291" s="2" t="n">
        <f aca="false">((BE291*15)+(BF291*30)+(BG291*30)+(BH291*30)+(BI291*15))</f>
        <v>13156.5</v>
      </c>
      <c r="BL291" s="2" t="n">
        <f aca="false">(1/BE291)</f>
        <v>0.0380228136882129</v>
      </c>
      <c r="BM291" s="2" t="n">
        <f aca="false">(BJ291/AU291)</f>
        <v>1.475</v>
      </c>
      <c r="BN291" s="2" t="n">
        <f aca="false">(BK291/AV291)</f>
        <v>0.65066765578635</v>
      </c>
      <c r="BO291" s="2" t="n">
        <f aca="false">(AX291*BM291)</f>
        <v>2.03759947817527</v>
      </c>
      <c r="BP291" s="2" t="n">
        <f aca="false">(AX291*BN291)</f>
        <v>0.898847509081893</v>
      </c>
      <c r="BQ291" s="2" t="n">
        <v>1</v>
      </c>
      <c r="BR291" s="4" t="n">
        <f aca="false">(BC291*BL291)</f>
        <v>0.0590874524714829</v>
      </c>
      <c r="BS291" s="1" t="n">
        <v>193</v>
      </c>
      <c r="BT291" s="1" t="n">
        <v>0</v>
      </c>
      <c r="BU291" s="1" t="n">
        <v>34</v>
      </c>
      <c r="BV291" s="1" t="n">
        <v>1</v>
      </c>
      <c r="BW291" s="1" t="n">
        <v>84</v>
      </c>
      <c r="BX291" s="1" t="n">
        <v>0</v>
      </c>
      <c r="BY291" s="1" t="n">
        <v>70</v>
      </c>
      <c r="BZ291" s="1" t="n">
        <v>350</v>
      </c>
      <c r="CA291" s="1" t="n">
        <v>1</v>
      </c>
      <c r="CB291" s="1" t="n">
        <v>5</v>
      </c>
      <c r="CC291" s="1" t="n">
        <v>2</v>
      </c>
      <c r="CL291" s="4" t="n">
        <v>0.04</v>
      </c>
      <c r="CM291" s="4" t="n">
        <v>0.035</v>
      </c>
      <c r="CN291" s="1" t="n">
        <v>1277</v>
      </c>
      <c r="CO291" s="1" t="n">
        <v>11.0571652310102</v>
      </c>
      <c r="CP291" s="1" t="n">
        <v>45.5285826155051</v>
      </c>
      <c r="CQ291" s="1" t="n">
        <v>5.56773688332028</v>
      </c>
      <c r="CR291" s="1" t="n">
        <v>21.2842599843383</v>
      </c>
      <c r="CS291" s="1" t="n">
        <v>10.7126076742365</v>
      </c>
      <c r="CT291" s="1" t="n">
        <v>44.7298355520752</v>
      </c>
      <c r="CU291" s="1" t="n">
        <v>0</v>
      </c>
      <c r="CV291" s="1" t="n">
        <v>1.3</v>
      </c>
      <c r="CW291" s="1" t="n">
        <v>7.1</v>
      </c>
      <c r="CX291" s="1" t="n">
        <v>0</v>
      </c>
      <c r="CY291" s="1" t="n">
        <v>0</v>
      </c>
      <c r="CZ291" s="1" t="n">
        <v>9.2</v>
      </c>
      <c r="DA291" s="1" t="n">
        <v>1.1</v>
      </c>
      <c r="DB291" s="1" t="n">
        <v>0</v>
      </c>
      <c r="DC291" s="1" t="n">
        <v>2.8</v>
      </c>
      <c r="DD291" s="1" t="n">
        <v>35.3</v>
      </c>
      <c r="DE291" s="1" t="n">
        <v>64.6</v>
      </c>
      <c r="DF291" s="1" t="n">
        <v>7.9</v>
      </c>
      <c r="DG291" s="1" t="n">
        <v>30.2</v>
      </c>
      <c r="DH291" s="1" t="n">
        <v>15.2</v>
      </c>
      <c r="DI291" s="1" t="n">
        <v>25</v>
      </c>
      <c r="DJ291" s="1" t="n">
        <v>142.8</v>
      </c>
      <c r="DK291" s="1" t="n">
        <v>4.8</v>
      </c>
      <c r="DL291" s="1" t="n">
        <v>11.9</v>
      </c>
      <c r="DM291" s="1" t="s">
        <v>481</v>
      </c>
      <c r="DN291" s="1" t="s">
        <v>482</v>
      </c>
      <c r="DO291" s="1" t="s">
        <v>483</v>
      </c>
      <c r="DP291" s="1" t="s">
        <v>484</v>
      </c>
      <c r="DQ291" s="1" t="s">
        <v>485</v>
      </c>
      <c r="DR291" s="1" t="s">
        <v>486</v>
      </c>
      <c r="DS291" s="1" t="s">
        <v>487</v>
      </c>
      <c r="DT291" s="1" t="s">
        <v>488</v>
      </c>
      <c r="DU291" s="1" t="s">
        <v>489</v>
      </c>
      <c r="DV291" s="1" t="s">
        <v>490</v>
      </c>
      <c r="DW291" s="1" t="s">
        <v>491</v>
      </c>
      <c r="DX291" s="1" t="s">
        <v>492</v>
      </c>
      <c r="DY291" s="1" t="s">
        <v>493</v>
      </c>
      <c r="DZ291" s="1" t="s">
        <v>494</v>
      </c>
      <c r="EA291" s="1" t="s">
        <v>495</v>
      </c>
      <c r="EB291" s="1" t="s">
        <v>496</v>
      </c>
      <c r="EC291" s="1" t="s">
        <v>497</v>
      </c>
      <c r="ED291" s="1" t="n">
        <v>18</v>
      </c>
      <c r="EE291" s="1" t="n">
        <v>3.8</v>
      </c>
      <c r="EF291" s="1" t="n">
        <v>0</v>
      </c>
      <c r="EG291" s="1" t="n">
        <v>6</v>
      </c>
      <c r="EH291" s="1" t="n">
        <v>2</v>
      </c>
      <c r="EI291" s="1" t="n">
        <v>225</v>
      </c>
      <c r="EJ291" s="1" t="s">
        <v>425</v>
      </c>
      <c r="EK291" s="1" t="s">
        <v>425</v>
      </c>
      <c r="EL291" s="1" t="s">
        <v>425</v>
      </c>
      <c r="EM291" s="1" t="n">
        <v>1500</v>
      </c>
      <c r="EN291" s="1" t="n">
        <v>0</v>
      </c>
      <c r="EO291" s="1" t="n">
        <v>3</v>
      </c>
      <c r="EP291" s="1" t="n">
        <v>1</v>
      </c>
      <c r="EQ291" s="1" t="n">
        <v>1</v>
      </c>
      <c r="ER291" s="1" t="n">
        <v>300</v>
      </c>
      <c r="ES291" s="1" t="n">
        <v>10</v>
      </c>
      <c r="ET291" s="1" t="n">
        <v>0</v>
      </c>
      <c r="EU291" s="1" t="n">
        <v>0</v>
      </c>
      <c r="EV291" s="1" t="n">
        <v>0</v>
      </c>
      <c r="EW291" s="1" t="n">
        <v>0</v>
      </c>
      <c r="EX291" s="1" t="n">
        <v>0</v>
      </c>
      <c r="EY291" s="1" t="n">
        <v>0</v>
      </c>
      <c r="EZ291" s="1" t="n">
        <v>0</v>
      </c>
      <c r="FA291" s="1" t="n">
        <v>0</v>
      </c>
      <c r="FB291" s="1" t="n">
        <v>0</v>
      </c>
      <c r="FC291" s="1" t="n">
        <v>0</v>
      </c>
      <c r="FD291" s="1" t="n">
        <v>1</v>
      </c>
      <c r="FE291" s="1" t="n">
        <v>18</v>
      </c>
      <c r="FF291" s="1" t="n">
        <v>1</v>
      </c>
      <c r="FG291" s="1" t="n">
        <v>1</v>
      </c>
      <c r="FH291" s="1" t="n">
        <v>1</v>
      </c>
      <c r="FI291" s="1" t="n">
        <v>60</v>
      </c>
      <c r="FJ291" s="1" t="n">
        <v>3</v>
      </c>
      <c r="FK291" s="1" t="n">
        <v>1</v>
      </c>
      <c r="FL291" s="1" t="n">
        <v>3</v>
      </c>
      <c r="FM291" s="1" t="n">
        <v>4</v>
      </c>
      <c r="FN291" s="1" t="n">
        <v>4</v>
      </c>
      <c r="FO291" s="1" t="n">
        <v>2</v>
      </c>
      <c r="FP291" s="1" t="n">
        <v>2</v>
      </c>
      <c r="FQ291" s="1" t="n">
        <v>20.49012</v>
      </c>
      <c r="FR291" s="1" t="n">
        <v>314.9681</v>
      </c>
      <c r="FS291" s="1" t="n">
        <v>0.28</v>
      </c>
      <c r="FT291" s="1" t="n">
        <v>2</v>
      </c>
      <c r="FU291" s="1" t="n">
        <v>2</v>
      </c>
      <c r="FV291" s="1" t="n">
        <v>2</v>
      </c>
      <c r="FW291" s="1" t="n">
        <v>1980.57</v>
      </c>
      <c r="FX291" s="1" t="n">
        <v>89.63</v>
      </c>
      <c r="FY291" s="1" t="n">
        <v>54.44</v>
      </c>
      <c r="FZ291" s="1" t="n">
        <v>25.08</v>
      </c>
      <c r="GA291" s="1" t="n">
        <v>25.47</v>
      </c>
      <c r="GB291" s="1" t="n">
        <v>270.13</v>
      </c>
      <c r="GC291" s="1" t="n">
        <v>28.37</v>
      </c>
      <c r="GD291" s="1" t="n">
        <v>13.99</v>
      </c>
      <c r="GE291" s="1" t="n">
        <v>13.63</v>
      </c>
      <c r="GF291" s="1" t="n">
        <v>122.04</v>
      </c>
      <c r="GG291" s="1" t="n">
        <v>1.2</v>
      </c>
      <c r="GH291" s="1" t="n">
        <v>13.91</v>
      </c>
      <c r="GI291" s="1" t="n">
        <v>6.9</v>
      </c>
      <c r="GJ291" s="1" t="n">
        <v>28.92</v>
      </c>
      <c r="GK291" s="1" t="n">
        <v>22.84</v>
      </c>
      <c r="GL291" s="1" t="n">
        <v>11.57</v>
      </c>
      <c r="GM291" s="1" t="n">
        <v>8.13</v>
      </c>
      <c r="GN291" s="1" t="n">
        <v>0</v>
      </c>
      <c r="GO291" s="1" t="n">
        <v>19.31</v>
      </c>
      <c r="GP291" s="1" t="n">
        <v>8.6</v>
      </c>
      <c r="GQ291" s="1" t="n">
        <v>4.47</v>
      </c>
      <c r="GR291" s="1" t="n">
        <v>1.15</v>
      </c>
      <c r="GS291" s="1" t="n">
        <v>948.55</v>
      </c>
      <c r="GT291" s="1" t="n">
        <v>11.19</v>
      </c>
      <c r="GU291" s="1" t="n">
        <v>0.87</v>
      </c>
      <c r="GV291" s="1" t="n">
        <v>375.96</v>
      </c>
      <c r="GW291" s="1" t="n">
        <v>1738.66</v>
      </c>
      <c r="GX291" s="1" t="n">
        <v>2875.01</v>
      </c>
      <c r="GY291" s="1" t="n">
        <v>1989.64</v>
      </c>
      <c r="GZ291" s="1" t="n">
        <v>7.44</v>
      </c>
      <c r="HA291" s="1" t="n">
        <v>2.14</v>
      </c>
      <c r="HB291" s="1" t="n">
        <v>2.11</v>
      </c>
      <c r="HC291" s="1" t="n">
        <v>0</v>
      </c>
      <c r="HD291" s="1" t="n">
        <v>110.66</v>
      </c>
      <c r="HE291" s="1" t="n">
        <v>68.32</v>
      </c>
      <c r="HF291" s="1" t="n">
        <v>1.18</v>
      </c>
      <c r="HG291" s="1" t="n">
        <v>1.38</v>
      </c>
      <c r="HH291" s="1" t="n">
        <v>24.78</v>
      </c>
      <c r="HI291" s="1" t="n">
        <v>4.05</v>
      </c>
      <c r="HJ291" s="1" t="n">
        <v>1.76</v>
      </c>
      <c r="HK291" s="1" t="n">
        <v>1.45</v>
      </c>
      <c r="HL291" s="1" t="n">
        <v>234.12</v>
      </c>
      <c r="HM291" s="1" t="n">
        <v>3.86</v>
      </c>
      <c r="HN291" s="1" t="n">
        <v>60.2</v>
      </c>
      <c r="HO291" s="1" t="n">
        <v>2540.27</v>
      </c>
      <c r="HP291" s="1" t="n">
        <v>1992.38</v>
      </c>
      <c r="HQ291" s="1" t="n">
        <v>24.7</v>
      </c>
      <c r="HR291" s="1" t="n">
        <v>1270.09</v>
      </c>
      <c r="HS291" s="1" t="n">
        <v>12.13</v>
      </c>
      <c r="HT291" s="1" t="n">
        <v>7061.81</v>
      </c>
      <c r="HU291" s="1" t="n">
        <v>376.9</v>
      </c>
      <c r="HV291" s="1" t="n">
        <v>254.54</v>
      </c>
      <c r="HW291" s="1" t="n">
        <v>7.4</v>
      </c>
      <c r="HX291" s="1" t="n">
        <v>6.45</v>
      </c>
      <c r="HY291" s="1" t="n">
        <v>6.96</v>
      </c>
      <c r="HZ291" s="1" t="n">
        <v>0.29</v>
      </c>
      <c r="IA291" s="1" t="n">
        <v>11.27</v>
      </c>
      <c r="IB291" s="1" t="n">
        <v>2.71</v>
      </c>
      <c r="IC291" s="1" t="n">
        <v>22.39</v>
      </c>
      <c r="ID291" s="1" t="n">
        <v>8.37</v>
      </c>
      <c r="IE291" s="1" t="n">
        <v>16.25</v>
      </c>
      <c r="IF291" s="1" t="n">
        <v>18.36</v>
      </c>
      <c r="IG291" s="1" t="n">
        <v>15.03</v>
      </c>
      <c r="IH291" s="1" t="n">
        <v>220.41</v>
      </c>
      <c r="II291" s="1" t="n">
        <v>6.83</v>
      </c>
      <c r="IJ291" s="1" t="n">
        <v>25.13</v>
      </c>
      <c r="IK291" s="1" t="n">
        <v>30.8</v>
      </c>
      <c r="IL291" s="1" t="n">
        <v>1223258.2</v>
      </c>
      <c r="IM291" s="1" t="n">
        <v>4528.41</v>
      </c>
      <c r="IN291" s="1" t="n">
        <v>44.44</v>
      </c>
      <c r="IO291" s="1" t="n">
        <v>0.06</v>
      </c>
      <c r="IP291" s="1" t="n">
        <v>0.02</v>
      </c>
      <c r="IQ291" s="1" t="n">
        <v>0.02</v>
      </c>
      <c r="IR291" s="1" t="n">
        <v>0.04</v>
      </c>
      <c r="IS291" s="1" t="n">
        <v>0.13</v>
      </c>
      <c r="IT291" s="1" t="n">
        <v>0.02</v>
      </c>
      <c r="IU291" s="1" t="n">
        <v>0.41</v>
      </c>
      <c r="IV291" s="1" t="n">
        <v>0.4</v>
      </c>
      <c r="IW291" s="1" t="n">
        <v>6.06</v>
      </c>
      <c r="IX291" s="1" t="n">
        <v>3.5</v>
      </c>
      <c r="IY291" s="1" t="n">
        <v>1.83</v>
      </c>
      <c r="IZ291" s="1" t="n">
        <v>0.89</v>
      </c>
      <c r="JA291" s="1" t="n">
        <v>0.8</v>
      </c>
      <c r="JB291" s="1" t="n">
        <v>0</v>
      </c>
      <c r="JC291" s="1" t="n">
        <v>10.74</v>
      </c>
      <c r="JD291" s="1" t="n">
        <v>4.88</v>
      </c>
      <c r="JE291" s="1" t="n">
        <v>0.2</v>
      </c>
      <c r="JF291" s="1" t="n">
        <v>0.17</v>
      </c>
      <c r="JG291" s="1" t="n">
        <v>0.05</v>
      </c>
      <c r="JH291" s="1" t="n">
        <v>10.3</v>
      </c>
      <c r="JI291" s="1" t="n">
        <v>4.83</v>
      </c>
      <c r="JJ291" s="1" t="n">
        <v>0</v>
      </c>
      <c r="JK291" s="1" t="n">
        <v>0.04</v>
      </c>
      <c r="JL291" s="1" t="n">
        <v>0.89</v>
      </c>
      <c r="JM291" s="1" t="n">
        <v>0.55</v>
      </c>
      <c r="JN291" s="1" t="n">
        <v>0.06</v>
      </c>
      <c r="JO291" s="1" t="n">
        <v>0.13</v>
      </c>
      <c r="JP291" s="1" t="n">
        <v>0.09</v>
      </c>
      <c r="JQ291" s="1" t="n">
        <v>0.25</v>
      </c>
      <c r="JR291" s="1" t="n">
        <v>0.25</v>
      </c>
      <c r="JS291" s="1" t="n">
        <v>0.03</v>
      </c>
      <c r="JT291" s="1" t="n">
        <v>0.7</v>
      </c>
      <c r="JU291" s="1" t="n">
        <v>0.68</v>
      </c>
      <c r="JV291" s="1" t="n">
        <v>70</v>
      </c>
      <c r="JW291" s="1" t="n">
        <v>4200</v>
      </c>
      <c r="JX291" s="1" t="n">
        <v>63</v>
      </c>
      <c r="KB291" s="1" t="n">
        <v>8.1965</v>
      </c>
      <c r="KC291" s="1" t="n">
        <v>3.242</v>
      </c>
      <c r="KD291" s="1" t="n">
        <v>194.52</v>
      </c>
      <c r="KE291" s="1" t="n">
        <v>10.197</v>
      </c>
      <c r="KF291" s="1" t="n">
        <v>80.197</v>
      </c>
      <c r="KG291" s="1" t="n">
        <v>26.983</v>
      </c>
    </row>
    <row r="292" customFormat="false" ht="15" hidden="false" customHeight="true" outlineLevel="0" collapsed="false">
      <c r="A292" s="1" t="n">
        <v>31089</v>
      </c>
      <c r="B292" s="1" t="n">
        <v>1</v>
      </c>
      <c r="C292" s="1" t="n">
        <v>64</v>
      </c>
      <c r="D292" s="1" t="n">
        <v>1</v>
      </c>
      <c r="E292" s="1" t="n">
        <v>1</v>
      </c>
      <c r="F292" s="1" t="n">
        <v>1</v>
      </c>
      <c r="G292" s="1" t="n">
        <v>0</v>
      </c>
      <c r="H292" s="1" t="n">
        <v>0</v>
      </c>
      <c r="I292" s="1" t="n">
        <v>0</v>
      </c>
      <c r="J292" s="1" t="n">
        <v>0</v>
      </c>
      <c r="K292" s="1" t="n">
        <v>0</v>
      </c>
      <c r="L292" s="1" t="n">
        <v>0</v>
      </c>
      <c r="M292" s="1" t="n">
        <v>1</v>
      </c>
      <c r="N292" s="1" t="n">
        <v>0</v>
      </c>
      <c r="O292" s="1" t="n">
        <v>1</v>
      </c>
      <c r="P292" s="1" t="n">
        <f aca="false">SUM(E292:O292)</f>
        <v>4</v>
      </c>
      <c r="Q292" s="1" t="n">
        <v>160</v>
      </c>
      <c r="R292" s="1" t="n">
        <v>90</v>
      </c>
      <c r="S292" s="1" t="n">
        <v>70</v>
      </c>
      <c r="T292" s="2" t="n">
        <v>113.333333333333</v>
      </c>
      <c r="U292" s="3" t="n">
        <v>91</v>
      </c>
      <c r="V292" s="3" t="n">
        <v>182</v>
      </c>
      <c r="W292" s="2" t="n">
        <v>27.4725274725275</v>
      </c>
      <c r="X292" s="2" t="n">
        <v>1</v>
      </c>
      <c r="Y292" s="3" t="n">
        <v>101.4</v>
      </c>
      <c r="Z292" s="3" t="n">
        <v>101.8</v>
      </c>
      <c r="AA292" s="2" t="n">
        <v>39.4050114080601</v>
      </c>
      <c r="AB292" s="2" t="n">
        <v>0.557142857142857</v>
      </c>
      <c r="AC292" s="2" t="n">
        <v>0.996070726915521</v>
      </c>
      <c r="AD292" s="3" t="n">
        <v>25.2</v>
      </c>
      <c r="AE292" s="3" t="n">
        <v>22.9</v>
      </c>
      <c r="AF292" s="3" t="n">
        <v>68.1</v>
      </c>
      <c r="AG292" s="1" t="n">
        <v>14</v>
      </c>
      <c r="AH292" s="3" t="n">
        <v>50.4</v>
      </c>
      <c r="AI292" s="3" t="n">
        <v>45.9</v>
      </c>
      <c r="AJ292" s="3" t="n">
        <v>64.7</v>
      </c>
      <c r="AK292" s="3" t="n">
        <v>3.4</v>
      </c>
      <c r="AL292" s="1" t="n">
        <v>1979</v>
      </c>
      <c r="AM292" s="1" t="n">
        <v>55</v>
      </c>
      <c r="AN292" s="1" t="n">
        <v>3067</v>
      </c>
      <c r="AO292" s="1" t="n">
        <v>113</v>
      </c>
      <c r="AP292" s="1" t="n">
        <v>151</v>
      </c>
      <c r="AQ292" s="1" t="n">
        <v>192</v>
      </c>
      <c r="AR292" s="1" t="n">
        <v>144</v>
      </c>
      <c r="AS292" s="1" t="n">
        <v>119</v>
      </c>
      <c r="AT292" s="1" t="n">
        <v>2</v>
      </c>
      <c r="AU292" s="1" t="n">
        <f aca="false">((AO292*15)+(AP292*30)+(AQ292*30)+(AR292*30)+(AS292*15))-(AO292*120)</f>
        <v>4530</v>
      </c>
      <c r="AV292" s="1" t="n">
        <f aca="false">((AO292*15)+(AP292*30)+(AQ292*30)+(AR292*30)+(AS292*15))</f>
        <v>18090</v>
      </c>
      <c r="AW292" s="1" t="n">
        <v>6.12</v>
      </c>
      <c r="BS292" s="1" t="n">
        <v>163</v>
      </c>
      <c r="BT292" s="1" t="n">
        <v>0</v>
      </c>
      <c r="BU292" s="1" t="n">
        <v>36</v>
      </c>
      <c r="BV292" s="1" t="n">
        <v>1</v>
      </c>
      <c r="BW292" s="1" t="n">
        <v>70</v>
      </c>
      <c r="BX292" s="1" t="n">
        <v>0</v>
      </c>
      <c r="BY292" s="1" t="n">
        <v>57</v>
      </c>
      <c r="BZ292" s="1" t="n">
        <v>284</v>
      </c>
      <c r="CA292" s="1" t="n">
        <v>1</v>
      </c>
      <c r="CB292" s="1" t="n">
        <v>3</v>
      </c>
      <c r="CL292" s="4" t="n">
        <v>0.045</v>
      </c>
      <c r="CM292" s="4" t="n">
        <v>0.0625</v>
      </c>
    </row>
    <row r="293" customFormat="false" ht="15" hidden="false" customHeight="true" outlineLevel="0" collapsed="false">
      <c r="A293" s="1" t="n">
        <v>31095</v>
      </c>
      <c r="B293" s="1" t="n">
        <v>2</v>
      </c>
      <c r="C293" s="1" t="n">
        <v>55</v>
      </c>
      <c r="D293" s="1" t="n">
        <v>1</v>
      </c>
      <c r="E293" s="1" t="n">
        <v>0</v>
      </c>
      <c r="F293" s="1" t="n">
        <v>1</v>
      </c>
      <c r="G293" s="1" t="n">
        <v>1</v>
      </c>
      <c r="H293" s="1" t="n">
        <v>0</v>
      </c>
      <c r="I293" s="1" t="n">
        <v>1</v>
      </c>
      <c r="J293" s="1" t="n">
        <v>0</v>
      </c>
      <c r="K293" s="1" t="n">
        <v>0</v>
      </c>
      <c r="L293" s="1" t="n">
        <v>0</v>
      </c>
      <c r="M293" s="1" t="n">
        <v>1</v>
      </c>
      <c r="N293" s="1" t="n">
        <v>0</v>
      </c>
      <c r="O293" s="1" t="n">
        <v>1</v>
      </c>
      <c r="P293" s="1" t="n">
        <f aca="false">SUM(E293:O293)</f>
        <v>5</v>
      </c>
      <c r="Q293" s="1" t="n">
        <v>100</v>
      </c>
      <c r="R293" s="1" t="n">
        <v>72</v>
      </c>
      <c r="S293" s="1" t="n">
        <v>28</v>
      </c>
      <c r="T293" s="2" t="n">
        <v>81.3333333333333</v>
      </c>
      <c r="U293" s="3" t="n">
        <v>74.7</v>
      </c>
      <c r="V293" s="3" t="n">
        <v>162</v>
      </c>
      <c r="W293" s="2" t="n">
        <v>28.4636488340192</v>
      </c>
      <c r="X293" s="2" t="n">
        <v>1</v>
      </c>
      <c r="Y293" s="3" t="n">
        <v>85</v>
      </c>
      <c r="Z293" s="3" t="n">
        <v>102</v>
      </c>
      <c r="AA293" s="2" t="n">
        <v>44.1473795621113</v>
      </c>
      <c r="AB293" s="2" t="n">
        <v>0.524691358024691</v>
      </c>
      <c r="AC293" s="2" t="n">
        <v>0.833333333333333</v>
      </c>
      <c r="AD293" s="3" t="n">
        <v>39.9</v>
      </c>
      <c r="AE293" s="3" t="n">
        <v>29.8</v>
      </c>
      <c r="AF293" s="3" t="n">
        <v>44.9</v>
      </c>
      <c r="AG293" s="1" t="n">
        <v>9</v>
      </c>
      <c r="AH293" s="3" t="n">
        <v>42.2</v>
      </c>
      <c r="AI293" s="3" t="n">
        <v>31.5</v>
      </c>
      <c r="AJ293" s="3" t="n">
        <v>42.6</v>
      </c>
      <c r="AK293" s="3" t="n">
        <v>2.3</v>
      </c>
      <c r="AL293" s="1" t="n">
        <v>1369</v>
      </c>
      <c r="AM293" s="1" t="n">
        <v>65</v>
      </c>
      <c r="AN293" s="1" t="n">
        <v>2245</v>
      </c>
      <c r="AO293" s="1" t="n">
        <v>97</v>
      </c>
      <c r="AP293" s="1" t="n">
        <v>156</v>
      </c>
      <c r="AQ293" s="1" t="n">
        <v>120</v>
      </c>
      <c r="AR293" s="1" t="n">
        <v>130</v>
      </c>
      <c r="AS293" s="1" t="n">
        <v>131</v>
      </c>
      <c r="AT293" s="1" t="n">
        <v>1</v>
      </c>
      <c r="AU293" s="1" t="n">
        <f aca="false">((AO293*15)+(AP293*30)+(AQ293*30)+(AR293*30)+(AS293*15))-(AO293*120)</f>
        <v>3960</v>
      </c>
      <c r="AV293" s="1" t="n">
        <f aca="false">((AO293*15)+(AP293*30)+(AQ293*30)+(AR293*30)+(AS293*15))</f>
        <v>15600</v>
      </c>
      <c r="AW293" s="1" t="n">
        <v>5.47</v>
      </c>
      <c r="BS293" s="1" t="n">
        <v>245</v>
      </c>
      <c r="BT293" s="1" t="n">
        <v>1</v>
      </c>
      <c r="BU293" s="1" t="n">
        <v>45</v>
      </c>
      <c r="BV293" s="1" t="n">
        <v>1</v>
      </c>
      <c r="BW293" s="1" t="n">
        <v>175</v>
      </c>
      <c r="BX293" s="1" t="n">
        <v>1</v>
      </c>
      <c r="BY293" s="1" t="n">
        <v>25</v>
      </c>
      <c r="BZ293" s="1" t="n">
        <v>124</v>
      </c>
      <c r="CA293" s="1" t="n">
        <v>0</v>
      </c>
      <c r="CB293" s="1" t="n">
        <v>3</v>
      </c>
      <c r="CL293" s="4" t="n">
        <v>0.04</v>
      </c>
      <c r="CM293" s="4" t="n">
        <v>0.0375</v>
      </c>
    </row>
    <row r="294" customFormat="false" ht="15" hidden="false" customHeight="true" outlineLevel="0" collapsed="false">
      <c r="A294" s="1" t="n">
        <v>31096</v>
      </c>
      <c r="B294" s="1" t="n">
        <v>1</v>
      </c>
      <c r="C294" s="1" t="n">
        <v>68</v>
      </c>
      <c r="D294" s="1" t="n">
        <v>1</v>
      </c>
      <c r="E294" s="1" t="n">
        <v>1</v>
      </c>
      <c r="F294" s="1" t="n">
        <v>1</v>
      </c>
      <c r="G294" s="1" t="n">
        <v>1</v>
      </c>
      <c r="H294" s="1" t="n">
        <v>0</v>
      </c>
      <c r="I294" s="1" t="n">
        <v>0</v>
      </c>
      <c r="J294" s="1" t="n">
        <v>0</v>
      </c>
      <c r="K294" s="1" t="n">
        <v>0</v>
      </c>
      <c r="L294" s="1" t="n">
        <v>0</v>
      </c>
      <c r="M294" s="1" t="n">
        <v>0</v>
      </c>
      <c r="N294" s="1" t="n">
        <v>0</v>
      </c>
      <c r="O294" s="1" t="n">
        <v>1</v>
      </c>
      <c r="P294" s="1" t="n">
        <f aca="false">SUM(E294:O294)</f>
        <v>4</v>
      </c>
      <c r="Q294" s="1" t="n">
        <v>160</v>
      </c>
      <c r="R294" s="1" t="n">
        <v>90</v>
      </c>
      <c r="S294" s="1" t="n">
        <v>70</v>
      </c>
      <c r="T294" s="2" t="n">
        <v>113.333333333333</v>
      </c>
      <c r="U294" s="3" t="n">
        <v>62.2</v>
      </c>
      <c r="V294" s="3" t="n">
        <v>155.5</v>
      </c>
      <c r="W294" s="2" t="n">
        <v>25.7234726688103</v>
      </c>
      <c r="X294" s="2" t="n">
        <v>1</v>
      </c>
      <c r="Y294" s="3" t="n">
        <v>88</v>
      </c>
      <c r="Z294" s="3" t="n">
        <v>94</v>
      </c>
      <c r="AA294" s="2" t="n">
        <v>39.0761035298133</v>
      </c>
      <c r="AB294" s="2" t="n">
        <v>0.565916398713827</v>
      </c>
      <c r="AC294" s="2" t="n">
        <v>0.936170212765957</v>
      </c>
      <c r="AD294" s="3" t="n">
        <v>29.8</v>
      </c>
      <c r="AE294" s="3" t="n">
        <v>18.5</v>
      </c>
      <c r="AF294" s="3" t="n">
        <v>43.7</v>
      </c>
      <c r="AG294" s="1" t="n">
        <v>15</v>
      </c>
      <c r="AH294" s="3" t="n">
        <v>50.6</v>
      </c>
      <c r="AI294" s="3" t="n">
        <v>31.5</v>
      </c>
      <c r="AJ294" s="3" t="n">
        <v>41.4</v>
      </c>
      <c r="AK294" s="3" t="n">
        <v>2.3</v>
      </c>
      <c r="AL294" s="1" t="n">
        <v>1286</v>
      </c>
      <c r="AM294" s="1" t="n">
        <v>72</v>
      </c>
      <c r="AN294" s="1" t="n">
        <v>2289</v>
      </c>
      <c r="AO294" s="1" t="n">
        <v>114</v>
      </c>
      <c r="AP294" s="1" t="n">
        <v>184</v>
      </c>
      <c r="AQ294" s="1" t="n">
        <v>208</v>
      </c>
      <c r="AR294" s="1" t="n">
        <v>205</v>
      </c>
      <c r="AS294" s="1" t="n">
        <v>168</v>
      </c>
      <c r="AT294" s="1" t="n">
        <v>4</v>
      </c>
      <c r="AU294" s="1" t="n">
        <f aca="false">((AO294*15)+(AP294*30)+(AQ294*30)+(AR294*30)+(AS294*15))-(AO294*120)</f>
        <v>8460</v>
      </c>
      <c r="AV294" s="1" t="n">
        <f aca="false">((AO294*15)+(AP294*30)+(AQ294*30)+(AR294*30)+(AS294*15))</f>
        <v>22140</v>
      </c>
      <c r="AW294" s="1" t="n">
        <v>5.85</v>
      </c>
      <c r="BS294" s="1" t="n">
        <v>137</v>
      </c>
      <c r="BT294" s="1" t="n">
        <v>0</v>
      </c>
      <c r="BU294" s="1" t="n">
        <v>34</v>
      </c>
      <c r="BV294" s="1" t="n">
        <v>1</v>
      </c>
      <c r="BW294" s="1" t="n">
        <v>76</v>
      </c>
      <c r="BX294" s="1" t="n">
        <v>0</v>
      </c>
      <c r="BY294" s="1" t="n">
        <v>27</v>
      </c>
      <c r="BZ294" s="1" t="n">
        <v>137</v>
      </c>
      <c r="CA294" s="1" t="n">
        <v>0</v>
      </c>
      <c r="CB294" s="1" t="n">
        <v>2</v>
      </c>
      <c r="CL294" s="4" t="n">
        <v>0.055</v>
      </c>
      <c r="CM294" s="4" t="n">
        <v>0.0525</v>
      </c>
    </row>
    <row r="295" customFormat="false" ht="15" hidden="false" customHeight="true" outlineLevel="0" collapsed="false">
      <c r="A295" s="1" t="n">
        <v>31097</v>
      </c>
      <c r="B295" s="1" t="n">
        <v>1</v>
      </c>
      <c r="C295" s="1" t="n">
        <v>32</v>
      </c>
      <c r="D295" s="1" t="n">
        <v>1</v>
      </c>
      <c r="E295" s="1" t="n">
        <v>1</v>
      </c>
      <c r="F295" s="1" t="n">
        <v>0</v>
      </c>
      <c r="G295" s="1" t="n">
        <v>1</v>
      </c>
      <c r="H295" s="1" t="n">
        <v>0</v>
      </c>
      <c r="I295" s="1" t="n">
        <v>0</v>
      </c>
      <c r="J295" s="1" t="n">
        <v>0</v>
      </c>
      <c r="K295" s="1" t="n">
        <v>0</v>
      </c>
      <c r="L295" s="1" t="n">
        <v>0</v>
      </c>
      <c r="M295" s="1" t="n">
        <v>0</v>
      </c>
      <c r="N295" s="1" t="n">
        <v>0</v>
      </c>
      <c r="O295" s="1" t="n">
        <v>1</v>
      </c>
      <c r="P295" s="1" t="n">
        <f aca="false">SUM(E295:O295)</f>
        <v>3</v>
      </c>
      <c r="Q295" s="1" t="n">
        <v>110</v>
      </c>
      <c r="R295" s="1" t="n">
        <v>84</v>
      </c>
      <c r="S295" s="1" t="n">
        <v>26</v>
      </c>
      <c r="T295" s="2" t="n">
        <v>92.6666666666667</v>
      </c>
      <c r="U295" s="3" t="n">
        <v>83.1</v>
      </c>
      <c r="V295" s="3" t="n">
        <v>178</v>
      </c>
      <c r="W295" s="2" t="n">
        <v>26.2277490215882</v>
      </c>
      <c r="X295" s="2" t="n">
        <v>1</v>
      </c>
      <c r="Y295" s="3" t="n">
        <v>98.2</v>
      </c>
      <c r="Z295" s="3" t="n">
        <v>100.8</v>
      </c>
      <c r="AA295" s="2" t="n">
        <v>36.4394824954489</v>
      </c>
      <c r="AB295" s="2" t="n">
        <v>0.551685393258427</v>
      </c>
      <c r="AC295" s="2" t="n">
        <v>0.974206349206349</v>
      </c>
      <c r="AD295" s="3" t="n">
        <v>23.2</v>
      </c>
      <c r="AE295" s="3" t="n">
        <v>19.3</v>
      </c>
      <c r="AF295" s="3" t="n">
        <v>63.8</v>
      </c>
      <c r="AG295" s="1" t="n">
        <v>7</v>
      </c>
      <c r="AH295" s="3" t="n">
        <v>53.1</v>
      </c>
      <c r="AI295" s="3" t="n">
        <v>44.1</v>
      </c>
      <c r="AJ295" s="3" t="n">
        <v>60.6</v>
      </c>
      <c r="AK295" s="3" t="n">
        <v>3.2</v>
      </c>
      <c r="AL295" s="1" t="n">
        <v>1880</v>
      </c>
      <c r="AM295" s="1" t="n">
        <v>43</v>
      </c>
      <c r="AN295" s="1" t="n">
        <v>2914</v>
      </c>
      <c r="AO295" s="1" t="n">
        <v>92</v>
      </c>
      <c r="AP295" s="1" t="n">
        <v>155</v>
      </c>
      <c r="AQ295" s="1" t="n">
        <v>141</v>
      </c>
      <c r="AR295" s="1" t="n">
        <v>138</v>
      </c>
      <c r="AS295" s="1" t="n">
        <v>125</v>
      </c>
      <c r="AT295" s="1" t="n">
        <v>1</v>
      </c>
      <c r="AU295" s="1" t="n">
        <f aca="false">((AO295*15)+(AP295*30)+(AQ295*30)+(AR295*30)+(AS295*15))-(AO295*120)</f>
        <v>5235</v>
      </c>
      <c r="AV295" s="1" t="n">
        <f aca="false">((AO295*15)+(AP295*30)+(AQ295*30)+(AR295*30)+(AS295*15))</f>
        <v>16275</v>
      </c>
      <c r="AW295" s="1" t="n">
        <v>5.22</v>
      </c>
      <c r="AX295" s="4" t="n">
        <f aca="false">10000/SQRT((AO295*BE295)*(AVERAGE(AO295:AS295)*AVERAGE(BE295:BI295)))</f>
        <v>3.29617003117788</v>
      </c>
      <c r="AY295" s="4" t="n">
        <v>1</v>
      </c>
      <c r="AZ295" s="2" t="n">
        <f aca="false">(AO295*BE295)/405</f>
        <v>1.99446913580247</v>
      </c>
      <c r="BA295" s="2" t="n">
        <v>1</v>
      </c>
      <c r="BB295" s="2" t="n">
        <f aca="false">1/(LOG(BE295)+LOG(AO295))</f>
        <v>0.343963840430286</v>
      </c>
      <c r="BC295" s="2" t="n">
        <f aca="false">(BF295-BE295)/(AP295-AO295)</f>
        <v>1.41936507936508</v>
      </c>
      <c r="BD295" s="2" t="n">
        <f aca="false">(20*BE295)/((AO295/18)-3.5)</f>
        <v>108.993103448276</v>
      </c>
      <c r="BE295" s="3" t="n">
        <v>8.78</v>
      </c>
      <c r="BF295" s="3" t="n">
        <v>98.2</v>
      </c>
      <c r="BG295" s="3" t="n">
        <v>99.6</v>
      </c>
      <c r="BH295" s="3" t="n">
        <v>115</v>
      </c>
      <c r="BI295" s="3" t="n">
        <v>116</v>
      </c>
      <c r="BJ295" s="2" t="n">
        <f aca="false">((BE295*15)+(BF295*30)+(BG295*30)+(BH295*30)+(BI295*15))-(BE295*120)</f>
        <v>10202.1</v>
      </c>
      <c r="BK295" s="2" t="n">
        <f aca="false">((BE295*15)+(BF295*30)+(BG295*30)+(BH295*30)+(BI295*15))</f>
        <v>11255.7</v>
      </c>
      <c r="BL295" s="2" t="n">
        <f aca="false">(1/BE295)</f>
        <v>0.113895216400911</v>
      </c>
      <c r="BM295" s="2" t="n">
        <f aca="false">(BJ295/AU295)</f>
        <v>1.94882521489971</v>
      </c>
      <c r="BN295" s="2" t="n">
        <f aca="false">(BK295/AV295)</f>
        <v>0.691594470046083</v>
      </c>
      <c r="BO295" s="2" t="n">
        <f aca="false">(AX295*BM295)</f>
        <v>6.42365926935624</v>
      </c>
      <c r="BP295" s="2" t="n">
        <f aca="false">(AX295*BN295)</f>
        <v>2.27961296589425</v>
      </c>
      <c r="BQ295" s="2" t="n">
        <v>2</v>
      </c>
      <c r="BR295" s="4" t="n">
        <f aca="false">(BC295*BL295)</f>
        <v>0.161658892866182</v>
      </c>
      <c r="BS295" s="1" t="n">
        <v>118</v>
      </c>
      <c r="BT295" s="1" t="n">
        <v>0</v>
      </c>
      <c r="BU295" s="1" t="n">
        <v>17</v>
      </c>
      <c r="BV295" s="1" t="n">
        <v>1</v>
      </c>
      <c r="BW295" s="1" t="n">
        <v>6</v>
      </c>
      <c r="BX295" s="1" t="n">
        <v>0</v>
      </c>
      <c r="BY295" s="1" t="n">
        <v>95</v>
      </c>
      <c r="BZ295" s="1" t="n">
        <v>475</v>
      </c>
      <c r="CA295" s="1" t="n">
        <v>1</v>
      </c>
      <c r="CB295" s="1" t="n">
        <v>3</v>
      </c>
      <c r="CL295" s="4" t="n">
        <v>0.03</v>
      </c>
      <c r="CM295" s="4" t="n">
        <v>0.035</v>
      </c>
      <c r="CN295" s="1" t="n">
        <v>1856</v>
      </c>
      <c r="CO295" s="1" t="n">
        <v>20.5818965517241</v>
      </c>
      <c r="CP295" s="1" t="n">
        <v>26.9127155172414</v>
      </c>
      <c r="CQ295" s="1" t="n">
        <v>4.36422413793104</v>
      </c>
      <c r="CR295" s="1" t="n">
        <v>4.75215517241379</v>
      </c>
      <c r="CS295" s="1" t="n">
        <v>2.23060344827586</v>
      </c>
      <c r="CT295" s="1" t="n">
        <v>51.5086206896552</v>
      </c>
      <c r="CU295" s="1" t="n">
        <v>1.2</v>
      </c>
      <c r="CV295" s="1" t="n">
        <v>9.2</v>
      </c>
      <c r="CW295" s="1" t="n">
        <v>14.2</v>
      </c>
      <c r="CX295" s="1" t="n">
        <v>0</v>
      </c>
      <c r="CY295" s="1" t="n">
        <v>0</v>
      </c>
      <c r="CZ295" s="1" t="n">
        <v>0.6</v>
      </c>
      <c r="DA295" s="1" t="n">
        <v>1</v>
      </c>
      <c r="DB295" s="1" t="n">
        <v>0</v>
      </c>
      <c r="DC295" s="1" t="n">
        <v>0.7</v>
      </c>
      <c r="DD295" s="1" t="n">
        <v>95.5</v>
      </c>
      <c r="DE295" s="1" t="n">
        <v>55.5</v>
      </c>
      <c r="DF295" s="1" t="n">
        <v>9</v>
      </c>
      <c r="DG295" s="1" t="n">
        <v>9.8</v>
      </c>
      <c r="DH295" s="1" t="n">
        <v>4.6</v>
      </c>
      <c r="DI295" s="1" t="n">
        <v>191</v>
      </c>
      <c r="DJ295" s="1" t="n">
        <v>239</v>
      </c>
      <c r="DK295" s="1" t="n">
        <v>16.2</v>
      </c>
      <c r="DL295" s="1" t="n">
        <v>8.4</v>
      </c>
      <c r="DM295" s="1" t="n">
        <v>1085</v>
      </c>
      <c r="DN295" s="1" t="n">
        <v>342</v>
      </c>
      <c r="DO295" s="1" t="n">
        <v>0.92</v>
      </c>
      <c r="DP295" s="1" t="n">
        <v>1.1</v>
      </c>
      <c r="DQ295" s="1" t="n">
        <v>0.57</v>
      </c>
      <c r="DR295" s="1" t="n">
        <v>2.2</v>
      </c>
      <c r="DS295" s="1" t="n">
        <v>4.6</v>
      </c>
      <c r="DT295" s="1" t="n">
        <v>25.4</v>
      </c>
      <c r="DU295" s="1" t="n">
        <v>0.62</v>
      </c>
      <c r="DV295" s="1" t="n">
        <v>10.98</v>
      </c>
      <c r="DW295" s="1" t="n">
        <v>0.43</v>
      </c>
      <c r="DX295" s="1" t="n">
        <v>1234</v>
      </c>
      <c r="DY295" s="1" t="n">
        <v>13.75</v>
      </c>
      <c r="DZ295" s="1" t="n">
        <v>960</v>
      </c>
      <c r="EA295" s="1" t="n">
        <v>422</v>
      </c>
      <c r="EB295" s="1" t="n">
        <v>2077</v>
      </c>
      <c r="EC295" s="1" t="n">
        <v>341</v>
      </c>
      <c r="ED295" s="1" t="n">
        <v>40</v>
      </c>
      <c r="EE295" s="1" t="n">
        <v>6</v>
      </c>
      <c r="EF295" s="1" t="n">
        <v>0</v>
      </c>
      <c r="EG295" s="1" t="n">
        <v>12</v>
      </c>
      <c r="EH295" s="1" t="n">
        <v>1</v>
      </c>
      <c r="EI295" s="1" t="n">
        <v>250</v>
      </c>
      <c r="EJ295" s="1" t="n">
        <v>12</v>
      </c>
      <c r="EK295" s="1" t="n">
        <v>1</v>
      </c>
      <c r="EL295" s="1" t="n">
        <v>250</v>
      </c>
      <c r="EM295" s="1" t="n">
        <v>3000</v>
      </c>
      <c r="EN295" s="1" t="n">
        <v>1000</v>
      </c>
      <c r="EO295" s="1" t="n">
        <v>4</v>
      </c>
      <c r="EP295" s="1" t="n">
        <v>1</v>
      </c>
      <c r="EQ295" s="1" t="n">
        <v>1</v>
      </c>
      <c r="ER295" s="1" t="n">
        <v>600</v>
      </c>
      <c r="ES295" s="1" t="n">
        <v>2</v>
      </c>
      <c r="ET295" s="1" t="n">
        <v>0</v>
      </c>
      <c r="EU295" s="1" t="n">
        <v>0</v>
      </c>
      <c r="EV295" s="1" t="n">
        <v>0</v>
      </c>
      <c r="EW295" s="1" t="n">
        <v>0</v>
      </c>
      <c r="EX295" s="1" t="n">
        <v>1</v>
      </c>
      <c r="EY295" s="1" t="n">
        <v>2</v>
      </c>
      <c r="EZ295" s="1" t="n">
        <v>1</v>
      </c>
      <c r="FA295" s="1" t="n">
        <v>0</v>
      </c>
      <c r="FB295" s="1" t="n">
        <v>0</v>
      </c>
      <c r="FC295" s="1" t="n">
        <v>0</v>
      </c>
      <c r="FD295" s="1" t="n">
        <v>1</v>
      </c>
      <c r="FE295" s="1" t="n">
        <v>2</v>
      </c>
      <c r="FF295" s="1" t="n">
        <v>1</v>
      </c>
      <c r="FG295" s="1" t="n">
        <v>1</v>
      </c>
      <c r="FH295" s="1" t="n">
        <v>0</v>
      </c>
      <c r="FI295" s="1" t="n">
        <v>0</v>
      </c>
      <c r="FJ295" s="1" t="n">
        <v>1</v>
      </c>
      <c r="FK295" s="1" t="n">
        <v>1</v>
      </c>
      <c r="FL295" s="1" t="n">
        <v>2</v>
      </c>
      <c r="FM295" s="1" t="n">
        <v>18</v>
      </c>
      <c r="FN295" s="1" t="n">
        <v>18</v>
      </c>
      <c r="FO295" s="1" t="n">
        <v>2</v>
      </c>
      <c r="FP295" s="1" t="n">
        <v>1</v>
      </c>
      <c r="FQ295" s="1" t="n">
        <v>36.26012</v>
      </c>
      <c r="FR295" s="1" t="n">
        <v>49.24491</v>
      </c>
      <c r="FS295" s="1" t="n">
        <v>0.61</v>
      </c>
      <c r="FT295" s="1" t="n">
        <v>1</v>
      </c>
      <c r="FU295" s="1" t="n">
        <v>3</v>
      </c>
      <c r="FV295" s="1" t="n">
        <v>1</v>
      </c>
      <c r="FW295" s="1" t="n">
        <v>1054.35</v>
      </c>
      <c r="FX295" s="1" t="n">
        <v>27.82</v>
      </c>
      <c r="FY295" s="1" t="n">
        <v>7.07</v>
      </c>
      <c r="FZ295" s="1" t="n">
        <v>8.35</v>
      </c>
      <c r="GA295" s="1" t="n">
        <v>12.52</v>
      </c>
      <c r="GB295" s="1" t="n">
        <v>183.06</v>
      </c>
      <c r="GC295" s="1" t="n">
        <v>23.33</v>
      </c>
      <c r="GD295" s="1" t="n">
        <v>14.31</v>
      </c>
      <c r="GE295" s="1" t="n">
        <v>9.39</v>
      </c>
      <c r="GF295" s="1" t="n">
        <v>64.12</v>
      </c>
      <c r="GG295" s="1" t="n">
        <v>1.1</v>
      </c>
      <c r="GH295" s="1" t="n">
        <v>9.94</v>
      </c>
      <c r="GI295" s="1" t="n">
        <v>3.48</v>
      </c>
      <c r="GJ295" s="1" t="n">
        <v>15.28</v>
      </c>
      <c r="GK295" s="1" t="n">
        <v>13.66</v>
      </c>
      <c r="GL295" s="1" t="n">
        <v>8.21</v>
      </c>
      <c r="GM295" s="1" t="n">
        <v>3.93</v>
      </c>
      <c r="GN295" s="1" t="n">
        <v>0</v>
      </c>
      <c r="GO295" s="1" t="n">
        <v>9.62</v>
      </c>
      <c r="GP295" s="1" t="n">
        <v>4.29</v>
      </c>
      <c r="GQ295" s="1" t="n">
        <v>2.61</v>
      </c>
      <c r="GR295" s="1" t="n">
        <v>0.98</v>
      </c>
      <c r="GS295" s="1" t="n">
        <v>447.7</v>
      </c>
      <c r="GT295" s="1" t="n">
        <v>7.04</v>
      </c>
      <c r="GU295" s="1" t="n">
        <v>0.01</v>
      </c>
      <c r="GV295" s="1" t="n">
        <v>189.16</v>
      </c>
      <c r="GW295" s="1" t="n">
        <v>588.4</v>
      </c>
      <c r="GX295" s="1" t="n">
        <v>1559.24</v>
      </c>
      <c r="GY295" s="1" t="n">
        <v>842.2</v>
      </c>
      <c r="GZ295" s="1" t="n">
        <v>3.17</v>
      </c>
      <c r="HA295" s="1" t="n">
        <v>0.77</v>
      </c>
      <c r="HB295" s="1" t="n">
        <v>1.77</v>
      </c>
      <c r="HC295" s="1" t="n">
        <v>0</v>
      </c>
      <c r="HD295" s="1" t="n">
        <v>16.69</v>
      </c>
      <c r="HE295" s="1" t="n">
        <v>71.44</v>
      </c>
      <c r="HF295" s="1" t="n">
        <v>0.9</v>
      </c>
      <c r="HG295" s="1" t="n">
        <v>0.92</v>
      </c>
      <c r="HH295" s="1" t="n">
        <v>8.13</v>
      </c>
      <c r="HI295" s="1" t="n">
        <v>2.08</v>
      </c>
      <c r="HJ295" s="1" t="n">
        <v>1.01</v>
      </c>
      <c r="HK295" s="1" t="n">
        <v>0.41</v>
      </c>
      <c r="HL295" s="1" t="n">
        <v>159.55</v>
      </c>
      <c r="HM295" s="1" t="n">
        <v>0.91</v>
      </c>
      <c r="HN295" s="1" t="n">
        <v>60.25</v>
      </c>
      <c r="HO295" s="1" t="n">
        <v>2470.27</v>
      </c>
      <c r="HP295" s="1" t="n">
        <v>2720.32</v>
      </c>
      <c r="HQ295" s="1" t="n">
        <v>22.96</v>
      </c>
      <c r="HR295" s="1" t="n">
        <v>1511.64</v>
      </c>
      <c r="HS295" s="1" t="n">
        <v>78.9</v>
      </c>
      <c r="HT295" s="1" t="n">
        <v>3715.54</v>
      </c>
      <c r="HU295" s="1" t="n">
        <v>1525.86</v>
      </c>
      <c r="HV295" s="1" t="n">
        <v>103.38</v>
      </c>
      <c r="HW295" s="1" t="n">
        <v>3.71</v>
      </c>
      <c r="HX295" s="1" t="n">
        <v>2.76</v>
      </c>
      <c r="HY295" s="1" t="n">
        <v>2.66</v>
      </c>
      <c r="HZ295" s="1" t="n">
        <v>0.41</v>
      </c>
      <c r="IA295" s="1" t="n">
        <v>2.68</v>
      </c>
      <c r="IB295" s="1" t="n">
        <v>0.4</v>
      </c>
      <c r="IC295" s="1" t="n">
        <v>6.71</v>
      </c>
      <c r="ID295" s="1" t="n">
        <v>3.02</v>
      </c>
      <c r="IE295" s="1" t="n">
        <v>7.74</v>
      </c>
      <c r="IF295" s="1" t="n">
        <v>8.39</v>
      </c>
      <c r="IG295" s="1" t="n">
        <v>3.87</v>
      </c>
      <c r="IH295" s="1" t="n">
        <v>33.68</v>
      </c>
      <c r="II295" s="1" t="n">
        <v>7.77</v>
      </c>
      <c r="IJ295" s="1" t="n">
        <v>6.2</v>
      </c>
      <c r="IK295" s="1" t="n">
        <v>50.39</v>
      </c>
      <c r="IL295" s="1" t="n">
        <v>1196540.8</v>
      </c>
      <c r="IM295" s="1" t="n">
        <v>6536.33</v>
      </c>
      <c r="IN295" s="1" t="n">
        <v>14.3</v>
      </c>
      <c r="IO295" s="1" t="n">
        <v>0.04</v>
      </c>
      <c r="IP295" s="1" t="n">
        <v>0.02</v>
      </c>
      <c r="IQ295" s="1" t="n">
        <v>0.03</v>
      </c>
      <c r="IR295" s="1" t="n">
        <v>0.07</v>
      </c>
      <c r="IS295" s="1" t="n">
        <v>0.15</v>
      </c>
      <c r="IT295" s="1" t="n">
        <v>0.04</v>
      </c>
      <c r="IU295" s="1" t="n">
        <v>0.26</v>
      </c>
      <c r="IV295" s="1" t="n">
        <v>0.26</v>
      </c>
      <c r="IW295" s="1" t="n">
        <v>2.22</v>
      </c>
      <c r="IX295" s="1" t="n">
        <v>1.95</v>
      </c>
      <c r="IY295" s="1" t="n">
        <v>1.11</v>
      </c>
      <c r="IZ295" s="1" t="n">
        <v>0.71</v>
      </c>
      <c r="JA295" s="1" t="n">
        <v>0.15</v>
      </c>
      <c r="JB295" s="1" t="n">
        <v>0</v>
      </c>
      <c r="JC295" s="1" t="n">
        <v>5.33</v>
      </c>
      <c r="JD295" s="1" t="n">
        <v>3.06</v>
      </c>
      <c r="JE295" s="1" t="n">
        <v>0.42</v>
      </c>
      <c r="JF295" s="1" t="n">
        <v>0.01</v>
      </c>
      <c r="JG295" s="1" t="n">
        <v>0</v>
      </c>
      <c r="JH295" s="1" t="n">
        <v>2.46</v>
      </c>
      <c r="JI295" s="1" t="n">
        <v>2.43</v>
      </c>
      <c r="JJ295" s="1" t="n">
        <v>0.03</v>
      </c>
      <c r="JK295" s="1" t="n">
        <v>0.12</v>
      </c>
      <c r="JL295" s="1" t="n">
        <v>0.2</v>
      </c>
      <c r="JM295" s="1" t="n">
        <v>0.29</v>
      </c>
      <c r="JN295" s="1" t="n">
        <v>0</v>
      </c>
      <c r="JO295" s="1" t="n">
        <v>0</v>
      </c>
      <c r="JP295" s="1" t="n">
        <v>0</v>
      </c>
      <c r="JQ295" s="1" t="n">
        <v>0</v>
      </c>
      <c r="JR295" s="1" t="n">
        <v>0</v>
      </c>
      <c r="JS295" s="1" t="n">
        <v>0</v>
      </c>
      <c r="JT295" s="1" t="n">
        <v>0</v>
      </c>
      <c r="JU295" s="1" t="n">
        <v>0</v>
      </c>
      <c r="JV295" s="1" t="n">
        <v>44</v>
      </c>
      <c r="JW295" s="1" t="n">
        <v>2640</v>
      </c>
      <c r="JX295" s="1" t="n">
        <v>39.6</v>
      </c>
      <c r="JY295" s="1" t="n">
        <v>21.176</v>
      </c>
      <c r="JZ295" s="1" t="n">
        <v>16.484</v>
      </c>
      <c r="KA295" s="1" t="n">
        <v>989.04</v>
      </c>
      <c r="KB295" s="1" t="n">
        <v>1.5</v>
      </c>
      <c r="KC295" s="1" t="n">
        <v>0.375</v>
      </c>
      <c r="KD295" s="1" t="n">
        <v>22.5</v>
      </c>
      <c r="KE295" s="1" t="n">
        <v>57.984</v>
      </c>
      <c r="KF295" s="1" t="n">
        <v>101.984</v>
      </c>
      <c r="KG295" s="1" t="n">
        <v>207.6362</v>
      </c>
    </row>
    <row r="296" customFormat="false" ht="15" hidden="false" customHeight="true" outlineLevel="0" collapsed="false">
      <c r="A296" s="1" t="n">
        <v>31101</v>
      </c>
      <c r="B296" s="1" t="n">
        <v>2</v>
      </c>
      <c r="C296" s="1" t="n">
        <v>49</v>
      </c>
      <c r="D296" s="1" t="n">
        <v>1</v>
      </c>
      <c r="E296" s="1" t="n">
        <v>0</v>
      </c>
      <c r="F296" s="1" t="n">
        <v>1</v>
      </c>
      <c r="G296" s="1" t="n">
        <v>1</v>
      </c>
      <c r="H296" s="1" t="n">
        <v>0</v>
      </c>
      <c r="I296" s="1" t="n">
        <v>0</v>
      </c>
      <c r="J296" s="1" t="n">
        <v>0</v>
      </c>
      <c r="K296" s="1" t="n">
        <v>1</v>
      </c>
      <c r="L296" s="1" t="n">
        <v>0</v>
      </c>
      <c r="M296" s="1" t="n">
        <v>1</v>
      </c>
      <c r="N296" s="1" t="n">
        <v>0</v>
      </c>
      <c r="O296" s="1" t="n">
        <v>1</v>
      </c>
      <c r="P296" s="1" t="n">
        <f aca="false">SUM(E296:O296)</f>
        <v>5</v>
      </c>
      <c r="Q296" s="1" t="n">
        <v>140</v>
      </c>
      <c r="R296" s="1" t="n">
        <v>100</v>
      </c>
      <c r="S296" s="1" t="n">
        <v>40</v>
      </c>
      <c r="T296" s="2" t="n">
        <v>113.333333333333</v>
      </c>
      <c r="U296" s="3" t="n">
        <v>77.8</v>
      </c>
      <c r="V296" s="3" t="n">
        <v>158</v>
      </c>
      <c r="W296" s="2" t="n">
        <v>31.1648774234898</v>
      </c>
      <c r="X296" s="2" t="n">
        <v>2</v>
      </c>
      <c r="Y296" s="3" t="n">
        <v>93.7</v>
      </c>
      <c r="Z296" s="3" t="n">
        <v>112</v>
      </c>
      <c r="AA296" s="2" t="n">
        <v>42.8105527625766</v>
      </c>
      <c r="AB296" s="2" t="n">
        <v>0.593037974683544</v>
      </c>
      <c r="AC296" s="2" t="n">
        <v>0.836607142857143</v>
      </c>
      <c r="AD296" s="3" t="n">
        <v>40.6</v>
      </c>
      <c r="AE296" s="3" t="n">
        <v>31.6</v>
      </c>
      <c r="AF296" s="3" t="n">
        <v>46.2</v>
      </c>
      <c r="AG296" s="1" t="n">
        <v>9</v>
      </c>
      <c r="AH296" s="3" t="n">
        <v>42</v>
      </c>
      <c r="AI296" s="3" t="n">
        <v>32.7</v>
      </c>
      <c r="AJ296" s="3" t="n">
        <v>43.9</v>
      </c>
      <c r="AK296" s="3" t="n">
        <v>2.3</v>
      </c>
      <c r="AL296" s="1" t="n">
        <v>1415</v>
      </c>
      <c r="AM296" s="1" t="n">
        <v>64</v>
      </c>
      <c r="AN296" s="1" t="n">
        <v>2321</v>
      </c>
      <c r="AO296" s="1" t="n">
        <v>92</v>
      </c>
      <c r="AP296" s="1" t="n">
        <v>170</v>
      </c>
      <c r="AQ296" s="1" t="n">
        <v>192</v>
      </c>
      <c r="AR296" s="1" t="n">
        <v>175</v>
      </c>
      <c r="AS296" s="1" t="n">
        <v>133</v>
      </c>
      <c r="AT296" s="1" t="n">
        <v>1</v>
      </c>
      <c r="AU296" s="1" t="n">
        <f aca="false">((AO296*15)+(AP296*30)+(AQ296*30)+(AR296*30)+(AS296*15))-(AO296*120)</f>
        <v>8445</v>
      </c>
      <c r="AV296" s="1" t="n">
        <f aca="false">((AO296*15)+(AP296*30)+(AQ296*30)+(AR296*30)+(AS296*15))</f>
        <v>19485</v>
      </c>
      <c r="BS296" s="1" t="n">
        <v>230</v>
      </c>
      <c r="BT296" s="1" t="n">
        <v>1</v>
      </c>
      <c r="BU296" s="1" t="n">
        <v>34</v>
      </c>
      <c r="BV296" s="1" t="n">
        <v>1</v>
      </c>
      <c r="BW296" s="1" t="n">
        <v>152</v>
      </c>
      <c r="BX296" s="1" t="n">
        <v>1</v>
      </c>
      <c r="BY296" s="1" t="n">
        <v>44</v>
      </c>
      <c r="BZ296" s="1" t="n">
        <v>218</v>
      </c>
      <c r="CA296" s="1" t="n">
        <v>1</v>
      </c>
      <c r="CB296" s="1" t="n">
        <v>5</v>
      </c>
      <c r="CC296" s="1" t="n">
        <v>2</v>
      </c>
      <c r="CL296" s="4" t="n">
        <v>0.045</v>
      </c>
      <c r="CM296" s="4" t="n">
        <v>0.0625</v>
      </c>
    </row>
    <row r="297" customFormat="false" ht="15" hidden="false" customHeight="true" outlineLevel="0" collapsed="false">
      <c r="A297" s="1" t="n">
        <v>31106</v>
      </c>
      <c r="B297" s="1" t="n">
        <v>2</v>
      </c>
      <c r="C297" s="1" t="n">
        <v>38</v>
      </c>
      <c r="D297" s="1" t="n">
        <v>1</v>
      </c>
      <c r="E297" s="1" t="n">
        <v>1</v>
      </c>
      <c r="F297" s="1" t="n">
        <v>1</v>
      </c>
      <c r="G297" s="1" t="n">
        <v>1</v>
      </c>
      <c r="H297" s="1" t="n">
        <v>0</v>
      </c>
      <c r="I297" s="1" t="n">
        <v>0</v>
      </c>
      <c r="J297" s="1" t="n">
        <v>0</v>
      </c>
      <c r="K297" s="1" t="n">
        <v>0</v>
      </c>
      <c r="L297" s="1" t="n">
        <v>0</v>
      </c>
      <c r="M297" s="1" t="n">
        <v>1</v>
      </c>
      <c r="N297" s="1" t="n">
        <v>0</v>
      </c>
      <c r="O297" s="1" t="n">
        <v>1</v>
      </c>
      <c r="P297" s="1" t="n">
        <f aca="false">SUM(E297:O297)</f>
        <v>5</v>
      </c>
      <c r="Q297" s="1" t="n">
        <v>110</v>
      </c>
      <c r="R297" s="1" t="n">
        <v>80</v>
      </c>
      <c r="S297" s="1" t="n">
        <v>30</v>
      </c>
      <c r="T297" s="2" t="n">
        <v>90</v>
      </c>
      <c r="U297" s="3" t="n">
        <v>65.9</v>
      </c>
      <c r="V297" s="3" t="n">
        <v>155.5</v>
      </c>
      <c r="W297" s="2" t="n">
        <v>27.2536470880161</v>
      </c>
      <c r="X297" s="2" t="n">
        <v>1</v>
      </c>
      <c r="Y297" s="3" t="n">
        <v>84.7</v>
      </c>
      <c r="Z297" s="3" t="n">
        <v>100</v>
      </c>
      <c r="AA297" s="2" t="n">
        <v>40.9655310824494</v>
      </c>
      <c r="AB297" s="2" t="n">
        <v>0.544694533762058</v>
      </c>
      <c r="AC297" s="2" t="n">
        <v>0.847</v>
      </c>
      <c r="AD297" s="3" t="n">
        <v>34.4</v>
      </c>
      <c r="AE297" s="3" t="n">
        <v>22.7</v>
      </c>
      <c r="AF297" s="3" t="n">
        <v>43.2</v>
      </c>
      <c r="AG297" s="1" t="n">
        <v>6</v>
      </c>
      <c r="AH297" s="3" t="n">
        <v>46</v>
      </c>
      <c r="AI297" s="3" t="n">
        <v>30.3</v>
      </c>
      <c r="AJ297" s="3" t="n">
        <v>41</v>
      </c>
      <c r="AK297" s="3" t="n">
        <v>2.2</v>
      </c>
      <c r="AL297" s="1" t="n">
        <v>1319</v>
      </c>
      <c r="AM297" s="1" t="n">
        <v>45</v>
      </c>
      <c r="AN297" s="1" t="n">
        <v>2058</v>
      </c>
      <c r="AO297" s="1" t="n">
        <v>111</v>
      </c>
      <c r="AP297" s="1" t="n">
        <v>182</v>
      </c>
      <c r="AQ297" s="1" t="n">
        <v>144</v>
      </c>
      <c r="AR297" s="1" t="n">
        <v>79</v>
      </c>
      <c r="AS297" s="1" t="n">
        <v>108</v>
      </c>
      <c r="AT297" s="1" t="n">
        <v>2</v>
      </c>
      <c r="AU297" s="1" t="n">
        <f aca="false">((AO297*15)+(AP297*30)+(AQ297*30)+(AR297*30)+(AS297*15))-(AO297*120)</f>
        <v>2115</v>
      </c>
      <c r="AV297" s="1" t="n">
        <f aca="false">((AO297*15)+(AP297*30)+(AQ297*30)+(AR297*30)+(AS297*15))</f>
        <v>15435</v>
      </c>
      <c r="AW297" s="1" t="n">
        <v>5.69</v>
      </c>
      <c r="AX297" s="4" t="n">
        <f aca="false">10000/SQRT((AO297*BE297)*(AVERAGE(AO297:AS297)*AVERAGE(BE297:BI297)))</f>
        <v>5.09103570971991</v>
      </c>
      <c r="AY297" s="4" t="n">
        <v>1</v>
      </c>
      <c r="AZ297" s="2" t="n">
        <f aca="false">(AO297*BE297)/405</f>
        <v>1.58962962962963</v>
      </c>
      <c r="BA297" s="2" t="n">
        <v>0</v>
      </c>
      <c r="BB297" s="2" t="n">
        <f aca="false">1/(LOG(BE297)+LOG(AO297))</f>
        <v>0.356030139319711</v>
      </c>
      <c r="BC297" s="2" t="n">
        <f aca="false">(BF297-BE297)/(AP297-AO297)</f>
        <v>0.547887323943662</v>
      </c>
      <c r="BD297" s="2" t="n">
        <f aca="false">(20*BE297)/((AO297/18)-3.5)</f>
        <v>43.5</v>
      </c>
      <c r="BE297" s="3" t="n">
        <v>5.8</v>
      </c>
      <c r="BF297" s="3" t="n">
        <v>44.7</v>
      </c>
      <c r="BG297" s="3" t="n">
        <v>78.7</v>
      </c>
      <c r="BH297" s="3" t="n">
        <v>64.7</v>
      </c>
      <c r="BI297" s="3" t="n">
        <v>46.2</v>
      </c>
      <c r="BJ297" s="2" t="n">
        <f aca="false">((BE297*15)+(BF297*30)+(BG297*30)+(BH297*30)+(BI297*15))-(BE297*120)</f>
        <v>5727</v>
      </c>
      <c r="BK297" s="2" t="n">
        <f aca="false">((BE297*15)+(BF297*30)+(BG297*30)+(BH297*30)+(BI297*15))</f>
        <v>6423</v>
      </c>
      <c r="BL297" s="2" t="n">
        <f aca="false">(1/BE297)</f>
        <v>0.172413793103448</v>
      </c>
      <c r="BM297" s="2" t="n">
        <f aca="false">(BJ297/AU297)</f>
        <v>2.70780141843972</v>
      </c>
      <c r="BN297" s="2" t="n">
        <f aca="false">(BK297/AV297)</f>
        <v>0.416132167152575</v>
      </c>
      <c r="BO297" s="2" t="n">
        <f aca="false">(AX297*BM297)</f>
        <v>13.7855137161068</v>
      </c>
      <c r="BP297" s="2" t="n">
        <f aca="false">(AX297*BN297)</f>
        <v>2.11854372293689</v>
      </c>
      <c r="BQ297" s="2" t="n">
        <v>2</v>
      </c>
      <c r="BR297" s="4" t="n">
        <f aca="false">(BC297*BL297)</f>
        <v>0.0944633317144245</v>
      </c>
      <c r="BS297" s="1" t="n">
        <v>190</v>
      </c>
      <c r="BT297" s="1" t="n">
        <v>0</v>
      </c>
      <c r="BU297" s="1" t="n">
        <v>49</v>
      </c>
      <c r="BV297" s="1" t="n">
        <v>1</v>
      </c>
      <c r="BW297" s="1" t="n">
        <v>120</v>
      </c>
      <c r="BX297" s="1" t="n">
        <v>0</v>
      </c>
      <c r="BY297" s="1" t="n">
        <v>21</v>
      </c>
      <c r="BZ297" s="1" t="n">
        <v>107</v>
      </c>
      <c r="CA297" s="1" t="n">
        <v>0</v>
      </c>
      <c r="CB297" s="1" t="n">
        <v>2</v>
      </c>
      <c r="CL297" s="4" t="n">
        <v>0.04</v>
      </c>
      <c r="CM297" s="4" t="n">
        <v>0.0375</v>
      </c>
      <c r="CN297" s="1" t="n">
        <v>2318</v>
      </c>
      <c r="CO297" s="1" t="n">
        <v>9.1458153580673</v>
      </c>
      <c r="CP297" s="1" t="n">
        <v>49.2553925798102</v>
      </c>
      <c r="CQ297" s="1" t="n">
        <v>7.80414150129422</v>
      </c>
      <c r="CR297" s="1" t="n">
        <v>16.6177739430544</v>
      </c>
      <c r="CS297" s="1" t="n">
        <v>7.02761000862813</v>
      </c>
      <c r="CT297" s="1" t="n">
        <v>46.2985332182916</v>
      </c>
      <c r="CU297" s="1" t="n">
        <v>11.87</v>
      </c>
      <c r="CV297" s="1" t="n">
        <v>5.02</v>
      </c>
      <c r="CW297" s="1" t="n">
        <v>8.69</v>
      </c>
      <c r="CX297" s="1" t="n">
        <v>0</v>
      </c>
      <c r="CY297" s="1" t="n">
        <v>0.62</v>
      </c>
      <c r="CZ297" s="1" t="n">
        <v>16.82</v>
      </c>
      <c r="DA297" s="1" t="n">
        <v>0</v>
      </c>
      <c r="DB297" s="1" t="n">
        <v>0.79</v>
      </c>
      <c r="DC297" s="1" t="n">
        <v>0</v>
      </c>
      <c r="DD297" s="1" t="n">
        <v>53</v>
      </c>
      <c r="DE297" s="1" t="n">
        <v>126.86</v>
      </c>
      <c r="DF297" s="1" t="n">
        <v>20.1</v>
      </c>
      <c r="DG297" s="1" t="n">
        <v>42.8</v>
      </c>
      <c r="DH297" s="1" t="n">
        <v>18.1</v>
      </c>
      <c r="DI297" s="1" t="n">
        <v>293</v>
      </c>
      <c r="DJ297" s="1" t="n">
        <v>268.3</v>
      </c>
      <c r="DK297" s="1" t="n">
        <v>26.3</v>
      </c>
      <c r="DL297" s="1" t="n">
        <v>4.6</v>
      </c>
      <c r="DM297" s="1" t="n">
        <v>1483</v>
      </c>
      <c r="DN297" s="1" t="n">
        <v>275</v>
      </c>
      <c r="DO297" s="1" t="n">
        <v>0.77</v>
      </c>
      <c r="DP297" s="1" t="n">
        <v>0.79</v>
      </c>
      <c r="DQ297" s="1" t="n">
        <v>0.68</v>
      </c>
      <c r="DR297" s="1" t="n">
        <v>1.76</v>
      </c>
      <c r="DS297" s="1" t="n">
        <v>21.4</v>
      </c>
      <c r="DT297" s="1" t="n">
        <v>39.8</v>
      </c>
      <c r="DU297" s="1" t="n">
        <v>1.5</v>
      </c>
      <c r="DV297" s="1" t="n">
        <v>10.99</v>
      </c>
      <c r="DW297" s="1" t="n">
        <v>0.2</v>
      </c>
      <c r="DX297" s="1" t="n">
        <v>634</v>
      </c>
      <c r="DY297" s="1" t="n">
        <v>6.86</v>
      </c>
      <c r="DZ297" s="1" t="n">
        <v>1352</v>
      </c>
      <c r="EA297" s="1" t="n">
        <v>123</v>
      </c>
      <c r="EB297" s="1" t="n">
        <v>3186</v>
      </c>
      <c r="EC297" s="1" t="n">
        <v>507</v>
      </c>
      <c r="ED297" s="1" t="n">
        <v>18</v>
      </c>
      <c r="EE297" s="1" t="n">
        <v>3.3</v>
      </c>
      <c r="EF297" s="1" t="n">
        <v>0</v>
      </c>
      <c r="EG297" s="1" t="n">
        <v>14</v>
      </c>
      <c r="EH297" s="1" t="n">
        <v>2</v>
      </c>
      <c r="EI297" s="1" t="n">
        <v>450</v>
      </c>
      <c r="EJ297" s="1" t="s">
        <v>425</v>
      </c>
      <c r="EK297" s="1" t="s">
        <v>425</v>
      </c>
      <c r="EL297" s="1" t="s">
        <v>425</v>
      </c>
      <c r="EM297" s="1" t="n">
        <v>500</v>
      </c>
      <c r="EN297" s="1" t="n">
        <v>250</v>
      </c>
      <c r="EO297" s="1" t="n">
        <v>2</v>
      </c>
      <c r="EP297" s="1" t="n">
        <v>1</v>
      </c>
      <c r="EQ297" s="1" t="n">
        <v>4</v>
      </c>
      <c r="ER297" s="1" t="n">
        <v>750</v>
      </c>
      <c r="ES297" s="1" t="n">
        <v>2</v>
      </c>
      <c r="ET297" s="1" t="n">
        <v>0</v>
      </c>
      <c r="EU297" s="1" t="n">
        <v>0</v>
      </c>
      <c r="EV297" s="1" t="n">
        <v>0</v>
      </c>
      <c r="EW297" s="1" t="n">
        <v>0</v>
      </c>
      <c r="EX297" s="1" t="n">
        <v>1</v>
      </c>
      <c r="EY297" s="1" t="n">
        <v>1</v>
      </c>
      <c r="EZ297" s="1" t="n">
        <v>10</v>
      </c>
      <c r="FA297" s="1" t="n">
        <v>0</v>
      </c>
      <c r="FB297" s="1" t="n">
        <v>0</v>
      </c>
      <c r="FC297" s="1" t="n">
        <v>0</v>
      </c>
      <c r="FD297" s="1" t="n">
        <v>0</v>
      </c>
      <c r="FE297" s="1" t="n">
        <v>3</v>
      </c>
      <c r="FF297" s="1" t="n">
        <v>1</v>
      </c>
      <c r="FG297" s="1" t="n">
        <v>1</v>
      </c>
      <c r="FH297" s="1" t="n">
        <v>1</v>
      </c>
      <c r="FI297" s="1" t="n">
        <v>0.5</v>
      </c>
      <c r="FJ297" s="1" t="n">
        <v>4</v>
      </c>
      <c r="FK297" s="1" t="n">
        <v>1</v>
      </c>
      <c r="FL297" s="1" t="n">
        <v>3</v>
      </c>
      <c r="FM297" s="1" t="n">
        <v>26</v>
      </c>
      <c r="FN297" s="1" t="n">
        <v>26</v>
      </c>
      <c r="FO297" s="1" t="n">
        <v>1</v>
      </c>
      <c r="FP297" s="1" t="n">
        <v>1</v>
      </c>
      <c r="FQ297" s="1" t="n">
        <v>27.20012</v>
      </c>
      <c r="FR297" s="1" t="n">
        <v>364.9112</v>
      </c>
      <c r="FS297" s="1" t="n">
        <v>0.64</v>
      </c>
      <c r="FT297" s="1" t="n">
        <v>4</v>
      </c>
      <c r="FU297" s="1" t="n">
        <v>4</v>
      </c>
      <c r="FV297" s="1" t="n">
        <v>3</v>
      </c>
      <c r="FW297" s="1" t="n">
        <v>2020.8</v>
      </c>
      <c r="FX297" s="1" t="n">
        <v>58.76</v>
      </c>
      <c r="FY297" s="1" t="n">
        <v>15.89</v>
      </c>
      <c r="FZ297" s="1" t="n">
        <v>15.95</v>
      </c>
      <c r="GA297" s="1" t="n">
        <v>33.24</v>
      </c>
      <c r="GB297" s="1" t="n">
        <v>330.97</v>
      </c>
      <c r="GC297" s="1" t="n">
        <v>45.59</v>
      </c>
      <c r="GD297" s="1" t="n">
        <v>48.07</v>
      </c>
      <c r="GE297" s="1" t="n">
        <v>2.36</v>
      </c>
      <c r="GF297" s="1" t="n">
        <v>100.96</v>
      </c>
      <c r="GG297" s="1" t="n">
        <v>1.69</v>
      </c>
      <c r="GH297" s="1" t="n">
        <v>35.99</v>
      </c>
      <c r="GI297" s="1" t="n">
        <v>13.26</v>
      </c>
      <c r="GJ297" s="1" t="n">
        <v>37.2</v>
      </c>
      <c r="GK297" s="1" t="n">
        <v>36.73</v>
      </c>
      <c r="GL297" s="1" t="n">
        <v>23.47</v>
      </c>
      <c r="GM297" s="1" t="n">
        <v>8.83</v>
      </c>
      <c r="GN297" s="1" t="n">
        <v>0</v>
      </c>
      <c r="GO297" s="1" t="n">
        <v>27.35</v>
      </c>
      <c r="GP297" s="1" t="n">
        <v>7.19</v>
      </c>
      <c r="GQ297" s="1" t="n">
        <v>9.47</v>
      </c>
      <c r="GR297" s="1" t="n">
        <v>3.23</v>
      </c>
      <c r="GS297" s="1" t="n">
        <v>562.89</v>
      </c>
      <c r="GT297" s="1" t="n">
        <v>16.32</v>
      </c>
      <c r="GU297" s="1" t="n">
        <v>0.86</v>
      </c>
      <c r="GV297" s="1" t="n">
        <v>424.23</v>
      </c>
      <c r="GW297" s="1" t="n">
        <v>1137.62</v>
      </c>
      <c r="GX297" s="1" t="n">
        <v>5226.1</v>
      </c>
      <c r="GY297" s="1" t="n">
        <v>2328.85</v>
      </c>
      <c r="GZ297" s="1" t="n">
        <v>6.48</v>
      </c>
      <c r="HA297" s="1" t="n">
        <v>2.23</v>
      </c>
      <c r="HB297" s="1" t="n">
        <v>4.77</v>
      </c>
      <c r="HC297" s="1" t="n">
        <v>0</v>
      </c>
      <c r="HD297" s="1" t="n">
        <v>45.55</v>
      </c>
      <c r="HE297" s="1" t="n">
        <v>401.13</v>
      </c>
      <c r="HF297" s="1" t="n">
        <v>1.96</v>
      </c>
      <c r="HG297" s="1" t="n">
        <v>1.61</v>
      </c>
      <c r="HH297" s="1" t="n">
        <v>24.54</v>
      </c>
      <c r="HI297" s="1" t="n">
        <v>6.12</v>
      </c>
      <c r="HJ297" s="1" t="n">
        <v>2.41</v>
      </c>
      <c r="HK297" s="1" t="n">
        <v>1.83</v>
      </c>
      <c r="HL297" s="1" t="n">
        <v>474.99</v>
      </c>
      <c r="HM297" s="1" t="n">
        <v>2.51</v>
      </c>
      <c r="HN297" s="1" t="n">
        <v>92.19</v>
      </c>
      <c r="HO297" s="1" t="n">
        <v>9853.03</v>
      </c>
      <c r="HP297" s="1" t="n">
        <v>13933.85</v>
      </c>
      <c r="HQ297" s="1" t="n">
        <v>101.81</v>
      </c>
      <c r="HR297" s="1" t="n">
        <v>8181.45</v>
      </c>
      <c r="HS297" s="1" t="n">
        <v>707.34</v>
      </c>
      <c r="HT297" s="1" t="n">
        <v>38654.68</v>
      </c>
      <c r="HU297" s="1" t="n">
        <v>1877.07</v>
      </c>
      <c r="HV297" s="1" t="n">
        <v>64.77</v>
      </c>
      <c r="HW297" s="1" t="n">
        <v>8.21</v>
      </c>
      <c r="HX297" s="1" t="n">
        <v>10.15</v>
      </c>
      <c r="HY297" s="1" t="n">
        <v>12.7</v>
      </c>
      <c r="HZ297" s="1" t="n">
        <v>0.6</v>
      </c>
      <c r="IA297" s="1" t="n">
        <v>15.27</v>
      </c>
      <c r="IB297" s="1" t="n">
        <v>2.67</v>
      </c>
      <c r="IC297" s="1" t="n">
        <v>32.12</v>
      </c>
      <c r="ID297" s="1" t="n">
        <v>14.18</v>
      </c>
      <c r="IE297" s="1" t="n">
        <v>13.18</v>
      </c>
      <c r="IF297" s="1" t="n">
        <v>23.24</v>
      </c>
      <c r="IG297" s="1" t="n">
        <v>11.06</v>
      </c>
      <c r="IH297" s="1" t="n">
        <v>126.35</v>
      </c>
      <c r="II297" s="1" t="n">
        <v>7.27</v>
      </c>
      <c r="IJ297" s="1" t="n">
        <v>566</v>
      </c>
      <c r="IK297" s="1" t="n">
        <v>147.86</v>
      </c>
      <c r="IL297" s="1" t="n">
        <v>2736972.7</v>
      </c>
      <c r="IM297" s="1" t="n">
        <v>8269.55</v>
      </c>
      <c r="IN297" s="1" t="n">
        <v>43.56</v>
      </c>
      <c r="IO297" s="1" t="n">
        <v>0.08</v>
      </c>
      <c r="IP297" s="1" t="n">
        <v>0.11</v>
      </c>
      <c r="IQ297" s="1" t="n">
        <v>0.14</v>
      </c>
      <c r="IR297" s="1" t="n">
        <v>0.24</v>
      </c>
      <c r="IS297" s="1" t="n">
        <v>0.2</v>
      </c>
      <c r="IT297" s="1" t="n">
        <v>0.05</v>
      </c>
      <c r="IU297" s="1" t="n">
        <v>0.59</v>
      </c>
      <c r="IV297" s="1" t="n">
        <v>0.58</v>
      </c>
      <c r="IW297" s="1" t="n">
        <v>7.85</v>
      </c>
      <c r="IX297" s="1" t="n">
        <v>5.91</v>
      </c>
      <c r="IY297" s="1" t="n">
        <v>3.37</v>
      </c>
      <c r="IZ297" s="1" t="n">
        <v>2.26</v>
      </c>
      <c r="JA297" s="1" t="n">
        <v>0.93</v>
      </c>
      <c r="JB297" s="1" t="n">
        <v>0.01</v>
      </c>
      <c r="JC297" s="1" t="n">
        <v>21.23</v>
      </c>
      <c r="JD297" s="1" t="n">
        <v>9.27</v>
      </c>
      <c r="JE297" s="1" t="n">
        <v>1.54</v>
      </c>
      <c r="JF297" s="1" t="n">
        <v>0.13</v>
      </c>
      <c r="JG297" s="1" t="n">
        <v>0</v>
      </c>
      <c r="JH297" s="1" t="n">
        <v>9.62</v>
      </c>
      <c r="JI297" s="1" t="n">
        <v>10.65</v>
      </c>
      <c r="JJ297" s="1" t="n">
        <v>0.16</v>
      </c>
      <c r="JK297" s="1" t="n">
        <v>0.47</v>
      </c>
      <c r="JL297" s="1" t="n">
        <v>0.73</v>
      </c>
      <c r="JM297" s="1" t="n">
        <v>1.19</v>
      </c>
      <c r="JN297" s="1" t="n">
        <v>0</v>
      </c>
      <c r="JO297" s="1" t="n">
        <v>0.07</v>
      </c>
      <c r="JP297" s="1" t="n">
        <v>0.01</v>
      </c>
      <c r="JQ297" s="1" t="n">
        <v>0</v>
      </c>
      <c r="JR297" s="1" t="n">
        <v>0</v>
      </c>
      <c r="JS297" s="1" t="n">
        <v>0.01</v>
      </c>
      <c r="JT297" s="1" t="n">
        <v>0.04</v>
      </c>
      <c r="JU297" s="1" t="n">
        <v>0.02</v>
      </c>
      <c r="JV297" s="1" t="n">
        <v>48</v>
      </c>
      <c r="JW297" s="1" t="n">
        <v>2880</v>
      </c>
      <c r="JX297" s="1" t="n">
        <v>43.2</v>
      </c>
      <c r="JY297" s="1" t="n">
        <v>11.7023</v>
      </c>
      <c r="JZ297" s="1" t="n">
        <v>6.226</v>
      </c>
      <c r="KA297" s="1" t="n">
        <v>373.56</v>
      </c>
      <c r="KB297" s="1" t="n">
        <v>47.625</v>
      </c>
      <c r="KC297" s="1" t="n">
        <v>17.5</v>
      </c>
      <c r="KD297" s="1" t="n">
        <v>1050</v>
      </c>
      <c r="KE297" s="1" t="n">
        <v>64.484</v>
      </c>
      <c r="KF297" s="1" t="n">
        <v>112.484</v>
      </c>
      <c r="KG297" s="1" t="n">
        <v>179.2261</v>
      </c>
    </row>
    <row r="298" customFormat="false" ht="15" hidden="false" customHeight="true" outlineLevel="0" collapsed="false">
      <c r="A298" s="1" t="n">
        <v>31108</v>
      </c>
      <c r="B298" s="1" t="n">
        <v>2</v>
      </c>
      <c r="C298" s="1" t="n">
        <v>34</v>
      </c>
      <c r="D298" s="1" t="n">
        <v>1</v>
      </c>
      <c r="E298" s="1" t="n">
        <v>1</v>
      </c>
      <c r="F298" s="1" t="n">
        <v>0</v>
      </c>
      <c r="G298" s="1" t="n">
        <v>1</v>
      </c>
      <c r="H298" s="1" t="n">
        <v>0</v>
      </c>
      <c r="I298" s="1" t="n">
        <v>0</v>
      </c>
      <c r="J298" s="1" t="n">
        <v>0</v>
      </c>
      <c r="K298" s="1" t="n">
        <v>1</v>
      </c>
      <c r="L298" s="1" t="n">
        <v>0</v>
      </c>
      <c r="M298" s="1" t="n">
        <v>1</v>
      </c>
      <c r="N298" s="1" t="n">
        <v>0</v>
      </c>
      <c r="O298" s="1" t="n">
        <v>1</v>
      </c>
      <c r="P298" s="1" t="n">
        <f aca="false">SUM(E298:O298)</f>
        <v>5</v>
      </c>
      <c r="Q298" s="1" t="n">
        <v>110</v>
      </c>
      <c r="R298" s="1" t="n">
        <v>90</v>
      </c>
      <c r="S298" s="1" t="n">
        <v>20</v>
      </c>
      <c r="T298" s="2" t="n">
        <v>96.6666666666667</v>
      </c>
      <c r="U298" s="3" t="n">
        <v>63.4</v>
      </c>
      <c r="V298" s="3" t="n">
        <v>153</v>
      </c>
      <c r="W298" s="2" t="n">
        <v>27.0836003246615</v>
      </c>
      <c r="X298" s="2" t="n">
        <v>1</v>
      </c>
      <c r="Y298" s="3" t="n">
        <v>81.5</v>
      </c>
      <c r="Z298" s="3" t="n">
        <v>100.7</v>
      </c>
      <c r="AA298" s="2" t="n">
        <v>40.7825019609231</v>
      </c>
      <c r="AB298" s="2" t="n">
        <v>0.532679738562092</v>
      </c>
      <c r="AC298" s="2" t="n">
        <v>0.809334657398212</v>
      </c>
      <c r="AD298" s="3" t="n">
        <v>34.9</v>
      </c>
      <c r="AE298" s="3" t="n">
        <v>22.1</v>
      </c>
      <c r="AF298" s="3" t="n">
        <v>41.3</v>
      </c>
      <c r="AG298" s="1" t="n">
        <v>5</v>
      </c>
      <c r="AH298" s="3" t="n">
        <v>45.6</v>
      </c>
      <c r="AI298" s="3" t="n">
        <v>28.9</v>
      </c>
      <c r="AJ298" s="3" t="n">
        <v>39.2</v>
      </c>
      <c r="AK298" s="3" t="n">
        <v>2.1</v>
      </c>
      <c r="AL298" s="1" t="n">
        <v>1277</v>
      </c>
      <c r="AM298" s="1" t="n">
        <v>43</v>
      </c>
      <c r="AN298" s="1" t="n">
        <v>1992</v>
      </c>
      <c r="AO298" s="1" t="n">
        <v>104</v>
      </c>
      <c r="AP298" s="1" t="n">
        <v>207</v>
      </c>
      <c r="AQ298" s="1" t="n">
        <v>248</v>
      </c>
      <c r="AR298" s="1" t="n">
        <v>262</v>
      </c>
      <c r="AS298" s="1" t="n">
        <v>229</v>
      </c>
      <c r="AT298" s="1" t="n">
        <v>5</v>
      </c>
      <c r="AU298" s="1" t="n">
        <f aca="false">((AO298*15)+(AP298*30)+(AQ298*30)+(AR298*30)+(AS298*15))-(AO298*120)</f>
        <v>14025</v>
      </c>
      <c r="AV298" s="1" t="n">
        <f aca="false">((AO298*15)+(AP298*30)+(AQ298*30)+(AR298*30)+(AS298*15))</f>
        <v>26505</v>
      </c>
      <c r="AW298" s="1" t="n">
        <v>5.68</v>
      </c>
      <c r="BS298" s="1" t="n">
        <v>226</v>
      </c>
      <c r="BT298" s="1" t="n">
        <v>1</v>
      </c>
      <c r="BU298" s="1" t="n">
        <v>47</v>
      </c>
      <c r="BV298" s="1" t="n">
        <v>1</v>
      </c>
      <c r="BW298" s="1" t="n">
        <v>153</v>
      </c>
      <c r="BX298" s="1" t="n">
        <v>1</v>
      </c>
      <c r="BY298" s="1" t="n">
        <v>26</v>
      </c>
      <c r="BZ298" s="1" t="n">
        <v>129</v>
      </c>
      <c r="CA298" s="1" t="n">
        <v>0</v>
      </c>
      <c r="CB298" s="1" t="n">
        <v>3</v>
      </c>
      <c r="CL298" s="4" t="n">
        <v>0.0375</v>
      </c>
      <c r="CM298" s="4" t="n">
        <v>0.0375</v>
      </c>
    </row>
    <row r="299" customFormat="false" ht="15" hidden="false" customHeight="true" outlineLevel="0" collapsed="false">
      <c r="A299" s="1" t="n">
        <v>31110</v>
      </c>
      <c r="B299" s="1" t="n">
        <v>2</v>
      </c>
      <c r="C299" s="1" t="n">
        <v>56</v>
      </c>
      <c r="D299" s="1" t="n">
        <v>1</v>
      </c>
      <c r="E299" s="1" t="n">
        <v>1</v>
      </c>
      <c r="F299" s="1" t="n">
        <v>1</v>
      </c>
      <c r="G299" s="1" t="n">
        <v>0</v>
      </c>
      <c r="H299" s="1" t="n">
        <v>0</v>
      </c>
      <c r="I299" s="1" t="n">
        <v>1</v>
      </c>
      <c r="J299" s="1" t="n">
        <v>0</v>
      </c>
      <c r="K299" s="1" t="n">
        <v>0</v>
      </c>
      <c r="L299" s="1" t="n">
        <v>0</v>
      </c>
      <c r="M299" s="1" t="n">
        <v>1</v>
      </c>
      <c r="N299" s="1" t="n">
        <v>0</v>
      </c>
      <c r="O299" s="1" t="n">
        <v>1</v>
      </c>
      <c r="P299" s="1" t="n">
        <f aca="false">SUM(E299:O299)</f>
        <v>5</v>
      </c>
      <c r="Q299" s="1" t="n">
        <v>120</v>
      </c>
      <c r="R299" s="1" t="n">
        <v>80</v>
      </c>
      <c r="S299" s="1" t="n">
        <v>40</v>
      </c>
      <c r="T299" s="2" t="n">
        <v>93.3333333333333</v>
      </c>
      <c r="U299" s="3" t="n">
        <v>73.3</v>
      </c>
      <c r="V299" s="3" t="n">
        <v>157</v>
      </c>
      <c r="W299" s="2" t="n">
        <v>29.737514706479</v>
      </c>
      <c r="X299" s="2" t="n">
        <v>1</v>
      </c>
      <c r="Y299" s="3" t="n">
        <v>95</v>
      </c>
      <c r="Z299" s="3" t="n">
        <v>106.5</v>
      </c>
      <c r="AA299" s="2" t="n">
        <v>42.804381123883</v>
      </c>
      <c r="AB299" s="2" t="n">
        <v>0.605095541401274</v>
      </c>
      <c r="AC299" s="2" t="n">
        <v>0.892018779342723</v>
      </c>
      <c r="AD299" s="3" t="n">
        <v>39.2</v>
      </c>
      <c r="AE299" s="3" t="n">
        <v>28.7</v>
      </c>
      <c r="AF299" s="3" t="n">
        <v>44.6</v>
      </c>
      <c r="AG299" s="1" t="n">
        <v>9</v>
      </c>
      <c r="AH299" s="3" t="n">
        <v>42.6</v>
      </c>
      <c r="AI299" s="3" t="n">
        <v>31.2</v>
      </c>
      <c r="AJ299" s="3" t="n">
        <v>42.3</v>
      </c>
      <c r="AK299" s="3" t="n">
        <v>2.3</v>
      </c>
      <c r="AL299" s="1" t="n">
        <v>1356</v>
      </c>
      <c r="AM299" s="1" t="n">
        <v>63</v>
      </c>
      <c r="AN299" s="1" t="n">
        <v>2115</v>
      </c>
      <c r="AO299" s="1" t="n">
        <v>100</v>
      </c>
      <c r="AP299" s="1" t="n">
        <v>229</v>
      </c>
      <c r="AQ299" s="1" t="n">
        <v>190</v>
      </c>
      <c r="AR299" s="1" t="n">
        <v>122</v>
      </c>
      <c r="AS299" s="1" t="n">
        <v>85</v>
      </c>
      <c r="AT299" s="1" t="n">
        <v>2</v>
      </c>
      <c r="AU299" s="1" t="n">
        <f aca="false">((AO299*15)+(AP299*30)+(AQ299*30)+(AR299*30)+(AS299*15))-(AO299*120)</f>
        <v>7005</v>
      </c>
      <c r="AV299" s="1" t="n">
        <f aca="false">((AO299*15)+(AP299*30)+(AQ299*30)+(AR299*30)+(AS299*15))</f>
        <v>19005</v>
      </c>
      <c r="BS299" s="1" t="n">
        <v>198</v>
      </c>
      <c r="BT299" s="1" t="n">
        <v>0</v>
      </c>
      <c r="BU299" s="1" t="n">
        <v>36</v>
      </c>
      <c r="BV299" s="1" t="n">
        <v>1</v>
      </c>
      <c r="BW299" s="1" t="n">
        <v>137</v>
      </c>
      <c r="BX299" s="1" t="n">
        <v>1</v>
      </c>
      <c r="BY299" s="1" t="n">
        <v>25</v>
      </c>
      <c r="BZ299" s="1" t="n">
        <v>125</v>
      </c>
      <c r="CA299" s="1" t="n">
        <v>0</v>
      </c>
      <c r="CB299" s="1" t="n">
        <v>3</v>
      </c>
      <c r="CL299" s="4" t="n">
        <v>0.0325</v>
      </c>
      <c r="CM299" s="4" t="n">
        <v>0.035</v>
      </c>
    </row>
    <row r="300" customFormat="false" ht="15" hidden="false" customHeight="true" outlineLevel="0" collapsed="false">
      <c r="A300" s="1" t="n">
        <v>31111</v>
      </c>
      <c r="B300" s="1" t="n">
        <v>1</v>
      </c>
      <c r="C300" s="1" t="n">
        <v>42</v>
      </c>
      <c r="D300" s="1" t="n">
        <v>1</v>
      </c>
      <c r="E300" s="1" t="n">
        <v>0</v>
      </c>
      <c r="F300" s="1" t="n">
        <v>0</v>
      </c>
      <c r="G300" s="1" t="n">
        <v>0</v>
      </c>
      <c r="H300" s="1" t="n">
        <v>0</v>
      </c>
      <c r="I300" s="1" t="n">
        <v>0</v>
      </c>
      <c r="J300" s="1" t="n">
        <v>0</v>
      </c>
      <c r="K300" s="1" t="n">
        <v>0</v>
      </c>
      <c r="L300" s="1" t="n">
        <v>0</v>
      </c>
      <c r="M300" s="1" t="n">
        <v>0</v>
      </c>
      <c r="N300" s="1" t="n">
        <v>0</v>
      </c>
      <c r="O300" s="1" t="n">
        <v>1</v>
      </c>
      <c r="P300" s="1" t="n">
        <f aca="false">SUM(E300:O300)</f>
        <v>1</v>
      </c>
      <c r="Q300" s="1" t="n">
        <v>110</v>
      </c>
      <c r="R300" s="1" t="n">
        <v>80</v>
      </c>
      <c r="S300" s="1" t="n">
        <v>30</v>
      </c>
      <c r="T300" s="2" t="n">
        <v>90</v>
      </c>
      <c r="U300" s="3" t="n">
        <v>74.4</v>
      </c>
      <c r="V300" s="3" t="n">
        <v>166.5</v>
      </c>
      <c r="W300" s="2" t="n">
        <v>26.8376484592701</v>
      </c>
      <c r="X300" s="2" t="n">
        <v>1</v>
      </c>
      <c r="Y300" s="3" t="n">
        <v>90.5</v>
      </c>
      <c r="Z300" s="3" t="n">
        <v>97</v>
      </c>
      <c r="AA300" s="2" t="n">
        <v>38.2100282802132</v>
      </c>
      <c r="AB300" s="2" t="n">
        <v>0.543543543543543</v>
      </c>
      <c r="AC300" s="2" t="n">
        <v>0.93298969072165</v>
      </c>
      <c r="AD300" s="3" t="n">
        <v>25.2</v>
      </c>
      <c r="AE300" s="3" t="n">
        <v>18.7</v>
      </c>
      <c r="AF300" s="3" t="n">
        <v>55.7</v>
      </c>
      <c r="AG300" s="1" t="n">
        <v>10</v>
      </c>
      <c r="AH300" s="3" t="n">
        <v>53.4</v>
      </c>
      <c r="AI300" s="3" t="n">
        <v>39.7</v>
      </c>
      <c r="AJ300" s="3" t="n">
        <v>52.9</v>
      </c>
      <c r="AK300" s="3" t="n">
        <v>2.8</v>
      </c>
      <c r="AL300" s="1" t="n">
        <v>1630</v>
      </c>
      <c r="AM300" s="1" t="n">
        <v>53</v>
      </c>
      <c r="AN300" s="1" t="n">
        <v>2901</v>
      </c>
      <c r="AO300" s="1" t="n">
        <v>102</v>
      </c>
      <c r="AP300" s="1" t="n">
        <v>138</v>
      </c>
      <c r="AQ300" s="1" t="n">
        <v>119</v>
      </c>
      <c r="AR300" s="1" t="n">
        <v>115</v>
      </c>
      <c r="AS300" s="1" t="n">
        <v>118</v>
      </c>
      <c r="AT300" s="1" t="n">
        <v>2</v>
      </c>
      <c r="AU300" s="1" t="n">
        <f aca="false">((AO300*15)+(AP300*30)+(AQ300*30)+(AR300*30)+(AS300*15))-(AO300*120)</f>
        <v>2220</v>
      </c>
      <c r="AV300" s="1" t="n">
        <f aca="false">((AO300*15)+(AP300*30)+(AQ300*30)+(AR300*30)+(AS300*15))</f>
        <v>14460</v>
      </c>
      <c r="AW300" s="1" t="n">
        <v>5.63</v>
      </c>
      <c r="AX300" s="4" t="n">
        <f aca="false">10000/SQRT((AO300*BE300)*(AVERAGE(AO300:AS300)*AVERAGE(BE300:BI300)))</f>
        <v>2.89517063057451</v>
      </c>
      <c r="AY300" s="4" t="n">
        <v>1</v>
      </c>
      <c r="AZ300" s="2" t="n">
        <f aca="false">(AO300*BE300)/405</f>
        <v>3.75259259259259</v>
      </c>
      <c r="BA300" s="2" t="n">
        <v>1</v>
      </c>
      <c r="BB300" s="2" t="n">
        <f aca="false">1/(LOG(BE300)+LOG(AO300))</f>
        <v>0.314288849614072</v>
      </c>
      <c r="BC300" s="2" t="n">
        <f aca="false">(BF300-BE300)/(AP300-AO300)</f>
        <v>2.26111111111111</v>
      </c>
      <c r="BD300" s="2" t="n">
        <f aca="false">(20*BE300)/((AO300/18)-3.5)</f>
        <v>137.538461538462</v>
      </c>
      <c r="BE300" s="3" t="n">
        <v>14.9</v>
      </c>
      <c r="BF300" s="3" t="n">
        <v>96.3</v>
      </c>
      <c r="BG300" s="3" t="n">
        <v>81.9</v>
      </c>
      <c r="BH300" s="3" t="n">
        <v>69.9</v>
      </c>
      <c r="BI300" s="3" t="n">
        <v>68.5</v>
      </c>
      <c r="BJ300" s="2" t="n">
        <f aca="false">((BE300*15)+(BF300*30)+(BG300*30)+(BH300*30)+(BI300*15))-(BE300*120)</f>
        <v>6906</v>
      </c>
      <c r="BK300" s="2" t="n">
        <f aca="false">((BE300*15)+(BF300*30)+(BG300*30)+(BH300*30)+(BI300*15))</f>
        <v>8694</v>
      </c>
      <c r="BL300" s="2" t="n">
        <f aca="false">(1/BE300)</f>
        <v>0.0671140939597315</v>
      </c>
      <c r="BM300" s="2" t="n">
        <f aca="false">(BJ300/AU300)</f>
        <v>3.11081081081081</v>
      </c>
      <c r="BN300" s="2" t="n">
        <f aca="false">(BK300/AV300)</f>
        <v>0.601244813278008</v>
      </c>
      <c r="BO300" s="2" t="n">
        <f aca="false">(AX300*BM300)</f>
        <v>9.00632809673314</v>
      </c>
      <c r="BP300" s="2" t="n">
        <f aca="false">(AX300*BN300)</f>
        <v>1.74070632518775</v>
      </c>
      <c r="BQ300" s="2" t="n">
        <v>2</v>
      </c>
      <c r="BR300" s="4" t="n">
        <f aca="false">(BC300*BL300)</f>
        <v>0.151752423564504</v>
      </c>
      <c r="BS300" s="1" t="n">
        <v>154</v>
      </c>
      <c r="BT300" s="1" t="n">
        <v>0</v>
      </c>
      <c r="BU300" s="1" t="n">
        <v>10</v>
      </c>
      <c r="BV300" s="1" t="n">
        <v>1</v>
      </c>
      <c r="BW300" s="1" t="n">
        <v>76</v>
      </c>
      <c r="BX300" s="1" t="n">
        <v>0</v>
      </c>
      <c r="BY300" s="1" t="n">
        <v>68</v>
      </c>
      <c r="BZ300" s="1" t="n">
        <v>338</v>
      </c>
      <c r="CA300" s="1" t="n">
        <v>1</v>
      </c>
      <c r="CB300" s="1" t="n">
        <v>3</v>
      </c>
      <c r="CL300" s="4" t="n">
        <v>0.035</v>
      </c>
      <c r="CM300" s="4" t="n">
        <v>0.035</v>
      </c>
      <c r="FQ300" s="1" t="n">
        <v>32.97339</v>
      </c>
      <c r="FR300" s="1" t="n">
        <v>3771.25</v>
      </c>
      <c r="FS300" s="1" t="n">
        <v>0.08</v>
      </c>
      <c r="FT300" s="1" t="n">
        <v>1</v>
      </c>
      <c r="FU300" s="1" t="n">
        <v>4</v>
      </c>
      <c r="FV300" s="1" t="n">
        <v>1</v>
      </c>
      <c r="FW300" s="1" t="n">
        <v>1789.6</v>
      </c>
      <c r="FX300" s="1" t="n">
        <v>81.18</v>
      </c>
      <c r="FY300" s="1" t="n">
        <v>25.24</v>
      </c>
      <c r="FZ300" s="1" t="n">
        <v>16.49</v>
      </c>
      <c r="GA300" s="1" t="n">
        <v>25.03</v>
      </c>
      <c r="GB300" s="1" t="n">
        <v>262.83</v>
      </c>
      <c r="GC300" s="1" t="n">
        <v>26.69</v>
      </c>
      <c r="GD300" s="1" t="n">
        <v>30.15</v>
      </c>
      <c r="GE300" s="1" t="n">
        <v>2.05</v>
      </c>
      <c r="GF300" s="1" t="n">
        <v>78.81</v>
      </c>
      <c r="GG300" s="1" t="n">
        <v>1.29</v>
      </c>
      <c r="GH300" s="1" t="n">
        <v>23.43</v>
      </c>
      <c r="GI300" s="1" t="n">
        <v>5.93</v>
      </c>
      <c r="GJ300" s="1" t="n">
        <v>24.66</v>
      </c>
      <c r="GK300" s="1" t="n">
        <v>22.78</v>
      </c>
      <c r="GL300" s="1" t="n">
        <v>12.31</v>
      </c>
      <c r="GM300" s="1" t="n">
        <v>6.39</v>
      </c>
      <c r="GN300" s="1" t="n">
        <v>0</v>
      </c>
      <c r="GO300" s="1" t="n">
        <v>14.45</v>
      </c>
      <c r="GP300" s="1" t="n">
        <v>6.31</v>
      </c>
      <c r="GQ300" s="1" t="n">
        <v>3.63</v>
      </c>
      <c r="GR300" s="1" t="n">
        <v>1.53</v>
      </c>
      <c r="GS300" s="1" t="n">
        <v>1361.1</v>
      </c>
      <c r="GT300" s="1" t="n">
        <v>12.18</v>
      </c>
      <c r="GU300" s="1" t="n">
        <v>0.61</v>
      </c>
      <c r="GV300" s="1" t="n">
        <v>370.03</v>
      </c>
      <c r="GW300" s="1" t="n">
        <v>1699.21</v>
      </c>
      <c r="GX300" s="1" t="n">
        <v>3756.75</v>
      </c>
      <c r="GY300" s="1" t="n">
        <v>1957.85</v>
      </c>
      <c r="GZ300" s="1" t="n">
        <v>8.55</v>
      </c>
      <c r="HA300" s="1" t="n">
        <v>2.07</v>
      </c>
      <c r="HB300" s="1" t="n">
        <v>2.79</v>
      </c>
      <c r="HC300" s="1" t="n">
        <v>0</v>
      </c>
      <c r="HD300" s="1" t="n">
        <v>66.52</v>
      </c>
      <c r="HE300" s="1" t="n">
        <v>129.25</v>
      </c>
      <c r="HF300" s="1" t="n">
        <v>1.7</v>
      </c>
      <c r="HG300" s="1" t="n">
        <v>2.47</v>
      </c>
      <c r="HH300" s="1" t="n">
        <v>20.33</v>
      </c>
      <c r="HI300" s="1" t="n">
        <v>6.02</v>
      </c>
      <c r="HJ300" s="1" t="n">
        <v>1.94</v>
      </c>
      <c r="HK300" s="1" t="n">
        <v>0.8</v>
      </c>
      <c r="HL300" s="1" t="n">
        <v>292.52</v>
      </c>
      <c r="HM300" s="1" t="n">
        <v>5.76</v>
      </c>
      <c r="HN300" s="1" t="n">
        <v>54.62</v>
      </c>
      <c r="HO300" s="1" t="n">
        <v>3668.17</v>
      </c>
      <c r="HP300" s="1" t="n">
        <v>4091.11</v>
      </c>
      <c r="HQ300" s="1" t="n">
        <v>106.61</v>
      </c>
      <c r="HR300" s="1" t="n">
        <v>2046.7</v>
      </c>
      <c r="HS300" s="1" t="n">
        <v>100.09</v>
      </c>
      <c r="HT300" s="1" t="n">
        <v>8168.96</v>
      </c>
      <c r="HU300" s="1" t="n">
        <v>1071.12</v>
      </c>
      <c r="HV300" s="1" t="n">
        <v>320</v>
      </c>
      <c r="HW300" s="1" t="n">
        <v>8.1</v>
      </c>
      <c r="HX300" s="1" t="n">
        <v>6.95</v>
      </c>
      <c r="HY300" s="1" t="n">
        <v>6.31</v>
      </c>
      <c r="HZ300" s="1" t="n">
        <v>0.85</v>
      </c>
      <c r="IA300" s="1" t="n">
        <v>7.68</v>
      </c>
      <c r="IB300" s="1" t="n">
        <v>2.08</v>
      </c>
      <c r="IC300" s="1" t="n">
        <v>17.68</v>
      </c>
      <c r="ID300" s="1" t="n">
        <v>7.23</v>
      </c>
      <c r="IE300" s="1" t="n">
        <v>12.78</v>
      </c>
      <c r="IF300" s="1" t="n">
        <v>18.99</v>
      </c>
      <c r="IG300" s="1" t="n">
        <v>11.88</v>
      </c>
      <c r="IH300" s="1" t="n">
        <v>138</v>
      </c>
      <c r="II300" s="1" t="n">
        <v>1.01</v>
      </c>
      <c r="IJ300" s="1" t="n">
        <v>45.33</v>
      </c>
      <c r="IK300" s="1" t="n">
        <v>45.93</v>
      </c>
      <c r="IL300" s="1" t="n">
        <v>1205561.3</v>
      </c>
      <c r="IM300" s="1" t="n">
        <v>4586.85</v>
      </c>
      <c r="IN300" s="1" t="n">
        <v>42.38</v>
      </c>
      <c r="IO300" s="1" t="n">
        <v>0.1</v>
      </c>
      <c r="IP300" s="1" t="n">
        <v>0.04</v>
      </c>
      <c r="IQ300" s="1" t="n">
        <v>0.03</v>
      </c>
      <c r="IR300" s="1" t="n">
        <v>0.07</v>
      </c>
      <c r="IS300" s="1" t="n">
        <v>0.11</v>
      </c>
      <c r="IT300" s="1" t="n">
        <v>0.05</v>
      </c>
      <c r="IU300" s="1" t="n">
        <v>0.51</v>
      </c>
      <c r="IV300" s="1" t="n">
        <v>0.44</v>
      </c>
      <c r="IW300" s="1" t="n">
        <v>6.38</v>
      </c>
      <c r="IX300" s="1" t="n">
        <v>5.43</v>
      </c>
      <c r="IY300" s="1" t="n">
        <v>2.49</v>
      </c>
      <c r="IZ300" s="1" t="n">
        <v>1.55</v>
      </c>
      <c r="JA300" s="1" t="n">
        <v>0.84</v>
      </c>
      <c r="JB300" s="1" t="n">
        <v>0.01</v>
      </c>
      <c r="JC300" s="1" t="n">
        <v>15.09</v>
      </c>
      <c r="JD300" s="1" t="n">
        <v>10.21</v>
      </c>
      <c r="JE300" s="1" t="n">
        <v>0.56</v>
      </c>
      <c r="JF300" s="1" t="n">
        <v>0.12</v>
      </c>
      <c r="JG300" s="1" t="n">
        <v>0.02</v>
      </c>
      <c r="JH300" s="1" t="n">
        <v>8.38</v>
      </c>
      <c r="JI300" s="1" t="n">
        <v>6.21</v>
      </c>
      <c r="JJ300" s="1" t="n">
        <v>0.05</v>
      </c>
      <c r="JK300" s="1" t="n">
        <v>0.15</v>
      </c>
      <c r="JL300" s="1" t="n">
        <v>0.68</v>
      </c>
      <c r="JM300" s="1" t="n">
        <v>0.63</v>
      </c>
      <c r="JN300" s="1" t="n">
        <v>0.02</v>
      </c>
      <c r="JO300" s="1" t="n">
        <v>0.06</v>
      </c>
      <c r="JP300" s="1" t="n">
        <v>0.03</v>
      </c>
      <c r="JQ300" s="1" t="n">
        <v>0.11</v>
      </c>
      <c r="JR300" s="1" t="n">
        <v>0.11</v>
      </c>
      <c r="JS300" s="1" t="n">
        <v>0.01</v>
      </c>
      <c r="JT300" s="1" t="n">
        <v>0.3</v>
      </c>
      <c r="JU300" s="1" t="n">
        <v>0.29</v>
      </c>
      <c r="JV300" s="1" t="n">
        <v>72</v>
      </c>
      <c r="JW300" s="1" t="n">
        <v>4320</v>
      </c>
      <c r="JX300" s="1" t="n">
        <v>64.8</v>
      </c>
      <c r="JY300" s="1" t="n">
        <v>6.017</v>
      </c>
      <c r="JZ300" s="1" t="n">
        <v>2.117</v>
      </c>
      <c r="KA300" s="1" t="n">
        <v>127.02</v>
      </c>
      <c r="KB300" s="1" t="n">
        <v>17.1125</v>
      </c>
      <c r="KC300" s="1" t="n">
        <v>6.625</v>
      </c>
      <c r="KD300" s="1" t="n">
        <v>397.5</v>
      </c>
      <c r="KE300" s="1" t="n">
        <v>9.532</v>
      </c>
      <c r="KF300" s="1" t="n">
        <v>81.532</v>
      </c>
      <c r="KG300" s="1" t="n">
        <v>25.7365</v>
      </c>
    </row>
    <row r="301" customFormat="false" ht="15" hidden="false" customHeight="true" outlineLevel="0" collapsed="false">
      <c r="A301" s="1" t="n">
        <v>31114</v>
      </c>
      <c r="B301" s="1" t="n">
        <v>2</v>
      </c>
      <c r="C301" s="1" t="n">
        <v>19</v>
      </c>
      <c r="D301" s="1" t="n">
        <v>1</v>
      </c>
      <c r="E301" s="1" t="n">
        <v>0</v>
      </c>
      <c r="F301" s="1" t="n">
        <v>0</v>
      </c>
      <c r="G301" s="1" t="n">
        <v>1</v>
      </c>
      <c r="H301" s="1" t="n">
        <v>0</v>
      </c>
      <c r="I301" s="1" t="n">
        <v>0</v>
      </c>
      <c r="J301" s="1" t="n">
        <v>0</v>
      </c>
      <c r="K301" s="1" t="n">
        <v>0</v>
      </c>
      <c r="L301" s="1" t="n">
        <v>0</v>
      </c>
      <c r="M301" s="1" t="n">
        <v>0</v>
      </c>
      <c r="N301" s="1" t="n">
        <v>0</v>
      </c>
      <c r="O301" s="1" t="n">
        <v>0</v>
      </c>
      <c r="P301" s="1" t="n">
        <f aca="false">SUM(E301:O301)</f>
        <v>1</v>
      </c>
      <c r="Q301" s="1" t="n">
        <v>100</v>
      </c>
      <c r="R301" s="1" t="n">
        <v>70</v>
      </c>
      <c r="S301" s="1" t="n">
        <v>30</v>
      </c>
      <c r="T301" s="2" t="n">
        <v>80</v>
      </c>
      <c r="U301" s="3" t="n">
        <v>53.1</v>
      </c>
      <c r="V301" s="3" t="n">
        <v>173.6</v>
      </c>
      <c r="W301" s="2" t="n">
        <v>17.6195608316167</v>
      </c>
      <c r="X301" s="2" t="n">
        <v>0</v>
      </c>
      <c r="Y301" s="3" t="n">
        <v>63</v>
      </c>
      <c r="Z301" s="3" t="n">
        <v>92.1</v>
      </c>
      <c r="AA301" s="2" t="n">
        <v>25.3470542813445</v>
      </c>
      <c r="AB301" s="2" t="n">
        <v>0.362903225806452</v>
      </c>
      <c r="AC301" s="2" t="n">
        <v>0.684039087947883</v>
      </c>
      <c r="AD301" s="3" t="n">
        <v>23.3</v>
      </c>
      <c r="AE301" s="3" t="n">
        <v>12.4</v>
      </c>
      <c r="AF301" s="3" t="n">
        <v>40.7</v>
      </c>
      <c r="AG301" s="1" t="n">
        <v>1</v>
      </c>
      <c r="AH301" s="3" t="n">
        <v>53.5</v>
      </c>
      <c r="AI301" s="3" t="n">
        <v>28.4</v>
      </c>
      <c r="AJ301" s="3" t="n">
        <v>38.6</v>
      </c>
      <c r="AK301" s="3" t="n">
        <v>2.1</v>
      </c>
      <c r="AL301" s="1" t="n">
        <v>1286</v>
      </c>
      <c r="AM301" s="1" t="n">
        <v>12</v>
      </c>
      <c r="AN301" s="1" t="n">
        <v>2341</v>
      </c>
      <c r="AO301" s="1" t="n">
        <v>84</v>
      </c>
      <c r="AP301" s="1" t="n">
        <v>131</v>
      </c>
      <c r="AQ301" s="1" t="n">
        <v>112</v>
      </c>
      <c r="AR301" s="1" t="n">
        <v>67</v>
      </c>
      <c r="AS301" s="1" t="n">
        <v>73</v>
      </c>
      <c r="AT301" s="1" t="n">
        <v>1</v>
      </c>
      <c r="AU301" s="1" t="n">
        <f aca="false">((AO301*15)+(AP301*30)+(AQ301*30)+(AR301*30)+(AS301*15))-(AO301*120)</f>
        <v>1575</v>
      </c>
      <c r="AV301" s="1" t="n">
        <f aca="false">((AO301*15)+(AP301*30)+(AQ301*30)+(AR301*30)+(AS301*15))</f>
        <v>11655</v>
      </c>
      <c r="AX301" s="4" t="n">
        <f aca="false">10000/SQRT((AO301*BE301)*(AVERAGE(AO301:AS301)*AVERAGE(BE301:BI301)))</f>
        <v>13.8314503199208</v>
      </c>
      <c r="AY301" s="4" t="n">
        <v>0</v>
      </c>
      <c r="AZ301" s="2" t="n">
        <f aca="false">(AO301*BE301)/405</f>
        <v>0.761185185185185</v>
      </c>
      <c r="BA301" s="2" t="n">
        <v>0</v>
      </c>
      <c r="BB301" s="2" t="n">
        <f aca="false">1/(LOG(BE301)+LOG(AO301))</f>
        <v>0.401776599825245</v>
      </c>
      <c r="BC301" s="2" t="n">
        <f aca="false">(BF301-BE301)/(AP301-AO301)</f>
        <v>0.287872340425532</v>
      </c>
      <c r="BD301" s="2" t="n">
        <f aca="false">(20*BE301)/((AO301/18)-3.5)</f>
        <v>62.9142857142857</v>
      </c>
      <c r="BE301" s="3" t="n">
        <v>3.67</v>
      </c>
      <c r="BF301" s="3" t="n">
        <v>17.2</v>
      </c>
      <c r="BG301" s="3" t="n">
        <v>34.8</v>
      </c>
      <c r="BH301" s="3" t="n">
        <v>16.9</v>
      </c>
      <c r="BI301" s="3" t="n">
        <v>18.2</v>
      </c>
      <c r="BJ301" s="2" t="n">
        <f aca="false">((BE301*15)+(BF301*30)+(BG301*30)+(BH301*30)+(BI301*15))-(BE301*120)</f>
        <v>1954.65</v>
      </c>
      <c r="BK301" s="2" t="n">
        <f aca="false">((BE301*15)+(BF301*30)+(BG301*30)+(BH301*30)+(BI301*15))</f>
        <v>2395.05</v>
      </c>
      <c r="BL301" s="2" t="n">
        <f aca="false">(1/BE301)</f>
        <v>0.272479564032698</v>
      </c>
      <c r="BM301" s="2" t="n">
        <f aca="false">(BJ301/AU301)</f>
        <v>1.24104761904762</v>
      </c>
      <c r="BN301" s="2" t="n">
        <f aca="false">(BK301/AV301)</f>
        <v>0.205495495495495</v>
      </c>
      <c r="BO301" s="2" t="n">
        <f aca="false">(AX301*BM301)</f>
        <v>17.1654884875132</v>
      </c>
      <c r="BP301" s="2" t="n">
        <f aca="false">(AX301*BN301)</f>
        <v>2.84230073691346</v>
      </c>
      <c r="BQ301" s="2" t="n">
        <v>2</v>
      </c>
      <c r="BR301" s="4" t="n">
        <f aca="false">(BC301*BL301)</f>
        <v>0.0784393298162212</v>
      </c>
      <c r="BS301" s="1" t="n">
        <v>171</v>
      </c>
      <c r="BT301" s="1" t="n">
        <v>0</v>
      </c>
      <c r="BU301" s="1" t="n">
        <v>56</v>
      </c>
      <c r="BV301" s="1" t="n">
        <v>0</v>
      </c>
      <c r="BW301" s="1" t="n">
        <v>96</v>
      </c>
      <c r="BX301" s="1" t="n">
        <v>0</v>
      </c>
      <c r="BY301" s="1" t="n">
        <v>19</v>
      </c>
      <c r="BZ301" s="1" t="n">
        <v>93</v>
      </c>
      <c r="CA301" s="1" t="n">
        <v>0</v>
      </c>
      <c r="CB301" s="1" t="n">
        <v>0</v>
      </c>
      <c r="CL301" s="4" t="n">
        <v>0.035</v>
      </c>
      <c r="CM301" s="4" t="n">
        <v>0.03</v>
      </c>
      <c r="CN301" s="1" t="n">
        <v>1241</v>
      </c>
      <c r="CO301" s="1" t="n">
        <v>18.0499597099114</v>
      </c>
      <c r="CP301" s="1" t="n">
        <v>24.2949234488316</v>
      </c>
      <c r="CQ301" s="1" t="n">
        <v>5.29411764705882</v>
      </c>
      <c r="CR301" s="1" t="n">
        <v>7.1071716357776</v>
      </c>
      <c r="CS301" s="1" t="n">
        <v>3.77115229653505</v>
      </c>
      <c r="CT301" s="1" t="n">
        <v>57.5020145044319</v>
      </c>
      <c r="CU301" s="1" t="n">
        <v>1.6</v>
      </c>
      <c r="CV301" s="1" t="n">
        <v>3.8</v>
      </c>
      <c r="CW301" s="1" t="n">
        <v>4.2</v>
      </c>
      <c r="CX301" s="1" t="n">
        <v>0</v>
      </c>
      <c r="CY301" s="1" t="n">
        <v>3.2</v>
      </c>
      <c r="CZ301" s="1" t="n">
        <v>2.3</v>
      </c>
      <c r="DA301" s="1" t="n">
        <v>0.7</v>
      </c>
      <c r="DB301" s="1" t="n">
        <v>1.2</v>
      </c>
      <c r="DC301" s="1" t="n">
        <v>1.8</v>
      </c>
      <c r="DD301" s="1" t="n">
        <v>56</v>
      </c>
      <c r="DE301" s="1" t="n">
        <v>33.5</v>
      </c>
      <c r="DF301" s="1" t="n">
        <v>7.3</v>
      </c>
      <c r="DG301" s="1" t="n">
        <v>9.8</v>
      </c>
      <c r="DH301" s="1" t="n">
        <v>5.2</v>
      </c>
      <c r="DI301" s="1" t="n">
        <v>167</v>
      </c>
      <c r="DJ301" s="1" t="n">
        <v>178.4</v>
      </c>
      <c r="DK301" s="1" t="n">
        <v>46.3</v>
      </c>
      <c r="DL301" s="1" t="n">
        <v>21</v>
      </c>
      <c r="DM301" s="1" t="n">
        <v>844</v>
      </c>
      <c r="DN301" s="1" t="n">
        <v>948</v>
      </c>
      <c r="DO301" s="1" t="n">
        <v>0.78</v>
      </c>
      <c r="DP301" s="1" t="n">
        <v>0.65</v>
      </c>
      <c r="DQ301" s="1" t="n">
        <v>0.99</v>
      </c>
      <c r="DR301" s="1" t="n">
        <v>1.12</v>
      </c>
      <c r="DS301" s="1" t="n">
        <v>195.7</v>
      </c>
      <c r="DT301" s="1" t="n">
        <v>297.8</v>
      </c>
      <c r="DU301" s="1" t="n">
        <v>2.14</v>
      </c>
      <c r="DV301" s="1" t="n">
        <v>7.52</v>
      </c>
      <c r="DW301" s="1" t="n">
        <v>1.67</v>
      </c>
      <c r="DX301" s="1" t="n">
        <v>653</v>
      </c>
      <c r="DY301" s="1" t="n">
        <v>9.58</v>
      </c>
      <c r="DZ301" s="1" t="n">
        <v>2461</v>
      </c>
      <c r="EA301" s="1" t="n">
        <v>192</v>
      </c>
      <c r="EB301" s="1" t="n">
        <v>885</v>
      </c>
      <c r="EC301" s="1" t="n">
        <v>583</v>
      </c>
      <c r="ED301" s="1" t="n">
        <v>32</v>
      </c>
      <c r="EE301" s="1" t="n">
        <v>4.1</v>
      </c>
      <c r="EF301" s="1" t="n">
        <v>0</v>
      </c>
      <c r="EG301" s="1" t="s">
        <v>425</v>
      </c>
      <c r="EH301" s="1" t="s">
        <v>425</v>
      </c>
      <c r="EI301" s="1" t="s">
        <v>425</v>
      </c>
      <c r="EJ301" s="1" t="s">
        <v>425</v>
      </c>
      <c r="EK301" s="1" t="s">
        <v>425</v>
      </c>
      <c r="EL301" s="1" t="s">
        <v>425</v>
      </c>
      <c r="EM301" s="1" t="n">
        <v>1350</v>
      </c>
      <c r="EN301" s="1" t="n">
        <v>1000</v>
      </c>
      <c r="EO301" s="1" t="n">
        <v>4</v>
      </c>
      <c r="EP301" s="1" t="n">
        <v>0</v>
      </c>
      <c r="EQ301" s="1" t="n">
        <v>0</v>
      </c>
      <c r="ER301" s="1" t="n">
        <v>0</v>
      </c>
      <c r="ES301" s="1" t="n">
        <v>0</v>
      </c>
      <c r="ET301" s="1" t="n">
        <v>0</v>
      </c>
      <c r="EU301" s="1" t="n">
        <v>0</v>
      </c>
      <c r="EV301" s="1" t="n">
        <v>0</v>
      </c>
      <c r="EW301" s="1" t="n">
        <v>0</v>
      </c>
      <c r="EX301" s="1" t="n">
        <v>0</v>
      </c>
      <c r="EY301" s="1" t="n">
        <v>0</v>
      </c>
      <c r="EZ301" s="1" t="n">
        <v>0</v>
      </c>
      <c r="FA301" s="1" t="n">
        <v>0</v>
      </c>
      <c r="FB301" s="1" t="n">
        <v>0</v>
      </c>
      <c r="FC301" s="1" t="n">
        <v>0</v>
      </c>
      <c r="FD301" s="1" t="n">
        <v>1</v>
      </c>
      <c r="FE301" s="1" t="n">
        <v>18</v>
      </c>
      <c r="FF301" s="1" t="n">
        <v>0</v>
      </c>
      <c r="FG301" s="1" t="n">
        <v>0</v>
      </c>
      <c r="FH301" s="1" t="n">
        <v>0</v>
      </c>
      <c r="FI301" s="1" t="n">
        <v>0</v>
      </c>
      <c r="FJ301" s="1" t="n">
        <v>5</v>
      </c>
      <c r="FK301" s="1" t="n">
        <v>1</v>
      </c>
      <c r="FL301" s="1" t="n">
        <v>5</v>
      </c>
      <c r="FM301" s="1" t="n">
        <v>0</v>
      </c>
      <c r="FN301" s="1" t="n">
        <v>0</v>
      </c>
      <c r="FO301" s="1" t="n">
        <v>2</v>
      </c>
      <c r="FP301" s="1" t="n">
        <v>2</v>
      </c>
      <c r="FQ301" s="1" t="n">
        <v>27.18012</v>
      </c>
      <c r="FR301" s="1" t="n">
        <v>287.0239</v>
      </c>
      <c r="FS301" s="1" t="n">
        <v>0.06</v>
      </c>
      <c r="FT301" s="1" t="n">
        <v>1</v>
      </c>
      <c r="FU301" s="1" t="n">
        <v>2</v>
      </c>
      <c r="FV301" s="1" t="n">
        <v>1</v>
      </c>
      <c r="FW301" s="1" t="n">
        <v>1113.23</v>
      </c>
      <c r="FX301" s="1" t="n">
        <v>36.6</v>
      </c>
      <c r="FY301" s="1" t="n">
        <v>10.98</v>
      </c>
      <c r="FZ301" s="1" t="n">
        <v>8.72</v>
      </c>
      <c r="GA301" s="1" t="n">
        <v>14.03</v>
      </c>
      <c r="GB301" s="1" t="n">
        <v>194.38</v>
      </c>
      <c r="GC301" s="1" t="n">
        <v>20.61</v>
      </c>
      <c r="GD301" s="1" t="n">
        <v>17.82</v>
      </c>
      <c r="GE301" s="1" t="n">
        <v>3.29</v>
      </c>
      <c r="GF301" s="1" t="n">
        <v>98.22</v>
      </c>
      <c r="GG301" s="1" t="n">
        <v>0.73</v>
      </c>
      <c r="GH301" s="1" t="n">
        <v>12.86</v>
      </c>
      <c r="GI301" s="1" t="n">
        <v>6.54</v>
      </c>
      <c r="GJ301" s="1" t="n">
        <v>23.48</v>
      </c>
      <c r="GK301" s="1" t="n">
        <v>22.52</v>
      </c>
      <c r="GL301" s="1" t="n">
        <v>10.7</v>
      </c>
      <c r="GM301" s="1" t="n">
        <v>7.53</v>
      </c>
      <c r="GN301" s="1" t="n">
        <v>0</v>
      </c>
      <c r="GO301" s="1" t="n">
        <v>14.2</v>
      </c>
      <c r="GP301" s="1" t="n">
        <v>4.62</v>
      </c>
      <c r="GQ301" s="1" t="n">
        <v>3</v>
      </c>
      <c r="GR301" s="1" t="n">
        <v>0.57</v>
      </c>
      <c r="GS301" s="1" t="n">
        <v>694.66</v>
      </c>
      <c r="GT301" s="1" t="n">
        <v>9.12</v>
      </c>
      <c r="GU301" s="1" t="n">
        <v>0.18</v>
      </c>
      <c r="GV301" s="1" t="n">
        <v>291.47</v>
      </c>
      <c r="GW301" s="1" t="n">
        <v>1035.35</v>
      </c>
      <c r="GX301" s="1" t="n">
        <v>2261.96</v>
      </c>
      <c r="GY301" s="1" t="n">
        <v>1041.8</v>
      </c>
      <c r="GZ301" s="1" t="n">
        <v>4.81</v>
      </c>
      <c r="HA301" s="1" t="n">
        <v>1.09</v>
      </c>
      <c r="HB301" s="1" t="n">
        <v>1.84</v>
      </c>
      <c r="HC301" s="1" t="n">
        <v>0</v>
      </c>
      <c r="HD301" s="1" t="n">
        <v>21.01</v>
      </c>
      <c r="HE301" s="1" t="n">
        <v>188.83</v>
      </c>
      <c r="HF301" s="1" t="n">
        <v>0.88</v>
      </c>
      <c r="HG301" s="1" t="n">
        <v>0.9</v>
      </c>
      <c r="HH301" s="1" t="n">
        <v>8.6</v>
      </c>
      <c r="HI301" s="1" t="n">
        <v>2.74</v>
      </c>
      <c r="HJ301" s="1" t="n">
        <v>1.19</v>
      </c>
      <c r="HK301" s="1" t="n">
        <v>1.12</v>
      </c>
      <c r="HL301" s="1" t="n">
        <v>315.49</v>
      </c>
      <c r="HM301" s="1" t="n">
        <v>1.1</v>
      </c>
      <c r="HN301" s="1" t="n">
        <v>218.87</v>
      </c>
      <c r="HO301" s="1" t="n">
        <v>7161.24</v>
      </c>
      <c r="HP301" s="1" t="n">
        <v>8603.48</v>
      </c>
      <c r="HQ301" s="1" t="n">
        <v>46.17</v>
      </c>
      <c r="HR301" s="1" t="n">
        <v>4728.77</v>
      </c>
      <c r="HS301" s="1" t="n">
        <v>590.44</v>
      </c>
      <c r="HT301" s="1" t="n">
        <v>2447.66</v>
      </c>
      <c r="HU301" s="1" t="n">
        <v>6797.42</v>
      </c>
      <c r="HV301" s="1" t="n">
        <v>116.81</v>
      </c>
      <c r="HW301" s="1" t="n">
        <v>5.02</v>
      </c>
      <c r="HX301" s="1" t="n">
        <v>4.01</v>
      </c>
      <c r="HY301" s="1" t="n">
        <v>3.65</v>
      </c>
      <c r="HZ301" s="1" t="n">
        <v>0.2</v>
      </c>
      <c r="IA301" s="1" t="n">
        <v>5.63</v>
      </c>
      <c r="IB301" s="1" t="n">
        <v>1.15</v>
      </c>
      <c r="IC301" s="1" t="n">
        <v>11.61</v>
      </c>
      <c r="ID301" s="1" t="n">
        <v>4.69</v>
      </c>
      <c r="IE301" s="1" t="n">
        <v>5.93</v>
      </c>
      <c r="IF301" s="1" t="n">
        <v>9.55</v>
      </c>
      <c r="IG301" s="1" t="n">
        <v>5.86</v>
      </c>
      <c r="IH301" s="1" t="n">
        <v>126.58</v>
      </c>
      <c r="II301" s="1" t="n">
        <v>0.83</v>
      </c>
      <c r="IJ301" s="1" t="n">
        <v>5.55</v>
      </c>
      <c r="IK301" s="1" t="n">
        <v>158.27</v>
      </c>
      <c r="IL301" s="1" t="n">
        <v>865251.6</v>
      </c>
      <c r="IM301" s="1" t="n">
        <v>4451.34</v>
      </c>
      <c r="IN301" s="1" t="n">
        <v>20.45</v>
      </c>
      <c r="IO301" s="1" t="n">
        <v>0.03</v>
      </c>
      <c r="IP301" s="1" t="n">
        <v>0.02</v>
      </c>
      <c r="IQ301" s="1" t="n">
        <v>0.05</v>
      </c>
      <c r="IR301" s="1" t="n">
        <v>0.07</v>
      </c>
      <c r="IS301" s="1" t="n">
        <v>0.42</v>
      </c>
      <c r="IT301" s="1" t="n">
        <v>0.01</v>
      </c>
      <c r="IU301" s="1" t="n">
        <v>0.26</v>
      </c>
      <c r="IV301" s="1" t="n">
        <v>0.15</v>
      </c>
      <c r="IW301" s="1" t="n">
        <v>3.71</v>
      </c>
      <c r="IX301" s="1" t="n">
        <v>2.83</v>
      </c>
      <c r="IY301" s="1" t="n">
        <v>1.15</v>
      </c>
      <c r="IZ301" s="1" t="n">
        <v>0.68</v>
      </c>
      <c r="JA301" s="1" t="n">
        <v>0.51</v>
      </c>
      <c r="JB301" s="1" t="n">
        <v>0</v>
      </c>
      <c r="JC301" s="1" t="n">
        <v>8.69</v>
      </c>
      <c r="JD301" s="1" t="n">
        <v>6.13</v>
      </c>
      <c r="JE301" s="1" t="n">
        <v>0.24</v>
      </c>
      <c r="JF301" s="1" t="n">
        <v>0.04</v>
      </c>
      <c r="JG301" s="1" t="n">
        <v>0</v>
      </c>
      <c r="JH301" s="1" t="n">
        <v>4.8</v>
      </c>
      <c r="JI301" s="1" t="n">
        <v>4.27</v>
      </c>
      <c r="JJ301" s="1" t="n">
        <v>0.01</v>
      </c>
      <c r="JK301" s="1" t="n">
        <v>0.06</v>
      </c>
      <c r="JL301" s="1" t="n">
        <v>0.37</v>
      </c>
      <c r="JM301" s="1" t="n">
        <v>0.4</v>
      </c>
      <c r="JN301" s="1" t="n">
        <v>0</v>
      </c>
      <c r="JO301" s="1" t="n">
        <v>0.04</v>
      </c>
      <c r="JP301" s="1" t="n">
        <v>0.03</v>
      </c>
      <c r="JQ301" s="1" t="n">
        <v>0</v>
      </c>
      <c r="JR301" s="1" t="n">
        <v>0</v>
      </c>
      <c r="JS301" s="1" t="n">
        <v>0</v>
      </c>
      <c r="JT301" s="1" t="n">
        <v>0.03</v>
      </c>
      <c r="JU301" s="1" t="n">
        <v>0.02</v>
      </c>
      <c r="JV301" s="1" t="n">
        <v>22</v>
      </c>
      <c r="JW301" s="1" t="n">
        <v>1320</v>
      </c>
      <c r="JX301" s="1" t="n">
        <v>19.8</v>
      </c>
      <c r="JY301" s="1" t="n">
        <v>5.5188</v>
      </c>
      <c r="JZ301" s="1" t="n">
        <v>4.601</v>
      </c>
      <c r="KA301" s="1" t="n">
        <v>276.06</v>
      </c>
      <c r="KB301" s="1" t="n">
        <v>51.5566</v>
      </c>
      <c r="KC301" s="1" t="n">
        <v>19.242</v>
      </c>
      <c r="KD301" s="1" t="n">
        <v>1154.52</v>
      </c>
      <c r="KE301" s="1" t="n">
        <v>55.33801</v>
      </c>
      <c r="KF301" s="1" t="n">
        <v>77.33801</v>
      </c>
      <c r="KG301" s="1" t="n">
        <v>161.2974</v>
      </c>
    </row>
    <row r="302" customFormat="false" ht="15" hidden="false" customHeight="true" outlineLevel="0" collapsed="false">
      <c r="A302" s="1" t="n">
        <v>31118</v>
      </c>
      <c r="B302" s="1" t="n">
        <v>2</v>
      </c>
      <c r="C302" s="1" t="n">
        <v>58</v>
      </c>
      <c r="D302" s="1" t="n">
        <v>1</v>
      </c>
      <c r="E302" s="1" t="n">
        <v>1</v>
      </c>
      <c r="F302" s="1" t="n">
        <v>1</v>
      </c>
      <c r="G302" s="1" t="n">
        <v>0</v>
      </c>
      <c r="H302" s="1" t="n">
        <v>0</v>
      </c>
      <c r="I302" s="1" t="n">
        <v>0</v>
      </c>
      <c r="J302" s="1" t="n">
        <v>0</v>
      </c>
      <c r="K302" s="1" t="n">
        <v>0</v>
      </c>
      <c r="L302" s="1" t="n">
        <v>0</v>
      </c>
      <c r="M302" s="1" t="n">
        <v>0</v>
      </c>
      <c r="N302" s="1" t="n">
        <v>0</v>
      </c>
      <c r="O302" s="1" t="n">
        <v>1</v>
      </c>
      <c r="P302" s="1" t="n">
        <f aca="false">SUM(E302:O302)</f>
        <v>3</v>
      </c>
      <c r="Q302" s="1" t="n">
        <v>120</v>
      </c>
      <c r="R302" s="1" t="n">
        <v>90</v>
      </c>
      <c r="S302" s="1" t="n">
        <v>30</v>
      </c>
      <c r="T302" s="2" t="n">
        <v>100</v>
      </c>
      <c r="U302" s="3" t="n">
        <v>63.1</v>
      </c>
      <c r="V302" s="3" t="n">
        <v>154.5</v>
      </c>
      <c r="W302" s="2" t="n">
        <v>26.4345786072622</v>
      </c>
      <c r="X302" s="2" t="n">
        <v>1</v>
      </c>
      <c r="Y302" s="3" t="n">
        <v>80</v>
      </c>
      <c r="Z302" s="3" t="n">
        <v>107.2</v>
      </c>
      <c r="AA302" s="2" t="n">
        <v>41.052561027596</v>
      </c>
      <c r="AB302" s="2" t="n">
        <v>0.517799352750809</v>
      </c>
      <c r="AC302" s="2" t="n">
        <v>0.746268656716418</v>
      </c>
      <c r="AD302" s="3" t="n">
        <v>39.5</v>
      </c>
      <c r="AE302" s="3" t="n">
        <v>24.9</v>
      </c>
      <c r="AF302" s="3" t="n">
        <v>38.2</v>
      </c>
      <c r="AG302" s="1" t="n">
        <v>9</v>
      </c>
      <c r="AH302" s="3" t="n">
        <v>41.5</v>
      </c>
      <c r="AI302" s="3" t="n">
        <v>26.2</v>
      </c>
      <c r="AJ302" s="3" t="n">
        <v>36.2</v>
      </c>
      <c r="AK302" s="3" t="n">
        <v>2</v>
      </c>
      <c r="AL302" s="1" t="n">
        <v>1178</v>
      </c>
      <c r="AM302" s="1" t="n">
        <v>61</v>
      </c>
      <c r="AN302" s="1" t="n">
        <v>1932</v>
      </c>
      <c r="AO302" s="1" t="n">
        <v>93</v>
      </c>
      <c r="AP302" s="1" t="n">
        <v>156</v>
      </c>
      <c r="AQ302" s="1" t="n">
        <v>88</v>
      </c>
      <c r="AR302" s="1" t="n">
        <v>118</v>
      </c>
      <c r="AS302" s="1" t="n">
        <v>92</v>
      </c>
      <c r="AT302" s="1" t="n">
        <v>1</v>
      </c>
      <c r="AU302" s="1" t="n">
        <f aca="false">((AO302*15)+(AP302*30)+(AQ302*30)+(AR302*30)+(AS302*15))-(AO302*120)</f>
        <v>2475</v>
      </c>
      <c r="AV302" s="1" t="n">
        <f aca="false">((AO302*15)+(AP302*30)+(AQ302*30)+(AR302*30)+(AS302*15))</f>
        <v>13635</v>
      </c>
      <c r="AX302" s="4" t="n">
        <f aca="false">10000/SQRT((AO302*BE302)*(AVERAGE(AO302:AS302)*AVERAGE(BE302:BI302)))</f>
        <v>5.80106693224969</v>
      </c>
      <c r="AY302" s="4" t="n">
        <v>0</v>
      </c>
      <c r="AZ302" s="2" t="n">
        <f aca="false">(AO302*BE302)/405</f>
        <v>1.40074074074074</v>
      </c>
      <c r="BA302" s="2" t="n">
        <v>0</v>
      </c>
      <c r="BB302" s="2" t="n">
        <f aca="false">1/(LOG(BE302)+LOG(AO302))</f>
        <v>0.363132891955545</v>
      </c>
      <c r="BC302" s="2" t="n">
        <f aca="false">(BF302-BE302)/(AP302-AO302)</f>
        <v>1.24920634920635</v>
      </c>
      <c r="BD302" s="2" t="n">
        <f aca="false">(20*BE302)/((AO302/18)-3.5)</f>
        <v>73.2</v>
      </c>
      <c r="BE302" s="3" t="n">
        <v>6.1</v>
      </c>
      <c r="BF302" s="3" t="n">
        <v>84.8</v>
      </c>
      <c r="BG302" s="3" t="n">
        <v>47.7</v>
      </c>
      <c r="BH302" s="3" t="n">
        <v>54.3</v>
      </c>
      <c r="BI302" s="3" t="n">
        <v>46.5</v>
      </c>
      <c r="BJ302" s="2" t="n">
        <f aca="false">((BE302*15)+(BF302*30)+(BG302*30)+(BH302*30)+(BI302*15))-(BE302*120)</f>
        <v>5661</v>
      </c>
      <c r="BK302" s="2" t="n">
        <f aca="false">((BE302*15)+(BF302*30)+(BG302*30)+(BH302*30)+(BI302*15))</f>
        <v>6393</v>
      </c>
      <c r="BL302" s="2" t="n">
        <f aca="false">(1/BE302)</f>
        <v>0.163934426229508</v>
      </c>
      <c r="BM302" s="2" t="n">
        <f aca="false">(BJ302/AU302)</f>
        <v>2.28727272727273</v>
      </c>
      <c r="BN302" s="2" t="n">
        <f aca="false">(BK302/AV302)</f>
        <v>0.468866886688669</v>
      </c>
      <c r="BO302" s="2" t="n">
        <f aca="false">(AX302*BM302)</f>
        <v>13.2686221832184</v>
      </c>
      <c r="BP302" s="2" t="n">
        <f aca="false">(AX302*BN302)</f>
        <v>2.7199281919965</v>
      </c>
      <c r="BQ302" s="2" t="n">
        <v>2</v>
      </c>
      <c r="BR302" s="4" t="n">
        <f aca="false">(BC302*BL302)</f>
        <v>0.204787926099402</v>
      </c>
      <c r="BS302" s="1" t="n">
        <v>235</v>
      </c>
      <c r="BT302" s="1" t="n">
        <v>1</v>
      </c>
      <c r="BU302" s="1" t="n">
        <v>64</v>
      </c>
      <c r="BV302" s="1" t="n">
        <v>0</v>
      </c>
      <c r="BW302" s="1" t="n">
        <v>149</v>
      </c>
      <c r="BX302" s="1" t="n">
        <v>1</v>
      </c>
      <c r="BY302" s="1" t="n">
        <v>22</v>
      </c>
      <c r="BZ302" s="1" t="n">
        <v>109</v>
      </c>
      <c r="CA302" s="1" t="n">
        <v>0</v>
      </c>
      <c r="CB302" s="1" t="n">
        <v>3</v>
      </c>
      <c r="CL302" s="4" t="n">
        <v>0.0525</v>
      </c>
      <c r="CM302" s="4" t="n">
        <v>0.0425</v>
      </c>
      <c r="FN302" s="1" t="n">
        <v>24</v>
      </c>
      <c r="FO302" s="1" t="n">
        <v>1</v>
      </c>
      <c r="FP302" s="1" t="n">
        <v>1</v>
      </c>
      <c r="FQ302" s="1" t="n">
        <v>22.42</v>
      </c>
      <c r="FR302" s="1" t="n">
        <v>178.2393</v>
      </c>
      <c r="FS302" s="1" t="n">
        <v>0.02</v>
      </c>
      <c r="FT302" s="1" t="n">
        <v>1</v>
      </c>
      <c r="FU302" s="1" t="n">
        <v>1</v>
      </c>
      <c r="FV302" s="1" t="n">
        <v>1</v>
      </c>
      <c r="FW302" s="1" t="n">
        <v>1412.7</v>
      </c>
      <c r="FX302" s="1" t="n">
        <v>25.01</v>
      </c>
      <c r="FY302" s="1" t="n">
        <v>12.17</v>
      </c>
      <c r="FZ302" s="1" t="n">
        <v>8.53</v>
      </c>
      <c r="GA302" s="1" t="n">
        <v>10.93</v>
      </c>
      <c r="GB302" s="1" t="n">
        <v>289.74</v>
      </c>
      <c r="GC302" s="1" t="n">
        <v>12.52</v>
      </c>
      <c r="GD302" s="1" t="n">
        <v>10.22</v>
      </c>
      <c r="GE302" s="1" t="n">
        <v>5.36</v>
      </c>
      <c r="GF302" s="1" t="n">
        <v>48.82</v>
      </c>
      <c r="GG302" s="1" t="n">
        <v>0.3</v>
      </c>
      <c r="GH302" s="1" t="n">
        <v>8.48</v>
      </c>
      <c r="GI302" s="1" t="n">
        <v>2.05</v>
      </c>
      <c r="GJ302" s="1" t="n">
        <v>13.28</v>
      </c>
      <c r="GK302" s="1" t="n">
        <v>11.96</v>
      </c>
      <c r="GL302" s="1" t="n">
        <v>2.92</v>
      </c>
      <c r="GM302" s="1" t="n">
        <v>2.76</v>
      </c>
      <c r="GN302" s="1" t="n">
        <v>0</v>
      </c>
      <c r="GO302" s="1" t="n">
        <v>5.65</v>
      </c>
      <c r="GP302" s="1" t="n">
        <v>1.59</v>
      </c>
      <c r="GQ302" s="1" t="n">
        <v>0.7</v>
      </c>
      <c r="GR302" s="1" t="n">
        <v>0.24</v>
      </c>
      <c r="GS302" s="1" t="n">
        <v>469.78</v>
      </c>
      <c r="GT302" s="1" t="n">
        <v>6.45</v>
      </c>
      <c r="GU302" s="1" t="n">
        <v>0.27</v>
      </c>
      <c r="GV302" s="1" t="n">
        <v>185.59</v>
      </c>
      <c r="GW302" s="1" t="n">
        <v>593.25</v>
      </c>
      <c r="GX302" s="1" t="n">
        <v>1563.09</v>
      </c>
      <c r="GY302" s="1" t="n">
        <v>698.34</v>
      </c>
      <c r="GZ302" s="1" t="n">
        <v>2.66</v>
      </c>
      <c r="HA302" s="1" t="n">
        <v>0.82</v>
      </c>
      <c r="HB302" s="1" t="n">
        <v>1.41</v>
      </c>
      <c r="HC302" s="1" t="n">
        <v>0</v>
      </c>
      <c r="HD302" s="1" t="n">
        <v>26.95</v>
      </c>
      <c r="HE302" s="1" t="n">
        <v>153.89</v>
      </c>
      <c r="HF302" s="1" t="n">
        <v>0.57</v>
      </c>
      <c r="HG302" s="1" t="n">
        <v>0.69</v>
      </c>
      <c r="HH302" s="1" t="n">
        <v>7.64</v>
      </c>
      <c r="HI302" s="1" t="n">
        <v>1.78</v>
      </c>
      <c r="HJ302" s="1" t="n">
        <v>0.71</v>
      </c>
      <c r="HK302" s="1" t="n">
        <v>0.22</v>
      </c>
      <c r="HL302" s="1" t="n">
        <v>125.72</v>
      </c>
      <c r="HM302" s="1" t="n">
        <v>1.03</v>
      </c>
      <c r="HN302" s="1" t="n">
        <v>14.66</v>
      </c>
      <c r="HO302" s="1" t="n">
        <v>1930.37</v>
      </c>
      <c r="HP302" s="1" t="n">
        <v>970.86</v>
      </c>
      <c r="HQ302" s="1" t="n">
        <v>3.97</v>
      </c>
      <c r="HR302" s="1" t="n">
        <v>277.33</v>
      </c>
      <c r="HS302" s="1" t="n">
        <v>112.66</v>
      </c>
      <c r="HT302" s="1" t="n">
        <v>1092.03</v>
      </c>
      <c r="HU302" s="1" t="n">
        <v>112.27</v>
      </c>
      <c r="HV302" s="1" t="n">
        <v>71.01</v>
      </c>
      <c r="HW302" s="1" t="n">
        <v>2.57</v>
      </c>
      <c r="HX302" s="1" t="n">
        <v>1.66</v>
      </c>
      <c r="HY302" s="1" t="n">
        <v>1.8</v>
      </c>
      <c r="HZ302" s="1" t="n">
        <v>0.14</v>
      </c>
      <c r="IA302" s="1" t="n">
        <v>3.62</v>
      </c>
      <c r="IB302" s="1" t="n">
        <v>0.81</v>
      </c>
      <c r="IC302" s="1" t="n">
        <v>6.88</v>
      </c>
      <c r="ID302" s="1" t="n">
        <v>2.34</v>
      </c>
      <c r="IE302" s="1" t="n">
        <v>6.05</v>
      </c>
      <c r="IF302" s="1" t="n">
        <v>7.51</v>
      </c>
      <c r="IG302" s="1" t="n">
        <v>3.61</v>
      </c>
      <c r="IH302" s="1" t="n">
        <v>76.78</v>
      </c>
      <c r="II302" s="1" t="n">
        <v>0.21</v>
      </c>
      <c r="IJ302" s="1" t="n">
        <v>32.99</v>
      </c>
      <c r="IK302" s="1" t="n">
        <v>10.23</v>
      </c>
      <c r="IL302" s="1" t="n">
        <v>3619115</v>
      </c>
      <c r="IM302" s="1" t="n">
        <v>12490.91</v>
      </c>
      <c r="IN302" s="1" t="n">
        <v>13.74</v>
      </c>
      <c r="IO302" s="1" t="n">
        <v>0.04</v>
      </c>
      <c r="IP302" s="1" t="n">
        <v>0.03</v>
      </c>
      <c r="IQ302" s="1" t="n">
        <v>0.04</v>
      </c>
      <c r="IR302" s="1" t="n">
        <v>0.07</v>
      </c>
      <c r="IS302" s="1" t="n">
        <v>0.13</v>
      </c>
      <c r="IT302" s="1" t="n">
        <v>0.02</v>
      </c>
      <c r="IU302" s="1" t="n">
        <v>0.2</v>
      </c>
      <c r="IV302" s="1" t="n">
        <v>0.17</v>
      </c>
      <c r="IW302" s="1" t="n">
        <v>2.52</v>
      </c>
      <c r="IX302" s="1" t="n">
        <v>1.63</v>
      </c>
      <c r="IY302" s="1" t="n">
        <v>0.99</v>
      </c>
      <c r="IZ302" s="1" t="n">
        <v>0.48</v>
      </c>
      <c r="JA302" s="1" t="n">
        <v>0.3</v>
      </c>
      <c r="JB302" s="1" t="n">
        <v>0</v>
      </c>
      <c r="JC302" s="1" t="n">
        <v>5.61</v>
      </c>
      <c r="JD302" s="1" t="n">
        <v>2.81</v>
      </c>
      <c r="JE302" s="1" t="n">
        <v>0.4</v>
      </c>
      <c r="JF302" s="1" t="n">
        <v>0.04</v>
      </c>
      <c r="JG302" s="1" t="n">
        <v>0.01</v>
      </c>
      <c r="JH302" s="1" t="n">
        <v>2.83</v>
      </c>
      <c r="JI302" s="1" t="n">
        <v>1.96</v>
      </c>
      <c r="JJ302" s="1" t="n">
        <v>0.03</v>
      </c>
      <c r="JK302" s="1" t="n">
        <v>0.09</v>
      </c>
      <c r="JL302" s="1" t="n">
        <v>0.19</v>
      </c>
      <c r="JM302" s="1" t="n">
        <v>0.14</v>
      </c>
      <c r="JN302" s="1" t="n">
        <v>0.01</v>
      </c>
      <c r="JO302" s="1" t="n">
        <v>0.03</v>
      </c>
      <c r="JP302" s="1" t="n">
        <v>0.02</v>
      </c>
      <c r="JQ302" s="1" t="n">
        <v>0.04</v>
      </c>
      <c r="JR302" s="1" t="n">
        <v>0.04</v>
      </c>
      <c r="JS302" s="1" t="n">
        <v>0</v>
      </c>
      <c r="JT302" s="1" t="n">
        <v>0.09</v>
      </c>
      <c r="JU302" s="1" t="n">
        <v>0.09</v>
      </c>
      <c r="JV302" s="1" t="n">
        <v>51</v>
      </c>
      <c r="JW302" s="1" t="n">
        <v>3060</v>
      </c>
      <c r="JX302" s="1" t="n">
        <v>45.9</v>
      </c>
      <c r="JY302" s="1" t="n">
        <v>3</v>
      </c>
      <c r="JZ302" s="1" t="n">
        <v>1.5</v>
      </c>
      <c r="KA302" s="1" t="n">
        <v>90</v>
      </c>
      <c r="KB302" s="1" t="n">
        <v>46.05</v>
      </c>
      <c r="KC302" s="1" t="n">
        <v>18.875</v>
      </c>
      <c r="KD302" s="1" t="n">
        <v>1132.5</v>
      </c>
      <c r="KE302" s="1" t="n">
        <v>50.035</v>
      </c>
      <c r="KF302" s="1" t="n">
        <v>101.035</v>
      </c>
      <c r="KG302" s="1" t="n">
        <v>124.3595</v>
      </c>
    </row>
    <row r="303" customFormat="false" ht="15" hidden="false" customHeight="true" outlineLevel="0" collapsed="false">
      <c r="A303" s="1" t="n">
        <v>31119</v>
      </c>
      <c r="B303" s="1" t="n">
        <v>1</v>
      </c>
      <c r="C303" s="1" t="n">
        <v>64</v>
      </c>
      <c r="D303" s="1" t="n">
        <v>1</v>
      </c>
      <c r="E303" s="1" t="n">
        <v>0</v>
      </c>
      <c r="F303" s="1" t="n">
        <v>1</v>
      </c>
      <c r="G303" s="1" t="n">
        <v>0</v>
      </c>
      <c r="H303" s="1" t="n">
        <v>0</v>
      </c>
      <c r="I303" s="1" t="n">
        <v>0</v>
      </c>
      <c r="J303" s="1" t="n">
        <v>0</v>
      </c>
      <c r="K303" s="1" t="n">
        <v>0</v>
      </c>
      <c r="L303" s="1" t="n">
        <v>0</v>
      </c>
      <c r="M303" s="1" t="n">
        <v>0</v>
      </c>
      <c r="N303" s="1" t="n">
        <v>0</v>
      </c>
      <c r="O303" s="1" t="n">
        <v>1</v>
      </c>
      <c r="P303" s="1" t="n">
        <f aca="false">SUM(E303:O303)</f>
        <v>2</v>
      </c>
      <c r="Q303" s="1" t="n">
        <v>125</v>
      </c>
      <c r="R303" s="1" t="n">
        <v>90</v>
      </c>
      <c r="S303" s="1" t="n">
        <v>35</v>
      </c>
      <c r="T303" s="2" t="n">
        <v>101.666666666667</v>
      </c>
      <c r="U303" s="3" t="n">
        <v>70.4</v>
      </c>
      <c r="V303" s="3" t="n">
        <v>163.1</v>
      </c>
      <c r="W303" s="2" t="n">
        <v>26.4645636109995</v>
      </c>
      <c r="X303" s="2" t="n">
        <v>1</v>
      </c>
      <c r="Y303" s="3" t="n">
        <v>91</v>
      </c>
      <c r="Z303" s="3" t="n">
        <v>91</v>
      </c>
      <c r="AA303" s="2" t="n">
        <v>40.8372740429641</v>
      </c>
      <c r="AB303" s="2" t="n">
        <v>0.55793991416309</v>
      </c>
      <c r="AC303" s="2" t="n">
        <v>1</v>
      </c>
      <c r="AD303" s="3" t="n">
        <v>26.1</v>
      </c>
      <c r="AE303" s="3" t="n">
        <v>18.4</v>
      </c>
      <c r="AF303" s="3" t="n">
        <v>52</v>
      </c>
      <c r="AG303" s="1" t="n">
        <v>14</v>
      </c>
      <c r="AH303" s="3" t="n">
        <v>51.8</v>
      </c>
      <c r="AI303" s="3" t="n">
        <v>36.5</v>
      </c>
      <c r="AJ303" s="3" t="n">
        <v>49.4</v>
      </c>
      <c r="AK303" s="3" t="n">
        <v>2.6</v>
      </c>
      <c r="AL303" s="1" t="n">
        <v>1507</v>
      </c>
      <c r="AM303" s="1" t="n">
        <v>60</v>
      </c>
      <c r="AN303" s="1" t="n">
        <v>2682</v>
      </c>
      <c r="AO303" s="1" t="n">
        <v>100</v>
      </c>
      <c r="AP303" s="1" t="n">
        <v>191</v>
      </c>
      <c r="AQ303" s="1" t="n">
        <v>212</v>
      </c>
      <c r="AR303" s="1" t="n">
        <v>142</v>
      </c>
      <c r="AS303" s="1" t="n">
        <v>176</v>
      </c>
      <c r="AT303" s="1" t="n">
        <v>4</v>
      </c>
      <c r="AU303" s="1" t="n">
        <f aca="false">((AO303*15)+(AP303*30)+(AQ303*30)+(AR303*30)+(AS303*15))-(AO303*120)</f>
        <v>8490</v>
      </c>
      <c r="AV303" s="1" t="n">
        <f aca="false">((AO303*15)+(AP303*30)+(AQ303*30)+(AR303*30)+(AS303*15))</f>
        <v>20490</v>
      </c>
      <c r="AW303" s="1" t="n">
        <v>5.3</v>
      </c>
      <c r="AX303" s="4" t="n">
        <f aca="false">10000/SQRT((AO303*BE303)*(AVERAGE(AO303:AS303)*AVERAGE(BE303:BI303)))</f>
        <v>4.14205102945431</v>
      </c>
      <c r="AY303" s="4" t="n">
        <v>0</v>
      </c>
      <c r="AZ303" s="2" t="n">
        <f aca="false">(AO303*BE303)/405</f>
        <v>1.12098765432099</v>
      </c>
      <c r="BA303" s="2" t="n">
        <v>0</v>
      </c>
      <c r="BB303" s="2" t="n">
        <f aca="false">1/(LOG(BE303)+LOG(AO303))</f>
        <v>0.376356409265808</v>
      </c>
      <c r="BC303" s="2" t="n">
        <f aca="false">(BF303-BE303)/(AP303-AO303)</f>
        <v>0.929230769230769</v>
      </c>
      <c r="BD303" s="2" t="n">
        <f aca="false">(20*BE303)/((AO303/18)-3.5)</f>
        <v>44.172972972973</v>
      </c>
      <c r="BE303" s="3" t="n">
        <v>4.54</v>
      </c>
      <c r="BF303" s="3" t="n">
        <v>89.1</v>
      </c>
      <c r="BG303" s="3" t="n">
        <v>133</v>
      </c>
      <c r="BH303" s="3" t="n">
        <v>60.3</v>
      </c>
      <c r="BI303" s="3" t="n">
        <v>104</v>
      </c>
      <c r="BJ303" s="2" t="n">
        <f aca="false">((BE303*15)+(BF303*30)+(BG303*30)+(BH303*30)+(BI303*15))-(BE303*120)</f>
        <v>9555.3</v>
      </c>
      <c r="BK303" s="2" t="n">
        <f aca="false">((BE303*15)+(BF303*30)+(BG303*30)+(BH303*30)+(BI303*15))</f>
        <v>10100.1</v>
      </c>
      <c r="BL303" s="2" t="n">
        <f aca="false">(1/BE303)</f>
        <v>0.220264317180617</v>
      </c>
      <c r="BM303" s="2" t="n">
        <f aca="false">(BJ303/AU303)</f>
        <v>1.12547703180212</v>
      </c>
      <c r="BN303" s="2" t="n">
        <f aca="false">(BK303/AV303)</f>
        <v>0.492928257686676</v>
      </c>
      <c r="BO303" s="2" t="n">
        <f aca="false">(AX303*BM303)</f>
        <v>4.66178329820316</v>
      </c>
      <c r="BP303" s="2" t="n">
        <f aca="false">(AX303*BN303)</f>
        <v>2.04173399719822</v>
      </c>
      <c r="BQ303" s="2" t="n">
        <v>2</v>
      </c>
      <c r="BR303" s="4" t="n">
        <f aca="false">(BC303*BL303)</f>
        <v>0.204676380887835</v>
      </c>
      <c r="BS303" s="1" t="n">
        <v>210</v>
      </c>
      <c r="BT303" s="1" t="n">
        <v>1</v>
      </c>
      <c r="BU303" s="1" t="n">
        <v>41</v>
      </c>
      <c r="BV303" s="1" t="n">
        <v>0</v>
      </c>
      <c r="BW303" s="1" t="n">
        <v>144</v>
      </c>
      <c r="BX303" s="1" t="n">
        <v>1</v>
      </c>
      <c r="BY303" s="1" t="n">
        <v>25</v>
      </c>
      <c r="BZ303" s="1" t="n">
        <v>126</v>
      </c>
      <c r="CA303" s="1" t="n">
        <v>0</v>
      </c>
      <c r="CB303" s="1" t="n">
        <v>3</v>
      </c>
      <c r="CL303" s="4" t="n">
        <v>0.065</v>
      </c>
      <c r="CM303" s="4" t="n">
        <v>0.0425</v>
      </c>
      <c r="CN303" s="1" t="n">
        <v>2816</v>
      </c>
      <c r="CO303" s="1" t="n">
        <v>17.8977272727273</v>
      </c>
      <c r="CP303" s="1" t="n">
        <v>33.8586647727273</v>
      </c>
      <c r="CQ303" s="1" t="n">
        <v>8.0859375</v>
      </c>
      <c r="CR303" s="1" t="n">
        <v>14.6377840909091</v>
      </c>
      <c r="CS303" s="1" t="n">
        <v>3.83522727272727</v>
      </c>
      <c r="CT303" s="1" t="n">
        <v>49.8011363636364</v>
      </c>
      <c r="CU303" s="1" t="n">
        <v>0</v>
      </c>
      <c r="CV303" s="1" t="n">
        <v>10.66</v>
      </c>
      <c r="CW303" s="1" t="n">
        <v>17.51</v>
      </c>
      <c r="CX303" s="1" t="n">
        <v>0</v>
      </c>
      <c r="CY303" s="1" t="n">
        <v>4.15</v>
      </c>
      <c r="CZ303" s="1" t="n">
        <v>9.68</v>
      </c>
      <c r="DA303" s="1" t="n">
        <v>2.26</v>
      </c>
      <c r="DB303" s="1" t="n">
        <v>0</v>
      </c>
      <c r="DC303" s="1" t="n">
        <v>0</v>
      </c>
      <c r="DD303" s="1" t="n">
        <v>126</v>
      </c>
      <c r="DE303" s="1" t="n">
        <v>105.94</v>
      </c>
      <c r="DF303" s="1" t="n">
        <v>25.3</v>
      </c>
      <c r="DG303" s="1" t="n">
        <v>45.8</v>
      </c>
      <c r="DH303" s="1" t="n">
        <v>12</v>
      </c>
      <c r="DI303" s="1" t="n">
        <v>456</v>
      </c>
      <c r="DJ303" s="1" t="n">
        <v>350.6</v>
      </c>
      <c r="DK303" s="1" t="n">
        <v>22.3</v>
      </c>
      <c r="DL303" s="1" t="n">
        <v>18.4</v>
      </c>
      <c r="DM303" s="1" t="n">
        <v>6448</v>
      </c>
      <c r="DN303" s="1" t="n">
        <v>581</v>
      </c>
      <c r="DO303" s="1" t="n">
        <v>2.6</v>
      </c>
      <c r="DP303" s="1" t="n">
        <v>1.34</v>
      </c>
      <c r="DQ303" s="1" t="n">
        <v>1.78</v>
      </c>
      <c r="DR303" s="1" t="n">
        <v>7.26</v>
      </c>
      <c r="DS303" s="1" t="n">
        <v>316.6</v>
      </c>
      <c r="DT303" s="1" t="n">
        <v>283.3</v>
      </c>
      <c r="DU303" s="1" t="n">
        <v>3.53</v>
      </c>
      <c r="DV303" s="1" t="n">
        <v>39.94</v>
      </c>
      <c r="DW303" s="1" t="n">
        <v>2.09</v>
      </c>
      <c r="DX303" s="1" t="n">
        <v>884</v>
      </c>
      <c r="DY303" s="1" t="n">
        <v>20.07</v>
      </c>
      <c r="DZ303" s="1" t="n">
        <v>3343</v>
      </c>
      <c r="EA303" s="1" t="n">
        <v>990</v>
      </c>
      <c r="EB303" s="1" t="n">
        <v>2715</v>
      </c>
      <c r="EC303" s="1" t="n">
        <v>1130</v>
      </c>
      <c r="ED303" s="1" t="n">
        <v>79</v>
      </c>
      <c r="EE303" s="1" t="n">
        <v>8.3</v>
      </c>
      <c r="EF303" s="1" t="n">
        <v>0</v>
      </c>
      <c r="EG303" s="1" t="n">
        <v>6</v>
      </c>
      <c r="EH303" s="1" t="n">
        <v>7</v>
      </c>
      <c r="EI303" s="1" t="n">
        <v>900</v>
      </c>
      <c r="EJ303" s="1" t="s">
        <v>425</v>
      </c>
      <c r="EK303" s="1" t="s">
        <v>425</v>
      </c>
      <c r="EL303" s="1" t="s">
        <v>425</v>
      </c>
      <c r="EM303" s="1" t="n">
        <v>2000</v>
      </c>
      <c r="EN303" s="1" t="n">
        <v>0</v>
      </c>
      <c r="EO303" s="1" t="n">
        <v>3</v>
      </c>
      <c r="EP303" s="1" t="n">
        <v>1</v>
      </c>
      <c r="EQ303" s="1" t="n">
        <v>7</v>
      </c>
      <c r="ER303" s="1" t="n">
        <v>1200</v>
      </c>
      <c r="ES303" s="1" t="n">
        <v>3</v>
      </c>
      <c r="ET303" s="1" t="n">
        <v>0</v>
      </c>
      <c r="EU303" s="1" t="n">
        <v>0</v>
      </c>
      <c r="EV303" s="1" t="n">
        <v>0</v>
      </c>
      <c r="EW303" s="1" t="n">
        <v>0</v>
      </c>
      <c r="EX303" s="1" t="n">
        <v>1</v>
      </c>
      <c r="EY303" s="1" t="n">
        <v>2</v>
      </c>
      <c r="EZ303" s="1" t="n">
        <v>10</v>
      </c>
      <c r="FA303" s="1" t="n">
        <v>0</v>
      </c>
      <c r="FB303" s="1" t="n">
        <v>0</v>
      </c>
      <c r="FC303" s="1" t="n">
        <v>0</v>
      </c>
      <c r="FD303" s="1" t="n">
        <v>1</v>
      </c>
      <c r="FE303" s="1" t="n">
        <v>6</v>
      </c>
      <c r="FF303" s="1" t="n">
        <v>1</v>
      </c>
      <c r="FG303" s="1" t="n">
        <v>3</v>
      </c>
      <c r="FH303" s="1" t="n">
        <v>1</v>
      </c>
      <c r="FI303" s="1" t="n">
        <v>3</v>
      </c>
      <c r="FJ303" s="1" t="n">
        <v>4</v>
      </c>
      <c r="FK303" s="1" t="n">
        <v>1</v>
      </c>
      <c r="FL303" s="1" t="n">
        <v>3</v>
      </c>
      <c r="FN303" s="1" t="n">
        <v>15</v>
      </c>
      <c r="FO303" s="1" t="n">
        <v>2</v>
      </c>
      <c r="FP303" s="1" t="n">
        <v>2</v>
      </c>
      <c r="FQ303" s="1" t="n">
        <v>27.46012</v>
      </c>
      <c r="FR303" s="1" t="n">
        <v>325.8814</v>
      </c>
      <c r="FS303" s="1" t="n">
        <v>1.07</v>
      </c>
      <c r="FT303" s="1" t="n">
        <v>1</v>
      </c>
      <c r="FU303" s="1" t="n">
        <v>2</v>
      </c>
      <c r="FV303" s="1" t="n">
        <v>2</v>
      </c>
      <c r="FW303" s="1" t="n">
        <v>2303.69</v>
      </c>
      <c r="FX303" s="1" t="n">
        <v>55.8</v>
      </c>
      <c r="FY303" s="1" t="n">
        <v>21.98</v>
      </c>
      <c r="FZ303" s="1" t="n">
        <v>23.31</v>
      </c>
      <c r="GA303" s="1" t="n">
        <v>24.68</v>
      </c>
      <c r="GB303" s="1" t="n">
        <v>369.97</v>
      </c>
      <c r="GC303" s="1" t="n">
        <v>39.49</v>
      </c>
      <c r="GD303" s="1" t="n">
        <v>97.46</v>
      </c>
      <c r="GE303" s="1" t="n">
        <v>5.29</v>
      </c>
      <c r="GF303" s="1" t="n">
        <v>119.32</v>
      </c>
      <c r="GG303" s="1" t="n">
        <v>3</v>
      </c>
      <c r="GH303" s="1" t="n">
        <v>84.17</v>
      </c>
      <c r="GI303" s="1" t="n">
        <v>5.8</v>
      </c>
      <c r="GJ303" s="1" t="n">
        <v>22.08</v>
      </c>
      <c r="GK303" s="1" t="n">
        <v>21.51</v>
      </c>
      <c r="GL303" s="1" t="n">
        <v>7.73</v>
      </c>
      <c r="GM303" s="1" t="n">
        <v>7.34</v>
      </c>
      <c r="GN303" s="1" t="n">
        <v>0</v>
      </c>
      <c r="GO303" s="1" t="n">
        <v>15.21</v>
      </c>
      <c r="GP303" s="1" t="n">
        <v>3.08</v>
      </c>
      <c r="GQ303" s="1" t="n">
        <v>2.38</v>
      </c>
      <c r="GR303" s="1" t="n">
        <v>0.86</v>
      </c>
      <c r="GS303" s="1" t="n">
        <v>794.89</v>
      </c>
      <c r="GT303" s="1" t="n">
        <v>12.62</v>
      </c>
      <c r="GU303" s="1" t="n">
        <v>0.56</v>
      </c>
      <c r="GV303" s="1" t="n">
        <v>330.57</v>
      </c>
      <c r="GW303" s="1" t="n">
        <v>1498.44</v>
      </c>
      <c r="GX303" s="1" t="n">
        <v>2535.43</v>
      </c>
      <c r="GY303" s="1" t="n">
        <v>1808.2</v>
      </c>
      <c r="GZ303" s="1" t="n">
        <v>6.67</v>
      </c>
      <c r="HA303" s="1" t="n">
        <v>2.19</v>
      </c>
      <c r="HB303" s="1" t="n">
        <v>3.08</v>
      </c>
      <c r="HC303" s="1" t="n">
        <v>0</v>
      </c>
      <c r="HD303" s="1" t="n">
        <v>51.8</v>
      </c>
      <c r="HE303" s="1" t="n">
        <v>152.69</v>
      </c>
      <c r="HF303" s="1" t="n">
        <v>1.63</v>
      </c>
      <c r="HG303" s="1" t="n">
        <v>1.59</v>
      </c>
      <c r="HH303" s="1" t="n">
        <v>15.3</v>
      </c>
      <c r="HI303" s="1" t="n">
        <v>3.8</v>
      </c>
      <c r="HJ303" s="1" t="n">
        <v>1.51</v>
      </c>
      <c r="HK303" s="1" t="n">
        <v>1.24</v>
      </c>
      <c r="HL303" s="1" t="n">
        <v>323.35</v>
      </c>
      <c r="HM303" s="1" t="n">
        <v>1.95</v>
      </c>
      <c r="HN303" s="1" t="n">
        <v>87.57</v>
      </c>
      <c r="HO303" s="1" t="n">
        <v>3624.94</v>
      </c>
      <c r="HP303" s="1" t="n">
        <v>4019.58</v>
      </c>
      <c r="HQ303" s="1" t="n">
        <v>50.6</v>
      </c>
      <c r="HR303" s="1" t="n">
        <v>2116.48</v>
      </c>
      <c r="HS303" s="1" t="n">
        <v>155.63</v>
      </c>
      <c r="HT303" s="1" t="n">
        <v>6229.64</v>
      </c>
      <c r="HU303" s="1" t="n">
        <v>2578.08</v>
      </c>
      <c r="HV303" s="1" t="n">
        <v>86.63</v>
      </c>
      <c r="HW303" s="1" t="n">
        <v>6.87</v>
      </c>
      <c r="HX303" s="1" t="n">
        <v>4.86</v>
      </c>
      <c r="HY303" s="1" t="n">
        <v>5.86</v>
      </c>
      <c r="HZ303" s="1" t="n">
        <v>0.45</v>
      </c>
      <c r="IA303" s="1" t="n">
        <v>8.57</v>
      </c>
      <c r="IB303" s="1" t="n">
        <v>1.5</v>
      </c>
      <c r="IC303" s="1" t="n">
        <v>17.81</v>
      </c>
      <c r="ID303" s="1" t="n">
        <v>7.08</v>
      </c>
      <c r="IE303" s="1" t="n">
        <v>15.05</v>
      </c>
      <c r="IF303" s="1" t="n">
        <v>23.16</v>
      </c>
      <c r="IG303" s="1" t="n">
        <v>12.04</v>
      </c>
      <c r="IH303" s="1" t="n">
        <v>258.48</v>
      </c>
      <c r="II303" s="1" t="n">
        <v>16.4</v>
      </c>
      <c r="IJ303" s="1" t="n">
        <v>238.95</v>
      </c>
      <c r="IK303" s="1" t="n">
        <v>88.03</v>
      </c>
      <c r="IL303" s="1" t="n">
        <v>4014083.5</v>
      </c>
      <c r="IM303" s="1" t="n">
        <v>10849.75</v>
      </c>
      <c r="IN303" s="1" t="n">
        <v>47.89</v>
      </c>
      <c r="IO303" s="1" t="n">
        <v>0.05</v>
      </c>
      <c r="IP303" s="1" t="n">
        <v>0.04</v>
      </c>
      <c r="IQ303" s="1" t="n">
        <v>0.05</v>
      </c>
      <c r="IR303" s="1" t="n">
        <v>0.13</v>
      </c>
      <c r="IS303" s="1" t="n">
        <v>0.09</v>
      </c>
      <c r="IT303" s="1" t="n">
        <v>0.04</v>
      </c>
      <c r="IU303" s="1" t="n">
        <v>0.42</v>
      </c>
      <c r="IV303" s="1" t="n">
        <v>0.63</v>
      </c>
      <c r="IW303" s="1" t="n">
        <v>7.62</v>
      </c>
      <c r="IX303" s="1" t="n">
        <v>8.25</v>
      </c>
      <c r="IY303" s="1" t="n">
        <v>3.24</v>
      </c>
      <c r="IZ303" s="1" t="n">
        <v>3.1</v>
      </c>
      <c r="JA303" s="1" t="n">
        <v>0.86</v>
      </c>
      <c r="JB303" s="1" t="n">
        <v>0.05</v>
      </c>
      <c r="JC303" s="1" t="n">
        <v>18.78</v>
      </c>
      <c r="JD303" s="1" t="n">
        <v>13.75</v>
      </c>
      <c r="JE303" s="1" t="n">
        <v>1.2</v>
      </c>
      <c r="JF303" s="1" t="n">
        <v>0.05</v>
      </c>
      <c r="JG303" s="1" t="n">
        <v>0</v>
      </c>
      <c r="JH303" s="1" t="n">
        <v>8.59</v>
      </c>
      <c r="JI303" s="1" t="n">
        <v>7.37</v>
      </c>
      <c r="JJ303" s="1" t="n">
        <v>0.12</v>
      </c>
      <c r="JK303" s="1" t="n">
        <v>0.31</v>
      </c>
      <c r="JL303" s="1" t="n">
        <v>0.47</v>
      </c>
      <c r="JM303" s="1" t="n">
        <v>0.57</v>
      </c>
      <c r="JN303" s="1" t="n">
        <v>0</v>
      </c>
      <c r="JO303" s="1" t="n">
        <v>0.11</v>
      </c>
      <c r="JP303" s="1" t="n">
        <v>0.07</v>
      </c>
      <c r="JQ303" s="1" t="n">
        <v>0.01</v>
      </c>
      <c r="JR303" s="1" t="n">
        <v>0</v>
      </c>
      <c r="JS303" s="1" t="n">
        <v>0</v>
      </c>
      <c r="JT303" s="1" t="n">
        <v>0.04</v>
      </c>
      <c r="JU303" s="1" t="n">
        <v>0.01</v>
      </c>
      <c r="JV303" s="1" t="n">
        <v>51</v>
      </c>
      <c r="JW303" s="1" t="n">
        <v>3060</v>
      </c>
      <c r="JX303" s="1" t="n">
        <v>45.9</v>
      </c>
      <c r="JY303" s="1" t="n">
        <v>13.5</v>
      </c>
      <c r="JZ303" s="1" t="n">
        <v>9</v>
      </c>
      <c r="KA303" s="1" t="n">
        <v>540</v>
      </c>
      <c r="KE303" s="1" t="n">
        <v>36.658</v>
      </c>
      <c r="KF303" s="1" t="n">
        <v>87.658</v>
      </c>
      <c r="KG303" s="1" t="n">
        <v>78.014</v>
      </c>
    </row>
    <row r="304" customFormat="false" ht="15" hidden="false" customHeight="true" outlineLevel="0" collapsed="false">
      <c r="A304" s="1" t="n">
        <v>31120</v>
      </c>
      <c r="B304" s="1" t="n">
        <v>1</v>
      </c>
      <c r="C304" s="1" t="n">
        <v>21</v>
      </c>
      <c r="D304" s="1" t="n">
        <v>1</v>
      </c>
      <c r="E304" s="1" t="n">
        <v>0</v>
      </c>
      <c r="F304" s="1" t="n">
        <v>0</v>
      </c>
      <c r="G304" s="1" t="n">
        <v>0</v>
      </c>
      <c r="H304" s="1" t="n">
        <v>0</v>
      </c>
      <c r="I304" s="1" t="n">
        <v>0</v>
      </c>
      <c r="J304" s="1" t="n">
        <v>0</v>
      </c>
      <c r="K304" s="1" t="n">
        <v>0</v>
      </c>
      <c r="L304" s="1" t="n">
        <v>0</v>
      </c>
      <c r="M304" s="1" t="n">
        <v>1</v>
      </c>
      <c r="N304" s="1" t="n">
        <v>0</v>
      </c>
      <c r="O304" s="1" t="n">
        <v>0</v>
      </c>
      <c r="P304" s="1" t="n">
        <f aca="false">SUM(E304:O304)</f>
        <v>1</v>
      </c>
      <c r="Q304" s="1" t="n">
        <v>120</v>
      </c>
      <c r="R304" s="1" t="n">
        <v>80</v>
      </c>
      <c r="S304" s="1" t="n">
        <v>40</v>
      </c>
      <c r="T304" s="2" t="n">
        <v>93.3333333333333</v>
      </c>
      <c r="U304" s="3" t="n">
        <v>85.8</v>
      </c>
      <c r="V304" s="3" t="n">
        <v>170</v>
      </c>
      <c r="W304" s="2" t="n">
        <v>29.6885813148789</v>
      </c>
      <c r="X304" s="2" t="n">
        <v>1</v>
      </c>
      <c r="Y304" s="3" t="n">
        <v>92.5</v>
      </c>
      <c r="Z304" s="3" t="n">
        <v>108</v>
      </c>
      <c r="AA304" s="2" t="n">
        <v>39.2022054618542</v>
      </c>
      <c r="AB304" s="2" t="n">
        <v>0.544117647058823</v>
      </c>
      <c r="AC304" s="2" t="n">
        <v>0.856481481481482</v>
      </c>
      <c r="AD304" s="3" t="n">
        <v>29</v>
      </c>
      <c r="AE304" s="3" t="n">
        <v>24.9</v>
      </c>
      <c r="AF304" s="3" t="n">
        <v>60.9</v>
      </c>
      <c r="AG304" s="1" t="n">
        <v>9</v>
      </c>
      <c r="AH304" s="3" t="n">
        <v>52.2</v>
      </c>
      <c r="AI304" s="3" t="n">
        <v>44.8</v>
      </c>
      <c r="AJ304" s="3" t="n">
        <v>57.9</v>
      </c>
      <c r="AK304" s="3" t="n">
        <v>3</v>
      </c>
      <c r="AL304" s="1" t="n">
        <v>1861</v>
      </c>
      <c r="AM304" s="1" t="n">
        <v>36</v>
      </c>
      <c r="AN304" s="1" t="n">
        <v>3313</v>
      </c>
      <c r="AO304" s="1" t="n">
        <v>94</v>
      </c>
      <c r="AP304" s="1" t="n">
        <v>167</v>
      </c>
      <c r="AQ304" s="1" t="n">
        <v>153</v>
      </c>
      <c r="AR304" s="1" t="n">
        <v>113</v>
      </c>
      <c r="AS304" s="1" t="n">
        <v>138</v>
      </c>
      <c r="AT304" s="1" t="n">
        <v>1</v>
      </c>
      <c r="AU304" s="1" t="n">
        <f aca="false">((AO304*15)+(AP304*30)+(AQ304*30)+(AR304*30)+(AS304*15))-(AO304*120)</f>
        <v>5190</v>
      </c>
      <c r="AV304" s="1" t="n">
        <f aca="false">((AO304*15)+(AP304*30)+(AQ304*30)+(AR304*30)+(AS304*15))</f>
        <v>16470</v>
      </c>
      <c r="AX304" s="4" t="n">
        <f aca="false">10000/SQRT((AO304*BE304)*(AVERAGE(AO304:AS304)*AVERAGE(BE304:BI304)))</f>
        <v>2.6725537438509</v>
      </c>
      <c r="AY304" s="4" t="n">
        <v>1</v>
      </c>
      <c r="AZ304" s="2" t="n">
        <f aca="false">(AO304*BE304)/405</f>
        <v>2.66913580246914</v>
      </c>
      <c r="BA304" s="2" t="n">
        <v>1</v>
      </c>
      <c r="BB304" s="2" t="n">
        <f aca="false">1/(LOG(BE304)+LOG(AO304))</f>
        <v>0.329616827358635</v>
      </c>
      <c r="BC304" s="2" t="n">
        <f aca="false">(BF304-BE304)/(AP304-AO304)</f>
        <v>2.11643835616438</v>
      </c>
      <c r="BD304" s="2" t="n">
        <f aca="false">(20*BE304)/((AO304/18)-3.5)</f>
        <v>133.548387096774</v>
      </c>
      <c r="BE304" s="3" t="n">
        <v>11.5</v>
      </c>
      <c r="BF304" s="3" t="n">
        <v>166</v>
      </c>
      <c r="BG304" s="3" t="n">
        <v>160</v>
      </c>
      <c r="BH304" s="3" t="n">
        <v>63.4</v>
      </c>
      <c r="BI304" s="3" t="n">
        <v>86</v>
      </c>
      <c r="BJ304" s="2" t="n">
        <f aca="false">((BE304*15)+(BF304*30)+(BG304*30)+(BH304*30)+(BI304*15))-(BE304*120)</f>
        <v>11764.5</v>
      </c>
      <c r="BK304" s="2" t="n">
        <f aca="false">((BE304*15)+(BF304*30)+(BG304*30)+(BH304*30)+(BI304*15))</f>
        <v>13144.5</v>
      </c>
      <c r="BL304" s="2" t="n">
        <f aca="false">(1/BE304)</f>
        <v>0.0869565217391304</v>
      </c>
      <c r="BM304" s="2" t="n">
        <f aca="false">(BJ304/AU304)</f>
        <v>2.26676300578035</v>
      </c>
      <c r="BN304" s="2" t="n">
        <f aca="false">(BK304/AV304)</f>
        <v>0.798087431693989</v>
      </c>
      <c r="BO304" s="2" t="n">
        <f aca="false">(AX304*BM304)</f>
        <v>6.05804595752098</v>
      </c>
      <c r="BP304" s="2" t="n">
        <f aca="false">(AX304*BN304)</f>
        <v>2.13293155349412</v>
      </c>
      <c r="BQ304" s="2" t="n">
        <v>2</v>
      </c>
      <c r="BR304" s="4" t="n">
        <f aca="false">(BC304*BL304)</f>
        <v>0.184038117927338</v>
      </c>
      <c r="BS304" s="1" t="n">
        <v>191</v>
      </c>
      <c r="BT304" s="1" t="n">
        <v>0</v>
      </c>
      <c r="BU304" s="1" t="n">
        <v>48</v>
      </c>
      <c r="BV304" s="1" t="n">
        <v>0</v>
      </c>
      <c r="BW304" s="1" t="n">
        <v>119</v>
      </c>
      <c r="BX304" s="1" t="n">
        <v>0</v>
      </c>
      <c r="BY304" s="1" t="n">
        <v>24</v>
      </c>
      <c r="BZ304" s="1" t="n">
        <v>119</v>
      </c>
      <c r="CA304" s="1" t="n">
        <v>0</v>
      </c>
      <c r="CB304" s="1" t="n">
        <v>2</v>
      </c>
      <c r="CL304" s="4" t="n">
        <v>0.035</v>
      </c>
      <c r="CM304" s="4" t="n">
        <v>0.0325</v>
      </c>
      <c r="CN304" s="1" t="n">
        <v>2081</v>
      </c>
      <c r="CO304" s="1" t="n">
        <v>11.7827967323402</v>
      </c>
      <c r="CP304" s="1" t="n">
        <v>51.8981259010091</v>
      </c>
      <c r="CQ304" s="1" t="n">
        <v>9.34166266218164</v>
      </c>
      <c r="CR304" s="1" t="n">
        <v>23.4839019702066</v>
      </c>
      <c r="CS304" s="1" t="n">
        <v>11.4608361364729</v>
      </c>
      <c r="CT304" s="1" t="n">
        <v>37.2513214800577</v>
      </c>
      <c r="CU304" s="1" t="n">
        <v>2.1</v>
      </c>
      <c r="CV304" s="1" t="n">
        <v>5.5</v>
      </c>
      <c r="CW304" s="1" t="n">
        <v>9</v>
      </c>
      <c r="CX304" s="1" t="n">
        <v>0</v>
      </c>
      <c r="CY304" s="1" t="n">
        <v>1.2</v>
      </c>
      <c r="CZ304" s="1" t="n">
        <v>14.6</v>
      </c>
      <c r="DA304" s="1" t="n">
        <v>0</v>
      </c>
      <c r="DB304" s="1" t="n">
        <v>0</v>
      </c>
      <c r="DC304" s="1" t="n">
        <v>1.7</v>
      </c>
      <c r="DD304" s="1" t="n">
        <v>61.3</v>
      </c>
      <c r="DE304" s="1" t="n">
        <v>120</v>
      </c>
      <c r="DF304" s="1" t="n">
        <v>21.6</v>
      </c>
      <c r="DG304" s="1" t="n">
        <v>54.3</v>
      </c>
      <c r="DH304" s="1" t="n">
        <v>26.5</v>
      </c>
      <c r="DI304" s="1" t="n">
        <v>478</v>
      </c>
      <c r="DJ304" s="1" t="n">
        <v>193.8</v>
      </c>
      <c r="DK304" s="1" t="n">
        <v>31.2</v>
      </c>
      <c r="DL304" s="1" t="n">
        <v>14</v>
      </c>
      <c r="DM304" s="1" t="n">
        <v>942</v>
      </c>
      <c r="DN304" s="1" t="n">
        <v>402</v>
      </c>
      <c r="DO304" s="1" t="n">
        <v>0.79</v>
      </c>
      <c r="DP304" s="1" t="n">
        <v>1.2</v>
      </c>
      <c r="DQ304" s="1" t="n">
        <v>0.87</v>
      </c>
      <c r="DR304" s="1" t="n">
        <v>1.14</v>
      </c>
      <c r="DS304" s="1" t="n">
        <v>160.3</v>
      </c>
      <c r="DT304" s="1" t="n">
        <v>224.6</v>
      </c>
      <c r="DU304" s="1" t="n">
        <v>1.62</v>
      </c>
      <c r="DV304" s="1" t="n">
        <v>11.88</v>
      </c>
      <c r="DW304" s="1" t="n">
        <v>5.91</v>
      </c>
      <c r="DX304" s="1" t="n">
        <v>695</v>
      </c>
      <c r="DY304" s="1" t="n">
        <v>11.47</v>
      </c>
      <c r="DZ304" s="1" t="n">
        <v>1956</v>
      </c>
      <c r="EA304" s="1" t="n">
        <v>188</v>
      </c>
      <c r="EB304" s="1" t="n">
        <v>809</v>
      </c>
      <c r="EC304" s="1" t="n">
        <v>316</v>
      </c>
      <c r="ED304" s="1" t="n">
        <v>37</v>
      </c>
      <c r="EE304" s="1" t="n">
        <v>3.3</v>
      </c>
      <c r="EF304" s="1" t="n">
        <v>0</v>
      </c>
      <c r="EG304" s="1" t="n">
        <v>10</v>
      </c>
      <c r="EH304" s="1" t="n">
        <v>2</v>
      </c>
      <c r="EI304" s="1" t="n">
        <v>500</v>
      </c>
      <c r="EJ304" s="1" t="n">
        <v>10</v>
      </c>
      <c r="EK304" s="1" t="n">
        <v>4</v>
      </c>
      <c r="EL304" s="1" t="n">
        <v>500</v>
      </c>
      <c r="EM304" s="1" t="n">
        <v>1500</v>
      </c>
      <c r="EN304" s="1" t="n">
        <v>0</v>
      </c>
      <c r="EO304" s="1" t="n">
        <v>4</v>
      </c>
      <c r="EP304" s="1" t="n">
        <v>0</v>
      </c>
      <c r="EQ304" s="1" t="n">
        <v>0</v>
      </c>
      <c r="ER304" s="1" t="n">
        <v>0</v>
      </c>
      <c r="ES304" s="1" t="n">
        <v>0</v>
      </c>
      <c r="ET304" s="1" t="n">
        <v>0</v>
      </c>
      <c r="EU304" s="1" t="n">
        <v>0</v>
      </c>
      <c r="EV304" s="1" t="n">
        <v>0</v>
      </c>
      <c r="EW304" s="1" t="n">
        <v>0</v>
      </c>
      <c r="EX304" s="1" t="n">
        <v>1</v>
      </c>
      <c r="EY304" s="1" t="n">
        <v>3</v>
      </c>
      <c r="EZ304" s="1" t="n">
        <v>2</v>
      </c>
      <c r="FA304" s="1" t="n">
        <v>0</v>
      </c>
      <c r="FB304" s="1" t="n">
        <v>0</v>
      </c>
      <c r="FC304" s="1" t="n">
        <v>0</v>
      </c>
      <c r="FD304" s="1" t="n">
        <v>4</v>
      </c>
      <c r="FE304" s="1" t="n">
        <v>10</v>
      </c>
      <c r="FF304" s="1" t="n">
        <v>1</v>
      </c>
      <c r="FG304" s="1" t="n">
        <v>1</v>
      </c>
      <c r="FH304" s="1" t="n">
        <v>1</v>
      </c>
      <c r="FI304" s="1" t="n">
        <v>1</v>
      </c>
      <c r="FJ304" s="1" t="n">
        <v>4</v>
      </c>
      <c r="FK304" s="1" t="n">
        <v>1</v>
      </c>
      <c r="FL304" s="1" t="n">
        <v>3</v>
      </c>
      <c r="FM304" s="1" t="n">
        <v>19</v>
      </c>
      <c r="FN304" s="1" t="n">
        <v>19</v>
      </c>
      <c r="FO304" s="1" t="n">
        <v>1</v>
      </c>
      <c r="FP304" s="1" t="n">
        <v>1</v>
      </c>
      <c r="FQ304" s="1" t="n">
        <v>28.64001</v>
      </c>
      <c r="FR304" s="1" t="n">
        <v>39.84126</v>
      </c>
      <c r="FS304" s="1" t="n">
        <v>0.04</v>
      </c>
      <c r="FT304" s="1" t="n">
        <v>1</v>
      </c>
      <c r="FU304" s="1" t="n">
        <v>3</v>
      </c>
      <c r="FV304" s="1" t="n">
        <v>2</v>
      </c>
      <c r="FW304" s="1" t="n">
        <v>1934.92</v>
      </c>
      <c r="FX304" s="1" t="n">
        <v>40.41</v>
      </c>
      <c r="FY304" s="1" t="n">
        <v>18.88</v>
      </c>
      <c r="FZ304" s="1" t="n">
        <v>16.51</v>
      </c>
      <c r="GA304" s="1" t="n">
        <v>31.2</v>
      </c>
      <c r="GB304" s="1" t="n">
        <v>339.59</v>
      </c>
      <c r="GC304" s="1" t="n">
        <v>16.1</v>
      </c>
      <c r="GD304" s="1" t="n">
        <v>13.12</v>
      </c>
      <c r="GE304" s="1" t="n">
        <v>0.91</v>
      </c>
      <c r="GF304" s="1" t="n">
        <v>38.57</v>
      </c>
      <c r="GG304" s="1" t="n">
        <v>0.58</v>
      </c>
      <c r="GH304" s="1" t="n">
        <v>9.96</v>
      </c>
      <c r="GI304" s="1" t="n">
        <v>3.31</v>
      </c>
      <c r="GJ304" s="1" t="n">
        <v>16.61</v>
      </c>
      <c r="GK304" s="1" t="n">
        <v>14.43</v>
      </c>
      <c r="GL304" s="1" t="n">
        <v>6.92</v>
      </c>
      <c r="GM304" s="1" t="n">
        <v>3.16</v>
      </c>
      <c r="GN304" s="1" t="n">
        <v>0</v>
      </c>
      <c r="GO304" s="1" t="n">
        <v>13.04</v>
      </c>
      <c r="GP304" s="1" t="n">
        <v>2.45</v>
      </c>
      <c r="GQ304" s="1" t="n">
        <v>1.84</v>
      </c>
      <c r="GR304" s="1" t="n">
        <v>0.77</v>
      </c>
      <c r="GS304" s="1" t="n">
        <v>382.98</v>
      </c>
      <c r="GT304" s="1" t="n">
        <v>9.79</v>
      </c>
      <c r="GU304" s="1" t="n">
        <v>0.58</v>
      </c>
      <c r="GV304" s="1" t="n">
        <v>236.31</v>
      </c>
      <c r="GW304" s="1" t="n">
        <v>613.03</v>
      </c>
      <c r="GX304" s="1" t="n">
        <v>2397.62</v>
      </c>
      <c r="GY304" s="1" t="n">
        <v>1220.27</v>
      </c>
      <c r="GZ304" s="1" t="n">
        <v>4.06</v>
      </c>
      <c r="HA304" s="1" t="n">
        <v>1.17</v>
      </c>
      <c r="HB304" s="1" t="n">
        <v>2.1</v>
      </c>
      <c r="HC304" s="1" t="n">
        <v>0</v>
      </c>
      <c r="HD304" s="1" t="n">
        <v>47.59</v>
      </c>
      <c r="HE304" s="1" t="n">
        <v>183.21</v>
      </c>
      <c r="HF304" s="1" t="n">
        <v>1.01</v>
      </c>
      <c r="HG304" s="1" t="n">
        <v>0.98</v>
      </c>
      <c r="HH304" s="1" t="n">
        <v>12.16</v>
      </c>
      <c r="HI304" s="1" t="n">
        <v>3.26</v>
      </c>
      <c r="HJ304" s="1" t="n">
        <v>1.18</v>
      </c>
      <c r="HK304" s="1" t="n">
        <v>0.19</v>
      </c>
      <c r="HL304" s="1" t="n">
        <v>241.42</v>
      </c>
      <c r="HM304" s="1" t="n">
        <v>1.24</v>
      </c>
      <c r="HN304" s="1" t="n">
        <v>33.4</v>
      </c>
      <c r="HO304" s="1" t="n">
        <v>2974.18</v>
      </c>
      <c r="HP304" s="1" t="n">
        <v>1870.3</v>
      </c>
      <c r="HQ304" s="1" t="n">
        <v>14.29</v>
      </c>
      <c r="HR304" s="1" t="n">
        <v>770.17</v>
      </c>
      <c r="HS304" s="1" t="n">
        <v>173.75</v>
      </c>
      <c r="HT304" s="1" t="n">
        <v>2624.27</v>
      </c>
      <c r="HU304" s="1" t="n">
        <v>583.56</v>
      </c>
      <c r="HV304" s="1" t="n">
        <v>77.08</v>
      </c>
      <c r="HW304" s="1" t="n">
        <v>4.55</v>
      </c>
      <c r="HX304" s="1" t="n">
        <v>4.22</v>
      </c>
      <c r="HY304" s="1" t="n">
        <v>6.3</v>
      </c>
      <c r="HZ304" s="1" t="n">
        <v>0.43</v>
      </c>
      <c r="IA304" s="1" t="n">
        <v>8.59</v>
      </c>
      <c r="IB304" s="1" t="n">
        <v>1.04</v>
      </c>
      <c r="IC304" s="1" t="n">
        <v>17.24</v>
      </c>
      <c r="ID304" s="1" t="n">
        <v>7.38</v>
      </c>
      <c r="IE304" s="1" t="n">
        <v>11.77</v>
      </c>
      <c r="IF304" s="1" t="n">
        <v>22.03</v>
      </c>
      <c r="IG304" s="1" t="n">
        <v>7.83</v>
      </c>
      <c r="IH304" s="1" t="n">
        <v>241.74</v>
      </c>
      <c r="II304" s="1" t="n">
        <v>0.25</v>
      </c>
      <c r="IJ304" s="1" t="n">
        <v>293.54</v>
      </c>
      <c r="IK304" s="1" t="n">
        <v>32.22</v>
      </c>
      <c r="IL304" s="1" t="n">
        <v>3728841.8</v>
      </c>
      <c r="IM304" s="1" t="n">
        <v>10980.42</v>
      </c>
      <c r="IN304" s="1" t="n">
        <v>40.63</v>
      </c>
      <c r="IO304" s="1" t="n">
        <v>0.04</v>
      </c>
      <c r="IP304" s="1" t="n">
        <v>0.11</v>
      </c>
      <c r="IQ304" s="1" t="n">
        <v>0.14</v>
      </c>
      <c r="IR304" s="1" t="n">
        <v>0.25</v>
      </c>
      <c r="IS304" s="1" t="n">
        <v>0.05</v>
      </c>
      <c r="IT304" s="1" t="n">
        <v>0.02</v>
      </c>
      <c r="IU304" s="1" t="n">
        <v>0.33</v>
      </c>
      <c r="IV304" s="1" t="n">
        <v>0.35</v>
      </c>
      <c r="IW304" s="1" t="n">
        <v>6.77</v>
      </c>
      <c r="IX304" s="1" t="n">
        <v>5.53</v>
      </c>
      <c r="IY304" s="1" t="n">
        <v>2.41</v>
      </c>
      <c r="IZ304" s="1" t="n">
        <v>2.21</v>
      </c>
      <c r="JA304" s="1" t="n">
        <v>0.93</v>
      </c>
      <c r="JB304" s="1" t="n">
        <v>0</v>
      </c>
      <c r="JC304" s="1" t="n">
        <v>19.33</v>
      </c>
      <c r="JD304" s="1" t="n">
        <v>10.1</v>
      </c>
      <c r="JE304" s="1" t="n">
        <v>1.8</v>
      </c>
      <c r="JF304" s="1" t="n">
        <v>0.11</v>
      </c>
      <c r="JG304" s="1" t="n">
        <v>0</v>
      </c>
      <c r="JH304" s="1" t="n">
        <v>6.4</v>
      </c>
      <c r="JI304" s="1" t="n">
        <v>6</v>
      </c>
      <c r="JJ304" s="1" t="n">
        <v>0.19</v>
      </c>
      <c r="JK304" s="1" t="n">
        <v>0.53</v>
      </c>
      <c r="JL304" s="1" t="n">
        <v>0.36</v>
      </c>
      <c r="JM304" s="1" t="n">
        <v>0.52</v>
      </c>
      <c r="JN304" s="1" t="n">
        <v>0</v>
      </c>
      <c r="JO304" s="1" t="n">
        <v>0.1</v>
      </c>
      <c r="JP304" s="1" t="n">
        <v>0.06</v>
      </c>
      <c r="JQ304" s="1" t="n">
        <v>0.02</v>
      </c>
      <c r="JR304" s="1" t="n">
        <v>0.02</v>
      </c>
      <c r="JS304" s="1" t="n">
        <v>0.01</v>
      </c>
      <c r="JT304" s="1" t="n">
        <v>0.09</v>
      </c>
      <c r="JU304" s="1" t="n">
        <v>0.06</v>
      </c>
      <c r="JV304" s="1" t="n">
        <v>59</v>
      </c>
      <c r="JW304" s="1" t="n">
        <v>3540</v>
      </c>
      <c r="JX304" s="1" t="n">
        <v>53.1</v>
      </c>
      <c r="JY304" s="1" t="n">
        <v>60.901</v>
      </c>
      <c r="JZ304" s="1" t="n">
        <v>45.992</v>
      </c>
      <c r="KA304" s="1" t="n">
        <v>2759.52</v>
      </c>
      <c r="KB304" s="1" t="n">
        <v>107.625</v>
      </c>
      <c r="KC304" s="1" t="n">
        <v>41.25</v>
      </c>
      <c r="KD304" s="1" t="n">
        <v>2475</v>
      </c>
      <c r="KE304" s="1" t="n">
        <v>92.742</v>
      </c>
      <c r="KF304" s="1" t="n">
        <v>151.742</v>
      </c>
      <c r="KG304" s="1" t="n">
        <v>186.676</v>
      </c>
    </row>
    <row r="305" customFormat="false" ht="15" hidden="false" customHeight="true" outlineLevel="0" collapsed="false">
      <c r="A305" s="1" t="n">
        <v>31121</v>
      </c>
      <c r="B305" s="1" t="n">
        <v>2</v>
      </c>
      <c r="C305" s="1" t="n">
        <v>26</v>
      </c>
      <c r="D305" s="1" t="n">
        <v>1</v>
      </c>
      <c r="E305" s="1" t="n">
        <v>1</v>
      </c>
      <c r="F305" s="1" t="n">
        <v>0</v>
      </c>
      <c r="G305" s="1" t="n">
        <v>0</v>
      </c>
      <c r="H305" s="1" t="n">
        <v>0</v>
      </c>
      <c r="I305" s="1" t="n">
        <v>0</v>
      </c>
      <c r="J305" s="1" t="n">
        <v>0</v>
      </c>
      <c r="K305" s="1" t="n">
        <v>0</v>
      </c>
      <c r="L305" s="1" t="n">
        <v>0</v>
      </c>
      <c r="M305" s="1" t="n">
        <v>0</v>
      </c>
      <c r="N305" s="1" t="n">
        <v>0</v>
      </c>
      <c r="O305" s="1" t="n">
        <v>0</v>
      </c>
      <c r="P305" s="1" t="n">
        <f aca="false">SUM(E305:O305)</f>
        <v>1</v>
      </c>
      <c r="Q305" s="1" t="n">
        <v>110</v>
      </c>
      <c r="R305" s="1" t="n">
        <v>70</v>
      </c>
      <c r="S305" s="1" t="n">
        <v>40</v>
      </c>
      <c r="T305" s="2" t="n">
        <v>83.3333333333333</v>
      </c>
      <c r="U305" s="3" t="n">
        <v>44.9</v>
      </c>
      <c r="V305" s="3" t="n">
        <v>162.5</v>
      </c>
      <c r="W305" s="2" t="n">
        <v>17.003550295858</v>
      </c>
      <c r="X305" s="2" t="n">
        <v>0</v>
      </c>
      <c r="Y305" s="3" t="n">
        <v>61</v>
      </c>
      <c r="Z305" s="3" t="n">
        <v>88.5</v>
      </c>
      <c r="AA305" s="2" t="n">
        <v>33.0971551833621</v>
      </c>
      <c r="AB305" s="2" t="n">
        <v>0.375384615384615</v>
      </c>
      <c r="AC305" s="2" t="n">
        <v>0.689265536723164</v>
      </c>
      <c r="AD305" s="3" t="n">
        <v>18.6</v>
      </c>
      <c r="AE305" s="3" t="n">
        <v>8.4</v>
      </c>
      <c r="AF305" s="3" t="n">
        <v>36.5</v>
      </c>
      <c r="AG305" s="1" t="n">
        <v>1</v>
      </c>
      <c r="AH305" s="3" t="n">
        <v>55.5</v>
      </c>
      <c r="AI305" s="3" t="n">
        <v>24.9</v>
      </c>
      <c r="AJ305" s="3" t="n">
        <v>34.6</v>
      </c>
      <c r="AK305" s="3" t="n">
        <v>1.9</v>
      </c>
      <c r="AL305" s="1" t="n">
        <v>1130</v>
      </c>
      <c r="AM305" s="1" t="n">
        <v>12</v>
      </c>
      <c r="AN305" s="1" t="n">
        <v>1853</v>
      </c>
      <c r="AO305" s="1" t="n">
        <v>86</v>
      </c>
      <c r="AP305" s="1" t="n">
        <v>196</v>
      </c>
      <c r="AQ305" s="1" t="n">
        <v>168</v>
      </c>
      <c r="AR305" s="1" t="n">
        <v>100</v>
      </c>
      <c r="AS305" s="1" t="n">
        <v>136</v>
      </c>
      <c r="AT305" s="1" t="n">
        <v>1</v>
      </c>
      <c r="AU305" s="1" t="n">
        <f aca="false">((AO305*15)+(AP305*30)+(AQ305*30)+(AR305*30)+(AS305*15))-(AO305*120)</f>
        <v>6930</v>
      </c>
      <c r="AV305" s="1" t="n">
        <f aca="false">((AO305*15)+(AP305*30)+(AQ305*30)+(AR305*30)+(AS305*15))</f>
        <v>17250</v>
      </c>
      <c r="AX305" s="4" t="n">
        <f aca="false">10000/SQRT((AO305*BE305)*(AVERAGE(AO305:AS305)*AVERAGE(BE305:BI305)))</f>
        <v>8.63896349143163</v>
      </c>
      <c r="AY305" s="4" t="n">
        <v>0</v>
      </c>
      <c r="AZ305" s="2" t="n">
        <f aca="false">(AO305*BE305)/405</f>
        <v>0.441679012345679</v>
      </c>
      <c r="BA305" s="2" t="n">
        <v>0</v>
      </c>
      <c r="BB305" s="2" t="n">
        <f aca="false">1/(LOG(BE305)+LOG(AO305))</f>
        <v>0.443938988099482</v>
      </c>
      <c r="BC305" s="2" t="n">
        <f aca="false">(BF305-BE305)/(AP305-AO305)</f>
        <v>0.584727272727273</v>
      </c>
      <c r="BD305" s="2" t="n">
        <f aca="false">(20*BE305)/((AO305/18)-3.5)</f>
        <v>32.5565217391304</v>
      </c>
      <c r="BE305" s="3" t="n">
        <v>2.08</v>
      </c>
      <c r="BF305" s="3" t="n">
        <v>66.4</v>
      </c>
      <c r="BG305" s="3" t="n">
        <v>101</v>
      </c>
      <c r="BH305" s="3" t="n">
        <v>34.2</v>
      </c>
      <c r="BI305" s="3" t="n">
        <v>69.3</v>
      </c>
      <c r="BJ305" s="2" t="n">
        <f aca="false">((BE305*15)+(BF305*30)+(BG305*30)+(BH305*30)+(BI305*15))-(BE305*120)</f>
        <v>6869.1</v>
      </c>
      <c r="BK305" s="2" t="n">
        <f aca="false">((BE305*15)+(BF305*30)+(BG305*30)+(BH305*30)+(BI305*15))</f>
        <v>7118.7</v>
      </c>
      <c r="BL305" s="2" t="n">
        <f aca="false">(1/BE305)</f>
        <v>0.480769230769231</v>
      </c>
      <c r="BM305" s="2" t="n">
        <f aca="false">(BJ305/AU305)</f>
        <v>0.991212121212121</v>
      </c>
      <c r="BN305" s="2" t="n">
        <f aca="false">(BK305/AV305)</f>
        <v>0.412678260869565</v>
      </c>
      <c r="BO305" s="2" t="n">
        <f aca="false">(AX305*BM305)</f>
        <v>8.56304532741602</v>
      </c>
      <c r="BP305" s="2" t="n">
        <f aca="false">(AX305*BN305)</f>
        <v>3.56511242935967</v>
      </c>
      <c r="BQ305" s="2" t="n">
        <v>2</v>
      </c>
      <c r="BR305" s="4" t="n">
        <f aca="false">(BC305*BL305)</f>
        <v>0.281118881118881</v>
      </c>
      <c r="BS305" s="1" t="n">
        <v>177</v>
      </c>
      <c r="BT305" s="1" t="n">
        <v>0</v>
      </c>
      <c r="BU305" s="1" t="n">
        <v>61</v>
      </c>
      <c r="BV305" s="1" t="n">
        <v>0</v>
      </c>
      <c r="BW305" s="1" t="n">
        <v>100</v>
      </c>
      <c r="BX305" s="1" t="n">
        <v>0</v>
      </c>
      <c r="BY305" s="1" t="n">
        <v>16</v>
      </c>
      <c r="BZ305" s="1" t="n">
        <v>82</v>
      </c>
      <c r="CA305" s="1" t="n">
        <v>0</v>
      </c>
      <c r="CB305" s="1" t="n">
        <v>0</v>
      </c>
      <c r="CL305" s="4" t="n">
        <v>0.04</v>
      </c>
      <c r="CM305" s="4" t="n">
        <v>0.04</v>
      </c>
      <c r="CN305" s="1" t="n">
        <v>1612</v>
      </c>
      <c r="CO305" s="1" t="n">
        <v>11.8610421836228</v>
      </c>
      <c r="CP305" s="1" t="n">
        <v>19.7084367245658</v>
      </c>
      <c r="CQ305" s="1" t="n">
        <v>2.40074441687345</v>
      </c>
      <c r="CR305" s="1" t="n">
        <v>6.47642679900744</v>
      </c>
      <c r="CS305" s="1" t="n">
        <v>3.74069478908189</v>
      </c>
      <c r="CT305" s="1" t="n">
        <v>69.6277915632754</v>
      </c>
      <c r="CU305" s="1" t="n">
        <v>3.3</v>
      </c>
      <c r="CV305" s="1" t="n">
        <v>2.4</v>
      </c>
      <c r="CW305" s="1" t="n">
        <v>9.8</v>
      </c>
      <c r="CX305" s="1" t="n">
        <v>0</v>
      </c>
      <c r="CY305" s="1" t="n">
        <v>2.5</v>
      </c>
      <c r="CZ305" s="1" t="n">
        <v>2.9</v>
      </c>
      <c r="DA305" s="1" t="n">
        <v>0</v>
      </c>
      <c r="DB305" s="1" t="n">
        <v>0</v>
      </c>
      <c r="DC305" s="1" t="n">
        <v>9.6</v>
      </c>
      <c r="DD305" s="1" t="n">
        <v>47.8</v>
      </c>
      <c r="DE305" s="1" t="n">
        <v>35.3</v>
      </c>
      <c r="DF305" s="1" t="n">
        <v>4.3</v>
      </c>
      <c r="DG305" s="1" t="n">
        <v>11.6</v>
      </c>
      <c r="DH305" s="1" t="n">
        <v>6.7</v>
      </c>
      <c r="DI305" s="1" t="n">
        <v>54</v>
      </c>
      <c r="DJ305" s="1" t="n">
        <v>280.6</v>
      </c>
      <c r="DK305" s="1" t="n">
        <v>48.6</v>
      </c>
      <c r="DL305" s="1" t="n">
        <v>24.7</v>
      </c>
      <c r="DM305" s="1" t="n">
        <v>1354</v>
      </c>
      <c r="DN305" s="1" t="n">
        <v>2753</v>
      </c>
      <c r="DO305" s="1" t="n">
        <v>0.87</v>
      </c>
      <c r="DP305" s="1" t="n">
        <v>0.58</v>
      </c>
      <c r="DQ305" s="1" t="n">
        <v>1.25</v>
      </c>
      <c r="DR305" s="1" t="n">
        <v>2.28</v>
      </c>
      <c r="DS305" s="1" t="n">
        <v>217.7</v>
      </c>
      <c r="DT305" s="1" t="n">
        <v>129.5</v>
      </c>
      <c r="DU305" s="1" t="n">
        <v>1.24</v>
      </c>
      <c r="DV305" s="1" t="n">
        <v>10.77</v>
      </c>
      <c r="DW305" s="1" t="n">
        <v>5.66</v>
      </c>
      <c r="DX305" s="1" t="n">
        <v>644</v>
      </c>
      <c r="DY305" s="1" t="n">
        <v>12.59</v>
      </c>
      <c r="DZ305" s="1" t="n">
        <v>2863</v>
      </c>
      <c r="EA305" s="1" t="n">
        <v>191</v>
      </c>
      <c r="EB305" s="1" t="n">
        <v>954</v>
      </c>
      <c r="EC305" s="1" t="n">
        <v>244</v>
      </c>
      <c r="ED305" s="1" t="n">
        <v>19</v>
      </c>
      <c r="EE305" s="1" t="n">
        <v>4</v>
      </c>
      <c r="EF305" s="1" t="n">
        <v>0</v>
      </c>
      <c r="EG305" s="1" t="n">
        <v>14</v>
      </c>
      <c r="EH305" s="1" t="n">
        <v>7</v>
      </c>
      <c r="EI305" s="1" t="n">
        <v>500</v>
      </c>
      <c r="EJ305" s="1" t="s">
        <v>425</v>
      </c>
      <c r="EK305" s="1" t="s">
        <v>425</v>
      </c>
      <c r="EL305" s="1" t="s">
        <v>425</v>
      </c>
      <c r="EM305" s="1" t="n">
        <v>1500</v>
      </c>
      <c r="EN305" s="1" t="n">
        <v>1000</v>
      </c>
      <c r="EO305" s="1" t="n">
        <v>4</v>
      </c>
      <c r="EP305" s="1" t="n">
        <v>1</v>
      </c>
      <c r="EQ305" s="1" t="n">
        <v>4</v>
      </c>
      <c r="ER305" s="1" t="n">
        <v>300</v>
      </c>
      <c r="ES305" s="1" t="n">
        <v>2</v>
      </c>
      <c r="ET305" s="1" t="n">
        <v>0</v>
      </c>
      <c r="EU305" s="1" t="n">
        <v>0</v>
      </c>
      <c r="EV305" s="1" t="n">
        <v>0</v>
      </c>
      <c r="EW305" s="1" t="n">
        <v>0</v>
      </c>
      <c r="EX305" s="1" t="n">
        <v>1</v>
      </c>
      <c r="EY305" s="1" t="n">
        <v>2</v>
      </c>
      <c r="EZ305" s="1" t="n">
        <v>1</v>
      </c>
      <c r="FA305" s="1" t="n">
        <v>0</v>
      </c>
      <c r="FB305" s="1" t="n">
        <v>0</v>
      </c>
      <c r="FC305" s="1" t="n">
        <v>0</v>
      </c>
      <c r="FD305" s="1" t="n">
        <v>1</v>
      </c>
      <c r="FE305" s="1" t="n">
        <v>3</v>
      </c>
      <c r="FF305" s="1" t="n">
        <v>1</v>
      </c>
      <c r="FG305" s="1" t="n">
        <v>1</v>
      </c>
      <c r="FH305" s="1" t="n">
        <v>1</v>
      </c>
      <c r="FI305" s="1" t="n">
        <v>1</v>
      </c>
      <c r="FJ305" s="1" t="n">
        <v>1</v>
      </c>
      <c r="FK305" s="1" t="n">
        <v>1</v>
      </c>
      <c r="FL305" s="1" t="n">
        <v>1</v>
      </c>
    </row>
    <row r="306" customFormat="false" ht="15" hidden="false" customHeight="true" outlineLevel="0" collapsed="false">
      <c r="A306" s="1" t="n">
        <v>31123</v>
      </c>
      <c r="B306" s="1" t="n">
        <v>1</v>
      </c>
      <c r="C306" s="1" t="n">
        <v>44</v>
      </c>
      <c r="D306" s="1" t="n">
        <v>1</v>
      </c>
      <c r="E306" s="1" t="n">
        <v>0</v>
      </c>
      <c r="F306" s="1" t="n">
        <v>0</v>
      </c>
      <c r="G306" s="1" t="n">
        <v>1</v>
      </c>
      <c r="H306" s="1" t="n">
        <v>0</v>
      </c>
      <c r="I306" s="1" t="n">
        <v>1</v>
      </c>
      <c r="J306" s="1" t="n">
        <v>0</v>
      </c>
      <c r="K306" s="1" t="n">
        <v>0</v>
      </c>
      <c r="L306" s="1" t="n">
        <v>0</v>
      </c>
      <c r="M306" s="1" t="n">
        <v>1</v>
      </c>
      <c r="N306" s="1" t="n">
        <v>0</v>
      </c>
      <c r="O306" s="1" t="n">
        <v>1</v>
      </c>
      <c r="P306" s="1" t="n">
        <f aca="false">SUM(E306:O306)</f>
        <v>4</v>
      </c>
      <c r="Q306" s="1" t="n">
        <v>140</v>
      </c>
      <c r="R306" s="1" t="n">
        <v>100</v>
      </c>
      <c r="S306" s="1" t="n">
        <v>40</v>
      </c>
      <c r="T306" s="2" t="n">
        <v>113.333333333333</v>
      </c>
      <c r="U306" s="3" t="n">
        <v>132</v>
      </c>
      <c r="V306" s="3" t="n">
        <v>176.5</v>
      </c>
      <c r="W306" s="2" t="n">
        <v>42.3725413092152</v>
      </c>
      <c r="X306" s="2" t="n">
        <v>2</v>
      </c>
      <c r="AO306" s="1" t="n">
        <v>116</v>
      </c>
      <c r="AS306" s="1" t="n">
        <v>122</v>
      </c>
      <c r="AT306" s="1" t="n">
        <v>2</v>
      </c>
      <c r="AW306" s="1" t="n">
        <v>5.46</v>
      </c>
      <c r="AX306" s="4" t="n">
        <f aca="false">10000/SQRT((AO306*BE306)*(AVERAGE(AO306:AS306)*AVERAGE(BE306:BI306)))</f>
        <v>1.97127121667744</v>
      </c>
      <c r="AY306" s="4" t="n">
        <v>1</v>
      </c>
      <c r="AZ306" s="2" t="n">
        <f aca="false">(AO306*BE306)/405</f>
        <v>5.92888888888889</v>
      </c>
      <c r="BA306" s="2" t="n">
        <v>1</v>
      </c>
      <c r="BB306" s="2" t="n">
        <f aca="false">1/(LOG(BE306)+LOG(AO306))</f>
        <v>0.295820499946652</v>
      </c>
      <c r="BC306" s="2" t="n">
        <f aca="false">(BF306-BE306)/(AP306-AO306)</f>
        <v>-0.535344827586207</v>
      </c>
      <c r="BD306" s="2" t="n">
        <f aca="false">(20*BE306)/((AO306/18)-3.5)</f>
        <v>140.603773584906</v>
      </c>
      <c r="BE306" s="3" t="n">
        <v>20.7</v>
      </c>
      <c r="BF306" s="3" t="n">
        <v>82.8</v>
      </c>
      <c r="BG306" s="3" t="n">
        <v>162</v>
      </c>
      <c r="BH306" s="3" t="n">
        <v>85.3</v>
      </c>
      <c r="BI306" s="3" t="n">
        <v>99.5</v>
      </c>
      <c r="BJ306" s="2" t="n">
        <f aca="false">((BE306*15)+(BF306*30)+(BG306*30)+(BH306*30)+(BI306*15))-(BE306*120)</f>
        <v>9222</v>
      </c>
      <c r="BK306" s="2" t="n">
        <f aca="false">((BE306*15)+(BF306*30)+(BG306*30)+(BH306*30)+(BI306*15))</f>
        <v>11706</v>
      </c>
      <c r="BL306" s="2" t="n">
        <f aca="false">(1/BE306)</f>
        <v>0.0483091787439614</v>
      </c>
      <c r="BM306" s="2" t="e">
        <f aca="false">(BJ306/AU306)</f>
        <v>#DIV/0!</v>
      </c>
      <c r="BN306" s="2" t="e">
        <f aca="false">(BK306/AV306)</f>
        <v>#DIV/0!</v>
      </c>
      <c r="BO306" s="2" t="e">
        <f aca="false">(AX306*BM306)</f>
        <v>#DIV/0!</v>
      </c>
      <c r="BP306" s="2" t="e">
        <f aca="false">(AX306*BN306)</f>
        <v>#DIV/0!</v>
      </c>
      <c r="BR306" s="4" t="n">
        <f aca="false">(BC306*BL306)</f>
        <v>-0.0258620689655172</v>
      </c>
      <c r="BS306" s="1" t="n">
        <v>129</v>
      </c>
      <c r="BT306" s="1" t="n">
        <v>0</v>
      </c>
      <c r="BU306" s="1" t="n">
        <v>37</v>
      </c>
      <c r="BV306" s="1" t="n">
        <v>1</v>
      </c>
      <c r="BW306" s="1" t="n">
        <v>57</v>
      </c>
      <c r="BX306" s="1" t="n">
        <v>0</v>
      </c>
      <c r="BY306" s="1" t="n">
        <v>35</v>
      </c>
      <c r="BZ306" s="1" t="n">
        <v>57</v>
      </c>
      <c r="CA306" s="1" t="n">
        <v>0</v>
      </c>
      <c r="CB306" s="1" t="n">
        <v>5</v>
      </c>
      <c r="CC306" s="1" t="n">
        <v>2</v>
      </c>
      <c r="CN306" s="1" t="n">
        <v>1743</v>
      </c>
      <c r="CO306" s="1" t="n">
        <v>12.5989672977625</v>
      </c>
      <c r="CP306" s="1" t="n">
        <v>24.1652323580034</v>
      </c>
      <c r="CQ306" s="1" t="n">
        <v>1.80722891566265</v>
      </c>
      <c r="CR306" s="1" t="n">
        <v>7.0223752151463</v>
      </c>
      <c r="CS306" s="1" t="n">
        <v>4.49225473321859</v>
      </c>
      <c r="CT306" s="1" t="n">
        <v>65.1061388410786</v>
      </c>
      <c r="CU306" s="1" t="n">
        <v>6.9</v>
      </c>
      <c r="CV306" s="1" t="n">
        <v>3.3</v>
      </c>
      <c r="CW306" s="1" t="n">
        <v>12.9</v>
      </c>
      <c r="CX306" s="1" t="n">
        <v>0</v>
      </c>
      <c r="CY306" s="1" t="n">
        <v>0</v>
      </c>
      <c r="CZ306" s="1" t="n">
        <v>2</v>
      </c>
      <c r="DA306" s="1" t="n">
        <v>0</v>
      </c>
      <c r="DB306" s="1" t="n">
        <v>0</v>
      </c>
      <c r="DC306" s="1" t="n">
        <v>2.5</v>
      </c>
      <c r="DD306" s="1" t="n">
        <v>54.9</v>
      </c>
      <c r="DE306" s="1" t="n">
        <v>46.8</v>
      </c>
      <c r="DF306" s="1" t="n">
        <v>3.5</v>
      </c>
      <c r="DG306" s="1" t="n">
        <v>13.6</v>
      </c>
      <c r="DH306" s="1" t="n">
        <v>8.7</v>
      </c>
      <c r="DI306" s="1" t="n">
        <v>77</v>
      </c>
      <c r="DJ306" s="1" t="n">
        <v>283.7</v>
      </c>
      <c r="DK306" s="1" t="n">
        <v>15.8</v>
      </c>
      <c r="DL306" s="1" t="n">
        <v>11.7</v>
      </c>
      <c r="DM306" s="1" t="n">
        <v>1044</v>
      </c>
      <c r="DN306" s="1" t="n">
        <v>987</v>
      </c>
      <c r="DO306" s="1" t="n">
        <v>1.04</v>
      </c>
      <c r="DP306" s="1" t="n">
        <v>1.01</v>
      </c>
      <c r="DQ306" s="1" t="n">
        <v>0.55</v>
      </c>
      <c r="DR306" s="1" t="n">
        <v>0</v>
      </c>
      <c r="DS306" s="1" t="n">
        <v>45.8</v>
      </c>
      <c r="DT306" s="1" t="n">
        <v>122.3</v>
      </c>
      <c r="DU306" s="1" t="n">
        <v>0.78</v>
      </c>
      <c r="DV306" s="1" t="n">
        <v>8.94</v>
      </c>
      <c r="DW306" s="1" t="n">
        <v>5.45</v>
      </c>
      <c r="DX306" s="1" t="n">
        <v>944</v>
      </c>
      <c r="DY306" s="1" t="n">
        <v>12.94</v>
      </c>
      <c r="DZ306" s="1" t="n">
        <v>1298</v>
      </c>
      <c r="EA306" s="1" t="n">
        <v>390</v>
      </c>
      <c r="EB306" s="1" t="n">
        <v>488</v>
      </c>
      <c r="EC306" s="1" t="n">
        <v>253</v>
      </c>
      <c r="ED306" s="1" t="n">
        <v>49</v>
      </c>
      <c r="EE306" s="1" t="n">
        <v>2.3</v>
      </c>
      <c r="EF306" s="1" t="n">
        <v>0</v>
      </c>
      <c r="EG306" s="1" t="n">
        <v>7</v>
      </c>
      <c r="EH306" s="1" t="n">
        <v>5</v>
      </c>
      <c r="EI306" s="1" t="n">
        <v>500</v>
      </c>
      <c r="EJ306" s="1" t="n">
        <v>25</v>
      </c>
      <c r="EK306" s="1" t="n">
        <v>1</v>
      </c>
      <c r="EL306" s="1" t="n">
        <v>250</v>
      </c>
      <c r="EM306" s="1" t="n">
        <v>3000</v>
      </c>
      <c r="EN306" s="1" t="n">
        <v>0</v>
      </c>
      <c r="EO306" s="1" t="n">
        <v>3</v>
      </c>
      <c r="EP306" s="1" t="n">
        <v>1</v>
      </c>
      <c r="EQ306" s="1" t="n">
        <v>7</v>
      </c>
      <c r="ER306" s="1" t="n">
        <v>355</v>
      </c>
      <c r="ES306" s="1" t="n">
        <v>2</v>
      </c>
      <c r="ET306" s="1" t="n">
        <v>0</v>
      </c>
      <c r="EU306" s="1" t="n">
        <v>0</v>
      </c>
      <c r="EV306" s="1" t="n">
        <v>0</v>
      </c>
      <c r="EW306" s="1" t="n">
        <v>0</v>
      </c>
      <c r="EX306" s="1" t="n">
        <v>1</v>
      </c>
      <c r="EY306" s="1" t="n">
        <v>1</v>
      </c>
      <c r="EZ306" s="1" t="n">
        <v>2</v>
      </c>
      <c r="FA306" s="1" t="n">
        <v>0</v>
      </c>
      <c r="FB306" s="1" t="n">
        <v>0</v>
      </c>
      <c r="FC306" s="1" t="n">
        <v>0</v>
      </c>
      <c r="FD306" s="1" t="n">
        <v>1</v>
      </c>
      <c r="FE306" s="1" t="n">
        <v>10</v>
      </c>
      <c r="FF306" s="1" t="n">
        <v>0</v>
      </c>
      <c r="FG306" s="1" t="n">
        <v>0</v>
      </c>
      <c r="FH306" s="1" t="s">
        <v>426</v>
      </c>
      <c r="FI306" s="1" t="s">
        <v>426</v>
      </c>
      <c r="FJ306" s="1" t="n">
        <v>4</v>
      </c>
      <c r="FK306" s="1" t="n">
        <v>1</v>
      </c>
      <c r="FL306" s="1" t="n">
        <v>5</v>
      </c>
      <c r="FM306" s="1" t="n">
        <v>8</v>
      </c>
      <c r="FN306" s="1" t="n">
        <v>8</v>
      </c>
      <c r="FO306" s="1" t="n">
        <v>2</v>
      </c>
      <c r="FP306" s="1" t="n">
        <v>2</v>
      </c>
      <c r="FQ306" s="1" t="n">
        <v>27.96036</v>
      </c>
      <c r="FR306" s="1" t="n">
        <v>293.7171</v>
      </c>
      <c r="FS306" s="1" t="n">
        <v>0.99</v>
      </c>
      <c r="FU306" s="1" t="n">
        <v>3</v>
      </c>
      <c r="FV306" s="1" t="n">
        <v>2</v>
      </c>
      <c r="FW306" s="1" t="n">
        <v>1861.02</v>
      </c>
      <c r="FX306" s="1" t="n">
        <v>52.05</v>
      </c>
      <c r="FY306" s="1" t="n">
        <v>18.54</v>
      </c>
      <c r="FZ306" s="1" t="n">
        <v>17.21</v>
      </c>
      <c r="GA306" s="1" t="n">
        <v>24.38</v>
      </c>
      <c r="GB306" s="1" t="n">
        <v>276.72</v>
      </c>
      <c r="GC306" s="1" t="n">
        <v>27.78</v>
      </c>
      <c r="GD306" s="1" t="n">
        <v>31.62</v>
      </c>
      <c r="GE306" s="1" t="n">
        <v>11.43</v>
      </c>
      <c r="GF306" s="1" t="n">
        <v>117.08</v>
      </c>
      <c r="GG306" s="1" t="n">
        <v>1.3</v>
      </c>
      <c r="GH306" s="1" t="n">
        <v>25.98</v>
      </c>
      <c r="GI306" s="1" t="n">
        <v>4.86</v>
      </c>
      <c r="GJ306" s="1" t="n">
        <v>21.48</v>
      </c>
      <c r="GK306" s="1" t="n">
        <v>19.6</v>
      </c>
      <c r="GL306" s="1" t="n">
        <v>7.34</v>
      </c>
      <c r="GM306" s="1" t="n">
        <v>7.05</v>
      </c>
      <c r="GN306" s="1" t="n">
        <v>0</v>
      </c>
      <c r="GO306" s="1" t="n">
        <v>17.08</v>
      </c>
      <c r="GP306" s="1" t="n">
        <v>4.72</v>
      </c>
      <c r="GQ306" s="1" t="n">
        <v>2.12</v>
      </c>
      <c r="GR306" s="1" t="n">
        <v>0.52</v>
      </c>
      <c r="GS306" s="1" t="n">
        <v>814.64</v>
      </c>
      <c r="GT306" s="1" t="n">
        <v>10.02</v>
      </c>
      <c r="GU306" s="1" t="n">
        <v>0.41</v>
      </c>
      <c r="GV306" s="1" t="n">
        <v>288.79</v>
      </c>
      <c r="GW306" s="1" t="n">
        <v>1293.28</v>
      </c>
      <c r="GX306" s="1" t="n">
        <v>1915.07</v>
      </c>
      <c r="GY306" s="1" t="n">
        <v>1765.65</v>
      </c>
      <c r="GZ306" s="1" t="n">
        <v>5.41</v>
      </c>
      <c r="HA306" s="1" t="n">
        <v>1.79</v>
      </c>
      <c r="HB306" s="1" t="n">
        <v>1.83</v>
      </c>
      <c r="HC306" s="1" t="n">
        <v>0</v>
      </c>
      <c r="HD306" s="1" t="n">
        <v>42.04</v>
      </c>
      <c r="HE306" s="1" t="n">
        <v>69.65</v>
      </c>
      <c r="HF306" s="1" t="n">
        <v>1.26</v>
      </c>
      <c r="HG306" s="1" t="n">
        <v>1.31</v>
      </c>
      <c r="HH306" s="1" t="n">
        <v>13.54</v>
      </c>
      <c r="HI306" s="1" t="n">
        <v>2.81</v>
      </c>
      <c r="HJ306" s="1" t="n">
        <v>1.29</v>
      </c>
      <c r="HK306" s="1" t="n">
        <v>0.26</v>
      </c>
      <c r="HL306" s="1" t="n">
        <v>245.38</v>
      </c>
      <c r="HM306" s="1" t="n">
        <v>1.97</v>
      </c>
      <c r="HN306" s="1" t="n">
        <v>24.31</v>
      </c>
      <c r="HO306" s="1" t="n">
        <v>2029.46</v>
      </c>
      <c r="HP306" s="1" t="n">
        <v>1852.71</v>
      </c>
      <c r="HQ306" s="1" t="n">
        <v>34.97</v>
      </c>
      <c r="HR306" s="1" t="n">
        <v>594.91</v>
      </c>
      <c r="HS306" s="1" t="n">
        <v>148.57</v>
      </c>
      <c r="HT306" s="1" t="n">
        <v>2447.66</v>
      </c>
      <c r="HU306" s="1" t="n">
        <v>280.33</v>
      </c>
      <c r="HV306" s="1" t="n">
        <v>152.24</v>
      </c>
      <c r="HW306" s="1" t="n">
        <v>5.49</v>
      </c>
      <c r="HX306" s="1" t="n">
        <v>3.68</v>
      </c>
      <c r="HY306" s="1" t="n">
        <v>3.92</v>
      </c>
      <c r="HZ306" s="1" t="n">
        <v>0.64</v>
      </c>
      <c r="IA306" s="1" t="n">
        <v>10.57</v>
      </c>
      <c r="IB306" s="1" t="n">
        <v>1.84</v>
      </c>
      <c r="IC306" s="1" t="n">
        <v>18.22</v>
      </c>
      <c r="ID306" s="1" t="n">
        <v>5.64</v>
      </c>
      <c r="IE306" s="1" t="n">
        <v>14.79</v>
      </c>
      <c r="IF306" s="1" t="n">
        <v>19.25</v>
      </c>
      <c r="IG306" s="1" t="n">
        <v>10.84</v>
      </c>
      <c r="IH306" s="1" t="n">
        <v>104.4</v>
      </c>
      <c r="II306" s="1" t="n">
        <v>16.81</v>
      </c>
      <c r="IJ306" s="1" t="n">
        <v>64.47</v>
      </c>
      <c r="IK306" s="1" t="n">
        <v>22.68</v>
      </c>
      <c r="IL306" s="1" t="n">
        <v>1892914.1</v>
      </c>
      <c r="IM306" s="1" t="n">
        <v>6840.54</v>
      </c>
      <c r="IN306" s="1" t="n">
        <v>41.11</v>
      </c>
      <c r="IO306" s="1" t="n">
        <v>0.22</v>
      </c>
      <c r="IP306" s="1" t="n">
        <v>0.17</v>
      </c>
      <c r="IQ306" s="1" t="n">
        <v>0.16</v>
      </c>
      <c r="IR306" s="1" t="n">
        <v>0.37</v>
      </c>
      <c r="IS306" s="1" t="n">
        <v>0.55</v>
      </c>
      <c r="IT306" s="1" t="n">
        <v>0.11</v>
      </c>
      <c r="IU306" s="1" t="n">
        <v>1.02</v>
      </c>
      <c r="IV306" s="1" t="n">
        <v>0.95</v>
      </c>
      <c r="IW306" s="1" t="n">
        <v>8.52</v>
      </c>
      <c r="IX306" s="1" t="n">
        <v>6.2</v>
      </c>
      <c r="IY306" s="1" t="n">
        <v>5.03</v>
      </c>
      <c r="IZ306" s="1" t="n">
        <v>2.32</v>
      </c>
      <c r="JA306" s="1" t="n">
        <v>0.56</v>
      </c>
      <c r="JB306" s="1" t="n">
        <v>0.04</v>
      </c>
      <c r="JC306" s="1" t="n">
        <v>18.36</v>
      </c>
      <c r="JD306" s="1" t="n">
        <v>8.71</v>
      </c>
      <c r="JE306" s="1" t="n">
        <v>1.55</v>
      </c>
      <c r="JF306" s="1" t="n">
        <v>0.06</v>
      </c>
      <c r="JG306" s="1" t="n">
        <v>0</v>
      </c>
      <c r="JH306" s="1" t="n">
        <v>7.76</v>
      </c>
      <c r="JI306" s="1" t="n">
        <v>6.62</v>
      </c>
      <c r="JJ306" s="1" t="n">
        <v>0.16</v>
      </c>
      <c r="JK306" s="1" t="n">
        <v>0.4</v>
      </c>
      <c r="JL306" s="1" t="n">
        <v>0.46</v>
      </c>
      <c r="JM306" s="1" t="n">
        <v>0.57</v>
      </c>
      <c r="JN306" s="1" t="n">
        <v>0</v>
      </c>
      <c r="JO306" s="1" t="n">
        <v>0.02</v>
      </c>
      <c r="JP306" s="1" t="n">
        <v>0.01</v>
      </c>
      <c r="JQ306" s="1" t="n">
        <v>0.03</v>
      </c>
      <c r="JR306" s="1" t="n">
        <v>0.02</v>
      </c>
      <c r="JS306" s="1" t="n">
        <v>0</v>
      </c>
      <c r="JT306" s="1" t="n">
        <v>0.07</v>
      </c>
      <c r="JU306" s="1" t="n">
        <v>0.06</v>
      </c>
      <c r="JV306" s="1" t="n">
        <v>60</v>
      </c>
      <c r="JW306" s="1" t="n">
        <v>3600</v>
      </c>
      <c r="JX306" s="1" t="n">
        <v>54</v>
      </c>
      <c r="JY306" s="1" t="n">
        <v>23.6786</v>
      </c>
      <c r="JZ306" s="1" t="n">
        <v>17.21</v>
      </c>
      <c r="KA306" s="1" t="n">
        <v>1032.6</v>
      </c>
      <c r="KB306" s="1" t="n">
        <v>12.305</v>
      </c>
      <c r="KC306" s="1" t="n">
        <v>4.867</v>
      </c>
      <c r="KD306" s="1" t="n">
        <v>292.02</v>
      </c>
      <c r="KE306" s="1" t="n">
        <v>62.452</v>
      </c>
      <c r="KF306" s="1" t="n">
        <v>122.452</v>
      </c>
      <c r="KG306" s="1" t="n">
        <v>133.9041</v>
      </c>
    </row>
    <row r="307" customFormat="false" ht="15" hidden="false" customHeight="true" outlineLevel="0" collapsed="false">
      <c r="A307" s="1" t="n">
        <v>31125</v>
      </c>
      <c r="B307" s="1" t="n">
        <v>2</v>
      </c>
      <c r="C307" s="1" t="n">
        <v>19</v>
      </c>
      <c r="D307" s="1" t="n">
        <v>1</v>
      </c>
      <c r="E307" s="1" t="n">
        <v>1</v>
      </c>
      <c r="F307" s="1" t="n">
        <v>0</v>
      </c>
      <c r="G307" s="1" t="n">
        <v>1</v>
      </c>
      <c r="H307" s="1" t="n">
        <v>0</v>
      </c>
      <c r="I307" s="1" t="n">
        <v>0</v>
      </c>
      <c r="J307" s="1" t="n">
        <v>0</v>
      </c>
      <c r="K307" s="1" t="n">
        <v>0</v>
      </c>
      <c r="L307" s="1" t="n">
        <v>0</v>
      </c>
      <c r="M307" s="1" t="n">
        <v>0</v>
      </c>
      <c r="N307" s="1" t="n">
        <v>0</v>
      </c>
      <c r="O307" s="1" t="n">
        <v>1</v>
      </c>
      <c r="P307" s="1" t="n">
        <f aca="false">SUM(E307:O307)</f>
        <v>3</v>
      </c>
      <c r="Q307" s="1" t="n">
        <v>110</v>
      </c>
      <c r="R307" s="1" t="n">
        <v>80</v>
      </c>
      <c r="S307" s="1" t="n">
        <v>30</v>
      </c>
      <c r="T307" s="2" t="n">
        <v>90</v>
      </c>
      <c r="U307" s="3" t="n">
        <v>48.9</v>
      </c>
      <c r="V307" s="3" t="n">
        <v>153.1</v>
      </c>
      <c r="W307" s="2" t="n">
        <v>20.86212185271</v>
      </c>
      <c r="X307" s="2" t="n">
        <v>0</v>
      </c>
      <c r="Y307" s="3" t="n">
        <v>68</v>
      </c>
      <c r="Z307" s="3" t="n">
        <v>89.9</v>
      </c>
      <c r="AA307" s="2" t="n">
        <v>27.8795507653492</v>
      </c>
      <c r="AB307" s="2" t="n">
        <v>0.444154147615937</v>
      </c>
      <c r="AC307" s="2" t="n">
        <v>0.756395995550612</v>
      </c>
      <c r="AD307" s="3" t="n">
        <v>18.6</v>
      </c>
      <c r="AE307" s="3" t="n">
        <v>9.1</v>
      </c>
      <c r="AF307" s="3" t="n">
        <v>39.8</v>
      </c>
      <c r="AG307" s="1" t="n">
        <v>1</v>
      </c>
      <c r="AH307" s="3" t="n">
        <v>56.4</v>
      </c>
      <c r="AI307" s="3" t="n">
        <v>27.6</v>
      </c>
      <c r="AJ307" s="3" t="n">
        <v>37.8</v>
      </c>
      <c r="AK307" s="3" t="n">
        <v>2</v>
      </c>
      <c r="AL307" s="1" t="n">
        <v>1251</v>
      </c>
      <c r="AM307" s="1" t="n">
        <v>12</v>
      </c>
      <c r="AN307" s="1" t="n">
        <v>1952</v>
      </c>
      <c r="AO307" s="1" t="n">
        <v>367</v>
      </c>
      <c r="AP307" s="1" t="n">
        <v>403</v>
      </c>
      <c r="AQ307" s="1" t="n">
        <v>358</v>
      </c>
      <c r="AR307" s="1" t="n">
        <v>520</v>
      </c>
      <c r="AS307" s="1" t="n">
        <v>594</v>
      </c>
      <c r="AT307" s="1" t="n">
        <v>7</v>
      </c>
      <c r="AU307" s="1" t="n">
        <f aca="false">((AO307*15)+(AP307*30)+(AQ307*30)+(AR307*30)+(AS307*15))-(AO307*120)</f>
        <v>8805</v>
      </c>
      <c r="AV307" s="1" t="n">
        <f aca="false">((AO307*15)+(AP307*30)+(AQ307*30)+(AR307*30)+(AS307*15))</f>
        <v>52845</v>
      </c>
      <c r="AW307" s="1" t="n">
        <v>10.08</v>
      </c>
      <c r="BS307" s="1" t="n">
        <v>126</v>
      </c>
      <c r="BT307" s="1" t="n">
        <v>0</v>
      </c>
      <c r="BU307" s="1" t="n">
        <v>41</v>
      </c>
      <c r="BV307" s="1" t="n">
        <v>1</v>
      </c>
      <c r="BW307" s="1" t="n">
        <v>73</v>
      </c>
      <c r="BX307" s="1" t="n">
        <v>0</v>
      </c>
      <c r="BY307" s="1" t="n">
        <v>12</v>
      </c>
      <c r="BZ307" s="1" t="n">
        <v>62</v>
      </c>
      <c r="CA307" s="1" t="n">
        <v>0</v>
      </c>
      <c r="CB307" s="1" t="n">
        <v>0</v>
      </c>
      <c r="CL307" s="4" t="n">
        <v>0.0375</v>
      </c>
      <c r="CM307" s="4" t="n">
        <v>0.0325</v>
      </c>
    </row>
    <row r="308" customFormat="false" ht="15" hidden="false" customHeight="true" outlineLevel="0" collapsed="false">
      <c r="A308" s="1" t="n">
        <v>31126</v>
      </c>
      <c r="B308" s="1" t="n">
        <v>1</v>
      </c>
      <c r="C308" s="1" t="n">
        <v>57</v>
      </c>
      <c r="D308" s="1" t="n">
        <v>1</v>
      </c>
      <c r="E308" s="1" t="n">
        <v>1</v>
      </c>
      <c r="F308" s="1" t="n">
        <v>1</v>
      </c>
      <c r="G308" s="1" t="n">
        <v>1</v>
      </c>
      <c r="H308" s="1" t="n">
        <v>0</v>
      </c>
      <c r="I308" s="1" t="n">
        <v>0</v>
      </c>
      <c r="J308" s="1" t="n">
        <v>0</v>
      </c>
      <c r="K308" s="1" t="n">
        <v>0</v>
      </c>
      <c r="L308" s="1" t="n">
        <v>0</v>
      </c>
      <c r="M308" s="1" t="n">
        <v>1</v>
      </c>
      <c r="N308" s="1" t="n">
        <v>0</v>
      </c>
      <c r="O308" s="1" t="n">
        <v>1</v>
      </c>
      <c r="P308" s="1" t="n">
        <f aca="false">SUM(E308:O308)</f>
        <v>5</v>
      </c>
      <c r="Q308" s="1" t="n">
        <v>110</v>
      </c>
      <c r="R308" s="1" t="n">
        <v>80</v>
      </c>
      <c r="S308" s="1" t="n">
        <v>30</v>
      </c>
      <c r="T308" s="2" t="n">
        <v>90</v>
      </c>
      <c r="U308" s="3" t="n">
        <v>82.3</v>
      </c>
      <c r="V308" s="3" t="n">
        <v>173.5</v>
      </c>
      <c r="W308" s="2" t="n">
        <v>27.340148992185</v>
      </c>
      <c r="X308" s="2" t="n">
        <v>1</v>
      </c>
      <c r="Y308" s="3" t="n">
        <v>94</v>
      </c>
      <c r="Z308" s="3" t="n">
        <v>104</v>
      </c>
      <c r="AA308" s="2" t="n">
        <v>51.4850981566867</v>
      </c>
      <c r="AB308" s="2" t="n">
        <v>0.54178674351585</v>
      </c>
      <c r="AC308" s="2" t="n">
        <v>0.903846153846154</v>
      </c>
      <c r="AD308" s="3" t="n">
        <v>26.2</v>
      </c>
      <c r="AE308" s="3" t="n">
        <v>21.6</v>
      </c>
      <c r="AF308" s="3" t="n">
        <v>60.7</v>
      </c>
      <c r="AG308" s="1" t="n">
        <v>13</v>
      </c>
      <c r="AH308" s="3" t="n">
        <v>51</v>
      </c>
      <c r="AI308" s="3" t="n">
        <v>42</v>
      </c>
      <c r="AJ308" s="3" t="n">
        <v>57.7</v>
      </c>
      <c r="AK308" s="3" t="n">
        <v>3</v>
      </c>
      <c r="AL308" s="1" t="n">
        <v>1765</v>
      </c>
      <c r="AM308" s="1" t="n">
        <v>60</v>
      </c>
      <c r="AN308" s="1" t="n">
        <v>2736</v>
      </c>
      <c r="AO308" s="1" t="n">
        <v>93</v>
      </c>
      <c r="AP308" s="1" t="n">
        <v>196</v>
      </c>
      <c r="AQ308" s="1" t="n">
        <v>198</v>
      </c>
      <c r="AR308" s="1" t="n">
        <v>209</v>
      </c>
      <c r="AS308" s="1" t="n">
        <v>165</v>
      </c>
      <c r="AT308" s="1" t="n">
        <v>3</v>
      </c>
      <c r="AU308" s="1" t="n">
        <f aca="false">((AO308*15)+(AP308*30)+(AQ308*30)+(AR308*30)+(AS308*15))-(AO308*120)</f>
        <v>10800</v>
      </c>
      <c r="AV308" s="1" t="n">
        <f aca="false">((AO308*15)+(AP308*30)+(AQ308*30)+(AR308*30)+(AS308*15))</f>
        <v>21960</v>
      </c>
      <c r="AW308" s="1" t="n">
        <v>5.26</v>
      </c>
      <c r="AX308" s="4" t="n">
        <f aca="false">10000/SQRT((AO308*BE308)*(AVERAGE(AO308:AS308)*AVERAGE(BE308:BI308)))</f>
        <v>3.66628241932606</v>
      </c>
      <c r="AY308" s="4" t="n">
        <v>0</v>
      </c>
      <c r="AZ308" s="2" t="n">
        <f aca="false">(AO308*BE308)/405</f>
        <v>1.37088888888889</v>
      </c>
      <c r="BA308" s="2" t="n">
        <v>0</v>
      </c>
      <c r="BB308" s="2" t="n">
        <f aca="false">1/(LOG(BE308)+LOG(AO308))</f>
        <v>0.364370765543632</v>
      </c>
      <c r="BC308" s="2" t="n">
        <f aca="false">(BF308-BE308)/(AP308-AO308)</f>
        <v>0.942038834951456</v>
      </c>
      <c r="BD308" s="2" t="n">
        <f aca="false">(20*BE308)/((AO308/18)-3.5)</f>
        <v>71.64</v>
      </c>
      <c r="BE308" s="3" t="n">
        <v>5.97</v>
      </c>
      <c r="BF308" s="3" t="n">
        <v>103</v>
      </c>
      <c r="BG308" s="3" t="n">
        <v>122</v>
      </c>
      <c r="BH308" s="3" t="n">
        <v>90.1</v>
      </c>
      <c r="BI308" s="3" t="n">
        <v>68</v>
      </c>
      <c r="BJ308" s="2" t="n">
        <f aca="false">((BE308*15)+(BF308*30)+(BG308*30)+(BH308*30)+(BI308*15))-(BE308*120)</f>
        <v>9846.15</v>
      </c>
      <c r="BK308" s="2" t="n">
        <f aca="false">((BE308*15)+(BF308*30)+(BG308*30)+(BH308*30)+(BI308*15))</f>
        <v>10562.55</v>
      </c>
      <c r="BL308" s="2" t="n">
        <f aca="false">(1/BE308)</f>
        <v>0.16750418760469</v>
      </c>
      <c r="BM308" s="2" t="n">
        <f aca="false">(BJ308/AU308)</f>
        <v>0.911680555555556</v>
      </c>
      <c r="BN308" s="2" t="n">
        <f aca="false">(BK308/AV308)</f>
        <v>0.48099043715847</v>
      </c>
      <c r="BO308" s="2" t="n">
        <f aca="false">(AX308*BM308)</f>
        <v>3.34247839287475</v>
      </c>
      <c r="BP308" s="2" t="n">
        <f aca="false">(AX308*BN308)</f>
        <v>1.76344678361806</v>
      </c>
      <c r="BQ308" s="2" t="n">
        <v>2</v>
      </c>
      <c r="BR308" s="4" t="n">
        <f aca="false">(BC308*BL308)</f>
        <v>0.157795449740612</v>
      </c>
      <c r="BS308" s="1" t="n">
        <v>219</v>
      </c>
      <c r="BT308" s="1" t="n">
        <v>1</v>
      </c>
      <c r="BU308" s="1" t="n">
        <v>36</v>
      </c>
      <c r="BV308" s="1" t="n">
        <v>1</v>
      </c>
      <c r="BW308" s="1" t="n">
        <v>150</v>
      </c>
      <c r="BX308" s="1" t="n">
        <v>1</v>
      </c>
      <c r="BY308" s="1" t="n">
        <v>33</v>
      </c>
      <c r="BZ308" s="1" t="n">
        <v>165</v>
      </c>
      <c r="CA308" s="1" t="n">
        <v>1</v>
      </c>
      <c r="CB308" s="1" t="n">
        <v>3</v>
      </c>
      <c r="CL308" s="4" t="n">
        <v>0.04</v>
      </c>
      <c r="CM308" s="4" t="n">
        <v>0.0425</v>
      </c>
      <c r="CN308" s="1" t="n">
        <v>1539</v>
      </c>
      <c r="CO308" s="1" t="n">
        <v>17.3619233268356</v>
      </c>
      <c r="CP308" s="1" t="n">
        <v>25.5555555555556</v>
      </c>
      <c r="CQ308" s="1" t="n">
        <v>5.6140350877193</v>
      </c>
      <c r="CR308" s="1" t="n">
        <v>10.5263157894737</v>
      </c>
      <c r="CS308" s="1" t="n">
        <v>6.08187134502924</v>
      </c>
      <c r="CT308" s="1" t="n">
        <v>60.1689408706953</v>
      </c>
      <c r="CU308" s="1" t="n">
        <v>0</v>
      </c>
      <c r="CV308" s="1" t="n">
        <v>6.3</v>
      </c>
      <c r="CW308" s="1" t="n">
        <v>11.9</v>
      </c>
      <c r="CX308" s="1" t="n">
        <v>0</v>
      </c>
      <c r="CY308" s="1" t="n">
        <v>3.2</v>
      </c>
      <c r="CZ308" s="1" t="n">
        <v>2.3</v>
      </c>
      <c r="DA308" s="1" t="n">
        <v>0</v>
      </c>
      <c r="DB308" s="1" t="n">
        <v>0</v>
      </c>
      <c r="DC308" s="1" t="n">
        <v>0.1</v>
      </c>
      <c r="DD308" s="1" t="n">
        <v>66.8</v>
      </c>
      <c r="DE308" s="1" t="n">
        <v>43.7</v>
      </c>
      <c r="DF308" s="1" t="n">
        <v>9.6</v>
      </c>
      <c r="DG308" s="1" t="n">
        <v>18</v>
      </c>
      <c r="DH308" s="1" t="n">
        <v>10.4</v>
      </c>
      <c r="DI308" s="1" t="n">
        <v>461</v>
      </c>
      <c r="DJ308" s="1" t="n">
        <v>231.5</v>
      </c>
      <c r="DK308" s="1" t="n">
        <v>9.7</v>
      </c>
      <c r="DL308" s="1" t="n">
        <v>17.2</v>
      </c>
      <c r="DM308" s="1" t="n">
        <v>480</v>
      </c>
      <c r="DN308" s="1" t="n">
        <v>800</v>
      </c>
      <c r="DO308" s="1" t="n">
        <v>1.04</v>
      </c>
      <c r="DP308" s="1" t="n">
        <v>1.06</v>
      </c>
      <c r="DQ308" s="1" t="n">
        <v>0.9</v>
      </c>
      <c r="DR308" s="1" t="n">
        <v>4.14</v>
      </c>
      <c r="DS308" s="1" t="n">
        <v>138.4</v>
      </c>
      <c r="DT308" s="1" t="n">
        <v>67.6</v>
      </c>
      <c r="DU308" s="1" t="n">
        <v>1.93</v>
      </c>
      <c r="DV308" s="1" t="n">
        <v>10.38</v>
      </c>
      <c r="DW308" s="1" t="n">
        <v>3.71</v>
      </c>
      <c r="DX308" s="1" t="n">
        <v>879</v>
      </c>
      <c r="DY308" s="1" t="n">
        <v>16.26</v>
      </c>
      <c r="DZ308" s="1" t="n">
        <v>1496</v>
      </c>
      <c r="EA308" s="1" t="n">
        <v>129</v>
      </c>
      <c r="EB308" s="1" t="n">
        <v>797</v>
      </c>
      <c r="EC308" s="1" t="n">
        <v>429</v>
      </c>
      <c r="ED308" s="1" t="n">
        <v>45</v>
      </c>
      <c r="EE308" s="1" t="n">
        <v>7.1</v>
      </c>
      <c r="EF308" s="1" t="n">
        <v>0</v>
      </c>
      <c r="EG308" s="1" t="n">
        <v>10</v>
      </c>
      <c r="EH308" s="1" t="n">
        <v>2</v>
      </c>
      <c r="EI308" s="1" t="n">
        <v>500</v>
      </c>
      <c r="EJ308" s="1" t="n">
        <v>10</v>
      </c>
      <c r="EK308" s="1" t="n">
        <v>1</v>
      </c>
      <c r="EL308" s="1" t="n">
        <v>250</v>
      </c>
      <c r="EM308" s="1" t="n">
        <v>3000</v>
      </c>
      <c r="EN308" s="1" t="n">
        <v>500</v>
      </c>
      <c r="EO308" s="1" t="n">
        <v>4</v>
      </c>
      <c r="EP308" s="1" t="n">
        <v>1</v>
      </c>
      <c r="EQ308" s="1" t="n">
        <v>2</v>
      </c>
      <c r="ER308" s="1" t="n">
        <v>400</v>
      </c>
      <c r="ES308" s="1" t="n">
        <v>2</v>
      </c>
      <c r="ET308" s="1" t="n">
        <v>1</v>
      </c>
      <c r="EU308" s="1" t="n">
        <v>1</v>
      </c>
      <c r="EV308" s="1" t="n">
        <v>355</v>
      </c>
      <c r="EW308" s="1" t="n">
        <v>5</v>
      </c>
      <c r="EX308" s="1" t="n">
        <v>1</v>
      </c>
      <c r="EY308" s="1" t="n">
        <v>1</v>
      </c>
      <c r="EZ308" s="1" t="n">
        <v>1</v>
      </c>
      <c r="FA308" s="1" t="n">
        <v>0</v>
      </c>
      <c r="FB308" s="1" t="n">
        <v>0</v>
      </c>
      <c r="FC308" s="1" t="n">
        <v>0</v>
      </c>
      <c r="FD308" s="1" t="n">
        <v>2</v>
      </c>
      <c r="FE308" s="1" t="n">
        <v>16</v>
      </c>
      <c r="FF308" s="1" t="n">
        <v>1</v>
      </c>
      <c r="FG308" s="1" t="n">
        <v>1</v>
      </c>
      <c r="FH308" s="1" t="n">
        <v>1</v>
      </c>
      <c r="FI308" s="1" t="n">
        <v>3</v>
      </c>
      <c r="FJ308" s="1" t="n">
        <v>1</v>
      </c>
      <c r="FK308" s="1" t="n">
        <v>1</v>
      </c>
      <c r="FL308" s="1" t="n">
        <v>3</v>
      </c>
      <c r="FM308" s="1" t="n">
        <v>19</v>
      </c>
      <c r="FN308" s="1" t="n">
        <v>19</v>
      </c>
      <c r="FO308" s="1" t="n">
        <v>1</v>
      </c>
      <c r="FP308" s="1" t="n">
        <v>1</v>
      </c>
      <c r="FQ308" s="1" t="n">
        <v>37.58036</v>
      </c>
      <c r="FR308" s="1" t="n">
        <v>596.0391</v>
      </c>
      <c r="FS308" s="1" t="n">
        <v>0.19</v>
      </c>
      <c r="FT308" s="1" t="n">
        <v>1</v>
      </c>
      <c r="FU308" s="1" t="n">
        <v>4</v>
      </c>
      <c r="FV308" s="1" t="n">
        <v>2</v>
      </c>
      <c r="FW308" s="1" t="n">
        <v>3777.5</v>
      </c>
      <c r="FX308" s="1" t="n">
        <v>90.67</v>
      </c>
      <c r="FY308" s="1" t="n">
        <v>36.05</v>
      </c>
      <c r="FZ308" s="1" t="n">
        <v>50.04</v>
      </c>
      <c r="GA308" s="1" t="n">
        <v>30.35</v>
      </c>
      <c r="GB308" s="1" t="n">
        <v>676.54</v>
      </c>
      <c r="GC308" s="1" t="n">
        <v>69.98</v>
      </c>
      <c r="GD308" s="1" t="n">
        <v>49.06</v>
      </c>
      <c r="GE308" s="1" t="n">
        <v>9.54</v>
      </c>
      <c r="GF308" s="1" t="n">
        <v>150.63</v>
      </c>
      <c r="GG308" s="1" t="n">
        <v>1.07</v>
      </c>
      <c r="GH308" s="1" t="n">
        <v>15.54</v>
      </c>
      <c r="GI308" s="1" t="n">
        <v>16.68</v>
      </c>
      <c r="GJ308" s="1" t="n">
        <v>56.82</v>
      </c>
      <c r="GK308" s="1" t="n">
        <v>71.72</v>
      </c>
      <c r="GL308" s="1" t="n">
        <v>34.81</v>
      </c>
      <c r="GM308" s="1" t="n">
        <v>12.79</v>
      </c>
      <c r="GN308" s="1" t="n">
        <v>0</v>
      </c>
      <c r="GO308" s="1" t="n">
        <v>23.9</v>
      </c>
      <c r="GP308" s="1" t="n">
        <v>9.22</v>
      </c>
      <c r="GQ308" s="1" t="n">
        <v>6.19</v>
      </c>
      <c r="GR308" s="1" t="n">
        <v>1.43</v>
      </c>
      <c r="GS308" s="1" t="n">
        <v>1305.18</v>
      </c>
      <c r="GT308" s="1" t="n">
        <v>24.22</v>
      </c>
      <c r="GU308" s="1" t="n">
        <v>1.06</v>
      </c>
      <c r="GV308" s="1" t="n">
        <v>628.45</v>
      </c>
      <c r="GW308" s="1" t="n">
        <v>1903.52</v>
      </c>
      <c r="GX308" s="1" t="n">
        <v>6854.89</v>
      </c>
      <c r="GY308" s="1" t="n">
        <v>2756.47</v>
      </c>
      <c r="GZ308" s="1" t="n">
        <v>12.12</v>
      </c>
      <c r="HA308" s="1" t="n">
        <v>3.67</v>
      </c>
      <c r="HB308" s="1" t="n">
        <v>8.73</v>
      </c>
      <c r="HC308" s="1" t="n">
        <v>0</v>
      </c>
      <c r="HD308" s="1" t="n">
        <v>64.06</v>
      </c>
      <c r="HE308" s="1" t="n">
        <v>1273.17</v>
      </c>
      <c r="HF308" s="1" t="n">
        <v>2.84</v>
      </c>
      <c r="HG308" s="1" t="n">
        <v>2.43</v>
      </c>
      <c r="HH308" s="1" t="n">
        <v>28.5</v>
      </c>
      <c r="HI308" s="1" t="n">
        <v>8.2</v>
      </c>
      <c r="HJ308" s="1" t="n">
        <v>3.09</v>
      </c>
      <c r="HK308" s="1" t="n">
        <v>4.02</v>
      </c>
      <c r="HL308" s="1" t="n">
        <v>696.3</v>
      </c>
      <c r="HM308" s="1" t="n">
        <v>3</v>
      </c>
      <c r="HN308" s="1" t="n">
        <v>228.39</v>
      </c>
      <c r="HO308" s="1" t="n">
        <v>11726.73</v>
      </c>
      <c r="HP308" s="1" t="n">
        <v>21117.85</v>
      </c>
      <c r="HQ308" s="1" t="n">
        <v>100.07</v>
      </c>
      <c r="HR308" s="1" t="n">
        <v>4442.72</v>
      </c>
      <c r="HS308" s="1" t="n">
        <v>3857.88</v>
      </c>
      <c r="HT308" s="1" t="n">
        <v>1856.17</v>
      </c>
      <c r="HU308" s="1" t="n">
        <v>6788.65</v>
      </c>
      <c r="HV308" s="1" t="n">
        <v>201.84</v>
      </c>
      <c r="HW308" s="1" t="n">
        <v>15.61</v>
      </c>
      <c r="HX308" s="1" t="n">
        <v>10.34</v>
      </c>
      <c r="HY308" s="1" t="n">
        <v>9.05</v>
      </c>
      <c r="HZ308" s="1" t="n">
        <v>0.78</v>
      </c>
      <c r="IA308" s="1" t="n">
        <v>8.82</v>
      </c>
      <c r="IB308" s="1" t="n">
        <v>1.82</v>
      </c>
      <c r="IC308" s="1" t="n">
        <v>22.44</v>
      </c>
      <c r="ID308" s="1" t="n">
        <v>10.21</v>
      </c>
      <c r="IE308" s="1" t="n">
        <v>29.93</v>
      </c>
      <c r="IF308" s="1" t="n">
        <v>33.92</v>
      </c>
      <c r="IG308" s="1" t="n">
        <v>16.4</v>
      </c>
      <c r="IH308" s="1" t="n">
        <v>376.96</v>
      </c>
      <c r="II308" s="1" t="n">
        <v>3.57</v>
      </c>
      <c r="IJ308" s="1" t="n">
        <v>23.85</v>
      </c>
      <c r="IK308" s="1" t="n">
        <v>164.91</v>
      </c>
      <c r="IL308" s="1" t="n">
        <v>5859928.8</v>
      </c>
      <c r="IM308" s="1" t="n">
        <v>8661.61</v>
      </c>
      <c r="IN308" s="1" t="n">
        <v>78.78</v>
      </c>
      <c r="IO308" s="1" t="n">
        <v>0.52</v>
      </c>
      <c r="IP308" s="1" t="n">
        <v>0.31</v>
      </c>
      <c r="IQ308" s="1" t="n">
        <v>0.2</v>
      </c>
      <c r="IR308" s="1" t="n">
        <v>0.49</v>
      </c>
      <c r="IS308" s="1" t="n">
        <v>0.61</v>
      </c>
      <c r="IT308" s="1" t="n">
        <v>0.4</v>
      </c>
      <c r="IU308" s="1" t="n">
        <v>2.28</v>
      </c>
      <c r="IV308" s="1" t="n">
        <v>3.32</v>
      </c>
      <c r="IW308" s="1" t="n">
        <v>15.18</v>
      </c>
      <c r="IX308" s="1" t="n">
        <v>17.76</v>
      </c>
      <c r="IY308" s="1" t="n">
        <v>6.65</v>
      </c>
      <c r="IZ308" s="1" t="n">
        <v>5.92</v>
      </c>
      <c r="JA308" s="1" t="n">
        <v>1.96</v>
      </c>
      <c r="JB308" s="1" t="n">
        <v>0.2</v>
      </c>
      <c r="JC308" s="1" t="n">
        <v>26.21</v>
      </c>
      <c r="JD308" s="1" t="n">
        <v>21.27</v>
      </c>
      <c r="JE308" s="1" t="n">
        <v>1.36</v>
      </c>
      <c r="JF308" s="1" t="n">
        <v>0.13</v>
      </c>
      <c r="JG308" s="1" t="n">
        <v>0.01</v>
      </c>
      <c r="JH308" s="1" t="n">
        <v>11.57</v>
      </c>
      <c r="JI308" s="1" t="n">
        <v>8.15</v>
      </c>
      <c r="JJ308" s="1" t="n">
        <v>0.11</v>
      </c>
      <c r="JK308" s="1" t="n">
        <v>0.19</v>
      </c>
      <c r="JL308" s="1" t="n">
        <v>1.51</v>
      </c>
      <c r="JM308" s="1" t="n">
        <v>1.1</v>
      </c>
      <c r="JN308" s="1" t="n">
        <v>0</v>
      </c>
      <c r="JO308" s="1" t="n">
        <v>0.16</v>
      </c>
      <c r="JP308" s="1" t="n">
        <v>0.12</v>
      </c>
      <c r="JQ308" s="1" t="n">
        <v>0.01</v>
      </c>
      <c r="JR308" s="1" t="n">
        <v>0</v>
      </c>
      <c r="JS308" s="1" t="n">
        <v>0.01</v>
      </c>
      <c r="JT308" s="1" t="n">
        <v>0.05</v>
      </c>
      <c r="JU308" s="1" t="n">
        <v>0.01</v>
      </c>
      <c r="JV308" s="1" t="n">
        <v>49</v>
      </c>
      <c r="JW308" s="1" t="n">
        <v>2940</v>
      </c>
      <c r="JX308" s="1" t="n">
        <v>44.1</v>
      </c>
      <c r="JY308" s="1" t="n">
        <v>27.278</v>
      </c>
      <c r="JZ308" s="1" t="n">
        <v>18.202</v>
      </c>
      <c r="KA308" s="1" t="n">
        <v>1092.12</v>
      </c>
      <c r="KB308" s="1" t="n">
        <v>30.2256</v>
      </c>
      <c r="KC308" s="1" t="n">
        <v>8.601</v>
      </c>
      <c r="KD308" s="1" t="n">
        <v>516.06</v>
      </c>
      <c r="KE308" s="1" t="n">
        <v>49.609</v>
      </c>
      <c r="KF308" s="1" t="n">
        <v>98.609</v>
      </c>
      <c r="KG308" s="1" t="n">
        <v>148.6056</v>
      </c>
    </row>
    <row r="309" customFormat="false" ht="15" hidden="false" customHeight="true" outlineLevel="0" collapsed="false">
      <c r="A309" s="1" t="n">
        <v>31132</v>
      </c>
      <c r="B309" s="1" t="n">
        <v>1</v>
      </c>
      <c r="C309" s="1" t="n">
        <v>51</v>
      </c>
      <c r="D309" s="1" t="n">
        <v>1</v>
      </c>
      <c r="E309" s="1" t="n">
        <v>1</v>
      </c>
      <c r="F309" s="1" t="n">
        <v>1</v>
      </c>
      <c r="G309" s="1" t="n">
        <v>1</v>
      </c>
      <c r="H309" s="1" t="n">
        <v>0</v>
      </c>
      <c r="I309" s="1" t="n">
        <v>0</v>
      </c>
      <c r="J309" s="1" t="n">
        <v>0</v>
      </c>
      <c r="K309" s="1" t="n">
        <v>0</v>
      </c>
      <c r="L309" s="1" t="n">
        <v>0</v>
      </c>
      <c r="M309" s="1" t="n">
        <v>1</v>
      </c>
      <c r="N309" s="1" t="n">
        <v>0</v>
      </c>
      <c r="O309" s="1" t="n">
        <v>1</v>
      </c>
      <c r="P309" s="1" t="n">
        <f aca="false">SUM(E309:O309)</f>
        <v>5</v>
      </c>
      <c r="Q309" s="1" t="n">
        <v>140</v>
      </c>
      <c r="R309" s="1" t="n">
        <v>90</v>
      </c>
      <c r="S309" s="1" t="n">
        <v>50</v>
      </c>
      <c r="T309" s="2" t="n">
        <v>106.666666666667</v>
      </c>
      <c r="U309" s="3" t="n">
        <v>99.6</v>
      </c>
      <c r="V309" s="3" t="n">
        <v>175.5</v>
      </c>
      <c r="W309" s="2" t="n">
        <v>32.3373998587674</v>
      </c>
      <c r="X309" s="2" t="n">
        <v>2</v>
      </c>
      <c r="Y309" s="3" t="n">
        <v>104.55</v>
      </c>
      <c r="Z309" s="3" t="n">
        <v>109.75</v>
      </c>
      <c r="AA309" s="2" t="n">
        <v>44.6923123568842</v>
      </c>
      <c r="AB309" s="2" t="n">
        <v>0.595726495726496</v>
      </c>
      <c r="AC309" s="2" t="n">
        <v>0.952619589977221</v>
      </c>
      <c r="AD309" s="3" t="n">
        <v>31.8</v>
      </c>
      <c r="AE309" s="3" t="n">
        <v>31.7</v>
      </c>
      <c r="AF309" s="3" t="n">
        <v>67.9</v>
      </c>
      <c r="AG309" s="1" t="n">
        <v>16</v>
      </c>
      <c r="AH309" s="3" t="n">
        <v>48.6</v>
      </c>
      <c r="AI309" s="3" t="n">
        <v>48.4</v>
      </c>
      <c r="AJ309" s="3" t="n">
        <v>64.5</v>
      </c>
      <c r="AK309" s="3" t="n">
        <v>3.4</v>
      </c>
      <c r="AL309" s="1" t="n">
        <v>20174</v>
      </c>
      <c r="AM309" s="1" t="n">
        <v>66</v>
      </c>
      <c r="AN309" s="1" t="n">
        <v>3126</v>
      </c>
      <c r="AO309" s="1" t="n">
        <v>248</v>
      </c>
      <c r="AP309" s="1" t="n">
        <v>321</v>
      </c>
      <c r="AQ309" s="1" t="n">
        <v>380</v>
      </c>
      <c r="AR309" s="1" t="n">
        <v>368</v>
      </c>
      <c r="AS309" s="1" t="n">
        <v>364</v>
      </c>
      <c r="AT309" s="1" t="n">
        <v>5</v>
      </c>
      <c r="AU309" s="1" t="n">
        <f aca="false">((AO309*15)+(AP309*30)+(AQ309*30)+(AR309*30)+(AS309*15))-(AO309*120)</f>
        <v>11490</v>
      </c>
      <c r="AV309" s="1" t="n">
        <f aca="false">((AO309*15)+(AP309*30)+(AQ309*30)+(AR309*30)+(AS309*15))</f>
        <v>41250</v>
      </c>
      <c r="AW309" s="1" t="n">
        <v>9.45</v>
      </c>
      <c r="AX309" s="4" t="n">
        <f aca="false">10000/SQRT((AO309*BE309)*(AVERAGE(AO309:AS309)*AVERAGE(BE309:BI309)))</f>
        <v>1.13251861109912</v>
      </c>
      <c r="AY309" s="4" t="n">
        <v>1</v>
      </c>
      <c r="AZ309" s="2" t="n">
        <f aca="false">(AO309*BE309)/405</f>
        <v>18.6153086419753</v>
      </c>
      <c r="BA309" s="2" t="n">
        <v>1</v>
      </c>
      <c r="BB309" s="2" t="n">
        <f aca="false">1/(LOG(BE309)+LOG(AO309))</f>
        <v>0.257909752677334</v>
      </c>
      <c r="BC309" s="2" t="n">
        <f aca="false">(BF309-BE309)/(AP309-AO309)</f>
        <v>-0.108219178082192</v>
      </c>
      <c r="BD309" s="2" t="n">
        <f aca="false">(20*BE309)/((AO309/18)-3.5)</f>
        <v>59.1567567567568</v>
      </c>
      <c r="BE309" s="3" t="n">
        <v>30.4</v>
      </c>
      <c r="BF309" s="3" t="n">
        <v>22.5</v>
      </c>
      <c r="BG309" s="3" t="n">
        <v>36.3</v>
      </c>
      <c r="BH309" s="3" t="n">
        <v>27.9</v>
      </c>
      <c r="BI309" s="3" t="n">
        <v>36.7</v>
      </c>
      <c r="BJ309" s="2" t="n">
        <f aca="false">((BE309*15)+(BF309*30)+(BG309*30)+(BH309*30)+(BI309*15))-(BE309*120)</f>
        <v>-40.5</v>
      </c>
      <c r="BK309" s="2" t="n">
        <f aca="false">((BE309*15)+(BF309*30)+(BG309*30)+(BH309*30)+(BI309*15))</f>
        <v>3607.5</v>
      </c>
      <c r="BL309" s="2" t="n">
        <f aca="false">(1/BE309)</f>
        <v>0.0328947368421053</v>
      </c>
      <c r="BM309" s="2" t="n">
        <f aca="false">(BJ309/AU309)</f>
        <v>-0.00352480417754569</v>
      </c>
      <c r="BN309" s="2" t="n">
        <f aca="false">(BK309/AV309)</f>
        <v>0.0874545454545454</v>
      </c>
      <c r="BO309" s="2" t="n">
        <f aca="false">(AX309*BM309)</f>
        <v>-0.00399190633155041</v>
      </c>
      <c r="BP309" s="2" t="n">
        <f aca="false">(AX309*BN309)</f>
        <v>0.0990439003524863</v>
      </c>
      <c r="BQ309" s="2" t="n">
        <v>1</v>
      </c>
      <c r="BR309" s="4" t="n">
        <f aca="false">(BC309*BL309)</f>
        <v>-0.00355984138428262</v>
      </c>
      <c r="BS309" s="1" t="n">
        <v>208</v>
      </c>
      <c r="BT309" s="1" t="n">
        <v>1</v>
      </c>
      <c r="BU309" s="1" t="n">
        <v>22</v>
      </c>
      <c r="BV309" s="1" t="n">
        <v>1</v>
      </c>
      <c r="BW309" s="1" t="n">
        <v>125</v>
      </c>
      <c r="BX309" s="1" t="n">
        <v>0</v>
      </c>
      <c r="BY309" s="1" t="n">
        <v>61</v>
      </c>
      <c r="BZ309" s="1" t="n">
        <v>305</v>
      </c>
      <c r="CA309" s="1" t="n">
        <v>1</v>
      </c>
      <c r="CB309" s="1" t="n">
        <v>5</v>
      </c>
      <c r="CC309" s="1" t="n">
        <v>2</v>
      </c>
      <c r="CL309" s="4" t="n">
        <v>0.0525</v>
      </c>
      <c r="CM309" s="4" t="n">
        <v>0.05</v>
      </c>
      <c r="CN309" s="1" t="n">
        <v>1479</v>
      </c>
      <c r="CO309" s="1" t="n">
        <v>12.2244759972955</v>
      </c>
      <c r="CP309" s="1" t="n">
        <v>31.0953346855984</v>
      </c>
      <c r="CQ309" s="1" t="n">
        <v>8.33671399594321</v>
      </c>
      <c r="CR309" s="1" t="n">
        <v>7.72819472616633</v>
      </c>
      <c r="CS309" s="1" t="n">
        <v>2.92089249492901</v>
      </c>
      <c r="CT309" s="1" t="n">
        <v>53.3062880324544</v>
      </c>
      <c r="CU309" s="1" t="n">
        <v>3.9</v>
      </c>
      <c r="CV309" s="1" t="n">
        <v>3.2</v>
      </c>
      <c r="CW309" s="1" t="n">
        <v>8.2</v>
      </c>
      <c r="CX309" s="1" t="n">
        <v>0</v>
      </c>
      <c r="CY309" s="1" t="n">
        <v>0.3</v>
      </c>
      <c r="CZ309" s="1" t="n">
        <v>0.6</v>
      </c>
      <c r="DA309" s="1" t="n">
        <v>0</v>
      </c>
      <c r="DB309" s="1" t="n">
        <v>0</v>
      </c>
      <c r="DC309" s="1" t="n">
        <v>5.5</v>
      </c>
      <c r="DD309" s="1" t="n">
        <v>45.2</v>
      </c>
      <c r="DE309" s="1" t="n">
        <v>51.1</v>
      </c>
      <c r="DF309" s="1" t="n">
        <v>13.7</v>
      </c>
      <c r="DG309" s="1" t="n">
        <v>12.7</v>
      </c>
      <c r="DH309" s="1" t="n">
        <v>4.8</v>
      </c>
      <c r="DI309" s="1" t="n">
        <v>129</v>
      </c>
      <c r="DJ309" s="1" t="n">
        <v>197.1</v>
      </c>
      <c r="DK309" s="1" t="n">
        <v>19.5</v>
      </c>
      <c r="DL309" s="1" t="n">
        <v>10.1</v>
      </c>
      <c r="DM309" s="1" t="n">
        <v>554</v>
      </c>
      <c r="DN309" s="1" t="n">
        <v>747</v>
      </c>
      <c r="DO309" s="1" t="n">
        <v>0.8</v>
      </c>
      <c r="DP309" s="1" t="n">
        <v>0.48</v>
      </c>
      <c r="DQ309" s="1" t="n">
        <v>0.65</v>
      </c>
      <c r="DR309" s="1" t="n">
        <v>0.49</v>
      </c>
      <c r="DS309" s="1" t="n">
        <v>81.3</v>
      </c>
      <c r="DT309" s="1" t="n">
        <v>41.8</v>
      </c>
      <c r="DU309" s="1" t="n">
        <v>1.22</v>
      </c>
      <c r="DV309" s="1" t="n">
        <v>14.17</v>
      </c>
      <c r="DW309" s="1" t="n">
        <v>1.22</v>
      </c>
      <c r="DX309" s="1" t="n">
        <v>334</v>
      </c>
      <c r="DY309" s="1" t="n">
        <v>8.32</v>
      </c>
      <c r="DZ309" s="1" t="n">
        <v>1256</v>
      </c>
      <c r="EA309" s="1" t="n">
        <v>111</v>
      </c>
      <c r="EB309" s="1" t="n">
        <v>1518</v>
      </c>
      <c r="EC309" s="1" t="n">
        <v>289</v>
      </c>
      <c r="ED309" s="1" t="n">
        <v>30</v>
      </c>
      <c r="EE309" s="1" t="n">
        <v>2.5</v>
      </c>
      <c r="EF309" s="1" t="n">
        <v>0</v>
      </c>
      <c r="EG309" s="1" t="n">
        <v>8</v>
      </c>
      <c r="EH309" s="1" t="n">
        <v>7</v>
      </c>
      <c r="EI309" s="1" t="n">
        <v>200</v>
      </c>
      <c r="EJ309" s="1" t="s">
        <v>425</v>
      </c>
      <c r="EK309" s="1" t="s">
        <v>425</v>
      </c>
      <c r="EL309" s="1" t="s">
        <v>425</v>
      </c>
      <c r="EM309" s="1" t="n">
        <v>1000</v>
      </c>
      <c r="EN309" s="1" t="n">
        <v>500</v>
      </c>
      <c r="EO309" s="1" t="n">
        <v>4</v>
      </c>
      <c r="EP309" s="1" t="n">
        <v>1</v>
      </c>
      <c r="EQ309" s="1" t="n">
        <v>2</v>
      </c>
      <c r="ER309" s="1" t="n">
        <v>500</v>
      </c>
      <c r="ES309" s="1" t="n">
        <v>2</v>
      </c>
      <c r="ET309" s="1" t="n">
        <v>0</v>
      </c>
      <c r="EU309" s="1" t="n">
        <v>0</v>
      </c>
      <c r="EV309" s="1" t="n">
        <v>0</v>
      </c>
      <c r="EW309" s="1" t="n">
        <v>0</v>
      </c>
      <c r="EX309" s="1" t="n">
        <v>1</v>
      </c>
      <c r="EY309" s="1" t="n">
        <v>2</v>
      </c>
      <c r="EZ309" s="1" t="n">
        <v>10</v>
      </c>
      <c r="FA309" s="1" t="n">
        <v>1</v>
      </c>
      <c r="FB309" s="1" t="n">
        <v>1</v>
      </c>
      <c r="FC309" s="1" t="n">
        <v>2</v>
      </c>
      <c r="FD309" s="1" t="n">
        <v>0</v>
      </c>
      <c r="FE309" s="1" t="n">
        <v>0</v>
      </c>
      <c r="FF309" s="1" t="n">
        <v>1</v>
      </c>
      <c r="FG309" s="1" t="n">
        <v>1</v>
      </c>
      <c r="FH309" s="1" t="n">
        <v>1</v>
      </c>
      <c r="FI309" s="1" t="n">
        <v>8</v>
      </c>
      <c r="FJ309" s="1" t="n">
        <v>4</v>
      </c>
      <c r="FK309" s="1" t="n">
        <v>1</v>
      </c>
      <c r="FL309" s="1" t="n">
        <v>3</v>
      </c>
      <c r="FN309" s="1" t="n">
        <v>24</v>
      </c>
      <c r="FO309" s="1" t="n">
        <v>1</v>
      </c>
      <c r="FP309" s="1" t="n">
        <v>1</v>
      </c>
      <c r="FQ309" s="1" t="n">
        <v>28.31012</v>
      </c>
      <c r="FR309" s="1" t="n">
        <v>153.3547</v>
      </c>
      <c r="FS309" s="1" t="n">
        <v>0</v>
      </c>
      <c r="FT309" s="1" t="n">
        <v>1</v>
      </c>
      <c r="FU309" s="1" t="n">
        <v>3</v>
      </c>
      <c r="FV309" s="1" t="n">
        <v>1</v>
      </c>
      <c r="FW309" s="1" t="n">
        <v>819.07</v>
      </c>
      <c r="FX309" s="1" t="n">
        <v>24.78</v>
      </c>
      <c r="FY309" s="1" t="n">
        <v>8.27</v>
      </c>
      <c r="FZ309" s="1" t="n">
        <v>9.21</v>
      </c>
      <c r="GA309" s="1" t="n">
        <v>8.84</v>
      </c>
      <c r="GB309" s="1" t="n">
        <v>141.91</v>
      </c>
      <c r="GC309" s="1" t="n">
        <v>10.32</v>
      </c>
      <c r="GD309" s="1" t="n">
        <v>6.84</v>
      </c>
      <c r="GE309" s="1" t="n">
        <v>1.21</v>
      </c>
      <c r="GF309" s="1" t="n">
        <v>73.83</v>
      </c>
      <c r="GG309" s="1" t="n">
        <v>0.35</v>
      </c>
      <c r="GH309" s="1" t="n">
        <v>5.8</v>
      </c>
      <c r="GI309" s="1" t="n">
        <v>3.86</v>
      </c>
      <c r="GJ309" s="1" t="n">
        <v>14.41</v>
      </c>
      <c r="GK309" s="1" t="n">
        <v>14.67</v>
      </c>
      <c r="GL309" s="1" t="n">
        <v>4.92</v>
      </c>
      <c r="GM309" s="1" t="n">
        <v>5.5</v>
      </c>
      <c r="GN309" s="1" t="n">
        <v>0</v>
      </c>
      <c r="GO309" s="1" t="n">
        <v>8.9</v>
      </c>
      <c r="GP309" s="1" t="n">
        <v>1.77</v>
      </c>
      <c r="GQ309" s="1" t="n">
        <v>1.88</v>
      </c>
      <c r="GR309" s="1" t="n">
        <v>0.74</v>
      </c>
      <c r="GS309" s="1" t="n">
        <v>377.7</v>
      </c>
      <c r="GT309" s="1" t="n">
        <v>5.59</v>
      </c>
      <c r="GU309" s="1" t="n">
        <v>0.28</v>
      </c>
      <c r="GV309" s="1" t="n">
        <v>172.7</v>
      </c>
      <c r="GW309" s="1" t="n">
        <v>667.66</v>
      </c>
      <c r="GX309" s="1" t="n">
        <v>1334.96</v>
      </c>
      <c r="GY309" s="1" t="n">
        <v>882.12</v>
      </c>
      <c r="GZ309" s="1" t="n">
        <v>2.84</v>
      </c>
      <c r="HA309" s="1" t="n">
        <v>0.62</v>
      </c>
      <c r="HB309" s="1" t="n">
        <v>1.15</v>
      </c>
      <c r="HC309" s="1" t="n">
        <v>0</v>
      </c>
      <c r="HD309" s="1" t="n">
        <v>20.34</v>
      </c>
      <c r="HE309" s="1" t="n">
        <v>97.72</v>
      </c>
      <c r="HF309" s="1" t="n">
        <v>0.55</v>
      </c>
      <c r="HG309" s="1" t="n">
        <v>0.47</v>
      </c>
      <c r="HH309" s="1" t="n">
        <v>7.79</v>
      </c>
      <c r="HI309" s="1" t="n">
        <v>1.67</v>
      </c>
      <c r="HJ309" s="1" t="n">
        <v>0.73</v>
      </c>
      <c r="HK309" s="1" t="n">
        <v>0.39</v>
      </c>
      <c r="HL309" s="1" t="n">
        <v>119.98</v>
      </c>
      <c r="HM309" s="1" t="n">
        <v>0.47</v>
      </c>
      <c r="HN309" s="1" t="n">
        <v>27.8</v>
      </c>
      <c r="HO309" s="1" t="n">
        <v>1515.5</v>
      </c>
      <c r="HP309" s="1" t="n">
        <v>1761.81</v>
      </c>
      <c r="HQ309" s="1" t="n">
        <v>27.96</v>
      </c>
      <c r="HR309" s="1" t="n">
        <v>1169.94</v>
      </c>
      <c r="HS309" s="1" t="n">
        <v>142.48</v>
      </c>
      <c r="HT309" s="1" t="n">
        <v>5958.29</v>
      </c>
      <c r="HU309" s="1" t="n">
        <v>387.31</v>
      </c>
      <c r="HV309" s="1" t="n">
        <v>22.38</v>
      </c>
      <c r="HW309" s="1" t="n">
        <v>2.42</v>
      </c>
      <c r="HX309" s="1" t="n">
        <v>2.51</v>
      </c>
      <c r="HY309" s="1" t="n">
        <v>2.46</v>
      </c>
      <c r="HZ309" s="1" t="n">
        <v>0.12</v>
      </c>
      <c r="IA309" s="1" t="n">
        <v>4.61</v>
      </c>
      <c r="IB309" s="1" t="n">
        <v>0.96</v>
      </c>
      <c r="IC309" s="1" t="n">
        <v>8.93</v>
      </c>
      <c r="ID309" s="1" t="n">
        <v>3.22</v>
      </c>
      <c r="IE309" s="1" t="n">
        <v>5.24</v>
      </c>
      <c r="IF309" s="1" t="n">
        <v>7.35</v>
      </c>
      <c r="IG309" s="1" t="n">
        <v>4.05</v>
      </c>
      <c r="IH309" s="1" t="n">
        <v>67.13</v>
      </c>
      <c r="II309" s="1" t="n">
        <v>0</v>
      </c>
      <c r="IJ309" s="1" t="n">
        <v>93.64</v>
      </c>
      <c r="IK309" s="1" t="n">
        <v>38.89</v>
      </c>
      <c r="IL309" s="1" t="n">
        <v>810742</v>
      </c>
      <c r="IM309" s="1" t="n">
        <v>5713.07</v>
      </c>
      <c r="IN309" s="1" t="n">
        <v>15.5</v>
      </c>
      <c r="IO309" s="1" t="n">
        <v>0.02</v>
      </c>
      <c r="IP309" s="1" t="n">
        <v>0.01</v>
      </c>
      <c r="IQ309" s="1" t="n">
        <v>0.02</v>
      </c>
      <c r="IR309" s="1" t="n">
        <v>0.03</v>
      </c>
      <c r="IS309" s="1" t="n">
        <v>0.11</v>
      </c>
      <c r="IT309" s="1" t="n">
        <v>0</v>
      </c>
      <c r="IU309" s="1" t="n">
        <v>0.17</v>
      </c>
      <c r="IV309" s="1" t="n">
        <v>0.11</v>
      </c>
      <c r="IW309" s="1" t="n">
        <v>2.79</v>
      </c>
      <c r="IX309" s="1" t="n">
        <v>1.83</v>
      </c>
      <c r="IY309" s="1" t="n">
        <v>1.17</v>
      </c>
      <c r="IZ309" s="1" t="n">
        <v>0.61</v>
      </c>
      <c r="JA309" s="1" t="n">
        <v>0.29</v>
      </c>
      <c r="JB309" s="1" t="n">
        <v>0</v>
      </c>
      <c r="JC309" s="1" t="n">
        <v>5.99</v>
      </c>
      <c r="JD309" s="1" t="n">
        <v>2.94</v>
      </c>
      <c r="JE309" s="1" t="n">
        <v>0.25</v>
      </c>
      <c r="JF309" s="1" t="n">
        <v>0.03</v>
      </c>
      <c r="JG309" s="1" t="n">
        <v>0</v>
      </c>
      <c r="JH309" s="1" t="n">
        <v>3.49</v>
      </c>
      <c r="JI309" s="1" t="n">
        <v>3.23</v>
      </c>
      <c r="JJ309" s="1" t="n">
        <v>0.02</v>
      </c>
      <c r="JK309" s="1" t="n">
        <v>0.08</v>
      </c>
      <c r="JL309" s="1" t="n">
        <v>0.19</v>
      </c>
      <c r="JM309" s="1" t="n">
        <v>0.26</v>
      </c>
      <c r="JN309" s="1" t="n">
        <v>0</v>
      </c>
      <c r="JO309" s="1" t="n">
        <v>0.03</v>
      </c>
      <c r="JP309" s="1" t="n">
        <v>0.01</v>
      </c>
      <c r="JQ309" s="1" t="n">
        <v>0</v>
      </c>
      <c r="JR309" s="1" t="n">
        <v>0</v>
      </c>
      <c r="JS309" s="1" t="n">
        <v>0</v>
      </c>
      <c r="JT309" s="1" t="n">
        <v>0.01</v>
      </c>
      <c r="JU309" s="1" t="n">
        <v>0.01</v>
      </c>
      <c r="JV309" s="1" t="n">
        <v>56</v>
      </c>
      <c r="JW309" s="1" t="n">
        <v>3360</v>
      </c>
      <c r="JX309" s="1" t="n">
        <v>50.4</v>
      </c>
      <c r="JY309" s="1" t="n">
        <v>8.9375</v>
      </c>
      <c r="JZ309" s="1" t="n">
        <v>5.375</v>
      </c>
      <c r="KA309" s="1" t="n">
        <v>322.5</v>
      </c>
      <c r="KB309" s="1" t="n">
        <v>79.5625</v>
      </c>
      <c r="KC309" s="1" t="n">
        <v>27.875</v>
      </c>
      <c r="KD309" s="1" t="n">
        <v>1672.5</v>
      </c>
      <c r="KE309" s="1" t="n">
        <v>33.625</v>
      </c>
      <c r="KF309" s="1" t="n">
        <v>89.625</v>
      </c>
      <c r="KG309" s="1" t="n">
        <v>89.4375</v>
      </c>
    </row>
    <row r="310" customFormat="false" ht="15" hidden="false" customHeight="true" outlineLevel="0" collapsed="false">
      <c r="A310" s="1" t="n">
        <v>31136</v>
      </c>
      <c r="B310" s="1" t="n">
        <v>1</v>
      </c>
      <c r="C310" s="1" t="n">
        <v>22</v>
      </c>
      <c r="D310" s="1" t="n">
        <v>1</v>
      </c>
      <c r="M310" s="1" t="n">
        <v>0</v>
      </c>
      <c r="O310" s="1" t="n">
        <v>1</v>
      </c>
      <c r="P310" s="1" t="n">
        <f aca="false">SUM(E310:O310)</f>
        <v>1</v>
      </c>
      <c r="Q310" s="1" t="n">
        <v>110</v>
      </c>
      <c r="R310" s="1" t="n">
        <v>70</v>
      </c>
      <c r="S310" s="1" t="n">
        <v>40</v>
      </c>
      <c r="T310" s="2" t="n">
        <v>83.3333333333333</v>
      </c>
      <c r="U310" s="3" t="n">
        <v>77.2</v>
      </c>
      <c r="V310" s="3" t="n">
        <v>174</v>
      </c>
      <c r="W310" s="2" t="n">
        <v>25.4987448804333</v>
      </c>
      <c r="X310" s="2" t="n">
        <v>1</v>
      </c>
      <c r="Y310" s="3" t="n">
        <v>87.5</v>
      </c>
      <c r="Z310" s="3" t="n">
        <v>106</v>
      </c>
      <c r="AA310" s="2" t="n">
        <v>38.1158499433715</v>
      </c>
      <c r="AB310" s="2" t="n">
        <v>0.502873563218391</v>
      </c>
      <c r="AC310" s="2" t="n">
        <v>0.825471698113208</v>
      </c>
      <c r="AD310" s="3" t="n">
        <v>26.3</v>
      </c>
      <c r="AO310" s="1" t="n">
        <v>85</v>
      </c>
      <c r="AP310" s="1" t="n">
        <v>140</v>
      </c>
      <c r="AQ310" s="1" t="n">
        <v>155</v>
      </c>
      <c r="AR310" s="1" t="n">
        <v>67</v>
      </c>
      <c r="AS310" s="1" t="n">
        <v>79</v>
      </c>
      <c r="AT310" s="1" t="n">
        <v>1</v>
      </c>
      <c r="AU310" s="1" t="n">
        <f aca="false">((AO310*15)+(AP310*30)+(AQ310*30)+(AR310*30)+(AS310*15))-(AO310*120)</f>
        <v>3120</v>
      </c>
      <c r="AV310" s="1" t="n">
        <f aca="false">((AO310*15)+(AP310*30)+(AQ310*30)+(AR310*30)+(AS310*15))</f>
        <v>13320</v>
      </c>
      <c r="AX310" s="4" t="n">
        <f aca="false">10000/SQRT((AO310*BE310)*(AVERAGE(AO310:AS310)*AVERAGE(BE310:BI310)))</f>
        <v>3.831164769579</v>
      </c>
      <c r="AY310" s="4" t="n">
        <v>0</v>
      </c>
      <c r="AZ310" s="2" t="n">
        <f aca="false">(AO310*BE310)/405</f>
        <v>2.28765432098765</v>
      </c>
      <c r="BA310" s="2" t="n">
        <v>1</v>
      </c>
      <c r="BB310" s="2" t="n">
        <f aca="false">1/(LOG(BE310)+LOG(AO310))</f>
        <v>0.337058342179513</v>
      </c>
      <c r="BC310" s="2" t="n">
        <f aca="false">(BF310-BE310)/(AP310-AO310)</f>
        <v>1.20727272727273</v>
      </c>
      <c r="BD310" s="2" t="n">
        <f aca="false">(20*BE310)/((AO310/18)-3.5)</f>
        <v>178.363636363636</v>
      </c>
      <c r="BE310" s="3" t="n">
        <v>10.9</v>
      </c>
      <c r="BF310" s="3" t="n">
        <v>77.3</v>
      </c>
      <c r="BG310" s="3" t="n">
        <v>102</v>
      </c>
      <c r="BH310" s="3" t="n">
        <v>81.8</v>
      </c>
      <c r="BI310" s="3" t="n">
        <v>77.5</v>
      </c>
      <c r="BJ310" s="2" t="n">
        <f aca="false">((BE310*15)+(BF310*30)+(BG310*30)+(BH310*30)+(BI310*15))-(BE310*120)</f>
        <v>7851</v>
      </c>
      <c r="BK310" s="2" t="n">
        <f aca="false">((BE310*15)+(BF310*30)+(BG310*30)+(BH310*30)+(BI310*15))</f>
        <v>9159</v>
      </c>
      <c r="BL310" s="2" t="n">
        <f aca="false">(1/BE310)</f>
        <v>0.091743119266055</v>
      </c>
      <c r="BM310" s="2" t="n">
        <f aca="false">(BJ310/AU310)</f>
        <v>2.51634615384615</v>
      </c>
      <c r="BN310" s="2" t="n">
        <f aca="false">(BK310/AV310)</f>
        <v>0.687612612612613</v>
      </c>
      <c r="BO310" s="2" t="n">
        <f aca="false">(AX310*BM310)</f>
        <v>9.64053673268101</v>
      </c>
      <c r="BP310" s="2" t="n">
        <f aca="false">(AX310*BN310)</f>
        <v>2.63435721655962</v>
      </c>
      <c r="BQ310" s="2" t="n">
        <v>2</v>
      </c>
      <c r="BR310" s="4" t="n">
        <f aca="false">(BC310*BL310)</f>
        <v>0.110758965804837</v>
      </c>
      <c r="BS310" s="1" t="n">
        <v>193</v>
      </c>
      <c r="BT310" s="1" t="n">
        <v>0</v>
      </c>
      <c r="BU310" s="1" t="n">
        <v>33</v>
      </c>
      <c r="BV310" s="1" t="n">
        <v>1</v>
      </c>
      <c r="BW310" s="1" t="n">
        <v>131</v>
      </c>
      <c r="BX310" s="1" t="n">
        <v>1</v>
      </c>
      <c r="BY310" s="1" t="n">
        <v>29</v>
      </c>
      <c r="BZ310" s="1" t="n">
        <v>144</v>
      </c>
      <c r="CA310" s="1" t="n">
        <v>0</v>
      </c>
      <c r="CB310" s="1" t="n">
        <v>3</v>
      </c>
      <c r="CN310" s="1" t="n">
        <v>2079</v>
      </c>
      <c r="CO310" s="1" t="n">
        <v>22.6455026455026</v>
      </c>
      <c r="CP310" s="1" t="n">
        <v>35.2380952380952</v>
      </c>
      <c r="CQ310" s="1" t="n">
        <v>15.7142857142857</v>
      </c>
      <c r="CR310" s="1" t="n">
        <v>11.1688311688312</v>
      </c>
      <c r="CS310" s="1" t="n">
        <v>3.8961038961039</v>
      </c>
      <c r="CT310" s="1" t="n">
        <v>41.5007215007215</v>
      </c>
      <c r="CU310" s="1" t="n">
        <v>0</v>
      </c>
      <c r="CV310" s="1" t="n">
        <v>13.34</v>
      </c>
      <c r="CW310" s="1" t="n">
        <v>13.14</v>
      </c>
      <c r="CX310" s="1" t="n">
        <v>0</v>
      </c>
      <c r="CY310" s="1" t="n">
        <v>0.24</v>
      </c>
      <c r="CZ310" s="1" t="n">
        <v>0</v>
      </c>
      <c r="DA310" s="1" t="n">
        <v>0</v>
      </c>
      <c r="DB310" s="1" t="n">
        <v>0</v>
      </c>
      <c r="DC310" s="1" t="n">
        <v>0</v>
      </c>
      <c r="DD310" s="1" t="n">
        <v>117.7</v>
      </c>
      <c r="DE310" s="1" t="n">
        <v>81.4</v>
      </c>
      <c r="DF310" s="1" t="n">
        <v>36.3</v>
      </c>
      <c r="DG310" s="1" t="n">
        <v>25.8</v>
      </c>
      <c r="DH310" s="1" t="n">
        <v>9</v>
      </c>
      <c r="DI310" s="1" t="n">
        <v>804</v>
      </c>
      <c r="DJ310" s="1" t="n">
        <v>215.7</v>
      </c>
      <c r="DK310" s="1" t="n">
        <v>3.7</v>
      </c>
      <c r="DL310" s="1" t="n">
        <v>13</v>
      </c>
      <c r="DM310" s="1" t="n">
        <v>1676</v>
      </c>
      <c r="DN310" s="1" t="n">
        <v>462</v>
      </c>
      <c r="DO310" s="1" t="n">
        <v>0.68</v>
      </c>
      <c r="DP310" s="1" t="n">
        <v>1.29</v>
      </c>
      <c r="DQ310" s="1" t="n">
        <v>1.25</v>
      </c>
      <c r="DR310" s="1" t="n">
        <v>3.36</v>
      </c>
      <c r="DS310" s="1" t="n">
        <v>22.8</v>
      </c>
      <c r="DT310" s="1" t="n">
        <v>68.8</v>
      </c>
      <c r="DU310" s="1" t="n">
        <v>3.44</v>
      </c>
      <c r="DV310" s="1" t="n">
        <v>23.75</v>
      </c>
      <c r="DW310" s="1" t="n">
        <v>0.82</v>
      </c>
      <c r="DX310" s="1" t="n">
        <v>1781</v>
      </c>
      <c r="DY310" s="1" t="n">
        <v>12.61</v>
      </c>
      <c r="DZ310" s="1" t="n">
        <v>1182</v>
      </c>
      <c r="EA310" s="1" t="n">
        <v>139</v>
      </c>
      <c r="EB310" s="1" t="n">
        <v>2723</v>
      </c>
      <c r="EC310" s="1" t="n">
        <v>1325</v>
      </c>
      <c r="ED310" s="1" t="n">
        <v>80</v>
      </c>
      <c r="EE310" s="1" t="n">
        <v>8</v>
      </c>
      <c r="EF310" s="1" t="n">
        <v>0</v>
      </c>
      <c r="EG310" s="1" t="n">
        <v>10</v>
      </c>
      <c r="EH310" s="1" t="n">
        <v>7</v>
      </c>
      <c r="EI310" s="1" t="n">
        <v>350</v>
      </c>
      <c r="EJ310" s="1" t="s">
        <v>425</v>
      </c>
      <c r="EK310" s="1" t="s">
        <v>425</v>
      </c>
      <c r="EL310" s="1" t="s">
        <v>425</v>
      </c>
      <c r="EM310" s="1" t="n">
        <v>1000</v>
      </c>
      <c r="EN310" s="1" t="n">
        <v>500</v>
      </c>
      <c r="EO310" s="1" t="n">
        <v>3</v>
      </c>
      <c r="EP310" s="1" t="n">
        <v>1</v>
      </c>
      <c r="EQ310" s="1" t="n">
        <v>7</v>
      </c>
      <c r="ER310" s="1" t="n">
        <v>600</v>
      </c>
      <c r="ES310" s="1" t="n">
        <v>3</v>
      </c>
      <c r="ET310" s="1" t="n">
        <v>0</v>
      </c>
      <c r="EU310" s="1" t="n">
        <v>0</v>
      </c>
      <c r="EV310" s="1" t="n">
        <v>0</v>
      </c>
      <c r="EW310" s="1" t="n">
        <v>0</v>
      </c>
      <c r="EX310" s="1" t="n">
        <v>1</v>
      </c>
      <c r="EY310" s="1" t="n">
        <v>3</v>
      </c>
      <c r="EZ310" s="1" t="n">
        <v>9</v>
      </c>
      <c r="FA310" s="1" t="n">
        <v>0</v>
      </c>
      <c r="FB310" s="1" t="n">
        <v>0</v>
      </c>
      <c r="FC310" s="1" t="n">
        <v>0</v>
      </c>
      <c r="FD310" s="1" t="n">
        <v>0</v>
      </c>
      <c r="FE310" s="1" t="n">
        <v>0</v>
      </c>
      <c r="FF310" s="1" t="n">
        <v>0</v>
      </c>
      <c r="FG310" s="1" t="n">
        <v>0</v>
      </c>
      <c r="FH310" s="1" t="n">
        <v>0</v>
      </c>
      <c r="FI310" s="1" t="n">
        <v>0</v>
      </c>
      <c r="FJ310" s="1" t="n">
        <v>0</v>
      </c>
      <c r="FK310" s="1" t="n">
        <v>1</v>
      </c>
      <c r="FL310" s="1" t="n">
        <v>3</v>
      </c>
      <c r="FM310" s="1" t="n">
        <v>0</v>
      </c>
      <c r="FN310" s="1" t="n">
        <v>0</v>
      </c>
      <c r="FO310" s="1" t="n">
        <v>2</v>
      </c>
      <c r="FP310" s="1" t="n">
        <v>2</v>
      </c>
      <c r="FQ310" s="1" t="n">
        <v>24.49012</v>
      </c>
      <c r="FR310" s="1" t="n">
        <v>340.0573</v>
      </c>
      <c r="FS310" s="1" t="n">
        <v>1.29</v>
      </c>
      <c r="FT310" s="1" t="n">
        <v>6</v>
      </c>
      <c r="FU310" s="1" t="n">
        <v>4</v>
      </c>
      <c r="FV310" s="1" t="n">
        <v>2</v>
      </c>
      <c r="FW310" s="1" t="n">
        <v>1997.81</v>
      </c>
      <c r="FX310" s="1" t="n">
        <v>42.53</v>
      </c>
      <c r="FY310" s="1" t="n">
        <v>6.4</v>
      </c>
      <c r="FZ310" s="1" t="n">
        <v>9.87</v>
      </c>
      <c r="GA310" s="1" t="n">
        <v>18.92</v>
      </c>
      <c r="GB310" s="1" t="n">
        <v>318.49</v>
      </c>
      <c r="GC310" s="1" t="n">
        <v>31.4</v>
      </c>
      <c r="GD310" s="1" t="n">
        <v>63.04</v>
      </c>
      <c r="GE310" s="1" t="n">
        <v>2.76</v>
      </c>
      <c r="GF310" s="1" t="n">
        <v>121.54</v>
      </c>
      <c r="GG310" s="1" t="n">
        <v>2.59</v>
      </c>
      <c r="GH310" s="1" t="n">
        <v>52.27</v>
      </c>
      <c r="GI310" s="1" t="n">
        <v>5.12</v>
      </c>
      <c r="GJ310" s="1" t="n">
        <v>23.32</v>
      </c>
      <c r="GK310" s="1" t="n">
        <v>22.1</v>
      </c>
      <c r="GL310" s="1" t="n">
        <v>7.92</v>
      </c>
      <c r="GM310" s="1" t="n">
        <v>7.31</v>
      </c>
      <c r="GN310" s="1" t="n">
        <v>0</v>
      </c>
      <c r="GO310" s="1" t="n">
        <v>12.85</v>
      </c>
      <c r="GP310" s="1" t="n">
        <v>4.43</v>
      </c>
      <c r="GQ310" s="1" t="n">
        <v>2.32</v>
      </c>
      <c r="GR310" s="1" t="n">
        <v>0.94</v>
      </c>
      <c r="GS310" s="1" t="n">
        <v>614.25</v>
      </c>
      <c r="GT310" s="1" t="n">
        <v>10.78</v>
      </c>
      <c r="GU310" s="1" t="n">
        <v>0.24</v>
      </c>
      <c r="GV310" s="1" t="n">
        <v>301.26</v>
      </c>
      <c r="GW310" s="1" t="n">
        <v>1181.08</v>
      </c>
      <c r="GX310" s="1" t="n">
        <v>1897.95</v>
      </c>
      <c r="GY310" s="1" t="n">
        <v>1283.32</v>
      </c>
      <c r="GZ310" s="1" t="n">
        <v>5.25</v>
      </c>
      <c r="HA310" s="1" t="n">
        <v>2.69</v>
      </c>
      <c r="HB310" s="1" t="n">
        <v>2.92</v>
      </c>
      <c r="HC310" s="1" t="n">
        <v>0</v>
      </c>
      <c r="HD310" s="1" t="n">
        <v>17.95</v>
      </c>
      <c r="HE310" s="1" t="n">
        <v>99.26</v>
      </c>
      <c r="HF310" s="1" t="n">
        <v>1.34</v>
      </c>
      <c r="HG310" s="1" t="n">
        <v>1.06</v>
      </c>
      <c r="HH310" s="1" t="n">
        <v>12.7</v>
      </c>
      <c r="HI310" s="1" t="n">
        <v>2.36</v>
      </c>
      <c r="HJ310" s="1" t="n">
        <v>1.35</v>
      </c>
      <c r="HK310" s="1" t="n">
        <v>0.22</v>
      </c>
      <c r="HL310" s="1" t="n">
        <v>182.17</v>
      </c>
      <c r="HM310" s="1" t="n">
        <v>0.84</v>
      </c>
      <c r="HN310" s="1" t="n">
        <v>22.76</v>
      </c>
      <c r="HO310" s="1" t="n">
        <v>1660.16</v>
      </c>
      <c r="HP310" s="1" t="n">
        <v>1549.56</v>
      </c>
      <c r="HQ310" s="1" t="n">
        <v>42.6</v>
      </c>
      <c r="HR310" s="1" t="n">
        <v>539.15</v>
      </c>
      <c r="HS310" s="1" t="n">
        <v>135.19</v>
      </c>
      <c r="HT310" s="1" t="n">
        <v>1994.85</v>
      </c>
      <c r="HU310" s="1" t="n">
        <v>313.45</v>
      </c>
      <c r="HV310" s="1" t="n">
        <v>39.34</v>
      </c>
      <c r="HW310" s="1" t="n">
        <v>8.1</v>
      </c>
      <c r="HX310" s="1" t="n">
        <v>3.92</v>
      </c>
      <c r="HY310" s="1" t="n">
        <v>2.49</v>
      </c>
      <c r="HZ310" s="1" t="n">
        <v>0.63</v>
      </c>
      <c r="IA310" s="1" t="n">
        <v>5.4</v>
      </c>
      <c r="IB310" s="1" t="n">
        <v>1.28</v>
      </c>
      <c r="IC310" s="1" t="n">
        <v>10.9</v>
      </c>
      <c r="ID310" s="1" t="n">
        <v>3.57</v>
      </c>
      <c r="IE310" s="1" t="n">
        <v>10.59</v>
      </c>
      <c r="IF310" s="1" t="n">
        <v>13.28</v>
      </c>
      <c r="IG310" s="1" t="n">
        <v>13.13</v>
      </c>
      <c r="IH310" s="1" t="n">
        <v>66.2</v>
      </c>
      <c r="II310" s="1" t="n">
        <v>25.95</v>
      </c>
      <c r="IJ310" s="1" t="n">
        <v>227.26</v>
      </c>
      <c r="IK310" s="1" t="n">
        <v>24.24</v>
      </c>
      <c r="IL310" s="1" t="n">
        <v>2301081.3</v>
      </c>
      <c r="IM310" s="1" t="n">
        <v>7224.97</v>
      </c>
      <c r="IN310" s="1" t="n">
        <v>39.39</v>
      </c>
      <c r="IO310" s="1" t="n">
        <v>0.08</v>
      </c>
      <c r="IP310" s="1" t="n">
        <v>0.03</v>
      </c>
      <c r="IQ310" s="1" t="n">
        <v>0.02</v>
      </c>
      <c r="IR310" s="1" t="n">
        <v>0.11</v>
      </c>
      <c r="IS310" s="1" t="n">
        <v>0.28</v>
      </c>
      <c r="IT310" s="1" t="n">
        <v>0.07</v>
      </c>
      <c r="IU310" s="1" t="n">
        <v>0.48</v>
      </c>
      <c r="IV310" s="1" t="n">
        <v>0.33</v>
      </c>
      <c r="IW310" s="1" t="n">
        <v>5.62</v>
      </c>
      <c r="IX310" s="1" t="n">
        <v>2.89</v>
      </c>
      <c r="IY310" s="1" t="n">
        <v>3.06</v>
      </c>
      <c r="IZ310" s="1" t="n">
        <v>1.09</v>
      </c>
      <c r="JA310" s="1" t="n">
        <v>0.44</v>
      </c>
      <c r="JB310" s="1" t="n">
        <v>0</v>
      </c>
      <c r="JC310" s="1" t="n">
        <v>10.35</v>
      </c>
      <c r="JD310" s="1" t="n">
        <v>4.48</v>
      </c>
      <c r="JE310" s="1" t="n">
        <v>0.41</v>
      </c>
      <c r="JF310" s="1" t="n">
        <v>0.05</v>
      </c>
      <c r="JG310" s="1" t="n">
        <v>0</v>
      </c>
      <c r="JH310" s="1" t="n">
        <v>7.54</v>
      </c>
      <c r="JI310" s="1" t="n">
        <v>3.89</v>
      </c>
      <c r="JJ310" s="1" t="n">
        <v>0.03</v>
      </c>
      <c r="JK310" s="1" t="n">
        <v>0.07</v>
      </c>
      <c r="JL310" s="1" t="n">
        <v>0.33</v>
      </c>
      <c r="JM310" s="1" t="n">
        <v>0.31</v>
      </c>
      <c r="JN310" s="1" t="n">
        <v>0</v>
      </c>
      <c r="JO310" s="1" t="n">
        <v>0.03</v>
      </c>
      <c r="JP310" s="1" t="n">
        <v>0.01</v>
      </c>
      <c r="JQ310" s="1" t="n">
        <v>0</v>
      </c>
      <c r="JR310" s="1" t="n">
        <v>0</v>
      </c>
      <c r="JS310" s="1" t="n">
        <v>0</v>
      </c>
      <c r="JT310" s="1" t="n">
        <v>0</v>
      </c>
      <c r="JU310" s="1" t="n">
        <v>0</v>
      </c>
      <c r="JV310" s="1" t="n">
        <v>46</v>
      </c>
      <c r="JW310" s="1" t="n">
        <v>2760</v>
      </c>
      <c r="JX310" s="1" t="n">
        <v>41.4</v>
      </c>
      <c r="JY310" s="1" t="n">
        <v>24.859</v>
      </c>
      <c r="JZ310" s="1" t="n">
        <v>17.859</v>
      </c>
      <c r="KA310" s="1" t="n">
        <v>1071.54</v>
      </c>
      <c r="KB310" s="1" t="n">
        <v>44.9375</v>
      </c>
      <c r="KC310" s="1" t="n">
        <v>11.375</v>
      </c>
      <c r="KD310" s="1" t="n">
        <v>682.5</v>
      </c>
      <c r="KE310" s="1" t="n">
        <v>69.234</v>
      </c>
      <c r="KF310" s="1" t="n">
        <v>115.234</v>
      </c>
      <c r="KG310" s="1" t="n">
        <v>172.62</v>
      </c>
    </row>
    <row r="311" customFormat="false" ht="15" hidden="false" customHeight="true" outlineLevel="0" collapsed="false">
      <c r="A311" s="1" t="n">
        <v>31142</v>
      </c>
      <c r="B311" s="1" t="n">
        <v>2</v>
      </c>
      <c r="C311" s="1" t="n">
        <v>42</v>
      </c>
      <c r="D311" s="1" t="n">
        <v>1</v>
      </c>
      <c r="E311" s="1" t="n">
        <v>0</v>
      </c>
      <c r="F311" s="1" t="n">
        <v>0</v>
      </c>
      <c r="G311" s="1" t="n">
        <v>1</v>
      </c>
      <c r="H311" s="1" t="n">
        <v>0</v>
      </c>
      <c r="I311" s="1" t="n">
        <v>1</v>
      </c>
      <c r="J311" s="1" t="n">
        <v>0</v>
      </c>
      <c r="K311" s="1" t="n">
        <v>0</v>
      </c>
      <c r="L311" s="1" t="n">
        <v>0</v>
      </c>
      <c r="M311" s="1" t="n">
        <v>1</v>
      </c>
      <c r="N311" s="1" t="n">
        <v>0</v>
      </c>
      <c r="O311" s="1" t="n">
        <v>1</v>
      </c>
      <c r="P311" s="1" t="n">
        <f aca="false">SUM(E311:O311)</f>
        <v>4</v>
      </c>
      <c r="Q311" s="1" t="n">
        <v>120</v>
      </c>
      <c r="R311" s="1" t="n">
        <v>90</v>
      </c>
      <c r="S311" s="1" t="n">
        <v>30</v>
      </c>
      <c r="T311" s="2" t="n">
        <v>100</v>
      </c>
      <c r="U311" s="3" t="n">
        <v>81.9</v>
      </c>
      <c r="V311" s="3" t="n">
        <v>158.5</v>
      </c>
      <c r="W311" s="2" t="n">
        <v>32.6005831484043</v>
      </c>
      <c r="X311" s="2" t="n">
        <v>2</v>
      </c>
      <c r="Y311" s="3" t="n">
        <v>99.2</v>
      </c>
      <c r="Z311" s="3" t="n">
        <v>109.9</v>
      </c>
      <c r="AA311" s="2" t="n">
        <v>44.4481524700946</v>
      </c>
      <c r="AB311" s="2" t="n">
        <v>0.625867507886435</v>
      </c>
      <c r="AC311" s="2" t="n">
        <v>0.902638762511374</v>
      </c>
      <c r="AD311" s="3" t="n">
        <v>46.5</v>
      </c>
      <c r="AE311" s="3" t="n">
        <v>38.1</v>
      </c>
      <c r="AF311" s="3" t="n">
        <v>43.8</v>
      </c>
      <c r="AG311" s="1" t="n">
        <v>10</v>
      </c>
      <c r="AH311" s="3" t="n">
        <v>38.2</v>
      </c>
      <c r="AI311" s="3" t="n">
        <v>31.3</v>
      </c>
      <c r="AJ311" s="3" t="n">
        <v>41.6</v>
      </c>
      <c r="AK311" s="3" t="n">
        <v>2.2</v>
      </c>
      <c r="AL311" s="1" t="n">
        <v>1386</v>
      </c>
      <c r="AM311" s="1" t="n">
        <v>57</v>
      </c>
      <c r="AN311" s="1" t="n">
        <v>2273</v>
      </c>
      <c r="AO311" s="1" t="n">
        <v>79</v>
      </c>
      <c r="AP311" s="1" t="n">
        <v>153</v>
      </c>
      <c r="AQ311" s="1" t="n">
        <v>118</v>
      </c>
      <c r="AR311" s="1" t="n">
        <v>75</v>
      </c>
      <c r="AS311" s="1" t="n">
        <v>74</v>
      </c>
      <c r="AT311" s="1" t="n">
        <v>1</v>
      </c>
      <c r="AU311" s="1" t="n">
        <f aca="false">((AO311*15)+(AP311*30)+(AQ311*30)+(AR311*30)+(AS311*15))-(AO311*120)</f>
        <v>3195</v>
      </c>
      <c r="AV311" s="1" t="n">
        <f aca="false">((AO311*15)+(AP311*30)+(AQ311*30)+(AR311*30)+(AS311*15))</f>
        <v>12675</v>
      </c>
      <c r="AX311" s="4" t="n">
        <f aca="false">10000/SQRT((AO311*BE311)*(AVERAGE(AO311:AS311)*AVERAGE(BE311:BI311)))</f>
        <v>2.0895916355834</v>
      </c>
      <c r="AY311" s="4" t="n">
        <v>1</v>
      </c>
      <c r="AZ311" s="2" t="n">
        <f aca="false">(AO311*BE311)/405</f>
        <v>4.74</v>
      </c>
      <c r="BA311" s="2" t="n">
        <v>1</v>
      </c>
      <c r="BB311" s="2" t="n">
        <f aca="false">1/(LOG(BE311)+LOG(AO311))</f>
        <v>0.304577801472812</v>
      </c>
      <c r="BC311" s="2" t="n">
        <f aca="false">(BF311-BE311)/(AP311-AO311)</f>
        <v>2.09054054054054</v>
      </c>
      <c r="BD311" s="2" t="n">
        <f aca="false">(20*BE311)/((AO311/18)-3.5)</f>
        <v>546.75</v>
      </c>
      <c r="BE311" s="3" t="n">
        <v>24.3</v>
      </c>
      <c r="BF311" s="3" t="n">
        <v>179</v>
      </c>
      <c r="BG311" s="3" t="n">
        <v>200</v>
      </c>
      <c r="BH311" s="3" t="n">
        <v>104</v>
      </c>
      <c r="BI311" s="3" t="n">
        <v>90.4</v>
      </c>
      <c r="BJ311" s="2" t="n">
        <f aca="false">((BE311*15)+(BF311*30)+(BG311*30)+(BH311*30)+(BI311*15))-(BE311*120)</f>
        <v>13294.5</v>
      </c>
      <c r="BK311" s="2" t="n">
        <f aca="false">((BE311*15)+(BF311*30)+(BG311*30)+(BH311*30)+(BI311*15))</f>
        <v>16210.5</v>
      </c>
      <c r="BL311" s="2" t="n">
        <f aca="false">(1/BE311)</f>
        <v>0.0411522633744856</v>
      </c>
      <c r="BM311" s="2" t="n">
        <f aca="false">(BJ311/AU311)</f>
        <v>4.16103286384977</v>
      </c>
      <c r="BN311" s="2" t="n">
        <f aca="false">(BK311/AV311)</f>
        <v>1.2789349112426</v>
      </c>
      <c r="BO311" s="2" t="n">
        <f aca="false">(AX311*BM311)</f>
        <v>8.69485946768812</v>
      </c>
      <c r="BP311" s="2" t="n">
        <f aca="false">(AX311*BN311)</f>
        <v>2.67245169298815</v>
      </c>
      <c r="BQ311" s="2" t="n">
        <v>2</v>
      </c>
      <c r="BR311" s="4" t="n">
        <f aca="false">(BC311*BL311)</f>
        <v>0.0860304749193638</v>
      </c>
      <c r="BS311" s="1" t="n">
        <v>172</v>
      </c>
      <c r="BT311" s="1" t="n">
        <v>0</v>
      </c>
      <c r="BU311" s="1" t="n">
        <v>14</v>
      </c>
      <c r="BV311" s="1" t="n">
        <v>1</v>
      </c>
      <c r="BW311" s="1" t="n">
        <v>131</v>
      </c>
      <c r="BX311" s="1" t="n">
        <v>1</v>
      </c>
      <c r="BY311" s="1" t="n">
        <v>27</v>
      </c>
      <c r="BZ311" s="1" t="n">
        <v>134</v>
      </c>
      <c r="CA311" s="1" t="n">
        <v>0</v>
      </c>
      <c r="CB311" s="1" t="n">
        <v>5</v>
      </c>
      <c r="CC311" s="1" t="n">
        <v>2</v>
      </c>
      <c r="CL311" s="4" t="n">
        <v>0.05</v>
      </c>
      <c r="CM311" s="4" t="n">
        <v>0.0425</v>
      </c>
      <c r="CN311" s="1" t="n">
        <v>2054</v>
      </c>
      <c r="CO311" s="1" t="n">
        <v>11.3729308666018</v>
      </c>
      <c r="CP311" s="1" t="n">
        <v>54.8544303797468</v>
      </c>
      <c r="CQ311" s="1" t="n">
        <v>12.1372930866602</v>
      </c>
      <c r="CR311" s="1" t="n">
        <v>13.4518013631938</v>
      </c>
      <c r="CS311" s="1" t="n">
        <v>9.24537487828627</v>
      </c>
      <c r="CT311" s="1" t="n">
        <v>34.4498539435248</v>
      </c>
      <c r="CU311" s="1" t="n">
        <v>1.04</v>
      </c>
      <c r="CV311" s="1" t="n">
        <v>4.77</v>
      </c>
      <c r="CW311" s="1" t="n">
        <v>6.34</v>
      </c>
      <c r="CX311" s="1" t="n">
        <v>0</v>
      </c>
      <c r="CY311" s="1" t="n">
        <v>0.62</v>
      </c>
      <c r="CZ311" s="1" t="n">
        <v>6.22</v>
      </c>
      <c r="DA311" s="1" t="n">
        <v>0</v>
      </c>
      <c r="DB311" s="1" t="n">
        <v>0</v>
      </c>
      <c r="DC311" s="1" t="n">
        <v>1.98</v>
      </c>
      <c r="DD311" s="1" t="n">
        <v>58.4</v>
      </c>
      <c r="DE311" s="1" t="n">
        <v>125.19</v>
      </c>
      <c r="DF311" s="1" t="n">
        <v>27.7</v>
      </c>
      <c r="DG311" s="1" t="n">
        <v>30.7</v>
      </c>
      <c r="DH311" s="1" t="n">
        <v>21.1</v>
      </c>
      <c r="DI311" s="1" t="n">
        <v>186</v>
      </c>
      <c r="DJ311" s="1" t="n">
        <v>176.9</v>
      </c>
      <c r="DK311" s="1" t="n">
        <v>28.6</v>
      </c>
      <c r="DL311" s="1" t="n">
        <v>11</v>
      </c>
      <c r="DM311" s="1" t="n">
        <v>4040</v>
      </c>
      <c r="DN311" s="1" t="n">
        <v>491</v>
      </c>
      <c r="DO311" s="1" t="n">
        <v>0.77</v>
      </c>
      <c r="DP311" s="1" t="n">
        <v>1.14</v>
      </c>
      <c r="DQ311" s="1" t="n">
        <v>2.62</v>
      </c>
      <c r="DR311" s="1" t="n">
        <v>1.21</v>
      </c>
      <c r="DS311" s="1" t="n">
        <v>170.1</v>
      </c>
      <c r="DT311" s="1" t="n">
        <v>299.9</v>
      </c>
      <c r="DU311" s="1" t="n">
        <v>2.56</v>
      </c>
      <c r="DV311" s="1" t="n">
        <v>18.24</v>
      </c>
      <c r="DW311" s="1" t="n">
        <v>1.32</v>
      </c>
      <c r="DX311" s="1" t="n">
        <v>890</v>
      </c>
      <c r="DY311" s="1" t="n">
        <v>9.33</v>
      </c>
      <c r="DZ311" s="1" t="n">
        <v>3233</v>
      </c>
      <c r="EA311" s="1" t="n">
        <v>245</v>
      </c>
      <c r="EB311" s="1" t="n">
        <v>2021</v>
      </c>
      <c r="EC311" s="1" t="n">
        <v>874</v>
      </c>
      <c r="ED311" s="1" t="n">
        <v>32</v>
      </c>
      <c r="EE311" s="1" t="n">
        <v>6.2</v>
      </c>
      <c r="EF311" s="1" t="n">
        <v>0</v>
      </c>
      <c r="EG311" s="1" t="n">
        <v>7</v>
      </c>
      <c r="EH311" s="1" t="n">
        <v>7</v>
      </c>
      <c r="EI311" s="1" t="n">
        <v>250</v>
      </c>
      <c r="EJ311" s="1" t="n">
        <v>0</v>
      </c>
      <c r="EK311" s="1" t="n">
        <v>0</v>
      </c>
      <c r="EL311" s="1" t="n">
        <v>0</v>
      </c>
      <c r="EM311" s="1" t="n">
        <v>2000</v>
      </c>
      <c r="EN311" s="1" t="n">
        <v>0</v>
      </c>
      <c r="EO311" s="1" t="n">
        <v>3</v>
      </c>
      <c r="EP311" s="1" t="n">
        <v>1</v>
      </c>
      <c r="EQ311" s="1" t="n">
        <v>7</v>
      </c>
      <c r="ER311" s="1" t="n">
        <v>355</v>
      </c>
      <c r="ES311" s="1" t="n">
        <v>3</v>
      </c>
      <c r="ET311" s="1" t="n">
        <v>0</v>
      </c>
      <c r="EU311" s="1" t="n">
        <v>0</v>
      </c>
      <c r="EV311" s="1" t="n">
        <v>0</v>
      </c>
      <c r="EW311" s="1" t="n">
        <v>0</v>
      </c>
      <c r="EX311" s="1" t="n">
        <v>0</v>
      </c>
      <c r="EY311" s="1" t="n">
        <v>0</v>
      </c>
      <c r="EZ311" s="1" t="n">
        <v>0</v>
      </c>
      <c r="FA311" s="1" t="n">
        <v>1</v>
      </c>
      <c r="FB311" s="1" t="n">
        <v>3</v>
      </c>
      <c r="FC311" s="1" t="n">
        <v>3</v>
      </c>
      <c r="FD311" s="1" t="n">
        <v>1</v>
      </c>
      <c r="FE311" s="1" t="n">
        <v>3</v>
      </c>
      <c r="FF311" s="1" t="n">
        <v>1</v>
      </c>
      <c r="FG311" s="1" t="n">
        <v>1</v>
      </c>
      <c r="FH311" s="1" t="n">
        <v>1</v>
      </c>
      <c r="FI311" s="1" t="n">
        <v>12</v>
      </c>
      <c r="FJ311" s="1" t="n">
        <v>3</v>
      </c>
      <c r="FK311" s="1" t="n">
        <v>1</v>
      </c>
      <c r="FL311" s="1" t="n">
        <v>5</v>
      </c>
    </row>
    <row r="312" customFormat="false" ht="15" hidden="false" customHeight="true" outlineLevel="0" collapsed="false">
      <c r="A312" s="1" t="n">
        <v>31143</v>
      </c>
      <c r="B312" s="1" t="n">
        <v>2</v>
      </c>
      <c r="C312" s="1" t="n">
        <v>41</v>
      </c>
      <c r="D312" s="1" t="n">
        <v>1</v>
      </c>
      <c r="E312" s="1" t="n">
        <v>1</v>
      </c>
      <c r="F312" s="1" t="n">
        <v>0</v>
      </c>
      <c r="G312" s="1" t="n">
        <v>1</v>
      </c>
      <c r="H312" s="1" t="n">
        <v>0</v>
      </c>
      <c r="I312" s="1" t="n">
        <v>1</v>
      </c>
      <c r="J312" s="1" t="n">
        <v>0</v>
      </c>
      <c r="K312" s="1" t="n">
        <v>0</v>
      </c>
      <c r="L312" s="1" t="n">
        <v>0</v>
      </c>
      <c r="M312" s="1" t="n">
        <v>1</v>
      </c>
      <c r="N312" s="1" t="n">
        <v>0</v>
      </c>
      <c r="P312" s="1" t="n">
        <f aca="false">SUM(E312:O312)</f>
        <v>4</v>
      </c>
      <c r="Q312" s="1" t="n">
        <v>110</v>
      </c>
      <c r="R312" s="1" t="n">
        <v>70</v>
      </c>
      <c r="S312" s="1" t="n">
        <v>40</v>
      </c>
      <c r="T312" s="2" t="n">
        <v>83.3333333333333</v>
      </c>
      <c r="U312" s="3" t="n">
        <v>87.7</v>
      </c>
      <c r="V312" s="3" t="n">
        <v>167.5</v>
      </c>
      <c r="W312" s="2" t="n">
        <v>31.258632212074</v>
      </c>
      <c r="X312" s="2" t="n">
        <v>2</v>
      </c>
      <c r="AD312" s="3" t="n">
        <v>41.9</v>
      </c>
      <c r="AE312" s="3" t="n">
        <v>36.7</v>
      </c>
      <c r="AF312" s="3" t="n">
        <v>51</v>
      </c>
      <c r="AG312" s="1" t="n">
        <v>9</v>
      </c>
      <c r="AH312" s="3" t="n">
        <v>41.7</v>
      </c>
      <c r="AI312" s="3" t="n">
        <v>36.6</v>
      </c>
      <c r="AJ312" s="3" t="n">
        <v>48.4</v>
      </c>
      <c r="AK312" s="3" t="n">
        <v>2.6</v>
      </c>
      <c r="AL312" s="1" t="n">
        <v>1571</v>
      </c>
      <c r="AM312" s="1" t="n">
        <v>56</v>
      </c>
      <c r="AN312" s="1" t="n">
        <v>2451</v>
      </c>
      <c r="AO312" s="1" t="n">
        <v>97</v>
      </c>
      <c r="AP312" s="1" t="n">
        <v>140</v>
      </c>
      <c r="AQ312" s="1" t="n">
        <v>115</v>
      </c>
      <c r="AR312" s="1" t="n">
        <v>128</v>
      </c>
      <c r="AS312" s="1" t="n">
        <v>119</v>
      </c>
      <c r="AT312" s="1" t="n">
        <v>1</v>
      </c>
      <c r="AU312" s="1" t="n">
        <f aca="false">((AO312*15)+(AP312*30)+(AQ312*30)+(AR312*30)+(AS312*15))-(AO312*120)</f>
        <v>3090</v>
      </c>
      <c r="AV312" s="1" t="n">
        <f aca="false">((AO312*15)+(AP312*30)+(AQ312*30)+(AR312*30)+(AS312*15))</f>
        <v>14730</v>
      </c>
      <c r="AW312" s="1" t="n">
        <v>5.23</v>
      </c>
      <c r="AX312" s="4" t="n">
        <f aca="false">10000/SQRT((AO312*BE312)*(AVERAGE(AO312:AS312)*AVERAGE(BE312:BI312)))</f>
        <v>5.90649243545359</v>
      </c>
      <c r="AY312" s="4" t="n">
        <v>0</v>
      </c>
      <c r="AZ312" s="2" t="n">
        <f aca="false">(AO312*BE312)/405</f>
        <v>2.15316049382716</v>
      </c>
      <c r="BA312" s="2" t="n">
        <v>1</v>
      </c>
      <c r="BB312" s="2" t="n">
        <f aca="false">1/(LOG(BE312)+LOG(AO312))</f>
        <v>0.340074583511756</v>
      </c>
      <c r="BC312" s="2" t="n">
        <f aca="false">(BF312-BE312)/(AP312-AO312)</f>
        <v>0.656046511627907</v>
      </c>
      <c r="BD312" s="2" t="n">
        <f aca="false">(20*BE312)/((AO312/18)-3.5)</f>
        <v>95.1882352941176</v>
      </c>
      <c r="BE312" s="3" t="n">
        <v>8.99</v>
      </c>
      <c r="BF312" s="3" t="n">
        <v>37.2</v>
      </c>
      <c r="BG312" s="3" t="n">
        <v>34.1</v>
      </c>
      <c r="BH312" s="3" t="n">
        <v>44.1</v>
      </c>
      <c r="BI312" s="3" t="n">
        <v>12.8</v>
      </c>
      <c r="BJ312" s="2" t="n">
        <f aca="false">((BE312*15)+(BF312*30)+(BG312*30)+(BH312*30)+(BI312*15))-(BE312*120)</f>
        <v>2710.05</v>
      </c>
      <c r="BK312" s="2" t="n">
        <f aca="false">((BE312*15)+(BF312*30)+(BG312*30)+(BH312*30)+(BI312*15))</f>
        <v>3788.85</v>
      </c>
      <c r="BL312" s="2" t="n">
        <f aca="false">(1/BE312)</f>
        <v>0.111234705228031</v>
      </c>
      <c r="BM312" s="2" t="n">
        <f aca="false">(BJ312/AU312)</f>
        <v>0.877038834951456</v>
      </c>
      <c r="BN312" s="2" t="n">
        <f aca="false">(BK312/AV312)</f>
        <v>0.257219959266802</v>
      </c>
      <c r="BO312" s="2" t="n">
        <f aca="false">(AX312*BM312)</f>
        <v>5.18022324423981</v>
      </c>
      <c r="BP312" s="2" t="n">
        <f aca="false">(AX312*BN312)</f>
        <v>1.51926774365705</v>
      </c>
      <c r="BQ312" s="2" t="n">
        <v>2</v>
      </c>
      <c r="BR312" s="4" t="n">
        <f aca="false">(BC312*BL312)</f>
        <v>0.0729751403368083</v>
      </c>
      <c r="BS312" s="1" t="n">
        <v>144</v>
      </c>
      <c r="BT312" s="1" t="n">
        <v>0</v>
      </c>
      <c r="BU312" s="1" t="n">
        <v>28</v>
      </c>
      <c r="BV312" s="1" t="n">
        <v>1</v>
      </c>
      <c r="BW312" s="1" t="n">
        <v>87</v>
      </c>
      <c r="BX312" s="1" t="n">
        <v>0</v>
      </c>
      <c r="BY312" s="1" t="n">
        <v>29</v>
      </c>
      <c r="BZ312" s="1" t="n">
        <v>146</v>
      </c>
      <c r="CA312" s="1" t="n">
        <v>0</v>
      </c>
      <c r="CB312" s="1" t="n">
        <v>5</v>
      </c>
      <c r="CC312" s="1" t="n">
        <v>2</v>
      </c>
    </row>
    <row r="313" customFormat="false" ht="15" hidden="false" customHeight="true" outlineLevel="0" collapsed="false">
      <c r="A313" s="1" t="n">
        <v>31149</v>
      </c>
      <c r="B313" s="1" t="n">
        <v>2</v>
      </c>
      <c r="C313" s="1" t="n">
        <v>70</v>
      </c>
      <c r="D313" s="1" t="n">
        <v>1</v>
      </c>
      <c r="E313" s="1" t="n">
        <v>1</v>
      </c>
      <c r="F313" s="1" t="n">
        <v>1</v>
      </c>
      <c r="G313" s="1" t="n">
        <v>1</v>
      </c>
      <c r="H313" s="1" t="n">
        <v>0</v>
      </c>
      <c r="I313" s="1" t="n">
        <v>0</v>
      </c>
      <c r="J313" s="1" t="n">
        <v>0</v>
      </c>
      <c r="K313" s="1" t="n">
        <v>0</v>
      </c>
      <c r="L313" s="1" t="n">
        <v>0</v>
      </c>
      <c r="M313" s="1" t="n">
        <v>0</v>
      </c>
      <c r="N313" s="1" t="n">
        <v>0</v>
      </c>
      <c r="O313" s="1" t="n">
        <v>1</v>
      </c>
      <c r="P313" s="1" t="n">
        <f aca="false">SUM(E313:O313)</f>
        <v>4</v>
      </c>
      <c r="Q313" s="1" t="n">
        <v>140</v>
      </c>
      <c r="R313" s="1" t="n">
        <v>80</v>
      </c>
      <c r="S313" s="1" t="n">
        <v>60</v>
      </c>
      <c r="T313" s="2" t="n">
        <v>100</v>
      </c>
      <c r="U313" s="3" t="n">
        <v>48.9</v>
      </c>
      <c r="V313" s="3" t="n">
        <v>144</v>
      </c>
      <c r="W313" s="2" t="n">
        <v>23.5821759259259</v>
      </c>
      <c r="X313" s="2" t="n">
        <v>0</v>
      </c>
      <c r="Y313" s="3" t="n">
        <v>80.1</v>
      </c>
      <c r="Z313" s="3" t="n">
        <v>87.35</v>
      </c>
      <c r="AA313" s="2" t="n">
        <v>36.6171143408152</v>
      </c>
      <c r="AB313" s="2" t="n">
        <v>0.55625</v>
      </c>
      <c r="AC313" s="2" t="n">
        <v>0.917000572409846</v>
      </c>
      <c r="AD313" s="3" t="n">
        <v>29.1</v>
      </c>
      <c r="AE313" s="3" t="n">
        <v>14.2</v>
      </c>
      <c r="AF313" s="3" t="n">
        <v>34.7</v>
      </c>
      <c r="AG313" s="1" t="n">
        <v>8</v>
      </c>
      <c r="AH313" s="3" t="n">
        <v>46.8</v>
      </c>
      <c r="AI313" s="3" t="n">
        <v>22.9</v>
      </c>
      <c r="AJ313" s="3" t="n">
        <v>32.9</v>
      </c>
      <c r="AK313" s="3" t="n">
        <v>1.8</v>
      </c>
      <c r="AL313" s="1" t="n">
        <v>1043</v>
      </c>
      <c r="AM313" s="1" t="n">
        <v>59</v>
      </c>
      <c r="AN313" s="1" t="n">
        <v>1711</v>
      </c>
      <c r="AO313" s="1" t="n">
        <v>92</v>
      </c>
      <c r="AP313" s="1" t="n">
        <v>176</v>
      </c>
      <c r="AQ313" s="1" t="n">
        <v>201</v>
      </c>
      <c r="AR313" s="1" t="n">
        <v>159</v>
      </c>
      <c r="AS313" s="1" t="n">
        <v>139</v>
      </c>
      <c r="AT313" s="1" t="n">
        <v>1</v>
      </c>
      <c r="AU313" s="1" t="n">
        <f aca="false">((AO313*15)+(AP313*30)+(AQ313*30)+(AR313*30)+(AS313*15))-(AO313*120)</f>
        <v>8505</v>
      </c>
      <c r="AV313" s="1" t="n">
        <f aca="false">((AO313*15)+(AP313*30)+(AQ313*30)+(AR313*30)+(AS313*15))</f>
        <v>19545</v>
      </c>
      <c r="AX313" s="4" t="n">
        <f aca="false">10000/SQRT((AO313*BE313)*(AVERAGE(AO313:AS313)*AVERAGE(BE313:BI313)))</f>
        <v>10.1715925405196</v>
      </c>
      <c r="AY313" s="4" t="n">
        <v>0</v>
      </c>
      <c r="AZ313" s="2" t="n">
        <f aca="false">(AO313*BE313)/405</f>
        <v>0.531555555555555</v>
      </c>
      <c r="BA313" s="2" t="n">
        <v>0</v>
      </c>
      <c r="BB313" s="2" t="n">
        <f aca="false">1/(LOG(BE313)+LOG(AO313))</f>
        <v>0.428631984824626</v>
      </c>
      <c r="BC313" s="2" t="n">
        <f aca="false">(BF313-BE313)/(AP313-AO313)</f>
        <v>0.29</v>
      </c>
      <c r="BD313" s="2" t="n">
        <f aca="false">(20*BE313)/((AO313/18)-3.5)</f>
        <v>29.048275862069</v>
      </c>
      <c r="BE313" s="3" t="n">
        <v>2.34</v>
      </c>
      <c r="BF313" s="3" t="n">
        <v>26.7</v>
      </c>
      <c r="BG313" s="3" t="n">
        <v>38.8</v>
      </c>
      <c r="BH313" s="3" t="n">
        <v>40.6</v>
      </c>
      <c r="BI313" s="3" t="n">
        <v>37.9</v>
      </c>
      <c r="BJ313" s="2" t="n">
        <f aca="false">((BE313*15)+(BF313*30)+(BG313*30)+(BH313*30)+(BI313*15))-(BE313*120)</f>
        <v>3505.8</v>
      </c>
      <c r="BK313" s="2" t="n">
        <f aca="false">((BE313*15)+(BF313*30)+(BG313*30)+(BH313*30)+(BI313*15))</f>
        <v>3786.6</v>
      </c>
      <c r="BL313" s="2" t="n">
        <f aca="false">(1/BE313)</f>
        <v>0.427350427350427</v>
      </c>
      <c r="BM313" s="2" t="n">
        <f aca="false">(BJ313/AU313)</f>
        <v>0.412204585537919</v>
      </c>
      <c r="BN313" s="2" t="n">
        <f aca="false">(BK313/AV313)</f>
        <v>0.193737528779739</v>
      </c>
      <c r="BO313" s="2" t="n">
        <f aca="false">(AX313*BM313)</f>
        <v>4.19277708742548</v>
      </c>
      <c r="BP313" s="2" t="n">
        <f aca="false">(AX313*BN313)</f>
        <v>1.9706192025547</v>
      </c>
      <c r="BQ313" s="2" t="n">
        <v>2</v>
      </c>
      <c r="BR313" s="4" t="n">
        <f aca="false">(BC313*BL313)</f>
        <v>0.123931623931624</v>
      </c>
      <c r="BS313" s="1" t="n">
        <v>197</v>
      </c>
      <c r="BT313" s="1" t="n">
        <v>0</v>
      </c>
      <c r="BU313" s="1" t="n">
        <v>34</v>
      </c>
      <c r="BV313" s="1" t="n">
        <v>1</v>
      </c>
      <c r="BW313" s="1" t="n">
        <v>129</v>
      </c>
      <c r="BX313" s="1" t="n">
        <v>0</v>
      </c>
      <c r="BY313" s="1" t="n">
        <v>34</v>
      </c>
      <c r="BZ313" s="1" t="n">
        <v>169</v>
      </c>
      <c r="CA313" s="1" t="n">
        <v>1</v>
      </c>
      <c r="CB313" s="1" t="n">
        <v>1</v>
      </c>
    </row>
    <row r="314" customFormat="false" ht="15" hidden="false" customHeight="true" outlineLevel="0" collapsed="false">
      <c r="A314" s="1" t="n">
        <v>31150</v>
      </c>
      <c r="B314" s="1" t="n">
        <v>1</v>
      </c>
      <c r="C314" s="1" t="n">
        <v>57</v>
      </c>
      <c r="D314" s="1" t="n">
        <v>1</v>
      </c>
      <c r="E314" s="1" t="n">
        <v>0</v>
      </c>
      <c r="F314" s="1" t="n">
        <v>1</v>
      </c>
      <c r="G314" s="1" t="n">
        <v>0</v>
      </c>
      <c r="H314" s="1" t="n">
        <v>0</v>
      </c>
      <c r="I314" s="1" t="n">
        <v>0</v>
      </c>
      <c r="J314" s="1" t="n">
        <v>0</v>
      </c>
      <c r="K314" s="1" t="n">
        <v>0</v>
      </c>
      <c r="L314" s="1" t="n">
        <v>0</v>
      </c>
      <c r="M314" s="1" t="n">
        <v>1</v>
      </c>
      <c r="N314" s="1" t="n">
        <v>0</v>
      </c>
      <c r="O314" s="1" t="n">
        <v>1</v>
      </c>
      <c r="P314" s="1" t="n">
        <f aca="false">SUM(E314:O314)</f>
        <v>3</v>
      </c>
      <c r="Q314" s="1" t="n">
        <v>100</v>
      </c>
      <c r="R314" s="1" t="n">
        <v>80</v>
      </c>
      <c r="S314" s="1" t="n">
        <v>20</v>
      </c>
      <c r="T314" s="2" t="n">
        <v>86.6666666666667</v>
      </c>
      <c r="U314" s="3" t="n">
        <v>77.3</v>
      </c>
      <c r="V314" s="3" t="n">
        <v>167</v>
      </c>
      <c r="W314" s="2" t="n">
        <v>27.7170210477249</v>
      </c>
      <c r="X314" s="2" t="n">
        <v>1</v>
      </c>
      <c r="Y314" s="3" t="n">
        <v>97.75</v>
      </c>
      <c r="Z314" s="3" t="n">
        <v>96.5</v>
      </c>
      <c r="AA314" s="2" t="n">
        <v>40.9222342247061</v>
      </c>
      <c r="AB314" s="2" t="n">
        <v>0.585329341317365</v>
      </c>
      <c r="AC314" s="2" t="n">
        <v>1.01295336787565</v>
      </c>
      <c r="AD314" s="3" t="n">
        <v>31.6</v>
      </c>
      <c r="AE314" s="3" t="n">
        <v>24.4</v>
      </c>
      <c r="AF314" s="3" t="n">
        <v>52.9</v>
      </c>
      <c r="AG314" s="1" t="n">
        <v>15</v>
      </c>
      <c r="AH314" s="3" t="n">
        <v>49.2</v>
      </c>
      <c r="AI314" s="3" t="n">
        <v>38</v>
      </c>
      <c r="AJ314" s="3" t="n">
        <v>50.2</v>
      </c>
      <c r="AK314" s="3" t="n">
        <v>2.7</v>
      </c>
      <c r="AL314" s="1" t="n">
        <v>1559</v>
      </c>
      <c r="AM314" s="1" t="n">
        <v>72</v>
      </c>
      <c r="AN314" s="1" t="n">
        <v>2775</v>
      </c>
      <c r="AO314" s="1" t="n">
        <v>99</v>
      </c>
      <c r="AP314" s="1" t="n">
        <v>156</v>
      </c>
      <c r="AQ314" s="1" t="n">
        <v>134</v>
      </c>
      <c r="AR314" s="1" t="n">
        <v>98</v>
      </c>
      <c r="AS314" s="1" t="n">
        <v>139</v>
      </c>
      <c r="AT314" s="1" t="n">
        <v>1</v>
      </c>
      <c r="AU314" s="1" t="n">
        <f aca="false">((AO314*15)+(AP314*30)+(AQ314*30)+(AR314*30)+(AS314*15))-(AO314*120)</f>
        <v>3330</v>
      </c>
      <c r="AV314" s="1" t="n">
        <f aca="false">((AO314*15)+(AP314*30)+(AQ314*30)+(AR314*30)+(AS314*15))</f>
        <v>15210</v>
      </c>
      <c r="BS314" s="1" t="n">
        <v>150</v>
      </c>
      <c r="BT314" s="1" t="n">
        <v>0</v>
      </c>
      <c r="BU314" s="1" t="n">
        <v>13</v>
      </c>
      <c r="BV314" s="1" t="n">
        <v>1</v>
      </c>
      <c r="BW314" s="1" t="n">
        <v>106</v>
      </c>
      <c r="BX314" s="1" t="n">
        <v>0</v>
      </c>
      <c r="BY314" s="1" t="n">
        <v>31</v>
      </c>
      <c r="BZ314" s="1" t="n">
        <v>153</v>
      </c>
      <c r="CA314" s="1" t="n">
        <v>1</v>
      </c>
      <c r="CB314" s="1" t="n">
        <v>3</v>
      </c>
      <c r="CL314" s="4" t="n">
        <v>0.045</v>
      </c>
      <c r="CM314" s="4" t="n">
        <v>0.06</v>
      </c>
    </row>
    <row r="315" customFormat="false" ht="15" hidden="false" customHeight="true" outlineLevel="0" collapsed="false">
      <c r="A315" s="1" t="n">
        <v>31151</v>
      </c>
      <c r="B315" s="1" t="n">
        <v>2</v>
      </c>
      <c r="C315" s="1" t="n">
        <v>53</v>
      </c>
      <c r="D315" s="1" t="n">
        <v>1</v>
      </c>
      <c r="E315" s="1" t="n">
        <v>0</v>
      </c>
      <c r="F315" s="1" t="n">
        <v>1</v>
      </c>
      <c r="G315" s="1" t="n">
        <v>0</v>
      </c>
      <c r="H315" s="1" t="n">
        <v>0</v>
      </c>
      <c r="I315" s="1" t="n">
        <v>0</v>
      </c>
      <c r="J315" s="1" t="n">
        <v>0</v>
      </c>
      <c r="K315" s="1" t="n">
        <v>0</v>
      </c>
      <c r="L315" s="1" t="n">
        <v>0</v>
      </c>
      <c r="M315" s="1" t="n">
        <v>1</v>
      </c>
      <c r="N315" s="1" t="n">
        <v>0</v>
      </c>
      <c r="O315" s="1" t="n">
        <v>1</v>
      </c>
      <c r="P315" s="1" t="n">
        <f aca="false">SUM(E315:O315)</f>
        <v>3</v>
      </c>
      <c r="Q315" s="1" t="n">
        <v>160</v>
      </c>
      <c r="R315" s="1" t="n">
        <v>100</v>
      </c>
      <c r="S315" s="1" t="n">
        <v>60</v>
      </c>
      <c r="T315" s="2" t="n">
        <v>120</v>
      </c>
      <c r="U315" s="3" t="n">
        <v>80.4</v>
      </c>
      <c r="V315" s="3" t="n">
        <v>157</v>
      </c>
      <c r="W315" s="2" t="n">
        <v>32.6179561036959</v>
      </c>
      <c r="X315" s="2" t="n">
        <v>2</v>
      </c>
      <c r="Y315" s="3" t="n">
        <v>97.3</v>
      </c>
      <c r="Z315" s="3" t="n">
        <v>112.5</v>
      </c>
      <c r="AA315" s="2" t="n">
        <v>43.5813711003992</v>
      </c>
      <c r="AB315" s="2" t="n">
        <v>0.619745222929936</v>
      </c>
      <c r="AC315" s="2" t="n">
        <v>0.864888888888889</v>
      </c>
      <c r="AD315" s="3" t="n">
        <v>42.9</v>
      </c>
      <c r="AE315" s="3" t="n">
        <v>34.5</v>
      </c>
      <c r="AF315" s="3" t="n">
        <v>45.9</v>
      </c>
      <c r="AG315" s="1" t="n">
        <v>11</v>
      </c>
      <c r="AH315" s="3" t="n">
        <v>40.4</v>
      </c>
      <c r="AI315" s="3" t="n">
        <v>32.5</v>
      </c>
      <c r="AJ315" s="3" t="n">
        <v>43.6</v>
      </c>
      <c r="AK315" s="3" t="n">
        <v>2.3</v>
      </c>
      <c r="AL315" s="1" t="n">
        <v>1415</v>
      </c>
      <c r="AM315" s="1" t="n">
        <v>67</v>
      </c>
      <c r="AN315" s="1" t="n">
        <v>2321</v>
      </c>
      <c r="AO315" s="1" t="n">
        <v>116</v>
      </c>
      <c r="AP315" s="1" t="n">
        <v>137</v>
      </c>
      <c r="AQ315" s="1" t="n">
        <v>203</v>
      </c>
      <c r="AR315" s="1" t="n">
        <v>256</v>
      </c>
      <c r="AS315" s="1" t="n">
        <v>250</v>
      </c>
      <c r="AT315" s="1" t="n">
        <v>5</v>
      </c>
      <c r="AU315" s="1" t="n">
        <f aca="false">((AO315*15)+(AP315*30)+(AQ315*30)+(AR315*30)+(AS315*15))-(AO315*120)</f>
        <v>9450</v>
      </c>
      <c r="AV315" s="1" t="n">
        <f aca="false">((AO315*15)+(AP315*30)+(AQ315*30)+(AR315*30)+(AS315*15))</f>
        <v>23370</v>
      </c>
      <c r="AW315" s="1" t="n">
        <v>5.09</v>
      </c>
      <c r="AX315" s="4" t="n">
        <f aca="false">10000/SQRT((AO315*BE315)*(AVERAGE(AO315:AS315)*AVERAGE(BE315:BI315)))</f>
        <v>2.21056224700751</v>
      </c>
      <c r="AY315" s="4" t="n">
        <v>1</v>
      </c>
      <c r="AZ315" s="2" t="n">
        <f aca="false">(AO315*BE315)/405</f>
        <v>3.86666666666667</v>
      </c>
      <c r="BA315" s="2" t="n">
        <v>1</v>
      </c>
      <c r="BB315" s="2" t="n">
        <f aca="false">1/(LOG(BE315)+LOG(AO315))</f>
        <v>0.313009446572837</v>
      </c>
      <c r="BC315" s="2" t="n">
        <f aca="false">(BF315-BE315)/(AP315-AO315)</f>
        <v>0.780952380952381</v>
      </c>
      <c r="BD315" s="2" t="n">
        <f aca="false">(20*BE315)/((AO315/18)-3.5)</f>
        <v>91.6981132075472</v>
      </c>
      <c r="BE315" s="3" t="n">
        <v>13.5</v>
      </c>
      <c r="BF315" s="3" t="n">
        <v>29.9</v>
      </c>
      <c r="BG315" s="3" t="n">
        <v>89.2</v>
      </c>
      <c r="BH315" s="3" t="n">
        <v>103</v>
      </c>
      <c r="BI315" s="3" t="n">
        <v>104</v>
      </c>
      <c r="BJ315" s="2" t="n">
        <f aca="false">((BE315*15)+(BF315*30)+(BG315*30)+(BH315*30)+(BI315*15))-(BE315*120)</f>
        <v>6805.5</v>
      </c>
      <c r="BK315" s="2" t="n">
        <f aca="false">((BE315*15)+(BF315*30)+(BG315*30)+(BH315*30)+(BI315*15))</f>
        <v>8425.5</v>
      </c>
      <c r="BL315" s="2" t="n">
        <f aca="false">(1/BE315)</f>
        <v>0.0740740740740741</v>
      </c>
      <c r="BM315" s="2" t="n">
        <f aca="false">(BJ315/AU315)</f>
        <v>0.72015873015873</v>
      </c>
      <c r="BN315" s="2" t="n">
        <f aca="false">(BK315/AV315)</f>
        <v>0.360526315789474</v>
      </c>
      <c r="BO315" s="2" t="n">
        <f aca="false">(AX315*BM315)</f>
        <v>1.59195570074176</v>
      </c>
      <c r="BP315" s="2" t="n">
        <f aca="false">(AX315*BN315)</f>
        <v>0.796965862736919</v>
      </c>
      <c r="BQ315" s="2" t="n">
        <v>1</v>
      </c>
      <c r="BR315" s="4" t="n">
        <f aca="false">(BC315*BL315)</f>
        <v>0.0578483245149912</v>
      </c>
      <c r="BS315" s="1" t="n">
        <v>168</v>
      </c>
      <c r="BT315" s="1" t="n">
        <v>0</v>
      </c>
      <c r="BU315" s="1" t="n">
        <v>30</v>
      </c>
      <c r="BV315" s="1" t="n">
        <v>1</v>
      </c>
      <c r="BW315" s="1" t="n">
        <v>116</v>
      </c>
      <c r="BX315" s="1" t="n">
        <v>0</v>
      </c>
      <c r="BY315" s="1" t="n">
        <v>22</v>
      </c>
      <c r="BZ315" s="1" t="n">
        <v>111</v>
      </c>
      <c r="CA315" s="1" t="n">
        <v>0</v>
      </c>
      <c r="CB315" s="1" t="n">
        <v>5</v>
      </c>
      <c r="CC315" s="1" t="n">
        <v>2</v>
      </c>
      <c r="CL315" s="4" t="n">
        <v>0.04</v>
      </c>
      <c r="CM315" s="4" t="n">
        <v>0.045</v>
      </c>
      <c r="FM315" s="1" t="n">
        <v>0</v>
      </c>
      <c r="FN315" s="1" t="n">
        <v>0</v>
      </c>
      <c r="FO315" s="1" t="n">
        <v>2</v>
      </c>
      <c r="FP315" s="1" t="n">
        <v>2</v>
      </c>
      <c r="FQ315" s="1" t="n">
        <v>33.71339</v>
      </c>
      <c r="FR315" s="1" t="n">
        <v>114.9164</v>
      </c>
      <c r="FS315" s="1" t="n">
        <v>0.14</v>
      </c>
      <c r="FT315" s="1" t="n">
        <v>5</v>
      </c>
      <c r="FU315" s="1" t="n">
        <v>4</v>
      </c>
      <c r="FV315" s="1" t="n">
        <v>3</v>
      </c>
      <c r="FW315" s="1" t="n">
        <v>2033.3</v>
      </c>
      <c r="FX315" s="1" t="n">
        <v>73.45</v>
      </c>
      <c r="FY315" s="1" t="n">
        <v>41.43</v>
      </c>
      <c r="FZ315" s="1" t="n">
        <v>41.67</v>
      </c>
      <c r="GA315" s="1" t="n">
        <v>21.93</v>
      </c>
      <c r="GB315" s="1" t="n">
        <v>289.93</v>
      </c>
      <c r="GC315" s="1" t="n">
        <v>44.45</v>
      </c>
      <c r="GD315" s="1" t="n">
        <v>46.07</v>
      </c>
      <c r="GE315" s="1" t="n">
        <v>40.32</v>
      </c>
      <c r="GF315" s="1" t="n">
        <v>68.15</v>
      </c>
      <c r="GG315" s="1" t="n">
        <v>2.35</v>
      </c>
      <c r="GH315" s="1" t="n">
        <v>34.47</v>
      </c>
      <c r="GI315" s="1" t="n">
        <v>7.93</v>
      </c>
      <c r="GJ315" s="1" t="n">
        <v>26.38</v>
      </c>
      <c r="GK315" s="1" t="n">
        <v>23.68</v>
      </c>
      <c r="GL315" s="1" t="n">
        <v>17.01</v>
      </c>
      <c r="GM315" s="1" t="n">
        <v>6.92</v>
      </c>
      <c r="GN315" s="1" t="n">
        <v>0</v>
      </c>
      <c r="GO315" s="1" t="n">
        <v>14.03</v>
      </c>
      <c r="GP315" s="1" t="n">
        <v>4.7</v>
      </c>
      <c r="GQ315" s="1" t="n">
        <v>5.41</v>
      </c>
      <c r="GR315" s="1" t="n">
        <v>1.77</v>
      </c>
      <c r="GS315" s="1" t="n">
        <v>1421.16</v>
      </c>
      <c r="GT315" s="1" t="n">
        <v>13.51</v>
      </c>
      <c r="GU315" s="1" t="n">
        <v>0.61</v>
      </c>
      <c r="GV315" s="1" t="n">
        <v>407.25</v>
      </c>
      <c r="GW315" s="1" t="n">
        <v>1549.59</v>
      </c>
      <c r="GX315" s="1" t="n">
        <v>4006.44</v>
      </c>
      <c r="GY315" s="1" t="n">
        <v>1777.32</v>
      </c>
      <c r="GZ315" s="1" t="n">
        <v>8.38</v>
      </c>
      <c r="HA315" s="1" t="n">
        <v>1.54</v>
      </c>
      <c r="HB315" s="1" t="n">
        <v>3.36</v>
      </c>
      <c r="HC315" s="1" t="n">
        <v>0</v>
      </c>
      <c r="HD315" s="1" t="n">
        <v>45.19</v>
      </c>
      <c r="HE315" s="1" t="n">
        <v>204.57</v>
      </c>
      <c r="HF315" s="1" t="n">
        <v>1.75</v>
      </c>
      <c r="HG315" s="1" t="n">
        <v>2.7</v>
      </c>
      <c r="HH315" s="1" t="n">
        <v>14.82</v>
      </c>
      <c r="HI315" s="1" t="n">
        <v>6.27</v>
      </c>
      <c r="HJ315" s="1" t="n">
        <v>2.04</v>
      </c>
      <c r="HK315" s="1" t="n">
        <v>1.88</v>
      </c>
      <c r="HL315" s="1" t="n">
        <v>423.75</v>
      </c>
      <c r="HM315" s="1" t="n">
        <v>6.78</v>
      </c>
      <c r="HN315" s="1" t="n">
        <v>248.81</v>
      </c>
      <c r="HO315" s="1" t="n">
        <v>9076.63</v>
      </c>
      <c r="HP315" s="1" t="n">
        <v>9236.32</v>
      </c>
      <c r="HQ315" s="1" t="n">
        <v>108.45</v>
      </c>
      <c r="HR315" s="1" t="n">
        <v>4741.07</v>
      </c>
      <c r="HS315" s="1" t="n">
        <v>466.95</v>
      </c>
      <c r="HT315" s="1" t="n">
        <v>6514.47</v>
      </c>
      <c r="HU315" s="1" t="n">
        <v>7433.97</v>
      </c>
      <c r="HV315" s="1" t="n">
        <v>416.54</v>
      </c>
      <c r="HW315" s="1" t="n">
        <v>7.51</v>
      </c>
      <c r="HX315" s="1" t="n">
        <v>6.7</v>
      </c>
      <c r="HY315" s="1" t="n">
        <v>6.14</v>
      </c>
      <c r="HZ315" s="1" t="n">
        <v>0.45</v>
      </c>
      <c r="IA315" s="1" t="n">
        <v>4.76</v>
      </c>
      <c r="IB315" s="1" t="n">
        <v>0.81</v>
      </c>
      <c r="IC315" s="1" t="n">
        <v>12.74</v>
      </c>
      <c r="ID315" s="1" t="n">
        <v>6.68</v>
      </c>
      <c r="IE315" s="1" t="n">
        <v>28.7</v>
      </c>
      <c r="IF315" s="1" t="n">
        <v>23.02</v>
      </c>
      <c r="IG315" s="1" t="n">
        <v>7.77</v>
      </c>
      <c r="IH315" s="1" t="n">
        <v>265.54</v>
      </c>
      <c r="II315" s="1" t="n">
        <v>3.91</v>
      </c>
      <c r="IJ315" s="1" t="n">
        <v>50.99</v>
      </c>
      <c r="IK315" s="1" t="n">
        <v>241.87</v>
      </c>
      <c r="IL315" s="1" t="n">
        <v>1742196.9</v>
      </c>
      <c r="IM315" s="1" t="n">
        <v>6009.03</v>
      </c>
      <c r="IN315" s="1" t="n">
        <v>48.85</v>
      </c>
      <c r="IO315" s="1" t="n">
        <v>0.75</v>
      </c>
      <c r="IP315" s="1" t="n">
        <v>0.48</v>
      </c>
      <c r="IQ315" s="1" t="n">
        <v>0.31</v>
      </c>
      <c r="IR315" s="1" t="n">
        <v>0.66</v>
      </c>
      <c r="IS315" s="1" t="n">
        <v>1.19</v>
      </c>
      <c r="IT315" s="1" t="n">
        <v>0.51</v>
      </c>
      <c r="IU315" s="1" t="n">
        <v>2.66</v>
      </c>
      <c r="IV315" s="1" t="n">
        <v>3.39</v>
      </c>
      <c r="IW315" s="1" t="n">
        <v>11.43</v>
      </c>
      <c r="IX315" s="1" t="n">
        <v>12.17</v>
      </c>
      <c r="IY315" s="1" t="n">
        <v>5.84</v>
      </c>
      <c r="IZ315" s="1" t="n">
        <v>3.62</v>
      </c>
      <c r="JA315" s="1" t="n">
        <v>1.03</v>
      </c>
      <c r="JB315" s="1" t="n">
        <v>0.15</v>
      </c>
      <c r="JC315" s="1" t="n">
        <v>17.38</v>
      </c>
      <c r="JD315" s="1" t="n">
        <v>12.15</v>
      </c>
      <c r="JE315" s="1" t="n">
        <v>0.96</v>
      </c>
      <c r="JF315" s="1" t="n">
        <v>0.05</v>
      </c>
      <c r="JG315" s="1" t="n">
        <v>0</v>
      </c>
      <c r="JH315" s="1" t="n">
        <v>4.95</v>
      </c>
      <c r="JI315" s="1" t="n">
        <v>4.58</v>
      </c>
      <c r="JJ315" s="1" t="n">
        <v>0.11</v>
      </c>
      <c r="JK315" s="1" t="n">
        <v>0.13</v>
      </c>
      <c r="JL315" s="1" t="n">
        <v>0.82</v>
      </c>
      <c r="JM315" s="1" t="n">
        <v>0.66</v>
      </c>
      <c r="JN315" s="1" t="n">
        <v>0</v>
      </c>
      <c r="JO315" s="1" t="n">
        <v>0.05</v>
      </c>
      <c r="JP315" s="1" t="n">
        <v>0.02</v>
      </c>
      <c r="JQ315" s="1" t="n">
        <v>0.02</v>
      </c>
      <c r="JR315" s="1" t="n">
        <v>0.02</v>
      </c>
      <c r="JS315" s="1" t="n">
        <v>0</v>
      </c>
      <c r="JT315" s="1" t="n">
        <v>0.08</v>
      </c>
      <c r="JU315" s="1" t="n">
        <v>0.06</v>
      </c>
      <c r="JV315" s="1" t="n">
        <v>56</v>
      </c>
      <c r="JW315" s="1" t="n">
        <v>3360</v>
      </c>
      <c r="JX315" s="1" t="n">
        <v>50.4</v>
      </c>
      <c r="JY315" s="1" t="n">
        <v>13.9505</v>
      </c>
      <c r="JZ315" s="1" t="n">
        <v>10.367</v>
      </c>
      <c r="KA315" s="1" t="n">
        <v>622.02</v>
      </c>
      <c r="KB315" s="1" t="n">
        <v>37.9196</v>
      </c>
      <c r="KC315" s="1" t="n">
        <v>14.492</v>
      </c>
      <c r="KD315" s="1" t="n">
        <v>869.52</v>
      </c>
      <c r="KE315" s="1" t="n">
        <v>51.375</v>
      </c>
      <c r="KF315" s="1" t="n">
        <v>107.375</v>
      </c>
      <c r="KG315" s="1" t="n">
        <v>122.7825</v>
      </c>
    </row>
    <row r="316" customFormat="false" ht="15" hidden="false" customHeight="true" outlineLevel="0" collapsed="false">
      <c r="A316" s="1" t="n">
        <v>31156</v>
      </c>
      <c r="B316" s="1" t="n">
        <v>1</v>
      </c>
      <c r="C316" s="1" t="n">
        <v>58</v>
      </c>
      <c r="D316" s="1" t="n">
        <v>1</v>
      </c>
      <c r="E316" s="1" t="n">
        <v>1</v>
      </c>
      <c r="F316" s="1" t="n">
        <v>1</v>
      </c>
      <c r="G316" s="1" t="n">
        <v>1</v>
      </c>
      <c r="H316" s="1" t="n">
        <v>0</v>
      </c>
      <c r="I316" s="1" t="n">
        <v>0</v>
      </c>
      <c r="J316" s="1" t="n">
        <v>0</v>
      </c>
      <c r="K316" s="1" t="n">
        <v>0</v>
      </c>
      <c r="L316" s="1" t="n">
        <v>0</v>
      </c>
      <c r="M316" s="1" t="n">
        <v>0</v>
      </c>
      <c r="N316" s="1" t="n">
        <v>0</v>
      </c>
      <c r="O316" s="1" t="n">
        <v>1</v>
      </c>
      <c r="P316" s="1" t="n">
        <f aca="false">SUM(E316:O316)</f>
        <v>4</v>
      </c>
      <c r="Q316" s="1" t="n">
        <v>115</v>
      </c>
      <c r="R316" s="1" t="n">
        <v>80</v>
      </c>
      <c r="S316" s="1" t="n">
        <v>35</v>
      </c>
      <c r="T316" s="2" t="n">
        <v>91.6666666666667</v>
      </c>
      <c r="U316" s="3" t="n">
        <v>76.3</v>
      </c>
      <c r="V316" s="3" t="n">
        <v>178</v>
      </c>
      <c r="W316" s="2" t="n">
        <v>24.0815553591718</v>
      </c>
      <c r="X316" s="2" t="n">
        <v>0</v>
      </c>
      <c r="Y316" s="3" t="n">
        <v>86.5</v>
      </c>
      <c r="Z316" s="3" t="n">
        <v>102.7</v>
      </c>
      <c r="AA316" s="2" t="n">
        <v>38.8644144589179</v>
      </c>
      <c r="AB316" s="2" t="n">
        <v>0.485955056179775</v>
      </c>
      <c r="AC316" s="2" t="n">
        <v>0.842259006815969</v>
      </c>
      <c r="AD316" s="3" t="n">
        <v>21.4</v>
      </c>
      <c r="AE316" s="3" t="n">
        <v>16.3</v>
      </c>
      <c r="AF316" s="3" t="n">
        <v>60</v>
      </c>
      <c r="AG316" s="1" t="n">
        <v>10</v>
      </c>
      <c r="AH316" s="3" t="n">
        <v>52.8</v>
      </c>
      <c r="AI316" s="3" t="n">
        <v>40.3</v>
      </c>
      <c r="AJ316" s="3" t="n">
        <v>57</v>
      </c>
      <c r="AK316" s="3" t="n">
        <v>3</v>
      </c>
      <c r="AL316" s="1" t="n">
        <v>1724</v>
      </c>
      <c r="AM316" s="1" t="n">
        <v>44</v>
      </c>
      <c r="AN316" s="1" t="n">
        <v>2672</v>
      </c>
      <c r="AO316" s="1" t="n">
        <v>89</v>
      </c>
      <c r="AP316" s="1" t="n">
        <v>128</v>
      </c>
      <c r="AQ316" s="1" t="n">
        <v>143</v>
      </c>
      <c r="AR316" s="1" t="n">
        <v>123</v>
      </c>
      <c r="AS316" s="1" t="n">
        <v>109</v>
      </c>
      <c r="AT316" s="1" t="n">
        <v>1</v>
      </c>
      <c r="AU316" s="1" t="n">
        <f aca="false">((AO316*15)+(AP316*30)+(AQ316*30)+(AR316*30)+(AS316*15))-(AO316*120)</f>
        <v>4110</v>
      </c>
      <c r="AV316" s="1" t="n">
        <f aca="false">((AO316*15)+(AP316*30)+(AQ316*30)+(AR316*30)+(AS316*15))</f>
        <v>14790</v>
      </c>
      <c r="BS316" s="1" t="n">
        <v>185</v>
      </c>
      <c r="BT316" s="1" t="n">
        <v>0</v>
      </c>
      <c r="BU316" s="1" t="n">
        <v>38</v>
      </c>
      <c r="BV316" s="1" t="n">
        <v>1</v>
      </c>
      <c r="BW316" s="1" t="n">
        <v>94</v>
      </c>
      <c r="BX316" s="1" t="n">
        <v>0</v>
      </c>
      <c r="BY316" s="1" t="n">
        <v>53</v>
      </c>
      <c r="BZ316" s="1" t="n">
        <v>264</v>
      </c>
      <c r="CA316" s="1" t="n">
        <v>1</v>
      </c>
      <c r="CB316" s="1" t="n">
        <v>1</v>
      </c>
      <c r="CL316" s="4" t="n">
        <v>0.05</v>
      </c>
      <c r="CM316" s="4" t="n">
        <v>0.04</v>
      </c>
    </row>
    <row r="317" customFormat="false" ht="15" hidden="false" customHeight="true" outlineLevel="0" collapsed="false">
      <c r="A317" s="1" t="n">
        <v>31174</v>
      </c>
      <c r="B317" s="1" t="n">
        <v>2</v>
      </c>
      <c r="C317" s="1" t="n">
        <v>44</v>
      </c>
      <c r="D317" s="1" t="n">
        <v>1</v>
      </c>
      <c r="E317" s="1" t="n">
        <v>1</v>
      </c>
      <c r="F317" s="1" t="n">
        <v>0</v>
      </c>
      <c r="G317" s="1" t="n">
        <v>1</v>
      </c>
      <c r="H317" s="1" t="n">
        <v>0</v>
      </c>
      <c r="I317" s="1" t="n">
        <v>0</v>
      </c>
      <c r="J317" s="1" t="n">
        <v>0</v>
      </c>
      <c r="K317" s="1" t="n">
        <v>0</v>
      </c>
      <c r="L317" s="1" t="n">
        <v>0</v>
      </c>
      <c r="M317" s="1" t="n">
        <v>0</v>
      </c>
      <c r="N317" s="1" t="n">
        <v>0</v>
      </c>
      <c r="O317" s="1" t="n">
        <v>1</v>
      </c>
      <c r="P317" s="1" t="n">
        <f aca="false">SUM(E317:O317)</f>
        <v>3</v>
      </c>
      <c r="Q317" s="1" t="n">
        <v>120</v>
      </c>
      <c r="R317" s="1" t="n">
        <v>70</v>
      </c>
      <c r="S317" s="1" t="n">
        <v>50</v>
      </c>
      <c r="T317" s="2" t="n">
        <v>86.6666666666667</v>
      </c>
      <c r="U317" s="3" t="n">
        <v>62.9</v>
      </c>
      <c r="V317" s="3" t="n">
        <v>161</v>
      </c>
      <c r="W317" s="2" t="n">
        <v>24.2660391188612</v>
      </c>
      <c r="X317" s="2" t="n">
        <v>0</v>
      </c>
      <c r="Y317" s="3" t="n">
        <v>80.5</v>
      </c>
      <c r="Z317" s="3" t="n">
        <v>100.5</v>
      </c>
      <c r="AA317" s="2" t="n">
        <v>53.5041011749297</v>
      </c>
      <c r="AB317" s="2" t="n">
        <v>0.5</v>
      </c>
      <c r="AC317" s="2" t="n">
        <v>0.800995024875622</v>
      </c>
      <c r="AD317" s="3" t="n">
        <v>36.4</v>
      </c>
      <c r="AE317" s="3" t="n">
        <v>22.9</v>
      </c>
      <c r="AF317" s="3" t="n">
        <v>40</v>
      </c>
      <c r="AG317" s="1" t="n">
        <v>6</v>
      </c>
      <c r="AH317" s="3" t="n">
        <v>44.2</v>
      </c>
      <c r="AI317" s="3" t="n">
        <v>27.8</v>
      </c>
      <c r="AJ317" s="3" t="n">
        <v>38</v>
      </c>
      <c r="AK317" s="3" t="n">
        <v>2</v>
      </c>
      <c r="AL317" s="1" t="n">
        <v>1230</v>
      </c>
      <c r="AM317" s="1" t="n">
        <v>50</v>
      </c>
      <c r="AN317" s="1" t="n">
        <v>1919</v>
      </c>
      <c r="AO317" s="1" t="n">
        <v>107</v>
      </c>
      <c r="AP317" s="1" t="n">
        <v>193</v>
      </c>
      <c r="AQ317" s="1" t="n">
        <v>123</v>
      </c>
      <c r="AR317" s="1" t="n">
        <v>159</v>
      </c>
      <c r="AS317" s="1" t="n">
        <v>141</v>
      </c>
      <c r="AT317" s="1" t="n">
        <v>4</v>
      </c>
      <c r="AU317" s="1" t="n">
        <f aca="false">((AO317*15)+(AP317*30)+(AQ317*30)+(AR317*30)+(AS317*15))-(AO317*120)</f>
        <v>5130</v>
      </c>
      <c r="AV317" s="1" t="n">
        <f aca="false">((AO317*15)+(AP317*30)+(AQ317*30)+(AR317*30)+(AS317*15))</f>
        <v>17970</v>
      </c>
      <c r="AW317" s="1" t="n">
        <v>5.19</v>
      </c>
      <c r="AX317" s="4" t="n">
        <f aca="false">10000/SQRT((AO317*BE317)*(AVERAGE(AO317:AS317)*AVERAGE(BE317:BI317)))</f>
        <v>4.69441438477725</v>
      </c>
      <c r="AY317" s="4" t="n">
        <v>0</v>
      </c>
      <c r="AZ317" s="2" t="n">
        <f aca="false">(AO317*BE317)/405</f>
        <v>1.94713580246914</v>
      </c>
      <c r="BA317" s="2" t="n">
        <v>0</v>
      </c>
      <c r="BB317" s="2" t="n">
        <f aca="false">1/(LOG(BE317)+LOG(AO317))</f>
        <v>0.34520239678654</v>
      </c>
      <c r="BC317" s="2" t="n">
        <f aca="false">(BF317-BE317)/(AP317-AO317)</f>
        <v>0.571279069767442</v>
      </c>
      <c r="BD317" s="2" t="n">
        <f aca="false">(20*BE317)/((AO317/18)-3.5)</f>
        <v>60.3</v>
      </c>
      <c r="BE317" s="3" t="n">
        <v>7.37</v>
      </c>
      <c r="BF317" s="3" t="n">
        <v>56.5</v>
      </c>
      <c r="BG317" s="3" t="n">
        <v>38.9</v>
      </c>
      <c r="BH317" s="3" t="n">
        <v>61.7</v>
      </c>
      <c r="BI317" s="3" t="n">
        <v>34.5</v>
      </c>
      <c r="BJ317" s="2" t="n">
        <f aca="false">((BE317*15)+(BF317*30)+(BG317*30)+(BH317*30)+(BI317*15))-(BE317*120)</f>
        <v>4456.65</v>
      </c>
      <c r="BK317" s="2" t="n">
        <f aca="false">((BE317*15)+(BF317*30)+(BG317*30)+(BH317*30)+(BI317*15))</f>
        <v>5341.05</v>
      </c>
      <c r="BL317" s="2" t="n">
        <f aca="false">(1/BE317)</f>
        <v>0.135685210312076</v>
      </c>
      <c r="BM317" s="2" t="n">
        <f aca="false">(BJ317/AU317)</f>
        <v>0.868742690058479</v>
      </c>
      <c r="BN317" s="2" t="n">
        <f aca="false">(BK317/AV317)</f>
        <v>0.297220367278798</v>
      </c>
      <c r="BO317" s="2" t="n">
        <f aca="false">(AX317*BM317)</f>
        <v>4.07823818088061</v>
      </c>
      <c r="BP317" s="2" t="n">
        <f aca="false">(AX317*BN317)</f>
        <v>1.39527556760237</v>
      </c>
      <c r="BQ317" s="2" t="n">
        <v>2</v>
      </c>
      <c r="BR317" s="4" t="n">
        <f aca="false">(BC317*BL317)</f>
        <v>0.0775141207282825</v>
      </c>
      <c r="BS317" s="1" t="n">
        <v>188</v>
      </c>
      <c r="BT317" s="1" t="n">
        <v>0</v>
      </c>
      <c r="BU317" s="1" t="n">
        <v>43</v>
      </c>
      <c r="BV317" s="1" t="n">
        <v>1</v>
      </c>
      <c r="BW317" s="1" t="n">
        <v>124</v>
      </c>
      <c r="BX317" s="1" t="n">
        <v>0</v>
      </c>
      <c r="BY317" s="1" t="n">
        <v>21</v>
      </c>
      <c r="BZ317" s="1" t="n">
        <v>104</v>
      </c>
      <c r="CA317" s="1" t="n">
        <v>0</v>
      </c>
      <c r="CB317" s="1" t="n">
        <v>0</v>
      </c>
      <c r="CL317" s="4" t="n">
        <v>0.06</v>
      </c>
      <c r="CM317" s="4" t="n">
        <v>0.045</v>
      </c>
      <c r="FN317" s="1" t="n">
        <v>9</v>
      </c>
      <c r="FO317" s="1" t="n">
        <v>2</v>
      </c>
      <c r="FP317" s="1" t="n">
        <v>2</v>
      </c>
      <c r="FQ317" s="1" t="n">
        <v>31.63833</v>
      </c>
      <c r="FR317" s="1" t="n">
        <v>1033.619</v>
      </c>
      <c r="FS317" s="1" t="n">
        <v>0.14</v>
      </c>
      <c r="FT317" s="1" t="n">
        <v>1</v>
      </c>
      <c r="FU317" s="1" t="n">
        <v>2</v>
      </c>
      <c r="FV317" s="1" t="n">
        <v>1</v>
      </c>
      <c r="FW317" s="1" t="n">
        <v>5339.67</v>
      </c>
      <c r="FX317" s="1" t="n">
        <v>150.9</v>
      </c>
      <c r="FY317" s="1" t="n">
        <v>71.82</v>
      </c>
      <c r="FZ317" s="1" t="n">
        <v>84.42</v>
      </c>
      <c r="GA317" s="1" t="n">
        <v>73.32</v>
      </c>
      <c r="GB317" s="1" t="n">
        <v>944.02</v>
      </c>
      <c r="GC317" s="1" t="n">
        <v>233.14</v>
      </c>
      <c r="GD317" s="1" t="n">
        <v>118.87</v>
      </c>
      <c r="GE317" s="1" t="n">
        <v>77.16</v>
      </c>
      <c r="GF317" s="1" t="n">
        <v>142.5</v>
      </c>
      <c r="GG317" s="1" t="n">
        <v>6.65</v>
      </c>
      <c r="GH317" s="1" t="n">
        <v>59.29</v>
      </c>
      <c r="GI317" s="1" t="n">
        <v>29.77</v>
      </c>
      <c r="GJ317" s="1" t="n">
        <v>92.12</v>
      </c>
      <c r="GK317" s="1" t="n">
        <v>103.88</v>
      </c>
      <c r="GL317" s="1" t="n">
        <v>61.29</v>
      </c>
      <c r="GM317" s="1" t="n">
        <v>24.86</v>
      </c>
      <c r="GN317" s="1" t="n">
        <v>0</v>
      </c>
      <c r="GO317" s="1" t="n">
        <v>40.45</v>
      </c>
      <c r="GP317" s="1" t="n">
        <v>12.19</v>
      </c>
      <c r="GQ317" s="1" t="n">
        <v>16.85</v>
      </c>
      <c r="GR317" s="1" t="n">
        <v>5.48</v>
      </c>
      <c r="GS317" s="1" t="n">
        <v>3266.33</v>
      </c>
      <c r="GT317" s="1" t="n">
        <v>34.37</v>
      </c>
      <c r="GU317" s="1" t="n">
        <v>0.5</v>
      </c>
      <c r="GV317" s="1" t="n">
        <v>1246.42</v>
      </c>
      <c r="GW317" s="1" t="n">
        <v>3753.66</v>
      </c>
      <c r="GX317" s="1" t="n">
        <v>13781.87</v>
      </c>
      <c r="GY317" s="1" t="n">
        <v>3480.58</v>
      </c>
      <c r="GZ317" s="1" t="n">
        <v>23.31</v>
      </c>
      <c r="HA317" s="1" t="n">
        <v>4.91</v>
      </c>
      <c r="HB317" s="1" t="n">
        <v>11.32</v>
      </c>
      <c r="HC317" s="1" t="n">
        <v>0</v>
      </c>
      <c r="HD317" s="1" t="n">
        <v>81.07</v>
      </c>
      <c r="HE317" s="1" t="n">
        <v>1353.76</v>
      </c>
      <c r="HF317" s="1" t="n">
        <v>4.57</v>
      </c>
      <c r="HG317" s="1" t="n">
        <v>6.67</v>
      </c>
      <c r="HH317" s="1" t="n">
        <v>45.96</v>
      </c>
      <c r="HI317" s="1" t="n">
        <v>16.68</v>
      </c>
      <c r="HJ317" s="1" t="n">
        <v>6.93</v>
      </c>
      <c r="HK317" s="1" t="n">
        <v>6.49</v>
      </c>
      <c r="HL317" s="1" t="n">
        <v>1083.14</v>
      </c>
      <c r="HM317" s="1" t="n">
        <v>8.89</v>
      </c>
      <c r="HN317" s="1" t="n">
        <v>159.12</v>
      </c>
      <c r="HO317" s="1" t="n">
        <v>31954.99</v>
      </c>
      <c r="HP317" s="1" t="n">
        <v>38269.85</v>
      </c>
      <c r="HQ317" s="1" t="n">
        <v>368.79</v>
      </c>
      <c r="HR317" s="1" t="n">
        <v>17595.64</v>
      </c>
      <c r="HS317" s="1" t="n">
        <v>3893.98</v>
      </c>
      <c r="HT317" s="1" t="n">
        <v>52028.43</v>
      </c>
      <c r="HU317" s="1" t="n">
        <v>2648.04</v>
      </c>
      <c r="HV317" s="1" t="n">
        <v>744.62</v>
      </c>
      <c r="HW317" s="1" t="n">
        <v>34.62</v>
      </c>
      <c r="HX317" s="1" t="n">
        <v>44.2</v>
      </c>
      <c r="HY317" s="1" t="n">
        <v>32.23</v>
      </c>
      <c r="HZ317" s="1" t="n">
        <v>2.27</v>
      </c>
      <c r="IA317" s="1" t="n">
        <v>16.38</v>
      </c>
      <c r="IB317" s="1" t="n">
        <v>3.85</v>
      </c>
      <c r="IC317" s="1" t="n">
        <v>56.19</v>
      </c>
      <c r="ID317" s="1" t="n">
        <v>34.93</v>
      </c>
      <c r="IE317" s="1" t="n">
        <v>59.72</v>
      </c>
      <c r="IF317" s="1" t="n">
        <v>65.98</v>
      </c>
      <c r="IG317" s="1" t="n">
        <v>24.13</v>
      </c>
      <c r="IH317" s="1" t="n">
        <v>462.06</v>
      </c>
      <c r="II317" s="1" t="n">
        <v>3.91</v>
      </c>
      <c r="IJ317" s="1" t="n">
        <v>718.26</v>
      </c>
      <c r="IK317" s="1" t="n">
        <v>187.59</v>
      </c>
      <c r="IL317" s="1" t="n">
        <v>7485558.9</v>
      </c>
      <c r="IM317" s="1" t="n">
        <v>7929.45</v>
      </c>
      <c r="IN317" s="1" t="n">
        <v>97.81</v>
      </c>
      <c r="IO317" s="1" t="n">
        <v>0.69</v>
      </c>
      <c r="IP317" s="1" t="n">
        <v>0.34</v>
      </c>
      <c r="IQ317" s="1" t="n">
        <v>0.41</v>
      </c>
      <c r="IR317" s="1" t="n">
        <v>0.72</v>
      </c>
      <c r="IS317" s="1" t="n">
        <v>2.75</v>
      </c>
      <c r="IT317" s="1" t="n">
        <v>0.48</v>
      </c>
      <c r="IU317" s="1" t="n">
        <v>3.27</v>
      </c>
      <c r="IV317" s="1" t="n">
        <v>3.51</v>
      </c>
      <c r="IW317" s="1" t="n">
        <v>18.49</v>
      </c>
      <c r="IX317" s="1" t="n">
        <v>17.28</v>
      </c>
      <c r="IY317" s="1" t="n">
        <v>8.24</v>
      </c>
      <c r="IZ317" s="1" t="n">
        <v>5.16</v>
      </c>
      <c r="JA317" s="1" t="n">
        <v>1.8</v>
      </c>
      <c r="JB317" s="1" t="n">
        <v>0.13</v>
      </c>
      <c r="JC317" s="1" t="n">
        <v>47.49</v>
      </c>
      <c r="JD317" s="1" t="n">
        <v>38.02</v>
      </c>
      <c r="JE317" s="1" t="n">
        <v>1.79</v>
      </c>
      <c r="JF317" s="1" t="n">
        <v>0.12</v>
      </c>
      <c r="JG317" s="1" t="n">
        <v>0.17</v>
      </c>
      <c r="JH317" s="1" t="n">
        <v>19.46</v>
      </c>
      <c r="JI317" s="1" t="n">
        <v>18.48</v>
      </c>
      <c r="JJ317" s="1" t="n">
        <v>0.15</v>
      </c>
      <c r="JK317" s="1" t="n">
        <v>0.27</v>
      </c>
      <c r="JL317" s="1" t="n">
        <v>2.04</v>
      </c>
      <c r="JM317" s="1" t="n">
        <v>1.96</v>
      </c>
      <c r="JN317" s="1" t="n">
        <v>0</v>
      </c>
      <c r="JO317" s="1" t="n">
        <v>0.06</v>
      </c>
      <c r="JP317" s="1" t="n">
        <v>0.05</v>
      </c>
      <c r="JQ317" s="1" t="n">
        <v>0.02</v>
      </c>
      <c r="JR317" s="1" t="n">
        <v>0.02</v>
      </c>
      <c r="JS317" s="1" t="n">
        <v>0</v>
      </c>
      <c r="JT317" s="1" t="n">
        <v>0.08</v>
      </c>
      <c r="JU317" s="1" t="n">
        <v>0.05</v>
      </c>
      <c r="JV317" s="1" t="n">
        <v>51</v>
      </c>
      <c r="JW317" s="1" t="n">
        <v>3060</v>
      </c>
      <c r="JX317" s="1" t="n">
        <v>45.9</v>
      </c>
      <c r="JY317" s="1" t="n">
        <v>15.1</v>
      </c>
      <c r="JZ317" s="1" t="n">
        <v>10.25</v>
      </c>
      <c r="KA317" s="1" t="n">
        <v>615</v>
      </c>
      <c r="KB317" s="1" t="n">
        <v>87.10001</v>
      </c>
      <c r="KC317" s="1" t="n">
        <v>34.625</v>
      </c>
      <c r="KD317" s="1" t="n">
        <v>2077.5</v>
      </c>
      <c r="KE317" s="1" t="n">
        <v>99.875</v>
      </c>
      <c r="KF317" s="1" t="n">
        <v>150.875</v>
      </c>
      <c r="KG317" s="1" t="n">
        <v>374.7704</v>
      </c>
    </row>
    <row r="318" customFormat="false" ht="15" hidden="false" customHeight="true" outlineLevel="0" collapsed="false">
      <c r="A318" s="1" t="n">
        <v>31176</v>
      </c>
      <c r="B318" s="1" t="n">
        <v>2</v>
      </c>
      <c r="C318" s="1" t="n">
        <v>38</v>
      </c>
      <c r="D318" s="1" t="n">
        <v>1</v>
      </c>
      <c r="E318" s="1" t="n">
        <v>1</v>
      </c>
      <c r="F318" s="1" t="n">
        <v>0</v>
      </c>
      <c r="G318" s="1" t="n">
        <v>1</v>
      </c>
      <c r="H318" s="1" t="n">
        <v>0</v>
      </c>
      <c r="I318" s="1" t="n">
        <v>0</v>
      </c>
      <c r="J318" s="1" t="n">
        <v>0</v>
      </c>
      <c r="K318" s="1" t="n">
        <v>1</v>
      </c>
      <c r="L318" s="1" t="n">
        <v>0</v>
      </c>
      <c r="M318" s="1" t="n">
        <v>0</v>
      </c>
      <c r="N318" s="1" t="n">
        <v>0</v>
      </c>
      <c r="O318" s="1" t="n">
        <v>1</v>
      </c>
      <c r="P318" s="1" t="n">
        <f aca="false">SUM(E318:O318)</f>
        <v>4</v>
      </c>
      <c r="Q318" s="1" t="n">
        <v>110</v>
      </c>
      <c r="R318" s="1" t="n">
        <v>70</v>
      </c>
      <c r="S318" s="1" t="n">
        <v>40</v>
      </c>
      <c r="T318" s="2" t="n">
        <v>83.3333333333333</v>
      </c>
      <c r="U318" s="3" t="n">
        <v>52.5</v>
      </c>
      <c r="V318" s="3" t="n">
        <v>153.5</v>
      </c>
      <c r="W318" s="2" t="n">
        <v>22.2814035162177</v>
      </c>
      <c r="X318" s="2" t="n">
        <v>0</v>
      </c>
      <c r="Y318" s="3" t="n">
        <v>71</v>
      </c>
      <c r="Z318" s="3" t="n">
        <v>96</v>
      </c>
      <c r="AA318" s="2" t="n">
        <v>33.0734924675991</v>
      </c>
      <c r="AB318" s="2" t="n">
        <v>0.462540716612378</v>
      </c>
      <c r="AC318" s="2" t="n">
        <v>0.739583333333333</v>
      </c>
      <c r="AD318" s="3" t="n">
        <v>24.1</v>
      </c>
      <c r="AE318" s="3" t="n">
        <v>12.7</v>
      </c>
      <c r="AF318" s="3" t="n">
        <v>39.8</v>
      </c>
      <c r="AG318" s="1" t="n">
        <v>3</v>
      </c>
      <c r="AH318" s="3" t="n">
        <v>52.2</v>
      </c>
      <c r="AI318" s="3" t="n">
        <v>27.4</v>
      </c>
      <c r="AJ318" s="3" t="n">
        <v>37.8</v>
      </c>
      <c r="AK318" s="3" t="n">
        <v>2</v>
      </c>
      <c r="AL318" s="1" t="n">
        <v>1196</v>
      </c>
      <c r="AM318" s="1" t="n">
        <v>23</v>
      </c>
      <c r="AN318" s="1" t="n">
        <v>1866</v>
      </c>
      <c r="AO318" s="1" t="n">
        <v>83</v>
      </c>
      <c r="AP318" s="1" t="n">
        <v>100</v>
      </c>
      <c r="AQ318" s="1" t="n">
        <v>120</v>
      </c>
      <c r="AR318" s="1" t="n">
        <v>64</v>
      </c>
      <c r="AS318" s="1" t="n">
        <v>80</v>
      </c>
      <c r="AT318" s="1" t="n">
        <v>1</v>
      </c>
      <c r="AU318" s="1" t="n">
        <f aca="false">((AO318*15)+(AP318*30)+(AQ318*30)+(AR318*30)+(AS318*15))-(AO318*120)</f>
        <v>1005</v>
      </c>
      <c r="AV318" s="1" t="n">
        <f aca="false">((AO318*15)+(AP318*30)+(AQ318*30)+(AR318*30)+(AS318*15))</f>
        <v>10965</v>
      </c>
      <c r="AX318" s="4" t="n">
        <f aca="false">10000/SQRT((AO318*BE318)*(AVERAGE(AO318:AS318)*AVERAGE(BE318:BI318)))</f>
        <v>9.95469324119638</v>
      </c>
      <c r="AY318" s="4" t="n">
        <v>0</v>
      </c>
      <c r="AZ318" s="2" t="n">
        <f aca="false">(AO318*BE318)/405</f>
        <v>0.723432098765432</v>
      </c>
      <c r="BA318" s="2" t="n">
        <v>0</v>
      </c>
      <c r="BB318" s="2" t="n">
        <f aca="false">1/(LOG(BE318)+LOG(AO318))</f>
        <v>0.405374816408365</v>
      </c>
      <c r="BC318" s="2" t="n">
        <f aca="false">(BF318-BE318)/(AP318-AO318)</f>
        <v>2.16294117647059</v>
      </c>
      <c r="BD318" s="2" t="n">
        <f aca="false">(20*BE318)/((AO318/18)-3.5)</f>
        <v>63.54</v>
      </c>
      <c r="BE318" s="3" t="n">
        <v>3.53</v>
      </c>
      <c r="BF318" s="3" t="n">
        <v>40.3</v>
      </c>
      <c r="BG318" s="3" t="n">
        <v>91.3</v>
      </c>
      <c r="BH318" s="3" t="n">
        <v>28.2</v>
      </c>
      <c r="BI318" s="3" t="n">
        <v>29.3</v>
      </c>
      <c r="BJ318" s="2" t="n">
        <f aca="false">((BE318*15)+(BF318*30)+(BG318*30)+(BH318*30)+(BI318*15))-(BE318*120)</f>
        <v>4862.85</v>
      </c>
      <c r="BK318" s="2" t="n">
        <f aca="false">((BE318*15)+(BF318*30)+(BG318*30)+(BH318*30)+(BI318*15))</f>
        <v>5286.45</v>
      </c>
      <c r="BL318" s="2" t="n">
        <f aca="false">(1/BE318)</f>
        <v>0.28328611898017</v>
      </c>
      <c r="BM318" s="2" t="n">
        <f aca="false">(BJ318/AU318)</f>
        <v>4.83865671641791</v>
      </c>
      <c r="BN318" s="2" t="n">
        <f aca="false">(BK318/AV318)</f>
        <v>0.482120383036936</v>
      </c>
      <c r="BO318" s="2" t="n">
        <f aca="false">(AX318*BM318)</f>
        <v>48.1673433113948</v>
      </c>
      <c r="BP318" s="2" t="n">
        <f aca="false">(AX318*BN318)</f>
        <v>4.79936051846079</v>
      </c>
      <c r="BQ318" s="2" t="n">
        <v>2</v>
      </c>
      <c r="BR318" s="4" t="n">
        <f aca="false">(BC318*BL318)</f>
        <v>0.612731211464756</v>
      </c>
      <c r="BS318" s="1" t="n">
        <v>155</v>
      </c>
      <c r="BT318" s="1" t="n">
        <v>0</v>
      </c>
      <c r="BU318" s="1" t="n">
        <v>48</v>
      </c>
      <c r="BV318" s="1" t="n">
        <v>1</v>
      </c>
      <c r="BW318" s="1" t="n">
        <v>86</v>
      </c>
      <c r="BX318" s="1" t="n">
        <v>0</v>
      </c>
      <c r="BY318" s="1" t="n">
        <v>22</v>
      </c>
      <c r="BZ318" s="1" t="n">
        <v>110</v>
      </c>
      <c r="CA318" s="1" t="n">
        <v>0</v>
      </c>
      <c r="CB318" s="1" t="n">
        <v>0</v>
      </c>
      <c r="CL318" s="4" t="n">
        <v>0.0425</v>
      </c>
      <c r="CM318" s="4" t="n">
        <v>0.04</v>
      </c>
      <c r="CN318" s="1" t="n">
        <v>1911</v>
      </c>
      <c r="CO318" s="1" t="n">
        <v>16.1590790162219</v>
      </c>
      <c r="CP318" s="1" t="n">
        <v>22.0408163265306</v>
      </c>
      <c r="CQ318" s="1" t="n">
        <v>6.02825745682889</v>
      </c>
      <c r="CR318" s="1" t="n">
        <v>6.12244897959184</v>
      </c>
      <c r="CS318" s="1" t="n">
        <v>1.88383045525903</v>
      </c>
      <c r="CT318" s="1" t="n">
        <v>58.4824699110413</v>
      </c>
      <c r="CU318" s="1" t="n">
        <v>6.3</v>
      </c>
      <c r="CV318" s="1" t="n">
        <v>5.7</v>
      </c>
      <c r="CW318" s="1" t="n">
        <v>11.2</v>
      </c>
      <c r="CX318" s="1" t="n">
        <v>0</v>
      </c>
      <c r="CY318" s="1" t="n">
        <v>1.7</v>
      </c>
      <c r="CZ318" s="1" t="n">
        <v>2.7</v>
      </c>
      <c r="DA318" s="1" t="n">
        <v>1</v>
      </c>
      <c r="DB318" s="1" t="n">
        <v>0</v>
      </c>
      <c r="DC318" s="1" t="n">
        <v>0.1</v>
      </c>
      <c r="DD318" s="1" t="n">
        <v>77.2</v>
      </c>
      <c r="DE318" s="1" t="n">
        <v>46.8</v>
      </c>
      <c r="DF318" s="1" t="n">
        <v>12.8</v>
      </c>
      <c r="DG318" s="1" t="n">
        <v>13</v>
      </c>
      <c r="DH318" s="1" t="n">
        <v>4</v>
      </c>
      <c r="DI318" s="1" t="n">
        <v>130</v>
      </c>
      <c r="DJ318" s="1" t="n">
        <v>279.4</v>
      </c>
      <c r="DK318" s="1" t="n">
        <v>45.7</v>
      </c>
      <c r="DL318" s="1" t="n">
        <v>9.4</v>
      </c>
      <c r="DM318" s="1" t="n">
        <v>1453</v>
      </c>
      <c r="DN318" s="1" t="n">
        <v>566</v>
      </c>
      <c r="DO318" s="1" t="n">
        <v>2.09</v>
      </c>
      <c r="DP318" s="1" t="n">
        <v>2.25</v>
      </c>
      <c r="DQ318" s="1" t="n">
        <v>1.95</v>
      </c>
      <c r="DR318" s="1" t="n">
        <v>6.38</v>
      </c>
      <c r="DS318" s="1" t="n">
        <v>191.2</v>
      </c>
      <c r="DT318" s="1" t="n">
        <v>483.7</v>
      </c>
      <c r="DU318" s="1" t="n">
        <v>0.97</v>
      </c>
      <c r="DV318" s="1" t="n">
        <v>28.57</v>
      </c>
      <c r="DW318" s="1" t="n">
        <v>0.35</v>
      </c>
      <c r="DX318" s="1" t="n">
        <v>880</v>
      </c>
      <c r="DY318" s="1" t="n">
        <v>24.51</v>
      </c>
      <c r="DZ318" s="1" t="n">
        <v>1691</v>
      </c>
      <c r="EA318" s="1" t="n">
        <v>149</v>
      </c>
      <c r="EB318" s="1" t="n">
        <v>1235</v>
      </c>
      <c r="EC318" s="1" t="n">
        <v>387</v>
      </c>
      <c r="ED318" s="1" t="n">
        <v>42</v>
      </c>
      <c r="EE318" s="1" t="n">
        <v>11.1</v>
      </c>
      <c r="EF318" s="1" t="n">
        <v>0</v>
      </c>
      <c r="EG318" s="1" t="n">
        <v>6</v>
      </c>
      <c r="EH318" s="1" t="n">
        <v>3</v>
      </c>
      <c r="EI318" s="1" t="n">
        <v>700</v>
      </c>
      <c r="EJ318" s="1" t="n">
        <v>6</v>
      </c>
      <c r="EK318" s="1" t="n">
        <v>3</v>
      </c>
      <c r="EL318" s="1" t="n">
        <v>355</v>
      </c>
      <c r="EM318" s="1" t="n">
        <v>1000</v>
      </c>
      <c r="EN318" s="1" t="n">
        <v>1500</v>
      </c>
      <c r="EO318" s="1" t="n">
        <v>3</v>
      </c>
      <c r="EP318" s="1" t="n">
        <v>1</v>
      </c>
      <c r="EQ318" s="1" t="n">
        <v>1</v>
      </c>
      <c r="ER318" s="1" t="n">
        <v>355</v>
      </c>
      <c r="ES318" s="1" t="n">
        <v>10</v>
      </c>
      <c r="ET318" s="1" t="n">
        <v>0</v>
      </c>
      <c r="EU318" s="1" t="n">
        <v>0</v>
      </c>
      <c r="EV318" s="1" t="n">
        <v>0</v>
      </c>
      <c r="EW318" s="1" t="n">
        <v>0</v>
      </c>
      <c r="EX318" s="1" t="n">
        <v>1</v>
      </c>
      <c r="EY318" s="1" t="n">
        <v>3</v>
      </c>
      <c r="EZ318" s="1" t="n">
        <v>8</v>
      </c>
      <c r="FA318" s="1" t="n">
        <v>1</v>
      </c>
      <c r="FB318" s="1" t="n">
        <v>1</v>
      </c>
      <c r="FC318" s="1" t="n">
        <v>2</v>
      </c>
      <c r="FD318" s="1" t="n">
        <v>0</v>
      </c>
      <c r="FE318" s="1" t="n">
        <v>3</v>
      </c>
      <c r="FF318" s="1" t="n">
        <v>1</v>
      </c>
      <c r="FG318" s="1" t="n">
        <v>1</v>
      </c>
      <c r="FH318" s="1" t="n">
        <v>1</v>
      </c>
      <c r="FI318" s="1" t="n">
        <v>2</v>
      </c>
      <c r="FJ318" s="1" t="n">
        <v>1</v>
      </c>
      <c r="FK318" s="1" t="n">
        <v>1</v>
      </c>
      <c r="FL318" s="1" t="n">
        <v>5</v>
      </c>
      <c r="FM318" s="1" t="n">
        <v>14</v>
      </c>
      <c r="FN318" s="1" t="n">
        <v>14</v>
      </c>
      <c r="FO318" s="1" t="n">
        <v>2</v>
      </c>
      <c r="FP318" s="1" t="n">
        <v>2</v>
      </c>
      <c r="FQ318" s="1" t="n">
        <v>32.06001</v>
      </c>
      <c r="FR318" s="1" t="n">
        <v>184.4232</v>
      </c>
      <c r="FS318" s="1" t="n">
        <v>0.16</v>
      </c>
      <c r="FT318" s="1" t="n">
        <v>1</v>
      </c>
      <c r="FU318" s="1" t="n">
        <v>4</v>
      </c>
      <c r="FV318" s="1" t="n">
        <v>3</v>
      </c>
      <c r="FW318" s="1" t="n">
        <v>2064.93</v>
      </c>
      <c r="FX318" s="1" t="n">
        <v>58.62</v>
      </c>
      <c r="FY318" s="1" t="n">
        <v>23.97</v>
      </c>
      <c r="FZ318" s="1" t="n">
        <v>24.22</v>
      </c>
      <c r="GA318" s="1" t="n">
        <v>20.37</v>
      </c>
      <c r="GB318" s="1" t="n">
        <v>334.35</v>
      </c>
      <c r="GC318" s="1" t="n">
        <v>24.8</v>
      </c>
      <c r="GD318" s="1" t="n">
        <v>13.37</v>
      </c>
      <c r="GE318" s="1" t="n">
        <v>5.49</v>
      </c>
      <c r="GF318" s="1" t="n">
        <v>95.15</v>
      </c>
      <c r="GG318" s="1" t="n">
        <v>0.61</v>
      </c>
      <c r="GH318" s="1" t="n">
        <v>12.06</v>
      </c>
      <c r="GI318" s="1" t="n">
        <v>5.28</v>
      </c>
      <c r="GJ318" s="1" t="n">
        <v>22.83</v>
      </c>
      <c r="GK318" s="1" t="n">
        <v>21.07</v>
      </c>
      <c r="GL318" s="1" t="n">
        <v>7.61</v>
      </c>
      <c r="GM318" s="1" t="n">
        <v>6.68</v>
      </c>
      <c r="GN318" s="1" t="n">
        <v>0</v>
      </c>
      <c r="GO318" s="1" t="n">
        <v>11.14</v>
      </c>
      <c r="GP318" s="1" t="n">
        <v>3.17</v>
      </c>
      <c r="GQ318" s="1" t="n">
        <v>2.14</v>
      </c>
      <c r="GR318" s="1" t="n">
        <v>0.68</v>
      </c>
      <c r="GS318" s="1" t="n">
        <v>843.77</v>
      </c>
      <c r="GT318" s="1" t="n">
        <v>11.79</v>
      </c>
      <c r="GU318" s="1" t="n">
        <v>0.68</v>
      </c>
      <c r="GV318" s="1" t="n">
        <v>316.34</v>
      </c>
      <c r="GW318" s="1" t="n">
        <v>1193.79</v>
      </c>
      <c r="GX318" s="1" t="n">
        <v>2882.25</v>
      </c>
      <c r="GY318" s="1" t="n">
        <v>1486.86</v>
      </c>
      <c r="GZ318" s="1" t="n">
        <v>6.47</v>
      </c>
      <c r="HA318" s="1" t="n">
        <v>2.21</v>
      </c>
      <c r="HB318" s="1" t="n">
        <v>2.43</v>
      </c>
      <c r="HC318" s="1" t="n">
        <v>0</v>
      </c>
      <c r="HD318" s="1" t="n">
        <v>44.39</v>
      </c>
      <c r="HE318" s="1" t="n">
        <v>205.84</v>
      </c>
      <c r="HF318" s="1" t="n">
        <v>1.38</v>
      </c>
      <c r="HG318" s="1" t="n">
        <v>1.59</v>
      </c>
      <c r="HH318" s="1" t="n">
        <v>15.69</v>
      </c>
      <c r="HI318" s="1" t="n">
        <v>4.48</v>
      </c>
      <c r="HJ318" s="1" t="n">
        <v>1.59</v>
      </c>
      <c r="HK318" s="1" t="n">
        <v>2.19</v>
      </c>
      <c r="HL318" s="1" t="n">
        <v>278.05</v>
      </c>
      <c r="HM318" s="1" t="n">
        <v>2.77</v>
      </c>
      <c r="HN318" s="1" t="n">
        <v>60.24</v>
      </c>
      <c r="HO318" s="1" t="n">
        <v>4726.33</v>
      </c>
      <c r="HP318" s="1" t="n">
        <v>3170.48</v>
      </c>
      <c r="HQ318" s="1" t="n">
        <v>24.03</v>
      </c>
      <c r="HR318" s="1" t="n">
        <v>1647.26</v>
      </c>
      <c r="HS318" s="1" t="n">
        <v>70.81</v>
      </c>
      <c r="HT318" s="1" t="n">
        <v>4511.56</v>
      </c>
      <c r="HU318" s="1" t="n">
        <v>1641.75</v>
      </c>
      <c r="HV318" s="1" t="n">
        <v>191.53</v>
      </c>
      <c r="HW318" s="1" t="n">
        <v>6.97</v>
      </c>
      <c r="HX318" s="1" t="n">
        <v>4.94</v>
      </c>
      <c r="HY318" s="1" t="n">
        <v>4.83</v>
      </c>
      <c r="HZ318" s="1" t="n">
        <v>0.23</v>
      </c>
      <c r="IA318" s="1" t="n">
        <v>4.56</v>
      </c>
      <c r="IB318" s="1" t="n">
        <v>1.03</v>
      </c>
      <c r="IC318" s="1" t="n">
        <v>11.76</v>
      </c>
      <c r="ID318" s="1" t="n">
        <v>5.46</v>
      </c>
      <c r="IE318" s="1" t="n">
        <v>15.59</v>
      </c>
      <c r="IF318" s="1" t="n">
        <v>21.12</v>
      </c>
      <c r="IG318" s="1" t="n">
        <v>11.71</v>
      </c>
      <c r="IH318" s="1" t="n">
        <v>270.06</v>
      </c>
      <c r="II318" s="1" t="n">
        <v>4.49</v>
      </c>
      <c r="IJ318" s="1" t="n">
        <v>53.29</v>
      </c>
      <c r="IK318" s="1" t="n">
        <v>44.33</v>
      </c>
      <c r="IL318" s="1" t="n">
        <v>3067580.6</v>
      </c>
      <c r="IM318" s="1" t="n">
        <v>9174.76</v>
      </c>
      <c r="IN318" s="1" t="n">
        <v>45.83</v>
      </c>
      <c r="IO318" s="1" t="n">
        <v>0.13</v>
      </c>
      <c r="IP318" s="1" t="n">
        <v>0.06</v>
      </c>
      <c r="IQ318" s="1" t="n">
        <v>0.06</v>
      </c>
      <c r="IR318" s="1" t="n">
        <v>0.15</v>
      </c>
      <c r="IS318" s="1" t="n">
        <v>0.6</v>
      </c>
      <c r="IT318" s="1" t="n">
        <v>0.17</v>
      </c>
      <c r="IU318" s="1" t="n">
        <v>0.76</v>
      </c>
      <c r="IV318" s="1" t="n">
        <v>0.72</v>
      </c>
      <c r="IW318" s="1" t="n">
        <v>8.97</v>
      </c>
      <c r="IX318" s="1" t="n">
        <v>5.99</v>
      </c>
      <c r="IY318" s="1" t="n">
        <v>3.58</v>
      </c>
      <c r="IZ318" s="1" t="n">
        <v>2.01</v>
      </c>
      <c r="JA318" s="1" t="n">
        <v>1.25</v>
      </c>
      <c r="JB318" s="1" t="n">
        <v>0.03</v>
      </c>
      <c r="JC318" s="1" t="n">
        <v>18.24</v>
      </c>
      <c r="JD318" s="1" t="n">
        <v>10.86</v>
      </c>
      <c r="JE318" s="1" t="n">
        <v>0.39</v>
      </c>
      <c r="JF318" s="1" t="n">
        <v>0.13</v>
      </c>
      <c r="JG318" s="1" t="n">
        <v>0</v>
      </c>
      <c r="JH318" s="1" t="n">
        <v>8.53</v>
      </c>
      <c r="JI318" s="1" t="n">
        <v>4.79</v>
      </c>
      <c r="JJ318" s="1" t="n">
        <v>0.02</v>
      </c>
      <c r="JK318" s="1" t="n">
        <v>0.08</v>
      </c>
      <c r="JL318" s="1" t="n">
        <v>0.46</v>
      </c>
      <c r="JM318" s="1" t="n">
        <v>0.38</v>
      </c>
      <c r="JN318" s="1" t="n">
        <v>0</v>
      </c>
      <c r="JO318" s="1" t="n">
        <v>0.11</v>
      </c>
      <c r="JP318" s="1" t="n">
        <v>0.06</v>
      </c>
      <c r="JQ318" s="1" t="n">
        <v>0</v>
      </c>
      <c r="JR318" s="1" t="n">
        <v>0</v>
      </c>
      <c r="JS318" s="1" t="n">
        <v>0.01</v>
      </c>
      <c r="JT318" s="1" t="n">
        <v>0.05</v>
      </c>
      <c r="JU318" s="1" t="n">
        <v>0.02</v>
      </c>
      <c r="JV318" s="1" t="n">
        <v>41</v>
      </c>
      <c r="JW318" s="1" t="n">
        <v>2460</v>
      </c>
      <c r="JX318" s="1" t="n">
        <v>36.9</v>
      </c>
      <c r="JY318" s="1" t="n">
        <v>29.8555</v>
      </c>
      <c r="JZ318" s="1" t="n">
        <v>22.609</v>
      </c>
      <c r="KA318" s="1" t="n">
        <v>1356.54</v>
      </c>
      <c r="KB318" s="1" t="n">
        <v>3.2925</v>
      </c>
      <c r="KC318" s="1" t="n">
        <v>1.242</v>
      </c>
      <c r="KD318" s="1" t="n">
        <v>74.52</v>
      </c>
      <c r="KE318" s="1" t="n">
        <v>50.144</v>
      </c>
      <c r="KF318" s="1" t="n">
        <v>91.144</v>
      </c>
      <c r="KG318" s="1" t="n">
        <v>89.6275</v>
      </c>
    </row>
    <row r="319" customFormat="false" ht="15" hidden="false" customHeight="true" outlineLevel="0" collapsed="false">
      <c r="A319" s="1" t="n">
        <v>31177</v>
      </c>
      <c r="B319" s="1" t="n">
        <v>2</v>
      </c>
      <c r="C319" s="1" t="n">
        <v>62</v>
      </c>
      <c r="D319" s="1" t="n">
        <v>1</v>
      </c>
      <c r="E319" s="1" t="n">
        <v>1</v>
      </c>
      <c r="F319" s="1" t="n">
        <v>1</v>
      </c>
      <c r="G319" s="1" t="n">
        <v>0</v>
      </c>
      <c r="H319" s="1" t="n">
        <v>0</v>
      </c>
      <c r="I319" s="1" t="n">
        <v>0</v>
      </c>
      <c r="J319" s="1" t="n">
        <v>0</v>
      </c>
      <c r="K319" s="1" t="n">
        <v>0</v>
      </c>
      <c r="L319" s="1" t="n">
        <v>0</v>
      </c>
      <c r="M319" s="1" t="n">
        <v>0</v>
      </c>
      <c r="N319" s="1" t="n">
        <v>0</v>
      </c>
      <c r="O319" s="1" t="n">
        <v>1</v>
      </c>
      <c r="P319" s="1" t="n">
        <f aca="false">SUM(E319:O319)</f>
        <v>3</v>
      </c>
      <c r="Q319" s="1" t="n">
        <v>130</v>
      </c>
      <c r="R319" s="1" t="n">
        <v>90</v>
      </c>
      <c r="S319" s="1" t="n">
        <v>40</v>
      </c>
      <c r="T319" s="2" t="n">
        <v>103.333333333333</v>
      </c>
      <c r="U319" s="3" t="n">
        <v>56.5</v>
      </c>
      <c r="V319" s="3" t="n">
        <v>160.5</v>
      </c>
      <c r="W319" s="2" t="n">
        <v>21.9330169544162</v>
      </c>
      <c r="X319" s="2" t="n">
        <v>0</v>
      </c>
      <c r="Y319" s="3" t="n">
        <v>75.5</v>
      </c>
      <c r="Z319" s="3" t="n">
        <v>92.5</v>
      </c>
      <c r="AA319" s="2" t="n">
        <v>38.9882796527129</v>
      </c>
      <c r="AB319" s="2" t="n">
        <v>0.470404984423676</v>
      </c>
      <c r="AC319" s="2" t="n">
        <v>0.816216216216216</v>
      </c>
      <c r="AD319" s="3" t="n">
        <v>34.2</v>
      </c>
      <c r="AE319" s="3" t="n">
        <v>19.3</v>
      </c>
      <c r="AF319" s="3" t="n">
        <v>37.2</v>
      </c>
      <c r="AG319" s="1" t="n">
        <v>7</v>
      </c>
      <c r="AH319" s="3" t="n">
        <v>44.6</v>
      </c>
      <c r="AI319" s="3" t="n">
        <v>25.2</v>
      </c>
      <c r="AJ319" s="3" t="n">
        <v>35.3</v>
      </c>
      <c r="AK319" s="3" t="n">
        <v>1.9</v>
      </c>
      <c r="AL319" s="1" t="n">
        <v>1130</v>
      </c>
      <c r="AM319" s="1" t="n">
        <v>47</v>
      </c>
      <c r="AN319" s="1" t="n">
        <v>1763</v>
      </c>
      <c r="AO319" s="1" t="n">
        <v>91</v>
      </c>
      <c r="AP319" s="1" t="n">
        <v>128</v>
      </c>
      <c r="AQ319" s="1" t="n">
        <v>121</v>
      </c>
      <c r="AR319" s="1" t="n">
        <v>116</v>
      </c>
      <c r="AS319" s="1" t="n">
        <v>110</v>
      </c>
      <c r="AT319" s="1" t="n">
        <v>1</v>
      </c>
      <c r="AU319" s="1" t="n">
        <f aca="false">((AO319*15)+(AP319*30)+(AQ319*30)+(AR319*30)+(AS319*15))-(AO319*120)</f>
        <v>3045</v>
      </c>
      <c r="AV319" s="1" t="n">
        <f aca="false">((AO319*15)+(AP319*30)+(AQ319*30)+(AR319*30)+(AS319*15))</f>
        <v>13965</v>
      </c>
      <c r="BS319" s="1" t="n">
        <v>240</v>
      </c>
      <c r="BT319" s="1" t="n">
        <v>1</v>
      </c>
      <c r="BU319" s="1" t="n">
        <v>49</v>
      </c>
      <c r="BV319" s="1" t="n">
        <v>1</v>
      </c>
      <c r="BW319" s="1" t="n">
        <v>163</v>
      </c>
      <c r="BX319" s="1" t="n">
        <v>1</v>
      </c>
      <c r="BY319" s="1" t="n">
        <v>28</v>
      </c>
      <c r="BZ319" s="1" t="n">
        <v>139</v>
      </c>
      <c r="CA319" s="1" t="n">
        <v>0</v>
      </c>
      <c r="CB319" s="1" t="n">
        <v>1</v>
      </c>
      <c r="CL319" s="4" t="n">
        <v>0.055</v>
      </c>
      <c r="CM319" s="4" t="n">
        <v>0.04</v>
      </c>
    </row>
    <row r="320" customFormat="false" ht="15" hidden="false" customHeight="true" outlineLevel="0" collapsed="false">
      <c r="A320" s="1" t="n">
        <v>31180</v>
      </c>
      <c r="B320" s="1" t="n">
        <v>1</v>
      </c>
      <c r="C320" s="1" t="n">
        <v>61</v>
      </c>
      <c r="D320" s="1" t="n">
        <v>1</v>
      </c>
      <c r="E320" s="1" t="n">
        <v>0</v>
      </c>
      <c r="F320" s="1" t="n">
        <v>1</v>
      </c>
      <c r="G320" s="1" t="n">
        <v>1</v>
      </c>
      <c r="H320" s="1" t="n">
        <v>1</v>
      </c>
      <c r="I320" s="1" t="n">
        <v>0</v>
      </c>
      <c r="J320" s="1" t="n">
        <v>0</v>
      </c>
      <c r="K320" s="1" t="n">
        <v>0</v>
      </c>
      <c r="L320" s="1" t="n">
        <v>0</v>
      </c>
      <c r="M320" s="1" t="n">
        <v>1</v>
      </c>
      <c r="N320" s="1" t="n">
        <v>0</v>
      </c>
      <c r="O320" s="1" t="n">
        <v>1</v>
      </c>
      <c r="P320" s="1" t="n">
        <f aca="false">SUM(E320:O320)</f>
        <v>5</v>
      </c>
      <c r="Q320" s="1" t="n">
        <v>140</v>
      </c>
      <c r="R320" s="1" t="n">
        <v>90</v>
      </c>
      <c r="S320" s="1" t="n">
        <v>50</v>
      </c>
      <c r="T320" s="2" t="n">
        <v>106.666666666667</v>
      </c>
      <c r="U320" s="3" t="n">
        <v>95.3</v>
      </c>
      <c r="V320" s="3" t="n">
        <v>175</v>
      </c>
      <c r="W320" s="2" t="n">
        <v>31.1183673469388</v>
      </c>
      <c r="X320" s="2" t="n">
        <v>2</v>
      </c>
      <c r="Y320" s="3" t="n">
        <v>105.5</v>
      </c>
      <c r="Z320" s="3" t="n">
        <v>113</v>
      </c>
      <c r="AA320" s="2" t="n">
        <v>42.0976140352154</v>
      </c>
      <c r="AB320" s="2" t="n">
        <v>0.602857142857143</v>
      </c>
      <c r="AC320" s="2" t="n">
        <v>0.933628318584071</v>
      </c>
      <c r="AD320" s="3" t="s">
        <v>498</v>
      </c>
      <c r="AE320" s="3" t="n">
        <v>32</v>
      </c>
      <c r="AF320" s="3" t="n">
        <v>63.3</v>
      </c>
      <c r="AG320" s="1" t="n">
        <v>18</v>
      </c>
      <c r="AH320" s="3" t="n">
        <v>47.3</v>
      </c>
      <c r="AI320" s="3" t="n">
        <v>45.1</v>
      </c>
      <c r="AJ320" s="3" t="n">
        <v>60.1</v>
      </c>
      <c r="AK320" s="3" t="n">
        <v>3.2</v>
      </c>
      <c r="AL320" s="1" t="n">
        <v>1875</v>
      </c>
      <c r="AM320" s="1" t="n">
        <v>76</v>
      </c>
      <c r="AN320" s="1" t="n">
        <v>3337</v>
      </c>
      <c r="AO320" s="1" t="n">
        <v>117</v>
      </c>
      <c r="AP320" s="1" t="n">
        <v>190</v>
      </c>
      <c r="AQ320" s="1" t="n">
        <v>249</v>
      </c>
      <c r="AR320" s="1" t="n">
        <v>238</v>
      </c>
      <c r="AS320" s="1" t="n">
        <v>200</v>
      </c>
      <c r="AT320" s="1" t="n">
        <v>5</v>
      </c>
      <c r="AU320" s="1" t="n">
        <f aca="false">((AO320*15)+(AP320*30)+(AQ320*30)+(AR320*30)+(AS320*15))-(AO320*120)</f>
        <v>11025</v>
      </c>
      <c r="AV320" s="1" t="n">
        <f aca="false">((AO320*15)+(AP320*30)+(AQ320*30)+(AR320*30)+(AS320*15))</f>
        <v>25065</v>
      </c>
      <c r="AW320" s="1" t="n">
        <v>5.22</v>
      </c>
      <c r="AX320" s="4" t="n">
        <f aca="false">10000/SQRT((AO320*BE320)*(AVERAGE(AO320:AS320)*AVERAGE(BE320:BI320)))</f>
        <v>0.779389558728971</v>
      </c>
      <c r="AY320" s="4" t="n">
        <v>1</v>
      </c>
      <c r="AZ320" s="2" t="n">
        <f aca="false">(AO320*BE320)/405</f>
        <v>9.79333333333333</v>
      </c>
      <c r="BA320" s="2" t="n">
        <v>1</v>
      </c>
      <c r="BB320" s="2" t="n">
        <f aca="false">1/(LOG(BE320)+LOG(AO320))</f>
        <v>0.277902404658967</v>
      </c>
      <c r="BC320" s="2" t="n">
        <f aca="false">(BF320-BE320)/(AP320-AO320)</f>
        <v>1.04246575342466</v>
      </c>
      <c r="BD320" s="2" t="n">
        <f aca="false">(20*BE320)/((AO320/18)-3.5)</f>
        <v>226</v>
      </c>
      <c r="BE320" s="3" t="n">
        <v>33.9</v>
      </c>
      <c r="BF320" s="3" t="n">
        <v>110</v>
      </c>
      <c r="BG320" s="3" t="n">
        <v>300</v>
      </c>
      <c r="BH320" s="3" t="n">
        <v>300</v>
      </c>
      <c r="BI320" s="3" t="n">
        <v>300</v>
      </c>
      <c r="BJ320" s="2" t="n">
        <f aca="false">((BE320*15)+(BF320*30)+(BG320*30)+(BH320*30)+(BI320*15))-(BE320*120)</f>
        <v>22240.5</v>
      </c>
      <c r="BK320" s="2" t="n">
        <f aca="false">((BE320*15)+(BF320*30)+(BG320*30)+(BH320*30)+(BI320*15))</f>
        <v>26308.5</v>
      </c>
      <c r="BL320" s="2" t="n">
        <f aca="false">(1/BE320)</f>
        <v>0.0294985250737463</v>
      </c>
      <c r="BM320" s="2" t="n">
        <f aca="false">(BJ320/AU320)</f>
        <v>2.01727891156463</v>
      </c>
      <c r="BN320" s="2" t="n">
        <f aca="false">(BK320/AV320)</f>
        <v>1.04961101137044</v>
      </c>
      <c r="BO320" s="2" t="n">
        <f aca="false">(AX320*BM320)</f>
        <v>1.57224612071761</v>
      </c>
      <c r="BP320" s="2" t="n">
        <f aca="false">(AX320*BN320)</f>
        <v>0.818055862989073</v>
      </c>
      <c r="BQ320" s="2" t="n">
        <v>1</v>
      </c>
      <c r="BR320" s="4" t="n">
        <f aca="false">(BC320*BL320)</f>
        <v>0.0307512021659191</v>
      </c>
      <c r="BS320" s="1" t="n">
        <v>229</v>
      </c>
      <c r="BT320" s="1" t="n">
        <v>1</v>
      </c>
      <c r="BU320" s="1" t="n">
        <v>36</v>
      </c>
      <c r="BV320" s="1" t="n">
        <v>1</v>
      </c>
      <c r="BW320" s="1" t="n">
        <v>155</v>
      </c>
      <c r="BX320" s="1" t="n">
        <v>1</v>
      </c>
      <c r="BY320" s="1" t="n">
        <v>38</v>
      </c>
      <c r="BZ320" s="1" t="n">
        <v>378</v>
      </c>
      <c r="CA320" s="1" t="n">
        <v>1</v>
      </c>
      <c r="CB320" s="1" t="n">
        <v>5</v>
      </c>
      <c r="CC320" s="1" t="n">
        <v>2</v>
      </c>
      <c r="CL320" s="4" t="n">
        <v>0.05</v>
      </c>
      <c r="CM320" s="4" t="n">
        <v>0.0425</v>
      </c>
      <c r="CN320" s="1" t="n">
        <v>2248</v>
      </c>
      <c r="CO320" s="1" t="n">
        <v>20.9608540925267</v>
      </c>
      <c r="CP320" s="1" t="n">
        <v>32.6690391459075</v>
      </c>
      <c r="CQ320" s="1" t="n">
        <v>11.4501779359431</v>
      </c>
      <c r="CR320" s="1" t="n">
        <v>5.9653024911032</v>
      </c>
      <c r="CS320" s="1" t="n">
        <v>3.12277580071174</v>
      </c>
      <c r="CT320" s="1" t="n">
        <v>44.0747330960854</v>
      </c>
      <c r="CU320" s="1" t="n">
        <v>4.2</v>
      </c>
      <c r="CV320" s="1" t="n">
        <v>13.7</v>
      </c>
      <c r="CW320" s="1" t="n">
        <v>10.6</v>
      </c>
      <c r="CX320" s="1" t="n">
        <v>0</v>
      </c>
      <c r="CY320" s="1" t="n">
        <v>1.2</v>
      </c>
      <c r="CZ320" s="1" t="n">
        <v>1.3</v>
      </c>
      <c r="DA320" s="1" t="n">
        <v>0</v>
      </c>
      <c r="DB320" s="1" t="n">
        <v>0</v>
      </c>
      <c r="DC320" s="1" t="n">
        <v>3</v>
      </c>
      <c r="DD320" s="1" t="n">
        <v>117.8</v>
      </c>
      <c r="DE320" s="1" t="n">
        <v>81.6</v>
      </c>
      <c r="DF320" s="1" t="n">
        <v>28.6</v>
      </c>
      <c r="DG320" s="1" t="n">
        <v>14.9</v>
      </c>
      <c r="DH320" s="1" t="n">
        <v>7.8</v>
      </c>
      <c r="DI320" s="1" t="n">
        <v>379</v>
      </c>
      <c r="DJ320" s="1" t="n">
        <v>247.7</v>
      </c>
      <c r="DK320" s="1" t="n">
        <v>54.2</v>
      </c>
      <c r="DL320" s="1" t="n">
        <v>14.1</v>
      </c>
      <c r="DM320" s="1" t="n">
        <v>2464</v>
      </c>
      <c r="DN320" s="1" t="n">
        <v>2112</v>
      </c>
      <c r="DO320" s="1" t="n">
        <v>0.88</v>
      </c>
      <c r="DP320" s="1" t="n">
        <v>1.03</v>
      </c>
      <c r="DQ320" s="1" t="n">
        <v>1.92</v>
      </c>
      <c r="DR320" s="1" t="n">
        <v>5.35</v>
      </c>
      <c r="DS320" s="1" t="n">
        <v>132.2</v>
      </c>
      <c r="DT320" s="1" t="n">
        <v>188.8</v>
      </c>
      <c r="DU320" s="1" t="n">
        <v>3.54</v>
      </c>
      <c r="DV320" s="1" t="n">
        <v>31.5</v>
      </c>
      <c r="DW320" s="1" t="n">
        <v>1.53</v>
      </c>
      <c r="DX320" s="1" t="n">
        <v>1340</v>
      </c>
      <c r="DY320" s="1" t="n">
        <v>14.36</v>
      </c>
      <c r="DZ320" s="1" t="n">
        <v>2092</v>
      </c>
      <c r="EA320" s="1" t="n">
        <v>171</v>
      </c>
      <c r="EB320" s="1" t="n">
        <v>2340</v>
      </c>
      <c r="EC320" s="1" t="n">
        <v>994</v>
      </c>
      <c r="ED320" s="1" t="n">
        <v>58</v>
      </c>
      <c r="EE320" s="1" t="n">
        <v>8.6</v>
      </c>
      <c r="EF320" s="1" t="n">
        <v>0</v>
      </c>
      <c r="EG320" s="1" t="n">
        <v>1</v>
      </c>
      <c r="EH320" s="1" t="n">
        <v>7</v>
      </c>
      <c r="EI320" s="1" t="n">
        <v>700</v>
      </c>
      <c r="EJ320" s="1" t="s">
        <v>425</v>
      </c>
      <c r="EK320" s="1" t="s">
        <v>425</v>
      </c>
      <c r="EL320" s="1" t="s">
        <v>425</v>
      </c>
      <c r="EM320" s="1" t="n">
        <v>1000</v>
      </c>
      <c r="EN320" s="1" t="n">
        <v>700</v>
      </c>
      <c r="EO320" s="1" t="n">
        <v>7</v>
      </c>
      <c r="EP320" s="1" t="n">
        <v>1</v>
      </c>
      <c r="EQ320" s="1" t="n">
        <v>2</v>
      </c>
      <c r="ER320" s="1" t="n">
        <v>600</v>
      </c>
      <c r="ES320" s="1" t="n">
        <v>2</v>
      </c>
      <c r="ET320" s="1" t="n">
        <v>0</v>
      </c>
      <c r="EU320" s="1" t="n">
        <v>0</v>
      </c>
      <c r="EV320" s="1" t="n">
        <v>0</v>
      </c>
      <c r="EW320" s="1" t="n">
        <v>0</v>
      </c>
      <c r="EX320" s="1" t="n">
        <v>1</v>
      </c>
      <c r="EY320" s="1" t="n">
        <v>4</v>
      </c>
      <c r="EZ320" s="1" t="n">
        <v>1</v>
      </c>
      <c r="FA320" s="1" t="n">
        <v>1</v>
      </c>
      <c r="FB320" s="1" t="n">
        <v>1</v>
      </c>
      <c r="FC320" s="1" t="n">
        <v>3</v>
      </c>
      <c r="FD320" s="1" t="n">
        <v>1</v>
      </c>
      <c r="FE320" s="1" t="n">
        <v>1</v>
      </c>
      <c r="FF320" s="1" t="n">
        <v>1</v>
      </c>
      <c r="FG320" s="1" t="n">
        <v>2</v>
      </c>
      <c r="FH320" s="1" t="n">
        <v>1</v>
      </c>
      <c r="FI320" s="1" t="n">
        <v>2</v>
      </c>
      <c r="FJ320" s="1" t="n">
        <v>4</v>
      </c>
      <c r="FK320" s="1" t="n">
        <v>1</v>
      </c>
      <c r="FL320" s="1" t="n">
        <v>3</v>
      </c>
      <c r="FM320" s="1" t="n">
        <v>16</v>
      </c>
      <c r="FN320" s="1" t="n">
        <v>16</v>
      </c>
      <c r="FO320" s="1" t="n">
        <v>2</v>
      </c>
      <c r="FP320" s="1" t="n">
        <v>1</v>
      </c>
      <c r="FQ320" s="1" t="n">
        <v>7.11</v>
      </c>
      <c r="FT320" s="1" t="n">
        <v>1</v>
      </c>
      <c r="FU320" s="1" t="n">
        <v>3</v>
      </c>
      <c r="FV320" s="1" t="n">
        <v>1</v>
      </c>
      <c r="FW320" s="1" t="n">
        <v>890.56</v>
      </c>
      <c r="FX320" s="1" t="n">
        <v>19.27</v>
      </c>
      <c r="FY320" s="1" t="n">
        <v>8.88</v>
      </c>
      <c r="FZ320" s="1" t="n">
        <v>6.82</v>
      </c>
      <c r="GA320" s="1" t="n">
        <v>38.19</v>
      </c>
      <c r="GB320" s="1" t="n">
        <v>105.25</v>
      </c>
      <c r="GC320" s="1" t="n">
        <v>13.22</v>
      </c>
      <c r="GD320" s="1" t="n">
        <v>13.58</v>
      </c>
      <c r="GE320" s="1" t="n">
        <v>0.18</v>
      </c>
      <c r="GF320" s="1" t="n">
        <v>1.18</v>
      </c>
      <c r="GG320" s="1" t="n">
        <v>0.43</v>
      </c>
      <c r="GH320" s="1" t="n">
        <v>6.19</v>
      </c>
      <c r="GI320" s="1" t="n">
        <v>2.48</v>
      </c>
      <c r="GJ320" s="1" t="n">
        <v>7.49</v>
      </c>
      <c r="GK320" s="1" t="n">
        <v>7.12</v>
      </c>
      <c r="GL320" s="1" t="n">
        <v>5.43</v>
      </c>
      <c r="GM320" s="1" t="n">
        <v>1.14</v>
      </c>
      <c r="GN320" s="1" t="n">
        <v>0</v>
      </c>
      <c r="GO320" s="1" t="n">
        <v>17.6</v>
      </c>
      <c r="GP320" s="1" t="n">
        <v>0.57</v>
      </c>
      <c r="GQ320" s="1" t="n">
        <v>1.06</v>
      </c>
      <c r="GR320" s="1" t="n">
        <v>0.36</v>
      </c>
      <c r="GS320" s="1" t="n">
        <v>125.01</v>
      </c>
      <c r="GT320" s="1" t="n">
        <v>4.67</v>
      </c>
      <c r="GU320" s="1" t="n">
        <v>0.47</v>
      </c>
      <c r="GV320" s="1" t="n">
        <v>71.19</v>
      </c>
      <c r="GW320" s="1" t="n">
        <v>265.39</v>
      </c>
      <c r="GX320" s="1" t="n">
        <v>1024.97</v>
      </c>
      <c r="GY320" s="1" t="n">
        <v>1348.93</v>
      </c>
      <c r="GZ320" s="1" t="n">
        <v>1.72</v>
      </c>
      <c r="HA320" s="1" t="n">
        <v>0.32</v>
      </c>
      <c r="HB320" s="1" t="n">
        <v>0.32</v>
      </c>
      <c r="HC320" s="1" t="n">
        <v>0</v>
      </c>
      <c r="HD320" s="1" t="n">
        <v>34.2</v>
      </c>
      <c r="HE320" s="1" t="n">
        <v>80.91</v>
      </c>
      <c r="HF320" s="1" t="n">
        <v>0.54</v>
      </c>
      <c r="HG320" s="1" t="n">
        <v>0.75</v>
      </c>
      <c r="HH320" s="1" t="n">
        <v>5.98</v>
      </c>
      <c r="HI320" s="1" t="n">
        <v>1.84</v>
      </c>
      <c r="HJ320" s="1" t="n">
        <v>0.84</v>
      </c>
      <c r="HK320" s="1" t="n">
        <v>0.09</v>
      </c>
      <c r="HL320" s="1" t="n">
        <v>232.29</v>
      </c>
      <c r="HM320" s="1" t="n">
        <v>1.7</v>
      </c>
      <c r="HN320" s="1" t="n">
        <v>5.36</v>
      </c>
      <c r="HO320" s="1" t="n">
        <v>2170.19</v>
      </c>
      <c r="HP320" s="1" t="n">
        <v>3380.9</v>
      </c>
      <c r="HQ320" s="1" t="n">
        <v>15.09</v>
      </c>
      <c r="HR320" s="1" t="n">
        <v>1531.02</v>
      </c>
      <c r="HS320" s="1" t="n">
        <v>316.83</v>
      </c>
      <c r="HT320" s="1" t="n">
        <v>3649.41</v>
      </c>
      <c r="HU320" s="1" t="n">
        <v>58.58</v>
      </c>
      <c r="HV320" s="1" t="n">
        <v>13.89</v>
      </c>
      <c r="HW320" s="1" t="n">
        <v>2.13</v>
      </c>
      <c r="HX320" s="1" t="n">
        <v>3.05</v>
      </c>
      <c r="HY320" s="1" t="n">
        <v>7.18</v>
      </c>
      <c r="HZ320" s="1" t="n">
        <v>0.39</v>
      </c>
      <c r="IA320" s="1" t="n">
        <v>15.86</v>
      </c>
      <c r="IB320" s="1" t="n">
        <v>1.59</v>
      </c>
      <c r="IC320" s="1" t="n">
        <v>25.95</v>
      </c>
      <c r="ID320" s="1" t="n">
        <v>9.16</v>
      </c>
      <c r="IE320" s="1" t="n">
        <v>9.52</v>
      </c>
      <c r="IF320" s="1" t="n">
        <v>25.23</v>
      </c>
      <c r="IG320" s="1" t="n">
        <v>6.52</v>
      </c>
      <c r="IH320" s="1" t="n">
        <v>153.12</v>
      </c>
      <c r="II320" s="1" t="n">
        <v>0</v>
      </c>
      <c r="IJ320" s="1" t="n">
        <v>0</v>
      </c>
      <c r="IK320" s="1" t="n">
        <v>8.02</v>
      </c>
      <c r="IL320" s="1" t="n">
        <v>701032.64</v>
      </c>
      <c r="IM320" s="1" t="n">
        <v>6660.64</v>
      </c>
      <c r="IN320" s="1" t="n">
        <v>41.03</v>
      </c>
      <c r="IO320" s="1" t="n">
        <v>0.05</v>
      </c>
      <c r="IP320" s="1" t="n">
        <v>0.27</v>
      </c>
      <c r="IQ320" s="1" t="n">
        <v>0.35</v>
      </c>
      <c r="IR320" s="1" t="n">
        <v>0.63</v>
      </c>
      <c r="IS320" s="1" t="n">
        <v>0.08</v>
      </c>
      <c r="IT320" s="1" t="n">
        <v>0.05</v>
      </c>
      <c r="IU320" s="1" t="n">
        <v>0.34</v>
      </c>
      <c r="IV320" s="1" t="n">
        <v>0.39</v>
      </c>
      <c r="IW320" s="1" t="n">
        <v>6.18</v>
      </c>
      <c r="IX320" s="1" t="n">
        <v>7.12</v>
      </c>
      <c r="IY320" s="1" t="n">
        <v>2.81</v>
      </c>
      <c r="IZ320" s="1" t="n">
        <v>3.59</v>
      </c>
      <c r="JA320" s="1" t="n">
        <v>0.38</v>
      </c>
      <c r="JB320" s="1" t="n">
        <v>0</v>
      </c>
      <c r="JC320" s="1" t="n">
        <v>24.96</v>
      </c>
      <c r="JD320" s="1" t="n">
        <v>11.99</v>
      </c>
      <c r="JE320" s="1" t="n">
        <v>3.88</v>
      </c>
      <c r="JF320" s="1" t="n">
        <v>0.01</v>
      </c>
      <c r="JG320" s="1" t="n">
        <v>0</v>
      </c>
      <c r="JH320" s="1" t="n">
        <v>6.18</v>
      </c>
      <c r="JI320" s="1" t="n">
        <v>9.52</v>
      </c>
      <c r="JJ320" s="1" t="n">
        <v>0.44</v>
      </c>
      <c r="JK320" s="1" t="n">
        <v>1.19</v>
      </c>
      <c r="JL320" s="1" t="n">
        <v>0.3</v>
      </c>
      <c r="JM320" s="1" t="n">
        <v>0.86</v>
      </c>
      <c r="JN320" s="1" t="n">
        <v>0</v>
      </c>
      <c r="JO320" s="1" t="n">
        <v>0.05</v>
      </c>
      <c r="JP320" s="1" t="n">
        <v>0.03</v>
      </c>
      <c r="JQ320" s="1" t="n">
        <v>0.01</v>
      </c>
      <c r="JR320" s="1" t="n">
        <v>0</v>
      </c>
      <c r="JS320" s="1" t="n">
        <v>0</v>
      </c>
      <c r="JT320" s="1" t="n">
        <v>0.03</v>
      </c>
      <c r="JU320" s="1" t="n">
        <v>0</v>
      </c>
      <c r="JV320" s="1" t="n">
        <v>65</v>
      </c>
      <c r="JW320" s="1" t="n">
        <v>3900</v>
      </c>
      <c r="JX320" s="1" t="n">
        <v>58.5</v>
      </c>
      <c r="JY320" s="1" t="n">
        <v>11.7</v>
      </c>
      <c r="JZ320" s="1" t="n">
        <v>12</v>
      </c>
      <c r="KA320" s="1" t="n">
        <v>720</v>
      </c>
      <c r="KE320" s="1" t="n">
        <v>27</v>
      </c>
      <c r="KF320" s="1" t="n">
        <v>92</v>
      </c>
      <c r="KG320" s="1" t="n">
        <v>109.2</v>
      </c>
    </row>
    <row r="321" customFormat="false" ht="15" hidden="false" customHeight="true" outlineLevel="0" collapsed="false">
      <c r="A321" s="1" t="n">
        <v>31184</v>
      </c>
      <c r="B321" s="1" t="n">
        <v>2</v>
      </c>
      <c r="C321" s="1" t="n">
        <v>38</v>
      </c>
      <c r="D321" s="1" t="n">
        <v>1</v>
      </c>
      <c r="E321" s="1" t="n">
        <v>1</v>
      </c>
      <c r="F321" s="1" t="n">
        <v>0</v>
      </c>
      <c r="G321" s="1" t="n">
        <v>1</v>
      </c>
      <c r="H321" s="1" t="n">
        <v>0</v>
      </c>
      <c r="I321" s="1" t="n">
        <v>0</v>
      </c>
      <c r="J321" s="1" t="n">
        <v>0</v>
      </c>
      <c r="K321" s="1" t="n">
        <v>0</v>
      </c>
      <c r="L321" s="1" t="n">
        <v>0</v>
      </c>
      <c r="M321" s="1" t="n">
        <v>1</v>
      </c>
      <c r="N321" s="1" t="n">
        <v>0</v>
      </c>
      <c r="O321" s="1" t="n">
        <v>1</v>
      </c>
      <c r="P321" s="1" t="n">
        <f aca="false">SUM(E321:O321)</f>
        <v>4</v>
      </c>
      <c r="Q321" s="1" t="n">
        <v>130</v>
      </c>
      <c r="R321" s="1" t="n">
        <v>90</v>
      </c>
      <c r="S321" s="1" t="n">
        <v>40</v>
      </c>
      <c r="T321" s="2" t="n">
        <v>103.333333333333</v>
      </c>
      <c r="U321" s="3" t="n">
        <v>69.2</v>
      </c>
      <c r="V321" s="3" t="n">
        <v>155.8</v>
      </c>
      <c r="W321" s="2" t="n">
        <v>28.5082912987092</v>
      </c>
      <c r="X321" s="2" t="n">
        <v>1</v>
      </c>
      <c r="Y321" s="3" t="n">
        <v>83.2</v>
      </c>
      <c r="Z321" s="3" t="n">
        <v>105.5</v>
      </c>
      <c r="AA321" s="2" t="n">
        <v>40.0148810095192</v>
      </c>
      <c r="AB321" s="2" t="n">
        <v>0.534017971758665</v>
      </c>
      <c r="AC321" s="2" t="n">
        <v>0.788625592417062</v>
      </c>
      <c r="AD321" s="3" t="n">
        <v>38.4</v>
      </c>
      <c r="AE321" s="3" t="n">
        <v>26.6</v>
      </c>
      <c r="AF321" s="3" t="n">
        <v>42.6</v>
      </c>
      <c r="AG321" s="1" t="n">
        <v>7</v>
      </c>
      <c r="AH321" s="3" t="n">
        <v>43.4</v>
      </c>
      <c r="AI321" s="3" t="n">
        <v>30</v>
      </c>
      <c r="AJ321" s="3" t="n">
        <v>40.4</v>
      </c>
      <c r="AK321" s="3" t="n">
        <v>2.2</v>
      </c>
      <c r="AL321" s="1" t="n">
        <v>1319</v>
      </c>
      <c r="AM321" s="1" t="n">
        <v>53</v>
      </c>
      <c r="AN321" s="1" t="n">
        <v>2163</v>
      </c>
      <c r="AO321" s="1" t="n">
        <v>92</v>
      </c>
      <c r="AP321" s="1" t="n">
        <v>100</v>
      </c>
      <c r="AQ321" s="1" t="n">
        <v>139</v>
      </c>
      <c r="AR321" s="1" t="n">
        <v>134</v>
      </c>
      <c r="AS321" s="1" t="n">
        <v>103</v>
      </c>
      <c r="AT321" s="1" t="n">
        <v>1</v>
      </c>
      <c r="AU321" s="1" t="n">
        <f aca="false">((AO321*15)+(AP321*30)+(AQ321*30)+(AR321*30)+(AS321*15))-(AO321*120)</f>
        <v>3075</v>
      </c>
      <c r="AV321" s="1" t="n">
        <f aca="false">((AO321*15)+(AP321*30)+(AQ321*30)+(AR321*30)+(AS321*15))</f>
        <v>14115</v>
      </c>
      <c r="AX321" s="4" t="n">
        <f aca="false">10000/SQRT((AO321*BE321)*(AVERAGE(AO321:AS321)*AVERAGE(BE321:BI321)))</f>
        <v>5.18902051400544</v>
      </c>
      <c r="AY321" s="4" t="n">
        <v>0</v>
      </c>
      <c r="AZ321" s="2" t="n">
        <f aca="false">(AO321*BE321)/405</f>
        <v>1.41748148148148</v>
      </c>
      <c r="BA321" s="2" t="n">
        <v>0</v>
      </c>
      <c r="BB321" s="2" t="n">
        <f aca="false">1/(LOG(BE321)+LOG(AO321))</f>
        <v>0.362453786717165</v>
      </c>
      <c r="BC321" s="2" t="n">
        <f aca="false">(BF321-BE321)/(AP321-AO321)</f>
        <v>5.97</v>
      </c>
      <c r="BD321" s="2" t="n">
        <f aca="false">(20*BE321)/((AO321/18)-3.5)</f>
        <v>77.4620689655173</v>
      </c>
      <c r="BE321" s="3" t="n">
        <v>6.24</v>
      </c>
      <c r="BF321" s="3" t="n">
        <v>54</v>
      </c>
      <c r="BG321" s="3" t="n">
        <v>83.5</v>
      </c>
      <c r="BH321" s="3" t="n">
        <v>59.2</v>
      </c>
      <c r="BI321" s="3" t="n">
        <v>81.8</v>
      </c>
      <c r="BJ321" s="2" t="n">
        <f aca="false">((BE321*15)+(BF321*30)+(BG321*30)+(BH321*30)+(BI321*15))-(BE321*120)</f>
        <v>6472.8</v>
      </c>
      <c r="BK321" s="2" t="n">
        <f aca="false">((BE321*15)+(BF321*30)+(BG321*30)+(BH321*30)+(BI321*15))</f>
        <v>7221.6</v>
      </c>
      <c r="BL321" s="2" t="n">
        <f aca="false">(1/BE321)</f>
        <v>0.16025641025641</v>
      </c>
      <c r="BM321" s="2" t="n">
        <f aca="false">(BJ321/AU321)</f>
        <v>2.1049756097561</v>
      </c>
      <c r="BN321" s="2" t="n">
        <f aca="false">(BK321/AV321)</f>
        <v>0.511625929861849</v>
      </c>
      <c r="BO321" s="2" t="n">
        <f aca="false">(AX321*BM321)</f>
        <v>10.9227616205055</v>
      </c>
      <c r="BP321" s="2" t="n">
        <f aca="false">(AX321*BN321)</f>
        <v>2.65483744555024</v>
      </c>
      <c r="BQ321" s="2" t="n">
        <v>2</v>
      </c>
      <c r="BR321" s="4" t="n">
        <f aca="false">(BC321*BL321)</f>
        <v>0.956730769230769</v>
      </c>
      <c r="BS321" s="1" t="n">
        <v>145</v>
      </c>
      <c r="BT321" s="1" t="n">
        <v>0</v>
      </c>
      <c r="BU321" s="1" t="n">
        <v>37</v>
      </c>
      <c r="BV321" s="1" t="n">
        <v>1</v>
      </c>
      <c r="BW321" s="1" t="n">
        <v>81</v>
      </c>
      <c r="BX321" s="1" t="n">
        <v>0</v>
      </c>
      <c r="BY321" s="1" t="n">
        <v>27</v>
      </c>
      <c r="BZ321" s="1" t="n">
        <v>133</v>
      </c>
      <c r="CA321" s="1" t="n">
        <v>0</v>
      </c>
      <c r="CB321" s="1" t="n">
        <v>2</v>
      </c>
      <c r="CL321" s="4" t="n">
        <v>0.05</v>
      </c>
      <c r="CM321" s="4" t="n">
        <v>0.045</v>
      </c>
      <c r="CN321" s="1" t="n">
        <v>1958</v>
      </c>
      <c r="CO321" s="1" t="n">
        <v>15.3217568947906</v>
      </c>
      <c r="CP321" s="1" t="n">
        <v>17.3426966292135</v>
      </c>
      <c r="CQ321" s="1" t="n">
        <v>3.585291113381</v>
      </c>
      <c r="CR321" s="1" t="n">
        <v>4.82635342185904</v>
      </c>
      <c r="CS321" s="1" t="n">
        <v>2.66598569969356</v>
      </c>
      <c r="CT321" s="1" t="n">
        <v>69.6016343207354</v>
      </c>
      <c r="CU321" s="1" t="n">
        <v>7.13</v>
      </c>
      <c r="CV321" s="1" t="n">
        <v>5.68</v>
      </c>
      <c r="CW321" s="1" t="n">
        <v>9.25</v>
      </c>
      <c r="CX321" s="1" t="n">
        <v>0</v>
      </c>
      <c r="CY321" s="1" t="n">
        <v>6.12</v>
      </c>
      <c r="CZ321" s="1" t="n">
        <v>0.46</v>
      </c>
      <c r="DA321" s="1" t="n">
        <v>0</v>
      </c>
      <c r="DB321" s="1" t="n">
        <v>0</v>
      </c>
      <c r="DC321" s="1" t="n">
        <v>0</v>
      </c>
      <c r="DD321" s="1" t="n">
        <v>75</v>
      </c>
      <c r="DE321" s="1" t="n">
        <v>37.73</v>
      </c>
      <c r="DF321" s="1" t="n">
        <v>7.8</v>
      </c>
      <c r="DG321" s="1" t="n">
        <v>10.5</v>
      </c>
      <c r="DH321" s="1" t="n">
        <v>5.8</v>
      </c>
      <c r="DI321" s="1" t="n">
        <v>446</v>
      </c>
      <c r="DJ321" s="1" t="n">
        <v>340.7</v>
      </c>
      <c r="DK321" s="1" t="n">
        <v>44.9</v>
      </c>
      <c r="DL321" s="1" t="n">
        <v>36</v>
      </c>
      <c r="DM321" s="1" t="n">
        <v>2313</v>
      </c>
      <c r="DN321" s="1" t="n">
        <v>1789</v>
      </c>
      <c r="DO321" s="1" t="n">
        <v>1.28</v>
      </c>
      <c r="DP321" s="1" t="n">
        <v>1.52</v>
      </c>
      <c r="DQ321" s="1" t="n">
        <v>1.39</v>
      </c>
      <c r="DR321" s="1" t="n">
        <v>3.53</v>
      </c>
      <c r="DS321" s="1" t="n">
        <v>624</v>
      </c>
      <c r="DT321" s="1" t="n">
        <v>229.5</v>
      </c>
      <c r="DU321" s="1" t="n">
        <v>2.33</v>
      </c>
      <c r="DV321" s="1" t="n">
        <v>15.15</v>
      </c>
      <c r="DW321" s="1" t="n">
        <v>6.68</v>
      </c>
      <c r="DX321" s="1" t="n">
        <v>983</v>
      </c>
      <c r="DY321" s="1" t="n">
        <v>16.74</v>
      </c>
      <c r="DZ321" s="1" t="n">
        <v>3833</v>
      </c>
      <c r="EA321" s="1" t="n">
        <v>596</v>
      </c>
      <c r="EB321" s="1" t="n">
        <v>2427</v>
      </c>
      <c r="EC321" s="1" t="n">
        <v>555</v>
      </c>
      <c r="ED321" s="1" t="n">
        <v>67</v>
      </c>
      <c r="EE321" s="1" t="n">
        <v>6.8</v>
      </c>
      <c r="EF321" s="1" t="n">
        <v>0</v>
      </c>
      <c r="EG321" s="1" t="n">
        <v>6</v>
      </c>
      <c r="EH321" s="1" t="n">
        <v>3</v>
      </c>
      <c r="EI321" s="1" t="n">
        <v>250</v>
      </c>
      <c r="EJ321" s="1" t="s">
        <v>425</v>
      </c>
      <c r="EK321" s="1" t="s">
        <v>425</v>
      </c>
      <c r="EL321" s="1" t="s">
        <v>425</v>
      </c>
      <c r="EM321" s="1" t="n">
        <v>2000</v>
      </c>
      <c r="EN321" s="1" t="n">
        <v>500</v>
      </c>
      <c r="EO321" s="1" t="n">
        <v>4</v>
      </c>
      <c r="EP321" s="1" t="n">
        <v>1</v>
      </c>
      <c r="EQ321" s="1" t="n">
        <v>4</v>
      </c>
      <c r="ER321" s="1" t="n">
        <v>450</v>
      </c>
      <c r="ES321" s="1" t="n">
        <v>9</v>
      </c>
      <c r="ET321" s="1" t="n">
        <v>0</v>
      </c>
      <c r="EU321" s="1" t="n">
        <v>0</v>
      </c>
      <c r="EV321" s="1" t="n">
        <v>0</v>
      </c>
      <c r="EW321" s="1" t="n">
        <v>0</v>
      </c>
      <c r="EX321" s="1" t="n">
        <v>1</v>
      </c>
      <c r="EY321" s="1" t="n">
        <v>1</v>
      </c>
      <c r="EZ321" s="1" t="n">
        <v>5</v>
      </c>
      <c r="FA321" s="1" t="n">
        <v>1</v>
      </c>
      <c r="FB321" s="1" t="n">
        <v>1</v>
      </c>
      <c r="FC321" s="1" t="n">
        <v>2</v>
      </c>
      <c r="FD321" s="1" t="n">
        <v>2</v>
      </c>
      <c r="FE321" s="1" t="n">
        <v>10</v>
      </c>
      <c r="FF321" s="1" t="n">
        <v>1</v>
      </c>
      <c r="FG321" s="1" t="n">
        <v>4</v>
      </c>
      <c r="FH321" s="1" t="n">
        <v>1</v>
      </c>
      <c r="FI321" s="1" t="s">
        <v>499</v>
      </c>
      <c r="FJ321" s="1" t="n">
        <v>4</v>
      </c>
      <c r="FK321" s="1" t="n">
        <v>1</v>
      </c>
      <c r="FL321" s="1" t="n">
        <v>1</v>
      </c>
      <c r="FM321" s="1" t="n">
        <v>4</v>
      </c>
      <c r="FN321" s="1" t="n">
        <v>4</v>
      </c>
      <c r="FO321" s="1" t="n">
        <v>2</v>
      </c>
      <c r="FP321" s="1" t="n">
        <v>2</v>
      </c>
      <c r="FQ321" s="1" t="n">
        <v>26.13036</v>
      </c>
      <c r="FR321" s="1" t="n">
        <v>205.3456</v>
      </c>
      <c r="FS321" s="1" t="n">
        <v>0</v>
      </c>
      <c r="FT321" s="1" t="n">
        <v>1</v>
      </c>
      <c r="FU321" s="1" t="n">
        <v>3</v>
      </c>
      <c r="FV321" s="1" t="n">
        <v>1</v>
      </c>
      <c r="FW321" s="1" t="n">
        <v>2167.62</v>
      </c>
      <c r="FX321" s="1" t="n">
        <v>68.35</v>
      </c>
      <c r="FY321" s="1" t="n">
        <v>27.87</v>
      </c>
      <c r="FZ321" s="1" t="n">
        <v>24.66</v>
      </c>
      <c r="GA321" s="1" t="n">
        <v>23.48</v>
      </c>
      <c r="GB321" s="1" t="n">
        <v>353.9</v>
      </c>
      <c r="GC321" s="1" t="n">
        <v>33.04</v>
      </c>
      <c r="GD321" s="1" t="n">
        <v>33.45</v>
      </c>
      <c r="GE321" s="1" t="n">
        <v>2.53</v>
      </c>
      <c r="GF321" s="1" t="n">
        <v>109.3</v>
      </c>
      <c r="GG321" s="1" t="n">
        <v>1.62</v>
      </c>
      <c r="GH321" s="1" t="n">
        <v>21.96</v>
      </c>
      <c r="GI321" s="1" t="n">
        <v>8.93</v>
      </c>
      <c r="GJ321" s="1" t="n">
        <v>34.87</v>
      </c>
      <c r="GK321" s="1" t="n">
        <v>30.66</v>
      </c>
      <c r="GL321" s="1" t="n">
        <v>17.34</v>
      </c>
      <c r="GM321" s="1" t="n">
        <v>9.37</v>
      </c>
      <c r="GN321" s="1" t="n">
        <v>0</v>
      </c>
      <c r="GO321" s="1" t="n">
        <v>21.2</v>
      </c>
      <c r="GP321" s="1" t="n">
        <v>8.44</v>
      </c>
      <c r="GQ321" s="1" t="n">
        <v>4.68</v>
      </c>
      <c r="GR321" s="1" t="n">
        <v>0.95</v>
      </c>
      <c r="GS321" s="1" t="n">
        <v>742.47</v>
      </c>
      <c r="GT321" s="1" t="n">
        <v>13.97</v>
      </c>
      <c r="GU321" s="1" t="n">
        <v>0.76</v>
      </c>
      <c r="GV321" s="1" t="n">
        <v>378.42</v>
      </c>
      <c r="GW321" s="1" t="n">
        <v>1241.92</v>
      </c>
      <c r="GX321" s="1" t="n">
        <v>3579.16</v>
      </c>
      <c r="GY321" s="1" t="n">
        <v>1876.66</v>
      </c>
      <c r="GZ321" s="1" t="n">
        <v>6.89</v>
      </c>
      <c r="HA321" s="1" t="n">
        <v>2.47</v>
      </c>
      <c r="HB321" s="1" t="n">
        <v>3.79</v>
      </c>
      <c r="HC321" s="1" t="n">
        <v>0</v>
      </c>
      <c r="HD321" s="1" t="n">
        <v>66.73</v>
      </c>
      <c r="HE321" s="1" t="n">
        <v>339.47</v>
      </c>
      <c r="HF321" s="1" t="n">
        <v>1.81</v>
      </c>
      <c r="HG321" s="1" t="n">
        <v>1.39</v>
      </c>
      <c r="HH321" s="1" t="n">
        <v>18.13</v>
      </c>
      <c r="HI321" s="1" t="n">
        <v>4.9</v>
      </c>
      <c r="HJ321" s="1" t="n">
        <v>1.98</v>
      </c>
      <c r="HK321" s="1" t="n">
        <v>1.42</v>
      </c>
      <c r="HL321" s="1" t="n">
        <v>389.12</v>
      </c>
      <c r="HM321" s="1" t="n">
        <v>1.82</v>
      </c>
      <c r="HN321" s="1" t="n">
        <v>43.58</v>
      </c>
      <c r="HO321" s="1" t="n">
        <v>5981.83</v>
      </c>
      <c r="HP321" s="1" t="n">
        <v>6798.91</v>
      </c>
      <c r="HQ321" s="1" t="n">
        <v>72.6</v>
      </c>
      <c r="HR321" s="1" t="n">
        <v>2773.23</v>
      </c>
      <c r="HS321" s="1" t="n">
        <v>712.14</v>
      </c>
      <c r="HT321" s="1" t="n">
        <v>10622.2</v>
      </c>
      <c r="HU321" s="1" t="n">
        <v>683.08</v>
      </c>
      <c r="HV321" s="1" t="n">
        <v>79.78</v>
      </c>
      <c r="HW321" s="1" t="n">
        <v>7.69</v>
      </c>
      <c r="HX321" s="1" t="n">
        <v>6.18</v>
      </c>
      <c r="HY321" s="1" t="n">
        <v>6.42</v>
      </c>
      <c r="HZ321" s="1" t="n">
        <v>0.39</v>
      </c>
      <c r="IA321" s="1" t="n">
        <v>8.97</v>
      </c>
      <c r="IB321" s="1" t="n">
        <v>1.51</v>
      </c>
      <c r="IC321" s="1" t="n">
        <v>18.56</v>
      </c>
      <c r="ID321" s="1" t="n">
        <v>7.59</v>
      </c>
      <c r="IE321" s="1" t="n">
        <v>15.27</v>
      </c>
      <c r="IF321" s="1" t="n">
        <v>22.95</v>
      </c>
      <c r="IG321" s="1" t="n">
        <v>12.83</v>
      </c>
      <c r="IH321" s="1" t="n">
        <v>279.89</v>
      </c>
      <c r="II321" s="1" t="n">
        <v>0</v>
      </c>
      <c r="IJ321" s="1" t="n">
        <v>97.08</v>
      </c>
      <c r="IK321" s="1" t="n">
        <v>50.3</v>
      </c>
      <c r="IL321" s="1" t="n">
        <v>3286420.4</v>
      </c>
      <c r="IM321" s="1" t="n">
        <v>9286.3</v>
      </c>
      <c r="IN321" s="1" t="n">
        <v>48.98</v>
      </c>
      <c r="IO321" s="1" t="n">
        <v>0.11</v>
      </c>
      <c r="IP321" s="1" t="n">
        <v>0.08</v>
      </c>
      <c r="IQ321" s="1" t="n">
        <v>0.07</v>
      </c>
      <c r="IR321" s="1" t="n">
        <v>0.17</v>
      </c>
      <c r="IS321" s="1" t="n">
        <v>0.14</v>
      </c>
      <c r="IT321" s="1" t="n">
        <v>0.04</v>
      </c>
      <c r="IU321" s="1" t="n">
        <v>0.62</v>
      </c>
      <c r="IV321" s="1" t="n">
        <v>0.73</v>
      </c>
      <c r="IW321" s="1" t="n">
        <v>8.93</v>
      </c>
      <c r="IX321" s="1" t="n">
        <v>7.91</v>
      </c>
      <c r="IY321" s="1" t="n">
        <v>3.62</v>
      </c>
      <c r="IZ321" s="1" t="n">
        <v>2.6</v>
      </c>
      <c r="JA321" s="1" t="n">
        <v>1.29</v>
      </c>
      <c r="JB321" s="1" t="n">
        <v>0.05</v>
      </c>
      <c r="JC321" s="1" t="n">
        <v>19.78</v>
      </c>
      <c r="JD321" s="1" t="n">
        <v>12.73</v>
      </c>
      <c r="JE321" s="1" t="n">
        <v>1.01</v>
      </c>
      <c r="JF321" s="1" t="n">
        <v>0.14</v>
      </c>
      <c r="JG321" s="1" t="n">
        <v>0.01</v>
      </c>
      <c r="JH321" s="1" t="n">
        <v>9.52</v>
      </c>
      <c r="JI321" s="1" t="n">
        <v>6.48</v>
      </c>
      <c r="JJ321" s="1" t="n">
        <v>0.09</v>
      </c>
      <c r="JK321" s="1" t="n">
        <v>0.25</v>
      </c>
      <c r="JL321" s="1" t="n">
        <v>0.74</v>
      </c>
      <c r="JM321" s="1" t="n">
        <v>0.63</v>
      </c>
      <c r="JN321" s="1" t="n">
        <v>0.01</v>
      </c>
      <c r="JO321" s="1" t="n">
        <v>0.13</v>
      </c>
      <c r="JP321" s="1" t="n">
        <v>0.08</v>
      </c>
      <c r="JQ321" s="1" t="n">
        <v>0.04</v>
      </c>
      <c r="JR321" s="1" t="n">
        <v>0.04</v>
      </c>
      <c r="JS321" s="1" t="n">
        <v>0.01</v>
      </c>
      <c r="JT321" s="1" t="n">
        <v>0.12</v>
      </c>
      <c r="JU321" s="1" t="n">
        <v>0.09</v>
      </c>
      <c r="JV321" s="1" t="n">
        <v>51</v>
      </c>
      <c r="JW321" s="1" t="n">
        <v>3060</v>
      </c>
      <c r="JX321" s="1" t="n">
        <v>45.9</v>
      </c>
      <c r="JY321" s="1" t="n">
        <v>25.7425</v>
      </c>
      <c r="JZ321" s="1" t="n">
        <v>17.484</v>
      </c>
      <c r="KA321" s="1" t="n">
        <v>1049.04</v>
      </c>
      <c r="KB321" s="1" t="n">
        <v>24.805</v>
      </c>
      <c r="KC321" s="1" t="n">
        <v>9.992001</v>
      </c>
      <c r="KD321" s="1" t="n">
        <v>599.52</v>
      </c>
      <c r="KE321" s="1" t="n">
        <v>48.516</v>
      </c>
      <c r="KF321" s="1" t="n">
        <v>99.51601</v>
      </c>
      <c r="KG321" s="1" t="n">
        <v>110.5645</v>
      </c>
    </row>
    <row r="322" customFormat="false" ht="15" hidden="false" customHeight="true" outlineLevel="0" collapsed="false">
      <c r="A322" s="1" t="n">
        <v>31188</v>
      </c>
      <c r="B322" s="1" t="n">
        <v>2</v>
      </c>
      <c r="C322" s="1" t="n">
        <v>58</v>
      </c>
      <c r="D322" s="1" t="n">
        <v>1</v>
      </c>
      <c r="E322" s="1" t="n">
        <v>1</v>
      </c>
      <c r="F322" s="1" t="n">
        <v>1</v>
      </c>
      <c r="G322" s="1" t="n">
        <v>1</v>
      </c>
      <c r="H322" s="1" t="n">
        <v>1</v>
      </c>
      <c r="I322" s="1" t="n">
        <v>1</v>
      </c>
      <c r="J322" s="1" t="n">
        <v>0</v>
      </c>
      <c r="K322" s="1" t="n">
        <v>0</v>
      </c>
      <c r="L322" s="1" t="n">
        <v>0</v>
      </c>
      <c r="M322" s="1" t="n">
        <v>1</v>
      </c>
      <c r="N322" s="1" t="n">
        <v>0</v>
      </c>
      <c r="O322" s="1" t="n">
        <v>1</v>
      </c>
      <c r="P322" s="1" t="n">
        <f aca="false">SUM(E322:O322)</f>
        <v>7</v>
      </c>
      <c r="Q322" s="1" t="n">
        <v>130</v>
      </c>
      <c r="R322" s="1" t="n">
        <v>90</v>
      </c>
      <c r="S322" s="1" t="n">
        <v>40</v>
      </c>
      <c r="T322" s="2" t="n">
        <v>103.333333333333</v>
      </c>
      <c r="U322" s="3" t="n">
        <v>74.7</v>
      </c>
      <c r="V322" s="3" t="n">
        <v>154.5</v>
      </c>
      <c r="W322" s="2" t="n">
        <v>31.2941841832406</v>
      </c>
      <c r="X322" s="2" t="n">
        <v>2</v>
      </c>
      <c r="Y322" s="3" t="n">
        <v>104.75</v>
      </c>
      <c r="Z322" s="3" t="n">
        <v>107.25</v>
      </c>
      <c r="AA322" s="2" t="n">
        <v>44.476764691479</v>
      </c>
      <c r="AB322" s="2" t="n">
        <v>0.677993527508091</v>
      </c>
      <c r="AC322" s="2" t="n">
        <v>0.976689976689977</v>
      </c>
      <c r="AD322" s="3" t="n">
        <v>42.7</v>
      </c>
      <c r="AE322" s="3" t="n">
        <v>31.9</v>
      </c>
      <c r="AF322" s="3" t="n">
        <v>42.8</v>
      </c>
      <c r="AG322" s="1" t="n">
        <v>11</v>
      </c>
      <c r="AH322" s="3" t="n">
        <v>40.2</v>
      </c>
      <c r="AI322" s="3" t="n">
        <v>30</v>
      </c>
      <c r="AJ322" s="3" t="n">
        <v>40.6</v>
      </c>
      <c r="AK322" s="3" t="n">
        <v>2.2</v>
      </c>
      <c r="AL322" s="1" t="n">
        <v>1320</v>
      </c>
      <c r="AM322" s="1" t="n">
        <v>73</v>
      </c>
      <c r="AN322" s="1" t="n">
        <v>2059</v>
      </c>
      <c r="AO322" s="1" t="n">
        <v>202</v>
      </c>
      <c r="AP322" s="1" t="n">
        <v>326</v>
      </c>
      <c r="AQ322" s="1" t="n">
        <v>403</v>
      </c>
      <c r="AR322" s="1" t="n">
        <v>426</v>
      </c>
      <c r="AS322" s="1" t="n">
        <v>390</v>
      </c>
      <c r="AT322" s="1" t="n">
        <v>5</v>
      </c>
      <c r="AU322" s="1" t="n">
        <f aca="false">((AO322*15)+(AP322*30)+(AQ322*30)+(AR322*30)+(AS322*15))-(AO322*120)</f>
        <v>19290</v>
      </c>
      <c r="AV322" s="1" t="n">
        <f aca="false">((AO322*15)+(AP322*30)+(AQ322*30)+(AR322*30)+(AS322*15))</f>
        <v>43530</v>
      </c>
      <c r="AW322" s="1" t="n">
        <v>8.4</v>
      </c>
      <c r="BS322" s="1" t="n">
        <v>168</v>
      </c>
      <c r="BT322" s="1" t="n">
        <v>0</v>
      </c>
      <c r="BU322" s="1" t="n">
        <v>40</v>
      </c>
      <c r="BV322" s="1" t="n">
        <v>1</v>
      </c>
      <c r="BW322" s="1" t="n">
        <v>91</v>
      </c>
      <c r="BX322" s="1" t="n">
        <v>0</v>
      </c>
      <c r="BY322" s="1" t="n">
        <v>37</v>
      </c>
      <c r="BZ322" s="1" t="n">
        <v>183</v>
      </c>
      <c r="CA322" s="1" t="n">
        <v>1</v>
      </c>
      <c r="CB322" s="1" t="n">
        <v>5</v>
      </c>
      <c r="CC322" s="1" t="n">
        <v>2</v>
      </c>
      <c r="CL322" s="4" t="n">
        <v>0.0475</v>
      </c>
      <c r="CM322" s="4" t="n">
        <v>0.04</v>
      </c>
    </row>
    <row r="323" customFormat="false" ht="15" hidden="false" customHeight="true" outlineLevel="0" collapsed="false">
      <c r="A323" s="1" t="n">
        <v>31194</v>
      </c>
      <c r="B323" s="1" t="n">
        <v>2</v>
      </c>
      <c r="C323" s="1" t="n">
        <v>47</v>
      </c>
      <c r="D323" s="1" t="n">
        <v>1</v>
      </c>
      <c r="E323" s="1" t="n">
        <v>1</v>
      </c>
      <c r="F323" s="1" t="n">
        <v>1</v>
      </c>
      <c r="G323" s="1" t="n">
        <v>1</v>
      </c>
      <c r="H323" s="1" t="n">
        <v>0</v>
      </c>
      <c r="I323" s="1" t="n">
        <v>0</v>
      </c>
      <c r="J323" s="1" t="n">
        <v>0</v>
      </c>
      <c r="K323" s="1" t="n">
        <v>0</v>
      </c>
      <c r="L323" s="1" t="n">
        <v>0</v>
      </c>
      <c r="M323" s="1" t="n">
        <v>0</v>
      </c>
      <c r="N323" s="1" t="n">
        <v>0</v>
      </c>
      <c r="O323" s="1" t="n">
        <v>1</v>
      </c>
      <c r="P323" s="1" t="n">
        <f aca="false">SUM(E323:O323)</f>
        <v>4</v>
      </c>
      <c r="Q323" s="1" t="n">
        <v>120</v>
      </c>
      <c r="R323" s="1" t="n">
        <v>80</v>
      </c>
      <c r="S323" s="1" t="n">
        <v>40</v>
      </c>
      <c r="T323" s="2" t="n">
        <v>93.3333333333333</v>
      </c>
      <c r="U323" s="3" t="n">
        <v>65.1</v>
      </c>
      <c r="V323" s="3" t="n">
        <v>160.5</v>
      </c>
      <c r="W323" s="2" t="n">
        <v>25.2714938713716</v>
      </c>
      <c r="X323" s="2" t="n">
        <v>1</v>
      </c>
      <c r="Y323" s="3" t="n">
        <v>80</v>
      </c>
      <c r="Z323" s="3" t="n">
        <v>94.25</v>
      </c>
      <c r="AA323" s="2" t="n">
        <v>38.7370508620729</v>
      </c>
      <c r="AB323" s="2" t="n">
        <v>0.498442367601246</v>
      </c>
      <c r="AC323" s="2" t="n">
        <v>0.848806366047745</v>
      </c>
      <c r="AD323" s="3" t="n">
        <v>38.2</v>
      </c>
      <c r="AE323" s="3" t="n">
        <v>24.9</v>
      </c>
      <c r="AF323" s="3" t="n">
        <v>40.2</v>
      </c>
      <c r="AG323" s="1" t="n">
        <v>7</v>
      </c>
      <c r="AH323" s="3" t="n">
        <v>43</v>
      </c>
      <c r="AI323" s="3" t="n">
        <v>28</v>
      </c>
      <c r="AJ323" s="3" t="n">
        <v>38.1</v>
      </c>
      <c r="AK323" s="3" t="n">
        <v>2.1</v>
      </c>
      <c r="AL323" s="1" t="n">
        <v>1239</v>
      </c>
      <c r="AM323" s="1" t="n">
        <v>56</v>
      </c>
      <c r="AN323" s="1" t="n">
        <v>1933</v>
      </c>
      <c r="AO323" s="1" t="n">
        <v>92</v>
      </c>
      <c r="AP323" s="1" t="n">
        <v>140</v>
      </c>
      <c r="AQ323" s="1" t="n">
        <v>147</v>
      </c>
      <c r="AR323" s="1" t="n">
        <v>143</v>
      </c>
      <c r="AS323" s="1" t="n">
        <v>125</v>
      </c>
      <c r="AT323" s="1" t="n">
        <v>1</v>
      </c>
      <c r="AU323" s="1" t="n">
        <f aca="false">((AO323*15)+(AP323*30)+(AQ323*30)+(AR323*30)+(AS323*15))-(AO323*120)</f>
        <v>5115</v>
      </c>
      <c r="AV323" s="1" t="n">
        <f aca="false">((AO323*15)+(AP323*30)+(AQ323*30)+(AR323*30)+(AS323*15))</f>
        <v>16155</v>
      </c>
      <c r="AX323" s="4" t="n">
        <f aca="false">10000/SQRT((AO323*BE323)*(AVERAGE(AO323:AS323)*AVERAGE(BE323:BI323)))</f>
        <v>3.1801314825111</v>
      </c>
      <c r="AY323" s="4" t="n">
        <v>1</v>
      </c>
      <c r="AZ323" s="2" t="n">
        <f aca="false">(AO323*BE323)/405</f>
        <v>2.33975308641975</v>
      </c>
      <c r="BA323" s="2" t="n">
        <v>1</v>
      </c>
      <c r="BB323" s="2" t="n">
        <f aca="false">1/(LOG(BE323)+LOG(AO323))</f>
        <v>0.335950945286527</v>
      </c>
      <c r="BC323" s="2" t="n">
        <f aca="false">(BF323-BE323)/(AP323-AO323)</f>
        <v>1.35833333333333</v>
      </c>
      <c r="BD323" s="2" t="n">
        <f aca="false">(20*BE323)/((AO323/18)-3.5)</f>
        <v>127.862068965517</v>
      </c>
      <c r="BE323" s="3" t="n">
        <v>10.3</v>
      </c>
      <c r="BF323" s="3" t="n">
        <v>75.5</v>
      </c>
      <c r="BG323" s="3" t="n">
        <v>95.4</v>
      </c>
      <c r="BH323" s="3" t="n">
        <v>120</v>
      </c>
      <c r="BI323" s="3" t="n">
        <v>102</v>
      </c>
      <c r="BJ323" s="2" t="n">
        <f aca="false">((BE323*15)+(BF323*30)+(BG323*30)+(BH323*30)+(BI323*15))-(BE323*120)</f>
        <v>9175.5</v>
      </c>
      <c r="BK323" s="2" t="n">
        <f aca="false">((BE323*15)+(BF323*30)+(BG323*30)+(BH323*30)+(BI323*15))</f>
        <v>10411.5</v>
      </c>
      <c r="BL323" s="2" t="n">
        <f aca="false">(1/BE323)</f>
        <v>0.0970873786407767</v>
      </c>
      <c r="BM323" s="2" t="n">
        <f aca="false">(BJ323/AU323)</f>
        <v>1.79384164222874</v>
      </c>
      <c r="BN323" s="2" t="n">
        <f aca="false">(BK323/AV323)</f>
        <v>0.64447539461467</v>
      </c>
      <c r="BO323" s="2" t="n">
        <f aca="false">(AX323*BM323)</f>
        <v>5.70465228109103</v>
      </c>
      <c r="BP323" s="2" t="n">
        <f aca="false">(AX323*BN323)</f>
        <v>2.04951649211788</v>
      </c>
      <c r="BQ323" s="2" t="n">
        <v>2</v>
      </c>
      <c r="BR323" s="4" t="n">
        <f aca="false">(BC323*BL323)</f>
        <v>0.131877022653722</v>
      </c>
      <c r="BS323" s="1" t="n">
        <v>159</v>
      </c>
      <c r="BT323" s="1" t="n">
        <v>0</v>
      </c>
      <c r="BU323" s="1" t="n">
        <v>32</v>
      </c>
      <c r="BV323" s="1" t="n">
        <v>1</v>
      </c>
      <c r="BW323" s="1" t="n">
        <v>84</v>
      </c>
      <c r="BX323" s="1" t="n">
        <v>0</v>
      </c>
      <c r="BY323" s="1" t="n">
        <v>43</v>
      </c>
      <c r="BZ323" s="1" t="n">
        <v>216</v>
      </c>
      <c r="CA323" s="1" t="n">
        <v>1</v>
      </c>
      <c r="CB323" s="1" t="n">
        <v>3</v>
      </c>
      <c r="CL323" s="4" t="n">
        <v>0.045</v>
      </c>
      <c r="CM323" s="4" t="n">
        <v>0.0425</v>
      </c>
      <c r="CN323" s="1" t="n">
        <v>1303</v>
      </c>
      <c r="CO323" s="1" t="n">
        <v>12.3714504988488</v>
      </c>
      <c r="CP323" s="1" t="n">
        <v>29.4520337682272</v>
      </c>
      <c r="CQ323" s="1" t="n">
        <v>12.432847275518</v>
      </c>
      <c r="CR323" s="1" t="n">
        <v>10.5679201841903</v>
      </c>
      <c r="CS323" s="1" t="n">
        <v>4.21335379892556</v>
      </c>
      <c r="CT323" s="1" t="n">
        <v>60.8135072908672</v>
      </c>
      <c r="CU323" s="1" t="n">
        <v>6.13</v>
      </c>
      <c r="CV323" s="1" t="n">
        <v>3.09</v>
      </c>
      <c r="CW323" s="1" t="n">
        <v>5.57</v>
      </c>
      <c r="CX323" s="1" t="n">
        <v>0</v>
      </c>
      <c r="CY323" s="1" t="n">
        <v>0.32</v>
      </c>
      <c r="CZ323" s="1" t="n">
        <v>1.87</v>
      </c>
      <c r="DA323" s="1" t="n">
        <v>0</v>
      </c>
      <c r="DB323" s="1" t="n">
        <v>0.03</v>
      </c>
      <c r="DC323" s="1" t="n">
        <v>0</v>
      </c>
      <c r="DD323" s="1" t="n">
        <v>40.3</v>
      </c>
      <c r="DE323" s="1" t="n">
        <v>42.64</v>
      </c>
      <c r="DF323" s="1" t="n">
        <v>18</v>
      </c>
      <c r="DG323" s="1" t="n">
        <v>15.3</v>
      </c>
      <c r="DH323" s="1" t="n">
        <v>6.1</v>
      </c>
      <c r="DI323" s="1" t="n">
        <v>127</v>
      </c>
      <c r="DJ323" s="1" t="n">
        <v>198.1</v>
      </c>
      <c r="DK323" s="1" t="n">
        <v>14.4</v>
      </c>
      <c r="DL323" s="1" t="n">
        <v>12.8</v>
      </c>
      <c r="DM323" s="1" t="n">
        <v>1362</v>
      </c>
      <c r="DN323" s="1" t="n">
        <v>270</v>
      </c>
      <c r="DO323" s="1" t="n">
        <v>0.48</v>
      </c>
      <c r="DP323" s="1" t="n">
        <v>0.39</v>
      </c>
      <c r="DQ323" s="1" t="n">
        <v>0.53</v>
      </c>
      <c r="DR323" s="1" t="n">
        <v>1</v>
      </c>
      <c r="DS323" s="1" t="n">
        <v>36.1</v>
      </c>
      <c r="DT323" s="1" t="n">
        <v>168.1</v>
      </c>
      <c r="DU323" s="1" t="n">
        <v>0.75</v>
      </c>
      <c r="DV323" s="1" t="n">
        <v>3.94</v>
      </c>
      <c r="DW323" s="1" t="n">
        <v>0.39</v>
      </c>
      <c r="DX323" s="1" t="n">
        <v>995</v>
      </c>
      <c r="DY323" s="1" t="n">
        <v>7.98</v>
      </c>
      <c r="DZ323" s="1" t="n">
        <v>977</v>
      </c>
      <c r="EA323" s="1" t="n">
        <v>120</v>
      </c>
      <c r="EB323" s="1" t="n">
        <v>939</v>
      </c>
      <c r="EC323" s="1" t="n">
        <v>700</v>
      </c>
      <c r="ED323" s="1" t="n">
        <v>21</v>
      </c>
      <c r="EE323" s="1" t="n">
        <v>4.3</v>
      </c>
      <c r="EF323" s="1" t="n">
        <v>0</v>
      </c>
      <c r="EG323" s="1" t="n">
        <v>4</v>
      </c>
      <c r="EH323" s="1" t="n">
        <v>7</v>
      </c>
      <c r="EI323" s="1" t="n">
        <v>250</v>
      </c>
      <c r="EJ323" s="1" t="s">
        <v>425</v>
      </c>
      <c r="EK323" s="1" t="s">
        <v>425</v>
      </c>
      <c r="EL323" s="1" t="s">
        <v>425</v>
      </c>
      <c r="EM323" s="1" t="n">
        <v>1500</v>
      </c>
      <c r="EN323" s="1" t="n">
        <v>0</v>
      </c>
      <c r="EO323" s="1" t="n">
        <v>3</v>
      </c>
      <c r="EP323" s="1" t="n">
        <v>1</v>
      </c>
      <c r="EQ323" s="1" t="n">
        <v>4</v>
      </c>
      <c r="ER323" s="1" t="n">
        <v>900</v>
      </c>
      <c r="ES323" s="1" t="n">
        <v>2</v>
      </c>
      <c r="ET323" s="1" t="n">
        <v>0</v>
      </c>
      <c r="EU323" s="1" t="n">
        <v>0</v>
      </c>
      <c r="EV323" s="1" t="n">
        <v>0</v>
      </c>
      <c r="EW323" s="1" t="n">
        <v>0</v>
      </c>
      <c r="EX323" s="1" t="n">
        <v>0</v>
      </c>
      <c r="EY323" s="1" t="n">
        <v>0</v>
      </c>
      <c r="EZ323" s="1" t="n">
        <v>0</v>
      </c>
      <c r="FA323" s="1" t="n">
        <v>0</v>
      </c>
      <c r="FB323" s="1" t="n">
        <v>0</v>
      </c>
      <c r="FC323" s="1" t="n">
        <v>0</v>
      </c>
      <c r="FD323" s="1" t="n">
        <v>0</v>
      </c>
      <c r="FE323" s="1" t="n">
        <v>0</v>
      </c>
      <c r="FF323" s="1" t="n">
        <v>1</v>
      </c>
      <c r="FG323" s="1" t="n">
        <v>15</v>
      </c>
      <c r="FH323" s="1" t="n">
        <v>0</v>
      </c>
      <c r="FI323" s="1" t="n">
        <v>0</v>
      </c>
      <c r="FJ323" s="1" t="n">
        <v>2</v>
      </c>
      <c r="FK323" s="1" t="n">
        <v>1</v>
      </c>
      <c r="FL323" s="1" t="n">
        <v>3</v>
      </c>
      <c r="FM323" s="1" t="n">
        <v>14</v>
      </c>
      <c r="FN323" s="1" t="n">
        <v>14</v>
      </c>
      <c r="FO323" s="1" t="n">
        <v>2</v>
      </c>
      <c r="FP323" s="1" t="n">
        <v>2</v>
      </c>
      <c r="FQ323" s="1" t="n">
        <v>26.62012</v>
      </c>
      <c r="FR323" s="1" t="n">
        <v>274.8151</v>
      </c>
      <c r="FS323" s="1" t="n">
        <v>0.02</v>
      </c>
      <c r="FT323" s="1" t="n">
        <v>5</v>
      </c>
      <c r="FU323" s="1" t="n">
        <v>2</v>
      </c>
      <c r="FV323" s="1" t="n">
        <v>3</v>
      </c>
      <c r="FW323" s="1" t="n">
        <v>1157.07</v>
      </c>
      <c r="FX323" s="1" t="n">
        <v>30.27</v>
      </c>
      <c r="FY323" s="1" t="n">
        <v>5.83</v>
      </c>
      <c r="FZ323" s="1" t="n">
        <v>5.61</v>
      </c>
      <c r="GA323" s="1" t="n">
        <v>16.09</v>
      </c>
      <c r="GB323" s="1" t="n">
        <v>215.04</v>
      </c>
      <c r="GC323" s="1" t="n">
        <v>14.68</v>
      </c>
      <c r="GD323" s="1" t="n">
        <v>13.09</v>
      </c>
      <c r="GE323" s="1" t="n">
        <v>0.92</v>
      </c>
      <c r="GF323" s="1" t="n">
        <v>114.58</v>
      </c>
      <c r="GG323" s="1" t="n">
        <v>0.7</v>
      </c>
      <c r="GH323" s="1" t="n">
        <v>10.42</v>
      </c>
      <c r="GI323" s="1" t="n">
        <v>4.09</v>
      </c>
      <c r="GJ323" s="1" t="n">
        <v>18.33</v>
      </c>
      <c r="GK323" s="1" t="n">
        <v>23.6</v>
      </c>
      <c r="GL323" s="1" t="n">
        <v>4.69</v>
      </c>
      <c r="GM323" s="1" t="n">
        <v>6.88</v>
      </c>
      <c r="GN323" s="1" t="n">
        <v>0</v>
      </c>
      <c r="GO323" s="1" t="n">
        <v>11.52</v>
      </c>
      <c r="GP323" s="1" t="n">
        <v>2.31</v>
      </c>
      <c r="GQ323" s="1" t="n">
        <v>1.56</v>
      </c>
      <c r="GR323" s="1" t="n">
        <v>0.56</v>
      </c>
      <c r="GS323" s="1" t="n">
        <v>521.84</v>
      </c>
      <c r="GT323" s="1" t="n">
        <v>8.34</v>
      </c>
      <c r="GU323" s="1" t="n">
        <v>0.17</v>
      </c>
      <c r="GV323" s="1" t="n">
        <v>301.8</v>
      </c>
      <c r="GW323" s="1" t="n">
        <v>887.96</v>
      </c>
      <c r="GX323" s="1" t="n">
        <v>1637.62</v>
      </c>
      <c r="GY323" s="1" t="n">
        <v>1012.71</v>
      </c>
      <c r="GZ323" s="1" t="n">
        <v>3.79</v>
      </c>
      <c r="HA323" s="1" t="n">
        <v>0.84</v>
      </c>
      <c r="HB323" s="1" t="n">
        <v>1.57</v>
      </c>
      <c r="HC323" s="1" t="n">
        <v>0</v>
      </c>
      <c r="HD323" s="1" t="n">
        <v>20.01</v>
      </c>
      <c r="HE323" s="1" t="n">
        <v>182.55</v>
      </c>
      <c r="HF323" s="1" t="n">
        <v>0.9</v>
      </c>
      <c r="HG323" s="1" t="n">
        <v>0.59</v>
      </c>
      <c r="HH323" s="1" t="n">
        <v>10.42</v>
      </c>
      <c r="HI323" s="1" t="n">
        <v>1.63</v>
      </c>
      <c r="HJ323" s="1" t="n">
        <v>1.02</v>
      </c>
      <c r="HK323" s="1" t="n">
        <v>0.22</v>
      </c>
      <c r="HL323" s="1" t="n">
        <v>157.74</v>
      </c>
      <c r="HM323" s="1" t="n">
        <v>0.32</v>
      </c>
      <c r="HN323" s="1" t="n">
        <v>31.04</v>
      </c>
      <c r="HO323" s="1" t="n">
        <v>2148.37</v>
      </c>
      <c r="HP323" s="1" t="n">
        <v>2001.63</v>
      </c>
      <c r="HQ323" s="1" t="n">
        <v>36.23</v>
      </c>
      <c r="HR323" s="1" t="n">
        <v>1004.8</v>
      </c>
      <c r="HS323" s="1" t="n">
        <v>471.37</v>
      </c>
      <c r="HT323" s="1" t="n">
        <v>3517.83</v>
      </c>
      <c r="HU323" s="1" t="n">
        <v>559.04</v>
      </c>
      <c r="HV323" s="1" t="n">
        <v>16.85</v>
      </c>
      <c r="HW323" s="1" t="n">
        <v>3.32</v>
      </c>
      <c r="HX323" s="1" t="n">
        <v>2.4</v>
      </c>
      <c r="HY323" s="1" t="n">
        <v>2.51</v>
      </c>
      <c r="HZ323" s="1" t="n">
        <v>0.26</v>
      </c>
      <c r="IA323" s="1" t="n">
        <v>6.5</v>
      </c>
      <c r="IB323" s="1" t="n">
        <v>1.27</v>
      </c>
      <c r="IC323" s="1" t="n">
        <v>11.54</v>
      </c>
      <c r="ID323" s="1" t="n">
        <v>3.62</v>
      </c>
      <c r="IE323" s="1" t="n">
        <v>5.41</v>
      </c>
      <c r="IF323" s="1" t="n">
        <v>8.68</v>
      </c>
      <c r="IG323" s="1" t="n">
        <v>5.04</v>
      </c>
      <c r="IH323" s="1" t="n">
        <v>30.94</v>
      </c>
      <c r="II323" s="1" t="n">
        <v>0.21</v>
      </c>
      <c r="IJ323" s="1" t="n">
        <v>138.57</v>
      </c>
      <c r="IK323" s="1" t="n">
        <v>35.69</v>
      </c>
      <c r="IL323" s="1" t="n">
        <v>983722.24</v>
      </c>
      <c r="IM323" s="1" t="n">
        <v>4574.6</v>
      </c>
      <c r="IN323" s="1" t="n">
        <v>17.87</v>
      </c>
      <c r="IO323" s="1" t="n">
        <v>0.03</v>
      </c>
      <c r="IP323" s="1" t="n">
        <v>0.02</v>
      </c>
      <c r="IQ323" s="1" t="n">
        <v>0.03</v>
      </c>
      <c r="IR323" s="1" t="n">
        <v>0.05</v>
      </c>
      <c r="IS323" s="1" t="n">
        <v>0.01</v>
      </c>
      <c r="IT323" s="1" t="n">
        <v>0.01</v>
      </c>
      <c r="IU323" s="1" t="n">
        <v>0.17</v>
      </c>
      <c r="IV323" s="1" t="n">
        <v>0.21</v>
      </c>
      <c r="IW323" s="1" t="n">
        <v>2.86</v>
      </c>
      <c r="IX323" s="1" t="n">
        <v>2.68</v>
      </c>
      <c r="IY323" s="1" t="n">
        <v>1.11</v>
      </c>
      <c r="IZ323" s="1" t="n">
        <v>0.94</v>
      </c>
      <c r="JA323" s="1" t="n">
        <v>0.19</v>
      </c>
      <c r="JB323" s="1" t="n">
        <v>0.01</v>
      </c>
      <c r="JC323" s="1" t="n">
        <v>7.69</v>
      </c>
      <c r="JD323" s="1" t="n">
        <v>4.31</v>
      </c>
      <c r="JE323" s="1" t="n">
        <v>0.56</v>
      </c>
      <c r="JF323" s="1" t="n">
        <v>0.02</v>
      </c>
      <c r="JG323" s="1" t="n">
        <v>0</v>
      </c>
      <c r="JH323" s="1" t="n">
        <v>4.38</v>
      </c>
      <c r="JI323" s="1" t="n">
        <v>4.44</v>
      </c>
      <c r="JJ323" s="1" t="n">
        <v>0.05</v>
      </c>
      <c r="JK323" s="1" t="n">
        <v>0.18</v>
      </c>
      <c r="JL323" s="1" t="n">
        <v>0.22</v>
      </c>
      <c r="JM323" s="1" t="n">
        <v>0.34</v>
      </c>
      <c r="JN323" s="1" t="n">
        <v>0</v>
      </c>
      <c r="JO323" s="1" t="n">
        <v>0.01</v>
      </c>
      <c r="JP323" s="1" t="n">
        <v>0</v>
      </c>
      <c r="JQ323" s="1" t="n">
        <v>0</v>
      </c>
      <c r="JR323" s="1" t="n">
        <v>0</v>
      </c>
      <c r="JS323" s="1" t="n">
        <v>0</v>
      </c>
      <c r="JT323" s="1" t="n">
        <v>0.01</v>
      </c>
      <c r="JU323" s="1" t="n">
        <v>0.01</v>
      </c>
      <c r="JV323" s="1" t="n">
        <v>74</v>
      </c>
      <c r="JW323" s="1" t="n">
        <v>4440</v>
      </c>
      <c r="JX323" s="1" t="n">
        <v>66.6</v>
      </c>
      <c r="JY323" s="1" t="n">
        <v>12.5</v>
      </c>
      <c r="JZ323" s="1" t="n">
        <v>11</v>
      </c>
      <c r="KA323" s="1" t="n">
        <v>660</v>
      </c>
      <c r="KB323" s="1" t="n">
        <v>45.3375</v>
      </c>
      <c r="KC323" s="1" t="n">
        <v>18.75</v>
      </c>
      <c r="KD323" s="1" t="n">
        <v>1125</v>
      </c>
      <c r="KE323" s="1" t="n">
        <v>29.75</v>
      </c>
      <c r="KF323" s="1" t="n">
        <v>103.75</v>
      </c>
      <c r="KG323" s="1" t="n">
        <v>57.8375</v>
      </c>
    </row>
    <row r="324" customFormat="false" ht="15" hidden="false" customHeight="true" outlineLevel="0" collapsed="false">
      <c r="A324" s="1" t="n">
        <v>31201</v>
      </c>
      <c r="B324" s="1" t="n">
        <v>1</v>
      </c>
      <c r="C324" s="1" t="n">
        <v>20</v>
      </c>
      <c r="D324" s="1" t="n">
        <v>1</v>
      </c>
      <c r="E324" s="1" t="n">
        <v>1</v>
      </c>
      <c r="F324" s="1" t="n">
        <v>0</v>
      </c>
      <c r="G324" s="1" t="n">
        <v>1</v>
      </c>
      <c r="H324" s="1" t="n">
        <v>0</v>
      </c>
      <c r="I324" s="1" t="n">
        <v>0</v>
      </c>
      <c r="J324" s="1" t="n">
        <v>0</v>
      </c>
      <c r="K324" s="1" t="n">
        <v>0</v>
      </c>
      <c r="L324" s="1" t="n">
        <v>0</v>
      </c>
      <c r="M324" s="1" t="n">
        <v>0</v>
      </c>
      <c r="N324" s="1" t="n">
        <v>0</v>
      </c>
      <c r="O324" s="1" t="n">
        <v>0</v>
      </c>
      <c r="P324" s="1" t="n">
        <f aca="false">SUM(E324:O324)</f>
        <v>2</v>
      </c>
      <c r="Q324" s="1" t="n">
        <v>120</v>
      </c>
      <c r="R324" s="1" t="n">
        <v>80</v>
      </c>
      <c r="S324" s="1" t="n">
        <v>40</v>
      </c>
      <c r="T324" s="2" t="n">
        <v>93.3333333333333</v>
      </c>
      <c r="U324" s="3" t="n">
        <v>84.7</v>
      </c>
      <c r="V324" s="3" t="n">
        <v>180.5</v>
      </c>
      <c r="W324" s="2" t="n">
        <v>25.9973450173034</v>
      </c>
      <c r="X324" s="2" t="n">
        <v>1</v>
      </c>
      <c r="Y324" s="3" t="n">
        <v>89</v>
      </c>
      <c r="Z324" s="3" t="n">
        <v>101</v>
      </c>
      <c r="AA324" s="2" t="n">
        <v>34.7598699535101</v>
      </c>
      <c r="AB324" s="2" t="n">
        <v>0.493074792243767</v>
      </c>
      <c r="AC324" s="2" t="n">
        <v>0.881188118811881</v>
      </c>
      <c r="AD324" s="3" t="n">
        <v>18.5</v>
      </c>
      <c r="AE324" s="3" t="n">
        <v>15.7</v>
      </c>
      <c r="AF324" s="3" t="n">
        <v>69</v>
      </c>
      <c r="AG324" s="1" t="n">
        <v>4</v>
      </c>
      <c r="AH324" s="3" t="n">
        <v>56.3</v>
      </c>
      <c r="AI324" s="3" t="n">
        <v>47.7</v>
      </c>
      <c r="AJ324" s="3" t="n">
        <v>65.6</v>
      </c>
      <c r="AK324" s="3" t="n">
        <v>3.4</v>
      </c>
      <c r="AL324" s="1" t="n">
        <v>2068</v>
      </c>
      <c r="AM324" s="1" t="n">
        <v>23</v>
      </c>
      <c r="AN324" s="1" t="n">
        <v>3205</v>
      </c>
      <c r="AO324" s="1" t="n">
        <v>94</v>
      </c>
      <c r="AP324" s="1" t="n">
        <v>116</v>
      </c>
      <c r="AQ324" s="1" t="n">
        <v>100</v>
      </c>
      <c r="AR324" s="1" t="n">
        <v>78</v>
      </c>
      <c r="AS324" s="1" t="n">
        <v>74</v>
      </c>
      <c r="AT324" s="1" t="n">
        <v>1</v>
      </c>
      <c r="AU324" s="1" t="n">
        <f aca="false">((AO324*15)+(AP324*30)+(AQ324*30)+(AR324*30)+(AS324*15))-(AO324*120)</f>
        <v>60</v>
      </c>
      <c r="AV324" s="1" t="n">
        <f aca="false">((AO324*15)+(AP324*30)+(AQ324*30)+(AR324*30)+(AS324*15))</f>
        <v>11340</v>
      </c>
      <c r="AX324" s="4" t="n">
        <f aca="false">10000/SQRT((AO324*BE324)*(AVERAGE(AO324:AS324)*AVERAGE(BE324:BI324)))</f>
        <v>6.81844608606594</v>
      </c>
      <c r="AY324" s="4" t="n">
        <v>0</v>
      </c>
      <c r="AZ324" s="2" t="n">
        <f aca="false">(AO324*BE324)/405</f>
        <v>1.52720987654321</v>
      </c>
      <c r="BA324" s="2" t="n">
        <v>0</v>
      </c>
      <c r="BB324" s="2" t="n">
        <f aca="false">1/(LOG(BE324)+LOG(AO324))</f>
        <v>0.358249111563952</v>
      </c>
      <c r="BC324" s="2" t="n">
        <f aca="false">(BF324-BE324)/(AP324-AO324)</f>
        <v>2.44636363636364</v>
      </c>
      <c r="BD324" s="2" t="n">
        <f aca="false">(20*BE324)/((AO324/18)-3.5)</f>
        <v>76.4129032258064</v>
      </c>
      <c r="BE324" s="3" t="n">
        <v>6.58</v>
      </c>
      <c r="BF324" s="3" t="n">
        <v>60.4</v>
      </c>
      <c r="BG324" s="3" t="n">
        <v>55.1</v>
      </c>
      <c r="BH324" s="3" t="n">
        <v>37.8</v>
      </c>
      <c r="BI324" s="3" t="n">
        <v>28.3</v>
      </c>
      <c r="BJ324" s="2" t="n">
        <f aca="false">((BE324*15)+(BF324*30)+(BG324*30)+(BH324*30)+(BI324*15))-(BE324*120)</f>
        <v>4332.6</v>
      </c>
      <c r="BK324" s="2" t="n">
        <f aca="false">((BE324*15)+(BF324*30)+(BG324*30)+(BH324*30)+(BI324*15))</f>
        <v>5122.2</v>
      </c>
      <c r="BL324" s="2" t="n">
        <f aca="false">(1/BE324)</f>
        <v>0.151975683890578</v>
      </c>
      <c r="BM324" s="2" t="n">
        <f aca="false">(BJ324/AU324)</f>
        <v>72.21</v>
      </c>
      <c r="BN324" s="2" t="n">
        <f aca="false">(BK324/AV324)</f>
        <v>0.451693121693122</v>
      </c>
      <c r="BO324" s="2" t="n">
        <f aca="false">(AX324*BM324)</f>
        <v>492.359991874821</v>
      </c>
      <c r="BP324" s="2" t="n">
        <f aca="false">(AX324*BN324)</f>
        <v>3.07984519771137</v>
      </c>
      <c r="BQ324" s="2" t="n">
        <v>2</v>
      </c>
      <c r="BR324" s="4" t="n">
        <f aca="false">(BC324*BL324)</f>
        <v>0.371787786681404</v>
      </c>
      <c r="BS324" s="1" t="n">
        <v>168</v>
      </c>
      <c r="BT324" s="1" t="n">
        <v>0</v>
      </c>
      <c r="BU324" s="1" t="n">
        <v>47</v>
      </c>
      <c r="BV324" s="1" t="n">
        <v>0</v>
      </c>
      <c r="BW324" s="1" t="n">
        <v>109</v>
      </c>
      <c r="BX324" s="1" t="n">
        <v>0</v>
      </c>
      <c r="BY324" s="1" t="n">
        <v>112</v>
      </c>
      <c r="BZ324" s="1" t="n">
        <v>59</v>
      </c>
      <c r="CA324" s="1" t="n">
        <v>0</v>
      </c>
      <c r="CB324" s="1" t="n">
        <v>2</v>
      </c>
      <c r="CL324" s="4" t="n">
        <v>0.045</v>
      </c>
      <c r="CM324" s="4" t="n">
        <v>0.035</v>
      </c>
      <c r="CN324" s="1" t="n">
        <v>2478</v>
      </c>
      <c r="CO324" s="1" t="n">
        <v>13.4301856335755</v>
      </c>
      <c r="CP324" s="1" t="n">
        <v>22.543583535109</v>
      </c>
      <c r="CQ324" s="1" t="n">
        <v>5.62953995157385</v>
      </c>
      <c r="CR324" s="1" t="n">
        <v>5.84745762711864</v>
      </c>
      <c r="CS324" s="1" t="n">
        <v>3.34140435835351</v>
      </c>
      <c r="CT324" s="1" t="n">
        <v>69.5076674737692</v>
      </c>
      <c r="CU324" s="1" t="n">
        <v>11.48</v>
      </c>
      <c r="CV324" s="1" t="n">
        <v>4.89</v>
      </c>
      <c r="CW324" s="1" t="n">
        <v>16.52</v>
      </c>
      <c r="CX324" s="1" t="n">
        <v>0</v>
      </c>
      <c r="CY324" s="1" t="n">
        <v>4.2</v>
      </c>
      <c r="CZ324" s="1" t="n">
        <v>1.03</v>
      </c>
      <c r="DA324" s="1" t="n">
        <v>1.27</v>
      </c>
      <c r="DB324" s="1" t="n">
        <v>0.19</v>
      </c>
      <c r="DC324" s="1" t="n">
        <v>0</v>
      </c>
      <c r="DD324" s="1" t="n">
        <v>83.2</v>
      </c>
      <c r="DE324" s="1" t="n">
        <v>62.07</v>
      </c>
      <c r="DF324" s="1" t="n">
        <v>15.5</v>
      </c>
      <c r="DG324" s="1" t="n">
        <v>16.1</v>
      </c>
      <c r="DH324" s="1" t="n">
        <v>9.2</v>
      </c>
      <c r="DI324" s="1" t="n">
        <v>130</v>
      </c>
      <c r="DJ324" s="1" t="n">
        <v>430.6</v>
      </c>
      <c r="DK324" s="1" t="n">
        <v>104.6</v>
      </c>
      <c r="DL324" s="1" t="n">
        <v>24.2</v>
      </c>
      <c r="DM324" s="1" t="n">
        <v>2409</v>
      </c>
      <c r="DN324" s="1" t="n">
        <v>883</v>
      </c>
      <c r="DO324" s="1" t="n">
        <v>2.43</v>
      </c>
      <c r="DP324" s="1" t="n">
        <v>1.35</v>
      </c>
      <c r="DQ324" s="1" t="n">
        <v>0.74</v>
      </c>
      <c r="DR324" s="1" t="n">
        <v>1.56</v>
      </c>
      <c r="DS324" s="1" t="n">
        <v>491.5</v>
      </c>
      <c r="DT324" s="1" t="n">
        <v>333.7</v>
      </c>
      <c r="DU324" s="1" t="n">
        <v>2.73</v>
      </c>
      <c r="DV324" s="1" t="n">
        <v>12.17</v>
      </c>
      <c r="DW324" s="1" t="n">
        <v>2.85</v>
      </c>
      <c r="DX324" s="1" t="n">
        <v>1321</v>
      </c>
      <c r="DY324" s="1" t="n">
        <v>22.66</v>
      </c>
      <c r="DZ324" s="1" t="n">
        <v>2427</v>
      </c>
      <c r="EA324" s="1" t="n">
        <v>360</v>
      </c>
      <c r="EB324" s="1" t="n">
        <v>1397</v>
      </c>
      <c r="EC324" s="1" t="n">
        <v>1364</v>
      </c>
      <c r="ED324" s="1" t="n">
        <v>32</v>
      </c>
      <c r="EE324" s="1" t="n">
        <v>7.3</v>
      </c>
      <c r="EF324" s="1" t="n">
        <v>0</v>
      </c>
      <c r="EG324" s="1" t="n">
        <v>10</v>
      </c>
      <c r="EH324" s="1" t="n">
        <v>4</v>
      </c>
      <c r="EI324" s="1" t="n">
        <v>600</v>
      </c>
      <c r="EJ324" s="1" t="n">
        <v>15</v>
      </c>
      <c r="EK324" s="1" t="n">
        <v>2</v>
      </c>
      <c r="EL324" s="1" t="n">
        <v>250</v>
      </c>
      <c r="EM324" s="1" t="n">
        <v>2000</v>
      </c>
      <c r="EN324" s="1" t="n">
        <v>500</v>
      </c>
      <c r="EO324" s="1" t="n">
        <v>4</v>
      </c>
      <c r="EP324" s="1" t="n">
        <v>1</v>
      </c>
      <c r="EQ324" s="1" t="n">
        <v>1</v>
      </c>
      <c r="ER324" s="1" t="n">
        <v>450</v>
      </c>
      <c r="ES324" s="1" t="n">
        <v>5</v>
      </c>
      <c r="ET324" s="1" t="n">
        <v>0</v>
      </c>
      <c r="EU324" s="1" t="n">
        <v>0</v>
      </c>
      <c r="EV324" s="1" t="n">
        <v>0</v>
      </c>
      <c r="EW324" s="1" t="n">
        <v>0</v>
      </c>
      <c r="EX324" s="1" t="n">
        <v>1</v>
      </c>
      <c r="EY324" s="1" t="n">
        <v>2</v>
      </c>
      <c r="EZ324" s="1" t="n">
        <v>7</v>
      </c>
      <c r="FA324" s="1" t="n">
        <v>1</v>
      </c>
      <c r="FB324" s="1" t="n">
        <v>2</v>
      </c>
      <c r="FC324" s="1" t="n">
        <v>7</v>
      </c>
      <c r="FD324" s="1" t="n">
        <v>2</v>
      </c>
      <c r="FE324" s="1" t="n">
        <v>10</v>
      </c>
      <c r="FF324" s="1" t="n">
        <v>0</v>
      </c>
      <c r="FG324" s="1" t="n">
        <v>0</v>
      </c>
      <c r="FH324" s="1" t="n">
        <v>0</v>
      </c>
      <c r="FI324" s="1" t="n">
        <v>0</v>
      </c>
      <c r="FJ324" s="1" t="n">
        <v>4</v>
      </c>
      <c r="FK324" s="1" t="n">
        <v>1</v>
      </c>
      <c r="FL324" s="1" t="n">
        <v>3</v>
      </c>
      <c r="FM324" s="1" t="n">
        <v>16</v>
      </c>
      <c r="FN324" s="1" t="n">
        <v>16</v>
      </c>
      <c r="FO324" s="1" t="n">
        <v>2</v>
      </c>
      <c r="FP324" s="1" t="n">
        <v>1</v>
      </c>
      <c r="FQ324" s="1" t="n">
        <v>27.79012</v>
      </c>
      <c r="FR324" s="1" t="n">
        <v>98.8527</v>
      </c>
      <c r="FS324" s="1" t="n">
        <v>0</v>
      </c>
      <c r="FT324" s="1" t="n">
        <v>1</v>
      </c>
      <c r="FU324" s="1" t="n">
        <v>3</v>
      </c>
      <c r="FV324" s="1" t="n">
        <v>1</v>
      </c>
      <c r="FW324" s="1" t="n">
        <v>1168.9</v>
      </c>
      <c r="FX324" s="1" t="n">
        <v>36.13</v>
      </c>
      <c r="FY324" s="1" t="n">
        <v>13.03</v>
      </c>
      <c r="FZ324" s="1" t="n">
        <v>9.7</v>
      </c>
      <c r="GA324" s="1" t="n">
        <v>15.7</v>
      </c>
      <c r="GB324" s="1" t="n">
        <v>217.77</v>
      </c>
      <c r="GC324" s="1" t="n">
        <v>16.28</v>
      </c>
      <c r="GD324" s="1" t="n">
        <v>19.31</v>
      </c>
      <c r="GE324" s="1" t="n">
        <v>2.25</v>
      </c>
      <c r="GF324" s="1" t="n">
        <v>86.86</v>
      </c>
      <c r="GG324" s="1" t="n">
        <v>1.07</v>
      </c>
      <c r="GH324" s="1" t="n">
        <v>15.24</v>
      </c>
      <c r="GI324" s="1" t="n">
        <v>4.14</v>
      </c>
      <c r="GJ324" s="1" t="n">
        <v>17.5</v>
      </c>
      <c r="GK324" s="1" t="n">
        <v>15.99</v>
      </c>
      <c r="GL324" s="1" t="n">
        <v>7.5</v>
      </c>
      <c r="GM324" s="1" t="n">
        <v>4.82</v>
      </c>
      <c r="GN324" s="1" t="n">
        <v>0</v>
      </c>
      <c r="GO324" s="1" t="n">
        <v>8.41</v>
      </c>
      <c r="GP324" s="1" t="n">
        <v>3.21</v>
      </c>
      <c r="GQ324" s="1" t="n">
        <v>1.97</v>
      </c>
      <c r="GR324" s="1" t="n">
        <v>0.8</v>
      </c>
      <c r="GS324" s="1" t="n">
        <v>424.99</v>
      </c>
      <c r="GT324" s="1" t="n">
        <v>8.15</v>
      </c>
      <c r="GU324" s="1" t="n">
        <v>0.14</v>
      </c>
      <c r="GV324" s="1" t="n">
        <v>198.36</v>
      </c>
      <c r="GW324" s="1" t="n">
        <v>773.86</v>
      </c>
      <c r="GX324" s="1" t="n">
        <v>1668.66</v>
      </c>
      <c r="GY324" s="1" t="n">
        <v>904.07</v>
      </c>
      <c r="GZ324" s="1" t="n">
        <v>3.71</v>
      </c>
      <c r="HA324" s="1" t="n">
        <v>1.54</v>
      </c>
      <c r="HB324" s="1" t="n">
        <v>1.62</v>
      </c>
      <c r="HC324" s="1" t="n">
        <v>0</v>
      </c>
      <c r="HD324" s="1" t="n">
        <v>39.51</v>
      </c>
      <c r="HE324" s="1" t="n">
        <v>117.43</v>
      </c>
      <c r="HF324" s="1" t="n">
        <v>1.01</v>
      </c>
      <c r="HG324" s="1" t="n">
        <v>0.84</v>
      </c>
      <c r="HH324" s="1" t="n">
        <v>11.33</v>
      </c>
      <c r="HI324" s="1" t="n">
        <v>2.22</v>
      </c>
      <c r="HJ324" s="1" t="n">
        <v>0.95</v>
      </c>
      <c r="HK324" s="1" t="n">
        <v>3.48</v>
      </c>
      <c r="HL324" s="1" t="n">
        <v>184.81</v>
      </c>
      <c r="HM324" s="1" t="n">
        <v>1</v>
      </c>
      <c r="HN324" s="1" t="n">
        <v>27.74</v>
      </c>
      <c r="HO324" s="1" t="n">
        <v>1977.6</v>
      </c>
      <c r="HP324" s="1" t="n">
        <v>3034.57</v>
      </c>
      <c r="HQ324" s="1" t="n">
        <v>22.54</v>
      </c>
      <c r="HR324" s="1" t="n">
        <v>1134.46</v>
      </c>
      <c r="HS324" s="1" t="n">
        <v>361.77</v>
      </c>
      <c r="HT324" s="1" t="n">
        <v>5576.11</v>
      </c>
      <c r="HU324" s="1" t="n">
        <v>402.81</v>
      </c>
      <c r="HV324" s="1" t="n">
        <v>61.16</v>
      </c>
      <c r="HW324" s="1" t="n">
        <v>6.2</v>
      </c>
      <c r="HX324" s="1" t="n">
        <v>4.43</v>
      </c>
      <c r="HY324" s="1" t="n">
        <v>4.12</v>
      </c>
      <c r="HZ324" s="1" t="n">
        <v>0.37</v>
      </c>
      <c r="IA324" s="1" t="n">
        <v>4.24</v>
      </c>
      <c r="IB324" s="1" t="n">
        <v>0.95</v>
      </c>
      <c r="IC324" s="1" t="n">
        <v>10.38</v>
      </c>
      <c r="ID324" s="1" t="n">
        <v>4.22</v>
      </c>
      <c r="IE324" s="1" t="n">
        <v>7.53</v>
      </c>
      <c r="IF324" s="1" t="n">
        <v>14.54</v>
      </c>
      <c r="IG324" s="1" t="n">
        <v>8.66</v>
      </c>
      <c r="IH324" s="1" t="n">
        <v>122.65</v>
      </c>
      <c r="II324" s="1" t="n">
        <v>0</v>
      </c>
      <c r="IJ324" s="1" t="n">
        <v>21.17</v>
      </c>
      <c r="IK324" s="1" t="n">
        <v>27.26</v>
      </c>
      <c r="IL324" s="1" t="n">
        <v>1770085.3</v>
      </c>
      <c r="IM324" s="1" t="n">
        <v>8128.23</v>
      </c>
      <c r="IN324" s="1" t="n">
        <v>28.13</v>
      </c>
      <c r="IO324" s="1" t="n">
        <v>0.04</v>
      </c>
      <c r="IP324" s="1" t="n">
        <v>0</v>
      </c>
      <c r="IQ324" s="1" t="n">
        <v>0</v>
      </c>
      <c r="IR324" s="1" t="n">
        <v>0.02</v>
      </c>
      <c r="IS324" s="1" t="n">
        <v>0.05</v>
      </c>
      <c r="IT324" s="1" t="n">
        <v>0</v>
      </c>
      <c r="IU324" s="1" t="n">
        <v>0.28</v>
      </c>
      <c r="IV324" s="1" t="n">
        <v>0.22</v>
      </c>
      <c r="IW324" s="1" t="n">
        <v>3.68</v>
      </c>
      <c r="IX324" s="1" t="n">
        <v>2.54</v>
      </c>
      <c r="IY324" s="1" t="n">
        <v>1.57</v>
      </c>
      <c r="IZ324" s="1" t="n">
        <v>0.8</v>
      </c>
      <c r="JA324" s="1" t="n">
        <v>0.36</v>
      </c>
      <c r="JB324" s="1" t="n">
        <v>0</v>
      </c>
      <c r="JC324" s="1" t="n">
        <v>7.72</v>
      </c>
      <c r="JD324" s="1" t="n">
        <v>4.51</v>
      </c>
      <c r="JE324" s="1" t="n">
        <v>0.24</v>
      </c>
      <c r="JF324" s="1" t="n">
        <v>0.03</v>
      </c>
      <c r="JG324" s="1" t="n">
        <v>0.01</v>
      </c>
      <c r="JH324" s="1" t="n">
        <v>5.46</v>
      </c>
      <c r="JI324" s="1" t="n">
        <v>3.21</v>
      </c>
      <c r="JJ324" s="1" t="n">
        <v>0.01</v>
      </c>
      <c r="JK324" s="1" t="n">
        <v>0.06</v>
      </c>
      <c r="JL324" s="1" t="n">
        <v>0.32</v>
      </c>
      <c r="JM324" s="1" t="n">
        <v>0.28</v>
      </c>
      <c r="JN324" s="1" t="n">
        <v>0.01</v>
      </c>
      <c r="JO324" s="1" t="n">
        <v>0.04</v>
      </c>
      <c r="JP324" s="1" t="n">
        <v>0.04</v>
      </c>
      <c r="JQ324" s="1" t="n">
        <v>0.04</v>
      </c>
      <c r="JR324" s="1" t="n">
        <v>0.04</v>
      </c>
      <c r="JS324" s="1" t="n">
        <v>0</v>
      </c>
      <c r="JT324" s="1" t="n">
        <v>0.1</v>
      </c>
      <c r="JU324" s="1" t="n">
        <v>0.09</v>
      </c>
      <c r="JV324" s="1" t="n">
        <v>35</v>
      </c>
      <c r="JW324" s="1" t="n">
        <v>2100</v>
      </c>
      <c r="JX324" s="1" t="n">
        <v>31.5</v>
      </c>
      <c r="JY324" s="1" t="n">
        <v>15.1121</v>
      </c>
      <c r="JZ324" s="1" t="n">
        <v>10.585</v>
      </c>
      <c r="KA324" s="1" t="n">
        <v>635.1</v>
      </c>
      <c r="KB324" s="1" t="n">
        <v>12.6812</v>
      </c>
      <c r="KC324" s="1" t="n">
        <v>4.851</v>
      </c>
      <c r="KD324" s="1" t="n">
        <v>291.06</v>
      </c>
      <c r="KE324" s="1" t="n">
        <v>48.056</v>
      </c>
      <c r="KF324" s="1" t="n">
        <v>83.056</v>
      </c>
      <c r="KG324" s="1" t="n">
        <v>105.8153</v>
      </c>
    </row>
    <row r="325" customFormat="false" ht="15" hidden="false" customHeight="true" outlineLevel="0" collapsed="false">
      <c r="A325" s="1" t="n">
        <v>31204</v>
      </c>
      <c r="B325" s="1" t="n">
        <v>1</v>
      </c>
      <c r="C325" s="1" t="n">
        <v>22</v>
      </c>
      <c r="D325" s="1" t="n">
        <v>1</v>
      </c>
      <c r="E325" s="1" t="n">
        <v>0</v>
      </c>
      <c r="F325" s="1" t="n">
        <v>0</v>
      </c>
      <c r="G325" s="1" t="n">
        <v>1</v>
      </c>
      <c r="H325" s="1" t="n">
        <v>0</v>
      </c>
      <c r="I325" s="1" t="n">
        <v>0</v>
      </c>
      <c r="J325" s="1" t="n">
        <v>0</v>
      </c>
      <c r="K325" s="1" t="n">
        <v>0</v>
      </c>
      <c r="L325" s="1" t="n">
        <v>0</v>
      </c>
      <c r="M325" s="1" t="n">
        <v>0</v>
      </c>
      <c r="N325" s="1" t="n">
        <v>0</v>
      </c>
      <c r="O325" s="1" t="n">
        <v>0</v>
      </c>
      <c r="P325" s="1" t="n">
        <f aca="false">SUM(E325:O325)</f>
        <v>1</v>
      </c>
      <c r="Q325" s="1" t="n">
        <v>116</v>
      </c>
      <c r="R325" s="1" t="n">
        <v>74</v>
      </c>
      <c r="S325" s="1" t="n">
        <v>42</v>
      </c>
      <c r="T325" s="2" t="n">
        <v>88</v>
      </c>
      <c r="U325" s="3" t="n">
        <v>82.7</v>
      </c>
      <c r="V325" s="3" t="n">
        <v>176</v>
      </c>
      <c r="W325" s="2" t="n">
        <v>26.6980888429752</v>
      </c>
      <c r="X325" s="2" t="n">
        <v>1</v>
      </c>
      <c r="Y325" s="3" t="n">
        <v>86.75</v>
      </c>
      <c r="Z325" s="3" t="n">
        <v>105</v>
      </c>
      <c r="AA325" s="2" t="n">
        <v>32.5539492430695</v>
      </c>
      <c r="AB325" s="2" t="n">
        <v>0.492897727272727</v>
      </c>
      <c r="AC325" s="2" t="n">
        <v>0.826190476190476</v>
      </c>
      <c r="AD325" s="3" t="n">
        <v>22.6</v>
      </c>
      <c r="AE325" s="3" t="n">
        <v>18.7</v>
      </c>
      <c r="AF325" s="3" t="n">
        <v>64</v>
      </c>
      <c r="AG325" s="1" t="n">
        <v>5</v>
      </c>
      <c r="AH325" s="3" t="n">
        <v>54.3</v>
      </c>
      <c r="AI325" s="3" t="n">
        <v>44.9</v>
      </c>
      <c r="AJ325" s="3" t="n">
        <v>60.8</v>
      </c>
      <c r="AK325" s="3" t="n">
        <v>3.2</v>
      </c>
      <c r="AL325" s="1" t="n">
        <v>1921</v>
      </c>
      <c r="AM325" s="1" t="n">
        <v>36</v>
      </c>
      <c r="AN325" s="1" t="n">
        <v>31419</v>
      </c>
      <c r="AO325" s="1" t="n">
        <v>90</v>
      </c>
      <c r="AP325" s="1" t="n">
        <v>136</v>
      </c>
      <c r="AQ325" s="1" t="n">
        <v>116</v>
      </c>
      <c r="AR325" s="1" t="n">
        <v>112</v>
      </c>
      <c r="AS325" s="1" t="n">
        <v>122</v>
      </c>
      <c r="AT325" s="1" t="n">
        <v>1</v>
      </c>
      <c r="AU325" s="1" t="n">
        <f aca="false">((AO325*15)+(AP325*30)+(AQ325*30)+(AR325*30)+(AS325*15))-(AO325*120)</f>
        <v>3300</v>
      </c>
      <c r="AV325" s="1" t="n">
        <f aca="false">((AO325*15)+(AP325*30)+(AQ325*30)+(AR325*30)+(AS325*15))</f>
        <v>14100</v>
      </c>
      <c r="AX325" s="4" t="n">
        <f aca="false">10000/SQRT((AO325*BE325)*(AVERAGE(AO325:AS325)*AVERAGE(BE325:BI325)))</f>
        <v>12.934059250121</v>
      </c>
      <c r="AY325" s="4" t="n">
        <v>0</v>
      </c>
      <c r="AZ325" s="2" t="n">
        <f aca="false">(AO325*BE325)/405</f>
        <v>0.615555555555556</v>
      </c>
      <c r="BA325" s="2" t="n">
        <v>0</v>
      </c>
      <c r="BB325" s="2" t="n">
        <f aca="false">1/(LOG(BE325)+LOG(AO325))</f>
        <v>0.417236493760253</v>
      </c>
      <c r="BC325" s="2" t="n">
        <f aca="false">(BF325-BE325)/(AP325-AO325)</f>
        <v>0.611521739130435</v>
      </c>
      <c r="BD325" s="2" t="n">
        <f aca="false">(20*BE325)/((AO325/18)-3.5)</f>
        <v>36.9333333333333</v>
      </c>
      <c r="BE325" s="3" t="n">
        <v>2.77</v>
      </c>
      <c r="BF325" s="3" t="n">
        <v>30.9</v>
      </c>
      <c r="BG325" s="3" t="n">
        <v>22.5</v>
      </c>
      <c r="BH325" s="3" t="n">
        <v>24.2</v>
      </c>
      <c r="BI325" s="3" t="n">
        <v>23.7</v>
      </c>
      <c r="BJ325" s="2" t="n">
        <f aca="false">((BE325*15)+(BF325*30)+(BG325*30)+(BH325*30)+(BI325*15))-(BE325*120)</f>
        <v>2392.65</v>
      </c>
      <c r="BK325" s="2" t="n">
        <f aca="false">((BE325*15)+(BF325*30)+(BG325*30)+(BH325*30)+(BI325*15))</f>
        <v>2725.05</v>
      </c>
      <c r="BL325" s="2" t="n">
        <f aca="false">(1/BE325)</f>
        <v>0.36101083032491</v>
      </c>
      <c r="BM325" s="2" t="n">
        <f aca="false">(BJ325/AU325)</f>
        <v>0.725045454545455</v>
      </c>
      <c r="BN325" s="2" t="n">
        <f aca="false">(BK325/AV325)</f>
        <v>0.193265957446809</v>
      </c>
      <c r="BO325" s="2" t="n">
        <f aca="false">(AX325*BM325)</f>
        <v>9.3777808681218</v>
      </c>
      <c r="BP325" s="2" t="n">
        <f aca="false">(AX325*BN325)</f>
        <v>2.49971334464838</v>
      </c>
      <c r="BQ325" s="2" t="n">
        <v>2</v>
      </c>
      <c r="BR325" s="4" t="n">
        <f aca="false">(BC325*BL325)</f>
        <v>0.220765970805211</v>
      </c>
      <c r="BS325" s="1" t="n">
        <v>120</v>
      </c>
      <c r="BT325" s="1" t="n">
        <v>0</v>
      </c>
      <c r="BU325" s="1" t="n">
        <v>43</v>
      </c>
      <c r="BV325" s="1" t="n">
        <v>0</v>
      </c>
      <c r="BW325" s="1" t="n">
        <v>63</v>
      </c>
      <c r="BX325" s="1" t="n">
        <v>0</v>
      </c>
      <c r="BY325" s="1" t="n">
        <v>14</v>
      </c>
      <c r="BZ325" s="1" t="n">
        <v>69</v>
      </c>
      <c r="CA325" s="1" t="n">
        <v>0</v>
      </c>
      <c r="CB325" s="1" t="n">
        <v>2</v>
      </c>
      <c r="CL325" s="4" t="n">
        <v>0.0325</v>
      </c>
      <c r="CM325" s="4" t="n">
        <v>0.03</v>
      </c>
      <c r="FM325" s="1" t="n">
        <v>0</v>
      </c>
      <c r="FN325" s="1" t="n">
        <v>0</v>
      </c>
      <c r="FO325" s="1" t="n">
        <v>2</v>
      </c>
      <c r="FP325" s="1" t="n">
        <v>2</v>
      </c>
      <c r="FQ325" s="1" t="n">
        <v>18.67</v>
      </c>
      <c r="FR325" s="1" t="n">
        <v>164.482</v>
      </c>
      <c r="FS325" s="1" t="n">
        <v>0</v>
      </c>
      <c r="FT325" s="1" t="n">
        <v>2</v>
      </c>
      <c r="FU325" s="1" t="n">
        <v>4</v>
      </c>
      <c r="FV325" s="1" t="n">
        <v>1</v>
      </c>
      <c r="FW325" s="1" t="n">
        <v>1451.15</v>
      </c>
      <c r="FX325" s="1" t="n">
        <v>43.99</v>
      </c>
      <c r="FY325" s="1" t="n">
        <v>20.17</v>
      </c>
      <c r="FZ325" s="1" t="n">
        <v>22.59</v>
      </c>
      <c r="GA325" s="1" t="n">
        <v>18.8</v>
      </c>
      <c r="GB325" s="1" t="n">
        <v>221.82</v>
      </c>
      <c r="GC325" s="1" t="n">
        <v>23.44</v>
      </c>
      <c r="GD325" s="1" t="n">
        <v>15</v>
      </c>
      <c r="GE325" s="1" t="n">
        <v>14.86</v>
      </c>
      <c r="GF325" s="1" t="n">
        <v>86.09</v>
      </c>
      <c r="GG325" s="1" t="n">
        <v>0.82</v>
      </c>
      <c r="GH325" s="1" t="n">
        <v>12.53</v>
      </c>
      <c r="GI325" s="1" t="n">
        <v>4.63</v>
      </c>
      <c r="GJ325" s="1" t="n">
        <v>20.56</v>
      </c>
      <c r="GK325" s="1" t="n">
        <v>17.71</v>
      </c>
      <c r="GL325" s="1" t="n">
        <v>7.72</v>
      </c>
      <c r="GM325" s="1" t="n">
        <v>6.61</v>
      </c>
      <c r="GN325" s="1" t="n">
        <v>0</v>
      </c>
      <c r="GO325" s="1" t="n">
        <v>14.45</v>
      </c>
      <c r="GP325" s="1" t="n">
        <v>4.44</v>
      </c>
      <c r="GQ325" s="1" t="n">
        <v>2.48</v>
      </c>
      <c r="GR325" s="1" t="n">
        <v>0.78</v>
      </c>
      <c r="GS325" s="1" t="n">
        <v>824.3</v>
      </c>
      <c r="GT325" s="1" t="n">
        <v>7.55</v>
      </c>
      <c r="GU325" s="1" t="n">
        <v>0.27</v>
      </c>
      <c r="GV325" s="1" t="n">
        <v>249.59</v>
      </c>
      <c r="GW325" s="1" t="n">
        <v>1103.31</v>
      </c>
      <c r="GX325" s="1" t="n">
        <v>1958.92</v>
      </c>
      <c r="GY325" s="1" t="n">
        <v>1547</v>
      </c>
      <c r="GZ325" s="1" t="n">
        <v>5.21</v>
      </c>
      <c r="HA325" s="1" t="n">
        <v>1.12</v>
      </c>
      <c r="HB325" s="1" t="n">
        <v>1.59</v>
      </c>
      <c r="HC325" s="1" t="n">
        <v>0</v>
      </c>
      <c r="HD325" s="1" t="n">
        <v>33.31</v>
      </c>
      <c r="HE325" s="1" t="n">
        <v>86.71</v>
      </c>
      <c r="HF325" s="1" t="n">
        <v>1.02</v>
      </c>
      <c r="HG325" s="1" t="n">
        <v>1.23</v>
      </c>
      <c r="HH325" s="1" t="n">
        <v>8.53</v>
      </c>
      <c r="HI325" s="1" t="n">
        <v>3.04</v>
      </c>
      <c r="HJ325" s="1" t="n">
        <v>1.22</v>
      </c>
      <c r="HK325" s="1" t="n">
        <v>1.17</v>
      </c>
      <c r="HL325" s="1" t="n">
        <v>210.48</v>
      </c>
      <c r="HM325" s="1" t="n">
        <v>1.73</v>
      </c>
      <c r="HN325" s="1" t="n">
        <v>17.9</v>
      </c>
      <c r="HO325" s="1" t="n">
        <v>1558.22</v>
      </c>
      <c r="HP325" s="1" t="n">
        <v>1102.23</v>
      </c>
      <c r="HQ325" s="1" t="n">
        <v>17.91</v>
      </c>
      <c r="HR325" s="1" t="n">
        <v>414.31</v>
      </c>
      <c r="HS325" s="1" t="n">
        <v>94.85</v>
      </c>
      <c r="HT325" s="1" t="n">
        <v>1612.57</v>
      </c>
      <c r="HU325" s="1" t="n">
        <v>189.37</v>
      </c>
      <c r="HV325" s="1" t="n">
        <v>142.32</v>
      </c>
      <c r="HW325" s="1" t="n">
        <v>4.12</v>
      </c>
      <c r="HX325" s="1" t="n">
        <v>3.83</v>
      </c>
      <c r="HY325" s="1" t="n">
        <v>3.47</v>
      </c>
      <c r="HZ325" s="1" t="n">
        <v>0.29</v>
      </c>
      <c r="IA325" s="1" t="n">
        <v>6.78</v>
      </c>
      <c r="IB325" s="1" t="n">
        <v>1.09</v>
      </c>
      <c r="IC325" s="1" t="n">
        <v>12.67</v>
      </c>
      <c r="ID325" s="1" t="n">
        <v>4.43</v>
      </c>
      <c r="IE325" s="1" t="n">
        <v>15.26</v>
      </c>
      <c r="IF325" s="1" t="n">
        <v>17.52</v>
      </c>
      <c r="IG325" s="1" t="n">
        <v>7.55</v>
      </c>
      <c r="IH325" s="1" t="n">
        <v>171.82</v>
      </c>
      <c r="II325" s="1" t="n">
        <v>0</v>
      </c>
      <c r="IJ325" s="1" t="n">
        <v>15.52</v>
      </c>
      <c r="IK325" s="1" t="n">
        <v>17.19</v>
      </c>
      <c r="IL325" s="1" t="n">
        <v>1310407.3</v>
      </c>
      <c r="IM325" s="1" t="n">
        <v>5907.53</v>
      </c>
      <c r="IN325" s="1" t="n">
        <v>39.38</v>
      </c>
      <c r="IO325" s="1" t="n">
        <v>0.33</v>
      </c>
      <c r="IP325" s="1" t="n">
        <v>0.24</v>
      </c>
      <c r="IQ325" s="1" t="n">
        <v>0.17</v>
      </c>
      <c r="IR325" s="1" t="n">
        <v>0.37</v>
      </c>
      <c r="IS325" s="1" t="n">
        <v>0.38</v>
      </c>
      <c r="IT325" s="1" t="n">
        <v>0.32</v>
      </c>
      <c r="IU325" s="1" t="n">
        <v>1.19</v>
      </c>
      <c r="IV325" s="1" t="n">
        <v>1.65</v>
      </c>
      <c r="IW325" s="1" t="n">
        <v>7.95</v>
      </c>
      <c r="IX325" s="1" t="n">
        <v>8.17</v>
      </c>
      <c r="IY325" s="1" t="n">
        <v>3.66</v>
      </c>
      <c r="IZ325" s="1" t="n">
        <v>3.18</v>
      </c>
      <c r="JA325" s="1" t="n">
        <v>0.75</v>
      </c>
      <c r="JB325" s="1" t="n">
        <v>0.07</v>
      </c>
      <c r="JC325" s="1" t="n">
        <v>15.11</v>
      </c>
      <c r="JD325" s="1" t="n">
        <v>9.47</v>
      </c>
      <c r="JE325" s="1" t="n">
        <v>0.99</v>
      </c>
      <c r="JF325" s="1" t="n">
        <v>0.04</v>
      </c>
      <c r="JG325" s="1" t="n">
        <v>0</v>
      </c>
      <c r="JH325" s="1" t="n">
        <v>5.99</v>
      </c>
      <c r="JI325" s="1" t="n">
        <v>4.98</v>
      </c>
      <c r="JJ325" s="1" t="n">
        <v>0.1</v>
      </c>
      <c r="JK325" s="1" t="n">
        <v>0.23</v>
      </c>
      <c r="JL325" s="1" t="n">
        <v>0.48</v>
      </c>
      <c r="JM325" s="1" t="n">
        <v>0.45</v>
      </c>
      <c r="JN325" s="1" t="n">
        <v>0</v>
      </c>
      <c r="JO325" s="1" t="n">
        <v>0.06</v>
      </c>
      <c r="JP325" s="1" t="n">
        <v>0.04</v>
      </c>
      <c r="JQ325" s="1" t="n">
        <v>0</v>
      </c>
      <c r="JR325" s="1" t="n">
        <v>0</v>
      </c>
      <c r="JS325" s="1" t="n">
        <v>0</v>
      </c>
      <c r="JT325" s="1" t="n">
        <v>0.01</v>
      </c>
      <c r="JU325" s="1" t="n">
        <v>0</v>
      </c>
      <c r="JV325" s="1" t="n">
        <v>36</v>
      </c>
      <c r="JW325" s="1" t="n">
        <v>2160</v>
      </c>
      <c r="JX325" s="1" t="n">
        <v>32.4</v>
      </c>
      <c r="JY325" s="1" t="n">
        <v>45.559</v>
      </c>
      <c r="JZ325" s="1" t="n">
        <v>35.75</v>
      </c>
      <c r="KA325" s="1" t="n">
        <v>2145</v>
      </c>
      <c r="KB325" s="1" t="n">
        <v>1.855</v>
      </c>
      <c r="KC325" s="1" t="n">
        <v>0.742</v>
      </c>
      <c r="KD325" s="1" t="n">
        <v>44.52</v>
      </c>
      <c r="KE325" s="1" t="n">
        <v>78</v>
      </c>
      <c r="KF325" s="1" t="n">
        <v>114</v>
      </c>
      <c r="KG325" s="1" t="n">
        <v>132.54</v>
      </c>
    </row>
    <row r="326" customFormat="false" ht="15" hidden="false" customHeight="true" outlineLevel="0" collapsed="false">
      <c r="A326" s="1" t="n">
        <v>31206</v>
      </c>
      <c r="B326" s="1" t="n">
        <v>2</v>
      </c>
      <c r="C326" s="1" t="n">
        <v>33</v>
      </c>
      <c r="D326" s="1" t="n">
        <v>1</v>
      </c>
      <c r="E326" s="1" t="n">
        <v>1</v>
      </c>
      <c r="F326" s="1" t="n">
        <v>0</v>
      </c>
      <c r="G326" s="1" t="n">
        <v>1</v>
      </c>
      <c r="H326" s="1" t="n">
        <v>0</v>
      </c>
      <c r="I326" s="1" t="n">
        <v>0</v>
      </c>
      <c r="J326" s="1" t="n">
        <v>0</v>
      </c>
      <c r="K326" s="1" t="n">
        <v>0</v>
      </c>
      <c r="L326" s="1" t="n">
        <v>0</v>
      </c>
      <c r="M326" s="1" t="n">
        <v>1</v>
      </c>
      <c r="N326" s="1" t="n">
        <v>0</v>
      </c>
      <c r="O326" s="1" t="n">
        <v>1</v>
      </c>
      <c r="P326" s="1" t="n">
        <f aca="false">SUM(E326:O326)</f>
        <v>4</v>
      </c>
      <c r="Q326" s="1" t="n">
        <v>110</v>
      </c>
      <c r="R326" s="1" t="n">
        <v>70</v>
      </c>
      <c r="S326" s="1" t="n">
        <v>40</v>
      </c>
      <c r="T326" s="2" t="n">
        <v>83.3333333333333</v>
      </c>
      <c r="U326" s="3" t="n">
        <v>72.6</v>
      </c>
      <c r="V326" s="3" t="n">
        <v>151</v>
      </c>
      <c r="W326" s="2" t="n">
        <v>31.8407087408447</v>
      </c>
      <c r="X326" s="2" t="n">
        <v>2</v>
      </c>
      <c r="Y326" s="3" t="n">
        <v>94.25</v>
      </c>
      <c r="Z326" s="3" t="n">
        <v>108.25</v>
      </c>
      <c r="AA326" s="2" t="n">
        <v>36.6335322091419</v>
      </c>
      <c r="AB326" s="2" t="n">
        <v>0.624172185430464</v>
      </c>
      <c r="AC326" s="2" t="n">
        <v>0.87066974595843</v>
      </c>
      <c r="AD326" s="3" t="n">
        <v>38.9</v>
      </c>
      <c r="AE326" s="3" t="n">
        <v>28.2</v>
      </c>
      <c r="AF326" s="3" t="n">
        <v>44.4</v>
      </c>
      <c r="AG326" s="1" t="n">
        <v>7</v>
      </c>
      <c r="AH326" s="3" t="n">
        <v>43.4</v>
      </c>
      <c r="AI326" s="3" t="n">
        <v>31.5</v>
      </c>
      <c r="AJ326" s="3" t="n">
        <v>42.1</v>
      </c>
      <c r="AK326" s="3" t="n">
        <v>2.3</v>
      </c>
      <c r="AL326" s="1" t="n">
        <v>1381</v>
      </c>
      <c r="AM326" s="1" t="n">
        <v>48</v>
      </c>
      <c r="AN326" s="1" t="n">
        <v>2154</v>
      </c>
      <c r="AO326" s="1" t="n">
        <v>109</v>
      </c>
      <c r="AP326" s="1" t="n">
        <v>170</v>
      </c>
      <c r="AQ326" s="1" t="n">
        <v>189</v>
      </c>
      <c r="AR326" s="1" t="n">
        <v>173</v>
      </c>
      <c r="AS326" s="1" t="n">
        <v>140</v>
      </c>
      <c r="AT326" s="1" t="n">
        <v>4</v>
      </c>
      <c r="AU326" s="1" t="n">
        <f aca="false">((AO326*15)+(AP326*30)+(AQ326*30)+(AR326*30)+(AS326*15))-(AO326*120)</f>
        <v>6615</v>
      </c>
      <c r="AV326" s="1" t="n">
        <f aca="false">((AO326*15)+(AP326*30)+(AQ326*30)+(AR326*30)+(AS326*15))</f>
        <v>19695</v>
      </c>
      <c r="AW326" s="1" t="n">
        <v>5.52</v>
      </c>
      <c r="AX326" s="4" t="n">
        <f aca="false">10000/SQRT((AO326*BE326)*(AVERAGE(AO326:AS326)*AVERAGE(BE326:BI326)))</f>
        <v>1.7080111254416</v>
      </c>
      <c r="AY326" s="4" t="n">
        <v>1</v>
      </c>
      <c r="AZ326" s="2" t="n">
        <f aca="false">(AO326*BE326)/405</f>
        <v>5.75950617283951</v>
      </c>
      <c r="BA326" s="2" t="n">
        <v>1</v>
      </c>
      <c r="BB326" s="2" t="n">
        <f aca="false">1/(LOG(BE326)+LOG(AO326))</f>
        <v>0.296926195854597</v>
      </c>
      <c r="BC326" s="2" t="n">
        <f aca="false">(BF326-BE326)/(AP326-AO326)</f>
        <v>0.888524590163934</v>
      </c>
      <c r="BD326" s="2" t="n">
        <f aca="false">(20*BE326)/((AO326/18)-3.5)</f>
        <v>167.478260869565</v>
      </c>
      <c r="BE326" s="3" t="n">
        <v>21.4</v>
      </c>
      <c r="BF326" s="3" t="n">
        <v>75.6</v>
      </c>
      <c r="BG326" s="3" t="n">
        <v>93.4</v>
      </c>
      <c r="BH326" s="3" t="n">
        <v>145</v>
      </c>
      <c r="BI326" s="3" t="n">
        <v>135</v>
      </c>
      <c r="BJ326" s="2" t="n">
        <f aca="false">((BE326*15)+(BF326*30)+(BG326*30)+(BH326*30)+(BI326*15))-(BE326*120)</f>
        <v>9198</v>
      </c>
      <c r="BK326" s="2" t="n">
        <f aca="false">((BE326*15)+(BF326*30)+(BG326*30)+(BH326*30)+(BI326*15))</f>
        <v>11766</v>
      </c>
      <c r="BL326" s="2" t="n">
        <f aca="false">(1/BE326)</f>
        <v>0.0467289719626168</v>
      </c>
      <c r="BM326" s="2" t="n">
        <f aca="false">(BJ326/AU326)</f>
        <v>1.39047619047619</v>
      </c>
      <c r="BN326" s="2" t="n">
        <f aca="false">(BK326/AV326)</f>
        <v>0.597410510281797</v>
      </c>
      <c r="BO326" s="2" t="n">
        <f aca="false">(AX326*BM326)</f>
        <v>2.37494880299499</v>
      </c>
      <c r="BP326" s="2" t="n">
        <f aca="false">(AX326*BN326)</f>
        <v>1.02038379801706</v>
      </c>
      <c r="BQ326" s="2" t="n">
        <v>1</v>
      </c>
      <c r="BR326" s="4" t="n">
        <f aca="false">(BC326*BL326)</f>
        <v>0.0415198406618661</v>
      </c>
      <c r="BS326" s="1" t="n">
        <v>199</v>
      </c>
      <c r="BT326" s="1" t="n">
        <v>0</v>
      </c>
      <c r="BU326" s="1" t="n">
        <v>35</v>
      </c>
      <c r="BV326" s="1" t="n">
        <v>1</v>
      </c>
      <c r="BW326" s="1" t="n">
        <v>133</v>
      </c>
      <c r="BX326" s="1" t="n">
        <v>1</v>
      </c>
      <c r="BY326" s="1" t="n">
        <v>31</v>
      </c>
      <c r="BZ326" s="1" t="n">
        <v>157</v>
      </c>
      <c r="CA326" s="1" t="n">
        <v>1</v>
      </c>
      <c r="CB326" s="1" t="n">
        <v>5</v>
      </c>
      <c r="CC326" s="1" t="n">
        <v>2</v>
      </c>
      <c r="CL326" s="4" t="n">
        <v>0.04</v>
      </c>
      <c r="CM326" s="4" t="n">
        <v>0.0375</v>
      </c>
      <c r="CN326" s="1" t="n">
        <v>2555</v>
      </c>
      <c r="CO326" s="1" t="n">
        <v>10.4422700587084</v>
      </c>
      <c r="CP326" s="1" t="n">
        <v>28.2399217221135</v>
      </c>
      <c r="CQ326" s="1" t="n">
        <v>6.19960861056751</v>
      </c>
      <c r="CR326" s="1" t="n">
        <v>10.320939334638</v>
      </c>
      <c r="CS326" s="1" t="n">
        <v>4.68493150684932</v>
      </c>
      <c r="CT326" s="1" t="n">
        <v>59.5381604696673</v>
      </c>
      <c r="CU326" s="1" t="n">
        <v>2.73</v>
      </c>
      <c r="CV326" s="1" t="n">
        <v>1.85</v>
      </c>
      <c r="CW326" s="1" t="n">
        <v>21.03</v>
      </c>
      <c r="CX326" s="1" t="n">
        <v>0</v>
      </c>
      <c r="CY326" s="1" t="n">
        <v>1.18</v>
      </c>
      <c r="CZ326" s="1" t="n">
        <v>8.42</v>
      </c>
      <c r="DA326" s="1" t="n">
        <v>0</v>
      </c>
      <c r="DB326" s="1" t="n">
        <v>0</v>
      </c>
      <c r="DC326" s="1" t="n">
        <v>0</v>
      </c>
      <c r="DD326" s="1" t="n">
        <v>66.7</v>
      </c>
      <c r="DE326" s="1" t="n">
        <v>80.17</v>
      </c>
      <c r="DF326" s="1" t="n">
        <v>17.6</v>
      </c>
      <c r="DG326" s="1" t="n">
        <v>29.3</v>
      </c>
      <c r="DH326" s="1" t="n">
        <v>13.3</v>
      </c>
      <c r="DI326" s="1" t="n">
        <v>70</v>
      </c>
      <c r="DJ326" s="1" t="n">
        <v>380.3</v>
      </c>
      <c r="DK326" s="1" t="n">
        <v>41</v>
      </c>
      <c r="DL326" s="1" t="n">
        <v>27.5</v>
      </c>
      <c r="DM326" s="1" t="n">
        <v>3677</v>
      </c>
      <c r="DN326" s="1" t="n">
        <v>98</v>
      </c>
      <c r="DO326" s="1" t="n">
        <v>0.81</v>
      </c>
      <c r="DP326" s="1" t="n">
        <v>0.34</v>
      </c>
      <c r="DQ326" s="1" t="n">
        <v>0.49</v>
      </c>
      <c r="DR326" s="1" t="n">
        <v>0.39</v>
      </c>
      <c r="DS326" s="1" t="n">
        <v>38.5</v>
      </c>
      <c r="DT326" s="1" t="n">
        <v>43.9</v>
      </c>
      <c r="DU326" s="1" t="n">
        <v>0.28</v>
      </c>
      <c r="DV326" s="1" t="n">
        <v>6.56</v>
      </c>
      <c r="DW326" s="1" t="n">
        <v>6.65</v>
      </c>
      <c r="DX326" s="1" t="n">
        <v>525</v>
      </c>
      <c r="DY326" s="1" t="n">
        <v>35.83</v>
      </c>
      <c r="DZ326" s="1" t="n">
        <v>716</v>
      </c>
      <c r="EA326" s="1" t="n">
        <v>79</v>
      </c>
      <c r="EB326" s="1" t="n">
        <v>10362</v>
      </c>
      <c r="EC326" s="1" t="n">
        <v>82</v>
      </c>
      <c r="ED326" s="1" t="n">
        <v>26</v>
      </c>
      <c r="EE326" s="1" t="n">
        <v>1.7</v>
      </c>
      <c r="EF326" s="1" t="n">
        <v>0</v>
      </c>
      <c r="EG326" s="1" t="n">
        <v>10</v>
      </c>
      <c r="EH326" s="1" t="n">
        <v>1</v>
      </c>
      <c r="EI326" s="1" t="n">
        <v>450</v>
      </c>
      <c r="EJ326" s="1" t="n">
        <v>15</v>
      </c>
      <c r="EK326" s="1" t="n">
        <v>1</v>
      </c>
      <c r="EL326" s="1" t="n">
        <v>250</v>
      </c>
      <c r="EM326" s="1" t="n">
        <v>2000</v>
      </c>
      <c r="EN326" s="1" t="n">
        <v>0</v>
      </c>
      <c r="EO326" s="1" t="n">
        <v>3</v>
      </c>
      <c r="EP326" s="1" t="n">
        <v>1</v>
      </c>
      <c r="EQ326" s="1" t="n">
        <v>1</v>
      </c>
      <c r="ER326" s="1" t="n">
        <v>600</v>
      </c>
      <c r="ES326" s="1" t="n">
        <v>2</v>
      </c>
      <c r="ET326" s="1" t="n">
        <v>1</v>
      </c>
      <c r="EU326" s="1" t="n">
        <v>1</v>
      </c>
      <c r="EV326" s="1" t="n">
        <v>250</v>
      </c>
      <c r="EW326" s="1" t="n">
        <v>2</v>
      </c>
      <c r="EX326" s="1" t="n">
        <v>1</v>
      </c>
      <c r="EY326" s="1" t="n">
        <v>1</v>
      </c>
      <c r="EZ326" s="1" t="n">
        <v>2</v>
      </c>
      <c r="FA326" s="1" t="n">
        <v>1</v>
      </c>
      <c r="FB326" s="1" t="n">
        <v>3</v>
      </c>
      <c r="FC326" s="1" t="n">
        <v>2</v>
      </c>
      <c r="FD326" s="1" t="n">
        <v>1</v>
      </c>
      <c r="FE326" s="1" t="n">
        <v>1</v>
      </c>
      <c r="FF326" s="1" t="n">
        <v>0</v>
      </c>
      <c r="FG326" s="1" t="n">
        <v>0</v>
      </c>
      <c r="FH326" s="1" t="n">
        <v>0</v>
      </c>
      <c r="FI326" s="1" t="n">
        <v>0</v>
      </c>
      <c r="FJ326" s="1" t="n">
        <v>5</v>
      </c>
      <c r="FK326" s="1" t="n">
        <v>1</v>
      </c>
      <c r="FL326" s="1" t="n">
        <v>3</v>
      </c>
      <c r="FM326" s="1" t="n">
        <v>28</v>
      </c>
      <c r="FN326" s="1" t="n">
        <v>28</v>
      </c>
      <c r="FO326" s="1" t="n">
        <v>1</v>
      </c>
      <c r="FP326" s="1" t="n">
        <v>1</v>
      </c>
      <c r="FQ326" s="1" t="n">
        <v>27.81</v>
      </c>
      <c r="FR326" s="1" t="n">
        <v>427.0354</v>
      </c>
      <c r="FS326" s="1" t="n">
        <v>1.66</v>
      </c>
      <c r="FT326" s="1" t="n">
        <v>1</v>
      </c>
      <c r="FU326" s="1" t="n">
        <v>1</v>
      </c>
      <c r="FV326" s="1" t="n">
        <v>1</v>
      </c>
      <c r="FW326" s="1" t="n">
        <v>1954.37</v>
      </c>
      <c r="FX326" s="1" t="n">
        <v>62.35</v>
      </c>
      <c r="FY326" s="1" t="n">
        <v>5.7</v>
      </c>
      <c r="FZ326" s="1" t="n">
        <v>6.75</v>
      </c>
      <c r="GA326" s="1" t="n">
        <v>24.19</v>
      </c>
      <c r="GB326" s="1" t="n">
        <v>301.42</v>
      </c>
      <c r="GC326" s="1" t="n">
        <v>24.75</v>
      </c>
      <c r="GD326" s="1" t="n">
        <v>12.64</v>
      </c>
      <c r="GE326" s="1" t="n">
        <v>1.46</v>
      </c>
      <c r="GF326" s="1" t="n">
        <v>137.11</v>
      </c>
      <c r="GG326" s="1" t="n">
        <v>0.68</v>
      </c>
      <c r="GH326" s="1" t="n">
        <v>8.28</v>
      </c>
      <c r="GI326" s="1" t="n">
        <v>9.25</v>
      </c>
      <c r="GJ326" s="1" t="n">
        <v>46.64</v>
      </c>
      <c r="GK326" s="1" t="n">
        <v>40.04</v>
      </c>
      <c r="GL326" s="1" t="n">
        <v>21.94</v>
      </c>
      <c r="GM326" s="1" t="n">
        <v>11.43</v>
      </c>
      <c r="GN326" s="1" t="n">
        <v>0</v>
      </c>
      <c r="GO326" s="1" t="n">
        <v>34.12</v>
      </c>
      <c r="GP326" s="1" t="n">
        <v>19.39</v>
      </c>
      <c r="GQ326" s="1" t="n">
        <v>7.29</v>
      </c>
      <c r="GR326" s="1" t="n">
        <v>0.87</v>
      </c>
      <c r="GS326" s="1" t="n">
        <v>711.22</v>
      </c>
      <c r="GT326" s="1" t="n">
        <v>17.74</v>
      </c>
      <c r="GU326" s="1" t="n">
        <v>0.26</v>
      </c>
      <c r="GV326" s="1" t="n">
        <v>436.81</v>
      </c>
      <c r="GW326" s="1" t="n">
        <v>1463.69</v>
      </c>
      <c r="GX326" s="1" t="n">
        <v>3155.28</v>
      </c>
      <c r="GY326" s="1" t="n">
        <v>2401.06</v>
      </c>
      <c r="GZ326" s="1" t="n">
        <v>7.22</v>
      </c>
      <c r="HA326" s="1" t="n">
        <v>1.62</v>
      </c>
      <c r="HB326" s="1" t="n">
        <v>2.69</v>
      </c>
      <c r="HC326" s="1" t="n">
        <v>0</v>
      </c>
      <c r="HD326" s="1" t="n">
        <v>22.48</v>
      </c>
      <c r="HE326" s="1" t="n">
        <v>133.08</v>
      </c>
      <c r="HF326" s="1" t="n">
        <v>1.38</v>
      </c>
      <c r="HG326" s="1" t="n">
        <v>1.24</v>
      </c>
      <c r="HH326" s="1" t="n">
        <v>13.55</v>
      </c>
      <c r="HI326" s="1" t="n">
        <v>2.46</v>
      </c>
      <c r="HJ326" s="1" t="n">
        <v>2.2</v>
      </c>
      <c r="HK326" s="1" t="n">
        <v>0.83</v>
      </c>
      <c r="HL326" s="1" t="n">
        <v>394.91</v>
      </c>
      <c r="HM326" s="1" t="n">
        <v>1.44</v>
      </c>
      <c r="HN326" s="1" t="n">
        <v>25.77</v>
      </c>
      <c r="HO326" s="1" t="n">
        <v>8515.58</v>
      </c>
      <c r="HP326" s="1" t="n">
        <v>3253.22</v>
      </c>
      <c r="HQ326" s="1" t="n">
        <v>37.35</v>
      </c>
      <c r="HR326" s="1" t="n">
        <v>550.44</v>
      </c>
      <c r="HS326" s="1" t="n">
        <v>340.13</v>
      </c>
      <c r="HT326" s="1" t="n">
        <v>1053.92</v>
      </c>
      <c r="HU326" s="1" t="n">
        <v>180.42</v>
      </c>
      <c r="HV326" s="1" t="n">
        <v>33.66</v>
      </c>
      <c r="HW326" s="1" t="n">
        <v>4.9</v>
      </c>
      <c r="HX326" s="1" t="n">
        <v>4.16</v>
      </c>
      <c r="HY326" s="1" t="n">
        <v>2.35</v>
      </c>
      <c r="HZ326" s="1" t="n">
        <v>0.69</v>
      </c>
      <c r="IA326" s="1" t="n">
        <v>10.72</v>
      </c>
      <c r="IB326" s="1" t="n">
        <v>1.48</v>
      </c>
      <c r="IC326" s="1" t="n">
        <v>16.43</v>
      </c>
      <c r="ID326" s="1" t="n">
        <v>4</v>
      </c>
      <c r="IE326" s="1" t="n">
        <v>9.18</v>
      </c>
      <c r="IF326" s="1" t="n">
        <v>12.87</v>
      </c>
      <c r="IG326" s="1" t="n">
        <v>7.03</v>
      </c>
      <c r="IH326" s="1" t="n">
        <v>48.85</v>
      </c>
      <c r="II326" s="1" t="n">
        <v>33.28</v>
      </c>
      <c r="IJ326" s="1" t="n">
        <v>15.69</v>
      </c>
      <c r="IK326" s="1" t="n">
        <v>14.91</v>
      </c>
      <c r="IL326" s="1" t="n">
        <v>1142680.7</v>
      </c>
      <c r="IM326" s="1" t="n">
        <v>3790.99</v>
      </c>
      <c r="IN326" s="1" t="n">
        <v>22.86</v>
      </c>
      <c r="IO326" s="1" t="n">
        <v>0.03</v>
      </c>
      <c r="IP326" s="1" t="n">
        <v>0.03</v>
      </c>
      <c r="IQ326" s="1" t="n">
        <v>0.03</v>
      </c>
      <c r="IR326" s="1" t="n">
        <v>0.12</v>
      </c>
      <c r="IS326" s="1" t="n">
        <v>0.23</v>
      </c>
      <c r="IT326" s="1" t="n">
        <v>0.02</v>
      </c>
      <c r="IU326" s="1" t="n">
        <v>0.33</v>
      </c>
      <c r="IV326" s="1" t="n">
        <v>0.2</v>
      </c>
      <c r="IW326" s="1" t="n">
        <v>5.2</v>
      </c>
      <c r="IX326" s="1" t="n">
        <v>2.99</v>
      </c>
      <c r="IY326" s="1" t="n">
        <v>2.91</v>
      </c>
      <c r="IZ326" s="1" t="n">
        <v>1.06</v>
      </c>
      <c r="JA326" s="1" t="n">
        <v>0.38</v>
      </c>
      <c r="JB326" s="1" t="n">
        <v>0.01</v>
      </c>
      <c r="JC326" s="1" t="n">
        <v>10.66</v>
      </c>
      <c r="JD326" s="1" t="n">
        <v>4.82</v>
      </c>
      <c r="JE326" s="1" t="n">
        <v>0.63</v>
      </c>
      <c r="JF326" s="1" t="n">
        <v>0.05</v>
      </c>
      <c r="JG326" s="1" t="n">
        <v>0.01</v>
      </c>
      <c r="JH326" s="1" t="n">
        <v>5.49</v>
      </c>
      <c r="JI326" s="1" t="n">
        <v>4.09</v>
      </c>
      <c r="JJ326" s="1" t="n">
        <v>0.05</v>
      </c>
      <c r="JK326" s="1" t="n">
        <v>0.13</v>
      </c>
      <c r="JL326" s="1" t="n">
        <v>0.56</v>
      </c>
      <c r="JM326" s="1" t="n">
        <v>0.49</v>
      </c>
      <c r="JN326" s="1" t="n">
        <v>0</v>
      </c>
      <c r="JO326" s="1" t="n">
        <v>0.01</v>
      </c>
      <c r="JP326" s="1" t="n">
        <v>0</v>
      </c>
      <c r="JQ326" s="1" t="n">
        <v>0</v>
      </c>
      <c r="JR326" s="1" t="n">
        <v>0</v>
      </c>
      <c r="JS326" s="1" t="n">
        <v>0</v>
      </c>
      <c r="JT326" s="1" t="n">
        <v>0.01</v>
      </c>
      <c r="JU326" s="1" t="n">
        <v>0.01</v>
      </c>
      <c r="JV326" s="1" t="n">
        <v>42</v>
      </c>
      <c r="JW326" s="1" t="n">
        <v>2520</v>
      </c>
      <c r="JX326" s="1" t="n">
        <v>37.8</v>
      </c>
      <c r="JY326" s="1" t="n">
        <v>2.242</v>
      </c>
      <c r="JZ326" s="1" t="n">
        <v>2.242</v>
      </c>
      <c r="KA326" s="1" t="n">
        <v>134.52</v>
      </c>
      <c r="KB326" s="1" t="n">
        <v>14</v>
      </c>
      <c r="KC326" s="1" t="n">
        <v>3.5</v>
      </c>
      <c r="KD326" s="1" t="n">
        <v>210</v>
      </c>
      <c r="KE326" s="1" t="n">
        <v>49.242</v>
      </c>
      <c r="KF326" s="1" t="n">
        <v>91.242</v>
      </c>
      <c r="KG326" s="1" t="n">
        <v>206.6369</v>
      </c>
    </row>
    <row r="327" customFormat="false" ht="15" hidden="false" customHeight="true" outlineLevel="0" collapsed="false">
      <c r="A327" s="1" t="n">
        <v>31208</v>
      </c>
      <c r="B327" s="1" t="n">
        <v>2</v>
      </c>
      <c r="C327" s="1" t="n">
        <v>56</v>
      </c>
      <c r="D327" s="1" t="n">
        <v>1</v>
      </c>
      <c r="E327" s="1" t="n">
        <v>1</v>
      </c>
      <c r="F327" s="1" t="n">
        <v>1</v>
      </c>
      <c r="G327" s="1" t="n">
        <v>1</v>
      </c>
      <c r="H327" s="1" t="n">
        <v>1</v>
      </c>
      <c r="I327" s="1" t="n">
        <v>1</v>
      </c>
      <c r="J327" s="1" t="n">
        <v>0</v>
      </c>
      <c r="K327" s="1" t="n">
        <v>0</v>
      </c>
      <c r="L327" s="1" t="n">
        <v>0</v>
      </c>
      <c r="M327" s="1" t="n">
        <v>1</v>
      </c>
      <c r="N327" s="1" t="n">
        <v>0</v>
      </c>
      <c r="O327" s="1" t="n">
        <v>1</v>
      </c>
      <c r="P327" s="1" t="n">
        <f aca="false">SUM(E327:O327)</f>
        <v>7</v>
      </c>
      <c r="Q327" s="1" t="n">
        <v>124</v>
      </c>
      <c r="R327" s="1" t="n">
        <v>80</v>
      </c>
      <c r="S327" s="1" t="n">
        <v>44</v>
      </c>
      <c r="T327" s="2" t="n">
        <v>94.6666666666667</v>
      </c>
      <c r="U327" s="3" t="n">
        <v>81.7</v>
      </c>
      <c r="V327" s="3" t="n">
        <v>149</v>
      </c>
      <c r="W327" s="2" t="n">
        <v>36.8001441376515</v>
      </c>
      <c r="X327" s="2" t="n">
        <v>2</v>
      </c>
      <c r="Y327" s="3" t="n">
        <v>107.25</v>
      </c>
      <c r="Z327" s="3" t="n">
        <v>114</v>
      </c>
      <c r="AA327" s="2" t="n">
        <v>43.335644745761</v>
      </c>
      <c r="AB327" s="2" t="n">
        <v>0.719798657718121</v>
      </c>
      <c r="AC327" s="2" t="n">
        <v>0.94078947368421</v>
      </c>
      <c r="AD327" s="3" t="n">
        <v>43.5</v>
      </c>
      <c r="AE327" s="3" t="n">
        <v>35.5</v>
      </c>
      <c r="AF327" s="3" t="n">
        <v>46.2</v>
      </c>
      <c r="AG327" s="1" t="n">
        <v>12</v>
      </c>
      <c r="AH327" s="3" t="n">
        <v>40</v>
      </c>
      <c r="AI327" s="3" t="n">
        <v>32.7</v>
      </c>
      <c r="AJ327" s="3" t="n">
        <v>43.9</v>
      </c>
      <c r="AK327" s="3" t="n">
        <v>2.3</v>
      </c>
      <c r="AL327" s="1" t="n">
        <v>1423</v>
      </c>
      <c r="AM327" s="1" t="n">
        <v>71</v>
      </c>
      <c r="AN327" s="1" t="n">
        <v>2220</v>
      </c>
      <c r="AO327" s="1" t="n">
        <v>97</v>
      </c>
      <c r="AP327" s="1" t="n">
        <v>209</v>
      </c>
      <c r="AQ327" s="1" t="n">
        <v>207</v>
      </c>
      <c r="AR327" s="1" t="n">
        <v>205</v>
      </c>
      <c r="AS327" s="1" t="n">
        <v>139</v>
      </c>
      <c r="AT327" s="1" t="n">
        <v>6</v>
      </c>
      <c r="AU327" s="1" t="n">
        <f aca="false">((AO327*15)+(AP327*30)+(AQ327*30)+(AR327*30)+(AS327*15))-(AO327*120)</f>
        <v>10530</v>
      </c>
      <c r="AV327" s="1" t="n">
        <f aca="false">((AO327*15)+(AP327*30)+(AQ327*30)+(AR327*30)+(AS327*15))</f>
        <v>22170</v>
      </c>
      <c r="AX327" s="4" t="n">
        <f aca="false">10000/SQRT((AO327*BE327)*(AVERAGE(AO327:AS327)*AVERAGE(BE327:BI327)))</f>
        <v>1.55566030733791</v>
      </c>
      <c r="AY327" s="4" t="n">
        <v>1</v>
      </c>
      <c r="AZ327" s="2" t="n">
        <f aca="false">(AO327*BE327)/405</f>
        <v>3.9758024691358</v>
      </c>
      <c r="BA327" s="2" t="n">
        <v>1</v>
      </c>
      <c r="BB327" s="2" t="n">
        <f aca="false">1/(LOG(BE327)+LOG(AO327))</f>
        <v>0.311829583710695</v>
      </c>
      <c r="BC327" s="2" t="n">
        <f aca="false">(BF327-BE327)/(AP327-AO327)</f>
        <v>1.1375</v>
      </c>
      <c r="BD327" s="2" t="n">
        <f aca="false">(20*BE327)/((AO327/18)-3.5)</f>
        <v>175.764705882353</v>
      </c>
      <c r="BE327" s="3" t="n">
        <v>16.6</v>
      </c>
      <c r="BF327" s="3" t="n">
        <v>144</v>
      </c>
      <c r="BG327" s="3" t="n">
        <v>196</v>
      </c>
      <c r="BH327" s="3" t="n">
        <v>215</v>
      </c>
      <c r="BI327" s="3" t="n">
        <v>177</v>
      </c>
      <c r="BJ327" s="2" t="n">
        <f aca="false">((BE327*15)+(BF327*30)+(BG327*30)+(BH327*30)+(BI327*15))-(BE327*120)</f>
        <v>17562</v>
      </c>
      <c r="BK327" s="2" t="n">
        <f aca="false">((BE327*15)+(BF327*30)+(BG327*30)+(BH327*30)+(BI327*15))</f>
        <v>19554</v>
      </c>
      <c r="BL327" s="2" t="n">
        <f aca="false">(1/BE327)</f>
        <v>0.0602409638554217</v>
      </c>
      <c r="BM327" s="2" t="n">
        <f aca="false">(BJ327/AU327)</f>
        <v>1.66780626780627</v>
      </c>
      <c r="BN327" s="2" t="n">
        <f aca="false">(BK327/AV327)</f>
        <v>0.882002706359946</v>
      </c>
      <c r="BO327" s="2" t="n">
        <f aca="false">(AX327*BM327)</f>
        <v>2.59454001115559</v>
      </c>
      <c r="BP327" s="2" t="n">
        <f aca="false">(AX327*BN327)</f>
        <v>1.37209660124878</v>
      </c>
      <c r="BQ327" s="2" t="n">
        <v>2</v>
      </c>
      <c r="BR327" s="4" t="n">
        <f aca="false">(BC327*BL327)</f>
        <v>0.0685240963855422</v>
      </c>
      <c r="BS327" s="1" t="n">
        <v>204</v>
      </c>
      <c r="BT327" s="1" t="n">
        <v>1</v>
      </c>
      <c r="BU327" s="1" t="n">
        <v>48</v>
      </c>
      <c r="BV327" s="1" t="n">
        <v>1</v>
      </c>
      <c r="BW327" s="1" t="n">
        <v>94</v>
      </c>
      <c r="BX327" s="1" t="n">
        <v>0</v>
      </c>
      <c r="BY327" s="1" t="n">
        <v>62</v>
      </c>
      <c r="BZ327" s="1" t="n">
        <v>312</v>
      </c>
      <c r="CA327" s="1" t="n">
        <v>1</v>
      </c>
      <c r="CB327" s="1" t="n">
        <v>5</v>
      </c>
      <c r="CC327" s="1" t="n">
        <v>2</v>
      </c>
      <c r="CL327" s="4" t="n">
        <v>0.045</v>
      </c>
      <c r="CM327" s="4" t="n">
        <v>0.0375</v>
      </c>
      <c r="CN327" s="1" t="n">
        <v>1572</v>
      </c>
      <c r="CO327" s="1" t="n">
        <v>17.3282442748092</v>
      </c>
      <c r="CP327" s="1" t="n">
        <v>24.7270992366412</v>
      </c>
      <c r="CQ327" s="1" t="n">
        <v>6.69847328244275</v>
      </c>
      <c r="CR327" s="1" t="n">
        <v>7.15648854961832</v>
      </c>
      <c r="CS327" s="1" t="n">
        <v>3.43511450381679</v>
      </c>
      <c r="CT327" s="1" t="n">
        <v>61.1959287531807</v>
      </c>
      <c r="CU327" s="1" t="n">
        <v>4.6</v>
      </c>
      <c r="CV327" s="1" t="n">
        <v>5.52</v>
      </c>
      <c r="CW327" s="1" t="n">
        <v>5.37</v>
      </c>
      <c r="CX327" s="1" t="n">
        <v>0</v>
      </c>
      <c r="CY327" s="1" t="n">
        <v>4.98</v>
      </c>
      <c r="CZ327" s="1" t="n">
        <v>1</v>
      </c>
      <c r="DA327" s="1" t="n">
        <v>0</v>
      </c>
      <c r="DB327" s="1" t="n">
        <v>0.96</v>
      </c>
      <c r="DC327" s="1" t="n">
        <v>0</v>
      </c>
      <c r="DD327" s="1" t="n">
        <v>68.1</v>
      </c>
      <c r="DE327" s="1" t="n">
        <v>43.19</v>
      </c>
      <c r="DF327" s="1" t="n">
        <v>11.7</v>
      </c>
      <c r="DG327" s="1" t="n">
        <v>12.5</v>
      </c>
      <c r="DH327" s="1" t="n">
        <v>6</v>
      </c>
      <c r="DI327" s="1" t="n">
        <v>504</v>
      </c>
      <c r="DJ327" s="1" t="n">
        <v>240.5</v>
      </c>
      <c r="DK327" s="1" t="n">
        <v>83</v>
      </c>
      <c r="DL327" s="1" t="n">
        <v>21.7</v>
      </c>
      <c r="DM327" s="1" t="n">
        <v>530</v>
      </c>
      <c r="DN327" s="1" t="n">
        <v>1319</v>
      </c>
      <c r="DO327" s="1" t="n">
        <v>1.36</v>
      </c>
      <c r="DP327" s="1" t="n">
        <v>1.52</v>
      </c>
      <c r="DQ327" s="1" t="n">
        <v>1.52</v>
      </c>
      <c r="DR327" s="1" t="n">
        <v>2.04</v>
      </c>
      <c r="DS327" s="1" t="n">
        <v>230.2</v>
      </c>
      <c r="DT327" s="1" t="n">
        <v>139.2</v>
      </c>
      <c r="DU327" s="1" t="n">
        <v>4.49</v>
      </c>
      <c r="DV327" s="1" t="n">
        <v>13.27</v>
      </c>
      <c r="DW327" s="1" t="n">
        <v>1.79</v>
      </c>
      <c r="DX327" s="1" t="n">
        <v>667</v>
      </c>
      <c r="DY327" s="1" t="n">
        <v>8.37</v>
      </c>
      <c r="DZ327" s="1" t="n">
        <v>2190</v>
      </c>
      <c r="EA327" s="1" t="n">
        <v>521</v>
      </c>
      <c r="EB327" s="1" t="n">
        <v>1285</v>
      </c>
      <c r="EC327" s="1" t="n">
        <v>828</v>
      </c>
      <c r="ED327" s="1" t="n">
        <v>51</v>
      </c>
      <c r="EE327" s="1" t="n">
        <v>6.5</v>
      </c>
      <c r="EF327" s="1" t="n">
        <v>0</v>
      </c>
      <c r="EG327" s="1" t="n">
        <v>6</v>
      </c>
      <c r="EH327" s="1" t="n">
        <v>3</v>
      </c>
      <c r="EI327" s="1" t="n">
        <v>250</v>
      </c>
      <c r="EJ327" s="1" t="n">
        <v>12</v>
      </c>
      <c r="EK327" s="1" t="n">
        <v>1</v>
      </c>
      <c r="EL327" s="1" t="n">
        <v>200</v>
      </c>
      <c r="EM327" s="1" t="n">
        <v>2000</v>
      </c>
      <c r="EN327" s="1" t="n">
        <v>1000</v>
      </c>
      <c r="EO327" s="1" t="n">
        <v>2</v>
      </c>
      <c r="EP327" s="1" t="n">
        <v>1</v>
      </c>
      <c r="EQ327" s="1" t="n">
        <v>3</v>
      </c>
      <c r="ER327" s="1" t="n">
        <v>600</v>
      </c>
      <c r="ES327" s="1" t="n">
        <v>5</v>
      </c>
      <c r="ET327" s="1" t="n">
        <v>0</v>
      </c>
      <c r="EU327" s="1" t="n">
        <v>0</v>
      </c>
      <c r="EV327" s="1" t="n">
        <v>0</v>
      </c>
      <c r="EW327" s="1" t="n">
        <v>0</v>
      </c>
      <c r="EX327" s="1" t="n">
        <v>1</v>
      </c>
      <c r="EY327" s="1" t="n">
        <v>1</v>
      </c>
      <c r="EZ327" s="1" t="n">
        <v>1</v>
      </c>
      <c r="FA327" s="1" t="n">
        <v>0</v>
      </c>
      <c r="FB327" s="1" t="n">
        <v>0</v>
      </c>
      <c r="FC327" s="1" t="n">
        <v>0</v>
      </c>
      <c r="FD327" s="1" t="n">
        <v>1</v>
      </c>
      <c r="FE327" s="1" t="n">
        <v>3</v>
      </c>
      <c r="FF327" s="1" t="n">
        <v>1</v>
      </c>
      <c r="FG327" s="1" t="n">
        <v>2</v>
      </c>
      <c r="FH327" s="1" t="n">
        <v>1</v>
      </c>
      <c r="FI327" s="1" t="n">
        <v>4</v>
      </c>
      <c r="FJ327" s="1" t="n">
        <v>1</v>
      </c>
      <c r="FK327" s="1" t="n">
        <v>1</v>
      </c>
      <c r="FL327" s="1" t="n">
        <v>3</v>
      </c>
      <c r="FN327" s="1" t="n">
        <v>18</v>
      </c>
      <c r="FO327" s="1" t="n">
        <v>2</v>
      </c>
      <c r="FP327" s="1" t="n">
        <v>1</v>
      </c>
      <c r="FQ327" s="1" t="n">
        <v>31.97012</v>
      </c>
      <c r="FR327" s="1" t="n">
        <v>191.2293</v>
      </c>
      <c r="FS327" s="1" t="n">
        <v>0.11</v>
      </c>
      <c r="FT327" s="1" t="n">
        <v>5</v>
      </c>
      <c r="FU327" s="1" t="n">
        <v>2</v>
      </c>
      <c r="FV327" s="1" t="n">
        <v>2</v>
      </c>
      <c r="FW327" s="1" t="n">
        <v>2103.58</v>
      </c>
      <c r="FX327" s="1" t="n">
        <v>37.03</v>
      </c>
      <c r="FY327" s="1" t="n">
        <v>8.81</v>
      </c>
      <c r="FZ327" s="1" t="n">
        <v>14.64</v>
      </c>
      <c r="GA327" s="1" t="n">
        <v>18.5</v>
      </c>
      <c r="GB327" s="1" t="n">
        <v>422.87</v>
      </c>
      <c r="GC327" s="1" t="n">
        <v>40.65</v>
      </c>
      <c r="GD327" s="1" t="n">
        <v>27.82</v>
      </c>
      <c r="GE327" s="1" t="n">
        <v>9.46</v>
      </c>
      <c r="GF327" s="1" t="n">
        <v>99.16</v>
      </c>
      <c r="GG327" s="1" t="n">
        <v>1.24</v>
      </c>
      <c r="GH327" s="1" t="n">
        <v>20.59</v>
      </c>
      <c r="GI327" s="1" t="n">
        <v>5.95</v>
      </c>
      <c r="GJ327" s="1" t="n">
        <v>26.34</v>
      </c>
      <c r="GK327" s="1" t="n">
        <v>25.16</v>
      </c>
      <c r="GL327" s="1" t="n">
        <v>9.74</v>
      </c>
      <c r="GM327" s="1" t="n">
        <v>7.65</v>
      </c>
      <c r="GN327" s="1" t="n">
        <v>0</v>
      </c>
      <c r="GO327" s="1" t="n">
        <v>12.83</v>
      </c>
      <c r="GP327" s="1" t="n">
        <v>3.57</v>
      </c>
      <c r="GQ327" s="1" t="n">
        <v>2.8</v>
      </c>
      <c r="GR327" s="1" t="n">
        <v>1.06</v>
      </c>
      <c r="GS327" s="1" t="n">
        <v>805.98</v>
      </c>
      <c r="GT327" s="1" t="n">
        <v>12.89</v>
      </c>
      <c r="GU327" s="1" t="n">
        <v>0.1</v>
      </c>
      <c r="GV327" s="1" t="n">
        <v>327.78</v>
      </c>
      <c r="GW327" s="1" t="n">
        <v>1028.52</v>
      </c>
      <c r="GX327" s="1" t="n">
        <v>2821.68</v>
      </c>
      <c r="GY327" s="1" t="n">
        <v>1255.91</v>
      </c>
      <c r="GZ327" s="1" t="n">
        <v>6.83</v>
      </c>
      <c r="HA327" s="1" t="n">
        <v>1.56</v>
      </c>
      <c r="HB327" s="1" t="n">
        <v>3.15</v>
      </c>
      <c r="HC327" s="1" t="n">
        <v>0</v>
      </c>
      <c r="HD327" s="1" t="n">
        <v>35.47</v>
      </c>
      <c r="HE327" s="1" t="n">
        <v>257.93</v>
      </c>
      <c r="HF327" s="1" t="n">
        <v>1.41</v>
      </c>
      <c r="HG327" s="1" t="n">
        <v>1.5</v>
      </c>
      <c r="HH327" s="1" t="n">
        <v>13.89</v>
      </c>
      <c r="HI327" s="1" t="n">
        <v>3.4</v>
      </c>
      <c r="HJ327" s="1" t="n">
        <v>1.84</v>
      </c>
      <c r="HK327" s="1" t="n">
        <v>0.4</v>
      </c>
      <c r="HL327" s="1" t="n">
        <v>278.88</v>
      </c>
      <c r="HM327" s="1" t="n">
        <v>1.65</v>
      </c>
      <c r="HN327" s="1" t="n">
        <v>34.09</v>
      </c>
      <c r="HO327" s="1" t="n">
        <v>5327.06</v>
      </c>
      <c r="HP327" s="1" t="n">
        <v>3991.65</v>
      </c>
      <c r="HQ327" s="1" t="n">
        <v>39.42</v>
      </c>
      <c r="HR327" s="1" t="n">
        <v>1801.4</v>
      </c>
      <c r="HS327" s="1" t="n">
        <v>214.12</v>
      </c>
      <c r="HT327" s="1" t="n">
        <v>6685.99</v>
      </c>
      <c r="HU327" s="1" t="n">
        <v>624.13</v>
      </c>
      <c r="HV327" s="1" t="n">
        <v>138.26</v>
      </c>
      <c r="HW327" s="1" t="n">
        <v>5.44</v>
      </c>
      <c r="HX327" s="1" t="n">
        <v>5.12</v>
      </c>
      <c r="HY327" s="1" t="n">
        <v>3.83</v>
      </c>
      <c r="HZ327" s="1" t="n">
        <v>0.64</v>
      </c>
      <c r="IA327" s="1" t="n">
        <v>5.55</v>
      </c>
      <c r="IB327" s="1" t="n">
        <v>1.23</v>
      </c>
      <c r="IC327" s="1" t="n">
        <v>12.33</v>
      </c>
      <c r="ID327" s="1" t="n">
        <v>4.92</v>
      </c>
      <c r="IE327" s="1" t="n">
        <v>11.95</v>
      </c>
      <c r="IF327" s="1" t="n">
        <v>13.37</v>
      </c>
      <c r="IG327" s="1" t="n">
        <v>6.32</v>
      </c>
      <c r="IH327" s="1" t="n">
        <v>76.33</v>
      </c>
      <c r="II327" s="1" t="n">
        <v>1.65</v>
      </c>
      <c r="IJ327" s="1" t="n">
        <v>28.8</v>
      </c>
      <c r="IK327" s="1" t="n">
        <v>29.42</v>
      </c>
      <c r="IL327" s="1" t="n">
        <v>4619438.5</v>
      </c>
      <c r="IM327" s="1" t="n">
        <v>10924.02</v>
      </c>
      <c r="IN327" s="1" t="n">
        <v>29.49</v>
      </c>
      <c r="IO327" s="1" t="n">
        <v>0.24</v>
      </c>
      <c r="IP327" s="1" t="n">
        <v>0.15</v>
      </c>
      <c r="IQ327" s="1" t="n">
        <v>0.1</v>
      </c>
      <c r="IR327" s="1" t="n">
        <v>0.28</v>
      </c>
      <c r="IS327" s="1" t="n">
        <v>0.54</v>
      </c>
      <c r="IT327" s="1" t="n">
        <v>0.25</v>
      </c>
      <c r="IU327" s="1" t="n">
        <v>1</v>
      </c>
      <c r="IV327" s="1" t="n">
        <v>1.16</v>
      </c>
      <c r="IW327" s="1" t="n">
        <v>6.71</v>
      </c>
      <c r="IX327" s="1" t="n">
        <v>5.88</v>
      </c>
      <c r="IY327" s="1" t="n">
        <v>3.85</v>
      </c>
      <c r="IZ327" s="1" t="n">
        <v>2.22</v>
      </c>
      <c r="JA327" s="1" t="n">
        <v>0.47</v>
      </c>
      <c r="JB327" s="1" t="n">
        <v>0.03</v>
      </c>
      <c r="JC327" s="1" t="n">
        <v>12.47</v>
      </c>
      <c r="JD327" s="1" t="n">
        <v>8.06</v>
      </c>
      <c r="JE327" s="1" t="n">
        <v>0.77</v>
      </c>
      <c r="JF327" s="1" t="n">
        <v>0.01</v>
      </c>
      <c r="JG327" s="1" t="n">
        <v>0</v>
      </c>
      <c r="JH327" s="1" t="n">
        <v>4.93</v>
      </c>
      <c r="JI327" s="1" t="n">
        <v>4.4</v>
      </c>
      <c r="JJ327" s="1" t="n">
        <v>0.07</v>
      </c>
      <c r="JK327" s="1" t="n">
        <v>0.14</v>
      </c>
      <c r="JL327" s="1" t="n">
        <v>0.43</v>
      </c>
      <c r="JM327" s="1" t="n">
        <v>0.41</v>
      </c>
      <c r="JN327" s="1" t="n">
        <v>0</v>
      </c>
      <c r="JO327" s="1" t="n">
        <v>0.01</v>
      </c>
      <c r="JP327" s="1" t="n">
        <v>0.01</v>
      </c>
      <c r="JQ327" s="1" t="n">
        <v>0</v>
      </c>
      <c r="JR327" s="1" t="n">
        <v>0</v>
      </c>
      <c r="JS327" s="1" t="n">
        <v>0</v>
      </c>
      <c r="JT327" s="1" t="n">
        <v>0.01</v>
      </c>
      <c r="JU327" s="1" t="n">
        <v>0.01</v>
      </c>
      <c r="JV327" s="1" t="n">
        <v>42</v>
      </c>
      <c r="JW327" s="1" t="n">
        <v>2520</v>
      </c>
      <c r="JX327" s="1" t="n">
        <v>37.8</v>
      </c>
      <c r="JY327" s="1" t="n">
        <v>8.3625</v>
      </c>
      <c r="JZ327" s="1" t="n">
        <v>4.625</v>
      </c>
      <c r="KA327" s="1" t="n">
        <v>277.5</v>
      </c>
      <c r="KB327" s="1" t="n">
        <v>32.5305</v>
      </c>
      <c r="KC327" s="1" t="n">
        <v>11.492</v>
      </c>
      <c r="KD327" s="1" t="n">
        <v>689.52</v>
      </c>
      <c r="KE327" s="1" t="n">
        <v>57.61699</v>
      </c>
      <c r="KF327" s="1" t="n">
        <v>99.61699</v>
      </c>
      <c r="KG327" s="1" t="n">
        <v>149.7086</v>
      </c>
    </row>
    <row r="328" customFormat="false" ht="15" hidden="false" customHeight="true" outlineLevel="0" collapsed="false">
      <c r="A328" s="1" t="n">
        <v>31209</v>
      </c>
      <c r="B328" s="1" t="n">
        <v>1</v>
      </c>
      <c r="C328" s="1" t="n">
        <v>67</v>
      </c>
      <c r="D328" s="1" t="n">
        <v>1</v>
      </c>
      <c r="E328" s="1" t="n">
        <v>1</v>
      </c>
      <c r="F328" s="1" t="n">
        <v>1</v>
      </c>
      <c r="G328" s="1" t="n">
        <v>1</v>
      </c>
      <c r="H328" s="1" t="n">
        <v>0</v>
      </c>
      <c r="I328" s="1" t="n">
        <v>0</v>
      </c>
      <c r="J328" s="1" t="n">
        <v>0</v>
      </c>
      <c r="K328" s="1" t="n">
        <v>0</v>
      </c>
      <c r="L328" s="1" t="n">
        <v>0</v>
      </c>
      <c r="M328" s="1" t="n">
        <v>1</v>
      </c>
      <c r="N328" s="1" t="n">
        <v>0</v>
      </c>
      <c r="O328" s="1" t="n">
        <v>1</v>
      </c>
      <c r="P328" s="1" t="n">
        <f aca="false">SUM(E328:O328)</f>
        <v>5</v>
      </c>
      <c r="Q328" s="1" t="n">
        <v>130</v>
      </c>
      <c r="R328" s="1" t="n">
        <v>80</v>
      </c>
      <c r="S328" s="1" t="n">
        <v>50</v>
      </c>
      <c r="T328" s="2" t="n">
        <v>96.6666666666667</v>
      </c>
      <c r="U328" s="3" t="n">
        <v>79.8</v>
      </c>
      <c r="V328" s="3" t="n">
        <v>163.5</v>
      </c>
      <c r="W328" s="2" t="n">
        <v>29.8515837611873</v>
      </c>
      <c r="X328" s="2" t="n">
        <v>1</v>
      </c>
      <c r="Y328" s="3" t="n">
        <v>97.05</v>
      </c>
      <c r="Z328" s="3" t="n">
        <v>103.2</v>
      </c>
      <c r="AA328" s="2" t="n">
        <v>41.8541684953008</v>
      </c>
      <c r="AB328" s="2" t="n">
        <v>0.593577981651376</v>
      </c>
      <c r="AC328" s="2" t="n">
        <v>0.940406976744186</v>
      </c>
      <c r="AD328" s="3" t="n">
        <v>30.4</v>
      </c>
      <c r="AE328" s="3" t="n">
        <v>24.3</v>
      </c>
      <c r="AF328" s="3" t="n">
        <v>55.5</v>
      </c>
      <c r="AG328" s="1" t="n">
        <v>17</v>
      </c>
      <c r="AH328" s="3" t="n">
        <v>49.7</v>
      </c>
      <c r="AI328" s="3" t="n">
        <v>39.7</v>
      </c>
      <c r="AJ328" s="3" t="n">
        <v>52.7</v>
      </c>
      <c r="AK328" s="3" t="n">
        <v>2.8</v>
      </c>
      <c r="AL328" s="1" t="n">
        <v>1622</v>
      </c>
      <c r="AM328" s="1" t="n">
        <v>77</v>
      </c>
      <c r="AN328" s="1" t="n">
        <v>2514</v>
      </c>
      <c r="AO328" s="1" t="n">
        <v>120</v>
      </c>
      <c r="AP328" s="1" t="n">
        <v>203</v>
      </c>
      <c r="AQ328" s="1" t="n">
        <v>249</v>
      </c>
      <c r="AR328" s="1" t="n">
        <v>221</v>
      </c>
      <c r="AS328" s="1" t="n">
        <v>194</v>
      </c>
      <c r="AT328" s="1" t="n">
        <v>4</v>
      </c>
      <c r="AU328" s="1" t="n">
        <f aca="false">((AO328*15)+(AP328*30)+(AQ328*30)+(AR328*30)+(AS328*15))-(AO328*120)</f>
        <v>10500</v>
      </c>
      <c r="AV328" s="1" t="n">
        <f aca="false">((AO328*15)+(AP328*30)+(AQ328*30)+(AR328*30)+(AS328*15))</f>
        <v>24900</v>
      </c>
      <c r="AW328" s="1" t="n">
        <v>5.84</v>
      </c>
      <c r="AX328" s="4" t="n">
        <f aca="false">10000/SQRT((AO328*BE328)*(AVERAGE(AO328:AS328)*AVERAGE(BE328:BI328)))</f>
        <v>4.55733768454951</v>
      </c>
      <c r="AY328" s="4" t="n">
        <v>0</v>
      </c>
      <c r="AZ328" s="2" t="n">
        <f aca="false">(AO328*BE328)/405</f>
        <v>2.0562962962963</v>
      </c>
      <c r="BA328" s="2" t="n">
        <v>1</v>
      </c>
      <c r="BB328" s="2" t="n">
        <f aca="false">1/(LOG(BE328)+LOG(AO328))</f>
        <v>0.342402348424561</v>
      </c>
      <c r="BC328" s="2" t="n">
        <f aca="false">(BF328-BE328)/(AP328-AO328)</f>
        <v>0.192289156626506</v>
      </c>
      <c r="BD328" s="2" t="n">
        <f aca="false">(20*BE328)/((AO328/18)-3.5)</f>
        <v>43.8315789473684</v>
      </c>
      <c r="BE328" s="3" t="n">
        <v>6.94</v>
      </c>
      <c r="BF328" s="3" t="n">
        <v>22.9</v>
      </c>
      <c r="BG328" s="3" t="n">
        <v>39.5</v>
      </c>
      <c r="BH328" s="3" t="n">
        <v>39.2</v>
      </c>
      <c r="BI328" s="3" t="n">
        <v>37.9</v>
      </c>
      <c r="BJ328" s="2" t="n">
        <f aca="false">((BE328*15)+(BF328*30)+(BG328*30)+(BH328*30)+(BI328*15))-(BE328*120)</f>
        <v>2887.8</v>
      </c>
      <c r="BK328" s="2" t="n">
        <f aca="false">((BE328*15)+(BF328*30)+(BG328*30)+(BH328*30)+(BI328*15))</f>
        <v>3720.6</v>
      </c>
      <c r="BL328" s="2" t="n">
        <f aca="false">(1/BE328)</f>
        <v>0.144092219020173</v>
      </c>
      <c r="BM328" s="2" t="n">
        <f aca="false">(BJ328/AU328)</f>
        <v>0.275028571428571</v>
      </c>
      <c r="BN328" s="2" t="n">
        <f aca="false">(BK328/AV328)</f>
        <v>0.149421686746988</v>
      </c>
      <c r="BO328" s="2" t="n">
        <f aca="false">(AX328*BM328)</f>
        <v>1.25339807289925</v>
      </c>
      <c r="BP328" s="2" t="n">
        <f aca="false">(AX328*BN328)</f>
        <v>0.680965083901001</v>
      </c>
      <c r="BQ328" s="2" t="n">
        <v>1</v>
      </c>
      <c r="BR328" s="4" t="n">
        <f aca="false">(BC328*BL328)</f>
        <v>0.0277073712718308</v>
      </c>
      <c r="BS328" s="1" t="n">
        <v>217</v>
      </c>
      <c r="BT328" s="1" t="n">
        <v>1</v>
      </c>
      <c r="BU328" s="1" t="n">
        <v>32</v>
      </c>
      <c r="BV328" s="1" t="n">
        <v>1</v>
      </c>
      <c r="BW328" s="1" t="n">
        <v>143</v>
      </c>
      <c r="BX328" s="1" t="n">
        <v>1</v>
      </c>
      <c r="BY328" s="1" t="n">
        <v>42</v>
      </c>
      <c r="BZ328" s="1" t="n">
        <v>211</v>
      </c>
      <c r="CA328" s="1" t="n">
        <v>1</v>
      </c>
      <c r="CB328" s="1" t="n">
        <v>3</v>
      </c>
      <c r="CL328" s="4" t="n">
        <v>0.0425</v>
      </c>
      <c r="CM328" s="4" t="n">
        <v>0.04</v>
      </c>
      <c r="CN328" s="1" t="n">
        <v>1912</v>
      </c>
      <c r="CO328" s="1" t="n">
        <v>17.4686192468619</v>
      </c>
      <c r="CP328" s="1" t="n">
        <v>31.9142259414226</v>
      </c>
      <c r="CQ328" s="1" t="n">
        <v>8.04916317991632</v>
      </c>
      <c r="CR328" s="1" t="n">
        <v>10.8734309623431</v>
      </c>
      <c r="CS328" s="1" t="n">
        <v>4.0010460251046</v>
      </c>
      <c r="CT328" s="1" t="n">
        <v>51.8619246861925</v>
      </c>
      <c r="CU328" s="1" t="n">
        <v>4.8</v>
      </c>
      <c r="CV328" s="1" t="n">
        <v>4.9</v>
      </c>
      <c r="CW328" s="1" t="n">
        <v>6</v>
      </c>
      <c r="CX328" s="1" t="n">
        <v>0</v>
      </c>
      <c r="CY328" s="1" t="n">
        <v>3</v>
      </c>
      <c r="CZ328" s="1" t="n">
        <v>4</v>
      </c>
      <c r="DA328" s="1" t="n">
        <v>1.2</v>
      </c>
      <c r="DB328" s="1" t="n">
        <v>0.4</v>
      </c>
      <c r="DC328" s="1" t="n">
        <v>7.9</v>
      </c>
      <c r="DD328" s="1" t="n">
        <v>83.5</v>
      </c>
      <c r="DE328" s="1" t="n">
        <v>67.8</v>
      </c>
      <c r="DF328" s="1" t="n">
        <v>17.1</v>
      </c>
      <c r="DG328" s="1" t="n">
        <v>23.1</v>
      </c>
      <c r="DH328" s="1" t="n">
        <v>8.5</v>
      </c>
      <c r="DI328" s="1" t="n">
        <v>141</v>
      </c>
      <c r="DJ328" s="1" t="n">
        <v>247.9</v>
      </c>
      <c r="DK328" s="1" t="n">
        <v>80.2</v>
      </c>
      <c r="DL328" s="1" t="n">
        <v>26.1</v>
      </c>
      <c r="DM328" s="1" t="n">
        <v>267</v>
      </c>
      <c r="DN328" s="1" t="n">
        <v>5292</v>
      </c>
      <c r="DO328" s="1" t="n">
        <v>2.19</v>
      </c>
      <c r="DP328" s="1" t="n">
        <v>2.67</v>
      </c>
      <c r="DQ328" s="1" t="n">
        <v>2.76</v>
      </c>
      <c r="DR328" s="1" t="n">
        <v>5.04</v>
      </c>
      <c r="DS328" s="1" t="n">
        <v>306.5</v>
      </c>
      <c r="DT328" s="1" t="n">
        <v>715.4</v>
      </c>
      <c r="DU328" s="1" t="n">
        <v>2.64</v>
      </c>
      <c r="DV328" s="1" t="n">
        <v>30.43</v>
      </c>
      <c r="DW328" s="1" t="n">
        <v>4.69</v>
      </c>
      <c r="DX328" s="1" t="n">
        <v>1348</v>
      </c>
      <c r="DY328" s="1" t="n">
        <v>26.04</v>
      </c>
      <c r="DZ328" s="1" t="n">
        <v>3618</v>
      </c>
      <c r="EA328" s="1" t="n">
        <v>238</v>
      </c>
      <c r="EB328" s="1" t="n">
        <v>2308</v>
      </c>
      <c r="EC328" s="1" t="n">
        <v>846</v>
      </c>
      <c r="ED328" s="1" t="n">
        <v>67</v>
      </c>
      <c r="EE328" s="1" t="n">
        <v>6.5</v>
      </c>
      <c r="EF328" s="1" t="n">
        <v>0</v>
      </c>
      <c r="EG328" s="1" t="n">
        <v>6</v>
      </c>
      <c r="EH328" s="1" t="n">
        <v>2</v>
      </c>
      <c r="EI328" s="1" t="n">
        <v>300</v>
      </c>
      <c r="EJ328" s="1" t="n">
        <v>6</v>
      </c>
      <c r="EK328" s="1" t="n">
        <v>1</v>
      </c>
      <c r="EL328" s="1" t="n">
        <v>300</v>
      </c>
      <c r="EM328" s="1" t="n">
        <v>3000</v>
      </c>
      <c r="EN328" s="1" t="n">
        <v>750</v>
      </c>
      <c r="EO328" s="1" t="n">
        <v>5</v>
      </c>
      <c r="EP328" s="1" t="n">
        <v>1</v>
      </c>
      <c r="EQ328" s="1" t="n">
        <v>2</v>
      </c>
      <c r="ER328" s="1" t="n">
        <v>500</v>
      </c>
      <c r="ES328" s="1" t="n">
        <v>3</v>
      </c>
      <c r="ET328" s="1" t="n">
        <v>1</v>
      </c>
      <c r="EU328" s="1" t="n">
        <v>1</v>
      </c>
      <c r="EV328" s="1" t="n">
        <v>500</v>
      </c>
      <c r="EW328" s="1" t="n">
        <v>1</v>
      </c>
      <c r="EX328" s="1" t="n">
        <v>1</v>
      </c>
      <c r="EY328" s="1" t="n">
        <v>3</v>
      </c>
      <c r="EZ328" s="1" t="n">
        <v>1</v>
      </c>
      <c r="FA328" s="1" t="n">
        <v>0</v>
      </c>
      <c r="FB328" s="1" t="n">
        <v>0</v>
      </c>
      <c r="FC328" s="1" t="n">
        <v>0</v>
      </c>
      <c r="FD328" s="1" t="n">
        <v>1</v>
      </c>
      <c r="FE328" s="1" t="n">
        <v>10</v>
      </c>
      <c r="FF328" s="1" t="n">
        <v>1</v>
      </c>
      <c r="FG328" s="1" t="n">
        <v>3</v>
      </c>
      <c r="FH328" s="1" t="n">
        <v>0</v>
      </c>
      <c r="FI328" s="1" t="n">
        <v>0</v>
      </c>
      <c r="FJ328" s="1" t="n">
        <v>4</v>
      </c>
      <c r="FK328" s="1" t="n">
        <v>1</v>
      </c>
      <c r="FL328" s="1" t="n">
        <v>3</v>
      </c>
      <c r="FM328" s="1" t="n">
        <v>15</v>
      </c>
      <c r="FN328" s="1" t="n">
        <v>15</v>
      </c>
      <c r="FO328" s="1" t="n">
        <v>2</v>
      </c>
      <c r="FP328" s="1" t="n">
        <v>2</v>
      </c>
      <c r="FQ328" s="1" t="n">
        <v>30.53036</v>
      </c>
      <c r="FR328" s="1" t="n">
        <v>45.19289</v>
      </c>
      <c r="FS328" s="1" t="n">
        <v>0.23</v>
      </c>
      <c r="FT328" s="1" t="n">
        <v>1</v>
      </c>
      <c r="FU328" s="1" t="n">
        <v>4</v>
      </c>
      <c r="FV328" s="1" t="n">
        <v>1</v>
      </c>
      <c r="FW328" s="1" t="n">
        <v>2330.16</v>
      </c>
      <c r="FX328" s="1" t="n">
        <v>54.39</v>
      </c>
      <c r="FY328" s="1" t="n">
        <v>24.87</v>
      </c>
      <c r="FZ328" s="1" t="n">
        <v>26.88</v>
      </c>
      <c r="GA328" s="1" t="n">
        <v>28.08</v>
      </c>
      <c r="GB328" s="1" t="n">
        <v>401.28</v>
      </c>
      <c r="GC328" s="1" t="n">
        <v>36.2</v>
      </c>
      <c r="GD328" s="1" t="n">
        <v>32.45</v>
      </c>
      <c r="GE328" s="1" t="n">
        <v>7.17</v>
      </c>
      <c r="GF328" s="1" t="n">
        <v>51.96</v>
      </c>
      <c r="GG328" s="1" t="n">
        <v>1.54</v>
      </c>
      <c r="GH328" s="1" t="n">
        <v>23.66</v>
      </c>
      <c r="GI328" s="1" t="n">
        <v>6.58</v>
      </c>
      <c r="GJ328" s="1" t="n">
        <v>28.52</v>
      </c>
      <c r="GK328" s="1" t="n">
        <v>24.09</v>
      </c>
      <c r="GL328" s="1" t="n">
        <v>15.45</v>
      </c>
      <c r="GM328" s="1" t="n">
        <v>6.53</v>
      </c>
      <c r="GN328" s="1" t="n">
        <v>0</v>
      </c>
      <c r="GO328" s="1" t="n">
        <v>16.78</v>
      </c>
      <c r="GP328" s="1" t="n">
        <v>5.86</v>
      </c>
      <c r="GQ328" s="1" t="n">
        <v>3.75</v>
      </c>
      <c r="GR328" s="1" t="n">
        <v>1.16</v>
      </c>
      <c r="GS328" s="1" t="n">
        <v>679.21</v>
      </c>
      <c r="GT328" s="1" t="n">
        <v>12.19</v>
      </c>
      <c r="GU328" s="1" t="n">
        <v>0.91</v>
      </c>
      <c r="GV328" s="1" t="n">
        <v>301.34</v>
      </c>
      <c r="GW328" s="1" t="n">
        <v>931.59</v>
      </c>
      <c r="GX328" s="1" t="n">
        <v>3400.49</v>
      </c>
      <c r="GY328" s="1" t="n">
        <v>1637.95</v>
      </c>
      <c r="GZ328" s="1" t="n">
        <v>6.35</v>
      </c>
      <c r="HA328" s="1" t="n">
        <v>1.73</v>
      </c>
      <c r="HB328" s="1" t="n">
        <v>3.5</v>
      </c>
      <c r="HC328" s="1" t="n">
        <v>0</v>
      </c>
      <c r="HD328" s="1" t="n">
        <v>49.85</v>
      </c>
      <c r="HE328" s="1" t="n">
        <v>375.23</v>
      </c>
      <c r="HF328" s="1" t="n">
        <v>1.59</v>
      </c>
      <c r="HG328" s="1" t="n">
        <v>1.51</v>
      </c>
      <c r="HH328" s="1" t="n">
        <v>14.87</v>
      </c>
      <c r="HI328" s="1" t="n">
        <v>4.69</v>
      </c>
      <c r="HJ328" s="1" t="n">
        <v>1.64</v>
      </c>
      <c r="HK328" s="1" t="n">
        <v>1.44</v>
      </c>
      <c r="HL328" s="1" t="n">
        <v>353.63</v>
      </c>
      <c r="HM328" s="1" t="n">
        <v>2.44</v>
      </c>
      <c r="HN328" s="1" t="n">
        <v>36.47</v>
      </c>
      <c r="HO328" s="1" t="n">
        <v>3596.76</v>
      </c>
      <c r="HP328" s="1" t="n">
        <v>4653.22</v>
      </c>
      <c r="HQ328" s="1" t="n">
        <v>49.66</v>
      </c>
      <c r="HR328" s="1" t="n">
        <v>1176.31</v>
      </c>
      <c r="HS328" s="1" t="n">
        <v>695.55</v>
      </c>
      <c r="HT328" s="1" t="n">
        <v>3172.37</v>
      </c>
      <c r="HU328" s="1" t="n">
        <v>544.17</v>
      </c>
      <c r="HV328" s="1" t="n">
        <v>155.43</v>
      </c>
      <c r="HW328" s="1" t="n">
        <v>6.81</v>
      </c>
      <c r="HX328" s="1" t="n">
        <v>6.78</v>
      </c>
      <c r="HY328" s="1" t="n">
        <v>7.39</v>
      </c>
      <c r="HZ328" s="1" t="n">
        <v>0.75</v>
      </c>
      <c r="IA328" s="1" t="n">
        <v>8.17</v>
      </c>
      <c r="IB328" s="1" t="n">
        <v>1.09</v>
      </c>
      <c r="IC328" s="1" t="n">
        <v>18.22</v>
      </c>
      <c r="ID328" s="1" t="n">
        <v>8.32</v>
      </c>
      <c r="IE328" s="1" t="n">
        <v>16.31</v>
      </c>
      <c r="IF328" s="1" t="n">
        <v>25.16</v>
      </c>
      <c r="IG328" s="1" t="n">
        <v>9.78</v>
      </c>
      <c r="IH328" s="1" t="n">
        <v>131.3</v>
      </c>
      <c r="II328" s="1" t="n">
        <v>4.71</v>
      </c>
      <c r="IJ328" s="1" t="n">
        <v>26.1</v>
      </c>
      <c r="IK328" s="1" t="n">
        <v>39.81</v>
      </c>
      <c r="IL328" s="1" t="n">
        <v>4278369.9</v>
      </c>
      <c r="IM328" s="1" t="n">
        <v>10661.81</v>
      </c>
      <c r="IN328" s="1" t="n">
        <v>47.22</v>
      </c>
      <c r="IO328" s="1" t="n">
        <v>0.11</v>
      </c>
      <c r="IP328" s="1" t="n">
        <v>0.1</v>
      </c>
      <c r="IQ328" s="1" t="n">
        <v>0.12</v>
      </c>
      <c r="IR328" s="1" t="n">
        <v>0.24</v>
      </c>
      <c r="IS328" s="1" t="n">
        <v>0.22</v>
      </c>
      <c r="IT328" s="1" t="n">
        <v>0.09</v>
      </c>
      <c r="IU328" s="1" t="n">
        <v>0.66</v>
      </c>
      <c r="IV328" s="1" t="n">
        <v>0.88</v>
      </c>
      <c r="IW328" s="1" t="n">
        <v>8.16</v>
      </c>
      <c r="IX328" s="1" t="n">
        <v>8.21</v>
      </c>
      <c r="IY328" s="1" t="n">
        <v>3.51</v>
      </c>
      <c r="IZ328" s="1" t="n">
        <v>3.11</v>
      </c>
      <c r="JA328" s="1" t="n">
        <v>1.13</v>
      </c>
      <c r="JB328" s="1" t="n">
        <v>0.05</v>
      </c>
      <c r="JC328" s="1" t="n">
        <v>20.87</v>
      </c>
      <c r="JD328" s="1" t="n">
        <v>13.6</v>
      </c>
      <c r="JE328" s="1" t="n">
        <v>1.56</v>
      </c>
      <c r="JF328" s="1" t="n">
        <v>0.12</v>
      </c>
      <c r="JG328" s="1" t="n">
        <v>0.01</v>
      </c>
      <c r="JH328" s="1" t="n">
        <v>7.26</v>
      </c>
      <c r="JI328" s="1" t="n">
        <v>6.43</v>
      </c>
      <c r="JJ328" s="1" t="n">
        <v>0.16</v>
      </c>
      <c r="JK328" s="1" t="n">
        <v>0.41</v>
      </c>
      <c r="JL328" s="1" t="n">
        <v>0.7</v>
      </c>
      <c r="JM328" s="1" t="n">
        <v>0.79</v>
      </c>
      <c r="JN328" s="1" t="n">
        <v>0</v>
      </c>
      <c r="JO328" s="1" t="n">
        <v>0.07</v>
      </c>
      <c r="JP328" s="1" t="n">
        <v>0.02</v>
      </c>
      <c r="JQ328" s="1" t="n">
        <v>0.01</v>
      </c>
      <c r="JR328" s="1" t="n">
        <v>0</v>
      </c>
      <c r="JS328" s="1" t="n">
        <v>0.01</v>
      </c>
      <c r="JT328" s="1" t="n">
        <v>0.04</v>
      </c>
      <c r="JU328" s="1" t="n">
        <v>0.02</v>
      </c>
      <c r="JV328" s="1" t="n">
        <v>51</v>
      </c>
      <c r="JW328" s="1" t="n">
        <v>3060</v>
      </c>
      <c r="JX328" s="1" t="n">
        <v>45.9</v>
      </c>
      <c r="JY328" s="1" t="n">
        <v>28.692</v>
      </c>
      <c r="JZ328" s="1" t="n">
        <v>20.367</v>
      </c>
      <c r="KA328" s="1" t="n">
        <v>1222.02</v>
      </c>
      <c r="KB328" s="1" t="n">
        <v>18.2116</v>
      </c>
      <c r="KC328" s="1" t="n">
        <v>7.859</v>
      </c>
      <c r="KD328" s="1" t="n">
        <v>471.54</v>
      </c>
      <c r="KE328" s="1" t="n">
        <v>72.101</v>
      </c>
      <c r="KF328" s="1" t="n">
        <v>123.101</v>
      </c>
      <c r="KG328" s="1" t="n">
        <v>159.219</v>
      </c>
    </row>
    <row r="329" customFormat="false" ht="15" hidden="false" customHeight="true" outlineLevel="0" collapsed="false">
      <c r="A329" s="1" t="n">
        <v>31210</v>
      </c>
      <c r="B329" s="1" t="n">
        <v>2</v>
      </c>
      <c r="C329" s="1" t="n">
        <v>53</v>
      </c>
      <c r="D329" s="1" t="n">
        <v>1</v>
      </c>
      <c r="E329" s="1" t="n">
        <v>1</v>
      </c>
      <c r="F329" s="1" t="n">
        <v>1</v>
      </c>
      <c r="G329" s="1" t="n">
        <v>1</v>
      </c>
      <c r="H329" s="1" t="n">
        <v>1</v>
      </c>
      <c r="I329" s="1" t="n">
        <v>0</v>
      </c>
      <c r="J329" s="1" t="n">
        <v>0</v>
      </c>
      <c r="K329" s="1" t="n">
        <v>0</v>
      </c>
      <c r="L329" s="1" t="n">
        <v>0</v>
      </c>
      <c r="M329" s="1" t="n">
        <v>1</v>
      </c>
      <c r="N329" s="1" t="n">
        <v>1</v>
      </c>
      <c r="O329" s="1" t="n">
        <v>1</v>
      </c>
      <c r="P329" s="1" t="n">
        <f aca="false">SUM(E329:O329)</f>
        <v>7</v>
      </c>
      <c r="Q329" s="1" t="n">
        <v>130</v>
      </c>
      <c r="R329" s="1" t="n">
        <v>94</v>
      </c>
      <c r="S329" s="1" t="n">
        <v>36</v>
      </c>
      <c r="T329" s="2" t="n">
        <v>106</v>
      </c>
      <c r="U329" s="3" t="n">
        <v>107</v>
      </c>
      <c r="V329" s="3" t="n">
        <v>152</v>
      </c>
      <c r="W329" s="2" t="n">
        <v>46.3123268698061</v>
      </c>
      <c r="X329" s="2" t="n">
        <v>2</v>
      </c>
      <c r="Y329" s="3" t="n">
        <v>127.5</v>
      </c>
      <c r="Z329" s="3" t="n">
        <v>116</v>
      </c>
      <c r="AA329" s="2" t="n">
        <v>50.1884027381303</v>
      </c>
      <c r="AB329" s="2" t="n">
        <v>0.838815789473684</v>
      </c>
      <c r="AC329" s="2" t="n">
        <v>1.09913793103448</v>
      </c>
      <c r="AD329" s="3" t="n">
        <v>46.7</v>
      </c>
      <c r="AE329" s="3" t="n">
        <v>50</v>
      </c>
      <c r="AF329" s="3" t="n">
        <v>57</v>
      </c>
      <c r="AG329" s="1" t="n">
        <v>16</v>
      </c>
      <c r="AH329" s="3" t="n">
        <v>38.8</v>
      </c>
      <c r="AI329" s="3" t="n">
        <v>41.5</v>
      </c>
      <c r="AJ329" s="3" t="n">
        <v>54.1</v>
      </c>
      <c r="AK329" s="3" t="n">
        <v>2.9</v>
      </c>
      <c r="AL329" s="1" t="n">
        <v>1770</v>
      </c>
      <c r="AM329" s="1" t="n">
        <v>68</v>
      </c>
      <c r="AN329" s="1" t="n">
        <v>2761</v>
      </c>
      <c r="AO329" s="1" t="n">
        <v>106</v>
      </c>
      <c r="AP329" s="1" t="n">
        <v>156</v>
      </c>
      <c r="AQ329" s="1" t="n">
        <v>191</v>
      </c>
      <c r="AR329" s="1" t="n">
        <v>178</v>
      </c>
      <c r="AS329" s="1" t="n">
        <v>113</v>
      </c>
      <c r="AT329" s="1" t="n">
        <v>2</v>
      </c>
      <c r="AU329" s="1" t="n">
        <f aca="false">((AO329*15)+(AP329*30)+(AQ329*30)+(AR329*30)+(AS329*15))-(AO329*120)</f>
        <v>6315</v>
      </c>
      <c r="AV329" s="1" t="n">
        <f aca="false">((AO329*15)+(AP329*30)+(AQ329*30)+(AR329*30)+(AS329*15))</f>
        <v>19035</v>
      </c>
      <c r="AW329" s="1" t="n">
        <v>5.66</v>
      </c>
      <c r="BS329" s="1" t="n">
        <v>188</v>
      </c>
      <c r="BT329" s="1" t="n">
        <v>0</v>
      </c>
      <c r="BU329" s="1" t="n">
        <v>42</v>
      </c>
      <c r="BV329" s="1" t="n">
        <v>1</v>
      </c>
      <c r="BW329" s="1" t="n">
        <v>116</v>
      </c>
      <c r="BX329" s="1" t="n">
        <v>0</v>
      </c>
      <c r="BY329" s="1" t="n">
        <v>30</v>
      </c>
      <c r="BZ329" s="1" t="n">
        <v>148</v>
      </c>
      <c r="CA329" s="1" t="n">
        <v>0</v>
      </c>
      <c r="CB329" s="1" t="n">
        <v>4</v>
      </c>
      <c r="CC329" s="1" t="n">
        <v>1</v>
      </c>
    </row>
    <row r="330" customFormat="false" ht="15" hidden="false" customHeight="true" outlineLevel="0" collapsed="false">
      <c r="A330" s="1" t="n">
        <v>31211</v>
      </c>
      <c r="B330" s="1" t="n">
        <v>2</v>
      </c>
      <c r="C330" s="1" t="n">
        <v>54</v>
      </c>
      <c r="D330" s="1" t="n">
        <v>1</v>
      </c>
      <c r="E330" s="1" t="n">
        <v>0</v>
      </c>
      <c r="F330" s="1" t="n">
        <v>1</v>
      </c>
      <c r="G330" s="1" t="n">
        <v>1</v>
      </c>
      <c r="H330" s="1" t="n">
        <v>0</v>
      </c>
      <c r="I330" s="1" t="n">
        <v>0</v>
      </c>
      <c r="J330" s="1" t="n">
        <v>0</v>
      </c>
      <c r="K330" s="1" t="n">
        <v>0</v>
      </c>
      <c r="L330" s="1" t="n">
        <v>0</v>
      </c>
      <c r="M330" s="1" t="n">
        <v>0</v>
      </c>
      <c r="N330" s="1" t="n">
        <v>0</v>
      </c>
      <c r="O330" s="1" t="n">
        <v>1</v>
      </c>
      <c r="P330" s="1" t="n">
        <f aca="false">SUM(E330:O330)</f>
        <v>3</v>
      </c>
      <c r="Q330" s="1" t="n">
        <v>100</v>
      </c>
      <c r="R330" s="1" t="n">
        <v>70</v>
      </c>
      <c r="S330" s="1" t="n">
        <v>30</v>
      </c>
      <c r="T330" s="2" t="n">
        <v>80</v>
      </c>
      <c r="U330" s="3" t="n">
        <v>59.9</v>
      </c>
      <c r="V330" s="3" t="n">
        <v>153</v>
      </c>
      <c r="W330" s="2" t="n">
        <v>25.5884488871801</v>
      </c>
      <c r="X330" s="2" t="n">
        <v>1</v>
      </c>
      <c r="AD330" s="3" t="n">
        <v>35.4</v>
      </c>
      <c r="AE330" s="3" t="n">
        <v>21.2</v>
      </c>
      <c r="AF330" s="3" t="n">
        <v>38.7</v>
      </c>
      <c r="AG330" s="1" t="n">
        <v>7</v>
      </c>
      <c r="AH330" s="3" t="n">
        <v>44.4</v>
      </c>
      <c r="AI330" s="3" t="n">
        <v>26.6</v>
      </c>
      <c r="AJ330" s="3" t="n">
        <v>36.7</v>
      </c>
      <c r="AK330" s="3" t="n">
        <v>2</v>
      </c>
      <c r="AL330" s="1" t="n">
        <v>1180</v>
      </c>
      <c r="AM330" s="1" t="n">
        <v>48</v>
      </c>
      <c r="AN330" s="1" t="n">
        <v>1841</v>
      </c>
      <c r="AO330" s="1" t="n">
        <v>97</v>
      </c>
      <c r="AP330" s="1" t="n">
        <v>151</v>
      </c>
      <c r="AQ330" s="1" t="n">
        <v>148</v>
      </c>
      <c r="AR330" s="1" t="n">
        <v>126</v>
      </c>
      <c r="AS330" s="1" t="n">
        <v>126</v>
      </c>
      <c r="AT330" s="1" t="n">
        <v>1</v>
      </c>
      <c r="AU330" s="1" t="n">
        <f aca="false">((AO330*15)+(AP330*30)+(AQ330*30)+(AR330*30)+(AS330*15))-(AO330*120)</f>
        <v>4455</v>
      </c>
      <c r="AV330" s="1" t="n">
        <f aca="false">((AO330*15)+(AP330*30)+(AQ330*30)+(AR330*30)+(AS330*15))</f>
        <v>16095</v>
      </c>
      <c r="AX330" s="4" t="n">
        <f aca="false">10000/SQRT((AO330*BE330)*(AVERAGE(AO330:AS330)*AVERAGE(BE330:BI330)))</f>
        <v>5.85842085342341</v>
      </c>
      <c r="AY330" s="4" t="n">
        <v>0</v>
      </c>
      <c r="AZ330" s="2" t="n">
        <f aca="false">(AO330*BE330)/405</f>
        <v>1.19992592592593</v>
      </c>
      <c r="BA330" s="2" t="n">
        <v>0</v>
      </c>
      <c r="BB330" s="2" t="n">
        <f aca="false">1/(LOG(BE330)+LOG(AO330))</f>
        <v>0.372216362236107</v>
      </c>
      <c r="BC330" s="2" t="n">
        <f aca="false">(BF330-BE330)/(AP330-AO330)</f>
        <v>0.672037037037037</v>
      </c>
      <c r="BD330" s="2" t="n">
        <f aca="false">(20*BE330)/((AO330/18)-3.5)</f>
        <v>53.0470588235294</v>
      </c>
      <c r="BE330" s="3" t="n">
        <v>5.01</v>
      </c>
      <c r="BF330" s="3" t="n">
        <v>41.3</v>
      </c>
      <c r="BG330" s="3" t="n">
        <v>70.6</v>
      </c>
      <c r="BH330" s="3" t="n">
        <v>56</v>
      </c>
      <c r="BI330" s="3" t="n">
        <v>58.4</v>
      </c>
      <c r="BJ330" s="2" t="n">
        <f aca="false">((BE330*15)+(BF330*30)+(BG330*30)+(BH330*30)+(BI330*15))-(BE330*120)</f>
        <v>5386.95</v>
      </c>
      <c r="BK330" s="2" t="n">
        <f aca="false">((BE330*15)+(BF330*30)+(BG330*30)+(BH330*30)+(BI330*15))</f>
        <v>5988.15</v>
      </c>
      <c r="BL330" s="2" t="n">
        <f aca="false">(1/BE330)</f>
        <v>0.199600798403194</v>
      </c>
      <c r="BM330" s="2" t="n">
        <f aca="false">(BJ330/AU330)</f>
        <v>1.20919191919192</v>
      </c>
      <c r="BN330" s="2" t="n">
        <f aca="false">(BK330/AV330)</f>
        <v>0.372050326188257</v>
      </c>
      <c r="BO330" s="2" t="n">
        <f aca="false">(AX330*BM330)</f>
        <v>7.08395515518501</v>
      </c>
      <c r="BP330" s="2" t="n">
        <f aca="false">(AX330*BN330)</f>
        <v>2.17962738946427</v>
      </c>
      <c r="BQ330" s="2" t="n">
        <v>2</v>
      </c>
      <c r="BR330" s="4" t="n">
        <f aca="false">(BC330*BL330)</f>
        <v>0.134139129149109</v>
      </c>
      <c r="BS330" s="1" t="n">
        <v>225</v>
      </c>
      <c r="BT330" s="1" t="n">
        <v>1</v>
      </c>
      <c r="BU330" s="1" t="n">
        <v>47</v>
      </c>
      <c r="BV330" s="1" t="n">
        <v>1</v>
      </c>
      <c r="BW330" s="1" t="n">
        <v>154</v>
      </c>
      <c r="BX330" s="1" t="n">
        <v>1</v>
      </c>
      <c r="BY330" s="1" t="n">
        <v>24</v>
      </c>
      <c r="BZ330" s="1" t="n">
        <v>122</v>
      </c>
      <c r="CA330" s="1" t="n">
        <v>0</v>
      </c>
      <c r="CB330" s="1" t="n">
        <v>3</v>
      </c>
      <c r="CL330" s="4" t="n">
        <v>0.0425</v>
      </c>
      <c r="CM330" s="4" t="n">
        <v>0.05</v>
      </c>
      <c r="CO330" s="1" t="e">
        <f aca="false">{#DIV/0!}</f>
        <v>#N/A</v>
      </c>
      <c r="CP330" s="1" t="e">
        <f aca="false">{#DIV/0!}</f>
        <v>#N/A</v>
      </c>
      <c r="CQ330" s="1" t="e">
        <f aca="false">{#DIV/0!}</f>
        <v>#N/A</v>
      </c>
      <c r="CR330" s="1" t="e">
        <f aca="false">{#DIV/0!}</f>
        <v>#N/A</v>
      </c>
      <c r="CS330" s="1" t="e">
        <f aca="false">{#DIV/0!}</f>
        <v>#N/A</v>
      </c>
      <c r="CT330" s="1" t="e">
        <f aca="false">{#DIV/0!}</f>
        <v>#N/A</v>
      </c>
      <c r="FM330" s="1" t="n">
        <v>32</v>
      </c>
      <c r="FN330" s="1" t="n">
        <v>32</v>
      </c>
      <c r="FO330" s="1" t="n">
        <v>1</v>
      </c>
      <c r="FP330" s="1" t="n">
        <v>1</v>
      </c>
      <c r="FQ330" s="1" t="n">
        <v>30.76036</v>
      </c>
      <c r="FR330" s="1" t="n">
        <v>201.228</v>
      </c>
      <c r="FS330" s="1" t="n">
        <v>0.63</v>
      </c>
      <c r="FT330" s="1" t="n">
        <v>1</v>
      </c>
      <c r="FU330" s="1" t="n">
        <v>1</v>
      </c>
      <c r="FV330" s="1" t="n">
        <v>3</v>
      </c>
      <c r="FW330" s="1" t="n">
        <v>2085.43</v>
      </c>
      <c r="FX330" s="1" t="n">
        <v>46.95</v>
      </c>
      <c r="FY330" s="1" t="n">
        <v>13.55</v>
      </c>
      <c r="FZ330" s="1" t="n">
        <v>19.69</v>
      </c>
      <c r="GA330" s="1" t="n">
        <v>18.9</v>
      </c>
      <c r="GB330" s="1" t="n">
        <v>365.36</v>
      </c>
      <c r="GC330" s="1" t="n">
        <v>47.9</v>
      </c>
      <c r="GD330" s="1" t="n">
        <v>35.33</v>
      </c>
      <c r="GE330" s="1" t="n">
        <v>9.25</v>
      </c>
      <c r="GF330" s="1" t="n">
        <v>104.64</v>
      </c>
      <c r="GG330" s="1" t="n">
        <v>1.54</v>
      </c>
      <c r="GH330" s="1" t="n">
        <v>29.68</v>
      </c>
      <c r="GI330" s="1" t="n">
        <v>5.3</v>
      </c>
      <c r="GJ330" s="1" t="n">
        <v>23.08</v>
      </c>
      <c r="GK330" s="1" t="n">
        <v>21.43</v>
      </c>
      <c r="GL330" s="1" t="n">
        <v>8.93</v>
      </c>
      <c r="GM330" s="1" t="n">
        <v>6.63</v>
      </c>
      <c r="GN330" s="1" t="n">
        <v>0</v>
      </c>
      <c r="GO330" s="1" t="n">
        <v>12.63</v>
      </c>
      <c r="GP330" s="1" t="n">
        <v>4.26</v>
      </c>
      <c r="GQ330" s="1" t="n">
        <v>2.25</v>
      </c>
      <c r="GR330" s="1" t="n">
        <v>1.21</v>
      </c>
      <c r="GS330" s="1" t="n">
        <v>736.09</v>
      </c>
      <c r="GT330" s="1" t="n">
        <v>11.26</v>
      </c>
      <c r="GU330" s="1" t="n">
        <v>0.51</v>
      </c>
      <c r="GV330" s="1" t="n">
        <v>294.06</v>
      </c>
      <c r="GW330" s="1" t="n">
        <v>1119.37</v>
      </c>
      <c r="GX330" s="1" t="n">
        <v>2346.83</v>
      </c>
      <c r="GY330" s="1" t="n">
        <v>1601.61</v>
      </c>
      <c r="GZ330" s="1" t="n">
        <v>5.57</v>
      </c>
      <c r="HA330" s="1" t="n">
        <v>1.35</v>
      </c>
      <c r="HB330" s="1" t="n">
        <v>2.7</v>
      </c>
      <c r="HC330" s="1" t="n">
        <v>0</v>
      </c>
      <c r="HD330" s="1" t="n">
        <v>40.12</v>
      </c>
      <c r="HE330" s="1" t="n">
        <v>183.19</v>
      </c>
      <c r="HF330" s="1" t="n">
        <v>1.32</v>
      </c>
      <c r="HG330" s="1" t="n">
        <v>1.41</v>
      </c>
      <c r="HH330" s="1" t="n">
        <v>13.96</v>
      </c>
      <c r="HI330" s="1" t="n">
        <v>3.43</v>
      </c>
      <c r="HJ330" s="1" t="n">
        <v>1.74</v>
      </c>
      <c r="HK330" s="1" t="n">
        <v>0.26</v>
      </c>
      <c r="HL330" s="1" t="n">
        <v>248.71</v>
      </c>
      <c r="HM330" s="1" t="n">
        <v>3.4</v>
      </c>
      <c r="HN330" s="1" t="n">
        <v>20.34</v>
      </c>
      <c r="HO330" s="1" t="n">
        <v>2920.75</v>
      </c>
      <c r="HP330" s="1" t="n">
        <v>2954.28</v>
      </c>
      <c r="HQ330" s="1" t="n">
        <v>48.82</v>
      </c>
      <c r="HR330" s="1" t="n">
        <v>672.85</v>
      </c>
      <c r="HS330" s="1" t="n">
        <v>419.86</v>
      </c>
      <c r="HT330" s="1" t="n">
        <v>1602.73</v>
      </c>
      <c r="HU330" s="1" t="n">
        <v>287.76</v>
      </c>
      <c r="HV330" s="1" t="n">
        <v>114.21</v>
      </c>
      <c r="HW330" s="1" t="n">
        <v>4.72</v>
      </c>
      <c r="HX330" s="1" t="n">
        <v>4.05</v>
      </c>
      <c r="HY330" s="1" t="n">
        <v>3.32</v>
      </c>
      <c r="HZ330" s="1" t="n">
        <v>0.63</v>
      </c>
      <c r="IA330" s="1" t="n">
        <v>5.41</v>
      </c>
      <c r="IB330" s="1" t="n">
        <v>1.21</v>
      </c>
      <c r="IC330" s="1" t="n">
        <v>11.66</v>
      </c>
      <c r="ID330" s="1" t="n">
        <v>4.32</v>
      </c>
      <c r="IE330" s="1" t="n">
        <v>16.16</v>
      </c>
      <c r="IF330" s="1" t="n">
        <v>16.01</v>
      </c>
      <c r="IG330" s="1" t="n">
        <v>7.25</v>
      </c>
      <c r="IH330" s="1" t="n">
        <v>143.89</v>
      </c>
      <c r="II330" s="1" t="n">
        <v>10.47</v>
      </c>
      <c r="IJ330" s="1" t="n">
        <v>51.55</v>
      </c>
      <c r="IK330" s="1" t="n">
        <v>23.05</v>
      </c>
      <c r="IL330" s="1" t="n">
        <v>3553489.6</v>
      </c>
      <c r="IM330" s="1" t="n">
        <v>9726</v>
      </c>
      <c r="IN330" s="1" t="n">
        <v>34.78</v>
      </c>
      <c r="IO330" s="1" t="n">
        <v>0.24</v>
      </c>
      <c r="IP330" s="1" t="n">
        <v>0.14</v>
      </c>
      <c r="IQ330" s="1" t="n">
        <v>0.08</v>
      </c>
      <c r="IR330" s="1" t="n">
        <v>0.25</v>
      </c>
      <c r="IS330" s="1" t="n">
        <v>0.41</v>
      </c>
      <c r="IT330" s="1" t="n">
        <v>0.34</v>
      </c>
      <c r="IU330" s="1" t="n">
        <v>1.01</v>
      </c>
      <c r="IV330" s="1" t="n">
        <v>1.21</v>
      </c>
      <c r="IW330" s="1" t="n">
        <v>7.59</v>
      </c>
      <c r="IX330" s="1" t="n">
        <v>6.32</v>
      </c>
      <c r="IY330" s="1" t="n">
        <v>4.09</v>
      </c>
      <c r="IZ330" s="1" t="n">
        <v>2.9</v>
      </c>
      <c r="JA330" s="1" t="n">
        <v>0.68</v>
      </c>
      <c r="JB330" s="1" t="n">
        <v>0.02</v>
      </c>
      <c r="JC330" s="1" t="n">
        <v>13.21</v>
      </c>
      <c r="JD330" s="1" t="n">
        <v>7.64</v>
      </c>
      <c r="JE330" s="1" t="n">
        <v>0.68</v>
      </c>
      <c r="JF330" s="1" t="n">
        <v>0.06</v>
      </c>
      <c r="JG330" s="1" t="n">
        <v>0</v>
      </c>
      <c r="JH330" s="1" t="n">
        <v>5.58</v>
      </c>
      <c r="JI330" s="1" t="n">
        <v>4.22</v>
      </c>
      <c r="JJ330" s="1" t="n">
        <v>0.05</v>
      </c>
      <c r="JK330" s="1" t="n">
        <v>0.13</v>
      </c>
      <c r="JL330" s="1" t="n">
        <v>0.45</v>
      </c>
      <c r="JM330" s="1" t="n">
        <v>0.39</v>
      </c>
      <c r="JN330" s="1" t="n">
        <v>0</v>
      </c>
      <c r="JO330" s="1" t="n">
        <v>0.04</v>
      </c>
      <c r="JP330" s="1" t="n">
        <v>0.01</v>
      </c>
      <c r="JQ330" s="1" t="n">
        <v>0</v>
      </c>
      <c r="JR330" s="1" t="n">
        <v>0</v>
      </c>
      <c r="JS330" s="1" t="n">
        <v>0</v>
      </c>
      <c r="JT330" s="1" t="n">
        <v>0.02</v>
      </c>
      <c r="JU330" s="1" t="n">
        <v>0.01</v>
      </c>
      <c r="JV330" s="1" t="n">
        <v>84</v>
      </c>
      <c r="JW330" s="1" t="n">
        <v>5040</v>
      </c>
      <c r="JX330" s="1" t="n">
        <v>75.6</v>
      </c>
      <c r="KE330" s="1" t="n">
        <v>0</v>
      </c>
      <c r="KF330" s="1" t="n">
        <v>84</v>
      </c>
      <c r="KG330" s="1" t="n">
        <v>0</v>
      </c>
    </row>
    <row r="331" customFormat="false" ht="15" hidden="false" customHeight="true" outlineLevel="0" collapsed="false">
      <c r="A331" s="1" t="n">
        <v>31213</v>
      </c>
      <c r="B331" s="1" t="n">
        <v>1</v>
      </c>
      <c r="C331" s="1" t="n">
        <v>41</v>
      </c>
      <c r="D331" s="1" t="n">
        <v>1</v>
      </c>
      <c r="E331" s="1" t="n">
        <v>1</v>
      </c>
      <c r="F331" s="1" t="n">
        <v>0</v>
      </c>
      <c r="G331" s="1" t="n">
        <v>1</v>
      </c>
      <c r="H331" s="1" t="n">
        <v>0</v>
      </c>
      <c r="I331" s="1" t="n">
        <v>0</v>
      </c>
      <c r="J331" s="1" t="n">
        <v>0</v>
      </c>
      <c r="K331" s="1" t="n">
        <v>0</v>
      </c>
      <c r="L331" s="1" t="n">
        <v>0</v>
      </c>
      <c r="M331" s="1" t="n">
        <v>1</v>
      </c>
      <c r="N331" s="1" t="n">
        <v>0</v>
      </c>
      <c r="O331" s="1" t="n">
        <v>1</v>
      </c>
      <c r="P331" s="1" t="n">
        <f aca="false">SUM(E331:O331)</f>
        <v>4</v>
      </c>
      <c r="Q331" s="1" t="n">
        <v>128</v>
      </c>
      <c r="R331" s="1" t="n">
        <v>84</v>
      </c>
      <c r="S331" s="1" t="n">
        <v>44</v>
      </c>
      <c r="T331" s="2" t="n">
        <v>98.6666666666667</v>
      </c>
      <c r="U331" s="3" t="n">
        <v>130.1</v>
      </c>
      <c r="V331" s="3" t="n">
        <v>176.2</v>
      </c>
      <c r="W331" s="2" t="n">
        <v>41.9049655934787</v>
      </c>
      <c r="X331" s="2" t="n">
        <v>2</v>
      </c>
      <c r="AD331" s="3" t="n">
        <v>44.6</v>
      </c>
      <c r="AE331" s="3" t="n">
        <v>58</v>
      </c>
      <c r="AF331" s="3" t="n">
        <v>72.1</v>
      </c>
      <c r="AG331" s="1" t="n">
        <v>26</v>
      </c>
      <c r="AH331" s="3" t="n">
        <v>44.5</v>
      </c>
      <c r="AI331" s="3" t="n">
        <v>57.9</v>
      </c>
      <c r="AJ331" s="3" t="n">
        <v>68.5</v>
      </c>
      <c r="AK331" s="3" t="n">
        <v>3.6</v>
      </c>
      <c r="AL331" s="1" t="n">
        <v>2253</v>
      </c>
      <c r="AM331" s="1" t="n">
        <v>56</v>
      </c>
      <c r="AN331" s="1" t="n">
        <v>3492</v>
      </c>
      <c r="AO331" s="1" t="n">
        <v>143</v>
      </c>
      <c r="AP331" s="1" t="n">
        <v>209</v>
      </c>
      <c r="AQ331" s="1" t="n">
        <v>287</v>
      </c>
      <c r="AR331" s="1" t="n">
        <v>270</v>
      </c>
      <c r="AS331" s="1" t="n">
        <v>224</v>
      </c>
      <c r="AT331" s="1" t="n">
        <v>5</v>
      </c>
      <c r="AU331" s="1" t="n">
        <f aca="false">((AO331*15)+(AP331*30)+(AQ331*30)+(AR331*30)+(AS331*15))-(AO331*120)</f>
        <v>11325</v>
      </c>
      <c r="AV331" s="1" t="n">
        <f aca="false">((AO331*15)+(AP331*30)+(AQ331*30)+(AR331*30)+(AS331*15))</f>
        <v>28485</v>
      </c>
      <c r="AW331" s="1" t="n">
        <v>6.04</v>
      </c>
      <c r="BS331" s="1" t="n">
        <v>230</v>
      </c>
      <c r="BT331" s="1" t="n">
        <v>1</v>
      </c>
      <c r="BU331" s="1" t="n">
        <v>32</v>
      </c>
      <c r="BV331" s="1" t="n">
        <v>1</v>
      </c>
      <c r="BW331" s="1" t="n">
        <v>168</v>
      </c>
      <c r="BX331" s="1" t="n">
        <v>1</v>
      </c>
      <c r="BY331" s="1" t="n">
        <v>30</v>
      </c>
      <c r="BZ331" s="1" t="n">
        <v>150</v>
      </c>
      <c r="CA331" s="1" t="n">
        <v>0</v>
      </c>
      <c r="CB331" s="1" t="n">
        <v>5</v>
      </c>
      <c r="CC331" s="1" t="n">
        <v>2</v>
      </c>
      <c r="CL331" s="4" t="n">
        <v>0.0375</v>
      </c>
      <c r="CM331" s="4" t="n">
        <v>0.0425</v>
      </c>
    </row>
    <row r="332" customFormat="false" ht="15" hidden="false" customHeight="true" outlineLevel="0" collapsed="false">
      <c r="A332" s="1" t="n">
        <v>31216</v>
      </c>
      <c r="B332" s="1" t="n">
        <v>2</v>
      </c>
      <c r="C332" s="1" t="n">
        <v>33</v>
      </c>
      <c r="D332" s="1" t="n">
        <v>1</v>
      </c>
      <c r="E332" s="1" t="n">
        <v>1</v>
      </c>
      <c r="F332" s="1" t="n">
        <v>0</v>
      </c>
      <c r="G332" s="1" t="n">
        <v>0</v>
      </c>
      <c r="H332" s="1" t="n">
        <v>0</v>
      </c>
      <c r="I332" s="1" t="n">
        <v>0</v>
      </c>
      <c r="J332" s="1" t="n">
        <v>0</v>
      </c>
      <c r="K332" s="1" t="n">
        <v>0</v>
      </c>
      <c r="L332" s="1" t="n">
        <v>0</v>
      </c>
      <c r="M332" s="1" t="n">
        <v>1</v>
      </c>
      <c r="N332" s="1" t="n">
        <v>0</v>
      </c>
      <c r="O332" s="1" t="n">
        <v>1</v>
      </c>
      <c r="P332" s="1" t="n">
        <f aca="false">SUM(E332:O332)</f>
        <v>3</v>
      </c>
      <c r="Q332" s="1" t="n">
        <v>108</v>
      </c>
      <c r="R332" s="1" t="n">
        <v>75</v>
      </c>
      <c r="S332" s="1" t="n">
        <v>33</v>
      </c>
      <c r="T332" s="2" t="n">
        <v>86</v>
      </c>
      <c r="U332" s="3" t="n">
        <v>80.3</v>
      </c>
      <c r="V332" s="3" t="n">
        <v>157.2</v>
      </c>
      <c r="W332" s="2" t="n">
        <v>32.494545124928</v>
      </c>
      <c r="X332" s="2" t="n">
        <v>2</v>
      </c>
      <c r="Y332" s="3" t="n">
        <v>88.5</v>
      </c>
      <c r="Z332" s="3" t="n">
        <v>118.2</v>
      </c>
      <c r="AA332" s="2" t="n">
        <v>41.5542230087757</v>
      </c>
      <c r="AB332" s="2" t="n">
        <v>0.562977099236641</v>
      </c>
      <c r="AC332" s="2" t="n">
        <v>0.748730964467005</v>
      </c>
      <c r="AD332" s="3" t="n">
        <v>43.4</v>
      </c>
      <c r="AE332" s="3" t="n">
        <v>34.9</v>
      </c>
      <c r="AF332" s="3" t="n">
        <v>45.4</v>
      </c>
      <c r="AG332" s="1" t="n">
        <v>8</v>
      </c>
      <c r="AH332" s="3" t="n">
        <v>40.5</v>
      </c>
      <c r="AI332" s="3" t="n">
        <v>32.5</v>
      </c>
      <c r="AJ332" s="3" t="n">
        <v>43.1</v>
      </c>
      <c r="AK332" s="3" t="n">
        <v>2.3</v>
      </c>
      <c r="AL332" s="1" t="n">
        <v>1432</v>
      </c>
      <c r="AM332" s="1" t="n">
        <v>48</v>
      </c>
      <c r="AN332" s="1" t="n">
        <v>2234</v>
      </c>
      <c r="AO332" s="1" t="n">
        <v>104</v>
      </c>
      <c r="AP332" s="1" t="n">
        <v>131</v>
      </c>
      <c r="AQ332" s="1" t="n">
        <v>130</v>
      </c>
      <c r="AR332" s="1" t="n">
        <v>121</v>
      </c>
      <c r="AS332" s="1" t="n">
        <v>119</v>
      </c>
      <c r="AT332" s="1" t="n">
        <v>2</v>
      </c>
      <c r="AU332" s="1" t="n">
        <f aca="false">((AO332*15)+(AP332*30)+(AQ332*30)+(AR332*30)+(AS332*15))-(AO332*120)</f>
        <v>2325</v>
      </c>
      <c r="AV332" s="1" t="n">
        <f aca="false">((AO332*15)+(AP332*30)+(AQ332*30)+(AR332*30)+(AS332*15))</f>
        <v>14805</v>
      </c>
      <c r="AW332" s="1" t="n">
        <v>5.21</v>
      </c>
      <c r="BS332" s="1" t="n">
        <v>270</v>
      </c>
      <c r="BT332" s="1" t="n">
        <v>1</v>
      </c>
      <c r="BU332" s="1" t="n">
        <v>47</v>
      </c>
      <c r="BV332" s="1" t="n">
        <v>1</v>
      </c>
      <c r="BW332" s="1" t="n">
        <v>165</v>
      </c>
      <c r="BX332" s="1" t="n">
        <v>1</v>
      </c>
      <c r="BY332" s="1" t="n">
        <v>58</v>
      </c>
      <c r="BZ332" s="1" t="n">
        <v>290</v>
      </c>
      <c r="CA332" s="1" t="n">
        <v>1</v>
      </c>
      <c r="CB332" s="1" t="n">
        <v>5</v>
      </c>
      <c r="CC332" s="1" t="n">
        <v>2</v>
      </c>
      <c r="CL332" s="4" t="n">
        <v>0.035</v>
      </c>
      <c r="CM332" s="4" t="n">
        <v>0.04</v>
      </c>
    </row>
    <row r="333" customFormat="false" ht="15" hidden="false" customHeight="true" outlineLevel="0" collapsed="false">
      <c r="A333" s="1" t="n">
        <v>31229</v>
      </c>
      <c r="B333" s="1" t="n">
        <v>2</v>
      </c>
      <c r="C333" s="1" t="n">
        <v>49</v>
      </c>
      <c r="D333" s="1" t="n">
        <v>1</v>
      </c>
      <c r="E333" s="1" t="n">
        <v>0</v>
      </c>
      <c r="F333" s="1" t="n">
        <v>1</v>
      </c>
      <c r="G333" s="1" t="n">
        <v>1</v>
      </c>
      <c r="H333" s="1" t="n">
        <v>0</v>
      </c>
      <c r="I333" s="1" t="n">
        <v>0</v>
      </c>
      <c r="J333" s="1" t="n">
        <v>0</v>
      </c>
      <c r="K333" s="1" t="n">
        <v>0</v>
      </c>
      <c r="L333" s="1" t="n">
        <v>0</v>
      </c>
      <c r="M333" s="1" t="n">
        <v>0</v>
      </c>
      <c r="N333" s="1" t="n">
        <v>0</v>
      </c>
      <c r="O333" s="1" t="n">
        <v>1</v>
      </c>
      <c r="P333" s="1" t="n">
        <f aca="false">SUM(E333:O333)</f>
        <v>3</v>
      </c>
      <c r="Q333" s="1" t="n">
        <v>120</v>
      </c>
      <c r="R333" s="1" t="n">
        <v>80</v>
      </c>
      <c r="S333" s="1" t="n">
        <v>40</v>
      </c>
      <c r="T333" s="2" t="n">
        <v>93.3333333333333</v>
      </c>
      <c r="U333" s="3" t="n">
        <v>58.8</v>
      </c>
      <c r="V333" s="3" t="n">
        <v>154</v>
      </c>
      <c r="W333" s="2" t="n">
        <v>24.7933884297521</v>
      </c>
      <c r="X333" s="2" t="n">
        <v>0</v>
      </c>
      <c r="Y333" s="3" t="n">
        <v>83</v>
      </c>
      <c r="Z333" s="3" t="n">
        <v>103</v>
      </c>
      <c r="AB333" s="2" t="n">
        <v>0.538961038961039</v>
      </c>
      <c r="AC333" s="2" t="n">
        <v>0.805825242718447</v>
      </c>
      <c r="AD333" s="3" t="n">
        <v>34</v>
      </c>
      <c r="AE333" s="3" t="n">
        <v>20</v>
      </c>
      <c r="AF333" s="3" t="n">
        <v>38.8</v>
      </c>
      <c r="AG333" s="1" t="n">
        <v>6</v>
      </c>
      <c r="AH333" s="3" t="n">
        <v>45.4</v>
      </c>
      <c r="AI333" s="3" t="n">
        <v>26.7</v>
      </c>
      <c r="AJ333" s="3" t="n">
        <v>36.8</v>
      </c>
      <c r="AK333" s="3" t="n">
        <v>2</v>
      </c>
      <c r="AL333" s="1" t="n">
        <v>1183</v>
      </c>
      <c r="AM333" s="1" t="n">
        <v>44</v>
      </c>
      <c r="AN333" s="1" t="n">
        <v>2153</v>
      </c>
      <c r="AO333" s="1" t="n">
        <v>90</v>
      </c>
      <c r="AP333" s="1" t="n">
        <v>127</v>
      </c>
      <c r="AQ333" s="1" t="n">
        <v>132</v>
      </c>
      <c r="AR333" s="1" t="n">
        <v>106</v>
      </c>
      <c r="AS333" s="1" t="n">
        <v>113</v>
      </c>
      <c r="AT333" s="1" t="n">
        <v>1</v>
      </c>
      <c r="AU333" s="1" t="n">
        <f aca="false">((AO333*15)+(AP333*30)+(AQ333*30)+(AR333*30)+(AS333*15))-(AO333*120)</f>
        <v>3195</v>
      </c>
      <c r="AV333" s="1" t="n">
        <f aca="false">((AO333*15)+(AP333*30)+(AQ333*30)+(AR333*30)+(AS333*15))</f>
        <v>13995</v>
      </c>
      <c r="AX333" s="4" t="n">
        <f aca="false">10000/SQRT((AO333*BE333)*(AVERAGE(AO333:AS333)*AVERAGE(BE333:BI333)))</f>
        <v>4.11242475042694</v>
      </c>
      <c r="AY333" s="4" t="n">
        <v>0</v>
      </c>
      <c r="AZ333" s="2" t="n">
        <f aca="false">(AO333*BE333)/405</f>
        <v>2.8</v>
      </c>
      <c r="BA333" s="2" t="n">
        <v>1</v>
      </c>
      <c r="BB333" s="2" t="n">
        <f aca="false">1/(LOG(BE333)+LOG(AO333))</f>
        <v>0.3273737072878</v>
      </c>
      <c r="BC333" s="2" t="n">
        <f aca="false">(BF333-BE333)/(AP333-AO333)</f>
        <v>0.694594594594595</v>
      </c>
      <c r="BD333" s="2" t="n">
        <f aca="false">(20*BE333)/((AO333/18)-3.5)</f>
        <v>168</v>
      </c>
      <c r="BE333" s="3" t="n">
        <v>12.6</v>
      </c>
      <c r="BF333" s="3" t="n">
        <v>38.3</v>
      </c>
      <c r="BG333" s="3" t="n">
        <v>55.2</v>
      </c>
      <c r="BH333" s="3" t="n">
        <v>63.9</v>
      </c>
      <c r="BI333" s="3" t="n">
        <v>59.5</v>
      </c>
      <c r="BJ333" s="2" t="n">
        <f aca="false">((BE333*15)+(BF333*30)+(BG333*30)+(BH333*30)+(BI333*15))-(BE333*120)</f>
        <v>4291.5</v>
      </c>
      <c r="BK333" s="2" t="n">
        <f aca="false">((BE333*15)+(BF333*30)+(BG333*30)+(BH333*30)+(BI333*15))</f>
        <v>5803.5</v>
      </c>
      <c r="BL333" s="2" t="n">
        <f aca="false">(1/BE333)</f>
        <v>0.0793650793650794</v>
      </c>
      <c r="BM333" s="2" t="n">
        <f aca="false">(BJ333/AU333)</f>
        <v>1.34319248826291</v>
      </c>
      <c r="BN333" s="2" t="n">
        <f aca="false">(BK333/AV333)</f>
        <v>0.414683815648446</v>
      </c>
      <c r="BO333" s="2" t="n">
        <f aca="false">(AX333*BM333)</f>
        <v>5.52377803331994</v>
      </c>
      <c r="BP333" s="2" t="n">
        <f aca="false">(AX333*BN333)</f>
        <v>1.70535598707415</v>
      </c>
      <c r="BQ333" s="2" t="n">
        <v>2</v>
      </c>
      <c r="BR333" s="4" t="n">
        <f aca="false">(BC333*BL333)</f>
        <v>0.0551265551265551</v>
      </c>
      <c r="BS333" s="1" t="n">
        <v>273</v>
      </c>
      <c r="BT333" s="1" t="n">
        <v>1</v>
      </c>
      <c r="BU333" s="1" t="n">
        <v>55</v>
      </c>
      <c r="BV333" s="1" t="n">
        <v>0</v>
      </c>
      <c r="BW333" s="1" t="n">
        <v>181</v>
      </c>
      <c r="BX333" s="1" t="n">
        <v>1</v>
      </c>
      <c r="BY333" s="1" t="n">
        <v>37</v>
      </c>
      <c r="BZ333" s="1" t="n">
        <v>186</v>
      </c>
      <c r="CA333" s="1" t="n">
        <v>1</v>
      </c>
      <c r="CB333" s="1" t="n">
        <v>1</v>
      </c>
      <c r="CL333" s="4" t="n">
        <v>0.0475</v>
      </c>
      <c r="CM333" s="4" t="n">
        <v>0.0375</v>
      </c>
      <c r="CN333" s="1" t="n">
        <v>1144</v>
      </c>
      <c r="CO333" s="1" t="n">
        <v>22.4825174825175</v>
      </c>
      <c r="CP333" s="1" t="n">
        <v>18.2989510489511</v>
      </c>
      <c r="CQ333" s="1" t="n">
        <v>4.87762237762238</v>
      </c>
      <c r="CR333" s="1" t="n">
        <v>5.74300699300699</v>
      </c>
      <c r="CS333" s="1" t="n">
        <v>3.69755244755245</v>
      </c>
      <c r="CT333" s="1" t="n">
        <v>60.6993006993007</v>
      </c>
      <c r="CU333" s="1" t="n">
        <v>2.16</v>
      </c>
      <c r="CV333" s="1" t="n">
        <v>4.65</v>
      </c>
      <c r="CW333" s="1" t="n">
        <v>5.44</v>
      </c>
      <c r="CX333" s="1" t="n">
        <v>0</v>
      </c>
      <c r="CY333" s="1" t="n">
        <v>1.8</v>
      </c>
      <c r="CZ333" s="1" t="n">
        <v>0.68</v>
      </c>
      <c r="DA333" s="1" t="n">
        <v>0</v>
      </c>
      <c r="DB333" s="1" t="n">
        <v>0.96</v>
      </c>
      <c r="DC333" s="1" t="n">
        <v>0</v>
      </c>
      <c r="DD333" s="1" t="n">
        <v>64.3</v>
      </c>
      <c r="DE333" s="1" t="n">
        <v>23.26</v>
      </c>
      <c r="DF333" s="1" t="n">
        <v>6.2</v>
      </c>
      <c r="DG333" s="1" t="n">
        <v>7.3</v>
      </c>
      <c r="DH333" s="1" t="n">
        <v>4.7</v>
      </c>
      <c r="DI333" s="1" t="n">
        <v>255</v>
      </c>
      <c r="DJ333" s="1" t="n">
        <v>173.6</v>
      </c>
      <c r="DK333" s="1" t="n">
        <v>18.8</v>
      </c>
      <c r="DL333" s="1" t="n">
        <v>24.9</v>
      </c>
      <c r="DM333" s="1" t="n">
        <v>1102</v>
      </c>
      <c r="DN333" s="1" t="n">
        <v>641</v>
      </c>
      <c r="DO333" s="1" t="n">
        <v>0.93</v>
      </c>
      <c r="DP333" s="1" t="n">
        <v>1.08</v>
      </c>
      <c r="DQ333" s="1" t="n">
        <v>1.19</v>
      </c>
      <c r="DR333" s="1" t="n">
        <v>1.63</v>
      </c>
      <c r="DS333" s="1" t="n">
        <v>186.3</v>
      </c>
      <c r="DT333" s="1" t="n">
        <v>151.6</v>
      </c>
      <c r="DU333" s="1" t="n">
        <v>1.83</v>
      </c>
      <c r="DV333" s="1" t="n">
        <v>15.79</v>
      </c>
      <c r="DW333" s="1" t="n">
        <v>1.56</v>
      </c>
      <c r="DX333" s="1" t="n">
        <v>949</v>
      </c>
      <c r="DY333" s="1" t="n">
        <v>10.08</v>
      </c>
      <c r="DZ333" s="1" t="n">
        <v>2059</v>
      </c>
      <c r="EA333" s="1" t="n">
        <v>241</v>
      </c>
      <c r="EB333" s="1" t="n">
        <v>1254</v>
      </c>
      <c r="EC333" s="1" t="n">
        <v>558</v>
      </c>
      <c r="ED333" s="1" t="n">
        <v>32</v>
      </c>
      <c r="EE333" s="1" t="n">
        <v>3.6</v>
      </c>
      <c r="EF333" s="1" t="n">
        <v>0</v>
      </c>
      <c r="EG333" s="1" t="n">
        <v>6</v>
      </c>
      <c r="EH333" s="1" t="n">
        <v>7</v>
      </c>
      <c r="EI333" s="1" t="n">
        <v>300</v>
      </c>
      <c r="EJ333" s="1" t="s">
        <v>425</v>
      </c>
      <c r="EK333" s="1" t="s">
        <v>425</v>
      </c>
      <c r="EL333" s="1" t="s">
        <v>425</v>
      </c>
      <c r="EM333" s="1" t="n">
        <v>1500</v>
      </c>
      <c r="EN333" s="1" t="n">
        <v>500</v>
      </c>
      <c r="EO333" s="1" t="n">
        <v>5</v>
      </c>
      <c r="EP333" s="1" t="n">
        <v>0</v>
      </c>
      <c r="EQ333" s="1" t="n">
        <v>0</v>
      </c>
      <c r="ER333" s="1" t="n">
        <v>0</v>
      </c>
      <c r="ES333" s="1" t="n">
        <v>0</v>
      </c>
      <c r="ET333" s="1" t="n">
        <v>0</v>
      </c>
      <c r="EU333" s="1" t="n">
        <v>0</v>
      </c>
      <c r="EV333" s="1" t="n">
        <v>0</v>
      </c>
      <c r="EW333" s="1" t="n">
        <v>0</v>
      </c>
      <c r="EX333" s="1" t="n">
        <v>1</v>
      </c>
      <c r="EY333" s="1" t="n">
        <v>1</v>
      </c>
      <c r="EZ333" s="1" t="n">
        <v>2</v>
      </c>
      <c r="FA333" s="1" t="n">
        <v>0</v>
      </c>
      <c r="FB333" s="1" t="n">
        <v>0</v>
      </c>
      <c r="FC333" s="1" t="n">
        <v>0</v>
      </c>
      <c r="FD333" s="1" t="n">
        <v>2</v>
      </c>
      <c r="FE333" s="1" t="n">
        <v>1</v>
      </c>
      <c r="FF333" s="1" t="n">
        <v>1</v>
      </c>
      <c r="FG333" s="1" t="n">
        <v>2</v>
      </c>
      <c r="FH333" s="1" t="n">
        <v>1</v>
      </c>
      <c r="FI333" s="1" t="n">
        <v>2</v>
      </c>
      <c r="FJ333" s="1" t="n">
        <v>2</v>
      </c>
      <c r="FK333" s="1" t="n">
        <v>1</v>
      </c>
      <c r="FL333" s="1" t="n">
        <v>3</v>
      </c>
      <c r="FN333" s="1" t="n">
        <v>10</v>
      </c>
      <c r="FO333" s="1" t="n">
        <v>2</v>
      </c>
      <c r="FP333" s="1" t="n">
        <v>2</v>
      </c>
      <c r="FQ333" s="1" t="n">
        <v>29.09012</v>
      </c>
      <c r="FR333" s="1" t="n">
        <v>56.93733</v>
      </c>
      <c r="FS333" s="1" t="n">
        <v>0.06</v>
      </c>
      <c r="FT333" s="1" t="n">
        <v>6</v>
      </c>
      <c r="FU333" s="1" t="n">
        <v>3</v>
      </c>
      <c r="FV333" s="1" t="n">
        <v>1</v>
      </c>
      <c r="FW333" s="1" t="n">
        <v>955.47</v>
      </c>
      <c r="FX333" s="1" t="n">
        <v>31.4</v>
      </c>
      <c r="FY333" s="1" t="n">
        <v>13.68</v>
      </c>
      <c r="FZ333" s="1" t="n">
        <v>13.44</v>
      </c>
      <c r="GA333" s="1" t="n">
        <v>16.23</v>
      </c>
      <c r="GB333" s="1" t="n">
        <v>140.04</v>
      </c>
      <c r="GC333" s="1" t="n">
        <v>16.04</v>
      </c>
      <c r="GD333" s="1" t="n">
        <v>11.32</v>
      </c>
      <c r="GE333" s="1" t="n">
        <v>1.21</v>
      </c>
      <c r="GF333" s="1" t="n">
        <v>50.76</v>
      </c>
      <c r="GG333" s="1" t="n">
        <v>1.06</v>
      </c>
      <c r="GH333" s="1" t="n">
        <v>8.5</v>
      </c>
      <c r="GI333" s="1" t="n">
        <v>3.7</v>
      </c>
      <c r="GJ333" s="1" t="n">
        <v>13.91</v>
      </c>
      <c r="GK333" s="1" t="n">
        <v>13.05</v>
      </c>
      <c r="GL333" s="1" t="n">
        <v>6.9</v>
      </c>
      <c r="GM333" s="1" t="n">
        <v>4.43</v>
      </c>
      <c r="GN333" s="1" t="n">
        <v>0</v>
      </c>
      <c r="GO333" s="1" t="n">
        <v>9.53</v>
      </c>
      <c r="GP333" s="1" t="n">
        <v>2.2</v>
      </c>
      <c r="GQ333" s="1" t="n">
        <v>1.52</v>
      </c>
      <c r="GR333" s="1" t="n">
        <v>0.55</v>
      </c>
      <c r="GS333" s="1" t="n">
        <v>349.82</v>
      </c>
      <c r="GT333" s="1" t="n">
        <v>5.96</v>
      </c>
      <c r="GU333" s="1" t="n">
        <v>0.58</v>
      </c>
      <c r="GV333" s="1" t="n">
        <v>178.79</v>
      </c>
      <c r="GW333" s="1" t="n">
        <v>593.16</v>
      </c>
      <c r="GX333" s="1" t="n">
        <v>1593.38</v>
      </c>
      <c r="GY333" s="1" t="n">
        <v>850.72</v>
      </c>
      <c r="GZ333" s="1" t="n">
        <v>3.42</v>
      </c>
      <c r="HA333" s="1" t="n">
        <v>0.76</v>
      </c>
      <c r="HB333" s="1" t="n">
        <v>1.04</v>
      </c>
      <c r="HC333" s="1" t="n">
        <v>0</v>
      </c>
      <c r="HD333" s="1" t="n">
        <v>30.63</v>
      </c>
      <c r="HE333" s="1" t="n">
        <v>129.79</v>
      </c>
      <c r="HF333" s="1" t="n">
        <v>0.67</v>
      </c>
      <c r="HG333" s="1" t="n">
        <v>0.67</v>
      </c>
      <c r="HH333" s="1" t="n">
        <v>9.19</v>
      </c>
      <c r="HI333" s="1" t="n">
        <v>2.48</v>
      </c>
      <c r="HJ333" s="1" t="n">
        <v>0.79</v>
      </c>
      <c r="HK333" s="1" t="n">
        <v>0.18</v>
      </c>
      <c r="HL333" s="1" t="n">
        <v>178.76</v>
      </c>
      <c r="HM333" s="1" t="n">
        <v>0.99</v>
      </c>
      <c r="HN333" s="1" t="n">
        <v>29.26</v>
      </c>
      <c r="HO333" s="1" t="n">
        <v>2199.11</v>
      </c>
      <c r="HP333" s="1" t="n">
        <v>3273.48</v>
      </c>
      <c r="HQ333" s="1" t="n">
        <v>35.67</v>
      </c>
      <c r="HR333" s="1" t="n">
        <v>1017.85</v>
      </c>
      <c r="HS333" s="1" t="n">
        <v>492.64</v>
      </c>
      <c r="HT333" s="1" t="n">
        <v>2291.53</v>
      </c>
      <c r="HU333" s="1" t="n">
        <v>552.86</v>
      </c>
      <c r="HV333" s="1" t="n">
        <v>40.47</v>
      </c>
      <c r="HW333" s="1" t="n">
        <v>3.38</v>
      </c>
      <c r="HX333" s="1" t="n">
        <v>3.17</v>
      </c>
      <c r="HY333" s="1" t="n">
        <v>4.07</v>
      </c>
      <c r="HZ333" s="1" t="n">
        <v>0.23</v>
      </c>
      <c r="IA333" s="1" t="n">
        <v>5.38</v>
      </c>
      <c r="IB333" s="1" t="n">
        <v>0.78</v>
      </c>
      <c r="IC333" s="1" t="n">
        <v>11.21</v>
      </c>
      <c r="ID333" s="1" t="n">
        <v>4.83</v>
      </c>
      <c r="IE333" s="1" t="n">
        <v>8.18</v>
      </c>
      <c r="IF333" s="1" t="n">
        <v>13.15</v>
      </c>
      <c r="IG333" s="1" t="n">
        <v>6.26</v>
      </c>
      <c r="IH333" s="1" t="n">
        <v>157.29</v>
      </c>
      <c r="II333" s="1" t="n">
        <v>0.62</v>
      </c>
      <c r="IJ333" s="1" t="n">
        <v>291.43</v>
      </c>
      <c r="IK333" s="1" t="n">
        <v>31.7</v>
      </c>
      <c r="IL333" s="1" t="n">
        <v>668388.49</v>
      </c>
      <c r="IM333" s="1" t="n">
        <v>4772.84</v>
      </c>
      <c r="IN333" s="1" t="n">
        <v>26.97</v>
      </c>
      <c r="IO333" s="1" t="n">
        <v>0.04</v>
      </c>
      <c r="IP333" s="1" t="n">
        <v>0.05</v>
      </c>
      <c r="IQ333" s="1" t="n">
        <v>0.06</v>
      </c>
      <c r="IR333" s="1" t="n">
        <v>0.13</v>
      </c>
      <c r="IS333" s="1" t="n">
        <v>0.03</v>
      </c>
      <c r="IT333" s="1" t="n">
        <v>0.01</v>
      </c>
      <c r="IU333" s="1" t="n">
        <v>0.28</v>
      </c>
      <c r="IV333" s="1" t="n">
        <v>0.23</v>
      </c>
      <c r="IW333" s="1" t="n">
        <v>4.57</v>
      </c>
      <c r="IX333" s="1" t="n">
        <v>2.94</v>
      </c>
      <c r="IY333" s="1" t="n">
        <v>1.58</v>
      </c>
      <c r="IZ333" s="1" t="n">
        <v>1.13</v>
      </c>
      <c r="JA333" s="1" t="n">
        <v>0.67</v>
      </c>
      <c r="JB333" s="1" t="n">
        <v>0</v>
      </c>
      <c r="JC333" s="1" t="n">
        <v>11.32</v>
      </c>
      <c r="JD333" s="1" t="n">
        <v>5.12</v>
      </c>
      <c r="JE333" s="1" t="n">
        <v>0.85</v>
      </c>
      <c r="JF333" s="1" t="n">
        <v>0.08</v>
      </c>
      <c r="JG333" s="1" t="n">
        <v>0</v>
      </c>
      <c r="JH333" s="1" t="n">
        <v>4.9</v>
      </c>
      <c r="JI333" s="1" t="n">
        <v>3.8</v>
      </c>
      <c r="JJ333" s="1" t="n">
        <v>0.09</v>
      </c>
      <c r="JK333" s="1" t="n">
        <v>0.26</v>
      </c>
      <c r="JL333" s="1" t="n">
        <v>0.24</v>
      </c>
      <c r="JM333" s="1" t="n">
        <v>0.34</v>
      </c>
      <c r="JN333" s="1" t="n">
        <v>0</v>
      </c>
      <c r="JO333" s="1" t="n">
        <v>0.07</v>
      </c>
      <c r="JP333" s="1" t="n">
        <v>0.03</v>
      </c>
      <c r="JQ333" s="1" t="n">
        <v>0</v>
      </c>
      <c r="JR333" s="1" t="n">
        <v>0</v>
      </c>
      <c r="JS333" s="1" t="n">
        <v>0.01</v>
      </c>
      <c r="JT333" s="1" t="n">
        <v>0.03</v>
      </c>
      <c r="JU333" s="1" t="n">
        <v>0.01</v>
      </c>
      <c r="JV333" s="1" t="n">
        <v>51</v>
      </c>
      <c r="JW333" s="1" t="n">
        <v>3060</v>
      </c>
      <c r="JX333" s="1" t="n">
        <v>45.9</v>
      </c>
      <c r="JY333" s="1" t="n">
        <v>28.426</v>
      </c>
      <c r="JZ333" s="1" t="n">
        <v>21.859</v>
      </c>
      <c r="KA333" s="1" t="n">
        <v>1311.54</v>
      </c>
      <c r="KB333" s="1" t="n">
        <v>43.499</v>
      </c>
      <c r="KC333" s="1" t="n">
        <v>15.601</v>
      </c>
      <c r="KD333" s="1" t="n">
        <v>936.06</v>
      </c>
      <c r="KE333" s="1" t="n">
        <v>38.218</v>
      </c>
      <c r="KF333" s="1" t="n">
        <v>89.218</v>
      </c>
      <c r="KG333" s="1" t="n">
        <v>73.82</v>
      </c>
    </row>
    <row r="334" customFormat="false" ht="15" hidden="false" customHeight="true" outlineLevel="0" collapsed="false">
      <c r="A334" s="1" t="n">
        <v>31232</v>
      </c>
      <c r="B334" s="1" t="n">
        <v>2</v>
      </c>
      <c r="C334" s="1" t="n">
        <v>25</v>
      </c>
      <c r="D334" s="1" t="n">
        <v>1</v>
      </c>
      <c r="E334" s="1" t="n">
        <v>1</v>
      </c>
      <c r="F334" s="1" t="n">
        <v>0</v>
      </c>
      <c r="G334" s="1" t="n">
        <v>0</v>
      </c>
      <c r="H334" s="1" t="n">
        <v>0</v>
      </c>
      <c r="I334" s="1" t="n">
        <v>0</v>
      </c>
      <c r="J334" s="1" t="n">
        <v>0</v>
      </c>
      <c r="K334" s="1" t="n">
        <v>0</v>
      </c>
      <c r="L334" s="1" t="n">
        <v>0</v>
      </c>
      <c r="M334" s="1" t="n">
        <v>0</v>
      </c>
      <c r="N334" s="1" t="n">
        <v>0</v>
      </c>
      <c r="O334" s="1" t="n">
        <v>1</v>
      </c>
      <c r="P334" s="1" t="n">
        <f aca="false">SUM(E334:O334)</f>
        <v>2</v>
      </c>
      <c r="Q334" s="1" t="n">
        <v>100</v>
      </c>
      <c r="R334" s="1" t="n">
        <v>78</v>
      </c>
      <c r="S334" s="1" t="n">
        <v>22</v>
      </c>
      <c r="T334" s="2" t="n">
        <v>85.3333333333333</v>
      </c>
      <c r="U334" s="3" t="n">
        <v>53.1</v>
      </c>
      <c r="V334" s="3" t="n">
        <v>173</v>
      </c>
      <c r="W334" s="2" t="n">
        <v>17.7419893748538</v>
      </c>
      <c r="X334" s="2" t="n">
        <v>0</v>
      </c>
      <c r="Y334" s="3" t="n">
        <v>33.5</v>
      </c>
      <c r="Z334" s="3" t="n">
        <v>92</v>
      </c>
      <c r="AA334" s="2" t="n">
        <v>28.4666247927077</v>
      </c>
      <c r="AB334" s="2" t="n">
        <v>0.19364161849711</v>
      </c>
      <c r="AC334" s="2" t="n">
        <v>0.364130434782609</v>
      </c>
      <c r="AD334" s="3" t="n">
        <v>21.9</v>
      </c>
      <c r="AE334" s="3" t="n">
        <v>11.6</v>
      </c>
      <c r="AF334" s="3" t="n">
        <v>41.5</v>
      </c>
      <c r="AG334" s="1" t="n">
        <v>1</v>
      </c>
      <c r="AH334" s="3" t="n">
        <v>54.2</v>
      </c>
      <c r="AI334" s="3" t="n">
        <v>28.8</v>
      </c>
      <c r="AJ334" s="3" t="n">
        <v>39.4</v>
      </c>
      <c r="AK334" s="3" t="n">
        <v>2.1</v>
      </c>
      <c r="AL334" s="1" t="n">
        <v>1270</v>
      </c>
      <c r="AM334" s="1" t="n">
        <v>12</v>
      </c>
      <c r="AN334" s="1" t="n">
        <v>1981</v>
      </c>
      <c r="AO334" s="1" t="n">
        <v>93</v>
      </c>
      <c r="AP334" s="1" t="n">
        <v>141</v>
      </c>
      <c r="AQ334" s="1" t="n">
        <v>93</v>
      </c>
      <c r="AR334" s="1" t="n">
        <v>85</v>
      </c>
      <c r="AS334" s="1" t="n">
        <v>104</v>
      </c>
      <c r="AT334" s="1" t="n">
        <v>1</v>
      </c>
      <c r="AU334" s="1" t="n">
        <f aca="false">((AO334*15)+(AP334*30)+(AQ334*30)+(AR334*30)+(AS334*15))-(AO334*120)</f>
        <v>1365</v>
      </c>
      <c r="AV334" s="1" t="n">
        <f aca="false">((AO334*15)+(AP334*30)+(AQ334*30)+(AR334*30)+(AS334*15))</f>
        <v>12525</v>
      </c>
      <c r="AX334" s="4" t="n">
        <f aca="false">10000/SQRT((AO334*BE334)*(AVERAGE(AO334:AS334)*AVERAGE(BE334:BI334)))</f>
        <v>8.36994829867805</v>
      </c>
      <c r="AY334" s="4" t="n">
        <v>0</v>
      </c>
      <c r="AZ334" s="2" t="n">
        <f aca="false">(AO334*BE334)/405</f>
        <v>1.29051851851852</v>
      </c>
      <c r="BA334" s="2" t="n">
        <v>0</v>
      </c>
      <c r="BB334" s="2" t="n">
        <f aca="false">1/(LOG(BE334)+LOG(AO334))</f>
        <v>0.367887908528468</v>
      </c>
      <c r="BC334" s="2" t="n">
        <f aca="false">(BF334-BE334)/(AP334-AO334)</f>
        <v>0.324583333333333</v>
      </c>
      <c r="BD334" s="2" t="n">
        <f aca="false">(20*BE334)/((AO334/18)-3.5)</f>
        <v>67.44</v>
      </c>
      <c r="BE334" s="3" t="n">
        <v>5.62</v>
      </c>
      <c r="BF334" s="3" t="n">
        <v>21.2</v>
      </c>
      <c r="BG334" s="3" t="n">
        <v>31.5</v>
      </c>
      <c r="BH334" s="3" t="n">
        <v>34.5</v>
      </c>
      <c r="BI334" s="3" t="n">
        <v>39.5</v>
      </c>
      <c r="BJ334" s="2" t="n">
        <f aca="false">((BE334*15)+(BF334*30)+(BG334*30)+(BH334*30)+(BI334*15))-(BE334*120)</f>
        <v>2618.4</v>
      </c>
      <c r="BK334" s="2" t="n">
        <f aca="false">((BE334*15)+(BF334*30)+(BG334*30)+(BH334*30)+(BI334*15))</f>
        <v>3292.8</v>
      </c>
      <c r="BL334" s="2" t="n">
        <f aca="false">(1/BE334)</f>
        <v>0.177935943060498</v>
      </c>
      <c r="BM334" s="2" t="n">
        <f aca="false">(BJ334/AU334)</f>
        <v>1.91824175824176</v>
      </c>
      <c r="BN334" s="2" t="n">
        <f aca="false">(BK334/AV334)</f>
        <v>0.262898203592814</v>
      </c>
      <c r="BO334" s="2" t="n">
        <f aca="false">(AX334*BM334)</f>
        <v>16.0555843408488</v>
      </c>
      <c r="BP334" s="2" t="n">
        <f aca="false">(AX334*BN334)</f>
        <v>2.20044437188719</v>
      </c>
      <c r="BQ334" s="2" t="n">
        <v>2</v>
      </c>
      <c r="BR334" s="4" t="n">
        <f aca="false">(BC334*BL334)</f>
        <v>0.0577550415183867</v>
      </c>
      <c r="BS334" s="1" t="n">
        <v>139</v>
      </c>
      <c r="BT334" s="1" t="n">
        <v>0</v>
      </c>
      <c r="BU334" s="1" t="n">
        <v>41</v>
      </c>
      <c r="BV334" s="1" t="n">
        <v>1</v>
      </c>
      <c r="BW334" s="1" t="n">
        <v>81</v>
      </c>
      <c r="BX334" s="1" t="n">
        <v>0</v>
      </c>
      <c r="BY334" s="1" t="n">
        <v>17</v>
      </c>
      <c r="BZ334" s="1" t="n">
        <v>84</v>
      </c>
      <c r="CA334" s="1" t="n">
        <v>0</v>
      </c>
      <c r="CB334" s="1" t="n">
        <v>0</v>
      </c>
      <c r="CL334" s="4" t="n">
        <v>0.0375</v>
      </c>
      <c r="CM334" s="4" t="n">
        <v>0.04</v>
      </c>
      <c r="CN334" s="1" t="n">
        <v>1902</v>
      </c>
      <c r="CO334" s="1" t="n">
        <v>21.4931650893796</v>
      </c>
      <c r="CP334" s="1" t="n">
        <v>37.5236593059937</v>
      </c>
      <c r="CQ334" s="1" t="n">
        <v>8.2807570977918</v>
      </c>
      <c r="CR334" s="1" t="n">
        <v>10.6940063091483</v>
      </c>
      <c r="CS334" s="1" t="n">
        <v>11.1198738170347</v>
      </c>
      <c r="CT334" s="1" t="n">
        <v>41.4090431125131</v>
      </c>
      <c r="CU334" s="1" t="n">
        <v>0.6</v>
      </c>
      <c r="CV334" s="1" t="n">
        <v>5.3</v>
      </c>
      <c r="CW334" s="1" t="n">
        <v>6</v>
      </c>
      <c r="CX334" s="1" t="n">
        <v>0</v>
      </c>
      <c r="CY334" s="1" t="n">
        <v>1.1</v>
      </c>
      <c r="CZ334" s="1" t="n">
        <v>9.2</v>
      </c>
      <c r="DA334" s="1" t="n">
        <v>3.7</v>
      </c>
      <c r="DB334" s="1" t="n">
        <v>1.4</v>
      </c>
      <c r="DC334" s="1" t="n">
        <v>0.8</v>
      </c>
      <c r="DD334" s="1" t="n">
        <v>102.2</v>
      </c>
      <c r="DE334" s="1" t="n">
        <v>79.3</v>
      </c>
      <c r="DF334" s="1" t="n">
        <v>17.5</v>
      </c>
      <c r="DG334" s="1" t="n">
        <v>22.6</v>
      </c>
      <c r="DH334" s="1" t="n">
        <v>23.5</v>
      </c>
      <c r="DI334" s="1" t="n">
        <v>315</v>
      </c>
      <c r="DJ334" s="1" t="n">
        <v>196.9</v>
      </c>
      <c r="DK334" s="1" t="n">
        <v>38.8</v>
      </c>
      <c r="DL334" s="1" t="n">
        <v>27.1</v>
      </c>
      <c r="DM334" s="1" t="n">
        <v>1778</v>
      </c>
      <c r="DN334" s="1" t="n">
        <v>1107</v>
      </c>
      <c r="DO334" s="1" t="n">
        <v>1.96</v>
      </c>
      <c r="DP334" s="1" t="n">
        <v>3.19</v>
      </c>
      <c r="DQ334" s="1" t="n">
        <v>2.78</v>
      </c>
      <c r="DR334" s="1" t="n">
        <v>6.96</v>
      </c>
      <c r="DS334" s="1" t="n">
        <v>82</v>
      </c>
      <c r="DT334" s="1" t="n">
        <v>640.3</v>
      </c>
      <c r="DU334" s="1" t="n">
        <v>4.48</v>
      </c>
      <c r="DV334" s="1" t="n">
        <v>22.24</v>
      </c>
      <c r="DW334" s="1" t="n">
        <v>2.78</v>
      </c>
      <c r="DX334" s="1" t="n">
        <v>1687</v>
      </c>
      <c r="DY334" s="1" t="n">
        <v>22.89</v>
      </c>
      <c r="DZ334" s="1" t="n">
        <v>2651</v>
      </c>
      <c r="EA334" s="1" t="n">
        <v>222</v>
      </c>
      <c r="EB334" s="1" t="n">
        <v>2583</v>
      </c>
      <c r="EC334" s="1" t="n">
        <v>1480</v>
      </c>
      <c r="ED334" s="1" t="n">
        <v>101</v>
      </c>
      <c r="EE334" s="1" t="n">
        <v>8.6</v>
      </c>
      <c r="EF334" s="1" t="n">
        <v>0</v>
      </c>
      <c r="EG334" s="1" t="n">
        <v>5</v>
      </c>
      <c r="EH334" s="1" t="n">
        <v>7</v>
      </c>
      <c r="EI334" s="1" t="n">
        <v>1000</v>
      </c>
      <c r="EJ334" s="1" t="n">
        <v>5</v>
      </c>
      <c r="EK334" s="1" t="n">
        <v>5</v>
      </c>
      <c r="EL334" s="1" t="n">
        <v>355</v>
      </c>
      <c r="EM334" s="1" t="n">
        <v>2000</v>
      </c>
      <c r="EN334" s="1" t="n">
        <v>1000</v>
      </c>
      <c r="EO334" s="1" t="n">
        <v>4</v>
      </c>
      <c r="EP334" s="1" t="n">
        <v>1</v>
      </c>
      <c r="EQ334" s="1" t="n">
        <v>7</v>
      </c>
      <c r="ER334" s="1" t="n">
        <v>600</v>
      </c>
      <c r="ES334" s="1" t="n">
        <v>2</v>
      </c>
      <c r="ET334" s="1" t="n">
        <v>1</v>
      </c>
      <c r="EU334" s="1" t="n">
        <v>5</v>
      </c>
      <c r="EV334" s="1" t="n">
        <v>350</v>
      </c>
      <c r="EW334" s="1" t="n">
        <v>2</v>
      </c>
      <c r="EX334" s="1" t="n">
        <v>1</v>
      </c>
      <c r="EY334" s="1" t="n">
        <v>5</v>
      </c>
      <c r="EZ334" s="1" t="n">
        <v>1</v>
      </c>
      <c r="FA334" s="1" t="n">
        <v>1</v>
      </c>
      <c r="FB334" s="1" t="n">
        <v>2</v>
      </c>
      <c r="FC334" s="1" t="n">
        <v>3</v>
      </c>
      <c r="FD334" s="1" t="n">
        <v>1</v>
      </c>
      <c r="FE334" s="1" t="n">
        <v>6</v>
      </c>
      <c r="FF334" s="1" t="n">
        <v>1</v>
      </c>
      <c r="FG334" s="1" t="n">
        <v>1</v>
      </c>
      <c r="FH334" s="1" t="n">
        <v>0</v>
      </c>
      <c r="FI334" s="1" t="n">
        <v>0</v>
      </c>
      <c r="FJ334" s="1" t="n">
        <v>3</v>
      </c>
      <c r="FK334" s="1" t="n">
        <v>1</v>
      </c>
      <c r="FL334" s="1" t="n">
        <v>3</v>
      </c>
      <c r="FM334" s="1" t="n">
        <v>27</v>
      </c>
      <c r="FN334" s="1" t="n">
        <v>27</v>
      </c>
      <c r="FO334" s="1" t="n">
        <v>1</v>
      </c>
      <c r="FP334" s="1" t="n">
        <v>1</v>
      </c>
      <c r="FQ334" s="1" t="n">
        <v>22.13012</v>
      </c>
      <c r="FS334" s="1" t="n">
        <v>0.04</v>
      </c>
      <c r="FT334" s="1" t="n">
        <v>1</v>
      </c>
      <c r="FU334" s="1" t="n">
        <v>3</v>
      </c>
      <c r="FV334" s="1" t="n">
        <v>1</v>
      </c>
      <c r="FW334" s="1" t="n">
        <v>2324.03</v>
      </c>
      <c r="FX334" s="1" t="n">
        <v>56.85</v>
      </c>
      <c r="FY334" s="1" t="n">
        <v>15.62</v>
      </c>
      <c r="FZ334" s="1" t="n">
        <v>21.65</v>
      </c>
      <c r="GA334" s="1" t="n">
        <v>42.28</v>
      </c>
      <c r="GB334" s="1" t="n">
        <v>389.73</v>
      </c>
      <c r="GC334" s="1" t="n">
        <v>74.79</v>
      </c>
      <c r="GD334" s="1" t="n">
        <v>67.73</v>
      </c>
      <c r="GE334" s="1" t="n">
        <v>2.38</v>
      </c>
      <c r="GF334" s="1" t="n">
        <v>87.48</v>
      </c>
      <c r="GG334" s="1" t="n">
        <v>1.73</v>
      </c>
      <c r="GH334" s="1" t="n">
        <v>50.12</v>
      </c>
      <c r="GI334" s="1" t="n">
        <v>14.97</v>
      </c>
      <c r="GJ334" s="1" t="n">
        <v>46.41</v>
      </c>
      <c r="GK334" s="1" t="n">
        <v>43.05</v>
      </c>
      <c r="GL334" s="1" t="n">
        <v>26.65</v>
      </c>
      <c r="GM334" s="1" t="n">
        <v>12.84</v>
      </c>
      <c r="GN334" s="1" t="n">
        <v>0</v>
      </c>
      <c r="GO334" s="1" t="n">
        <v>23.73</v>
      </c>
      <c r="GP334" s="1" t="n">
        <v>5.86</v>
      </c>
      <c r="GQ334" s="1" t="n">
        <v>8.93</v>
      </c>
      <c r="GR334" s="1" t="n">
        <v>4.01</v>
      </c>
      <c r="GS334" s="1" t="n">
        <v>591.64</v>
      </c>
      <c r="GT334" s="1" t="n">
        <v>15.67</v>
      </c>
      <c r="GU334" s="1" t="n">
        <v>0.42</v>
      </c>
      <c r="GV334" s="1" t="n">
        <v>423.67</v>
      </c>
      <c r="GW334" s="1" t="n">
        <v>1137.3</v>
      </c>
      <c r="GX334" s="1" t="n">
        <v>5428.04</v>
      </c>
      <c r="GY334" s="1" t="n">
        <v>1862.91</v>
      </c>
      <c r="GZ334" s="1" t="n">
        <v>6.84</v>
      </c>
      <c r="HA334" s="1" t="n">
        <v>3</v>
      </c>
      <c r="HB334" s="1" t="n">
        <v>3.58</v>
      </c>
      <c r="HC334" s="1" t="n">
        <v>0</v>
      </c>
      <c r="HD334" s="1" t="n">
        <v>49.17</v>
      </c>
      <c r="HE334" s="1" t="n">
        <v>302.07</v>
      </c>
      <c r="HF334" s="1" t="n">
        <v>2.03</v>
      </c>
      <c r="HG334" s="1" t="n">
        <v>1.92</v>
      </c>
      <c r="HH334" s="1" t="n">
        <v>22.39</v>
      </c>
      <c r="HI334" s="1" t="n">
        <v>6.08</v>
      </c>
      <c r="HJ334" s="1" t="n">
        <v>4.02</v>
      </c>
      <c r="HK334" s="1" t="n">
        <v>0.41</v>
      </c>
      <c r="HL334" s="1" t="n">
        <v>571.03</v>
      </c>
      <c r="HM334" s="1" t="n">
        <v>2.65</v>
      </c>
      <c r="HN334" s="1" t="n">
        <v>137.97</v>
      </c>
      <c r="HO334" s="1" t="n">
        <v>6248.77</v>
      </c>
      <c r="HP334" s="1" t="n">
        <v>6985.16</v>
      </c>
      <c r="HQ334" s="1" t="n">
        <v>90.19</v>
      </c>
      <c r="HR334" s="1" t="n">
        <v>4181.5</v>
      </c>
      <c r="HS334" s="1" t="n">
        <v>199.73</v>
      </c>
      <c r="HT334" s="1" t="n">
        <v>19365.53</v>
      </c>
      <c r="HU334" s="1" t="n">
        <v>2122.57</v>
      </c>
      <c r="HV334" s="1" t="n">
        <v>96.4</v>
      </c>
      <c r="HW334" s="1" t="n">
        <v>13.03</v>
      </c>
      <c r="HX334" s="1" t="n">
        <v>14.31</v>
      </c>
      <c r="HY334" s="1" t="n">
        <v>10.46</v>
      </c>
      <c r="HZ334" s="1" t="n">
        <v>1.01</v>
      </c>
      <c r="IA334" s="1" t="n">
        <v>8.95</v>
      </c>
      <c r="IB334" s="1" t="n">
        <v>2.14</v>
      </c>
      <c r="IC334" s="1" t="n">
        <v>23.04</v>
      </c>
      <c r="ID334" s="1" t="n">
        <v>11.8</v>
      </c>
      <c r="IE334" s="1" t="n">
        <v>15.34</v>
      </c>
      <c r="IF334" s="1" t="n">
        <v>29.52</v>
      </c>
      <c r="IG334" s="1" t="n">
        <v>16.19</v>
      </c>
      <c r="IH334" s="1" t="n">
        <v>84.96</v>
      </c>
      <c r="II334" s="1" t="n">
        <v>0.25</v>
      </c>
      <c r="IJ334" s="1" t="n">
        <v>35.97</v>
      </c>
      <c r="IK334" s="1" t="n">
        <v>181.77</v>
      </c>
      <c r="IL334" s="1" t="n">
        <v>2513101.4</v>
      </c>
      <c r="IM334" s="1" t="n">
        <v>6448.31</v>
      </c>
      <c r="IN334" s="1" t="n">
        <v>57.86</v>
      </c>
      <c r="IO334" s="1" t="n">
        <v>0.09</v>
      </c>
      <c r="IP334" s="1" t="n">
        <v>0.04</v>
      </c>
      <c r="IQ334" s="1" t="n">
        <v>0.03</v>
      </c>
      <c r="IR334" s="1" t="n">
        <v>0.17</v>
      </c>
      <c r="IS334" s="1" t="n">
        <v>0.43</v>
      </c>
      <c r="IT334" s="1" t="n">
        <v>0.06</v>
      </c>
      <c r="IU334" s="1" t="n">
        <v>0.66</v>
      </c>
      <c r="IV334" s="1" t="n">
        <v>0.57</v>
      </c>
      <c r="IW334" s="1" t="n">
        <v>12.98</v>
      </c>
      <c r="IX334" s="1" t="n">
        <v>10.15</v>
      </c>
      <c r="IY334" s="1" t="n">
        <v>5.27</v>
      </c>
      <c r="IZ334" s="1" t="n">
        <v>2.36</v>
      </c>
      <c r="JA334" s="1" t="n">
        <v>1.54</v>
      </c>
      <c r="JB334" s="1" t="n">
        <v>0.05</v>
      </c>
      <c r="JC334" s="1" t="n">
        <v>31.21</v>
      </c>
      <c r="JD334" s="1" t="n">
        <v>22.38</v>
      </c>
      <c r="JE334" s="1" t="n">
        <v>0.66</v>
      </c>
      <c r="JF334" s="1" t="n">
        <v>0.08</v>
      </c>
      <c r="JG334" s="1" t="n">
        <v>0.02</v>
      </c>
      <c r="JH334" s="1" t="n">
        <v>12.97</v>
      </c>
      <c r="JI334" s="1" t="n">
        <v>9.13</v>
      </c>
      <c r="JJ334" s="1" t="n">
        <v>0.06</v>
      </c>
      <c r="JK334" s="1" t="n">
        <v>0.12</v>
      </c>
      <c r="JL334" s="1" t="n">
        <v>0.98</v>
      </c>
      <c r="JM334" s="1" t="n">
        <v>0.95</v>
      </c>
      <c r="JN334" s="1" t="n">
        <v>0.01</v>
      </c>
      <c r="JO334" s="1" t="n">
        <v>0.04</v>
      </c>
      <c r="JP334" s="1" t="n">
        <v>0.02</v>
      </c>
      <c r="JQ334" s="1" t="n">
        <v>0.04</v>
      </c>
      <c r="JR334" s="1" t="n">
        <v>0.04</v>
      </c>
      <c r="JS334" s="1" t="n">
        <v>0</v>
      </c>
      <c r="JT334" s="1" t="n">
        <v>0.11</v>
      </c>
      <c r="JU334" s="1" t="n">
        <v>0.1</v>
      </c>
      <c r="JV334" s="1" t="n">
        <v>42</v>
      </c>
      <c r="JW334" s="1" t="n">
        <v>2520</v>
      </c>
      <c r="JX334" s="1" t="n">
        <v>37.8</v>
      </c>
      <c r="JY334" s="1" t="n">
        <v>1.5</v>
      </c>
      <c r="JZ334" s="1" t="n">
        <v>1.125</v>
      </c>
      <c r="KA334" s="1" t="n">
        <v>67.5</v>
      </c>
      <c r="KB334" s="1" t="n">
        <v>3.75</v>
      </c>
      <c r="KC334" s="1" t="n">
        <v>1.5</v>
      </c>
      <c r="KD334" s="1" t="n">
        <v>90</v>
      </c>
      <c r="KE334" s="1" t="n">
        <v>3.573</v>
      </c>
      <c r="KF334" s="1" t="n">
        <v>45.573</v>
      </c>
      <c r="KG334" s="1" t="n">
        <v>7.541</v>
      </c>
    </row>
    <row r="335" customFormat="false" ht="15" hidden="false" customHeight="true" outlineLevel="0" collapsed="false">
      <c r="A335" s="1" t="n">
        <v>31238</v>
      </c>
      <c r="B335" s="1" t="n">
        <v>2</v>
      </c>
      <c r="C335" s="1" t="n">
        <v>44</v>
      </c>
      <c r="D335" s="1" t="n">
        <v>1</v>
      </c>
      <c r="E335" s="1" t="n">
        <v>0</v>
      </c>
      <c r="F335" s="1" t="n">
        <v>0</v>
      </c>
      <c r="G335" s="1" t="n">
        <v>1</v>
      </c>
      <c r="H335" s="1" t="n">
        <v>1</v>
      </c>
      <c r="I335" s="1" t="n">
        <v>0</v>
      </c>
      <c r="J335" s="1" t="n">
        <v>0</v>
      </c>
      <c r="K335" s="1" t="n">
        <v>1</v>
      </c>
      <c r="L335" s="1" t="n">
        <v>0</v>
      </c>
      <c r="M335" s="1" t="n">
        <v>0</v>
      </c>
      <c r="N335" s="1" t="n">
        <v>0</v>
      </c>
      <c r="O335" s="1" t="n">
        <v>1</v>
      </c>
      <c r="P335" s="1" t="n">
        <f aca="false">SUM(E335:O335)</f>
        <v>4</v>
      </c>
      <c r="Q335" s="1" t="n">
        <v>120</v>
      </c>
      <c r="R335" s="1" t="n">
        <v>80</v>
      </c>
      <c r="S335" s="1" t="n">
        <v>40</v>
      </c>
      <c r="T335" s="2" t="n">
        <v>93.3333333333333</v>
      </c>
      <c r="U335" s="3" t="n">
        <v>58.2</v>
      </c>
      <c r="V335" s="3" t="n">
        <v>153.5</v>
      </c>
      <c r="W335" s="2" t="n">
        <v>24.7005273265499</v>
      </c>
      <c r="X335" s="2" t="n">
        <v>0</v>
      </c>
      <c r="AD335" s="3" t="n">
        <v>31.5</v>
      </c>
      <c r="AE335" s="3" t="n">
        <v>18.3</v>
      </c>
      <c r="AF335" s="3" t="n">
        <v>39.9</v>
      </c>
      <c r="AG335" s="1" t="n">
        <v>5</v>
      </c>
      <c r="AH335" s="3" t="n">
        <v>47.3</v>
      </c>
      <c r="AI335" s="3" t="n">
        <v>27.5</v>
      </c>
      <c r="AJ335" s="3" t="n">
        <v>37.9</v>
      </c>
      <c r="AK335" s="3" t="n">
        <v>2</v>
      </c>
      <c r="AL335" s="1" t="n">
        <v>1210</v>
      </c>
      <c r="AM335" s="1" t="n">
        <v>37</v>
      </c>
      <c r="AN335" s="1" t="n">
        <v>1984</v>
      </c>
      <c r="AO335" s="1" t="n">
        <v>375</v>
      </c>
      <c r="AP335" s="1" t="n">
        <v>436</v>
      </c>
      <c r="AQ335" s="1" t="n">
        <v>500</v>
      </c>
      <c r="AR335" s="1" t="n">
        <v>538</v>
      </c>
      <c r="AS335" s="1" t="n">
        <v>506</v>
      </c>
      <c r="AT335" s="1" t="n">
        <v>6</v>
      </c>
      <c r="AU335" s="1" t="n">
        <f aca="false">((AO335*15)+(AP335*30)+(AQ335*30)+(AR335*30)+(AS335*15))-(AO335*120)</f>
        <v>12435</v>
      </c>
      <c r="AV335" s="1" t="n">
        <f aca="false">((AO335*15)+(AP335*30)+(AQ335*30)+(AR335*30)+(AS335*15))</f>
        <v>57435</v>
      </c>
      <c r="AX335" s="4" t="n">
        <f aca="false">10000/SQRT((AO335*BE335)*(AVERAGE(AO335:AS335)*AVERAGE(BE335:BI335)))</f>
        <v>7.32846858614321</v>
      </c>
      <c r="AY335" s="4" t="n">
        <v>0</v>
      </c>
      <c r="AZ335" s="2" t="n">
        <f aca="false">(AO335*BE335)/405</f>
        <v>2.64814814814815</v>
      </c>
      <c r="BA335" s="2" t="n">
        <v>1</v>
      </c>
      <c r="BB335" s="2" t="n">
        <f aca="false">1/(LOG(BE335)+LOG(AO335))</f>
        <v>0.329989734256059</v>
      </c>
      <c r="BC335" s="2" t="n">
        <f aca="false">(BF335-BE335)/(AP335-AO335)</f>
        <v>0.0249180327868852</v>
      </c>
      <c r="BD335" s="2" t="n">
        <f aca="false">(20*BE335)/((AO335/18)-3.5)</f>
        <v>3.3</v>
      </c>
      <c r="BE335" s="3" t="n">
        <v>2.86</v>
      </c>
      <c r="BF335" s="3" t="n">
        <v>4.38</v>
      </c>
      <c r="BG335" s="3" t="n">
        <v>4.02</v>
      </c>
      <c r="BH335" s="3" t="n">
        <v>3.5</v>
      </c>
      <c r="BI335" s="3" t="n">
        <v>3.67</v>
      </c>
      <c r="BJ335" s="2" t="n">
        <f aca="false">((BE335*15)+(BF335*30)+(BG335*30)+(BH335*30)+(BI335*15))-(BE335*120)</f>
        <v>111.75</v>
      </c>
      <c r="BK335" s="2" t="n">
        <f aca="false">((BE335*15)+(BF335*30)+(BG335*30)+(BH335*30)+(BI335*15))</f>
        <v>454.95</v>
      </c>
      <c r="BL335" s="2" t="n">
        <f aca="false">(1/BE335)</f>
        <v>0.34965034965035</v>
      </c>
      <c r="BM335" s="2" t="n">
        <f aca="false">(BJ335/AU335)</f>
        <v>0.00898673100120627</v>
      </c>
      <c r="BN335" s="2" t="n">
        <f aca="false">(BK335/AV335)</f>
        <v>0.00792112823191434</v>
      </c>
      <c r="BO335" s="2" t="n">
        <f aca="false">(AX335*BM335)</f>
        <v>0.0658589758344595</v>
      </c>
      <c r="BP335" s="2" t="n">
        <f aca="false">(AX335*BN335)</f>
        <v>0.0580497394143963</v>
      </c>
      <c r="BQ335" s="2" t="n">
        <v>1</v>
      </c>
      <c r="BR335" s="4" t="n">
        <f aca="false">(BC335*BL335)</f>
        <v>0.0087125988765333</v>
      </c>
      <c r="BS335" s="1" t="n">
        <v>247</v>
      </c>
      <c r="BT335" s="1" t="n">
        <v>1</v>
      </c>
      <c r="BU335" s="1" t="n">
        <v>36</v>
      </c>
      <c r="BV335" s="1" t="n">
        <v>1</v>
      </c>
      <c r="BW335" s="1" t="n">
        <v>175</v>
      </c>
      <c r="BX335" s="1" t="n">
        <v>1</v>
      </c>
      <c r="BY335" s="1" t="n">
        <v>36</v>
      </c>
      <c r="BZ335" s="1" t="n">
        <v>182</v>
      </c>
      <c r="CA335" s="1" t="n">
        <v>1</v>
      </c>
      <c r="CB335" s="1" t="n">
        <v>1</v>
      </c>
      <c r="CL335" s="4" t="n">
        <v>0.0425</v>
      </c>
      <c r="CM335" s="4" t="n">
        <v>0.0375</v>
      </c>
      <c r="FQ335" s="1" t="n">
        <v>18.33</v>
      </c>
      <c r="FT335" s="1" t="n">
        <v>3</v>
      </c>
      <c r="FU335" s="1" t="n">
        <v>1</v>
      </c>
      <c r="FV335" s="1" t="n">
        <v>1</v>
      </c>
      <c r="FW335" s="1" t="n">
        <v>2668.36</v>
      </c>
      <c r="FX335" s="1" t="n">
        <v>85.65</v>
      </c>
      <c r="FY335" s="1" t="n">
        <v>25.8</v>
      </c>
      <c r="FZ335" s="1" t="n">
        <v>43.97</v>
      </c>
      <c r="GA335" s="1" t="n">
        <v>35.03</v>
      </c>
      <c r="GB335" s="1" t="n">
        <v>388.69</v>
      </c>
      <c r="GC335" s="1" t="n">
        <v>47.94</v>
      </c>
      <c r="GD335" s="1" t="n">
        <v>31.88</v>
      </c>
      <c r="GE335" s="1" t="n">
        <v>4.17</v>
      </c>
      <c r="GF335" s="1" t="n">
        <v>149.3</v>
      </c>
      <c r="GG335" s="1" t="n">
        <v>1.5</v>
      </c>
      <c r="GH335" s="1" t="n">
        <v>20.37</v>
      </c>
      <c r="GI335" s="1" t="n">
        <v>10.1</v>
      </c>
      <c r="GJ335" s="1" t="n">
        <v>41.73</v>
      </c>
      <c r="GK335" s="1" t="n">
        <v>34.14</v>
      </c>
      <c r="GL335" s="1" t="n">
        <v>22.4</v>
      </c>
      <c r="GM335" s="1" t="n">
        <v>11.27</v>
      </c>
      <c r="GN335" s="1" t="n">
        <v>0</v>
      </c>
      <c r="GO335" s="1" t="n">
        <v>29.88</v>
      </c>
      <c r="GP335" s="1" t="n">
        <v>11.41</v>
      </c>
      <c r="GQ335" s="1" t="n">
        <v>6.27</v>
      </c>
      <c r="GR335" s="1" t="n">
        <v>2.1</v>
      </c>
      <c r="GS335" s="1" t="n">
        <v>857.21</v>
      </c>
      <c r="GT335" s="1" t="n">
        <v>17.36</v>
      </c>
      <c r="GU335" s="1" t="n">
        <v>0.72</v>
      </c>
      <c r="GV335" s="1" t="n">
        <v>383.67</v>
      </c>
      <c r="GW335" s="1" t="n">
        <v>1484.02</v>
      </c>
      <c r="GX335" s="1" t="n">
        <v>3656.98</v>
      </c>
      <c r="GY335" s="1" t="n">
        <v>3671.47</v>
      </c>
      <c r="GZ335" s="1" t="n">
        <v>8.56</v>
      </c>
      <c r="HA335" s="1" t="n">
        <v>1.77</v>
      </c>
      <c r="HB335" s="1" t="n">
        <v>2.82</v>
      </c>
      <c r="HC335" s="1" t="n">
        <v>0</v>
      </c>
      <c r="HD335" s="1" t="n">
        <v>82.76</v>
      </c>
      <c r="HE335" s="1" t="n">
        <v>251.97</v>
      </c>
      <c r="HF335" s="1" t="n">
        <v>2.25</v>
      </c>
      <c r="HG335" s="1" t="n">
        <v>2.1</v>
      </c>
      <c r="HH335" s="1" t="n">
        <v>19.71</v>
      </c>
      <c r="HI335" s="1" t="n">
        <v>5.32</v>
      </c>
      <c r="HJ335" s="1" t="n">
        <v>2.25</v>
      </c>
      <c r="HK335" s="1" t="n">
        <v>0.23</v>
      </c>
      <c r="HL335" s="1" t="n">
        <v>514.53</v>
      </c>
      <c r="HM335" s="1" t="n">
        <v>3.68</v>
      </c>
      <c r="HN335" s="1" t="n">
        <v>43.43</v>
      </c>
      <c r="HO335" s="1" t="n">
        <v>3083.64</v>
      </c>
      <c r="HP335" s="1" t="n">
        <v>5713.65</v>
      </c>
      <c r="HQ335" s="1" t="n">
        <v>36.28</v>
      </c>
      <c r="HR335" s="1" t="n">
        <v>1620.25</v>
      </c>
      <c r="HS335" s="1" t="n">
        <v>934.92</v>
      </c>
      <c r="HT335" s="1" t="n">
        <v>7061.81</v>
      </c>
      <c r="HU335" s="1" t="n">
        <v>442.12</v>
      </c>
      <c r="HV335" s="1" t="n">
        <v>103.45</v>
      </c>
      <c r="HW335" s="1" t="n">
        <v>9.21</v>
      </c>
      <c r="HX335" s="1" t="n">
        <v>7.5</v>
      </c>
      <c r="HY335" s="1" t="n">
        <v>8.15</v>
      </c>
      <c r="HZ335" s="1" t="n">
        <v>1.38</v>
      </c>
      <c r="IA335" s="1" t="n">
        <v>14.44</v>
      </c>
      <c r="IB335" s="1" t="n">
        <v>2.2</v>
      </c>
      <c r="IC335" s="1" t="n">
        <v>27.88</v>
      </c>
      <c r="ID335" s="1" t="n">
        <v>10.31</v>
      </c>
      <c r="IE335" s="1" t="n">
        <v>23.31</v>
      </c>
      <c r="IF335" s="1" t="n">
        <v>32.73</v>
      </c>
      <c r="IG335" s="1" t="n">
        <v>16.46</v>
      </c>
      <c r="IH335" s="1" t="n">
        <v>377.42</v>
      </c>
      <c r="II335" s="1" t="n">
        <v>0</v>
      </c>
      <c r="IJ335" s="1" t="n">
        <v>22.66</v>
      </c>
      <c r="IK335" s="1" t="n">
        <v>49.24</v>
      </c>
      <c r="IL335" s="1" t="n">
        <v>1953871.4</v>
      </c>
      <c r="IM335" s="1" t="n">
        <v>5026.81</v>
      </c>
      <c r="IN335" s="1" t="n">
        <v>60.84</v>
      </c>
      <c r="IO335" s="1" t="n">
        <v>0.12</v>
      </c>
      <c r="IP335" s="1" t="n">
        <v>0.15</v>
      </c>
      <c r="IQ335" s="1" t="n">
        <v>0.17</v>
      </c>
      <c r="IR335" s="1" t="n">
        <v>0.34</v>
      </c>
      <c r="IS335" s="1" t="n">
        <v>0.2</v>
      </c>
      <c r="IT335" s="1" t="n">
        <v>0.1</v>
      </c>
      <c r="IU335" s="1" t="n">
        <v>0.87</v>
      </c>
      <c r="IV335" s="1" t="n">
        <v>1.12</v>
      </c>
      <c r="IW335" s="1" t="n">
        <v>13.2</v>
      </c>
      <c r="IX335" s="1" t="n">
        <v>10.36</v>
      </c>
      <c r="IY335" s="1" t="n">
        <v>5.26</v>
      </c>
      <c r="IZ335" s="1" t="n">
        <v>4.04</v>
      </c>
      <c r="JA335" s="1" t="n">
        <v>1.1</v>
      </c>
      <c r="JB335" s="1" t="n">
        <v>0.06</v>
      </c>
      <c r="JC335" s="1" t="n">
        <v>28.17</v>
      </c>
      <c r="JD335" s="1" t="n">
        <v>14.09</v>
      </c>
      <c r="JE335" s="1" t="n">
        <v>2.27</v>
      </c>
      <c r="JF335" s="1" t="n">
        <v>0.13</v>
      </c>
      <c r="JG335" s="1" t="n">
        <v>0.01</v>
      </c>
      <c r="JH335" s="1" t="n">
        <v>13.43</v>
      </c>
      <c r="JI335" s="1" t="n">
        <v>9.59</v>
      </c>
      <c r="JJ335" s="1" t="n">
        <v>0.25</v>
      </c>
      <c r="JK335" s="1" t="n">
        <v>0.6</v>
      </c>
      <c r="JL335" s="1" t="n">
        <v>0.94</v>
      </c>
      <c r="JM335" s="1" t="n">
        <v>1</v>
      </c>
      <c r="JN335" s="1" t="n">
        <v>0</v>
      </c>
      <c r="JO335" s="1" t="n">
        <v>0.14</v>
      </c>
      <c r="JP335" s="1" t="n">
        <v>0.08</v>
      </c>
      <c r="JQ335" s="1" t="n">
        <v>0.01</v>
      </c>
      <c r="JR335" s="1" t="n">
        <v>0</v>
      </c>
      <c r="JS335" s="1" t="n">
        <v>0</v>
      </c>
      <c r="JT335" s="1" t="n">
        <v>0.05</v>
      </c>
      <c r="JU335" s="1" t="n">
        <v>0.01</v>
      </c>
      <c r="JV335" s="1" t="n">
        <v>12</v>
      </c>
      <c r="JW335" s="1" t="n">
        <v>720</v>
      </c>
      <c r="JX335" s="1" t="n">
        <v>10.8</v>
      </c>
      <c r="JY335" s="1" t="n">
        <v>12.35</v>
      </c>
      <c r="JZ335" s="1" t="n">
        <v>12.5</v>
      </c>
      <c r="KA335" s="1" t="n">
        <v>750</v>
      </c>
      <c r="KB335" s="1" t="n">
        <v>18.6241</v>
      </c>
      <c r="KC335" s="1" t="n">
        <v>7.234</v>
      </c>
      <c r="KD335" s="1" t="n">
        <v>434.04</v>
      </c>
      <c r="KE335" s="1" t="n">
        <v>33.274</v>
      </c>
      <c r="KF335" s="1" t="n">
        <v>45.274</v>
      </c>
      <c r="KG335" s="1" t="n">
        <v>61.0341</v>
      </c>
    </row>
    <row r="336" customFormat="false" ht="15" hidden="false" customHeight="true" outlineLevel="0" collapsed="false">
      <c r="A336" s="1" t="n">
        <v>31240</v>
      </c>
      <c r="B336" s="1" t="n">
        <v>2</v>
      </c>
      <c r="C336" s="1" t="n">
        <v>37</v>
      </c>
      <c r="D336" s="1" t="n">
        <v>1</v>
      </c>
      <c r="E336" s="1" t="n">
        <v>1</v>
      </c>
      <c r="F336" s="1" t="n">
        <v>0</v>
      </c>
      <c r="G336" s="1" t="n">
        <v>0</v>
      </c>
      <c r="H336" s="1" t="n">
        <v>0</v>
      </c>
      <c r="I336" s="1" t="n">
        <v>0</v>
      </c>
      <c r="J336" s="1" t="n">
        <v>0</v>
      </c>
      <c r="K336" s="1" t="n">
        <v>0</v>
      </c>
      <c r="L336" s="1" t="n">
        <v>0</v>
      </c>
      <c r="M336" s="1" t="n">
        <v>0</v>
      </c>
      <c r="N336" s="1" t="n">
        <v>0</v>
      </c>
      <c r="O336" s="1" t="n">
        <v>1</v>
      </c>
      <c r="P336" s="1" t="n">
        <f aca="false">SUM(E336:O336)</f>
        <v>2</v>
      </c>
      <c r="Q336" s="1" t="n">
        <v>120</v>
      </c>
      <c r="R336" s="1" t="n">
        <v>80</v>
      </c>
      <c r="S336" s="1" t="n">
        <v>40</v>
      </c>
      <c r="T336" s="2" t="n">
        <v>93.3333333333333</v>
      </c>
      <c r="U336" s="3" t="n">
        <v>62.8</v>
      </c>
      <c r="V336" s="3" t="n">
        <v>163.5</v>
      </c>
      <c r="W336" s="2" t="n">
        <v>23.4922238120622</v>
      </c>
      <c r="X336" s="2" t="n">
        <v>0</v>
      </c>
      <c r="AD336" s="3" t="n">
        <v>35.7</v>
      </c>
      <c r="AE336" s="3" t="n">
        <v>22.4</v>
      </c>
      <c r="AF336" s="3" t="n">
        <v>40.4</v>
      </c>
      <c r="AG336" s="1" t="n">
        <v>5</v>
      </c>
      <c r="AH336" s="3" t="n">
        <v>44.9</v>
      </c>
      <c r="AI336" s="3" t="n">
        <v>28.2</v>
      </c>
      <c r="AJ336" s="3" t="n">
        <v>38.3</v>
      </c>
      <c r="AK336" s="3" t="n">
        <v>2.1</v>
      </c>
      <c r="AL336" s="1" t="n">
        <v>1249</v>
      </c>
      <c r="AM336" s="1" t="n">
        <v>46</v>
      </c>
      <c r="AN336" s="1" t="n">
        <v>1948</v>
      </c>
      <c r="AO336" s="1" t="n">
        <v>91</v>
      </c>
      <c r="AP336" s="1" t="n">
        <v>112</v>
      </c>
      <c r="AQ336" s="1" t="n">
        <v>90</v>
      </c>
      <c r="AR336" s="1" t="n">
        <v>84</v>
      </c>
      <c r="AS336" s="1" t="n">
        <v>88</v>
      </c>
      <c r="AT336" s="1" t="n">
        <v>1</v>
      </c>
      <c r="AU336" s="1" t="n">
        <f aca="false">((AO336*15)+(AP336*30)+(AQ336*30)+(AR336*30)+(AS336*15))-(AO336*120)</f>
        <v>345</v>
      </c>
      <c r="AV336" s="1" t="n">
        <f aca="false">((AO336*15)+(AP336*30)+(AQ336*30)+(AR336*30)+(AS336*15))</f>
        <v>11265</v>
      </c>
      <c r="BS336" s="1" t="n">
        <v>249</v>
      </c>
      <c r="BT336" s="1" t="n">
        <v>1</v>
      </c>
      <c r="BU336" s="1" t="n">
        <v>46</v>
      </c>
      <c r="BV336" s="1" t="n">
        <v>1</v>
      </c>
      <c r="BW336" s="1" t="n">
        <v>179</v>
      </c>
      <c r="BX336" s="1" t="n">
        <v>1</v>
      </c>
      <c r="BY336" s="1" t="n">
        <v>24</v>
      </c>
      <c r="BZ336" s="1" t="n">
        <v>122</v>
      </c>
      <c r="CA336" s="1" t="n">
        <v>0</v>
      </c>
      <c r="CB336" s="1" t="n">
        <v>1</v>
      </c>
      <c r="CL336" s="4" t="n">
        <v>0.035</v>
      </c>
      <c r="CM336" s="4" t="n">
        <v>0.0425</v>
      </c>
    </row>
    <row r="337" customFormat="false" ht="15" hidden="false" customHeight="true" outlineLevel="0" collapsed="false">
      <c r="A337" s="1" t="n">
        <v>31241</v>
      </c>
      <c r="B337" s="1" t="n">
        <v>2</v>
      </c>
      <c r="C337" s="1" t="n">
        <v>47</v>
      </c>
      <c r="D337" s="1" t="n">
        <v>1</v>
      </c>
      <c r="E337" s="1" t="n">
        <v>1</v>
      </c>
      <c r="F337" s="1" t="n">
        <v>1</v>
      </c>
      <c r="G337" s="1" t="n">
        <v>1</v>
      </c>
      <c r="H337" s="1" t="n">
        <v>0</v>
      </c>
      <c r="I337" s="1" t="n">
        <v>0</v>
      </c>
      <c r="J337" s="1" t="n">
        <v>0</v>
      </c>
      <c r="K337" s="1" t="n">
        <v>0</v>
      </c>
      <c r="L337" s="1" t="n">
        <v>0</v>
      </c>
      <c r="M337" s="1" t="n">
        <v>1</v>
      </c>
      <c r="N337" s="1" t="n">
        <v>0</v>
      </c>
      <c r="O337" s="1" t="n">
        <v>0</v>
      </c>
      <c r="P337" s="1" t="n">
        <f aca="false">SUM(E337:O337)</f>
        <v>4</v>
      </c>
      <c r="Q337" s="1" t="n">
        <v>122</v>
      </c>
      <c r="R337" s="1" t="n">
        <v>84</v>
      </c>
      <c r="S337" s="1" t="n">
        <v>38</v>
      </c>
      <c r="T337" s="2" t="n">
        <v>96.6666666666667</v>
      </c>
      <c r="U337" s="3" t="n">
        <v>89.2</v>
      </c>
      <c r="V337" s="3" t="n">
        <v>159.5</v>
      </c>
      <c r="W337" s="2" t="n">
        <v>35.0625485205531</v>
      </c>
      <c r="X337" s="2" t="n">
        <v>2</v>
      </c>
      <c r="Y337" s="3" t="n">
        <v>95</v>
      </c>
      <c r="Z337" s="3" t="n">
        <v>118</v>
      </c>
      <c r="AA337" s="2" t="n">
        <v>45.0699301770606</v>
      </c>
      <c r="AB337" s="2" t="n">
        <v>0.595611285266458</v>
      </c>
      <c r="AC337" s="2" t="n">
        <v>0.805084745762712</v>
      </c>
      <c r="AD337" s="3" t="n">
        <v>46.3</v>
      </c>
      <c r="AE337" s="3" t="n">
        <v>41.3</v>
      </c>
      <c r="AF337" s="3" t="n">
        <v>47.9</v>
      </c>
      <c r="AG337" s="1" t="n">
        <v>12</v>
      </c>
      <c r="AH337" s="3" t="n">
        <v>38.6</v>
      </c>
      <c r="AI337" s="3" t="n">
        <v>34.4</v>
      </c>
      <c r="AJ337" s="3" t="n">
        <v>45.5</v>
      </c>
      <c r="AK337" s="3" t="n">
        <v>2.4</v>
      </c>
      <c r="AL337" s="1" t="n">
        <v>1498</v>
      </c>
      <c r="AM337" s="1" t="n">
        <v>62</v>
      </c>
      <c r="AN337" s="1" t="n">
        <v>2337</v>
      </c>
      <c r="AO337" s="1" t="n">
        <v>104</v>
      </c>
      <c r="AP337" s="1" t="n">
        <v>128</v>
      </c>
      <c r="AQ337" s="1" t="n">
        <v>152</v>
      </c>
      <c r="AR337" s="1" t="n">
        <v>170</v>
      </c>
      <c r="AS337" s="1" t="n">
        <v>168</v>
      </c>
      <c r="AT337" s="1" t="n">
        <v>4</v>
      </c>
      <c r="AU337" s="1" t="n">
        <f aca="false">((AO337*15)+(AP337*30)+(AQ337*30)+(AR337*30)+(AS337*15))-(AO337*120)</f>
        <v>5100</v>
      </c>
      <c r="AV337" s="1" t="n">
        <f aca="false">((AO337*15)+(AP337*30)+(AQ337*30)+(AR337*30)+(AS337*15))</f>
        <v>17580</v>
      </c>
      <c r="AW337" s="1" t="n">
        <v>5.58</v>
      </c>
      <c r="AX337" s="4" t="n">
        <f aca="false">10000/SQRT((AO337*BE337)*(AVERAGE(AO337:AS337)*AVERAGE(BE337:BI337)))</f>
        <v>2.2301967544315</v>
      </c>
      <c r="AY337" s="4" t="n">
        <v>1</v>
      </c>
      <c r="AZ337" s="2" t="n">
        <f aca="false">(AO337*BE337)/405</f>
        <v>4.00592592592593</v>
      </c>
      <c r="BA337" s="2" t="n">
        <v>1</v>
      </c>
      <c r="BB337" s="2" t="n">
        <f aca="false">1/(LOG(BE337)+LOG(AO337))</f>
        <v>0.311511152853445</v>
      </c>
      <c r="BC337" s="2" t="n">
        <f aca="false">(BF337-BE337)/(AP337-AO337)</f>
        <v>1.22916666666667</v>
      </c>
      <c r="BD337" s="2" t="n">
        <f aca="false">(20*BE337)/((AO337/18)-3.5)</f>
        <v>136.975609756098</v>
      </c>
      <c r="BE337" s="3" t="n">
        <v>15.6</v>
      </c>
      <c r="BF337" s="3" t="n">
        <v>45.1</v>
      </c>
      <c r="BG337" s="3" t="n">
        <v>90.4</v>
      </c>
      <c r="BH337" s="3" t="n">
        <v>130</v>
      </c>
      <c r="BI337" s="3" t="n">
        <v>148</v>
      </c>
      <c r="BJ337" s="2" t="n">
        <f aca="false">((BE337*15)+(BF337*30)+(BG337*30)+(BH337*30)+(BI337*15))-(BE337*120)</f>
        <v>8547</v>
      </c>
      <c r="BK337" s="2" t="n">
        <f aca="false">((BE337*15)+(BF337*30)+(BG337*30)+(BH337*30)+(BI337*15))</f>
        <v>10419</v>
      </c>
      <c r="BL337" s="2" t="n">
        <f aca="false">(1/BE337)</f>
        <v>0.0641025641025641</v>
      </c>
      <c r="BM337" s="2" t="n">
        <f aca="false">(BJ337/AU337)</f>
        <v>1.67588235294118</v>
      </c>
      <c r="BN337" s="2" t="n">
        <f aca="false">(BK337/AV337)</f>
        <v>0.592662116040956</v>
      </c>
      <c r="BO337" s="2" t="n">
        <f aca="false">(AX337*BM337)</f>
        <v>3.73754738433843</v>
      </c>
      <c r="BP337" s="2" t="n">
        <f aca="false">(AX337*BN337)</f>
        <v>1.32175312766904</v>
      </c>
      <c r="BQ337" s="2" t="n">
        <v>2</v>
      </c>
      <c r="BR337" s="4" t="n">
        <f aca="false">(BC337*BL337)</f>
        <v>0.0787927350427351</v>
      </c>
      <c r="BS337" s="1" t="n">
        <v>182</v>
      </c>
      <c r="BT337" s="1" t="n">
        <v>0</v>
      </c>
      <c r="BU337" s="1" t="n">
        <v>56</v>
      </c>
      <c r="BV337" s="1" t="n">
        <v>0</v>
      </c>
      <c r="BW337" s="1" t="n">
        <v>103</v>
      </c>
      <c r="BX337" s="1" t="n">
        <v>0</v>
      </c>
      <c r="BY337" s="1" t="n">
        <v>23</v>
      </c>
      <c r="BZ337" s="1" t="n">
        <v>114</v>
      </c>
      <c r="CA337" s="1" t="n">
        <v>0</v>
      </c>
      <c r="CB337" s="1" t="n">
        <v>4</v>
      </c>
      <c r="CC337" s="1" t="n">
        <v>1</v>
      </c>
      <c r="CL337" s="4" t="n">
        <v>0.05</v>
      </c>
      <c r="CM337" s="4" t="n">
        <v>0.05</v>
      </c>
      <c r="FM337" s="1" t="n">
        <v>7</v>
      </c>
      <c r="FN337" s="1" t="n">
        <v>7</v>
      </c>
      <c r="FO337" s="1" t="n">
        <v>2</v>
      </c>
      <c r="FP337" s="1" t="n">
        <v>2</v>
      </c>
      <c r="FQ337" s="1" t="n">
        <v>27.22001</v>
      </c>
      <c r="FR337" s="1" t="n">
        <v>196.1087</v>
      </c>
      <c r="FS337" s="1" t="n">
        <v>0</v>
      </c>
      <c r="FT337" s="1" t="n">
        <v>4</v>
      </c>
      <c r="FU337" s="1" t="n">
        <v>3</v>
      </c>
      <c r="FV337" s="1" t="n">
        <v>2</v>
      </c>
      <c r="FW337" s="1" t="n">
        <v>1774.22</v>
      </c>
      <c r="FX337" s="1" t="n">
        <v>34.24</v>
      </c>
      <c r="FY337" s="1" t="n">
        <v>15.65</v>
      </c>
      <c r="FZ337" s="1" t="n">
        <v>15.07</v>
      </c>
      <c r="GA337" s="1" t="n">
        <v>13.75</v>
      </c>
      <c r="GB337" s="1" t="n">
        <v>351.83</v>
      </c>
      <c r="GC337" s="1" t="n">
        <v>32.03</v>
      </c>
      <c r="GD337" s="1" t="n">
        <v>22.01</v>
      </c>
      <c r="GE337" s="1" t="n">
        <v>2.21</v>
      </c>
      <c r="GF337" s="1" t="n">
        <v>50.32</v>
      </c>
      <c r="GG337" s="1" t="n">
        <v>1.55</v>
      </c>
      <c r="GH337" s="1" t="n">
        <v>19.17</v>
      </c>
      <c r="GI337" s="1" t="n">
        <v>5.45</v>
      </c>
      <c r="GJ337" s="1" t="n">
        <v>23.8</v>
      </c>
      <c r="GK337" s="1" t="n">
        <v>24.11</v>
      </c>
      <c r="GL337" s="1" t="n">
        <v>9.99</v>
      </c>
      <c r="GM337" s="1" t="n">
        <v>6.08</v>
      </c>
      <c r="GN337" s="1" t="n">
        <v>0</v>
      </c>
      <c r="GO337" s="1" t="n">
        <v>8.29</v>
      </c>
      <c r="GP337" s="1" t="n">
        <v>2.25</v>
      </c>
      <c r="GQ337" s="1" t="n">
        <v>2.36</v>
      </c>
      <c r="GR337" s="1" t="n">
        <v>0.97</v>
      </c>
      <c r="GS337" s="1" t="n">
        <v>545.29</v>
      </c>
      <c r="GT337" s="1" t="n">
        <v>9.67</v>
      </c>
      <c r="GU337" s="1" t="n">
        <v>0.62</v>
      </c>
      <c r="GV337" s="1" t="n">
        <v>280.03</v>
      </c>
      <c r="GW337" s="1" t="n">
        <v>709.67</v>
      </c>
      <c r="GX337" s="1" t="n">
        <v>2924.11</v>
      </c>
      <c r="GY337" s="1" t="n">
        <v>800.17</v>
      </c>
      <c r="GZ337" s="1" t="n">
        <v>4.16</v>
      </c>
      <c r="HA337" s="1" t="n">
        <v>1.47</v>
      </c>
      <c r="HB337" s="1" t="n">
        <v>2.4</v>
      </c>
      <c r="HC337" s="1" t="n">
        <v>0</v>
      </c>
      <c r="HD337" s="1" t="n">
        <v>26.94</v>
      </c>
      <c r="HE337" s="1" t="n">
        <v>364.88</v>
      </c>
      <c r="HF337" s="1" t="n">
        <v>0.91</v>
      </c>
      <c r="HG337" s="1" t="n">
        <v>0.86</v>
      </c>
      <c r="HH337" s="1" t="n">
        <v>11.22</v>
      </c>
      <c r="HI337" s="1" t="n">
        <v>3.52</v>
      </c>
      <c r="HJ337" s="1" t="n">
        <v>1.37</v>
      </c>
      <c r="HK337" s="1" t="n">
        <v>0.72</v>
      </c>
      <c r="HL337" s="1" t="n">
        <v>271.88</v>
      </c>
      <c r="HM337" s="1" t="n">
        <v>1.4</v>
      </c>
      <c r="HN337" s="1" t="n">
        <v>37.73</v>
      </c>
      <c r="HO337" s="1" t="n">
        <v>3761.23</v>
      </c>
      <c r="HP337" s="1" t="n">
        <v>3593.62</v>
      </c>
      <c r="HQ337" s="1" t="n">
        <v>37.32</v>
      </c>
      <c r="HR337" s="1" t="n">
        <v>1027.25</v>
      </c>
      <c r="HS337" s="1" t="n">
        <v>511.76</v>
      </c>
      <c r="HT337" s="1" t="n">
        <v>3172.37</v>
      </c>
      <c r="HU337" s="1" t="n">
        <v>708.01</v>
      </c>
      <c r="HV337" s="1" t="n">
        <v>113.46</v>
      </c>
      <c r="HW337" s="1" t="n">
        <v>5.47</v>
      </c>
      <c r="HX337" s="1" t="n">
        <v>4.9</v>
      </c>
      <c r="HY337" s="1" t="n">
        <v>4.46</v>
      </c>
      <c r="HZ337" s="1" t="n">
        <v>0.18</v>
      </c>
      <c r="IA337" s="1" t="n">
        <v>3.28</v>
      </c>
      <c r="IB337" s="1" t="n">
        <v>0.79</v>
      </c>
      <c r="IC337" s="1" t="n">
        <v>9.25</v>
      </c>
      <c r="ID337" s="1" t="n">
        <v>4.92</v>
      </c>
      <c r="IE337" s="1" t="n">
        <v>8.43</v>
      </c>
      <c r="IF337" s="1" t="n">
        <v>12.14</v>
      </c>
      <c r="IG337" s="1" t="n">
        <v>6.42</v>
      </c>
      <c r="IH337" s="1" t="n">
        <v>88.25</v>
      </c>
      <c r="II337" s="1" t="n">
        <v>0</v>
      </c>
      <c r="IJ337" s="1" t="n">
        <v>0.11</v>
      </c>
      <c r="IK337" s="1" t="n">
        <v>118.49</v>
      </c>
      <c r="IL337" s="1" t="n">
        <v>3913775.5</v>
      </c>
      <c r="IM337" s="1" t="n">
        <v>11124.05</v>
      </c>
      <c r="IN337" s="1" t="n">
        <v>26.28</v>
      </c>
      <c r="IO337" s="1" t="n">
        <v>0.11</v>
      </c>
      <c r="IP337" s="1" t="n">
        <v>0.06</v>
      </c>
      <c r="IQ337" s="1" t="n">
        <v>0.04</v>
      </c>
      <c r="IR337" s="1" t="n">
        <v>0.09</v>
      </c>
      <c r="IS337" s="1" t="n">
        <v>0.1</v>
      </c>
      <c r="IT337" s="1" t="n">
        <v>0.06</v>
      </c>
      <c r="IU337" s="1" t="n">
        <v>0.52</v>
      </c>
      <c r="IV337" s="1" t="n">
        <v>0.61</v>
      </c>
      <c r="IW337" s="1" t="n">
        <v>4.97</v>
      </c>
      <c r="IX337" s="1" t="n">
        <v>3.33</v>
      </c>
      <c r="IY337" s="1" t="n">
        <v>1.53</v>
      </c>
      <c r="IZ337" s="1" t="n">
        <v>0.82</v>
      </c>
      <c r="JA337" s="1" t="n">
        <v>0.87</v>
      </c>
      <c r="JB337" s="1" t="n">
        <v>0.02</v>
      </c>
      <c r="JC337" s="1" t="n">
        <v>10.2</v>
      </c>
      <c r="JD337" s="1" t="n">
        <v>5.85</v>
      </c>
      <c r="JE337" s="1" t="n">
        <v>0.29</v>
      </c>
      <c r="JF337" s="1" t="n">
        <v>0.11</v>
      </c>
      <c r="JG337" s="1" t="n">
        <v>0.01</v>
      </c>
      <c r="JH337" s="1" t="n">
        <v>4.97</v>
      </c>
      <c r="JI337" s="1" t="n">
        <v>2.87</v>
      </c>
      <c r="JJ337" s="1" t="n">
        <v>0.01</v>
      </c>
      <c r="JK337" s="1" t="n">
        <v>0.03</v>
      </c>
      <c r="JL337" s="1" t="n">
        <v>0.43</v>
      </c>
      <c r="JM337" s="1" t="n">
        <v>0.3</v>
      </c>
      <c r="JN337" s="1" t="n">
        <v>0</v>
      </c>
      <c r="JO337" s="1" t="n">
        <v>0.05</v>
      </c>
      <c r="JP337" s="1" t="n">
        <v>0.01</v>
      </c>
      <c r="JQ337" s="1" t="n">
        <v>0.02</v>
      </c>
      <c r="JR337" s="1" t="n">
        <v>0.02</v>
      </c>
      <c r="JS337" s="1" t="n">
        <v>0.01</v>
      </c>
      <c r="JT337" s="1" t="n">
        <v>0.07</v>
      </c>
      <c r="JU337" s="1" t="n">
        <v>0.06</v>
      </c>
      <c r="JV337" s="1" t="n">
        <v>65</v>
      </c>
      <c r="JW337" s="1" t="n">
        <v>3900</v>
      </c>
      <c r="JX337" s="1" t="n">
        <v>58.5</v>
      </c>
      <c r="JY337" s="1" t="n">
        <v>2.6808</v>
      </c>
      <c r="JZ337" s="1" t="n">
        <v>2.234</v>
      </c>
      <c r="KA337" s="1" t="n">
        <v>134.04</v>
      </c>
      <c r="KB337" s="1" t="n">
        <v>45.805</v>
      </c>
      <c r="KC337" s="1" t="n">
        <v>15.242</v>
      </c>
      <c r="KD337" s="1" t="n">
        <v>914.52</v>
      </c>
      <c r="KE337" s="1" t="n">
        <v>18.234</v>
      </c>
      <c r="KF337" s="1" t="n">
        <v>83.234</v>
      </c>
      <c r="KG337" s="1" t="n">
        <v>51.8968</v>
      </c>
    </row>
    <row r="338" customFormat="false" ht="15" hidden="false" customHeight="true" outlineLevel="0" collapsed="false">
      <c r="A338" s="1" t="n">
        <v>31242</v>
      </c>
      <c r="B338" s="1" t="n">
        <v>2</v>
      </c>
      <c r="C338" s="1" t="n">
        <v>19</v>
      </c>
      <c r="D338" s="1" t="n">
        <v>1</v>
      </c>
      <c r="E338" s="1" t="n">
        <v>1</v>
      </c>
      <c r="F338" s="1" t="n">
        <v>0</v>
      </c>
      <c r="G338" s="1" t="n">
        <v>1</v>
      </c>
      <c r="H338" s="1" t="n">
        <v>0</v>
      </c>
      <c r="I338" s="1" t="n">
        <v>0</v>
      </c>
      <c r="J338" s="1" t="n">
        <v>0</v>
      </c>
      <c r="K338" s="1" t="n">
        <v>0</v>
      </c>
      <c r="L338" s="1" t="n">
        <v>0</v>
      </c>
      <c r="M338" s="1" t="n">
        <v>0</v>
      </c>
      <c r="N338" s="1" t="n">
        <v>0</v>
      </c>
      <c r="O338" s="1" t="n">
        <v>0</v>
      </c>
      <c r="P338" s="1" t="n">
        <f aca="false">SUM(E338:O338)</f>
        <v>2</v>
      </c>
      <c r="Q338" s="1" t="n">
        <v>118</v>
      </c>
      <c r="R338" s="1" t="n">
        <v>76</v>
      </c>
      <c r="S338" s="1" t="n">
        <v>42</v>
      </c>
      <c r="T338" s="2" t="n">
        <v>90</v>
      </c>
      <c r="U338" s="3" t="n">
        <v>55.8</v>
      </c>
      <c r="V338" s="3" t="n">
        <v>169</v>
      </c>
      <c r="W338" s="2" t="n">
        <v>19.5371310528343</v>
      </c>
      <c r="X338" s="2" t="n">
        <v>0</v>
      </c>
      <c r="Y338" s="3" t="n">
        <v>67.4</v>
      </c>
      <c r="Z338" s="3" t="n">
        <v>96.5</v>
      </c>
      <c r="AA338" s="2" t="n">
        <v>30.7335450984397</v>
      </c>
      <c r="AB338" s="2" t="n">
        <v>0.398816568047337</v>
      </c>
      <c r="AC338" s="2" t="n">
        <v>0.698445595854922</v>
      </c>
      <c r="AD338" s="3" t="n">
        <v>21.4</v>
      </c>
      <c r="AE338" s="3" t="n">
        <v>11.9</v>
      </c>
      <c r="AF338" s="3" t="n">
        <v>43.9</v>
      </c>
      <c r="AG338" s="1" t="n">
        <v>1</v>
      </c>
      <c r="AH338" s="3" t="n">
        <v>55</v>
      </c>
      <c r="AI338" s="3" t="n">
        <v>30.7</v>
      </c>
      <c r="AJ338" s="3" t="n">
        <v>41.7</v>
      </c>
      <c r="AK338" s="3" t="n">
        <v>2.2</v>
      </c>
      <c r="AL338" s="1" t="n">
        <v>1365</v>
      </c>
      <c r="AM338" s="1" t="n">
        <v>12</v>
      </c>
      <c r="AN338" s="1" t="n">
        <v>2239</v>
      </c>
      <c r="AO338" s="1" t="n">
        <v>89</v>
      </c>
      <c r="AP338" s="1" t="n">
        <v>124</v>
      </c>
      <c r="AQ338" s="1" t="n">
        <v>81</v>
      </c>
      <c r="AR338" s="1" t="n">
        <v>66</v>
      </c>
      <c r="AS338" s="1" t="n">
        <v>83</v>
      </c>
      <c r="AT338" s="1" t="n">
        <v>1</v>
      </c>
      <c r="AU338" s="1" t="n">
        <f aca="false">((AO338*15)+(AP338*30)+(AQ338*30)+(AR338*30)+(AS338*15))-(AO338*120)</f>
        <v>30</v>
      </c>
      <c r="AV338" s="1" t="n">
        <f aca="false">((AO338*15)+(AP338*30)+(AQ338*30)+(AR338*30)+(AS338*15))</f>
        <v>10710</v>
      </c>
      <c r="AX338" s="4" t="n">
        <f aca="false">10000/SQRT((AO338*BE338)*(AVERAGE(AO338:AS338)*AVERAGE(BE338:BI338)))</f>
        <v>6.21384068075856</v>
      </c>
      <c r="AY338" s="4" t="n">
        <v>0</v>
      </c>
      <c r="AZ338" s="2" t="n">
        <f aca="false">(AO338*BE338)/405</f>
        <v>2.02172839506173</v>
      </c>
      <c r="BA338" s="2" t="n">
        <v>1</v>
      </c>
      <c r="BB338" s="2" t="n">
        <f aca="false">1/(LOG(BE338)+LOG(AO338))</f>
        <v>0.343267749854529</v>
      </c>
      <c r="BC338" s="2" t="n">
        <f aca="false">(BF338-BE338)/(AP338-AO338)</f>
        <v>0.922857142857143</v>
      </c>
      <c r="BD338" s="2" t="n">
        <f aca="false">(20*BE338)/((AO338/18)-3.5)</f>
        <v>127.384615384615</v>
      </c>
      <c r="BE338" s="3" t="n">
        <v>9.2</v>
      </c>
      <c r="BF338" s="3" t="n">
        <v>41.5</v>
      </c>
      <c r="BG338" s="3" t="n">
        <v>49</v>
      </c>
      <c r="BH338" s="3" t="n">
        <v>34</v>
      </c>
      <c r="BI338" s="3" t="n">
        <v>44.8</v>
      </c>
      <c r="BJ338" s="2" t="n">
        <f aca="false">((BE338*15)+(BF338*30)+(BG338*30)+(BH338*30)+(BI338*15))-(BE338*120)</f>
        <v>3441</v>
      </c>
      <c r="BK338" s="2" t="n">
        <f aca="false">((BE338*15)+(BF338*30)+(BG338*30)+(BH338*30)+(BI338*15))</f>
        <v>4545</v>
      </c>
      <c r="BL338" s="2" t="n">
        <f aca="false">(1/BE338)</f>
        <v>0.108695652173913</v>
      </c>
      <c r="BM338" s="2" t="n">
        <f aca="false">(BJ338/AU338)</f>
        <v>114.7</v>
      </c>
      <c r="BN338" s="2" t="n">
        <f aca="false">(BK338/AV338)</f>
        <v>0.42436974789916</v>
      </c>
      <c r="BO338" s="2" t="n">
        <f aca="false">(AX338*BM338)</f>
        <v>712.727526083007</v>
      </c>
      <c r="BP338" s="2" t="n">
        <f aca="false">(AX338*BN338)</f>
        <v>2.63696600317905</v>
      </c>
      <c r="BQ338" s="2" t="n">
        <v>2</v>
      </c>
      <c r="BR338" s="4" t="n">
        <f aca="false">(BC338*BL338)</f>
        <v>0.100310559006211</v>
      </c>
      <c r="BS338" s="1" t="n">
        <v>166</v>
      </c>
      <c r="BT338" s="1" t="n">
        <v>0</v>
      </c>
      <c r="BU338" s="1" t="n">
        <v>54</v>
      </c>
      <c r="BV338" s="1" t="n">
        <v>0</v>
      </c>
      <c r="BW338" s="1" t="n">
        <v>98</v>
      </c>
      <c r="BX338" s="1" t="n">
        <v>0</v>
      </c>
      <c r="BY338" s="1" t="n">
        <v>14</v>
      </c>
      <c r="BZ338" s="1" t="n">
        <v>70</v>
      </c>
      <c r="CA338" s="1" t="n">
        <v>0</v>
      </c>
      <c r="CB338" s="1" t="n">
        <v>0</v>
      </c>
      <c r="CL338" s="4" t="n">
        <v>0.035</v>
      </c>
      <c r="CM338" s="4" t="n">
        <v>0.0375</v>
      </c>
      <c r="CN338" s="1" t="n">
        <v>1555</v>
      </c>
      <c r="CO338" s="1" t="n">
        <v>11.4212218649518</v>
      </c>
      <c r="CP338" s="1" t="n">
        <v>29.9807073954984</v>
      </c>
      <c r="CQ338" s="1" t="n">
        <v>7.29260450160772</v>
      </c>
      <c r="CR338" s="1" t="n">
        <v>11.1704180064309</v>
      </c>
      <c r="CS338" s="1" t="n">
        <v>8.85530546623794</v>
      </c>
      <c r="CT338" s="1" t="n">
        <v>61.7363344051447</v>
      </c>
      <c r="CU338" s="1" t="n">
        <v>3.26</v>
      </c>
      <c r="CV338" s="1" t="n">
        <v>2.75</v>
      </c>
      <c r="CW338" s="1" t="n">
        <v>7.02</v>
      </c>
      <c r="CX338" s="1" t="n">
        <v>0</v>
      </c>
      <c r="CY338" s="1" t="n">
        <v>5.49</v>
      </c>
      <c r="CZ338" s="1" t="n">
        <v>6.87</v>
      </c>
      <c r="DA338" s="1" t="n">
        <v>0</v>
      </c>
      <c r="DB338" s="1" t="n">
        <v>0.72</v>
      </c>
      <c r="DC338" s="1" t="n">
        <v>0</v>
      </c>
      <c r="DD338" s="1" t="n">
        <v>44.4</v>
      </c>
      <c r="DE338" s="1" t="n">
        <v>51.8</v>
      </c>
      <c r="DF338" s="1" t="n">
        <v>12.6</v>
      </c>
      <c r="DG338" s="1" t="n">
        <v>19.3</v>
      </c>
      <c r="DH338" s="1" t="n">
        <v>15.3</v>
      </c>
      <c r="DI338" s="1" t="n">
        <v>119</v>
      </c>
      <c r="DJ338" s="1" t="n">
        <v>240</v>
      </c>
      <c r="DK338" s="1" t="n">
        <v>36.2</v>
      </c>
      <c r="DL338" s="1" t="n">
        <v>14.7</v>
      </c>
      <c r="DM338" s="1" t="n">
        <v>2307</v>
      </c>
      <c r="DN338" s="1" t="n">
        <v>1685</v>
      </c>
      <c r="DO338" s="1" t="n">
        <v>1.12</v>
      </c>
      <c r="DP338" s="1" t="n">
        <v>1.73</v>
      </c>
      <c r="DQ338" s="1" t="n">
        <v>1.38</v>
      </c>
      <c r="DR338" s="1" t="n">
        <v>2.26</v>
      </c>
      <c r="DS338" s="1" t="n">
        <v>276.7</v>
      </c>
      <c r="DT338" s="1" t="n">
        <v>290.6</v>
      </c>
      <c r="DU338" s="1" t="n">
        <v>2.33</v>
      </c>
      <c r="DV338" s="1" t="n">
        <v>14.64</v>
      </c>
      <c r="DW338" s="1" t="n">
        <v>3.39</v>
      </c>
      <c r="DX338" s="1" t="n">
        <v>617</v>
      </c>
      <c r="DY338" s="1" t="n">
        <v>7.69</v>
      </c>
      <c r="DZ338" s="1" t="n">
        <v>2697</v>
      </c>
      <c r="EA338" s="1" t="n">
        <v>182</v>
      </c>
      <c r="EB338" s="1" t="n">
        <v>2665</v>
      </c>
      <c r="EC338" s="1" t="n">
        <v>637</v>
      </c>
      <c r="ED338" s="1" t="n">
        <v>8</v>
      </c>
      <c r="EE338" s="1" t="n">
        <v>3.8</v>
      </c>
      <c r="EF338" s="1" t="n">
        <v>0</v>
      </c>
      <c r="EG338" s="1" t="n">
        <v>5</v>
      </c>
      <c r="EH338" s="1" t="n">
        <v>7</v>
      </c>
      <c r="EI338" s="1" t="n">
        <v>500</v>
      </c>
      <c r="EJ338" s="1" t="n">
        <v>3</v>
      </c>
      <c r="EK338" s="1" t="n">
        <v>5</v>
      </c>
      <c r="EL338" s="1" t="n">
        <v>250</v>
      </c>
      <c r="EM338" s="1" t="n">
        <v>1500</v>
      </c>
      <c r="EN338" s="1" t="n">
        <v>900</v>
      </c>
      <c r="EO338" s="1" t="n">
        <v>3</v>
      </c>
      <c r="EP338" s="1" t="n">
        <v>1</v>
      </c>
      <c r="EQ338" s="1" t="n">
        <v>1</v>
      </c>
      <c r="ER338" s="1" t="n">
        <v>400</v>
      </c>
      <c r="ES338" s="1" t="n">
        <v>2</v>
      </c>
      <c r="ET338" s="1" t="n">
        <v>0</v>
      </c>
      <c r="EU338" s="1" t="n">
        <v>0</v>
      </c>
      <c r="EV338" s="1" t="n">
        <v>0</v>
      </c>
      <c r="EW338" s="1" t="n">
        <v>0</v>
      </c>
      <c r="EX338" s="1" t="n">
        <v>0</v>
      </c>
      <c r="EY338" s="1" t="n">
        <v>0</v>
      </c>
      <c r="EZ338" s="1" t="n">
        <v>0</v>
      </c>
      <c r="FA338" s="1" t="n">
        <v>1</v>
      </c>
      <c r="FB338" s="1" t="n">
        <v>3</v>
      </c>
      <c r="FC338" s="1" t="n">
        <v>2</v>
      </c>
      <c r="FD338" s="1" t="n">
        <v>1</v>
      </c>
      <c r="FE338" s="1" t="n">
        <v>12</v>
      </c>
      <c r="FF338" s="1" t="n">
        <v>0</v>
      </c>
      <c r="FG338" s="1" t="n">
        <v>0</v>
      </c>
      <c r="FH338" s="1" t="n">
        <v>0</v>
      </c>
      <c r="FI338" s="1" t="n">
        <v>0</v>
      </c>
      <c r="FJ338" s="1" t="n">
        <v>1</v>
      </c>
      <c r="FK338" s="1" t="n">
        <v>0</v>
      </c>
      <c r="FL338" s="1" t="n">
        <v>5</v>
      </c>
    </row>
    <row r="339" customFormat="false" ht="15" hidden="false" customHeight="true" outlineLevel="0" collapsed="false">
      <c r="A339" s="1" t="n">
        <v>31243</v>
      </c>
      <c r="B339" s="1" t="n">
        <v>2</v>
      </c>
      <c r="C339" s="1" t="n">
        <v>20</v>
      </c>
      <c r="D339" s="1" t="n">
        <v>1</v>
      </c>
      <c r="E339" s="1" t="n">
        <v>1</v>
      </c>
      <c r="F339" s="1" t="n">
        <v>0</v>
      </c>
      <c r="G339" s="1" t="n">
        <v>1</v>
      </c>
      <c r="H339" s="1" t="n">
        <v>0</v>
      </c>
      <c r="I339" s="1" t="n">
        <v>0</v>
      </c>
      <c r="J339" s="1" t="n">
        <v>0</v>
      </c>
      <c r="K339" s="1" t="n">
        <v>0</v>
      </c>
      <c r="L339" s="1" t="n">
        <v>0</v>
      </c>
      <c r="M339" s="1" t="n">
        <v>0</v>
      </c>
      <c r="N339" s="1" t="n">
        <v>0</v>
      </c>
      <c r="O339" s="1" t="n">
        <v>1</v>
      </c>
      <c r="P339" s="1" t="n">
        <f aca="false">SUM(E339:O339)</f>
        <v>3</v>
      </c>
      <c r="Q339" s="1" t="n">
        <v>120</v>
      </c>
      <c r="R339" s="1" t="n">
        <v>72</v>
      </c>
      <c r="S339" s="1" t="n">
        <v>48</v>
      </c>
      <c r="T339" s="2" t="n">
        <v>88</v>
      </c>
      <c r="U339" s="3" t="n">
        <v>57.4</v>
      </c>
      <c r="V339" s="3" t="n">
        <v>164.3</v>
      </c>
      <c r="W339" s="2" t="n">
        <v>21.2635986084568</v>
      </c>
      <c r="X339" s="2" t="n">
        <v>0</v>
      </c>
      <c r="Y339" s="3" t="n">
        <v>70.7</v>
      </c>
      <c r="Z339" s="3" t="n">
        <v>95.6</v>
      </c>
      <c r="AA339" s="2" t="n">
        <v>33.9685758552864</v>
      </c>
      <c r="AB339" s="2" t="n">
        <v>0.430310407790627</v>
      </c>
      <c r="AC339" s="2" t="n">
        <v>0.739539748953975</v>
      </c>
      <c r="AD339" s="3" t="n">
        <v>23.7</v>
      </c>
      <c r="AE339" s="3" t="n">
        <v>13.6</v>
      </c>
      <c r="AF339" s="3" t="n">
        <v>43.8</v>
      </c>
      <c r="AG339" s="1" t="n">
        <v>1</v>
      </c>
      <c r="AH339" s="3" t="n">
        <v>53.5</v>
      </c>
      <c r="AI339" s="3" t="n">
        <v>30.7</v>
      </c>
      <c r="AJ339" s="3" t="n">
        <v>41.6</v>
      </c>
      <c r="AK339" s="3" t="n">
        <v>2.2</v>
      </c>
      <c r="AL339" s="1" t="n">
        <v>1362</v>
      </c>
      <c r="AM339" s="1" t="n">
        <v>12</v>
      </c>
      <c r="AN339" s="1" t="n">
        <v>2125</v>
      </c>
      <c r="AO339" s="1" t="n">
        <v>97</v>
      </c>
      <c r="AP339" s="1" t="n">
        <v>126</v>
      </c>
      <c r="AQ339" s="1" t="n">
        <v>134</v>
      </c>
      <c r="AR339" s="1" t="n">
        <v>140</v>
      </c>
      <c r="AS339" s="1" t="n">
        <v>110</v>
      </c>
      <c r="AT339" s="1" t="n">
        <v>1</v>
      </c>
      <c r="AU339" s="1" t="n">
        <f aca="false">((AO339*15)+(AP339*30)+(AQ339*30)+(AR339*30)+(AS339*15))-(AO339*120)</f>
        <v>3465</v>
      </c>
      <c r="AV339" s="1" t="n">
        <f aca="false">((AO339*15)+(AP339*30)+(AQ339*30)+(AR339*30)+(AS339*15))</f>
        <v>15105</v>
      </c>
      <c r="AX339" s="4" t="n">
        <f aca="false">10000/SQRT((AO339*BE339)*(AVERAGE(AO339:AS339)*AVERAGE(BE339:BI339)))</f>
        <v>7.21003462841395</v>
      </c>
      <c r="AY339" s="4" t="n">
        <v>0</v>
      </c>
      <c r="AZ339" s="2" t="n">
        <f aca="false">(AO339*BE339)/405</f>
        <v>1.18316049382716</v>
      </c>
      <c r="BA339" s="2" t="n">
        <v>0</v>
      </c>
      <c r="BB339" s="2" t="n">
        <f aca="false">1/(LOG(BE339)+LOG(AO339))</f>
        <v>0.37306491000024</v>
      </c>
      <c r="BC339" s="2" t="n">
        <f aca="false">(BF339-BE339)/(AP339-AO339)</f>
        <v>0.622758620689655</v>
      </c>
      <c r="BD339" s="2" t="n">
        <f aca="false">(20*BE339)/((AO339/18)-3.5)</f>
        <v>52.3058823529412</v>
      </c>
      <c r="BE339" s="3" t="n">
        <v>4.94</v>
      </c>
      <c r="BF339" s="3" t="n">
        <v>23</v>
      </c>
      <c r="BG339" s="3" t="n">
        <v>35.9</v>
      </c>
      <c r="BH339" s="3" t="n">
        <v>44.8</v>
      </c>
      <c r="BI339" s="3" t="n">
        <v>56.7</v>
      </c>
      <c r="BJ339" s="2" t="n">
        <f aca="false">((BE339*15)+(BF339*30)+(BG339*30)+(BH339*30)+(BI339*15))-(BE339*120)</f>
        <v>3442.8</v>
      </c>
      <c r="BK339" s="2" t="n">
        <f aca="false">((BE339*15)+(BF339*30)+(BG339*30)+(BH339*30)+(BI339*15))</f>
        <v>4035.6</v>
      </c>
      <c r="BL339" s="2" t="n">
        <f aca="false">(1/BE339)</f>
        <v>0.202429149797571</v>
      </c>
      <c r="BM339" s="2" t="n">
        <f aca="false">(BJ339/AU339)</f>
        <v>0.993593073593073</v>
      </c>
      <c r="BN339" s="2" t="n">
        <f aca="false">(BK339/AV339)</f>
        <v>0.267169811320755</v>
      </c>
      <c r="BO339" s="2" t="n">
        <f aca="false">(AX339*BM339)</f>
        <v>7.16384046715831</v>
      </c>
      <c r="BP339" s="2" t="n">
        <f aca="false">(AX339*BN339)</f>
        <v>1.92630359128946</v>
      </c>
      <c r="BQ339" s="2" t="n">
        <v>2</v>
      </c>
      <c r="BR339" s="4" t="n">
        <f aca="false">(BC339*BL339)</f>
        <v>0.126064498115315</v>
      </c>
      <c r="BS339" s="1" t="n">
        <v>134</v>
      </c>
      <c r="BT339" s="1" t="n">
        <v>0</v>
      </c>
      <c r="BU339" s="1" t="n">
        <v>34</v>
      </c>
      <c r="BV339" s="1" t="n">
        <v>1</v>
      </c>
      <c r="BW339" s="1" t="n">
        <v>86</v>
      </c>
      <c r="BX339" s="1" t="n">
        <v>0</v>
      </c>
      <c r="BY339" s="1" t="n">
        <v>14</v>
      </c>
      <c r="BZ339" s="1" t="n">
        <v>71</v>
      </c>
      <c r="CA339" s="1" t="n">
        <v>0</v>
      </c>
      <c r="CB339" s="1" t="n">
        <v>0</v>
      </c>
      <c r="CL339" s="4" t="n">
        <v>0.035</v>
      </c>
      <c r="CM339" s="4" t="n">
        <v>0.04</v>
      </c>
      <c r="CN339" s="1" t="n">
        <v>1278</v>
      </c>
      <c r="CO339" s="1" t="n">
        <v>19.7496087636933</v>
      </c>
      <c r="CP339" s="1" t="n">
        <v>17.169014084507</v>
      </c>
      <c r="CQ339" s="1" t="n">
        <v>4.22535211267606</v>
      </c>
      <c r="CR339" s="1" t="n">
        <v>7.04225352112676</v>
      </c>
      <c r="CS339" s="1" t="n">
        <v>2.95774647887324</v>
      </c>
      <c r="CT339" s="1" t="n">
        <v>64.2566510172144</v>
      </c>
      <c r="CU339" s="1" t="n">
        <v>4.98</v>
      </c>
      <c r="CV339" s="1" t="n">
        <v>5.99</v>
      </c>
      <c r="CW339" s="1" t="n">
        <v>4.38</v>
      </c>
      <c r="CX339" s="1" t="n">
        <v>0</v>
      </c>
      <c r="CY339" s="1" t="n">
        <v>4.38</v>
      </c>
      <c r="CZ339" s="1" t="n">
        <v>1.09</v>
      </c>
      <c r="DA339" s="1" t="n">
        <v>0</v>
      </c>
      <c r="DB339" s="1" t="n">
        <v>0</v>
      </c>
      <c r="DC339" s="1" t="n">
        <v>0</v>
      </c>
      <c r="DD339" s="1" t="n">
        <v>63.1</v>
      </c>
      <c r="DE339" s="1" t="n">
        <v>24.38</v>
      </c>
      <c r="DF339" s="1" t="n">
        <v>6</v>
      </c>
      <c r="DG339" s="1" t="n">
        <v>10</v>
      </c>
      <c r="DH339" s="1" t="n">
        <v>4.2</v>
      </c>
      <c r="DI339" s="1" t="n">
        <v>148</v>
      </c>
      <c r="DJ339" s="1" t="n">
        <v>205.3</v>
      </c>
      <c r="DK339" s="1" t="n">
        <v>47</v>
      </c>
      <c r="DL339" s="1" t="n">
        <v>17.8</v>
      </c>
      <c r="DM339" s="1" t="n">
        <v>2716</v>
      </c>
      <c r="DN339" s="1" t="n">
        <v>175</v>
      </c>
      <c r="DO339" s="1" t="n">
        <v>0.9</v>
      </c>
      <c r="DP339" s="1" t="n">
        <v>0.67</v>
      </c>
      <c r="DQ339" s="1" t="n">
        <v>1.55</v>
      </c>
      <c r="DR339" s="1" t="n">
        <v>6.06</v>
      </c>
      <c r="DS339" s="1" t="n">
        <v>125.2</v>
      </c>
      <c r="DT339" s="1" t="n">
        <v>137.3</v>
      </c>
      <c r="DU339" s="1" t="n">
        <v>0.78</v>
      </c>
      <c r="DV339" s="1" t="n">
        <v>10.9</v>
      </c>
      <c r="DW339" s="1" t="n">
        <v>0.13</v>
      </c>
      <c r="DX339" s="1" t="n">
        <v>307</v>
      </c>
      <c r="DY339" s="1" t="n">
        <v>10.69</v>
      </c>
      <c r="DZ339" s="1" t="n">
        <v>1999</v>
      </c>
      <c r="EA339" s="1" t="n">
        <v>216</v>
      </c>
      <c r="EB339" s="1" t="n">
        <v>908</v>
      </c>
      <c r="EC339" s="1" t="n">
        <v>198</v>
      </c>
      <c r="ED339" s="1" t="n">
        <v>17</v>
      </c>
      <c r="EE339" s="1" t="n">
        <v>10.3</v>
      </c>
      <c r="EF339" s="1" t="n">
        <v>0</v>
      </c>
      <c r="EG339" s="1" t="n">
        <v>10</v>
      </c>
      <c r="EH339" s="1" t="n">
        <v>1</v>
      </c>
      <c r="EI339" s="1" t="n">
        <v>450</v>
      </c>
      <c r="EJ339" s="1" t="n">
        <v>5</v>
      </c>
      <c r="EK339" s="1" t="n">
        <v>4</v>
      </c>
      <c r="EL339" s="1" t="n">
        <v>250</v>
      </c>
      <c r="EM339" s="1" t="n">
        <v>2000</v>
      </c>
      <c r="EN339" s="1" t="n">
        <v>900</v>
      </c>
      <c r="EO339" s="1" t="n">
        <v>3</v>
      </c>
      <c r="EP339" s="1" t="n">
        <v>0</v>
      </c>
      <c r="EQ339" s="1" t="n">
        <v>0</v>
      </c>
      <c r="ER339" s="1" t="n">
        <v>0</v>
      </c>
      <c r="ES339" s="1" t="n">
        <v>0</v>
      </c>
      <c r="ET339" s="1" t="n">
        <v>0</v>
      </c>
      <c r="EU339" s="1" t="n">
        <v>0</v>
      </c>
      <c r="EV339" s="1" t="n">
        <v>0</v>
      </c>
      <c r="EW339" s="1" t="n">
        <v>0</v>
      </c>
      <c r="EX339" s="1" t="n">
        <v>1</v>
      </c>
      <c r="EY339" s="1" t="n">
        <v>3</v>
      </c>
      <c r="EZ339" s="1" t="n">
        <v>2</v>
      </c>
      <c r="FA339" s="1" t="n">
        <v>1</v>
      </c>
      <c r="FB339" s="1" t="n">
        <v>2</v>
      </c>
      <c r="FC339" s="1" t="n">
        <v>3</v>
      </c>
      <c r="FD339" s="1" t="n">
        <v>3</v>
      </c>
      <c r="FE339" s="1" t="n">
        <v>16</v>
      </c>
      <c r="FF339" s="1" t="n">
        <v>1</v>
      </c>
      <c r="FG339" s="1" t="n">
        <v>1</v>
      </c>
      <c r="FH339" s="1" t="n">
        <v>1</v>
      </c>
      <c r="FI339" s="1" t="n">
        <v>12</v>
      </c>
      <c r="FJ339" s="1" t="n">
        <v>4</v>
      </c>
      <c r="FK339" s="1" t="n">
        <v>1</v>
      </c>
      <c r="FL339" s="1" t="n">
        <v>3</v>
      </c>
      <c r="FM339" s="1" t="n">
        <v>23</v>
      </c>
      <c r="FN339" s="1" t="n">
        <v>23</v>
      </c>
      <c r="FO339" s="1" t="n">
        <v>1</v>
      </c>
      <c r="FP339" s="1" t="n">
        <v>1</v>
      </c>
      <c r="FQ339" s="1" t="n">
        <v>27.05012</v>
      </c>
      <c r="FR339" s="1" t="n">
        <v>47.11957</v>
      </c>
      <c r="FS339" s="1" t="n">
        <v>0.68</v>
      </c>
      <c r="FT339" s="1" t="n">
        <v>2</v>
      </c>
      <c r="FU339" s="1" t="n">
        <v>4</v>
      </c>
      <c r="FV339" s="1" t="n">
        <v>1</v>
      </c>
      <c r="FW339" s="1" t="n">
        <v>1127.62</v>
      </c>
      <c r="FX339" s="1" t="n">
        <v>36.51</v>
      </c>
      <c r="FY339" s="1" t="n">
        <v>9.87</v>
      </c>
      <c r="FZ339" s="1" t="n">
        <v>12.67</v>
      </c>
      <c r="GA339" s="1" t="n">
        <v>9.39</v>
      </c>
      <c r="GB339" s="1" t="n">
        <v>165.43</v>
      </c>
      <c r="GC339" s="1" t="n">
        <v>13.99</v>
      </c>
      <c r="GD339" s="1" t="n">
        <v>12.92</v>
      </c>
      <c r="GE339" s="1" t="n">
        <v>0.72</v>
      </c>
      <c r="GF339" s="1" t="n">
        <v>66.98</v>
      </c>
      <c r="GG339" s="1" t="n">
        <v>0.95</v>
      </c>
      <c r="GH339" s="1" t="n">
        <v>7.04</v>
      </c>
      <c r="GI339" s="1" t="n">
        <v>3.97</v>
      </c>
      <c r="GJ339" s="1" t="n">
        <v>18.72</v>
      </c>
      <c r="GK339" s="1" t="n">
        <v>14.48</v>
      </c>
      <c r="GL339" s="1" t="n">
        <v>10.6</v>
      </c>
      <c r="GM339" s="1" t="n">
        <v>4.16</v>
      </c>
      <c r="GN339" s="1" t="n">
        <v>0</v>
      </c>
      <c r="GO339" s="1" t="n">
        <v>11.05</v>
      </c>
      <c r="GP339" s="1" t="n">
        <v>6.15</v>
      </c>
      <c r="GQ339" s="1" t="n">
        <v>2.88</v>
      </c>
      <c r="GR339" s="1" t="n">
        <v>0.76</v>
      </c>
      <c r="GS339" s="1" t="n">
        <v>305.17</v>
      </c>
      <c r="GT339" s="1" t="n">
        <v>8.24</v>
      </c>
      <c r="GU339" s="1" t="n">
        <v>0.24</v>
      </c>
      <c r="GV339" s="1" t="n">
        <v>174.62</v>
      </c>
      <c r="GW339" s="1" t="n">
        <v>573.09</v>
      </c>
      <c r="GX339" s="1" t="n">
        <v>1482.23</v>
      </c>
      <c r="GY339" s="1" t="n">
        <v>973.91</v>
      </c>
      <c r="GZ339" s="1" t="n">
        <v>3.73</v>
      </c>
      <c r="HA339" s="1" t="n">
        <v>1.51</v>
      </c>
      <c r="HB339" s="1" t="n">
        <v>1.65</v>
      </c>
      <c r="HC339" s="1" t="n">
        <v>0</v>
      </c>
      <c r="HD339" s="1" t="n">
        <v>20.51</v>
      </c>
      <c r="HE339" s="1" t="n">
        <v>112.3</v>
      </c>
      <c r="HF339" s="1" t="n">
        <v>1.1</v>
      </c>
      <c r="HG339" s="1" t="n">
        <v>0.72</v>
      </c>
      <c r="HH339" s="1" t="n">
        <v>9.61</v>
      </c>
      <c r="HI339" s="1" t="n">
        <v>1.99</v>
      </c>
      <c r="HJ339" s="1" t="n">
        <v>0.79</v>
      </c>
      <c r="HK339" s="1" t="n">
        <v>0.74</v>
      </c>
      <c r="HL339" s="1" t="n">
        <v>203.73</v>
      </c>
      <c r="HM339" s="1" t="n">
        <v>1.33</v>
      </c>
      <c r="HN339" s="1" t="n">
        <v>58.04</v>
      </c>
      <c r="HO339" s="1" t="n">
        <v>2525.77</v>
      </c>
      <c r="HP339" s="1" t="n">
        <v>3447.09</v>
      </c>
      <c r="HQ339" s="1" t="n">
        <v>32.29</v>
      </c>
      <c r="HR339" s="1" t="n">
        <v>1401.18</v>
      </c>
      <c r="HS339" s="1" t="n">
        <v>361.07</v>
      </c>
      <c r="HT339" s="1" t="n">
        <v>1845.08</v>
      </c>
      <c r="HU339" s="1" t="n">
        <v>1493.09</v>
      </c>
      <c r="HV339" s="1" t="n">
        <v>89.07</v>
      </c>
      <c r="HW339" s="1" t="n">
        <v>5.11</v>
      </c>
      <c r="HX339" s="1" t="n">
        <v>3.05</v>
      </c>
      <c r="HY339" s="1" t="n">
        <v>2.38</v>
      </c>
      <c r="HZ339" s="1" t="n">
        <v>0.46</v>
      </c>
      <c r="IA339" s="1" t="n">
        <v>3.19</v>
      </c>
      <c r="IB339" s="1" t="n">
        <v>0.59</v>
      </c>
      <c r="IC339" s="1" t="n">
        <v>7.04</v>
      </c>
      <c r="ID339" s="1" t="n">
        <v>2.74</v>
      </c>
      <c r="IE339" s="1" t="n">
        <v>7.69</v>
      </c>
      <c r="IF339" s="1" t="n">
        <v>10.06</v>
      </c>
      <c r="IG339" s="1" t="n">
        <v>7.67</v>
      </c>
      <c r="IH339" s="1" t="n">
        <v>76.53</v>
      </c>
      <c r="II339" s="1" t="n">
        <v>9.54</v>
      </c>
      <c r="IJ339" s="1" t="n">
        <v>17.18</v>
      </c>
      <c r="IK339" s="1" t="n">
        <v>43.88</v>
      </c>
      <c r="IL339" s="1" t="n">
        <v>953059.87</v>
      </c>
      <c r="IM339" s="1" t="n">
        <v>5761.11</v>
      </c>
      <c r="IN339" s="1" t="n">
        <v>25.69</v>
      </c>
      <c r="IO339" s="1" t="n">
        <v>0.05</v>
      </c>
      <c r="IP339" s="1" t="n">
        <v>0.02</v>
      </c>
      <c r="IQ339" s="1" t="n">
        <v>0.02</v>
      </c>
      <c r="IR339" s="1" t="n">
        <v>0.04</v>
      </c>
      <c r="IS339" s="1" t="n">
        <v>0.03</v>
      </c>
      <c r="IT339" s="1" t="n">
        <v>0.04</v>
      </c>
      <c r="IU339" s="1" t="n">
        <v>0.33</v>
      </c>
      <c r="IV339" s="1" t="n">
        <v>0.44</v>
      </c>
      <c r="IW339" s="1" t="n">
        <v>3.72</v>
      </c>
      <c r="IX339" s="1" t="n">
        <v>3.01</v>
      </c>
      <c r="IY339" s="1" t="n">
        <v>1.51</v>
      </c>
      <c r="IZ339" s="1" t="n">
        <v>1</v>
      </c>
      <c r="JA339" s="1" t="n">
        <v>0.34</v>
      </c>
      <c r="JB339" s="1" t="n">
        <v>0.02</v>
      </c>
      <c r="JC339" s="1" t="n">
        <v>7.66</v>
      </c>
      <c r="JD339" s="1" t="n">
        <v>4.05</v>
      </c>
      <c r="JE339" s="1" t="n">
        <v>0.41</v>
      </c>
      <c r="JF339" s="1" t="n">
        <v>0.05</v>
      </c>
      <c r="JG339" s="1" t="n">
        <v>0</v>
      </c>
      <c r="JH339" s="1" t="n">
        <v>4.6</v>
      </c>
      <c r="JI339" s="1" t="n">
        <v>2.45</v>
      </c>
      <c r="JJ339" s="1" t="n">
        <v>0.04</v>
      </c>
      <c r="JK339" s="1" t="n">
        <v>0.08</v>
      </c>
      <c r="JL339" s="1" t="n">
        <v>0.28</v>
      </c>
      <c r="JM339" s="1" t="n">
        <v>0.3</v>
      </c>
      <c r="JN339" s="1" t="n">
        <v>0</v>
      </c>
      <c r="JO339" s="1" t="n">
        <v>0.02</v>
      </c>
      <c r="JP339" s="1" t="n">
        <v>0.01</v>
      </c>
      <c r="JQ339" s="1" t="n">
        <v>0</v>
      </c>
      <c r="JR339" s="1" t="n">
        <v>0</v>
      </c>
      <c r="JS339" s="1" t="n">
        <v>0</v>
      </c>
      <c r="JT339" s="1" t="n">
        <v>0.02</v>
      </c>
      <c r="JU339" s="1" t="n">
        <v>0.02</v>
      </c>
      <c r="JV339" s="1" t="n">
        <v>44</v>
      </c>
      <c r="JW339" s="1" t="n">
        <v>2640</v>
      </c>
      <c r="JX339" s="1" t="n">
        <v>39.6</v>
      </c>
      <c r="JY339" s="1" t="n">
        <v>12.2636</v>
      </c>
      <c r="JZ339" s="1" t="n">
        <v>6.936</v>
      </c>
      <c r="KA339" s="1" t="n">
        <v>416.16</v>
      </c>
      <c r="KB339" s="1" t="n">
        <v>4.4</v>
      </c>
      <c r="KC339" s="1" t="n">
        <v>1.5</v>
      </c>
      <c r="KD339" s="1" t="n">
        <v>90</v>
      </c>
      <c r="KE339" s="1" t="n">
        <v>50.71</v>
      </c>
      <c r="KF339" s="1" t="n">
        <v>94.71001</v>
      </c>
      <c r="KG339" s="1" t="n">
        <v>170.6509</v>
      </c>
    </row>
    <row r="340" customFormat="false" ht="15" hidden="false" customHeight="true" outlineLevel="0" collapsed="false">
      <c r="A340" s="1" t="n">
        <v>31246</v>
      </c>
      <c r="B340" s="1" t="n">
        <v>2</v>
      </c>
      <c r="C340" s="1" t="n">
        <v>57</v>
      </c>
      <c r="D340" s="1" t="n">
        <v>1</v>
      </c>
      <c r="E340" s="1" t="n">
        <v>0</v>
      </c>
      <c r="F340" s="1" t="n">
        <v>1</v>
      </c>
      <c r="G340" s="1" t="n">
        <v>1</v>
      </c>
      <c r="H340" s="1" t="n">
        <v>0</v>
      </c>
      <c r="I340" s="1" t="n">
        <v>0</v>
      </c>
      <c r="J340" s="1" t="n">
        <v>0</v>
      </c>
      <c r="K340" s="1" t="n">
        <v>0</v>
      </c>
      <c r="L340" s="1" t="n">
        <v>0</v>
      </c>
      <c r="M340" s="1" t="n">
        <v>0</v>
      </c>
      <c r="N340" s="1" t="n">
        <v>0</v>
      </c>
      <c r="O340" s="1" t="n">
        <v>1</v>
      </c>
      <c r="P340" s="1" t="n">
        <f aca="false">SUM(E340:O340)</f>
        <v>3</v>
      </c>
      <c r="Q340" s="1" t="n">
        <v>110</v>
      </c>
      <c r="R340" s="1" t="n">
        <v>72</v>
      </c>
      <c r="S340" s="1" t="n">
        <v>38</v>
      </c>
      <c r="T340" s="2" t="n">
        <v>84.6666666666667</v>
      </c>
      <c r="U340" s="3" t="n">
        <v>61.7</v>
      </c>
      <c r="V340" s="3" t="n">
        <v>154.5</v>
      </c>
      <c r="W340" s="2" t="n">
        <v>25.8480744860234</v>
      </c>
      <c r="X340" s="2" t="n">
        <v>1</v>
      </c>
      <c r="AD340" s="3" t="n">
        <v>38.9</v>
      </c>
      <c r="AE340" s="3" t="n">
        <v>24</v>
      </c>
      <c r="AF340" s="3" t="n">
        <v>37.7</v>
      </c>
      <c r="AG340" s="1" t="n">
        <v>8</v>
      </c>
      <c r="AH340" s="3" t="n">
        <v>42</v>
      </c>
      <c r="AI340" s="3" t="n">
        <v>25.9</v>
      </c>
      <c r="AJ340" s="3" t="n">
        <v>35.8</v>
      </c>
      <c r="AK340" s="3" t="n">
        <v>1.9</v>
      </c>
      <c r="AL340" s="1" t="n">
        <v>1163</v>
      </c>
      <c r="AM340" s="1" t="n">
        <v>59</v>
      </c>
      <c r="AN340" s="1" t="n">
        <v>1814</v>
      </c>
      <c r="AO340" s="1" t="n">
        <v>112</v>
      </c>
      <c r="AP340" s="1" t="n">
        <v>163</v>
      </c>
      <c r="AQ340" s="1" t="n">
        <v>204</v>
      </c>
      <c r="AR340" s="1" t="n">
        <v>181</v>
      </c>
      <c r="AS340" s="1" t="n">
        <v>186</v>
      </c>
      <c r="AT340" s="1" t="n">
        <v>4</v>
      </c>
      <c r="AU340" s="1" t="n">
        <f aca="false">((AO340*15)+(AP340*30)+(AQ340*30)+(AR340*30)+(AS340*15))-(AO340*120)</f>
        <v>7470</v>
      </c>
      <c r="AV340" s="1" t="n">
        <f aca="false">((AO340*15)+(AP340*30)+(AQ340*30)+(AR340*30)+(AS340*15))</f>
        <v>20910</v>
      </c>
      <c r="AW340" s="1" t="n">
        <v>5.68</v>
      </c>
      <c r="AX340" s="4" t="n">
        <f aca="false">10000/SQRT((AO340*BE340)*(AVERAGE(AO340:AS340)*AVERAGE(BE340:BI340)))</f>
        <v>1.95419642809134</v>
      </c>
      <c r="AY340" s="4" t="n">
        <v>1</v>
      </c>
      <c r="AZ340" s="2" t="n">
        <f aca="false">(AO340*BE340)/405</f>
        <v>5.42024691358025</v>
      </c>
      <c r="BA340" s="2" t="n">
        <v>1</v>
      </c>
      <c r="BB340" s="2" t="n">
        <f aca="false">1/(LOG(BE340)+LOG(AO340))</f>
        <v>0.299269116521848</v>
      </c>
      <c r="BC340" s="2" t="n">
        <f aca="false">(BF340-BE340)/(AP340-AO340)</f>
        <v>1.25882352941176</v>
      </c>
      <c r="BD340" s="2" t="n">
        <f aca="false">(20*BE340)/((AO340/18)-3.5)</f>
        <v>144</v>
      </c>
      <c r="BE340" s="3" t="n">
        <v>19.6</v>
      </c>
      <c r="BF340" s="3" t="n">
        <v>83.8</v>
      </c>
      <c r="BG340" s="3" t="n">
        <v>63.7</v>
      </c>
      <c r="BH340" s="3" t="n">
        <v>80.4</v>
      </c>
      <c r="BI340" s="3" t="n">
        <v>105</v>
      </c>
      <c r="BJ340" s="2" t="n">
        <f aca="false">((BE340*15)+(BF340*30)+(BG340*30)+(BH340*30)+(BI340*15))-(BE340*120)</f>
        <v>6354</v>
      </c>
      <c r="BK340" s="2" t="n">
        <f aca="false">((BE340*15)+(BF340*30)+(BG340*30)+(BH340*30)+(BI340*15))</f>
        <v>8706</v>
      </c>
      <c r="BL340" s="2" t="n">
        <f aca="false">(1/BE340)</f>
        <v>0.0510204081632653</v>
      </c>
      <c r="BM340" s="2" t="n">
        <f aca="false">(BJ340/AU340)</f>
        <v>0.850602409638554</v>
      </c>
      <c r="BN340" s="2" t="n">
        <f aca="false">(BK340/AV340)</f>
        <v>0.41635581061693</v>
      </c>
      <c r="BO340" s="2" t="n">
        <f aca="false">(AX340*BM340)</f>
        <v>1.66224419064155</v>
      </c>
      <c r="BP340" s="2" t="n">
        <f aca="false">(AX340*BN340)</f>
        <v>0.813641037922677</v>
      </c>
      <c r="BQ340" s="2" t="n">
        <v>1</v>
      </c>
      <c r="BR340" s="4" t="n">
        <f aca="false">(BC340*BL340)</f>
        <v>0.0642256902761104</v>
      </c>
      <c r="BS340" s="1" t="n">
        <v>318</v>
      </c>
      <c r="BT340" s="1" t="n">
        <v>1</v>
      </c>
      <c r="BU340" s="1" t="n">
        <v>29</v>
      </c>
      <c r="BV340" s="1" t="n">
        <v>1</v>
      </c>
      <c r="BW340" s="1" t="n">
        <v>252</v>
      </c>
      <c r="BX340" s="1" t="n">
        <v>1</v>
      </c>
      <c r="BY340" s="1" t="n">
        <v>37</v>
      </c>
      <c r="BZ340" s="1" t="n">
        <v>372</v>
      </c>
      <c r="CA340" s="1" t="n">
        <v>1</v>
      </c>
      <c r="CB340" s="1" t="n">
        <v>3</v>
      </c>
      <c r="CL340" s="4" t="n">
        <v>0.04</v>
      </c>
      <c r="CM340" s="4" t="n">
        <v>0.045</v>
      </c>
      <c r="CN340" s="1" t="n">
        <v>1776</v>
      </c>
      <c r="CO340" s="1" t="n">
        <v>20.1351351351351</v>
      </c>
      <c r="CP340" s="1" t="n">
        <v>40.0844594594595</v>
      </c>
      <c r="CQ340" s="1" t="n">
        <v>5.4222972972973</v>
      </c>
      <c r="CR340" s="1" t="n">
        <v>12.3648648648649</v>
      </c>
      <c r="CS340" s="1" t="n">
        <v>5.92905405405405</v>
      </c>
      <c r="CT340" s="1" t="n">
        <v>41.4414414414414</v>
      </c>
      <c r="CU340" s="1" t="n">
        <v>0.7</v>
      </c>
      <c r="CV340" s="1" t="n">
        <v>7.8</v>
      </c>
      <c r="CW340" s="1" t="n">
        <v>3.1</v>
      </c>
      <c r="CX340" s="1" t="n">
        <v>0</v>
      </c>
      <c r="CY340" s="1" t="n">
        <v>3.2</v>
      </c>
      <c r="CZ340" s="1" t="n">
        <v>4.7</v>
      </c>
      <c r="DA340" s="1" t="n">
        <v>0</v>
      </c>
      <c r="DB340" s="1" t="n">
        <v>2.2</v>
      </c>
      <c r="DC340" s="1" t="n">
        <v>5.5</v>
      </c>
      <c r="DD340" s="1" t="n">
        <v>89.4</v>
      </c>
      <c r="DE340" s="1" t="n">
        <v>79.1</v>
      </c>
      <c r="DF340" s="1" t="n">
        <v>10.7</v>
      </c>
      <c r="DG340" s="1" t="n">
        <v>24.4</v>
      </c>
      <c r="DH340" s="1" t="n">
        <v>11.7</v>
      </c>
      <c r="DI340" s="1" t="n">
        <v>523</v>
      </c>
      <c r="DJ340" s="1" t="n">
        <v>184</v>
      </c>
      <c r="DK340" s="1" t="n">
        <v>33.3</v>
      </c>
      <c r="DL340" s="1" t="n">
        <v>31.1</v>
      </c>
      <c r="DM340" s="1" t="n">
        <v>238</v>
      </c>
      <c r="DN340" s="1" t="n">
        <v>557</v>
      </c>
      <c r="DO340" s="1" t="n">
        <v>1.24</v>
      </c>
      <c r="DP340" s="1" t="n">
        <v>1.91</v>
      </c>
      <c r="DQ340" s="1" t="n">
        <v>1.96</v>
      </c>
      <c r="DR340" s="1" t="n">
        <v>1.36</v>
      </c>
      <c r="DS340" s="1" t="n">
        <v>118.8</v>
      </c>
      <c r="DT340" s="1" t="n">
        <v>465.8</v>
      </c>
      <c r="DU340" s="1" t="n">
        <v>3.66</v>
      </c>
      <c r="DV340" s="1" t="n">
        <v>14.93</v>
      </c>
      <c r="DW340" s="1" t="n">
        <v>5.38</v>
      </c>
      <c r="DX340" s="1" t="n">
        <v>844</v>
      </c>
      <c r="DY340" s="1" t="n">
        <v>14.18</v>
      </c>
      <c r="DZ340" s="1" t="n">
        <v>3044</v>
      </c>
      <c r="EA340" s="1" t="n">
        <v>326</v>
      </c>
      <c r="EB340" s="1" t="n">
        <v>755</v>
      </c>
      <c r="EC340" s="1" t="n">
        <v>820</v>
      </c>
      <c r="ED340" s="1" t="n">
        <v>72</v>
      </c>
      <c r="EE340" s="1" t="n">
        <v>6.5</v>
      </c>
      <c r="EF340" s="1" t="n">
        <v>0</v>
      </c>
      <c r="EG340" s="1" t="s">
        <v>425</v>
      </c>
      <c r="EH340" s="1" t="s">
        <v>425</v>
      </c>
      <c r="EI340" s="1" t="s">
        <v>425</v>
      </c>
      <c r="EJ340" s="1" t="n">
        <v>20</v>
      </c>
      <c r="EK340" s="1" t="n">
        <v>3</v>
      </c>
      <c r="EL340" s="1" t="n">
        <v>250</v>
      </c>
      <c r="EM340" s="1" t="n">
        <v>1500</v>
      </c>
      <c r="EN340" s="1" t="n">
        <v>900</v>
      </c>
      <c r="EO340" s="1" t="n">
        <v>4</v>
      </c>
      <c r="EP340" s="1" t="n">
        <v>1</v>
      </c>
      <c r="EQ340" s="1" t="n">
        <v>2</v>
      </c>
      <c r="ER340" s="1" t="n">
        <v>600</v>
      </c>
      <c r="ES340" s="1" t="n">
        <v>1</v>
      </c>
      <c r="ET340" s="1" t="n">
        <v>0</v>
      </c>
      <c r="EU340" s="1" t="n">
        <v>0</v>
      </c>
      <c r="EV340" s="1" t="n">
        <v>0</v>
      </c>
      <c r="EW340" s="1" t="n">
        <v>0</v>
      </c>
      <c r="EX340" s="1" t="n">
        <v>0</v>
      </c>
      <c r="EY340" s="1" t="n">
        <v>0</v>
      </c>
      <c r="EZ340" s="1" t="n">
        <v>0</v>
      </c>
      <c r="FA340" s="1" t="n">
        <v>0</v>
      </c>
      <c r="FB340" s="1" t="n">
        <v>0</v>
      </c>
      <c r="FC340" s="1" t="n">
        <v>0</v>
      </c>
      <c r="FD340" s="1" t="n">
        <v>0</v>
      </c>
      <c r="FE340" s="1" t="n">
        <v>0</v>
      </c>
      <c r="FF340" s="1" t="n">
        <v>1</v>
      </c>
      <c r="FG340" s="1" t="n">
        <v>5</v>
      </c>
      <c r="FH340" s="1" t="n">
        <v>1</v>
      </c>
      <c r="FI340" s="1" t="n">
        <v>12</v>
      </c>
      <c r="FJ340" s="1" t="n">
        <v>5</v>
      </c>
      <c r="FK340" s="1" t="n">
        <v>1</v>
      </c>
      <c r="FL340" s="1" t="n">
        <v>3</v>
      </c>
      <c r="FM340" s="1" t="n">
        <v>5</v>
      </c>
      <c r="FN340" s="1" t="n">
        <v>5</v>
      </c>
      <c r="FO340" s="1" t="n">
        <v>2</v>
      </c>
      <c r="FP340" s="1" t="n">
        <v>2</v>
      </c>
      <c r="FQ340" s="1" t="n">
        <v>31.88339</v>
      </c>
      <c r="FR340" s="1" t="n">
        <v>424.7825</v>
      </c>
      <c r="FS340" s="1" t="n">
        <v>0.06</v>
      </c>
      <c r="FT340" s="1" t="n">
        <v>1</v>
      </c>
      <c r="FU340" s="1" t="n">
        <v>4</v>
      </c>
      <c r="FV340" s="1" t="n">
        <v>1</v>
      </c>
      <c r="FW340" s="1" t="n">
        <v>3719.36</v>
      </c>
      <c r="FX340" s="1" t="n">
        <v>91.2</v>
      </c>
      <c r="FY340" s="1" t="n">
        <v>26.87</v>
      </c>
      <c r="FZ340" s="1" t="n">
        <v>29.1</v>
      </c>
      <c r="GA340" s="1" t="n">
        <v>31.27</v>
      </c>
      <c r="GB340" s="1" t="n">
        <v>724.24</v>
      </c>
      <c r="GC340" s="1" t="n">
        <v>104</v>
      </c>
      <c r="GD340" s="1" t="n">
        <v>66.53</v>
      </c>
      <c r="GE340" s="1" t="n">
        <v>10.94</v>
      </c>
      <c r="GF340" s="1" t="n">
        <v>127.68</v>
      </c>
      <c r="GG340" s="1" t="n">
        <v>3.45</v>
      </c>
      <c r="GH340" s="1" t="n">
        <v>35.7</v>
      </c>
      <c r="GI340" s="1" t="n">
        <v>18.47</v>
      </c>
      <c r="GJ340" s="1" t="n">
        <v>71.88</v>
      </c>
      <c r="GK340" s="1" t="n">
        <v>90.28</v>
      </c>
      <c r="GL340" s="1" t="n">
        <v>41.49</v>
      </c>
      <c r="GM340" s="1" t="n">
        <v>22.49</v>
      </c>
      <c r="GN340" s="1" t="n">
        <v>0</v>
      </c>
      <c r="GO340" s="1" t="n">
        <v>31.2</v>
      </c>
      <c r="GP340" s="1" t="n">
        <v>11.51</v>
      </c>
      <c r="GQ340" s="1" t="n">
        <v>9.66</v>
      </c>
      <c r="GR340" s="1" t="n">
        <v>2.81</v>
      </c>
      <c r="GS340" s="1" t="n">
        <v>1747.11</v>
      </c>
      <c r="GT340" s="1" t="n">
        <v>25.45</v>
      </c>
      <c r="GU340" s="1" t="n">
        <v>0.65</v>
      </c>
      <c r="GV340" s="1" t="n">
        <v>791.11</v>
      </c>
      <c r="GW340" s="1" t="n">
        <v>1983.08</v>
      </c>
      <c r="GX340" s="1" t="n">
        <v>8874.7</v>
      </c>
      <c r="GY340" s="1" t="n">
        <v>2434.57</v>
      </c>
      <c r="GZ340" s="1" t="n">
        <v>11.44</v>
      </c>
      <c r="HA340" s="1" t="n">
        <v>4.13</v>
      </c>
      <c r="HB340" s="1" t="n">
        <v>9.63</v>
      </c>
      <c r="HC340" s="1" t="n">
        <v>0</v>
      </c>
      <c r="HD340" s="1" t="n">
        <v>50.16</v>
      </c>
      <c r="HE340" s="1" t="n">
        <v>1618.38</v>
      </c>
      <c r="HF340" s="1" t="n">
        <v>3.06</v>
      </c>
      <c r="HG340" s="1" t="n">
        <v>3.18</v>
      </c>
      <c r="HH340" s="1" t="n">
        <v>29.72</v>
      </c>
      <c r="HI340" s="1" t="n">
        <v>10.65</v>
      </c>
      <c r="HJ340" s="1" t="n">
        <v>4.11</v>
      </c>
      <c r="HK340" s="1" t="n">
        <v>1.45</v>
      </c>
      <c r="HL340" s="1" t="n">
        <v>840.48</v>
      </c>
      <c r="HM340" s="1" t="n">
        <v>3.02</v>
      </c>
      <c r="HN340" s="1" t="n">
        <v>103.58</v>
      </c>
      <c r="HO340" s="1" t="n">
        <v>16819.1</v>
      </c>
      <c r="HP340" s="1" t="n">
        <v>21073.3</v>
      </c>
      <c r="HQ340" s="1" t="n">
        <v>218.28</v>
      </c>
      <c r="HR340" s="1" t="n">
        <v>7340.53</v>
      </c>
      <c r="HS340" s="1" t="n">
        <v>3783.33</v>
      </c>
      <c r="HT340" s="1" t="n">
        <v>17104.41</v>
      </c>
      <c r="HU340" s="1" t="n">
        <v>2349.87</v>
      </c>
      <c r="HV340" s="1" t="n">
        <v>260.84</v>
      </c>
      <c r="HW340" s="1" t="n">
        <v>15.82</v>
      </c>
      <c r="HX340" s="1" t="n">
        <v>12.06</v>
      </c>
      <c r="HY340" s="1" t="n">
        <v>11.78</v>
      </c>
      <c r="HZ340" s="1" t="n">
        <v>0.64</v>
      </c>
      <c r="IA340" s="1" t="n">
        <v>11.16</v>
      </c>
      <c r="IB340" s="1" t="n">
        <v>2.34</v>
      </c>
      <c r="IC340" s="1" t="n">
        <v>26.94</v>
      </c>
      <c r="ID340" s="1" t="n">
        <v>13.25</v>
      </c>
      <c r="IE340" s="1" t="n">
        <v>19.18</v>
      </c>
      <c r="IF340" s="1" t="n">
        <v>24.18</v>
      </c>
      <c r="IG340" s="1" t="n">
        <v>15.65</v>
      </c>
      <c r="IH340" s="1" t="n">
        <v>290.43</v>
      </c>
      <c r="II340" s="1" t="n">
        <v>0.83</v>
      </c>
      <c r="IJ340" s="1" t="n">
        <v>137.75</v>
      </c>
      <c r="IK340" s="1" t="n">
        <v>140.52</v>
      </c>
      <c r="IL340" s="1" t="n">
        <v>6285250</v>
      </c>
      <c r="IM340" s="1" t="n">
        <v>8678.41</v>
      </c>
      <c r="IN340" s="1" t="n">
        <v>48.81</v>
      </c>
      <c r="IO340" s="1" t="n">
        <v>0.06</v>
      </c>
      <c r="IP340" s="1" t="n">
        <v>0.04</v>
      </c>
      <c r="IQ340" s="1" t="n">
        <v>0.04</v>
      </c>
      <c r="IR340" s="1" t="n">
        <v>0.08</v>
      </c>
      <c r="IS340" s="1" t="n">
        <v>0.16</v>
      </c>
      <c r="IT340" s="1" t="n">
        <v>0.01</v>
      </c>
      <c r="IU340" s="1" t="n">
        <v>0.48</v>
      </c>
      <c r="IV340" s="1" t="n">
        <v>0.34</v>
      </c>
      <c r="IW340" s="1" t="n">
        <v>7.99</v>
      </c>
      <c r="IX340" s="1" t="n">
        <v>5.71</v>
      </c>
      <c r="IY340" s="1" t="n">
        <v>2.67</v>
      </c>
      <c r="IZ340" s="1" t="n">
        <v>1.64</v>
      </c>
      <c r="JA340" s="1" t="n">
        <v>1.15</v>
      </c>
      <c r="JB340" s="1" t="n">
        <v>0.01</v>
      </c>
      <c r="JC340" s="1" t="n">
        <v>18.41</v>
      </c>
      <c r="JD340" s="1" t="n">
        <v>10.87</v>
      </c>
      <c r="JE340" s="1" t="n">
        <v>0.57</v>
      </c>
      <c r="JF340" s="1" t="n">
        <v>0.13</v>
      </c>
      <c r="JG340" s="1" t="n">
        <v>0</v>
      </c>
      <c r="JH340" s="1" t="n">
        <v>11.02</v>
      </c>
      <c r="JI340" s="1" t="n">
        <v>9</v>
      </c>
      <c r="JJ340" s="1" t="n">
        <v>0.05</v>
      </c>
      <c r="JK340" s="1" t="n">
        <v>0.15</v>
      </c>
      <c r="JL340" s="1" t="n">
        <v>1.39</v>
      </c>
      <c r="JM340" s="1" t="n">
        <v>1.58</v>
      </c>
      <c r="JN340" s="1" t="n">
        <v>0</v>
      </c>
      <c r="JO340" s="1" t="n">
        <v>0.1</v>
      </c>
      <c r="JP340" s="1" t="n">
        <v>0.06</v>
      </c>
      <c r="JQ340" s="1" t="n">
        <v>0</v>
      </c>
      <c r="JR340" s="1" t="n">
        <v>0</v>
      </c>
      <c r="JS340" s="1" t="n">
        <v>0.01</v>
      </c>
      <c r="JT340" s="1" t="n">
        <v>0.05</v>
      </c>
      <c r="JU340" s="1" t="n">
        <v>0.02</v>
      </c>
      <c r="JV340" s="1" t="n">
        <v>51</v>
      </c>
      <c r="JW340" s="1" t="n">
        <v>3060</v>
      </c>
      <c r="JX340" s="1" t="n">
        <v>45.9</v>
      </c>
      <c r="JY340" s="1" t="n">
        <v>8.209001</v>
      </c>
      <c r="JZ340" s="1" t="n">
        <v>6.609</v>
      </c>
      <c r="KA340" s="1" t="n">
        <v>396.54</v>
      </c>
      <c r="KB340" s="1" t="n">
        <v>28.305</v>
      </c>
      <c r="KC340" s="1" t="n">
        <v>9.117001</v>
      </c>
      <c r="KD340" s="1" t="n">
        <v>547.02</v>
      </c>
      <c r="KE340" s="1" t="n">
        <v>53.149</v>
      </c>
      <c r="KF340" s="1" t="n">
        <v>104.149</v>
      </c>
      <c r="KG340" s="1" t="n">
        <v>112.5765</v>
      </c>
    </row>
    <row r="341" customFormat="false" ht="15" hidden="false" customHeight="true" outlineLevel="0" collapsed="false">
      <c r="A341" s="1" t="n">
        <v>31250</v>
      </c>
      <c r="B341" s="1" t="n">
        <v>2</v>
      </c>
      <c r="C341" s="1" t="n">
        <v>56</v>
      </c>
      <c r="D341" s="1" t="n">
        <v>1</v>
      </c>
      <c r="E341" s="1" t="n">
        <v>1</v>
      </c>
      <c r="F341" s="1" t="n">
        <v>1</v>
      </c>
      <c r="G341" s="1" t="n">
        <v>1</v>
      </c>
      <c r="H341" s="1" t="n">
        <v>0</v>
      </c>
      <c r="I341" s="1" t="n">
        <v>1</v>
      </c>
      <c r="J341" s="1" t="n">
        <v>0</v>
      </c>
      <c r="K341" s="1" t="n">
        <v>1</v>
      </c>
      <c r="L341" s="1" t="n">
        <v>0</v>
      </c>
      <c r="M341" s="1" t="n">
        <v>1</v>
      </c>
      <c r="N341" s="1" t="n">
        <v>0</v>
      </c>
      <c r="O341" s="1" t="n">
        <v>1</v>
      </c>
      <c r="P341" s="1" t="n">
        <f aca="false">SUM(E341:O341)</f>
        <v>7</v>
      </c>
      <c r="Q341" s="1" t="n">
        <v>120</v>
      </c>
      <c r="R341" s="1" t="n">
        <v>80</v>
      </c>
      <c r="S341" s="1" t="n">
        <v>40</v>
      </c>
      <c r="T341" s="2" t="n">
        <v>93.3333333333333</v>
      </c>
      <c r="U341" s="3" t="n">
        <v>76.8</v>
      </c>
      <c r="V341" s="3" t="n">
        <v>165</v>
      </c>
      <c r="W341" s="2" t="n">
        <v>28.2093663911846</v>
      </c>
      <c r="X341" s="2" t="n">
        <v>1</v>
      </c>
      <c r="Y341" s="3" t="n">
        <v>97</v>
      </c>
      <c r="Z341" s="3" t="n">
        <v>101</v>
      </c>
      <c r="AA341" s="2" t="n">
        <v>44.4526181527893</v>
      </c>
      <c r="AB341" s="2" t="n">
        <v>0.587878787878788</v>
      </c>
      <c r="AC341" s="2" t="n">
        <v>0.96039603960396</v>
      </c>
      <c r="AD341" s="3" t="n">
        <v>39.4</v>
      </c>
      <c r="AE341" s="3" t="n">
        <v>30.3</v>
      </c>
      <c r="AF341" s="3" t="n">
        <v>46.5</v>
      </c>
      <c r="AG341" s="1" t="n">
        <v>9</v>
      </c>
      <c r="AH341" s="3" t="n">
        <v>42.7</v>
      </c>
      <c r="AI341" s="3" t="n">
        <v>32.8</v>
      </c>
      <c r="AJ341" s="3" t="n">
        <v>44.1</v>
      </c>
      <c r="AK341" s="3" t="n">
        <v>2.4</v>
      </c>
      <c r="AL341" s="1" t="n">
        <v>1411</v>
      </c>
      <c r="AM341" s="1" t="n">
        <v>65</v>
      </c>
      <c r="AN341" s="1" t="n">
        <v>2201</v>
      </c>
      <c r="AO341" s="1" t="n">
        <v>117</v>
      </c>
      <c r="AP341" s="1" t="n">
        <v>172</v>
      </c>
      <c r="AQ341" s="1" t="n">
        <v>227</v>
      </c>
      <c r="AR341" s="1" t="n">
        <v>230</v>
      </c>
      <c r="AS341" s="1" t="n">
        <v>240</v>
      </c>
      <c r="AT341" s="1" t="n">
        <v>5</v>
      </c>
      <c r="AU341" s="1" t="n">
        <f aca="false">((AO341*15)+(AP341*30)+(AQ341*30)+(AR341*30)+(AS341*15))-(AO341*120)</f>
        <v>10185</v>
      </c>
      <c r="AV341" s="1" t="n">
        <f aca="false">((AO341*15)+(AP341*30)+(AQ341*30)+(AR341*30)+(AS341*15))</f>
        <v>24225</v>
      </c>
      <c r="AW341" s="1" t="n">
        <v>5.86</v>
      </c>
      <c r="BS341" s="1" t="n">
        <v>242</v>
      </c>
      <c r="BT341" s="1" t="n">
        <v>1</v>
      </c>
      <c r="BU341" s="1" t="n">
        <v>43</v>
      </c>
      <c r="BV341" s="1" t="n">
        <v>1</v>
      </c>
      <c r="BW341" s="1" t="n">
        <v>156</v>
      </c>
      <c r="BX341" s="1" t="n">
        <v>1</v>
      </c>
      <c r="BY341" s="1" t="n">
        <v>43</v>
      </c>
      <c r="BZ341" s="1" t="n">
        <v>215</v>
      </c>
      <c r="CA341" s="1" t="n">
        <v>1</v>
      </c>
      <c r="CB341" s="1" t="n">
        <v>3</v>
      </c>
      <c r="CL341" s="4" t="n">
        <v>0.04</v>
      </c>
      <c r="CM341" s="4" t="n">
        <v>0.0475</v>
      </c>
    </row>
    <row r="342" customFormat="false" ht="15" hidden="false" customHeight="true" outlineLevel="0" collapsed="false">
      <c r="A342" s="1" t="n">
        <v>31252</v>
      </c>
      <c r="B342" s="1" t="n">
        <v>2</v>
      </c>
      <c r="C342" s="1" t="n">
        <v>22</v>
      </c>
      <c r="D342" s="1" t="n">
        <v>1</v>
      </c>
      <c r="E342" s="1" t="n">
        <v>1</v>
      </c>
      <c r="F342" s="1" t="n">
        <v>0</v>
      </c>
      <c r="G342" s="1" t="n">
        <v>1</v>
      </c>
      <c r="H342" s="1" t="n">
        <v>0</v>
      </c>
      <c r="I342" s="1" t="n">
        <v>0</v>
      </c>
      <c r="J342" s="1" t="n">
        <v>0</v>
      </c>
      <c r="K342" s="1" t="n">
        <v>0</v>
      </c>
      <c r="L342" s="1" t="n">
        <v>0</v>
      </c>
      <c r="M342" s="1" t="n">
        <v>0</v>
      </c>
      <c r="N342" s="1" t="n">
        <v>0</v>
      </c>
      <c r="O342" s="1" t="n">
        <v>1</v>
      </c>
      <c r="P342" s="1" t="n">
        <f aca="false">SUM(E342:O342)</f>
        <v>3</v>
      </c>
      <c r="Q342" s="1" t="n">
        <v>110</v>
      </c>
      <c r="R342" s="1" t="n">
        <v>80</v>
      </c>
      <c r="S342" s="1" t="n">
        <v>30</v>
      </c>
      <c r="T342" s="2" t="n">
        <v>90</v>
      </c>
      <c r="U342" s="3" t="n">
        <v>49.6</v>
      </c>
      <c r="V342" s="3" t="n">
        <v>161.5</v>
      </c>
      <c r="W342" s="2" t="n">
        <v>19.0167642745545</v>
      </c>
      <c r="X342" s="2" t="n">
        <v>0</v>
      </c>
      <c r="Y342" s="3" t="n">
        <v>63.1</v>
      </c>
      <c r="Z342" s="3" t="n">
        <v>94.8</v>
      </c>
      <c r="AA342" s="2" t="n">
        <v>31.8678410430329</v>
      </c>
      <c r="AB342" s="2" t="n">
        <v>0.390712074303406</v>
      </c>
      <c r="AC342" s="2" t="n">
        <v>0.665611814345992</v>
      </c>
      <c r="AD342" s="3" t="n">
        <v>23.5</v>
      </c>
      <c r="AG342" s="1" t="n">
        <v>2</v>
      </c>
      <c r="AM342" s="1" t="n">
        <v>18</v>
      </c>
      <c r="AO342" s="1" t="n">
        <v>90</v>
      </c>
      <c r="AP342" s="1" t="n">
        <v>146</v>
      </c>
      <c r="AQ342" s="1" t="n">
        <v>159</v>
      </c>
      <c r="AR342" s="1" t="n">
        <v>107</v>
      </c>
      <c r="AS342" s="1" t="n">
        <v>90</v>
      </c>
      <c r="AT342" s="1" t="n">
        <v>1</v>
      </c>
      <c r="AU342" s="1" t="n">
        <f aca="false">((AO342*15)+(AP342*30)+(AQ342*30)+(AR342*30)+(AS342*15))-(AO342*120)</f>
        <v>4260</v>
      </c>
      <c r="AV342" s="1" t="n">
        <f aca="false">((AO342*15)+(AP342*30)+(AQ342*30)+(AR342*30)+(AS342*15))</f>
        <v>15060</v>
      </c>
      <c r="AX342" s="4" t="n">
        <f aca="false">10000/SQRT((AO342*BE342)*(AVERAGE(AO342:AS342)*AVERAGE(BE342:BI342)))</f>
        <v>4.57202033007184</v>
      </c>
      <c r="AY342" s="4" t="n">
        <v>0</v>
      </c>
      <c r="AZ342" s="2" t="n">
        <f aca="false">(AO342*BE342)/405</f>
        <v>1.50888888888889</v>
      </c>
      <c r="BA342" s="2" t="n">
        <v>0</v>
      </c>
      <c r="BB342" s="2" t="n">
        <f aca="false">1/(LOG(BE342)+LOG(AO342))</f>
        <v>0.358923079246781</v>
      </c>
      <c r="BC342" s="2" t="n">
        <f aca="false">(BF342-BE342)/(AP342-AO342)</f>
        <v>0.826964285714286</v>
      </c>
      <c r="BD342" s="2" t="n">
        <f aca="false">(20*BE342)/((AO342/18)-3.5)</f>
        <v>90.5333333333333</v>
      </c>
      <c r="BE342" s="3" t="n">
        <v>6.79</v>
      </c>
      <c r="BF342" s="3" t="n">
        <v>53.1</v>
      </c>
      <c r="BG342" s="3" t="n">
        <v>90.4</v>
      </c>
      <c r="BH342" s="3" t="n">
        <v>108</v>
      </c>
      <c r="BI342" s="3" t="n">
        <v>72.3</v>
      </c>
      <c r="BJ342" s="2" t="n">
        <f aca="false">((BE342*15)+(BF342*30)+(BG342*30)+(BH342*30)+(BI342*15))-(BE342*120)</f>
        <v>7916.55</v>
      </c>
      <c r="BK342" s="2" t="n">
        <f aca="false">((BE342*15)+(BF342*30)+(BG342*30)+(BH342*30)+(BI342*15))</f>
        <v>8731.35</v>
      </c>
      <c r="BL342" s="2" t="n">
        <f aca="false">(1/BE342)</f>
        <v>0.147275405007364</v>
      </c>
      <c r="BM342" s="2" t="n">
        <f aca="false">(BJ342/AU342)</f>
        <v>1.85834507042254</v>
      </c>
      <c r="BN342" s="2" t="n">
        <f aca="false">(BK342/AV342)</f>
        <v>0.579770916334661</v>
      </c>
      <c r="BO342" s="2" t="n">
        <f aca="false">(AX342*BM342)</f>
        <v>8.49639144226062</v>
      </c>
      <c r="BP342" s="2" t="n">
        <f aca="false">(AX342*BN342)</f>
        <v>2.65072441626645</v>
      </c>
      <c r="BQ342" s="2" t="n">
        <v>2</v>
      </c>
      <c r="BR342" s="4" t="n">
        <f aca="false">(BC342*BL342)</f>
        <v>0.121791500105197</v>
      </c>
      <c r="BS342" s="1" t="n">
        <v>152</v>
      </c>
      <c r="BT342" s="1" t="n">
        <v>0</v>
      </c>
      <c r="BU342" s="1" t="n">
        <v>43</v>
      </c>
      <c r="BV342" s="1" t="n">
        <v>1</v>
      </c>
      <c r="BW342" s="1" t="n">
        <v>98</v>
      </c>
      <c r="BX342" s="1" t="n">
        <v>0</v>
      </c>
      <c r="BY342" s="1" t="n">
        <v>11</v>
      </c>
      <c r="BZ342" s="1" t="n">
        <v>53</v>
      </c>
      <c r="CA342" s="1" t="n">
        <v>0</v>
      </c>
      <c r="CB342" s="1" t="n">
        <v>0</v>
      </c>
      <c r="CL342" s="4" t="n">
        <v>0.0325</v>
      </c>
      <c r="CM342" s="4" t="n">
        <v>0.0325</v>
      </c>
      <c r="CN342" s="1" t="n">
        <v>2598</v>
      </c>
      <c r="CO342" s="1" t="n">
        <v>19.4611239414935</v>
      </c>
      <c r="CP342" s="1" t="n">
        <v>23.2448036951501</v>
      </c>
      <c r="CQ342" s="1" t="n">
        <v>6.65127020785219</v>
      </c>
      <c r="CR342" s="1" t="n">
        <v>8.31408775981524</v>
      </c>
      <c r="CS342" s="1" t="n">
        <v>5.36951501154734</v>
      </c>
      <c r="CT342" s="1" t="n">
        <v>58.3833718244804</v>
      </c>
      <c r="CU342" s="1" t="n">
        <v>5.5</v>
      </c>
      <c r="CV342" s="1" t="n">
        <v>7.4</v>
      </c>
      <c r="CW342" s="1" t="n">
        <v>18.8</v>
      </c>
      <c r="CX342" s="1" t="n">
        <v>0</v>
      </c>
      <c r="CY342" s="1" t="n">
        <v>0</v>
      </c>
      <c r="CZ342" s="1" t="n">
        <v>0</v>
      </c>
      <c r="DA342" s="1" t="n">
        <v>3.4</v>
      </c>
      <c r="DB342" s="1" t="n">
        <v>0</v>
      </c>
      <c r="DC342" s="1" t="n">
        <v>0</v>
      </c>
      <c r="DD342" s="1" t="n">
        <v>126.4</v>
      </c>
      <c r="DE342" s="1" t="n">
        <v>67.1</v>
      </c>
      <c r="DF342" s="1" t="n">
        <v>19.2</v>
      </c>
      <c r="DG342" s="1" t="n">
        <v>24</v>
      </c>
      <c r="DH342" s="1" t="n">
        <v>15.5</v>
      </c>
      <c r="DI342" s="1" t="n">
        <v>121</v>
      </c>
      <c r="DJ342" s="1" t="n">
        <v>379.2</v>
      </c>
      <c r="DK342" s="1" t="n">
        <v>7.7</v>
      </c>
      <c r="DL342" s="1" t="n">
        <v>8.1</v>
      </c>
      <c r="DM342" s="1" t="n">
        <v>1225</v>
      </c>
      <c r="DN342" s="1" t="n">
        <v>1411</v>
      </c>
      <c r="DO342" s="1" t="n">
        <v>2.77</v>
      </c>
      <c r="DP342" s="1" t="n">
        <v>3.69</v>
      </c>
      <c r="DQ342" s="1" t="n">
        <v>2.07</v>
      </c>
      <c r="DR342" s="1" t="n">
        <v>5.85</v>
      </c>
      <c r="DS342" s="1" t="n">
        <v>55.9</v>
      </c>
      <c r="DT342" s="1" t="n">
        <v>558.5</v>
      </c>
      <c r="DU342" s="1" t="n">
        <v>3.38</v>
      </c>
      <c r="DV342" s="1" t="n">
        <v>39.16</v>
      </c>
      <c r="DW342" s="1" t="n">
        <v>0.93</v>
      </c>
      <c r="DX342" s="1" t="n">
        <v>1992</v>
      </c>
      <c r="DY342" s="1" t="n">
        <v>33.26</v>
      </c>
      <c r="DZ342" s="1" t="n">
        <v>1599</v>
      </c>
      <c r="EA342" s="1" t="n">
        <v>151</v>
      </c>
      <c r="EB342" s="1" t="n">
        <v>1172</v>
      </c>
      <c r="EC342" s="1" t="n">
        <v>1212</v>
      </c>
      <c r="ED342" s="1" t="n">
        <v>175</v>
      </c>
      <c r="EE342" s="1" t="n">
        <v>8.2</v>
      </c>
      <c r="EF342" s="1" t="n">
        <v>0</v>
      </c>
      <c r="EG342" s="1" t="n">
        <v>7</v>
      </c>
      <c r="EH342" s="1" t="n">
        <v>2</v>
      </c>
      <c r="EI342" s="1" t="n">
        <v>500</v>
      </c>
      <c r="EJ342" s="1" t="n">
        <v>12</v>
      </c>
      <c r="EK342" s="1" t="n">
        <v>1</v>
      </c>
      <c r="EL342" s="1" t="n">
        <v>500</v>
      </c>
      <c r="EM342" s="1" t="n">
        <v>3000</v>
      </c>
      <c r="EN342" s="1" t="n">
        <v>500</v>
      </c>
      <c r="EO342" s="1" t="n">
        <v>3</v>
      </c>
      <c r="EP342" s="1" t="n">
        <v>1</v>
      </c>
      <c r="EQ342" s="1" t="n">
        <v>2</v>
      </c>
      <c r="ER342" s="1" t="n">
        <v>1000</v>
      </c>
      <c r="ES342" s="1" t="n">
        <v>2</v>
      </c>
      <c r="ET342" s="1" t="n">
        <v>0</v>
      </c>
      <c r="EU342" s="1" t="n">
        <v>0</v>
      </c>
      <c r="EV342" s="1" t="n">
        <v>0</v>
      </c>
      <c r="EW342" s="1" t="n">
        <v>0</v>
      </c>
      <c r="EX342" s="1" t="n">
        <v>1</v>
      </c>
      <c r="EY342" s="1" t="n">
        <v>1</v>
      </c>
      <c r="EZ342" s="1" t="n">
        <v>1</v>
      </c>
      <c r="FA342" s="1" t="n">
        <v>0</v>
      </c>
      <c r="FB342" s="1" t="n">
        <v>0</v>
      </c>
      <c r="FC342" s="1" t="n">
        <v>0</v>
      </c>
      <c r="FD342" s="1" t="n">
        <v>2</v>
      </c>
      <c r="FE342" s="1" t="n">
        <v>6</v>
      </c>
      <c r="FF342" s="1" t="n">
        <v>0</v>
      </c>
      <c r="FG342" s="1" t="n">
        <v>0</v>
      </c>
      <c r="FH342" s="1" t="n">
        <v>0</v>
      </c>
      <c r="FI342" s="1" t="n">
        <v>0</v>
      </c>
      <c r="FJ342" s="1" t="n">
        <v>4</v>
      </c>
      <c r="FK342" s="1" t="n">
        <v>0</v>
      </c>
      <c r="FL342" s="1" t="n">
        <v>5</v>
      </c>
      <c r="FM342" s="1" t="n">
        <v>16</v>
      </c>
      <c r="FN342" s="1" t="n">
        <v>16</v>
      </c>
      <c r="FO342" s="1" t="n">
        <v>2</v>
      </c>
      <c r="FP342" s="1" t="n">
        <v>1</v>
      </c>
      <c r="FQ342" s="1" t="n">
        <v>17.70036</v>
      </c>
      <c r="FR342" s="1" t="n">
        <v>1245.805</v>
      </c>
      <c r="FS342" s="1" t="n">
        <v>0.04</v>
      </c>
      <c r="FT342" s="1" t="n">
        <v>3</v>
      </c>
      <c r="FU342" s="1" t="n">
        <v>4</v>
      </c>
      <c r="FV342" s="1" t="n">
        <v>1</v>
      </c>
      <c r="FW342" s="1" t="n">
        <v>4407.6</v>
      </c>
      <c r="FX342" s="1" t="n">
        <v>162.26</v>
      </c>
      <c r="FY342" s="1" t="n">
        <v>23.61</v>
      </c>
      <c r="FZ342" s="1" t="n">
        <v>18.19</v>
      </c>
      <c r="GA342" s="1" t="n">
        <v>55.64</v>
      </c>
      <c r="GB342" s="1" t="n">
        <v>768.35</v>
      </c>
      <c r="GC342" s="1" t="n">
        <v>59.22</v>
      </c>
      <c r="GD342" s="1" t="n">
        <v>40.82</v>
      </c>
      <c r="GE342" s="1" t="n">
        <v>2.19</v>
      </c>
      <c r="GF342" s="1" t="n">
        <v>307.08</v>
      </c>
      <c r="GG342" s="1" t="n">
        <v>3.17</v>
      </c>
      <c r="GH342" s="1" t="n">
        <v>30.7</v>
      </c>
      <c r="GI342" s="1" t="n">
        <v>9.41</v>
      </c>
      <c r="GJ342" s="1" t="n">
        <v>53.38</v>
      </c>
      <c r="GK342" s="1" t="n">
        <v>37.65</v>
      </c>
      <c r="GL342" s="1" t="n">
        <v>31.12</v>
      </c>
      <c r="GM342" s="1" t="n">
        <v>12.33</v>
      </c>
      <c r="GN342" s="1" t="n">
        <v>0</v>
      </c>
      <c r="GO342" s="1" t="n">
        <v>39.37</v>
      </c>
      <c r="GP342" s="1" t="n">
        <v>26.49</v>
      </c>
      <c r="GQ342" s="1" t="n">
        <v>9.16</v>
      </c>
      <c r="GR342" s="1" t="n">
        <v>1.92</v>
      </c>
      <c r="GS342" s="1" t="n">
        <v>1981.43</v>
      </c>
      <c r="GT342" s="1" t="n">
        <v>34.14</v>
      </c>
      <c r="GU342" s="1" t="n">
        <v>1.35</v>
      </c>
      <c r="GV342" s="1" t="n">
        <v>621.49</v>
      </c>
      <c r="GW342" s="1" t="n">
        <v>2777.18</v>
      </c>
      <c r="GX342" s="1" t="n">
        <v>5102.43</v>
      </c>
      <c r="GY342" s="1" t="n">
        <v>5248.66</v>
      </c>
      <c r="GZ342" s="1" t="n">
        <v>17.02</v>
      </c>
      <c r="HA342" s="1" t="n">
        <v>2.84</v>
      </c>
      <c r="HB342" s="1" t="n">
        <v>4.02</v>
      </c>
      <c r="HC342" s="1" t="n">
        <v>0</v>
      </c>
      <c r="HD342" s="1" t="n">
        <v>50.28</v>
      </c>
      <c r="HE342" s="1" t="n">
        <v>189.68</v>
      </c>
      <c r="HF342" s="1" t="n">
        <v>5.67</v>
      </c>
      <c r="HG342" s="1" t="n">
        <v>6.53</v>
      </c>
      <c r="HH342" s="1" t="n">
        <v>51.59</v>
      </c>
      <c r="HI342" s="1" t="n">
        <v>9.26</v>
      </c>
      <c r="HJ342" s="1" t="n">
        <v>5.47</v>
      </c>
      <c r="HK342" s="1" t="n">
        <v>1.3</v>
      </c>
      <c r="HL342" s="1" t="n">
        <v>1246.98</v>
      </c>
      <c r="HM342" s="1" t="n">
        <v>12.48</v>
      </c>
      <c r="HN342" s="1" t="n">
        <v>33.82</v>
      </c>
      <c r="HO342" s="1" t="n">
        <v>6585.07</v>
      </c>
      <c r="HP342" s="1" t="n">
        <v>1440.87</v>
      </c>
      <c r="HQ342" s="1" t="n">
        <v>31.24</v>
      </c>
      <c r="HR342" s="1" t="n">
        <v>182.12</v>
      </c>
      <c r="HS342" s="1" t="n">
        <v>35.21</v>
      </c>
      <c r="HT342" s="1" t="n">
        <v>301.2</v>
      </c>
      <c r="HU342" s="1" t="n">
        <v>212.89</v>
      </c>
      <c r="HV342" s="1" t="n">
        <v>737.07</v>
      </c>
      <c r="HW342" s="1" t="n">
        <v>13.01</v>
      </c>
      <c r="HX342" s="1" t="n">
        <v>5.5</v>
      </c>
      <c r="HY342" s="1" t="n">
        <v>4.74</v>
      </c>
      <c r="HZ342" s="1" t="n">
        <v>1.44</v>
      </c>
      <c r="IA342" s="1" t="n">
        <v>9.18</v>
      </c>
      <c r="IB342" s="1" t="n">
        <v>1.17</v>
      </c>
      <c r="IC342" s="1" t="n">
        <v>17.49</v>
      </c>
      <c r="ID342" s="1" t="n">
        <v>5.94</v>
      </c>
      <c r="IE342" s="1" t="n">
        <v>21.41</v>
      </c>
      <c r="IF342" s="1" t="n">
        <v>25.51</v>
      </c>
      <c r="IG342" s="1" t="n">
        <v>15.23</v>
      </c>
      <c r="IH342" s="1" t="n">
        <v>340.56</v>
      </c>
      <c r="II342" s="1" t="n">
        <v>0.79</v>
      </c>
      <c r="IJ342" s="1" t="n">
        <v>6.25</v>
      </c>
      <c r="IK342" s="1" t="n">
        <v>43.38</v>
      </c>
      <c r="IL342" s="1" t="n">
        <v>3655669.6</v>
      </c>
      <c r="IM342" s="1" t="n">
        <v>4757.82</v>
      </c>
      <c r="IN342" s="1" t="n">
        <v>61.74</v>
      </c>
      <c r="IO342" s="1" t="n">
        <v>0.08</v>
      </c>
      <c r="IP342" s="1" t="n">
        <v>0.05</v>
      </c>
      <c r="IQ342" s="1" t="n">
        <v>0.04</v>
      </c>
      <c r="IR342" s="1" t="n">
        <v>0.1</v>
      </c>
      <c r="IS342" s="1" t="n">
        <v>0.09</v>
      </c>
      <c r="IT342" s="1" t="n">
        <v>0.04</v>
      </c>
      <c r="IU342" s="1" t="n">
        <v>0.48</v>
      </c>
      <c r="IV342" s="1" t="n">
        <v>0.55</v>
      </c>
      <c r="IW342" s="1" t="n">
        <v>6.09</v>
      </c>
      <c r="IX342" s="1" t="n">
        <v>6.65</v>
      </c>
      <c r="IY342" s="1" t="n">
        <v>2.58</v>
      </c>
      <c r="IZ342" s="1" t="n">
        <v>2.23</v>
      </c>
      <c r="JA342" s="1" t="n">
        <v>0.69</v>
      </c>
      <c r="JB342" s="1" t="n">
        <v>0.06</v>
      </c>
      <c r="JC342" s="1" t="n">
        <v>10.78</v>
      </c>
      <c r="JD342" s="1" t="n">
        <v>8.88</v>
      </c>
      <c r="JE342" s="1" t="n">
        <v>0.65</v>
      </c>
      <c r="JF342" s="1" t="n">
        <v>0.11</v>
      </c>
      <c r="JG342" s="1" t="n">
        <v>0.02</v>
      </c>
      <c r="JH342" s="1" t="n">
        <v>7.5</v>
      </c>
      <c r="JI342" s="1" t="n">
        <v>4.56</v>
      </c>
      <c r="JJ342" s="1" t="n">
        <v>0.05</v>
      </c>
      <c r="JK342" s="1" t="n">
        <v>0.11</v>
      </c>
      <c r="JL342" s="1" t="n">
        <v>0.77</v>
      </c>
      <c r="JM342" s="1" t="n">
        <v>0.6</v>
      </c>
      <c r="JN342" s="1" t="n">
        <v>0.01</v>
      </c>
      <c r="JO342" s="1" t="n">
        <v>0.12</v>
      </c>
      <c r="JP342" s="1" t="n">
        <v>0.03</v>
      </c>
      <c r="JQ342" s="1" t="n">
        <v>0.04</v>
      </c>
      <c r="JR342" s="1" t="n">
        <v>0.04</v>
      </c>
      <c r="JS342" s="1" t="n">
        <v>0</v>
      </c>
      <c r="JT342" s="1" t="n">
        <v>0.15</v>
      </c>
      <c r="JU342" s="1" t="n">
        <v>0.09</v>
      </c>
      <c r="JV342" s="1" t="n">
        <v>46</v>
      </c>
      <c r="JW342" s="1" t="n">
        <v>2760</v>
      </c>
      <c r="JX342" s="1" t="n">
        <v>41.4</v>
      </c>
      <c r="JY342" s="1" t="n">
        <v>7</v>
      </c>
      <c r="JZ342" s="1" t="n">
        <v>7</v>
      </c>
      <c r="KA342" s="1" t="n">
        <v>420</v>
      </c>
      <c r="KB342" s="1" t="n">
        <v>6.725</v>
      </c>
      <c r="KC342" s="1" t="n">
        <v>1.75</v>
      </c>
      <c r="KD342" s="1" t="n">
        <v>105</v>
      </c>
      <c r="KE342" s="1" t="n">
        <v>52.25</v>
      </c>
      <c r="KF342" s="1" t="n">
        <v>98.25</v>
      </c>
      <c r="KG342" s="1" t="n">
        <v>183.275</v>
      </c>
    </row>
    <row r="343" customFormat="false" ht="15" hidden="false" customHeight="true" outlineLevel="0" collapsed="false">
      <c r="A343" s="1" t="n">
        <v>31253</v>
      </c>
      <c r="B343" s="1" t="n">
        <v>1</v>
      </c>
      <c r="C343" s="1" t="n">
        <v>64</v>
      </c>
      <c r="D343" s="1" t="n">
        <v>1</v>
      </c>
      <c r="E343" s="1" t="n">
        <v>1</v>
      </c>
      <c r="F343" s="1" t="n">
        <v>1</v>
      </c>
      <c r="G343" s="1" t="n">
        <v>1</v>
      </c>
      <c r="H343" s="1" t="n">
        <v>0</v>
      </c>
      <c r="I343" s="1" t="n">
        <v>0</v>
      </c>
      <c r="J343" s="1" t="n">
        <v>0</v>
      </c>
      <c r="K343" s="1" t="n">
        <v>0</v>
      </c>
      <c r="L343" s="1" t="n">
        <v>0</v>
      </c>
      <c r="M343" s="1" t="n">
        <v>0</v>
      </c>
      <c r="N343" s="1" t="n">
        <v>0</v>
      </c>
      <c r="O343" s="1" t="n">
        <v>1</v>
      </c>
      <c r="P343" s="1" t="n">
        <f aca="false">SUM(E343:O343)</f>
        <v>4</v>
      </c>
      <c r="Q343" s="1" t="n">
        <v>130</v>
      </c>
      <c r="R343" s="1" t="n">
        <v>88</v>
      </c>
      <c r="S343" s="1" t="n">
        <v>42</v>
      </c>
      <c r="T343" s="2" t="n">
        <v>102</v>
      </c>
      <c r="U343" s="3" t="n">
        <v>73.3</v>
      </c>
      <c r="V343" s="3" t="n">
        <v>167</v>
      </c>
      <c r="W343" s="2" t="n">
        <v>26.28276381369</v>
      </c>
      <c r="X343" s="2" t="n">
        <v>1</v>
      </c>
      <c r="Y343" s="3" t="n">
        <v>98.5</v>
      </c>
      <c r="Z343" s="3" t="n">
        <v>97</v>
      </c>
      <c r="AA343" s="2" t="n">
        <v>36.2161460653087</v>
      </c>
      <c r="AB343" s="2" t="n">
        <v>0.589820359281437</v>
      </c>
      <c r="AC343" s="2" t="n">
        <v>1.01546391752577</v>
      </c>
      <c r="AD343" s="3" t="n">
        <v>25.5</v>
      </c>
      <c r="AO343" s="1" t="n">
        <v>124</v>
      </c>
      <c r="AP343" s="1" t="n">
        <v>253</v>
      </c>
      <c r="AQ343" s="1" t="n">
        <v>303</v>
      </c>
      <c r="AR343" s="1" t="n">
        <v>324</v>
      </c>
      <c r="AS343" s="1" t="n">
        <v>327</v>
      </c>
      <c r="AT343" s="1" t="n">
        <v>5</v>
      </c>
      <c r="AU343" s="1" t="n">
        <f aca="false">((AO343*15)+(AP343*30)+(AQ343*30)+(AR343*30)+(AS343*15))-(AO343*120)</f>
        <v>18285</v>
      </c>
      <c r="AV343" s="1" t="n">
        <f aca="false">((AO343*15)+(AP343*30)+(AQ343*30)+(AR343*30)+(AS343*15))</f>
        <v>33165</v>
      </c>
      <c r="BS343" s="1" t="n">
        <v>214</v>
      </c>
      <c r="BT343" s="1" t="n">
        <v>1</v>
      </c>
      <c r="BU343" s="1" t="n">
        <v>36</v>
      </c>
      <c r="BV343" s="1" t="n">
        <v>1</v>
      </c>
      <c r="BW343" s="1" t="n">
        <v>144</v>
      </c>
      <c r="BX343" s="1" t="n">
        <v>1</v>
      </c>
      <c r="BY343" s="1" t="n">
        <v>34</v>
      </c>
      <c r="BZ343" s="1" t="n">
        <v>172</v>
      </c>
      <c r="CA343" s="1" t="n">
        <v>1</v>
      </c>
      <c r="CB343" s="1" t="n">
        <v>3</v>
      </c>
      <c r="CL343" s="4" t="n">
        <v>0.0375</v>
      </c>
      <c r="CM343" s="4" t="n">
        <v>0.04</v>
      </c>
    </row>
    <row r="344" customFormat="false" ht="15" hidden="false" customHeight="true" outlineLevel="0" collapsed="false">
      <c r="A344" s="1" t="n">
        <v>31256</v>
      </c>
      <c r="B344" s="1" t="n">
        <v>2</v>
      </c>
      <c r="C344" s="1" t="n">
        <v>31</v>
      </c>
      <c r="D344" s="1" t="n">
        <v>1</v>
      </c>
      <c r="E344" s="1" t="n">
        <v>1</v>
      </c>
      <c r="F344" s="1" t="n">
        <v>0</v>
      </c>
      <c r="G344" s="1" t="n">
        <v>1</v>
      </c>
      <c r="H344" s="1" t="n">
        <v>0</v>
      </c>
      <c r="I344" s="1" t="n">
        <v>0</v>
      </c>
      <c r="J344" s="1" t="n">
        <v>0</v>
      </c>
      <c r="K344" s="1" t="n">
        <v>0</v>
      </c>
      <c r="L344" s="1" t="n">
        <v>0</v>
      </c>
      <c r="M344" s="1" t="n">
        <v>0</v>
      </c>
      <c r="N344" s="1" t="n">
        <v>0</v>
      </c>
      <c r="O344" s="1" t="n">
        <v>1</v>
      </c>
      <c r="P344" s="1" t="n">
        <f aca="false">SUM(E344:O344)</f>
        <v>3</v>
      </c>
      <c r="Q344" s="1" t="n">
        <v>102</v>
      </c>
      <c r="R344" s="1" t="n">
        <v>72</v>
      </c>
      <c r="S344" s="1" t="n">
        <v>30</v>
      </c>
      <c r="T344" s="2" t="n">
        <v>82</v>
      </c>
      <c r="U344" s="3" t="n">
        <v>54.2</v>
      </c>
      <c r="V344" s="3" t="n">
        <v>169</v>
      </c>
      <c r="W344" s="2" t="n">
        <v>18.976926578201</v>
      </c>
      <c r="X344" s="2" t="n">
        <v>0</v>
      </c>
      <c r="Y344" s="3" t="n">
        <v>69</v>
      </c>
      <c r="Z344" s="3" t="n">
        <v>89</v>
      </c>
      <c r="AA344" s="2" t="n">
        <v>30.404283618479</v>
      </c>
      <c r="AB344" s="2" t="n">
        <v>0.408284023668639</v>
      </c>
      <c r="AC344" s="2" t="n">
        <v>0.775280898876405</v>
      </c>
      <c r="AD344" s="3" t="n">
        <v>22.6</v>
      </c>
      <c r="AO344" s="1" t="n">
        <v>83</v>
      </c>
      <c r="AP344" s="1" t="n">
        <v>90</v>
      </c>
      <c r="AQ344" s="1" t="n">
        <v>82</v>
      </c>
      <c r="AR344" s="1" t="n">
        <v>80</v>
      </c>
      <c r="AS344" s="1" t="n">
        <v>78</v>
      </c>
      <c r="AT344" s="1" t="n">
        <v>1</v>
      </c>
      <c r="AU344" s="1" t="n">
        <f aca="false">((AO344*15)+(AP344*30)+(AQ344*30)+(AR344*30)+(AS344*15))-(AO344*120)</f>
        <v>15</v>
      </c>
      <c r="AV344" s="1" t="n">
        <f aca="false">((AO344*15)+(AP344*30)+(AQ344*30)+(AR344*30)+(AS344*15))</f>
        <v>9975</v>
      </c>
      <c r="AX344" s="4" t="n">
        <f aca="false">10000/SQRT((AO344*BE344)*(AVERAGE(AO344:AS344)*AVERAGE(BE344:BI344)))</f>
        <v>5.79471419219115</v>
      </c>
      <c r="AY344" s="4" t="n">
        <v>0</v>
      </c>
      <c r="AZ344" s="2" t="n">
        <f aca="false">(AO344*BE344)/405</f>
        <v>2.17234567901235</v>
      </c>
      <c r="BA344" s="2" t="n">
        <v>1</v>
      </c>
      <c r="BB344" s="2" t="n">
        <f aca="false">1/(LOG(BE344)+LOG(AO344))</f>
        <v>0.339629618414726</v>
      </c>
      <c r="BC344" s="2" t="n">
        <f aca="false">(BF344-BE344)/(AP344-AO344)</f>
        <v>5.12857142857143</v>
      </c>
      <c r="BD344" s="2" t="n">
        <f aca="false">(20*BE344)/((AO344/18)-3.5)</f>
        <v>190.8</v>
      </c>
      <c r="BE344" s="3" t="n">
        <v>10.6</v>
      </c>
      <c r="BF344" s="3" t="n">
        <v>46.5</v>
      </c>
      <c r="BG344" s="3" t="n">
        <v>43.5</v>
      </c>
      <c r="BH344" s="3" t="n">
        <v>43</v>
      </c>
      <c r="BI344" s="3" t="n">
        <v>61.3</v>
      </c>
      <c r="BJ344" s="2" t="n">
        <f aca="false">((BE344*15)+(BF344*30)+(BG344*30)+(BH344*30)+(BI344*15))-(BE344*120)</f>
        <v>3796.5</v>
      </c>
      <c r="BK344" s="2" t="n">
        <f aca="false">((BE344*15)+(BF344*30)+(BG344*30)+(BH344*30)+(BI344*15))</f>
        <v>5068.5</v>
      </c>
      <c r="BL344" s="2" t="n">
        <f aca="false">(1/BE344)</f>
        <v>0.0943396226415094</v>
      </c>
      <c r="BM344" s="2" t="n">
        <f aca="false">(BJ344/AU344)</f>
        <v>253.1</v>
      </c>
      <c r="BN344" s="2" t="n">
        <f aca="false">(BK344/AV344)</f>
        <v>0.50812030075188</v>
      </c>
      <c r="BO344" s="2" t="n">
        <f aca="false">(AX344*BM344)</f>
        <v>1466.64216204358</v>
      </c>
      <c r="BP344" s="2" t="n">
        <f aca="false">(AX344*BN344)</f>
        <v>2.94441191810735</v>
      </c>
      <c r="BQ344" s="2" t="n">
        <v>2</v>
      </c>
      <c r="BR344" s="4" t="n">
        <f aca="false">(BC344*BL344)</f>
        <v>0.483827493261455</v>
      </c>
      <c r="BS344" s="1" t="n">
        <v>164</v>
      </c>
      <c r="BT344" s="1" t="n">
        <v>0</v>
      </c>
      <c r="BU344" s="1" t="n">
        <v>41</v>
      </c>
      <c r="BV344" s="1" t="n">
        <v>1</v>
      </c>
      <c r="BW344" s="1" t="n">
        <v>103</v>
      </c>
      <c r="BX344" s="1" t="n">
        <v>0</v>
      </c>
      <c r="BY344" s="1" t="n">
        <v>20</v>
      </c>
      <c r="BZ344" s="1" t="n">
        <v>102</v>
      </c>
      <c r="CA344" s="1" t="n">
        <v>0</v>
      </c>
      <c r="CB344" s="1" t="n">
        <v>1</v>
      </c>
      <c r="CL344" s="4" t="n">
        <v>0.0375</v>
      </c>
      <c r="CM344" s="4" t="n">
        <v>0.04</v>
      </c>
      <c r="CN344" s="1" t="n">
        <v>1544</v>
      </c>
      <c r="CO344" s="1" t="n">
        <v>13.2901554404145</v>
      </c>
      <c r="CP344" s="1" t="n">
        <v>28.9585492227979</v>
      </c>
      <c r="CQ344" s="1" t="n">
        <v>13.2318652849741</v>
      </c>
      <c r="CR344" s="1" t="n">
        <v>6.87823834196891</v>
      </c>
      <c r="CS344" s="1" t="n">
        <v>1.80699481865285</v>
      </c>
      <c r="CT344" s="1" t="n">
        <v>61.6839378238342</v>
      </c>
      <c r="CU344" s="1" t="n">
        <v>3.55</v>
      </c>
      <c r="CV344" s="1" t="n">
        <v>2.66</v>
      </c>
      <c r="CW344" s="1" t="n">
        <v>6.7</v>
      </c>
      <c r="CX344" s="1" t="n">
        <v>0</v>
      </c>
      <c r="CY344" s="1" t="n">
        <v>4.76</v>
      </c>
      <c r="CZ344" s="1" t="n">
        <v>3.99</v>
      </c>
      <c r="DA344" s="1" t="n">
        <v>0</v>
      </c>
      <c r="DB344" s="1" t="n">
        <v>0.96</v>
      </c>
      <c r="DC344" s="1" t="n">
        <v>0</v>
      </c>
      <c r="DD344" s="1" t="n">
        <v>51.3</v>
      </c>
      <c r="DE344" s="1" t="n">
        <v>49.68</v>
      </c>
      <c r="DF344" s="1" t="n">
        <v>22.7</v>
      </c>
      <c r="DG344" s="1" t="n">
        <v>11.8</v>
      </c>
      <c r="DH344" s="1" t="n">
        <v>3.1</v>
      </c>
      <c r="DI344" s="1" t="n">
        <v>170</v>
      </c>
      <c r="DJ344" s="1" t="n">
        <v>238.1</v>
      </c>
      <c r="DK344" s="1" t="n">
        <v>37.9</v>
      </c>
      <c r="DL344" s="1" t="n">
        <v>14.8</v>
      </c>
      <c r="DM344" s="1" t="n">
        <v>1611</v>
      </c>
      <c r="DN344" s="1" t="n">
        <v>417</v>
      </c>
      <c r="DO344" s="1" t="n">
        <v>1.57</v>
      </c>
      <c r="DP344" s="1" t="n">
        <v>1.32</v>
      </c>
      <c r="DQ344" s="1" t="n">
        <v>1.4</v>
      </c>
      <c r="DR344" s="1" t="n">
        <v>1.27</v>
      </c>
      <c r="DS344" s="1" t="n">
        <v>322.3</v>
      </c>
      <c r="DT344" s="1" t="n">
        <v>230.6</v>
      </c>
      <c r="DU344" s="1" t="n">
        <v>2.67</v>
      </c>
      <c r="DV344" s="1" t="n">
        <v>7.03</v>
      </c>
      <c r="DW344" s="1" t="n">
        <v>2.73</v>
      </c>
      <c r="DX344" s="1" t="n">
        <v>704</v>
      </c>
      <c r="DY344" s="1" t="n">
        <v>9.04</v>
      </c>
      <c r="DZ344" s="1" t="n">
        <v>2946</v>
      </c>
      <c r="EA344" s="1" t="n">
        <v>582</v>
      </c>
      <c r="EB344" s="1" t="n">
        <v>1626</v>
      </c>
      <c r="EC344" s="1" t="n">
        <v>789</v>
      </c>
      <c r="ED344" s="1" t="n">
        <v>42</v>
      </c>
      <c r="EE344" s="1" t="n">
        <v>5.6</v>
      </c>
      <c r="EF344" s="1" t="n">
        <v>0</v>
      </c>
      <c r="EG344" s="1" t="n">
        <v>12</v>
      </c>
      <c r="EH344" s="1" t="n">
        <v>3</v>
      </c>
      <c r="EI344" s="1" t="n">
        <v>330</v>
      </c>
      <c r="EJ344" s="1" t="s">
        <v>425</v>
      </c>
      <c r="EK344" s="1" t="s">
        <v>425</v>
      </c>
      <c r="EL344" s="1" t="s">
        <v>425</v>
      </c>
      <c r="EM344" s="1" t="n">
        <v>1500</v>
      </c>
      <c r="EN344" s="1" t="n">
        <v>500</v>
      </c>
      <c r="EO344" s="1" t="n">
        <v>3</v>
      </c>
      <c r="EP344" s="1" t="n">
        <v>1</v>
      </c>
      <c r="EQ344" s="1" t="n">
        <v>3</v>
      </c>
      <c r="ER344" s="1" t="n">
        <v>500</v>
      </c>
      <c r="ES344" s="1" t="n">
        <v>5</v>
      </c>
      <c r="ET344" s="1" t="n">
        <v>1</v>
      </c>
      <c r="EU344" s="1" t="n">
        <v>2</v>
      </c>
      <c r="EV344" s="1" t="n">
        <v>450</v>
      </c>
      <c r="EW344" s="1" t="n">
        <v>2</v>
      </c>
      <c r="EX344" s="1" t="n">
        <v>1</v>
      </c>
      <c r="EY344" s="1" t="n">
        <v>3</v>
      </c>
      <c r="EZ344" s="1" t="n">
        <v>9</v>
      </c>
      <c r="FA344" s="1" t="n">
        <v>1</v>
      </c>
      <c r="FB344" s="1" t="n">
        <v>2</v>
      </c>
      <c r="FC344" s="1" t="n">
        <v>7</v>
      </c>
      <c r="FD344" s="1" t="n">
        <v>1</v>
      </c>
      <c r="FE344" s="1" t="n">
        <v>17</v>
      </c>
      <c r="FF344" s="1" t="n">
        <v>1</v>
      </c>
      <c r="FG344" s="1" t="n">
        <v>2</v>
      </c>
      <c r="FH344" s="1" t="n">
        <v>0</v>
      </c>
      <c r="FI344" s="1" t="n">
        <v>0</v>
      </c>
      <c r="FJ344" s="1" t="n">
        <v>4</v>
      </c>
      <c r="FK344" s="1" t="n">
        <v>1</v>
      </c>
      <c r="FL344" s="1" t="n">
        <v>3</v>
      </c>
      <c r="FM344" s="1" t="n">
        <v>9</v>
      </c>
      <c r="FN344" s="1" t="n">
        <v>9</v>
      </c>
      <c r="FO344" s="1" t="n">
        <v>2</v>
      </c>
      <c r="FP344" s="1" t="n">
        <v>2</v>
      </c>
      <c r="FQ344" s="1" t="n">
        <v>27.15001</v>
      </c>
      <c r="FR344" s="1" t="n">
        <v>177.0345</v>
      </c>
      <c r="FS344" s="1" t="n">
        <v>1.67</v>
      </c>
      <c r="FT344" s="1" t="n">
        <v>1</v>
      </c>
      <c r="FV344" s="1" t="n">
        <v>3</v>
      </c>
      <c r="FW344" s="1" t="n">
        <v>1744.53</v>
      </c>
      <c r="FX344" s="1" t="n">
        <v>47.55</v>
      </c>
      <c r="FY344" s="1" t="n">
        <v>19.55</v>
      </c>
      <c r="FZ344" s="1" t="n">
        <v>18.89</v>
      </c>
      <c r="GA344" s="1" t="n">
        <v>14.9</v>
      </c>
      <c r="GB344" s="1" t="n">
        <v>233.93</v>
      </c>
      <c r="GC344" s="1" t="n">
        <v>20.74</v>
      </c>
      <c r="GD344" s="1" t="n">
        <v>28.68</v>
      </c>
      <c r="GE344" s="1" t="n">
        <v>9.9</v>
      </c>
      <c r="GF344" s="1" t="n">
        <v>80.2</v>
      </c>
      <c r="GG344" s="1" t="n">
        <v>1.03</v>
      </c>
      <c r="GH344" s="1" t="n">
        <v>24.58</v>
      </c>
      <c r="GI344" s="1" t="n">
        <v>5.33</v>
      </c>
      <c r="GJ344" s="1" t="n">
        <v>19.3</v>
      </c>
      <c r="GK344" s="1" t="n">
        <v>19.13</v>
      </c>
      <c r="GL344" s="1" t="n">
        <v>8.46</v>
      </c>
      <c r="GM344" s="1" t="n">
        <v>6.35</v>
      </c>
      <c r="GN344" s="1" t="n">
        <v>0</v>
      </c>
      <c r="GO344" s="1" t="n">
        <v>10.54</v>
      </c>
      <c r="GP344" s="1" t="n">
        <v>2.63</v>
      </c>
      <c r="GQ344" s="1" t="n">
        <v>2.08</v>
      </c>
      <c r="GR344" s="1" t="n">
        <v>0.86</v>
      </c>
      <c r="GS344" s="1" t="n">
        <v>702.58</v>
      </c>
      <c r="GT344" s="1" t="n">
        <v>7.93</v>
      </c>
      <c r="GU344" s="1" t="n">
        <v>0.61</v>
      </c>
      <c r="GV344" s="1" t="n">
        <v>288.68</v>
      </c>
      <c r="GW344" s="1" t="n">
        <v>1094.08</v>
      </c>
      <c r="GX344" s="1" t="n">
        <v>2655.17</v>
      </c>
      <c r="GY344" s="1" t="n">
        <v>1359.74</v>
      </c>
      <c r="GZ344" s="1" t="n">
        <v>5.1</v>
      </c>
      <c r="HA344" s="1" t="n">
        <v>1.03</v>
      </c>
      <c r="HB344" s="1" t="n">
        <v>1.82</v>
      </c>
      <c r="HC344" s="1" t="n">
        <v>0</v>
      </c>
      <c r="HD344" s="1" t="n">
        <v>43.48</v>
      </c>
      <c r="HE344" s="1" t="n">
        <v>205.77</v>
      </c>
      <c r="HF344" s="1" t="n">
        <v>1.08</v>
      </c>
      <c r="HG344" s="1" t="n">
        <v>1.14</v>
      </c>
      <c r="HH344" s="1" t="n">
        <v>12.26</v>
      </c>
      <c r="HI344" s="1" t="n">
        <v>3.6</v>
      </c>
      <c r="HJ344" s="1" t="n">
        <v>1.56</v>
      </c>
      <c r="HK344" s="1" t="n">
        <v>0.92</v>
      </c>
      <c r="HL344" s="1" t="n">
        <v>283.41</v>
      </c>
      <c r="HM344" s="1" t="n">
        <v>2.45</v>
      </c>
      <c r="HN344" s="1" t="n">
        <v>39.35</v>
      </c>
      <c r="HO344" s="1" t="n">
        <v>3733.4</v>
      </c>
      <c r="HP344" s="1" t="n">
        <v>4043.48</v>
      </c>
      <c r="HQ344" s="1" t="n">
        <v>36.38</v>
      </c>
      <c r="HR344" s="1" t="n">
        <v>1383.93</v>
      </c>
      <c r="HS344" s="1" t="n">
        <v>635.65</v>
      </c>
      <c r="HT344" s="1" t="n">
        <v>4224.76</v>
      </c>
      <c r="HU344" s="1" t="n">
        <v>808.49</v>
      </c>
      <c r="HV344" s="1" t="n">
        <v>169</v>
      </c>
      <c r="HW344" s="1" t="n">
        <v>3.9</v>
      </c>
      <c r="HX344" s="1" t="n">
        <v>4.28</v>
      </c>
      <c r="HY344" s="1" t="n">
        <v>3.96</v>
      </c>
      <c r="HZ344" s="1" t="n">
        <v>0.21</v>
      </c>
      <c r="IA344" s="1" t="n">
        <v>4.71</v>
      </c>
      <c r="IB344" s="1" t="n">
        <v>0.96</v>
      </c>
      <c r="IC344" s="1" t="n">
        <v>10.75</v>
      </c>
      <c r="ID344" s="1" t="n">
        <v>4.71</v>
      </c>
      <c r="IE344" s="1" t="n">
        <v>12.3</v>
      </c>
      <c r="IF344" s="1" t="n">
        <v>15.49</v>
      </c>
      <c r="IG344" s="1" t="n">
        <v>6.38</v>
      </c>
      <c r="IH344" s="1" t="n">
        <v>179.46</v>
      </c>
      <c r="II344" s="1" t="n">
        <v>41.25</v>
      </c>
      <c r="IJ344" s="1" t="n">
        <v>56.16</v>
      </c>
      <c r="IK344" s="1" t="n">
        <v>42.21</v>
      </c>
      <c r="IL344" s="1" t="n">
        <v>2066884.2</v>
      </c>
      <c r="IM344" s="1" t="n">
        <v>8835.48</v>
      </c>
      <c r="IN344" s="1" t="n">
        <v>30.34</v>
      </c>
      <c r="IO344" s="1" t="n">
        <v>0.22</v>
      </c>
      <c r="IP344" s="1" t="n">
        <v>0.14</v>
      </c>
      <c r="IQ344" s="1" t="n">
        <v>0.1</v>
      </c>
      <c r="IR344" s="1" t="n">
        <v>0.2</v>
      </c>
      <c r="IS344" s="1" t="n">
        <v>0.31</v>
      </c>
      <c r="IT344" s="1" t="n">
        <v>0.15</v>
      </c>
      <c r="IU344" s="1" t="n">
        <v>0.9</v>
      </c>
      <c r="IV344" s="1" t="n">
        <v>1.19</v>
      </c>
      <c r="IW344" s="1" t="n">
        <v>7.15</v>
      </c>
      <c r="IX344" s="1" t="n">
        <v>6.4</v>
      </c>
      <c r="IY344" s="1" t="n">
        <v>2.9</v>
      </c>
      <c r="IZ344" s="1" t="n">
        <v>1.82</v>
      </c>
      <c r="JA344" s="1" t="n">
        <v>0.92</v>
      </c>
      <c r="JB344" s="1" t="n">
        <v>0.06</v>
      </c>
      <c r="JC344" s="1" t="n">
        <v>13.86</v>
      </c>
      <c r="JD344" s="1" t="n">
        <v>9.11</v>
      </c>
      <c r="JE344" s="1" t="n">
        <v>0.45</v>
      </c>
      <c r="JF344" s="1" t="n">
        <v>0.07</v>
      </c>
      <c r="JG344" s="1" t="n">
        <v>0</v>
      </c>
      <c r="JH344" s="1" t="n">
        <v>5.45</v>
      </c>
      <c r="JI344" s="1" t="n">
        <v>4.26</v>
      </c>
      <c r="JJ344" s="1" t="n">
        <v>0.04</v>
      </c>
      <c r="JK344" s="1" t="n">
        <v>0.09</v>
      </c>
      <c r="JL344" s="1" t="n">
        <v>0.49</v>
      </c>
      <c r="JM344" s="1" t="n">
        <v>0.39</v>
      </c>
      <c r="JN344" s="1" t="n">
        <v>0</v>
      </c>
      <c r="JO344" s="1" t="n">
        <v>0.06</v>
      </c>
      <c r="JP344" s="1" t="n">
        <v>0.04</v>
      </c>
      <c r="JQ344" s="1" t="n">
        <v>0.03</v>
      </c>
      <c r="JR344" s="1" t="n">
        <v>0.02</v>
      </c>
      <c r="JS344" s="1" t="n">
        <v>0</v>
      </c>
      <c r="JT344" s="1" t="n">
        <v>0.08</v>
      </c>
      <c r="JU344" s="1" t="n">
        <v>0.06</v>
      </c>
      <c r="JV344" s="1" t="n">
        <v>51</v>
      </c>
      <c r="JW344" s="1" t="n">
        <v>3060</v>
      </c>
      <c r="JX344" s="1" t="n">
        <v>45.9</v>
      </c>
      <c r="JY344" s="1" t="n">
        <v>10.455</v>
      </c>
      <c r="JZ344" s="1" t="n">
        <v>9.484</v>
      </c>
      <c r="KA344" s="1" t="n">
        <v>569.04</v>
      </c>
      <c r="KB344" s="1" t="n">
        <v>3.71</v>
      </c>
      <c r="KC344" s="1" t="n">
        <v>1.484</v>
      </c>
      <c r="KD344" s="1" t="n">
        <v>89.04</v>
      </c>
      <c r="KE344" s="1" t="n">
        <v>44.226</v>
      </c>
      <c r="KF344" s="1" t="n">
        <v>95.226</v>
      </c>
      <c r="KG344" s="1" t="n">
        <v>84.9164</v>
      </c>
    </row>
    <row r="345" customFormat="false" ht="15" hidden="false" customHeight="true" outlineLevel="0" collapsed="false">
      <c r="A345" s="1" t="n">
        <v>31263</v>
      </c>
      <c r="B345" s="1" t="n">
        <v>2</v>
      </c>
      <c r="C345" s="1" t="n">
        <v>69</v>
      </c>
      <c r="D345" s="1" t="n">
        <v>1</v>
      </c>
      <c r="E345" s="1" t="n">
        <v>1</v>
      </c>
      <c r="F345" s="1" t="n">
        <v>1</v>
      </c>
      <c r="G345" s="1" t="n">
        <v>1</v>
      </c>
      <c r="H345" s="1" t="n">
        <v>0</v>
      </c>
      <c r="I345" s="1" t="n">
        <v>1</v>
      </c>
      <c r="J345" s="1" t="n">
        <v>0</v>
      </c>
      <c r="K345" s="1" t="n">
        <v>1</v>
      </c>
      <c r="L345" s="1" t="n">
        <v>0</v>
      </c>
      <c r="M345" s="1" t="n">
        <v>1</v>
      </c>
      <c r="N345" s="1" t="n">
        <v>0</v>
      </c>
      <c r="O345" s="1" t="n">
        <v>1</v>
      </c>
      <c r="P345" s="1" t="n">
        <f aca="false">SUM(E345:O345)</f>
        <v>7</v>
      </c>
      <c r="Q345" s="1" t="n">
        <v>130</v>
      </c>
      <c r="R345" s="1" t="n">
        <v>80</v>
      </c>
      <c r="S345" s="1" t="n">
        <v>50</v>
      </c>
      <c r="T345" s="2" t="n">
        <v>96.6666666666667</v>
      </c>
      <c r="U345" s="3" t="n">
        <v>75.1</v>
      </c>
      <c r="V345" s="3" t="n">
        <v>158.5</v>
      </c>
      <c r="W345" s="2" t="n">
        <v>29.8938192239947</v>
      </c>
      <c r="X345" s="2" t="n">
        <v>1</v>
      </c>
      <c r="Y345" s="3" t="n">
        <v>94</v>
      </c>
      <c r="Z345" s="3" t="n">
        <v>109</v>
      </c>
      <c r="AA345" s="2" t="e">
        <f aca="false">{#NUM!}</f>
        <v>#N/A</v>
      </c>
      <c r="AB345" s="2" t="n">
        <v>0.593059936908517</v>
      </c>
      <c r="AC345" s="2" t="n">
        <v>0.862385321100918</v>
      </c>
      <c r="AD345" s="3" t="n">
        <v>41.9</v>
      </c>
      <c r="AO345" s="1" t="n">
        <v>106</v>
      </c>
      <c r="AP345" s="1" t="n">
        <v>125</v>
      </c>
      <c r="AQ345" s="1" t="n">
        <v>151</v>
      </c>
      <c r="AR345" s="1" t="n">
        <v>188</v>
      </c>
      <c r="AS345" s="1" t="n">
        <v>184</v>
      </c>
      <c r="AT345" s="1" t="n">
        <v>4</v>
      </c>
      <c r="AU345" s="1" t="n">
        <f aca="false">((AO345*15)+(AP345*30)+(AQ345*30)+(AR345*30)+(AS345*15))-(AO345*120)</f>
        <v>5550</v>
      </c>
      <c r="AV345" s="1" t="n">
        <f aca="false">((AO345*15)+(AP345*30)+(AQ345*30)+(AR345*30)+(AS345*15))</f>
        <v>18270</v>
      </c>
      <c r="AW345" s="1" t="n">
        <v>5.62</v>
      </c>
      <c r="BS345" s="1" t="n">
        <v>244</v>
      </c>
      <c r="BT345" s="1" t="n">
        <v>1</v>
      </c>
      <c r="BU345" s="1" t="n">
        <v>32</v>
      </c>
      <c r="BV345" s="1" t="n">
        <v>1</v>
      </c>
      <c r="BW345" s="1" t="n">
        <v>157</v>
      </c>
      <c r="BX345" s="1" t="n">
        <v>1</v>
      </c>
      <c r="BY345" s="1" t="n">
        <v>35</v>
      </c>
      <c r="BZ345" s="1" t="n">
        <v>174</v>
      </c>
      <c r="CA345" s="1" t="n">
        <v>1</v>
      </c>
      <c r="CB345" s="1" t="n">
        <v>3</v>
      </c>
      <c r="CL345" s="4" t="n">
        <v>0.05</v>
      </c>
      <c r="CM345" s="4" t="n">
        <v>0.06</v>
      </c>
    </row>
    <row r="346" customFormat="false" ht="15" hidden="false" customHeight="true" outlineLevel="0" collapsed="false">
      <c r="A346" s="1" t="n">
        <v>31264</v>
      </c>
      <c r="B346" s="1" t="n">
        <v>1</v>
      </c>
      <c r="C346" s="1" t="n">
        <v>19</v>
      </c>
      <c r="D346" s="1" t="n">
        <v>1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</v>
      </c>
      <c r="J346" s="1" t="n">
        <v>0</v>
      </c>
      <c r="K346" s="1" t="n">
        <v>0</v>
      </c>
      <c r="L346" s="1" t="n">
        <v>0</v>
      </c>
      <c r="M346" s="1" t="n">
        <v>0</v>
      </c>
      <c r="N346" s="1" t="n">
        <v>0</v>
      </c>
      <c r="O346" s="1" t="n">
        <v>0</v>
      </c>
      <c r="P346" s="1" t="n">
        <f aca="false">SUM(E346:O346)</f>
        <v>0</v>
      </c>
      <c r="Q346" s="1" t="n">
        <v>120</v>
      </c>
      <c r="R346" s="1" t="n">
        <v>80</v>
      </c>
      <c r="S346" s="1" t="n">
        <v>40</v>
      </c>
      <c r="T346" s="2" t="n">
        <v>93.3333333333333</v>
      </c>
      <c r="U346" s="3" t="n">
        <v>84.9</v>
      </c>
      <c r="V346" s="3" t="n">
        <v>180</v>
      </c>
      <c r="W346" s="2" t="n">
        <v>26.2037037037037</v>
      </c>
      <c r="X346" s="2" t="n">
        <v>1</v>
      </c>
      <c r="AD346" s="3" t="n">
        <v>23</v>
      </c>
      <c r="AO346" s="1" t="n">
        <v>93</v>
      </c>
      <c r="AP346" s="1" t="n">
        <v>172</v>
      </c>
      <c r="AQ346" s="1" t="n">
        <v>138</v>
      </c>
      <c r="AR346" s="1" t="n">
        <v>117</v>
      </c>
      <c r="AS346" s="1" t="n">
        <v>115</v>
      </c>
      <c r="AT346" s="1" t="n">
        <v>1</v>
      </c>
      <c r="AU346" s="1" t="n">
        <f aca="false">((AO346*15)+(AP346*30)+(AQ346*30)+(AR346*30)+(AS346*15))-(AO346*120)</f>
        <v>4770</v>
      </c>
      <c r="AV346" s="1" t="n">
        <f aca="false">((AO346*15)+(AP346*30)+(AQ346*30)+(AR346*30)+(AS346*15))</f>
        <v>15930</v>
      </c>
      <c r="AX346" s="4" t="n">
        <f aca="false">10000/SQRT((AO346*BE346)*(AVERAGE(AO346:AS346)*AVERAGE(BE346:BI346)))</f>
        <v>4.28418015024021</v>
      </c>
      <c r="AY346" s="4" t="n">
        <v>0</v>
      </c>
      <c r="AZ346" s="2" t="n">
        <f aca="false">(AO346*BE346)/405</f>
        <v>1.53392592592593</v>
      </c>
      <c r="BA346" s="2" t="n">
        <v>0</v>
      </c>
      <c r="BB346" s="2" t="n">
        <f aca="false">1/(LOG(BE346)+LOG(AO346))</f>
        <v>0.358004700906545</v>
      </c>
      <c r="BC346" s="2" t="n">
        <f aca="false">(BF346-BE346)/(AP346-AO346)</f>
        <v>1.26987341772152</v>
      </c>
      <c r="BD346" s="2" t="n">
        <f aca="false">(20*BE346)/((AO346/18)-3.5)</f>
        <v>80.16</v>
      </c>
      <c r="BE346" s="3" t="n">
        <v>6.68</v>
      </c>
      <c r="BF346" s="3" t="n">
        <v>107</v>
      </c>
      <c r="BG346" s="3" t="n">
        <v>86.1</v>
      </c>
      <c r="BH346" s="3" t="n">
        <v>68.6</v>
      </c>
      <c r="BI346" s="3" t="n">
        <v>76.9</v>
      </c>
      <c r="BJ346" s="2" t="n">
        <f aca="false">((BE346*15)+(BF346*30)+(BG346*30)+(BH346*30)+(BI346*15))-(BE346*120)</f>
        <v>8303.1</v>
      </c>
      <c r="BK346" s="2" t="n">
        <f aca="false">((BE346*15)+(BF346*30)+(BG346*30)+(BH346*30)+(BI346*15))</f>
        <v>9104.7</v>
      </c>
      <c r="BL346" s="2" t="n">
        <f aca="false">(1/BE346)</f>
        <v>0.149700598802395</v>
      </c>
      <c r="BM346" s="2" t="n">
        <f aca="false">(BJ346/AU346)</f>
        <v>1.74069182389937</v>
      </c>
      <c r="BN346" s="2" t="n">
        <f aca="false">(BK346/AV346)</f>
        <v>0.571544256120527</v>
      </c>
      <c r="BO346" s="2" t="n">
        <f aca="false">(AX346*BM346)</f>
        <v>7.45743735963512</v>
      </c>
      <c r="BP346" s="2" t="n">
        <f aca="false">(AX346*BN346)</f>
        <v>2.44859855705537</v>
      </c>
      <c r="BQ346" s="2" t="n">
        <v>2</v>
      </c>
      <c r="BR346" s="4" t="n">
        <f aca="false">(BC346*BL346)</f>
        <v>0.190100811036156</v>
      </c>
      <c r="BS346" s="1" t="n">
        <v>177</v>
      </c>
      <c r="BT346" s="1" t="n">
        <v>0</v>
      </c>
      <c r="BU346" s="1" t="n">
        <v>35</v>
      </c>
      <c r="BV346" s="1" t="n">
        <v>1</v>
      </c>
      <c r="BW346" s="1" t="n">
        <v>119</v>
      </c>
      <c r="BX346" s="1" t="n">
        <v>0</v>
      </c>
      <c r="BY346" s="1" t="n">
        <v>23</v>
      </c>
      <c r="BZ346" s="1" t="n">
        <v>113</v>
      </c>
      <c r="CA346" s="1" t="n">
        <v>0</v>
      </c>
      <c r="CB346" s="1" t="n">
        <v>2</v>
      </c>
      <c r="CL346" s="4" t="n">
        <v>0.0375</v>
      </c>
      <c r="CM346" s="4" t="n">
        <v>0.0325</v>
      </c>
      <c r="CN346" s="1" t="n">
        <v>1697</v>
      </c>
      <c r="CO346" s="1" t="n">
        <v>20.082498526812</v>
      </c>
      <c r="CP346" s="1" t="n">
        <v>25.6688273423689</v>
      </c>
      <c r="CQ346" s="1" t="n">
        <v>9.28108426635239</v>
      </c>
      <c r="CR346" s="1" t="n">
        <v>8.69770182675309</v>
      </c>
      <c r="CS346" s="1" t="n">
        <v>2.65173836181497</v>
      </c>
      <c r="CT346" s="1" t="n">
        <v>55.7690041249263</v>
      </c>
      <c r="CU346" s="1" t="n">
        <v>0</v>
      </c>
      <c r="CV346" s="1" t="n">
        <v>4.6</v>
      </c>
      <c r="CW346" s="1" t="n">
        <v>6.8</v>
      </c>
      <c r="CX346" s="1" t="n">
        <v>0</v>
      </c>
      <c r="CY346" s="1" t="n">
        <v>4.3</v>
      </c>
      <c r="CZ346" s="1" t="n">
        <v>2.7</v>
      </c>
      <c r="DA346" s="1" t="n">
        <v>2</v>
      </c>
      <c r="DB346" s="1" t="n">
        <v>0.4</v>
      </c>
      <c r="DC346" s="1" t="n">
        <v>4.9</v>
      </c>
      <c r="DD346" s="1" t="n">
        <v>85.2</v>
      </c>
      <c r="DE346" s="1" t="n">
        <v>48.4</v>
      </c>
      <c r="DF346" s="1" t="n">
        <v>17.5</v>
      </c>
      <c r="DG346" s="1" t="n">
        <v>16.4</v>
      </c>
      <c r="DH346" s="1" t="n">
        <v>5</v>
      </c>
      <c r="DI346" s="1" t="n">
        <v>339</v>
      </c>
      <c r="DJ346" s="1" t="n">
        <v>236.6</v>
      </c>
      <c r="DK346" s="1" t="n">
        <v>25</v>
      </c>
      <c r="DL346" s="1" t="n">
        <v>21.5</v>
      </c>
      <c r="DM346" s="1" t="n">
        <v>746</v>
      </c>
      <c r="DN346" s="1" t="n">
        <v>1940</v>
      </c>
      <c r="DO346" s="1" t="n">
        <v>1.84</v>
      </c>
      <c r="DP346" s="1" t="n">
        <v>2</v>
      </c>
      <c r="DQ346" s="1" t="n">
        <v>1.71</v>
      </c>
      <c r="DR346" s="1" t="n">
        <v>4.88</v>
      </c>
      <c r="DS346" s="1" t="n">
        <v>224.8</v>
      </c>
      <c r="DT346" s="1" t="n">
        <v>287.2</v>
      </c>
      <c r="DU346" s="1" t="n">
        <v>3.6</v>
      </c>
      <c r="DV346" s="1" t="n">
        <v>17.2</v>
      </c>
      <c r="DW346" s="1" t="n">
        <v>4.31</v>
      </c>
      <c r="DX346" s="1" t="n">
        <v>921</v>
      </c>
      <c r="DY346" s="1" t="n">
        <v>15.76</v>
      </c>
      <c r="DZ346" s="1" t="n">
        <v>3052</v>
      </c>
      <c r="EA346" s="1" t="n">
        <v>547</v>
      </c>
      <c r="EB346" s="1" t="n">
        <v>1632</v>
      </c>
      <c r="EC346" s="1" t="n">
        <v>1045</v>
      </c>
      <c r="ED346" s="1" t="n">
        <v>110</v>
      </c>
      <c r="EE346" s="1" t="n">
        <v>6.2</v>
      </c>
      <c r="EF346" s="1" t="n">
        <v>0</v>
      </c>
      <c r="EG346" s="1" t="n">
        <v>6</v>
      </c>
      <c r="EH346" s="1" t="n">
        <v>1</v>
      </c>
      <c r="EI346" s="1" t="n">
        <v>180</v>
      </c>
      <c r="EJ346" s="1" t="s">
        <v>425</v>
      </c>
      <c r="EK346" s="1" t="s">
        <v>425</v>
      </c>
      <c r="EL346" s="1" t="s">
        <v>425</v>
      </c>
      <c r="EM346" s="1" t="n">
        <v>2000</v>
      </c>
      <c r="EN346" s="1" t="n">
        <v>0</v>
      </c>
      <c r="EO346" s="1" t="n">
        <v>5</v>
      </c>
      <c r="EP346" s="1" t="n">
        <v>1</v>
      </c>
      <c r="EQ346" s="1" t="n">
        <v>3</v>
      </c>
      <c r="ER346" s="1" t="n">
        <v>300</v>
      </c>
      <c r="ES346" s="1" t="n">
        <v>3</v>
      </c>
      <c r="ET346" s="1" t="n">
        <v>0</v>
      </c>
      <c r="EU346" s="1" t="n">
        <v>0</v>
      </c>
      <c r="EV346" s="1" t="n">
        <v>0</v>
      </c>
      <c r="EW346" s="1" t="n">
        <v>0</v>
      </c>
      <c r="EX346" s="1" t="n">
        <v>0</v>
      </c>
      <c r="EY346" s="1" t="n">
        <v>0</v>
      </c>
      <c r="EZ346" s="1" t="n">
        <v>0</v>
      </c>
      <c r="FA346" s="1" t="n">
        <v>1</v>
      </c>
      <c r="FB346" s="1" t="n">
        <v>1</v>
      </c>
      <c r="FC346" s="1" t="n">
        <v>1</v>
      </c>
      <c r="FD346" s="1" t="n">
        <v>1</v>
      </c>
      <c r="FE346" s="1" t="n">
        <v>1</v>
      </c>
      <c r="FF346" s="1" t="n">
        <v>1</v>
      </c>
      <c r="FG346" s="1" t="n">
        <v>1</v>
      </c>
      <c r="FH346" s="1" t="n">
        <v>1</v>
      </c>
      <c r="FI346" s="1" t="n">
        <v>48</v>
      </c>
      <c r="FJ346" s="1" t="n">
        <v>3</v>
      </c>
      <c r="FK346" s="1" t="n">
        <v>1</v>
      </c>
      <c r="FL346" s="1" t="n">
        <v>1</v>
      </c>
      <c r="FM346" s="1" t="n">
        <v>23</v>
      </c>
      <c r="FN346" s="1" t="n">
        <v>23</v>
      </c>
      <c r="FO346" s="1" t="n">
        <v>1</v>
      </c>
      <c r="FP346" s="1" t="n">
        <v>1</v>
      </c>
      <c r="FQ346" s="1" t="n">
        <v>26.94339</v>
      </c>
      <c r="FR346" s="1" t="n">
        <v>477.9448</v>
      </c>
      <c r="FS346" s="1" t="n">
        <v>0.04</v>
      </c>
      <c r="FT346" s="1" t="n">
        <v>1</v>
      </c>
      <c r="FU346" s="1" t="n">
        <v>4</v>
      </c>
      <c r="FV346" s="1" t="n">
        <v>1</v>
      </c>
      <c r="FW346" s="1" t="n">
        <v>2154.21</v>
      </c>
      <c r="FX346" s="1" t="n">
        <v>83.89</v>
      </c>
      <c r="FY346" s="1" t="n">
        <v>16.9</v>
      </c>
      <c r="FZ346" s="1" t="n">
        <v>20.22</v>
      </c>
      <c r="GA346" s="1" t="n">
        <v>21.05</v>
      </c>
      <c r="GB346" s="1" t="n">
        <v>377.95</v>
      </c>
      <c r="GC346" s="1" t="n">
        <v>55.68</v>
      </c>
      <c r="GD346" s="1" t="n">
        <v>51.26</v>
      </c>
      <c r="GE346" s="1" t="n">
        <v>2</v>
      </c>
      <c r="GF346" s="1" t="n">
        <v>118.5</v>
      </c>
      <c r="GG346" s="1" t="n">
        <v>3.06</v>
      </c>
      <c r="GH346" s="1" t="n">
        <v>39.43</v>
      </c>
      <c r="GI346" s="1" t="n">
        <v>13.09</v>
      </c>
      <c r="GJ346" s="1" t="n">
        <v>45.81</v>
      </c>
      <c r="GK346" s="1" t="n">
        <v>49.54</v>
      </c>
      <c r="GL346" s="1" t="n">
        <v>27.31</v>
      </c>
      <c r="GM346" s="1" t="n">
        <v>19.94</v>
      </c>
      <c r="GN346" s="1" t="n">
        <v>0</v>
      </c>
      <c r="GO346" s="1" t="n">
        <v>23.5</v>
      </c>
      <c r="GP346" s="1" t="n">
        <v>5.6</v>
      </c>
      <c r="GQ346" s="1" t="n">
        <v>8.06</v>
      </c>
      <c r="GR346" s="1" t="n">
        <v>3.43</v>
      </c>
      <c r="GS346" s="1" t="n">
        <v>1833.77</v>
      </c>
      <c r="GT346" s="1" t="n">
        <v>15.99</v>
      </c>
      <c r="GU346" s="1" t="n">
        <v>0.61</v>
      </c>
      <c r="GV346" s="1" t="n">
        <v>541.16</v>
      </c>
      <c r="GW346" s="1" t="n">
        <v>2085.77</v>
      </c>
      <c r="GX346" s="1" t="n">
        <v>5779.34</v>
      </c>
      <c r="GY346" s="1" t="n">
        <v>1983.13</v>
      </c>
      <c r="GZ346" s="1" t="n">
        <v>12.12</v>
      </c>
      <c r="HA346" s="1" t="n">
        <v>2.09</v>
      </c>
      <c r="HB346" s="1" t="n">
        <v>4.22</v>
      </c>
      <c r="HC346" s="1" t="n">
        <v>0</v>
      </c>
      <c r="HD346" s="1" t="n">
        <v>43.73</v>
      </c>
      <c r="HE346" s="1" t="n">
        <v>630.27</v>
      </c>
      <c r="HF346" s="1" t="n">
        <v>2.48</v>
      </c>
      <c r="HG346" s="1" t="n">
        <v>3.21</v>
      </c>
      <c r="HH346" s="1" t="n">
        <v>23.13</v>
      </c>
      <c r="HI346" s="1" t="n">
        <v>8.46</v>
      </c>
      <c r="HJ346" s="1" t="n">
        <v>2.96</v>
      </c>
      <c r="HK346" s="1" t="n">
        <v>0.72</v>
      </c>
      <c r="HL346" s="1" t="n">
        <v>591.5</v>
      </c>
      <c r="HM346" s="1" t="n">
        <v>4.47</v>
      </c>
      <c r="HN346" s="1" t="n">
        <v>150.5</v>
      </c>
      <c r="HO346" s="1" t="n">
        <v>11013.43</v>
      </c>
      <c r="HP346" s="1" t="n">
        <v>10335.46</v>
      </c>
      <c r="HQ346" s="1" t="n">
        <v>235.17</v>
      </c>
      <c r="HR346" s="1" t="n">
        <v>6246.41</v>
      </c>
      <c r="HS346" s="1" t="n">
        <v>1363.97</v>
      </c>
      <c r="HT346" s="1" t="n">
        <v>20687.01</v>
      </c>
      <c r="HU346" s="1" t="n">
        <v>3068.58</v>
      </c>
      <c r="HV346" s="1" t="n">
        <v>369.6</v>
      </c>
      <c r="HW346" s="1" t="n">
        <v>9.98</v>
      </c>
      <c r="HX346" s="1" t="n">
        <v>12.56</v>
      </c>
      <c r="HY346" s="1" t="n">
        <v>12.41</v>
      </c>
      <c r="HZ346" s="1" t="n">
        <v>0.27</v>
      </c>
      <c r="IA346" s="1" t="n">
        <v>8.94</v>
      </c>
      <c r="IB346" s="1" t="n">
        <v>1.75</v>
      </c>
      <c r="IC346" s="1" t="n">
        <v>24.46</v>
      </c>
      <c r="ID346" s="1" t="n">
        <v>13.73</v>
      </c>
      <c r="IE346" s="1" t="n">
        <v>11.33</v>
      </c>
      <c r="IF346" s="1" t="n">
        <v>16.45</v>
      </c>
      <c r="IG346" s="1" t="n">
        <v>10.75</v>
      </c>
      <c r="IH346" s="1" t="n">
        <v>181.55</v>
      </c>
      <c r="II346" s="1" t="n">
        <v>0.25</v>
      </c>
      <c r="IJ346" s="1" t="n">
        <v>35.93</v>
      </c>
      <c r="IK346" s="1" t="n">
        <v>177.87</v>
      </c>
      <c r="IL346" s="1" t="n">
        <v>2094436.2</v>
      </c>
      <c r="IM346" s="1" t="n">
        <v>5541.57</v>
      </c>
      <c r="IN346" s="1" t="n">
        <v>34.79</v>
      </c>
      <c r="IO346" s="1" t="n">
        <v>0.09</v>
      </c>
      <c r="IP346" s="1" t="n">
        <v>0.06</v>
      </c>
      <c r="IQ346" s="1" t="n">
        <v>0.04</v>
      </c>
      <c r="IR346" s="1" t="n">
        <v>0.1</v>
      </c>
      <c r="IS346" s="1" t="n">
        <v>0.08</v>
      </c>
      <c r="IT346" s="1" t="n">
        <v>0.02</v>
      </c>
      <c r="IU346" s="1" t="n">
        <v>0.48</v>
      </c>
      <c r="IV346" s="1" t="n">
        <v>0.43</v>
      </c>
      <c r="IW346" s="1" t="n">
        <v>5.86</v>
      </c>
      <c r="IX346" s="1" t="n">
        <v>4.8</v>
      </c>
      <c r="IY346" s="1" t="n">
        <v>1.99</v>
      </c>
      <c r="IZ346" s="1" t="n">
        <v>1.53</v>
      </c>
      <c r="JA346" s="1" t="n">
        <v>0.78</v>
      </c>
      <c r="JB346" s="1" t="n">
        <v>0.03</v>
      </c>
      <c r="JC346" s="1" t="n">
        <v>14.22</v>
      </c>
      <c r="JD346" s="1" t="n">
        <v>9.76</v>
      </c>
      <c r="JE346" s="1" t="n">
        <v>0.4</v>
      </c>
      <c r="JF346" s="1" t="n">
        <v>0.12</v>
      </c>
      <c r="JG346" s="1" t="n">
        <v>0.03</v>
      </c>
      <c r="JH346" s="1" t="n">
        <v>8.19</v>
      </c>
      <c r="JI346" s="1" t="n">
        <v>7.43</v>
      </c>
      <c r="JJ346" s="1" t="n">
        <v>0.04</v>
      </c>
      <c r="JK346" s="1" t="n">
        <v>0.13</v>
      </c>
      <c r="JL346" s="1" t="n">
        <v>0.74</v>
      </c>
      <c r="JM346" s="1" t="n">
        <v>0.81</v>
      </c>
      <c r="JN346" s="1" t="n">
        <v>0</v>
      </c>
      <c r="JO346" s="1" t="n">
        <v>0.08</v>
      </c>
      <c r="JP346" s="1" t="n">
        <v>0.04</v>
      </c>
      <c r="JQ346" s="1" t="n">
        <v>0.02</v>
      </c>
      <c r="JR346" s="1" t="n">
        <v>0.02</v>
      </c>
      <c r="JS346" s="1" t="n">
        <v>0.01</v>
      </c>
      <c r="JT346" s="1" t="n">
        <v>0.08</v>
      </c>
      <c r="JU346" s="1" t="n">
        <v>0.06</v>
      </c>
      <c r="JV346" s="1" t="n">
        <v>37</v>
      </c>
      <c r="JW346" s="1" t="n">
        <v>2220</v>
      </c>
      <c r="JX346" s="1" t="n">
        <v>33.3</v>
      </c>
      <c r="JY346" s="1" t="n">
        <v>35.038</v>
      </c>
      <c r="JZ346" s="1" t="n">
        <v>28.117</v>
      </c>
      <c r="KA346" s="1" t="n">
        <v>1687.02</v>
      </c>
      <c r="KB346" s="1" t="n">
        <v>75.875</v>
      </c>
      <c r="KC346" s="1" t="n">
        <v>32.5</v>
      </c>
      <c r="KD346" s="1" t="n">
        <v>1950</v>
      </c>
      <c r="KE346" s="1" t="n">
        <v>101.375</v>
      </c>
      <c r="KF346" s="1" t="n">
        <v>138.375</v>
      </c>
      <c r="KG346" s="1" t="n">
        <v>229.1976</v>
      </c>
    </row>
    <row r="347" customFormat="false" ht="15" hidden="false" customHeight="true" outlineLevel="0" collapsed="false">
      <c r="A347" s="1" t="n">
        <v>31267</v>
      </c>
      <c r="B347" s="1" t="n">
        <v>1</v>
      </c>
      <c r="C347" s="1" t="n">
        <v>46</v>
      </c>
      <c r="D347" s="1" t="n">
        <v>1</v>
      </c>
      <c r="E347" s="1" t="n">
        <v>1</v>
      </c>
      <c r="F347" s="1" t="n">
        <v>1</v>
      </c>
      <c r="G347" s="1" t="n">
        <v>1</v>
      </c>
      <c r="H347" s="1" t="n">
        <v>0</v>
      </c>
      <c r="I347" s="1" t="n">
        <v>0</v>
      </c>
      <c r="J347" s="1" t="n">
        <v>0</v>
      </c>
      <c r="K347" s="1" t="n">
        <v>0</v>
      </c>
      <c r="L347" s="1" t="n">
        <v>0</v>
      </c>
      <c r="M347" s="1" t="n">
        <v>1</v>
      </c>
      <c r="N347" s="1" t="n">
        <v>0</v>
      </c>
      <c r="O347" s="1" t="n">
        <v>1</v>
      </c>
      <c r="P347" s="1" t="n">
        <f aca="false">SUM(E347:O347)</f>
        <v>5</v>
      </c>
      <c r="Q347" s="1" t="n">
        <v>130</v>
      </c>
      <c r="R347" s="1" t="n">
        <v>90</v>
      </c>
      <c r="S347" s="1" t="n">
        <v>40</v>
      </c>
      <c r="T347" s="2" t="n">
        <v>103.333333333333</v>
      </c>
      <c r="U347" s="3" t="n">
        <v>80.9</v>
      </c>
      <c r="V347" s="3" t="n">
        <v>166.8</v>
      </c>
      <c r="W347" s="2" t="n">
        <v>29.0774574584936</v>
      </c>
      <c r="X347" s="2" t="n">
        <v>1</v>
      </c>
      <c r="Y347" s="3" t="n">
        <v>98.5</v>
      </c>
      <c r="Z347" s="3" t="n">
        <v>99</v>
      </c>
      <c r="AA347" s="2" t="e">
        <f aca="false">{#NUM!}</f>
        <v>#N/A</v>
      </c>
      <c r="AB347" s="2" t="n">
        <v>0.59052757793765</v>
      </c>
      <c r="AC347" s="2" t="n">
        <v>0.994949494949495</v>
      </c>
      <c r="AD347" s="3" t="n">
        <v>28.4</v>
      </c>
      <c r="AO347" s="1" t="n">
        <v>104</v>
      </c>
      <c r="AP347" s="1" t="n">
        <v>185</v>
      </c>
      <c r="AQ347" s="1" t="n">
        <v>209</v>
      </c>
      <c r="AR347" s="1" t="n">
        <v>163</v>
      </c>
      <c r="AS347" s="1" t="n">
        <v>147</v>
      </c>
      <c r="AT347" s="1" t="n">
        <v>4</v>
      </c>
      <c r="AU347" s="1" t="n">
        <f aca="false">((AO347*15)+(AP347*30)+(AQ347*30)+(AR347*30)+(AS347*15))-(AO347*120)</f>
        <v>7995</v>
      </c>
      <c r="AV347" s="1" t="n">
        <f aca="false">((AO347*15)+(AP347*30)+(AQ347*30)+(AR347*30)+(AS347*15))</f>
        <v>20475</v>
      </c>
      <c r="AW347" s="1" t="n">
        <v>5.75</v>
      </c>
      <c r="BS347" s="1" t="n">
        <v>225</v>
      </c>
      <c r="BT347" s="1" t="n">
        <v>1</v>
      </c>
      <c r="BU347" s="1" t="n">
        <v>40</v>
      </c>
      <c r="BV347" s="1" t="n">
        <v>0</v>
      </c>
      <c r="BW347" s="1" t="n">
        <v>153</v>
      </c>
      <c r="BX347" s="1" t="n">
        <v>1</v>
      </c>
      <c r="BY347" s="1" t="n">
        <v>32</v>
      </c>
      <c r="BZ347" s="1" t="n">
        <v>162</v>
      </c>
      <c r="CA347" s="1" t="n">
        <v>1</v>
      </c>
      <c r="CB347" s="1" t="n">
        <v>3</v>
      </c>
      <c r="CL347" s="4" t="n">
        <v>0.035</v>
      </c>
      <c r="CM347" s="4" t="n">
        <v>0.04</v>
      </c>
    </row>
    <row r="348" customFormat="false" ht="15" hidden="false" customHeight="true" outlineLevel="0" collapsed="false">
      <c r="A348" s="1" t="n">
        <v>31268</v>
      </c>
      <c r="B348" s="1" t="n">
        <v>2</v>
      </c>
      <c r="C348" s="1" t="n">
        <v>69</v>
      </c>
      <c r="D348" s="1" t="n">
        <v>1</v>
      </c>
      <c r="E348" s="1" t="n">
        <v>1</v>
      </c>
      <c r="F348" s="1" t="n">
        <v>1</v>
      </c>
      <c r="G348" s="1" t="n">
        <v>1</v>
      </c>
      <c r="H348" s="1" t="n">
        <v>1</v>
      </c>
      <c r="I348" s="1" t="n">
        <v>0</v>
      </c>
      <c r="J348" s="1" t="n">
        <v>0</v>
      </c>
      <c r="K348" s="1" t="n">
        <v>0</v>
      </c>
      <c r="L348" s="1" t="n">
        <v>0</v>
      </c>
      <c r="M348" s="1" t="n">
        <v>0</v>
      </c>
      <c r="N348" s="1" t="n">
        <v>0</v>
      </c>
      <c r="O348" s="1" t="n">
        <v>1</v>
      </c>
      <c r="P348" s="1" t="n">
        <f aca="false">SUM(E348:O348)</f>
        <v>5</v>
      </c>
      <c r="Q348" s="1" t="n">
        <v>140</v>
      </c>
      <c r="R348" s="1" t="n">
        <v>80</v>
      </c>
      <c r="S348" s="1" t="n">
        <v>60</v>
      </c>
      <c r="T348" s="2" t="n">
        <v>100</v>
      </c>
      <c r="U348" s="3" t="n">
        <v>60.5</v>
      </c>
      <c r="V348" s="3" t="n">
        <v>150</v>
      </c>
      <c r="W348" s="2" t="n">
        <v>26.8888888888889</v>
      </c>
      <c r="X348" s="2" t="n">
        <v>1</v>
      </c>
      <c r="Y348" s="3" t="n">
        <v>95</v>
      </c>
      <c r="Z348" s="3" t="n">
        <v>97</v>
      </c>
      <c r="AA348" s="2" t="e">
        <f aca="false">{#NUM!}</f>
        <v>#N/A</v>
      </c>
      <c r="AB348" s="2" t="n">
        <v>0.633333333333333</v>
      </c>
      <c r="AC348" s="2" t="n">
        <v>0.979381443298969</v>
      </c>
      <c r="AD348" s="3" t="n">
        <v>34</v>
      </c>
      <c r="AO348" s="1" t="n">
        <v>176</v>
      </c>
      <c r="AP348" s="1" t="n">
        <v>287</v>
      </c>
      <c r="AQ348" s="1" t="n">
        <v>352</v>
      </c>
      <c r="AR348" s="1" t="n">
        <v>391</v>
      </c>
      <c r="AS348" s="1" t="n">
        <v>338</v>
      </c>
      <c r="AT348" s="1" t="n">
        <v>6</v>
      </c>
      <c r="AU348" s="1" t="n">
        <f aca="false">((AO348*15)+(AP348*30)+(AQ348*30)+(AR348*30)+(AS348*15))-(AO348*120)</f>
        <v>17490</v>
      </c>
      <c r="AV348" s="1" t="n">
        <f aca="false">((AO348*15)+(AP348*30)+(AQ348*30)+(AR348*30)+(AS348*15))</f>
        <v>38610</v>
      </c>
      <c r="BS348" s="1" t="n">
        <v>251</v>
      </c>
      <c r="BT348" s="1" t="n">
        <v>1</v>
      </c>
      <c r="BU348" s="1" t="n">
        <v>48</v>
      </c>
      <c r="BV348" s="1" t="n">
        <v>1</v>
      </c>
      <c r="BW348" s="1" t="n">
        <v>177</v>
      </c>
      <c r="BX348" s="1" t="n">
        <v>1</v>
      </c>
      <c r="BY348" s="1" t="n">
        <v>26</v>
      </c>
      <c r="BZ348" s="1" t="n">
        <v>131</v>
      </c>
      <c r="CA348" s="1" t="n">
        <v>0</v>
      </c>
      <c r="CB348" s="1" t="n">
        <v>3</v>
      </c>
      <c r="CL348" s="4" t="n">
        <v>0.04</v>
      </c>
      <c r="CM348" s="4" t="n">
        <v>0.0425</v>
      </c>
    </row>
    <row r="349" customFormat="false" ht="15" hidden="false" customHeight="true" outlineLevel="0" collapsed="false">
      <c r="A349" s="1" t="n">
        <v>31269</v>
      </c>
      <c r="B349" s="1" t="n">
        <v>2</v>
      </c>
      <c r="C349" s="1" t="n">
        <v>48</v>
      </c>
      <c r="D349" s="1" t="n">
        <v>1</v>
      </c>
      <c r="E349" s="1" t="n">
        <v>1</v>
      </c>
      <c r="F349" s="1" t="n">
        <v>1</v>
      </c>
      <c r="G349" s="1" t="n">
        <v>1</v>
      </c>
      <c r="H349" s="1" t="n">
        <v>0</v>
      </c>
      <c r="I349" s="1" t="n">
        <v>0</v>
      </c>
      <c r="J349" s="1" t="n">
        <v>0</v>
      </c>
      <c r="K349" s="1" t="n">
        <v>1</v>
      </c>
      <c r="L349" s="1" t="n">
        <v>0</v>
      </c>
      <c r="M349" s="1" t="n">
        <v>0</v>
      </c>
      <c r="N349" s="1" t="n">
        <v>0</v>
      </c>
      <c r="O349" s="1" t="n">
        <v>1</v>
      </c>
      <c r="P349" s="1" t="n">
        <f aca="false">SUM(E349:O349)</f>
        <v>5</v>
      </c>
      <c r="Q349" s="1" t="n">
        <v>116</v>
      </c>
      <c r="R349" s="1" t="n">
        <v>72</v>
      </c>
      <c r="S349" s="1" t="n">
        <v>44</v>
      </c>
      <c r="T349" s="2" t="n">
        <v>86.6666666666667</v>
      </c>
      <c r="U349" s="3" t="n">
        <v>60.8</v>
      </c>
      <c r="V349" s="3" t="n">
        <v>157</v>
      </c>
      <c r="W349" s="2" t="n">
        <v>24.6663150634914</v>
      </c>
      <c r="X349" s="2" t="n">
        <v>0</v>
      </c>
      <c r="Y349" s="3" t="n">
        <v>74</v>
      </c>
      <c r="Z349" s="3" t="n">
        <v>96.5</v>
      </c>
      <c r="AD349" s="3" t="n">
        <v>33.4</v>
      </c>
      <c r="AO349" s="1" t="n">
        <v>96</v>
      </c>
      <c r="AP349" s="1" t="n">
        <v>117</v>
      </c>
      <c r="AQ349" s="1" t="n">
        <v>108</v>
      </c>
      <c r="AR349" s="1" t="n">
        <v>74</v>
      </c>
      <c r="AS349" s="1" t="n">
        <v>104</v>
      </c>
      <c r="AT349" s="1" t="n">
        <v>1</v>
      </c>
      <c r="AU349" s="1" t="n">
        <f aca="false">((AO349*15)+(AP349*30)+(AQ349*30)+(AR349*30)+(AS349*15))-(AO349*120)</f>
        <v>450</v>
      </c>
      <c r="AV349" s="1" t="n">
        <f aca="false">((AO349*15)+(AP349*30)+(AQ349*30)+(AR349*30)+(AS349*15))</f>
        <v>11970</v>
      </c>
      <c r="AX349" s="4" t="n">
        <f aca="false">10000/SQRT((AO349*BE349)*(AVERAGE(AO349:AS349)*AVERAGE(BE349:BI349)))</f>
        <v>8.55740647748736</v>
      </c>
      <c r="AY349" s="4" t="n">
        <v>0</v>
      </c>
      <c r="AZ349" s="2" t="n">
        <f aca="false">(AO349*BE349)/405</f>
        <v>0.865185185185185</v>
      </c>
      <c r="BA349" s="2" t="n">
        <v>0</v>
      </c>
      <c r="BB349" s="2" t="n">
        <f aca="false">1/(LOG(BE349)+LOG(AO349))</f>
        <v>0.392994619779491</v>
      </c>
      <c r="BC349" s="2" t="n">
        <f aca="false">(BF349-BE349)/(AP349-AO349)</f>
        <v>2.45</v>
      </c>
      <c r="BD349" s="2" t="n">
        <f aca="false">(20*BE349)/((AO349/18)-3.5)</f>
        <v>39.8181818181818</v>
      </c>
      <c r="BE349" s="3" t="n">
        <v>3.65</v>
      </c>
      <c r="BF349" s="3" t="n">
        <v>55.1</v>
      </c>
      <c r="BG349" s="3" t="n">
        <v>52.8</v>
      </c>
      <c r="BH349" s="3" t="n">
        <v>32.6</v>
      </c>
      <c r="BI349" s="3" t="n">
        <v>51.1</v>
      </c>
      <c r="BJ349" s="2" t="n">
        <f aca="false">((BE349*15)+(BF349*30)+(BG349*30)+(BH349*30)+(BI349*15))-(BE349*120)</f>
        <v>4598.25</v>
      </c>
      <c r="BK349" s="2" t="n">
        <f aca="false">((BE349*15)+(BF349*30)+(BG349*30)+(BH349*30)+(BI349*15))</f>
        <v>5036.25</v>
      </c>
      <c r="BL349" s="2" t="n">
        <f aca="false">(1/BE349)</f>
        <v>0.273972602739726</v>
      </c>
      <c r="BM349" s="2" t="n">
        <f aca="false">(BJ349/AU349)</f>
        <v>10.2183333333333</v>
      </c>
      <c r="BN349" s="2" t="n">
        <f aca="false">(BK349/AV349)</f>
        <v>0.420739348370927</v>
      </c>
      <c r="BO349" s="2" t="n">
        <f aca="false">(AX349*BM349)</f>
        <v>87.4424318557917</v>
      </c>
      <c r="BP349" s="2" t="n">
        <f aca="false">(AX349*BN349)</f>
        <v>3.60043762508318</v>
      </c>
      <c r="BQ349" s="2" t="n">
        <v>2</v>
      </c>
      <c r="BR349" s="4" t="n">
        <f aca="false">(BC349*BL349)</f>
        <v>0.671232876712329</v>
      </c>
      <c r="BS349" s="1" t="n">
        <v>232</v>
      </c>
      <c r="BT349" s="1" t="n">
        <v>1</v>
      </c>
      <c r="BU349" s="1" t="n">
        <v>46</v>
      </c>
      <c r="BV349" s="1" t="n">
        <v>1</v>
      </c>
      <c r="BW349" s="1" t="n">
        <v>162</v>
      </c>
      <c r="BX349" s="1" t="n">
        <v>1</v>
      </c>
      <c r="BY349" s="1" t="n">
        <v>24</v>
      </c>
      <c r="BZ349" s="1" t="n">
        <v>119</v>
      </c>
      <c r="CA349" s="1" t="n">
        <v>0</v>
      </c>
      <c r="CB349" s="1" t="n">
        <v>1</v>
      </c>
      <c r="CL349" s="4" t="n">
        <v>0.04</v>
      </c>
      <c r="CM349" s="4" t="n">
        <v>0.055</v>
      </c>
      <c r="FM349" s="1" t="n">
        <v>3</v>
      </c>
      <c r="FN349" s="1" t="n">
        <v>3</v>
      </c>
      <c r="FO349" s="1" t="n">
        <v>2</v>
      </c>
      <c r="FP349" s="1" t="n">
        <v>2</v>
      </c>
      <c r="FQ349" s="1" t="n">
        <v>33.71036</v>
      </c>
      <c r="FR349" s="1" t="n">
        <v>190.1762</v>
      </c>
      <c r="FS349" s="1" t="n">
        <v>0.08</v>
      </c>
      <c r="FT349" s="1" t="n">
        <v>1</v>
      </c>
      <c r="FU349" s="1" t="n">
        <v>4</v>
      </c>
      <c r="FV349" s="1" t="n">
        <v>1</v>
      </c>
      <c r="FW349" s="1" t="n">
        <v>1580.81</v>
      </c>
      <c r="FX349" s="1" t="n">
        <v>39.78</v>
      </c>
      <c r="FY349" s="1" t="n">
        <v>17.47</v>
      </c>
      <c r="FZ349" s="1" t="n">
        <v>15.31</v>
      </c>
      <c r="GA349" s="1" t="n">
        <v>10.1</v>
      </c>
      <c r="GB349" s="1" t="n">
        <v>331.02</v>
      </c>
      <c r="GC349" s="1" t="n">
        <v>13.91</v>
      </c>
      <c r="GD349" s="1" t="n">
        <v>11.19</v>
      </c>
      <c r="GE349" s="1" t="n">
        <v>6.9</v>
      </c>
      <c r="GF349" s="1" t="n">
        <v>81.77</v>
      </c>
      <c r="GG349" s="1" t="n">
        <v>0.58</v>
      </c>
      <c r="GH349" s="1" t="n">
        <v>8.74</v>
      </c>
      <c r="GI349" s="1" t="n">
        <v>4.67</v>
      </c>
      <c r="GJ349" s="1" t="n">
        <v>21.79</v>
      </c>
      <c r="GK349" s="1" t="n">
        <v>23.05</v>
      </c>
      <c r="GL349" s="1" t="n">
        <v>8.04</v>
      </c>
      <c r="GM349" s="1" t="n">
        <v>6.49</v>
      </c>
      <c r="GN349" s="1" t="n">
        <v>0</v>
      </c>
      <c r="GO349" s="1" t="n">
        <v>11.78</v>
      </c>
      <c r="GP349" s="1" t="n">
        <v>4.2</v>
      </c>
      <c r="GQ349" s="1" t="n">
        <v>2.49</v>
      </c>
      <c r="GR349" s="1" t="n">
        <v>0.64</v>
      </c>
      <c r="GS349" s="1" t="n">
        <v>703.35</v>
      </c>
      <c r="GT349" s="1" t="n">
        <v>10.14</v>
      </c>
      <c r="GU349" s="1" t="n">
        <v>0.24</v>
      </c>
      <c r="GV349" s="1" t="n">
        <v>285.99</v>
      </c>
      <c r="GW349" s="1" t="n">
        <v>1028.66</v>
      </c>
      <c r="GX349" s="1" t="n">
        <v>2451.12</v>
      </c>
      <c r="GY349" s="1" t="n">
        <v>1080.88</v>
      </c>
      <c r="GZ349" s="1" t="n">
        <v>4.78</v>
      </c>
      <c r="HA349" s="1" t="n">
        <v>1.25</v>
      </c>
      <c r="HB349" s="1" t="n">
        <v>1.86</v>
      </c>
      <c r="HC349" s="1" t="n">
        <v>0</v>
      </c>
      <c r="HD349" s="1" t="n">
        <v>32.11</v>
      </c>
      <c r="HE349" s="1" t="n">
        <v>274.47</v>
      </c>
      <c r="HF349" s="1" t="n">
        <v>0.94</v>
      </c>
      <c r="HG349" s="1" t="n">
        <v>1.01</v>
      </c>
      <c r="HH349" s="1" t="n">
        <v>9.47</v>
      </c>
      <c r="HI349" s="1" t="n">
        <v>2.98</v>
      </c>
      <c r="HJ349" s="1" t="n">
        <v>1.17</v>
      </c>
      <c r="HK349" s="1" t="n">
        <v>0.42</v>
      </c>
      <c r="HL349" s="1" t="n">
        <v>242.11</v>
      </c>
      <c r="HM349" s="1" t="n">
        <v>2.11</v>
      </c>
      <c r="HN349" s="1" t="n">
        <v>64.28</v>
      </c>
      <c r="HO349" s="1" t="n">
        <v>3844.05</v>
      </c>
      <c r="HP349" s="1" t="n">
        <v>2950.8</v>
      </c>
      <c r="HQ349" s="1" t="n">
        <v>45.98</v>
      </c>
      <c r="HR349" s="1" t="n">
        <v>1509.36</v>
      </c>
      <c r="HS349" s="1" t="n">
        <v>274.67</v>
      </c>
      <c r="HT349" s="1" t="n">
        <v>3639.73</v>
      </c>
      <c r="HU349" s="1" t="n">
        <v>1613.06</v>
      </c>
      <c r="HV349" s="1" t="n">
        <v>150.47</v>
      </c>
      <c r="HW349" s="1" t="n">
        <v>4.58</v>
      </c>
      <c r="HX349" s="1" t="n">
        <v>3.12</v>
      </c>
      <c r="HY349" s="1" t="n">
        <v>2.99</v>
      </c>
      <c r="HZ349" s="1" t="n">
        <v>0.14</v>
      </c>
      <c r="IA349" s="1" t="n">
        <v>4.63</v>
      </c>
      <c r="IB349" s="1" t="n">
        <v>0.85</v>
      </c>
      <c r="IC349" s="1" t="n">
        <v>9.49</v>
      </c>
      <c r="ID349" s="1" t="n">
        <v>3.78</v>
      </c>
      <c r="IE349" s="1" t="n">
        <v>9.28</v>
      </c>
      <c r="IF349" s="1" t="n">
        <v>11.76</v>
      </c>
      <c r="IG349" s="1" t="n">
        <v>5.44</v>
      </c>
      <c r="IH349" s="1" t="n">
        <v>231.98</v>
      </c>
      <c r="II349" s="1" t="n">
        <v>0.83</v>
      </c>
      <c r="IJ349" s="1" t="n">
        <v>5.62</v>
      </c>
      <c r="IK349" s="1" t="n">
        <v>52.7</v>
      </c>
      <c r="IL349" s="1" t="n">
        <v>3405417.9</v>
      </c>
      <c r="IM349" s="1" t="n">
        <v>10287.65</v>
      </c>
      <c r="IN349" s="1" t="n">
        <v>21.85</v>
      </c>
      <c r="IO349" s="1" t="n">
        <v>0.16</v>
      </c>
      <c r="IP349" s="1" t="n">
        <v>0.1</v>
      </c>
      <c r="IQ349" s="1" t="n">
        <v>0.07</v>
      </c>
      <c r="IR349" s="1" t="n">
        <v>0.18</v>
      </c>
      <c r="IS349" s="1" t="n">
        <v>0.38</v>
      </c>
      <c r="IT349" s="1" t="n">
        <v>0.08</v>
      </c>
      <c r="IU349" s="1" t="n">
        <v>0.69</v>
      </c>
      <c r="IV349" s="1" t="n">
        <v>0.67</v>
      </c>
      <c r="IW349" s="1" t="n">
        <v>5.68</v>
      </c>
      <c r="IX349" s="1" t="n">
        <v>4.16</v>
      </c>
      <c r="IY349" s="1" t="n">
        <v>2.95</v>
      </c>
      <c r="IZ349" s="1" t="n">
        <v>1.24</v>
      </c>
      <c r="JA349" s="1" t="n">
        <v>0.5</v>
      </c>
      <c r="JB349" s="1" t="n">
        <v>0.02</v>
      </c>
      <c r="JC349" s="1" t="n">
        <v>9.73</v>
      </c>
      <c r="JD349" s="1" t="n">
        <v>5.85</v>
      </c>
      <c r="JE349" s="1" t="n">
        <v>0.31</v>
      </c>
      <c r="JF349" s="1" t="n">
        <v>0.03</v>
      </c>
      <c r="JG349" s="1" t="n">
        <v>0</v>
      </c>
      <c r="JH349" s="1" t="n">
        <v>4.16</v>
      </c>
      <c r="JI349" s="1" t="n">
        <v>3.54</v>
      </c>
      <c r="JJ349" s="1" t="n">
        <v>0.02</v>
      </c>
      <c r="JK349" s="1" t="n">
        <v>0.05</v>
      </c>
      <c r="JL349" s="1" t="n">
        <v>0.33</v>
      </c>
      <c r="JM349" s="1" t="n">
        <v>0.29</v>
      </c>
      <c r="JN349" s="1" t="n">
        <v>0</v>
      </c>
      <c r="JO349" s="1" t="n">
        <v>0.08</v>
      </c>
      <c r="JP349" s="1" t="n">
        <v>0.06</v>
      </c>
      <c r="JQ349" s="1" t="n">
        <v>0</v>
      </c>
      <c r="JR349" s="1" t="n">
        <v>0</v>
      </c>
      <c r="JS349" s="1" t="n">
        <v>0</v>
      </c>
      <c r="JT349" s="1" t="n">
        <v>0.04</v>
      </c>
      <c r="JU349" s="1" t="n">
        <v>0.02</v>
      </c>
      <c r="JV349" s="1" t="n">
        <v>24</v>
      </c>
      <c r="JW349" s="1" t="n">
        <v>1440</v>
      </c>
      <c r="JX349" s="1" t="n">
        <v>21.6</v>
      </c>
      <c r="JY349" s="1" t="n">
        <v>22.409</v>
      </c>
      <c r="JZ349" s="1" t="n">
        <v>17.984</v>
      </c>
      <c r="KA349" s="1" t="n">
        <v>1079.04</v>
      </c>
      <c r="KB349" s="1" t="n">
        <v>2.6</v>
      </c>
      <c r="KC349" s="1" t="n">
        <v>0.875</v>
      </c>
      <c r="KD349" s="1" t="n">
        <v>52.5</v>
      </c>
      <c r="KE349" s="1" t="n">
        <v>62.734</v>
      </c>
      <c r="KF349" s="1" t="n">
        <v>86.73399</v>
      </c>
      <c r="KG349" s="1" t="n">
        <v>152.413</v>
      </c>
    </row>
    <row r="350" customFormat="false" ht="15" hidden="false" customHeight="true" outlineLevel="0" collapsed="false">
      <c r="A350" s="1" t="n">
        <v>31270</v>
      </c>
      <c r="B350" s="1" t="n">
        <v>2</v>
      </c>
      <c r="C350" s="1" t="n">
        <v>17</v>
      </c>
      <c r="D350" s="1" t="n">
        <v>1</v>
      </c>
      <c r="E350" s="1" t="n">
        <v>0</v>
      </c>
      <c r="F350" s="1" t="n">
        <v>0</v>
      </c>
      <c r="G350" s="1" t="n">
        <v>1</v>
      </c>
      <c r="H350" s="1" t="n">
        <v>0</v>
      </c>
      <c r="I350" s="1" t="n">
        <v>0</v>
      </c>
      <c r="J350" s="1" t="n">
        <v>0</v>
      </c>
      <c r="K350" s="1" t="n">
        <v>0</v>
      </c>
      <c r="L350" s="1" t="n">
        <v>0</v>
      </c>
      <c r="M350" s="1" t="n">
        <v>0</v>
      </c>
      <c r="N350" s="1" t="n">
        <v>0</v>
      </c>
      <c r="O350" s="1" t="n">
        <v>1</v>
      </c>
      <c r="P350" s="1" t="n">
        <f aca="false">SUM(E350:O350)</f>
        <v>2</v>
      </c>
      <c r="Q350" s="1" t="n">
        <v>104</v>
      </c>
      <c r="R350" s="1" t="n">
        <v>70</v>
      </c>
      <c r="S350" s="1" t="n">
        <v>34</v>
      </c>
      <c r="T350" s="2" t="n">
        <v>81.3333333333333</v>
      </c>
      <c r="U350" s="3" t="n">
        <v>64</v>
      </c>
      <c r="V350" s="3" t="n">
        <v>162.5</v>
      </c>
      <c r="W350" s="2" t="n">
        <v>24.2366863905325</v>
      </c>
      <c r="X350" s="2" t="n">
        <v>0</v>
      </c>
      <c r="Y350" s="3" t="n">
        <v>90</v>
      </c>
      <c r="Z350" s="3" t="n">
        <v>101</v>
      </c>
      <c r="AD350" s="3" t="n">
        <v>33.1</v>
      </c>
      <c r="AO350" s="1" t="n">
        <v>100</v>
      </c>
      <c r="AP350" s="1" t="n">
        <v>157</v>
      </c>
      <c r="AQ350" s="1" t="n">
        <v>146</v>
      </c>
      <c r="AR350" s="1" t="n">
        <v>90</v>
      </c>
      <c r="AS350" s="1" t="n">
        <v>117</v>
      </c>
      <c r="AT350" s="1" t="n">
        <v>2</v>
      </c>
      <c r="AU350" s="1" t="n">
        <f aca="false">((AO350*15)+(AP350*30)+(AQ350*30)+(AR350*30)+(AS350*15))-(AO350*120)</f>
        <v>3045</v>
      </c>
      <c r="AV350" s="1" t="n">
        <f aca="false">((AO350*15)+(AP350*30)+(AQ350*30)+(AR350*30)+(AS350*15))</f>
        <v>15045</v>
      </c>
      <c r="BS350" s="1" t="n">
        <v>206</v>
      </c>
      <c r="BT350" s="1" t="n">
        <v>1</v>
      </c>
      <c r="BU350" s="1" t="n">
        <v>53</v>
      </c>
      <c r="BV350" s="1" t="n">
        <v>0</v>
      </c>
      <c r="BW350" s="1" t="n">
        <v>136</v>
      </c>
      <c r="BX350" s="1" t="n">
        <v>1</v>
      </c>
      <c r="BY350" s="1" t="n">
        <v>20</v>
      </c>
      <c r="BZ350" s="1" t="n">
        <v>102</v>
      </c>
      <c r="CA350" s="1" t="n">
        <v>0</v>
      </c>
      <c r="CB350" s="1" t="n">
        <v>1</v>
      </c>
      <c r="CL350" s="4" t="n">
        <v>0.0325</v>
      </c>
      <c r="CM350" s="4" t="n">
        <v>0.0375</v>
      </c>
    </row>
    <row r="351" customFormat="false" ht="15" hidden="false" customHeight="true" outlineLevel="0" collapsed="false">
      <c r="A351" s="1" t="n">
        <v>31271</v>
      </c>
      <c r="B351" s="1" t="n">
        <v>2</v>
      </c>
      <c r="C351" s="1" t="n">
        <v>24</v>
      </c>
      <c r="D351" s="1" t="n">
        <v>1</v>
      </c>
      <c r="E351" s="1" t="n">
        <v>1</v>
      </c>
      <c r="F351" s="1" t="n">
        <v>0</v>
      </c>
      <c r="G351" s="1" t="n">
        <v>1</v>
      </c>
      <c r="H351" s="1" t="n">
        <v>0</v>
      </c>
      <c r="I351" s="1" t="n">
        <v>0</v>
      </c>
      <c r="J351" s="1" t="n">
        <v>0</v>
      </c>
      <c r="K351" s="1" t="n">
        <v>0</v>
      </c>
      <c r="L351" s="1" t="n">
        <v>0</v>
      </c>
      <c r="M351" s="1" t="n">
        <v>1</v>
      </c>
      <c r="N351" s="1" t="n">
        <v>1</v>
      </c>
      <c r="O351" s="1" t="n">
        <v>0</v>
      </c>
      <c r="P351" s="1" t="n">
        <f aca="false">SUM(E351:O351)</f>
        <v>4</v>
      </c>
      <c r="Q351" s="1" t="n">
        <v>140</v>
      </c>
      <c r="R351" s="1" t="n">
        <v>86</v>
      </c>
      <c r="S351" s="1" t="n">
        <v>54</v>
      </c>
      <c r="T351" s="2" t="n">
        <v>104</v>
      </c>
      <c r="U351" s="3" t="n">
        <v>114.6</v>
      </c>
      <c r="V351" s="3" t="n">
        <v>154</v>
      </c>
      <c r="W351" s="2" t="n">
        <v>48.3218080620678</v>
      </c>
      <c r="X351" s="2" t="n">
        <v>2</v>
      </c>
      <c r="Y351" s="3" t="n">
        <v>134</v>
      </c>
      <c r="Z351" s="3" t="n">
        <v>133</v>
      </c>
      <c r="AD351" s="3" t="n">
        <v>50.5</v>
      </c>
      <c r="AO351" s="1" t="n">
        <v>97</v>
      </c>
      <c r="AP351" s="1" t="n">
        <v>141</v>
      </c>
      <c r="AQ351" s="1" t="n">
        <v>152</v>
      </c>
      <c r="AR351" s="1" t="n">
        <v>135</v>
      </c>
      <c r="AS351" s="1" t="n">
        <v>116</v>
      </c>
      <c r="AT351" s="1" t="n">
        <v>1</v>
      </c>
      <c r="AU351" s="1" t="n">
        <f aca="false">((AO351*15)+(AP351*30)+(AQ351*30)+(AR351*30)+(AS351*15))-(AO351*120)</f>
        <v>4395</v>
      </c>
      <c r="AV351" s="1" t="n">
        <f aca="false">((AO351*15)+(AP351*30)+(AQ351*30)+(AR351*30)+(AS351*15))</f>
        <v>16035</v>
      </c>
      <c r="BS351" s="1" t="n">
        <v>199</v>
      </c>
      <c r="BT351" s="1" t="n">
        <v>0</v>
      </c>
      <c r="BZ351" s="1" t="n">
        <v>128</v>
      </c>
      <c r="CA351" s="1" t="n">
        <v>0</v>
      </c>
      <c r="CB351" s="1" t="n">
        <v>4</v>
      </c>
      <c r="CC351" s="1" t="n">
        <v>1</v>
      </c>
      <c r="CL351" s="4" t="n">
        <v>0.0325</v>
      </c>
      <c r="CM351" s="4" t="n">
        <v>0.0325</v>
      </c>
    </row>
    <row r="352" customFormat="false" ht="15" hidden="false" customHeight="true" outlineLevel="0" collapsed="false">
      <c r="A352" s="1" t="n">
        <v>31272</v>
      </c>
      <c r="B352" s="1" t="n">
        <v>2</v>
      </c>
      <c r="C352" s="1" t="n">
        <v>44</v>
      </c>
      <c r="D352" s="1" t="n">
        <v>1</v>
      </c>
      <c r="E352" s="1" t="n">
        <v>1</v>
      </c>
      <c r="F352" s="1" t="n">
        <v>1</v>
      </c>
      <c r="G352" s="1" t="n">
        <v>1</v>
      </c>
      <c r="H352" s="1" t="n">
        <v>0</v>
      </c>
      <c r="I352" s="1" t="n">
        <v>0</v>
      </c>
      <c r="J352" s="1" t="n">
        <v>0</v>
      </c>
      <c r="K352" s="1" t="n">
        <v>0</v>
      </c>
      <c r="L352" s="1" t="n">
        <v>0</v>
      </c>
      <c r="M352" s="1" t="n">
        <v>1</v>
      </c>
      <c r="N352" s="1" t="n">
        <v>1</v>
      </c>
      <c r="O352" s="1" t="n">
        <v>1</v>
      </c>
      <c r="P352" s="1" t="n">
        <f aca="false">SUM(E352:O352)</f>
        <v>6</v>
      </c>
      <c r="Q352" s="1" t="n">
        <v>104</v>
      </c>
      <c r="R352" s="1" t="n">
        <v>70</v>
      </c>
      <c r="S352" s="1" t="n">
        <v>34</v>
      </c>
      <c r="T352" s="2" t="n">
        <v>81.3333333333333</v>
      </c>
      <c r="U352" s="3" t="n">
        <v>78</v>
      </c>
      <c r="V352" s="3" t="n">
        <v>149</v>
      </c>
      <c r="W352" s="2" t="n">
        <v>35.1335525426783</v>
      </c>
      <c r="X352" s="2" t="n">
        <v>2</v>
      </c>
      <c r="Y352" s="3" t="n">
        <v>105</v>
      </c>
      <c r="Z352" s="3" t="n">
        <v>106</v>
      </c>
      <c r="AD352" s="3" t="n">
        <v>41.5</v>
      </c>
      <c r="AO352" s="1" t="n">
        <v>97</v>
      </c>
      <c r="AP352" s="1" t="n">
        <v>191</v>
      </c>
      <c r="AQ352" s="1" t="n">
        <v>203</v>
      </c>
      <c r="AR352" s="1" t="n">
        <v>150</v>
      </c>
      <c r="AS352" s="1" t="n">
        <v>124</v>
      </c>
      <c r="AT352" s="1" t="n">
        <v>1</v>
      </c>
      <c r="AU352" s="1" t="n">
        <f aca="false">((AO352*15)+(AP352*30)+(AQ352*30)+(AR352*30)+(AS352*15))-(AO352*120)</f>
        <v>7995</v>
      </c>
      <c r="AV352" s="1" t="n">
        <f aca="false">((AO352*15)+(AP352*30)+(AQ352*30)+(AR352*30)+(AS352*15))</f>
        <v>19635</v>
      </c>
      <c r="BS352" s="1" t="n">
        <v>214</v>
      </c>
      <c r="BT352" s="1" t="n">
        <v>1</v>
      </c>
      <c r="BZ352" s="1" t="n">
        <v>252</v>
      </c>
      <c r="CA352" s="1" t="n">
        <v>1</v>
      </c>
      <c r="CB352" s="1" t="n">
        <v>5</v>
      </c>
      <c r="CC352" s="1" t="n">
        <v>2</v>
      </c>
      <c r="CL352" s="4" t="n">
        <v>0.0425</v>
      </c>
      <c r="CM352" s="4" t="n">
        <v>0.05</v>
      </c>
    </row>
    <row r="353" customFormat="false" ht="15" hidden="false" customHeight="true" outlineLevel="0" collapsed="false">
      <c r="A353" s="1" t="n">
        <v>31273</v>
      </c>
      <c r="B353" s="1" t="n">
        <v>1</v>
      </c>
      <c r="C353" s="1" t="n">
        <v>56</v>
      </c>
      <c r="D353" s="1" t="n">
        <v>1</v>
      </c>
      <c r="E353" s="1" t="n">
        <v>1</v>
      </c>
      <c r="F353" s="1" t="n">
        <v>1</v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0</v>
      </c>
      <c r="L353" s="1" t="n">
        <v>0</v>
      </c>
      <c r="M353" s="1" t="n">
        <v>0</v>
      </c>
      <c r="N353" s="1" t="n">
        <v>0</v>
      </c>
      <c r="O353" s="1" t="n">
        <v>1</v>
      </c>
      <c r="P353" s="1" t="n">
        <f aca="false">SUM(E353:O353)</f>
        <v>3</v>
      </c>
      <c r="Q353" s="1" t="n">
        <v>116</v>
      </c>
      <c r="R353" s="1" t="n">
        <v>84</v>
      </c>
      <c r="S353" s="1" t="n">
        <v>32</v>
      </c>
      <c r="T353" s="2" t="n">
        <v>94.6666666666667</v>
      </c>
      <c r="U353" s="3" t="n">
        <v>67.6</v>
      </c>
      <c r="V353" s="3" t="n">
        <v>163.5</v>
      </c>
      <c r="W353" s="2" t="n">
        <v>25.2878077976975</v>
      </c>
      <c r="X353" s="2" t="n">
        <v>1</v>
      </c>
      <c r="Y353" s="3" t="n">
        <v>92</v>
      </c>
      <c r="Z353" s="3" t="n">
        <v>94</v>
      </c>
      <c r="AD353" s="3" t="n">
        <v>24.6</v>
      </c>
      <c r="AO353" s="1" t="n">
        <v>82</v>
      </c>
      <c r="AP353" s="1" t="n">
        <v>120</v>
      </c>
      <c r="AQ353" s="1" t="n">
        <v>127</v>
      </c>
      <c r="AR353" s="1" t="n">
        <v>94</v>
      </c>
      <c r="AS353" s="1" t="n">
        <v>107</v>
      </c>
      <c r="AT353" s="1" t="n">
        <v>1</v>
      </c>
      <c r="AU353" s="1" t="n">
        <f aca="false">((AO353*15)+(AP353*30)+(AQ353*30)+(AR353*30)+(AS353*15))-(AO353*120)</f>
        <v>3225</v>
      </c>
      <c r="AV353" s="1" t="n">
        <f aca="false">((AO353*15)+(AP353*30)+(AQ353*30)+(AR353*30)+(AS353*15))</f>
        <v>13065</v>
      </c>
      <c r="AX353" s="4" t="n">
        <f aca="false">10000/SQRT((AO353*BE353)*(AVERAGE(AO353:AS353)*AVERAGE(BE353:BI353)))</f>
        <v>5.41647668046229</v>
      </c>
      <c r="AY353" s="4" t="n">
        <v>0</v>
      </c>
      <c r="AZ353" s="2" t="n">
        <f aca="false">(AO353*BE353)/405</f>
        <v>1.33832098765432</v>
      </c>
      <c r="BA353" s="2" t="n">
        <v>0</v>
      </c>
      <c r="BB353" s="2" t="n">
        <f aca="false">1/(LOG(BE353)+LOG(AO353))</f>
        <v>0.365762399229673</v>
      </c>
      <c r="BC353" s="2" t="n">
        <f aca="false">(BF353-BE353)/(AP353-AO353)</f>
        <v>1.91815789473684</v>
      </c>
      <c r="BD353" s="2" t="n">
        <f aca="false">(20*BE353)/((AO353/18)-3.5)</f>
        <v>125.242105263158</v>
      </c>
      <c r="BE353" s="3" t="n">
        <v>6.61</v>
      </c>
      <c r="BF353" s="3" t="n">
        <v>79.5</v>
      </c>
      <c r="BG353" s="3" t="n">
        <v>125</v>
      </c>
      <c r="BH353" s="3" t="n">
        <v>78.6</v>
      </c>
      <c r="BI353" s="3" t="n">
        <v>6.92</v>
      </c>
      <c r="BJ353" s="2" t="n">
        <f aca="false">((BE353*15)+(BF353*30)+(BG353*30)+(BH353*30)+(BI353*15))-(BE353*120)</f>
        <v>7902.75</v>
      </c>
      <c r="BK353" s="2" t="n">
        <f aca="false">((BE353*15)+(BF353*30)+(BG353*30)+(BH353*30)+(BI353*15))</f>
        <v>8695.95</v>
      </c>
      <c r="BL353" s="2" t="n">
        <f aca="false">(1/BE353)</f>
        <v>0.151285930408472</v>
      </c>
      <c r="BM353" s="2" t="n">
        <f aca="false">(BJ353/AU353)</f>
        <v>2.45046511627907</v>
      </c>
      <c r="BN353" s="2" t="n">
        <f aca="false">(BK353/AV353)</f>
        <v>0.665591274397244</v>
      </c>
      <c r="BO353" s="2" t="n">
        <f aca="false">(AX353*BM353)</f>
        <v>13.2728871586119</v>
      </c>
      <c r="BP353" s="2" t="n">
        <f aca="false">(AX353*BN353)</f>
        <v>3.60515961649185</v>
      </c>
      <c r="BQ353" s="2" t="n">
        <v>2</v>
      </c>
      <c r="BR353" s="4" t="n">
        <f aca="false">(BC353*BL353)</f>
        <v>0.290190301775619</v>
      </c>
      <c r="BS353" s="1" t="n">
        <v>217</v>
      </c>
      <c r="BT353" s="1" t="n">
        <v>1</v>
      </c>
      <c r="BZ353" s="1" t="n">
        <v>95</v>
      </c>
      <c r="CA353" s="1" t="n">
        <v>0</v>
      </c>
      <c r="CB353" s="1" t="n">
        <v>2</v>
      </c>
      <c r="CL353" s="4" t="n">
        <v>0.0425</v>
      </c>
      <c r="CM353" s="4" t="n">
        <v>0.045</v>
      </c>
      <c r="FM353" s="1" t="n">
        <v>10</v>
      </c>
      <c r="FN353" s="1" t="n">
        <v>10</v>
      </c>
      <c r="FO353" s="1" t="n">
        <v>2</v>
      </c>
      <c r="FP353" s="1" t="n">
        <v>2</v>
      </c>
      <c r="FQ353" s="1" t="n">
        <v>31.59339</v>
      </c>
      <c r="FR353" s="1" t="n">
        <v>166.8641</v>
      </c>
      <c r="FS353" s="1" t="n">
        <v>0.08</v>
      </c>
      <c r="FT353" s="1" t="n">
        <v>2</v>
      </c>
      <c r="FU353" s="1" t="n">
        <v>4</v>
      </c>
      <c r="FV353" s="1" t="n">
        <v>1</v>
      </c>
      <c r="FW353" s="1" t="n">
        <v>2262.88</v>
      </c>
      <c r="FX353" s="1" t="n">
        <v>75.51</v>
      </c>
      <c r="FY353" s="1" t="n">
        <v>22.71</v>
      </c>
      <c r="FZ353" s="1" t="n">
        <v>30.6</v>
      </c>
      <c r="GA353" s="1" t="n">
        <v>30.91</v>
      </c>
      <c r="GB353" s="1" t="n">
        <v>343.02</v>
      </c>
      <c r="GC353" s="1" t="n">
        <v>38.63</v>
      </c>
      <c r="GD353" s="1" t="n">
        <v>39.37</v>
      </c>
      <c r="GE353" s="1" t="n">
        <v>5.27</v>
      </c>
      <c r="GF353" s="1" t="n">
        <v>104.34</v>
      </c>
      <c r="GG353" s="1" t="n">
        <v>2.42</v>
      </c>
      <c r="GH353" s="1" t="n">
        <v>32</v>
      </c>
      <c r="GI353" s="1" t="n">
        <v>9.71</v>
      </c>
      <c r="GJ353" s="1" t="n">
        <v>42.02</v>
      </c>
      <c r="GK353" s="1" t="n">
        <v>35.61</v>
      </c>
      <c r="GL353" s="1" t="n">
        <v>23.59</v>
      </c>
      <c r="GM353" s="1" t="n">
        <v>10.44</v>
      </c>
      <c r="GN353" s="1" t="n">
        <v>0</v>
      </c>
      <c r="GO353" s="1" t="n">
        <v>28.05</v>
      </c>
      <c r="GP353" s="1" t="n">
        <v>12.52</v>
      </c>
      <c r="GQ353" s="1" t="n">
        <v>7.18</v>
      </c>
      <c r="GR353" s="1" t="n">
        <v>2.25</v>
      </c>
      <c r="GS353" s="1" t="n">
        <v>873.03</v>
      </c>
      <c r="GT353" s="1" t="n">
        <v>24</v>
      </c>
      <c r="GU353" s="1" t="n">
        <v>0.62</v>
      </c>
      <c r="GV353" s="1" t="n">
        <v>530.33</v>
      </c>
      <c r="GW353" s="1" t="n">
        <v>1437.62</v>
      </c>
      <c r="GX353" s="1" t="n">
        <v>3934.19</v>
      </c>
      <c r="GY353" s="1" t="n">
        <v>2285.22</v>
      </c>
      <c r="GZ353" s="1" t="n">
        <v>10.35</v>
      </c>
      <c r="HA353" s="1" t="n">
        <v>2.84</v>
      </c>
      <c r="HB353" s="1" t="n">
        <v>5.61</v>
      </c>
      <c r="HC353" s="1" t="n">
        <v>0</v>
      </c>
      <c r="HD353" s="1" t="n">
        <v>49.47</v>
      </c>
      <c r="HE353" s="1" t="n">
        <v>245.06</v>
      </c>
      <c r="HF353" s="1" t="n">
        <v>2.23</v>
      </c>
      <c r="HG353" s="1" t="n">
        <v>2.04</v>
      </c>
      <c r="HH353" s="1" t="n">
        <v>21.55</v>
      </c>
      <c r="HI353" s="1" t="n">
        <v>5.08</v>
      </c>
      <c r="HJ353" s="1" t="n">
        <v>2.33</v>
      </c>
      <c r="HK353" s="1" t="n">
        <v>1.58</v>
      </c>
      <c r="HL353" s="1" t="n">
        <v>678.67</v>
      </c>
      <c r="HM353" s="1" t="n">
        <v>2.14</v>
      </c>
      <c r="HN353" s="1" t="n">
        <v>490.88</v>
      </c>
      <c r="HO353" s="1" t="n">
        <v>12636.25</v>
      </c>
      <c r="HP353" s="1" t="n">
        <v>12592.97</v>
      </c>
      <c r="HQ353" s="1" t="n">
        <v>114.18</v>
      </c>
      <c r="HR353" s="1" t="n">
        <v>8084.62</v>
      </c>
      <c r="HS353" s="1" t="n">
        <v>170.34</v>
      </c>
      <c r="HT353" s="1" t="n">
        <v>6837.63</v>
      </c>
      <c r="HU353" s="1" t="n">
        <v>15824.09</v>
      </c>
      <c r="HV353" s="1" t="n">
        <v>133.24</v>
      </c>
      <c r="HW353" s="1" t="n">
        <v>12.08</v>
      </c>
      <c r="HX353" s="1" t="n">
        <v>7.97</v>
      </c>
      <c r="HY353" s="1" t="n">
        <v>9.4</v>
      </c>
      <c r="HZ353" s="1" t="n">
        <v>1.05</v>
      </c>
      <c r="IA353" s="1" t="n">
        <v>9.98</v>
      </c>
      <c r="IB353" s="1" t="n">
        <v>1.71</v>
      </c>
      <c r="IC353" s="1" t="n">
        <v>23.84</v>
      </c>
      <c r="ID353" s="1" t="n">
        <v>10.54</v>
      </c>
      <c r="IE353" s="1" t="n">
        <v>19.1</v>
      </c>
      <c r="IF353" s="1" t="n">
        <v>26.32</v>
      </c>
      <c r="IG353" s="1" t="n">
        <v>16.75</v>
      </c>
      <c r="IH353" s="1" t="n">
        <v>184.86</v>
      </c>
      <c r="II353" s="1" t="n">
        <v>1.41</v>
      </c>
      <c r="IJ353" s="1" t="n">
        <v>77.67</v>
      </c>
      <c r="IK353" s="1" t="n">
        <v>294.53</v>
      </c>
      <c r="IL353" s="1" t="n">
        <v>1570955.2</v>
      </c>
      <c r="IM353" s="1" t="n">
        <v>4579.78</v>
      </c>
      <c r="IN353" s="1" t="n">
        <v>57.3</v>
      </c>
      <c r="IO353" s="1" t="n">
        <v>0.14</v>
      </c>
      <c r="IP353" s="1" t="n">
        <v>0.11</v>
      </c>
      <c r="IQ353" s="1" t="n">
        <v>0.1</v>
      </c>
      <c r="IR353" s="1" t="n">
        <v>0.23</v>
      </c>
      <c r="IS353" s="1" t="n">
        <v>0.26</v>
      </c>
      <c r="IT353" s="1" t="n">
        <v>0.17</v>
      </c>
      <c r="IU353" s="1" t="n">
        <v>0.72</v>
      </c>
      <c r="IV353" s="1" t="n">
        <v>0.62</v>
      </c>
      <c r="IW353" s="1" t="n">
        <v>9.41</v>
      </c>
      <c r="IX353" s="1" t="n">
        <v>6.55</v>
      </c>
      <c r="IY353" s="1" t="n">
        <v>3.89</v>
      </c>
      <c r="IZ353" s="1" t="n">
        <v>2.84</v>
      </c>
      <c r="JA353" s="1" t="n">
        <v>0.99</v>
      </c>
      <c r="JB353" s="1" t="n">
        <v>0</v>
      </c>
      <c r="JC353" s="1" t="n">
        <v>20.34</v>
      </c>
      <c r="JD353" s="1" t="n">
        <v>10.64</v>
      </c>
      <c r="JE353" s="1" t="n">
        <v>1.5</v>
      </c>
      <c r="JF353" s="1" t="n">
        <v>0.13</v>
      </c>
      <c r="JG353" s="1" t="n">
        <v>0</v>
      </c>
      <c r="JH353" s="1" t="n">
        <v>10.73</v>
      </c>
      <c r="JI353" s="1" t="n">
        <v>6.76</v>
      </c>
      <c r="JJ353" s="1" t="n">
        <v>0.16</v>
      </c>
      <c r="JK353" s="1" t="n">
        <v>0.38</v>
      </c>
      <c r="JL353" s="1" t="n">
        <v>0.8</v>
      </c>
      <c r="JM353" s="1" t="n">
        <v>0.84</v>
      </c>
      <c r="JN353" s="1" t="n">
        <v>0</v>
      </c>
      <c r="JO353" s="1" t="n">
        <v>0.07</v>
      </c>
      <c r="JP353" s="1" t="n">
        <v>0.03</v>
      </c>
      <c r="JQ353" s="1" t="n">
        <v>0.02</v>
      </c>
      <c r="JR353" s="1" t="n">
        <v>0.02</v>
      </c>
      <c r="JS353" s="1" t="n">
        <v>0.01</v>
      </c>
      <c r="JT353" s="1" t="n">
        <v>0.08</v>
      </c>
      <c r="JU353" s="1" t="n">
        <v>0.06</v>
      </c>
      <c r="JV353" s="1" t="n">
        <v>38</v>
      </c>
      <c r="JW353" s="1" t="n">
        <v>2280</v>
      </c>
      <c r="JX353" s="1" t="n">
        <v>34.2</v>
      </c>
      <c r="JY353" s="1" t="n">
        <v>32.444</v>
      </c>
      <c r="JZ353" s="1" t="n">
        <v>26.218</v>
      </c>
      <c r="KA353" s="1" t="n">
        <v>1573.08</v>
      </c>
      <c r="KB353" s="1" t="n">
        <v>16.58</v>
      </c>
      <c r="KC353" s="1" t="n">
        <v>8.742</v>
      </c>
      <c r="KD353" s="1" t="n">
        <v>524.52</v>
      </c>
      <c r="KE353" s="1" t="n">
        <v>79.21799</v>
      </c>
      <c r="KF353" s="1" t="n">
        <v>117.218</v>
      </c>
      <c r="KG353" s="1" t="n">
        <v>176.3968</v>
      </c>
    </row>
    <row r="354" customFormat="false" ht="15" hidden="false" customHeight="true" outlineLevel="0" collapsed="false">
      <c r="A354" s="1" t="n">
        <v>31274</v>
      </c>
      <c r="B354" s="1" t="n">
        <v>2</v>
      </c>
      <c r="C354" s="1" t="n">
        <v>49</v>
      </c>
      <c r="D354" s="1" t="n">
        <v>1</v>
      </c>
      <c r="E354" s="1" t="n">
        <v>1</v>
      </c>
      <c r="F354" s="1" t="n">
        <v>1</v>
      </c>
      <c r="G354" s="1" t="n">
        <v>1</v>
      </c>
      <c r="H354" s="1" t="n">
        <v>1</v>
      </c>
      <c r="I354" s="1" t="n">
        <v>0</v>
      </c>
      <c r="J354" s="1" t="n">
        <v>0</v>
      </c>
      <c r="K354" s="1" t="n">
        <v>0</v>
      </c>
      <c r="L354" s="1" t="n">
        <v>0</v>
      </c>
      <c r="M354" s="1" t="n">
        <v>1</v>
      </c>
      <c r="N354" s="1" t="n">
        <v>0</v>
      </c>
      <c r="O354" s="1" t="n">
        <v>0</v>
      </c>
      <c r="P354" s="1" t="n">
        <f aca="false">SUM(E354:O354)</f>
        <v>5</v>
      </c>
      <c r="Q354" s="1" t="n">
        <v>120</v>
      </c>
      <c r="R354" s="1" t="n">
        <v>86</v>
      </c>
      <c r="S354" s="1" t="n">
        <v>34</v>
      </c>
      <c r="T354" s="2" t="n">
        <v>97.3333333333333</v>
      </c>
      <c r="U354" s="3" t="n">
        <v>81.6</v>
      </c>
      <c r="V354" s="3" t="n">
        <v>159</v>
      </c>
      <c r="W354" s="2" t="n">
        <v>32.2772042245164</v>
      </c>
      <c r="X354" s="2" t="n">
        <v>2</v>
      </c>
      <c r="Y354" s="3" t="n">
        <v>101</v>
      </c>
      <c r="Z354" s="3" t="n">
        <v>117.2</v>
      </c>
      <c r="AD354" s="3" t="n">
        <v>44.3</v>
      </c>
      <c r="AO354" s="1" t="n">
        <v>91</v>
      </c>
      <c r="AP354" s="1" t="n">
        <v>125</v>
      </c>
      <c r="AQ354" s="1" t="n">
        <v>138</v>
      </c>
      <c r="AR354" s="1" t="n">
        <v>102</v>
      </c>
      <c r="AS354" s="1" t="n">
        <v>115</v>
      </c>
      <c r="AT354" s="1" t="n">
        <v>1</v>
      </c>
      <c r="AU354" s="1" t="n">
        <f aca="false">((AO354*15)+(AP354*30)+(AQ354*30)+(AR354*30)+(AS354*15))-(AO354*120)</f>
        <v>3120</v>
      </c>
      <c r="AV354" s="1" t="n">
        <f aca="false">((AO354*15)+(AP354*30)+(AQ354*30)+(AR354*30)+(AS354*15))</f>
        <v>14040</v>
      </c>
      <c r="BS354" s="1" t="n">
        <v>185</v>
      </c>
      <c r="BT354" s="1" t="n">
        <v>0</v>
      </c>
      <c r="BZ354" s="1" t="n">
        <v>100</v>
      </c>
      <c r="CA354" s="1" t="n">
        <v>0</v>
      </c>
      <c r="CB354" s="1" t="n">
        <v>4</v>
      </c>
      <c r="CC354" s="1" t="n">
        <v>1</v>
      </c>
      <c r="CL354" s="4" t="n">
        <v>0.0575</v>
      </c>
      <c r="CM354" s="4" t="n">
        <v>0.0525</v>
      </c>
    </row>
    <row r="355" customFormat="false" ht="15" hidden="false" customHeight="true" outlineLevel="0" collapsed="false">
      <c r="A355" s="1" t="n">
        <v>31275</v>
      </c>
      <c r="B355" s="1" t="n">
        <v>1</v>
      </c>
      <c r="C355" s="1" t="n">
        <v>48</v>
      </c>
      <c r="D355" s="1" t="n">
        <v>1</v>
      </c>
      <c r="E355" s="1" t="n">
        <v>1</v>
      </c>
      <c r="F355" s="1" t="n">
        <v>1</v>
      </c>
      <c r="G355" s="1" t="n">
        <v>1</v>
      </c>
      <c r="H355" s="1" t="n">
        <v>0</v>
      </c>
      <c r="I355" s="1" t="n">
        <v>0</v>
      </c>
      <c r="J355" s="1" t="n">
        <v>0</v>
      </c>
      <c r="K355" s="1" t="n">
        <v>0</v>
      </c>
      <c r="L355" s="1" t="n">
        <v>0</v>
      </c>
      <c r="M355" s="1" t="n">
        <v>1</v>
      </c>
      <c r="N355" s="1" t="n">
        <v>0</v>
      </c>
      <c r="O355" s="1" t="s">
        <v>500</v>
      </c>
      <c r="P355" s="1" t="n">
        <f aca="false">SUM(E355:O355)</f>
        <v>4</v>
      </c>
      <c r="Q355" s="1" t="n">
        <v>100</v>
      </c>
      <c r="R355" s="1" t="n">
        <v>80</v>
      </c>
      <c r="S355" s="1" t="n">
        <v>20</v>
      </c>
      <c r="T355" s="2" t="n">
        <v>86.6666666666667</v>
      </c>
      <c r="U355" s="3" t="n">
        <v>112.4</v>
      </c>
      <c r="V355" s="3" t="n">
        <v>173.5</v>
      </c>
      <c r="W355" s="2" t="n">
        <v>37.339401539752</v>
      </c>
      <c r="X355" s="2" t="n">
        <v>2</v>
      </c>
      <c r="Y355" s="3" t="n">
        <v>114</v>
      </c>
      <c r="Z355" s="3" t="n">
        <v>118.5</v>
      </c>
      <c r="AD355" s="3" t="n">
        <v>39.3</v>
      </c>
      <c r="AO355" s="1" t="n">
        <v>217</v>
      </c>
      <c r="AT355" s="1" t="n">
        <v>5</v>
      </c>
      <c r="CB355" s="1" t="n">
        <v>4</v>
      </c>
      <c r="CC355" s="1" t="n">
        <v>1</v>
      </c>
      <c r="CL355" s="4" t="n">
        <v>0.0475</v>
      </c>
      <c r="CM355" s="4" t="n">
        <v>0.0575</v>
      </c>
    </row>
    <row r="356" customFormat="false" ht="15" hidden="false" customHeight="true" outlineLevel="0" collapsed="false">
      <c r="A356" s="1" t="n">
        <v>31278</v>
      </c>
      <c r="B356" s="1" t="n">
        <v>2</v>
      </c>
      <c r="C356" s="1" t="n">
        <v>25</v>
      </c>
      <c r="D356" s="1" t="n">
        <v>1</v>
      </c>
      <c r="E356" s="1" t="n">
        <v>0</v>
      </c>
      <c r="F356" s="1" t="n">
        <v>0</v>
      </c>
      <c r="G356" s="1" t="n">
        <v>1</v>
      </c>
      <c r="H356" s="1" t="n">
        <v>0</v>
      </c>
      <c r="I356" s="1" t="n">
        <v>0</v>
      </c>
      <c r="J356" s="1" t="n">
        <v>0</v>
      </c>
      <c r="K356" s="1" t="n">
        <v>0</v>
      </c>
      <c r="L356" s="1" t="n">
        <v>1</v>
      </c>
      <c r="M356" s="1" t="n">
        <v>1</v>
      </c>
      <c r="N356" s="1" t="n">
        <v>0</v>
      </c>
      <c r="P356" s="1" t="n">
        <f aca="false">SUM(E356:O356)</f>
        <v>3</v>
      </c>
      <c r="Q356" s="1" t="n">
        <v>120</v>
      </c>
      <c r="R356" s="1" t="n">
        <v>90</v>
      </c>
      <c r="S356" s="1" t="n">
        <v>30</v>
      </c>
      <c r="T356" s="2" t="n">
        <v>100</v>
      </c>
      <c r="U356" s="3" t="n">
        <v>84.3</v>
      </c>
      <c r="V356" s="3" t="n">
        <v>167</v>
      </c>
      <c r="W356" s="2" t="n">
        <v>30.226971207286</v>
      </c>
      <c r="X356" s="2" t="n">
        <v>2</v>
      </c>
      <c r="Y356" s="3" t="n">
        <v>101</v>
      </c>
      <c r="Z356" s="3" t="n">
        <v>104</v>
      </c>
      <c r="AD356" s="3" t="n">
        <v>39.8</v>
      </c>
      <c r="AO356" s="1" t="n">
        <v>87</v>
      </c>
      <c r="AP356" s="1" t="n">
        <v>124</v>
      </c>
      <c r="AQ356" s="1" t="n">
        <v>108</v>
      </c>
      <c r="AR356" s="1" t="n">
        <v>99</v>
      </c>
      <c r="AS356" s="1" t="n">
        <v>116</v>
      </c>
      <c r="AT356" s="1" t="n">
        <v>1</v>
      </c>
      <c r="AU356" s="1" t="n">
        <f aca="false">((AO356*15)+(AP356*30)+(AQ356*30)+(AR356*30)+(AS356*15))-(AO356*120)</f>
        <v>2535</v>
      </c>
      <c r="AV356" s="1" t="n">
        <f aca="false">((AO356*15)+(AP356*30)+(AQ356*30)+(AR356*30)+(AS356*15))</f>
        <v>12975</v>
      </c>
      <c r="AX356" s="4" t="n">
        <f aca="false">10000/SQRT((AO356*BE356)*(AVERAGE(AO356:AS356)*AVERAGE(BE356:BI356)))</f>
        <v>3.97699205527227</v>
      </c>
      <c r="AY356" s="4" t="n">
        <v>0</v>
      </c>
      <c r="AZ356" s="2" t="n">
        <f aca="false">(AO356*BE356)/405</f>
        <v>2.49185185185185</v>
      </c>
      <c r="BA356" s="2" t="n">
        <v>1</v>
      </c>
      <c r="BB356" s="2" t="n">
        <f aca="false">1/(LOG(BE356)+LOG(AO356))</f>
        <v>0.332892002665651</v>
      </c>
      <c r="BC356" s="2" t="n">
        <f aca="false">(BF356-BE356)/(AP356-AO356)</f>
        <v>2.21081081081081</v>
      </c>
      <c r="BD356" s="2" t="n">
        <f aca="false">(20*BE356)/((AO356/18)-3.5)</f>
        <v>174</v>
      </c>
      <c r="BE356" s="3" t="n">
        <v>11.6</v>
      </c>
      <c r="BF356" s="3" t="n">
        <v>93.4</v>
      </c>
      <c r="BG356" s="3" t="n">
        <v>59.7</v>
      </c>
      <c r="BH356" s="3" t="n">
        <v>46.9</v>
      </c>
      <c r="BI356" s="3" t="n">
        <v>81.7</v>
      </c>
      <c r="BJ356" s="2" t="n">
        <f aca="false">((BE356*15)+(BF356*30)+(BG356*30)+(BH356*30)+(BI356*15))-(BE356*120)</f>
        <v>6007.5</v>
      </c>
      <c r="BK356" s="2" t="n">
        <f aca="false">((BE356*15)+(BF356*30)+(BG356*30)+(BH356*30)+(BI356*15))</f>
        <v>7399.5</v>
      </c>
      <c r="BL356" s="2" t="n">
        <f aca="false">(1/BE356)</f>
        <v>0.0862068965517241</v>
      </c>
      <c r="BM356" s="2" t="n">
        <f aca="false">(BJ356/AU356)</f>
        <v>2.3698224852071</v>
      </c>
      <c r="BN356" s="2" t="n">
        <f aca="false">(BK356/AV356)</f>
        <v>0.57028901734104</v>
      </c>
      <c r="BO356" s="2" t="n">
        <f aca="false">(AX356*BM356)</f>
        <v>9.42476519607422</v>
      </c>
      <c r="BP356" s="2" t="n">
        <f aca="false">(AX356*BN356)</f>
        <v>2.26803489117435</v>
      </c>
      <c r="BQ356" s="2" t="n">
        <v>2</v>
      </c>
      <c r="BR356" s="4" t="n">
        <f aca="false">(BC356*BL356)</f>
        <v>0.190587138863001</v>
      </c>
      <c r="BS356" s="1" t="n">
        <v>180</v>
      </c>
      <c r="BT356" s="1" t="n">
        <v>0</v>
      </c>
      <c r="BZ356" s="1" t="n">
        <v>138</v>
      </c>
      <c r="CA356" s="1" t="n">
        <v>0</v>
      </c>
      <c r="CB356" s="1" t="n">
        <v>4</v>
      </c>
      <c r="CC356" s="1" t="n">
        <v>1</v>
      </c>
      <c r="CL356" s="4" t="n">
        <v>0.0375</v>
      </c>
      <c r="CM356" s="4" t="n">
        <v>0.035</v>
      </c>
      <c r="CN356" s="1" t="n">
        <v>1927</v>
      </c>
      <c r="CO356" s="1" t="n">
        <v>19.9688635184224</v>
      </c>
      <c r="CP356" s="1" t="n">
        <v>36.2895692786715</v>
      </c>
      <c r="CQ356" s="1" t="n">
        <v>7.23923196678775</v>
      </c>
      <c r="CR356" s="1" t="n">
        <v>19.6626881162429</v>
      </c>
      <c r="CS356" s="1" t="n">
        <v>6.3051375194603</v>
      </c>
      <c r="CT356" s="1" t="n">
        <v>45.0648676699533</v>
      </c>
      <c r="CU356" s="1" t="n">
        <v>5.9</v>
      </c>
      <c r="CV356" s="1" t="n">
        <v>9.4</v>
      </c>
      <c r="CW356" s="1" t="n">
        <v>7.2</v>
      </c>
      <c r="CX356" s="1" t="n">
        <v>0</v>
      </c>
      <c r="CY356" s="1" t="n">
        <v>1.1</v>
      </c>
      <c r="CZ356" s="1" t="n">
        <v>9.5</v>
      </c>
      <c r="DA356" s="1" t="n">
        <v>0</v>
      </c>
      <c r="DB356" s="1" t="n">
        <v>1.6</v>
      </c>
      <c r="DC356" s="1" t="n">
        <v>3.1</v>
      </c>
      <c r="DD356" s="1" t="n">
        <v>96.2</v>
      </c>
      <c r="DE356" s="1" t="n">
        <v>77.7</v>
      </c>
      <c r="DF356" s="1" t="n">
        <v>15.5</v>
      </c>
      <c r="DG356" s="1" t="n">
        <v>42.1</v>
      </c>
      <c r="DH356" s="1" t="n">
        <v>13.5</v>
      </c>
      <c r="DI356" s="1" t="n">
        <v>155</v>
      </c>
      <c r="DJ356" s="1" t="n">
        <v>217.1</v>
      </c>
      <c r="DK356" s="1" t="n">
        <v>30.4</v>
      </c>
      <c r="DL356" s="1" t="n">
        <v>26.1</v>
      </c>
      <c r="DM356" s="1" t="n">
        <v>2117</v>
      </c>
      <c r="DN356" s="1" t="n">
        <v>642</v>
      </c>
      <c r="DO356" s="1" t="n">
        <v>0.99</v>
      </c>
      <c r="DP356" s="1" t="n">
        <v>0.67</v>
      </c>
      <c r="DQ356" s="1" t="n">
        <v>1.13</v>
      </c>
      <c r="DR356" s="1" t="n">
        <v>5.83</v>
      </c>
      <c r="DS356" s="1" t="n">
        <v>30.4</v>
      </c>
      <c r="DT356" s="1" t="n">
        <v>291</v>
      </c>
      <c r="DU356" s="1" t="n">
        <v>0.92</v>
      </c>
      <c r="DV356" s="1" t="n">
        <v>24.17</v>
      </c>
      <c r="DW356" s="1" t="n">
        <v>3.53</v>
      </c>
      <c r="DX356" s="1" t="n">
        <v>854</v>
      </c>
      <c r="DY356" s="1" t="n">
        <v>17.87</v>
      </c>
      <c r="DZ356" s="1" t="n">
        <v>2176</v>
      </c>
      <c r="EA356" s="1" t="n">
        <v>234</v>
      </c>
      <c r="EB356" s="1" t="n">
        <v>2912</v>
      </c>
      <c r="EC356" s="1" t="n">
        <v>467</v>
      </c>
      <c r="ED356" s="1" t="n">
        <v>43</v>
      </c>
      <c r="EE356" s="1" t="n">
        <v>8.7</v>
      </c>
      <c r="EF356" s="1" t="n">
        <v>0</v>
      </c>
      <c r="EG356" s="1" t="n">
        <v>10</v>
      </c>
      <c r="EH356" s="1" t="n">
        <v>1</v>
      </c>
      <c r="EI356" s="1" t="n">
        <v>240</v>
      </c>
      <c r="EJ356" s="1" t="n">
        <v>17</v>
      </c>
      <c r="EK356" s="1" t="n">
        <v>3</v>
      </c>
      <c r="EL356" s="1" t="n">
        <v>240</v>
      </c>
      <c r="EM356" s="1" t="n">
        <v>1500</v>
      </c>
      <c r="EN356" s="1" t="n">
        <v>1000</v>
      </c>
      <c r="EO356" s="1" t="n">
        <v>3</v>
      </c>
      <c r="EP356" s="1" t="n">
        <v>1</v>
      </c>
      <c r="EQ356" s="1" t="n">
        <v>2</v>
      </c>
      <c r="ER356" s="1" t="n">
        <v>600</v>
      </c>
      <c r="ES356" s="1" t="n">
        <v>2</v>
      </c>
      <c r="ET356" s="1" t="n">
        <v>0</v>
      </c>
      <c r="EU356" s="1" t="n">
        <v>0</v>
      </c>
      <c r="EV356" s="1" t="n">
        <v>0</v>
      </c>
      <c r="EW356" s="1" t="n">
        <v>0</v>
      </c>
      <c r="EX356" s="1" t="n">
        <v>1</v>
      </c>
      <c r="EY356" s="1" t="n">
        <v>5</v>
      </c>
      <c r="EZ356" s="1" t="n">
        <v>2</v>
      </c>
      <c r="FA356" s="1" t="n">
        <v>0</v>
      </c>
      <c r="FB356" s="1" t="n">
        <v>0</v>
      </c>
      <c r="FC356" s="1" t="n">
        <v>0</v>
      </c>
      <c r="FD356" s="1" t="n">
        <v>1</v>
      </c>
      <c r="FE356" s="1" t="n">
        <v>1</v>
      </c>
      <c r="FF356" s="1" t="n">
        <v>0</v>
      </c>
      <c r="FG356" s="1" t="n">
        <v>0</v>
      </c>
      <c r="FH356" s="1" t="n">
        <v>0</v>
      </c>
      <c r="FI356" s="1" t="n">
        <v>0</v>
      </c>
      <c r="FJ356" s="1" t="n">
        <v>0</v>
      </c>
      <c r="FK356" s="1" t="n">
        <v>1</v>
      </c>
      <c r="FL356" s="1" t="n">
        <v>3</v>
      </c>
      <c r="FM356" s="1" t="n">
        <v>21</v>
      </c>
      <c r="FN356" s="1" t="n">
        <v>21</v>
      </c>
      <c r="FO356" s="1" t="n">
        <v>1</v>
      </c>
      <c r="FP356" s="1" t="n">
        <v>1</v>
      </c>
      <c r="FQ356" s="1" t="n">
        <v>33.30036</v>
      </c>
      <c r="FR356" s="1" t="n">
        <v>201.3824</v>
      </c>
      <c r="FS356" s="1" t="n">
        <v>0.02</v>
      </c>
      <c r="FT356" s="1" t="n">
        <v>1</v>
      </c>
      <c r="FU356" s="1" t="n">
        <v>4</v>
      </c>
      <c r="FV356" s="1" t="n">
        <v>2</v>
      </c>
      <c r="FW356" s="1" t="n">
        <v>1829.38</v>
      </c>
      <c r="FX356" s="1" t="n">
        <v>53.88</v>
      </c>
      <c r="FY356" s="1" t="n">
        <v>20</v>
      </c>
      <c r="FZ356" s="1" t="n">
        <v>17.09</v>
      </c>
      <c r="GA356" s="1" t="n">
        <v>22.68</v>
      </c>
      <c r="GB356" s="1" t="n">
        <v>320.05</v>
      </c>
      <c r="GC356" s="1" t="n">
        <v>37.62</v>
      </c>
      <c r="GD356" s="1" t="n">
        <v>35.1</v>
      </c>
      <c r="GE356" s="1" t="n">
        <v>8.4</v>
      </c>
      <c r="GF356" s="1" t="n">
        <v>110.13</v>
      </c>
      <c r="GG356" s="1" t="n">
        <v>2.01</v>
      </c>
      <c r="GH356" s="1" t="n">
        <v>19</v>
      </c>
      <c r="GI356" s="1" t="n">
        <v>9.11</v>
      </c>
      <c r="GJ356" s="1" t="n">
        <v>31.54</v>
      </c>
      <c r="GK356" s="1" t="n">
        <v>33.29</v>
      </c>
      <c r="GL356" s="1" t="n">
        <v>17.92</v>
      </c>
      <c r="GM356" s="1" t="n">
        <v>11.44</v>
      </c>
      <c r="GN356" s="1" t="n">
        <v>0</v>
      </c>
      <c r="GO356" s="1" t="n">
        <v>19.51</v>
      </c>
      <c r="GP356" s="1" t="n">
        <v>6.33</v>
      </c>
      <c r="GQ356" s="1" t="n">
        <v>4.97</v>
      </c>
      <c r="GR356" s="1" t="n">
        <v>1.61</v>
      </c>
      <c r="GS356" s="1" t="n">
        <v>792.8</v>
      </c>
      <c r="GT356" s="1" t="n">
        <v>11.89</v>
      </c>
      <c r="GU356" s="1" t="n">
        <v>0.59</v>
      </c>
      <c r="GV356" s="1" t="n">
        <v>330.91</v>
      </c>
      <c r="GW356" s="1" t="n">
        <v>1199.96</v>
      </c>
      <c r="GX356" s="1" t="n">
        <v>3177.74</v>
      </c>
      <c r="GY356" s="1" t="n">
        <v>1721.18</v>
      </c>
      <c r="GZ356" s="1" t="n">
        <v>6.46</v>
      </c>
      <c r="HA356" s="1" t="n">
        <v>1.58</v>
      </c>
      <c r="HB356" s="1" t="n">
        <v>2.46</v>
      </c>
      <c r="HC356" s="1" t="n">
        <v>0</v>
      </c>
      <c r="HD356" s="1" t="n">
        <v>47.49</v>
      </c>
      <c r="HE356" s="1" t="n">
        <v>368.61</v>
      </c>
      <c r="HF356" s="1" t="n">
        <v>1.6</v>
      </c>
      <c r="HG356" s="1" t="n">
        <v>1.48</v>
      </c>
      <c r="HH356" s="1" t="n">
        <v>14.96</v>
      </c>
      <c r="HI356" s="1" t="n">
        <v>4.7</v>
      </c>
      <c r="HJ356" s="1" t="n">
        <v>1.72</v>
      </c>
      <c r="HK356" s="1" t="n">
        <v>1.81</v>
      </c>
      <c r="HL356" s="1" t="n">
        <v>421.86</v>
      </c>
      <c r="HM356" s="1" t="n">
        <v>3.44</v>
      </c>
      <c r="HN356" s="1" t="n">
        <v>41.71</v>
      </c>
      <c r="HO356" s="1" t="n">
        <v>5766.91</v>
      </c>
      <c r="HP356" s="1" t="n">
        <v>6325.05</v>
      </c>
      <c r="HQ356" s="1" t="n">
        <v>99.09</v>
      </c>
      <c r="HR356" s="1" t="n">
        <v>2289.31</v>
      </c>
      <c r="HS356" s="1" t="n">
        <v>1916.04</v>
      </c>
      <c r="HT356" s="1" t="n">
        <v>5961.28</v>
      </c>
      <c r="HU356" s="1" t="n">
        <v>680.46</v>
      </c>
      <c r="HV356" s="1" t="n">
        <v>111.81</v>
      </c>
      <c r="HW356" s="1" t="n">
        <v>6.45</v>
      </c>
      <c r="HX356" s="1" t="n">
        <v>6.58</v>
      </c>
      <c r="HY356" s="1" t="n">
        <v>5.46</v>
      </c>
      <c r="HZ356" s="1" t="n">
        <v>0.43</v>
      </c>
      <c r="IA356" s="1" t="n">
        <v>7.71</v>
      </c>
      <c r="IB356" s="1" t="n">
        <v>1.48</v>
      </c>
      <c r="IC356" s="1" t="n">
        <v>16.16</v>
      </c>
      <c r="ID356" s="1" t="n">
        <v>6.59</v>
      </c>
      <c r="IE356" s="1" t="n">
        <v>12.51</v>
      </c>
      <c r="IF356" s="1" t="n">
        <v>17.16</v>
      </c>
      <c r="IG356" s="1" t="n">
        <v>8.04</v>
      </c>
      <c r="IH356" s="1" t="n">
        <v>218.98</v>
      </c>
      <c r="II356" s="1" t="n">
        <v>0.21</v>
      </c>
      <c r="IJ356" s="1" t="n">
        <v>13.57</v>
      </c>
      <c r="IK356" s="1" t="n">
        <v>53.54</v>
      </c>
      <c r="IL356" s="1" t="n">
        <v>2197167.3</v>
      </c>
      <c r="IM356" s="1" t="n">
        <v>6865.08</v>
      </c>
      <c r="IN356" s="1" t="n">
        <v>34.61</v>
      </c>
      <c r="IO356" s="1" t="n">
        <v>0.18</v>
      </c>
      <c r="IP356" s="1" t="n">
        <v>0.12</v>
      </c>
      <c r="IQ356" s="1" t="n">
        <v>0.12</v>
      </c>
      <c r="IR356" s="1" t="n">
        <v>0.27</v>
      </c>
      <c r="IS356" s="1" t="n">
        <v>0.72</v>
      </c>
      <c r="IT356" s="1" t="n">
        <v>0.11</v>
      </c>
      <c r="IU356" s="1" t="n">
        <v>0.9</v>
      </c>
      <c r="IV356" s="1" t="n">
        <v>0.87</v>
      </c>
      <c r="IW356" s="1" t="n">
        <v>8.06</v>
      </c>
      <c r="IX356" s="1" t="n">
        <v>6.64</v>
      </c>
      <c r="IY356" s="1" t="n">
        <v>4.05</v>
      </c>
      <c r="IZ356" s="1" t="n">
        <v>2.1</v>
      </c>
      <c r="JA356" s="1" t="n">
        <v>0.73</v>
      </c>
      <c r="JB356" s="1" t="n">
        <v>0.04</v>
      </c>
      <c r="JC356" s="1" t="n">
        <v>16.74</v>
      </c>
      <c r="JD356" s="1" t="n">
        <v>10.22</v>
      </c>
      <c r="JE356" s="1" t="n">
        <v>0.89</v>
      </c>
      <c r="JF356" s="1" t="n">
        <v>0.02</v>
      </c>
      <c r="JG356" s="1" t="n">
        <v>0.01</v>
      </c>
      <c r="JH356" s="1" t="n">
        <v>6.75</v>
      </c>
      <c r="JI356" s="1" t="n">
        <v>5.84</v>
      </c>
      <c r="JJ356" s="1" t="n">
        <v>0.08</v>
      </c>
      <c r="JK356" s="1" t="n">
        <v>0.22</v>
      </c>
      <c r="JL356" s="1" t="n">
        <v>0.57</v>
      </c>
      <c r="JM356" s="1" t="n">
        <v>0.52</v>
      </c>
      <c r="JN356" s="1" t="n">
        <v>0.01</v>
      </c>
      <c r="JO356" s="1" t="n">
        <v>0.09</v>
      </c>
      <c r="JP356" s="1" t="n">
        <v>0.05</v>
      </c>
      <c r="JQ356" s="1" t="n">
        <v>0.04</v>
      </c>
      <c r="JR356" s="1" t="n">
        <v>0.04</v>
      </c>
      <c r="JS356" s="1" t="n">
        <v>0</v>
      </c>
      <c r="JT356" s="1" t="n">
        <v>0.12</v>
      </c>
      <c r="JU356" s="1" t="n">
        <v>0.09</v>
      </c>
      <c r="JV356" s="1" t="n">
        <v>58</v>
      </c>
      <c r="JW356" s="1" t="n">
        <v>3480</v>
      </c>
      <c r="JX356" s="1" t="n">
        <v>52.2</v>
      </c>
      <c r="JY356" s="1" t="n">
        <v>16.142</v>
      </c>
      <c r="JZ356" s="1" t="n">
        <v>10.492</v>
      </c>
      <c r="KA356" s="1" t="n">
        <v>629.52</v>
      </c>
      <c r="KB356" s="1" t="n">
        <v>20.93</v>
      </c>
      <c r="KC356" s="1" t="n">
        <v>7.742</v>
      </c>
      <c r="KD356" s="1" t="n">
        <v>464.52</v>
      </c>
      <c r="KE356" s="1" t="n">
        <v>57.68501</v>
      </c>
      <c r="KF356" s="1" t="n">
        <v>115.685</v>
      </c>
      <c r="KG356" s="1" t="n">
        <v>124.8874</v>
      </c>
    </row>
    <row r="357" customFormat="false" ht="15" hidden="false" customHeight="true" outlineLevel="0" collapsed="false">
      <c r="A357" s="1" t="n">
        <v>31279</v>
      </c>
      <c r="B357" s="1" t="n">
        <v>2</v>
      </c>
      <c r="C357" s="1" t="n">
        <v>51</v>
      </c>
      <c r="D357" s="1" t="n">
        <v>1</v>
      </c>
      <c r="E357" s="1" t="n">
        <v>1</v>
      </c>
      <c r="F357" s="1" t="n">
        <v>1</v>
      </c>
      <c r="G357" s="1" t="n">
        <v>1</v>
      </c>
      <c r="H357" s="1" t="n">
        <v>0</v>
      </c>
      <c r="I357" s="1" t="n">
        <v>0</v>
      </c>
      <c r="J357" s="1" t="n">
        <v>0</v>
      </c>
      <c r="K357" s="1" t="n">
        <v>0</v>
      </c>
      <c r="L357" s="1" t="n">
        <v>0</v>
      </c>
      <c r="M357" s="1" t="n">
        <v>1</v>
      </c>
      <c r="N357" s="1" t="n">
        <v>0</v>
      </c>
      <c r="O357" s="1" t="n">
        <v>0</v>
      </c>
      <c r="P357" s="1" t="n">
        <f aca="false">SUM(E357:O357)</f>
        <v>4</v>
      </c>
      <c r="Q357" s="1" t="n">
        <v>110</v>
      </c>
      <c r="R357" s="1" t="n">
        <v>90</v>
      </c>
      <c r="S357" s="1" t="n">
        <v>20</v>
      </c>
      <c r="T357" s="2" t="n">
        <v>96.6666666666667</v>
      </c>
      <c r="U357" s="3" t="n">
        <v>72.8</v>
      </c>
      <c r="V357" s="3" t="n">
        <v>163.3</v>
      </c>
      <c r="W357" s="2" t="n">
        <v>27.2997713644148</v>
      </c>
      <c r="X357" s="2" t="n">
        <v>1</v>
      </c>
      <c r="Y357" s="3" t="n">
        <v>88</v>
      </c>
      <c r="Z357" s="3" t="n">
        <v>106</v>
      </c>
      <c r="AD357" s="3" t="n">
        <v>38</v>
      </c>
      <c r="AO357" s="1" t="n">
        <v>83</v>
      </c>
      <c r="AP357" s="1" t="n">
        <v>163</v>
      </c>
      <c r="AQ357" s="1" t="n">
        <v>106</v>
      </c>
      <c r="AR357" s="1" t="n">
        <v>117</v>
      </c>
      <c r="AS357" s="1" t="n">
        <v>122</v>
      </c>
      <c r="AT357" s="1" t="n">
        <v>1</v>
      </c>
      <c r="AU357" s="1" t="n">
        <f aca="false">((AO357*15)+(AP357*30)+(AQ357*30)+(AR357*30)+(AS357*15))-(AO357*120)</f>
        <v>4695</v>
      </c>
      <c r="AV357" s="1" t="n">
        <f aca="false">((AO357*15)+(AP357*30)+(AQ357*30)+(AR357*30)+(AS357*15))</f>
        <v>14655</v>
      </c>
      <c r="BS357" s="1" t="n">
        <v>149</v>
      </c>
      <c r="BT357" s="1" t="n">
        <v>0</v>
      </c>
      <c r="BZ357" s="1" t="n">
        <v>89</v>
      </c>
      <c r="CA357" s="1" t="n">
        <v>0</v>
      </c>
      <c r="CB357" s="1" t="n">
        <v>2</v>
      </c>
    </row>
    <row r="358" customFormat="false" ht="15" hidden="false" customHeight="true" outlineLevel="0" collapsed="false">
      <c r="A358" s="1" t="n">
        <v>31280</v>
      </c>
      <c r="B358" s="1" t="n">
        <v>1</v>
      </c>
      <c r="C358" s="1" t="n">
        <v>56</v>
      </c>
      <c r="D358" s="1" t="n">
        <v>1</v>
      </c>
      <c r="E358" s="1" t="n">
        <v>1</v>
      </c>
      <c r="F358" s="1" t="n">
        <v>1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</v>
      </c>
      <c r="L358" s="1" t="n">
        <v>0</v>
      </c>
      <c r="M358" s="1" t="n">
        <v>0</v>
      </c>
      <c r="N358" s="1" t="n">
        <v>0</v>
      </c>
      <c r="O358" s="1" t="n">
        <v>0</v>
      </c>
      <c r="P358" s="1" t="n">
        <f aca="false">SUM(E358:O358)</f>
        <v>2</v>
      </c>
      <c r="Q358" s="1" t="n">
        <v>100</v>
      </c>
      <c r="R358" s="1" t="n">
        <v>70</v>
      </c>
      <c r="S358" s="1" t="n">
        <v>30</v>
      </c>
      <c r="T358" s="2" t="n">
        <v>80</v>
      </c>
      <c r="U358" s="3" t="n">
        <v>63.7</v>
      </c>
      <c r="V358" s="3" t="n">
        <v>174</v>
      </c>
      <c r="W358" s="2" t="n">
        <v>21.0397674725855</v>
      </c>
      <c r="X358" s="2" t="n">
        <v>0</v>
      </c>
      <c r="Y358" s="3" t="n">
        <v>79</v>
      </c>
      <c r="Z358" s="3" t="n">
        <v>96</v>
      </c>
      <c r="AD358" s="3" t="n">
        <v>13.5</v>
      </c>
      <c r="AO358" s="1" t="n">
        <v>90</v>
      </c>
      <c r="AP358" s="1" t="n">
        <v>154</v>
      </c>
      <c r="AQ358" s="1" t="n">
        <v>139</v>
      </c>
      <c r="AR358" s="1" t="n">
        <v>126</v>
      </c>
      <c r="AS358" s="1" t="n">
        <v>111</v>
      </c>
      <c r="AT358" s="1" t="n">
        <v>1</v>
      </c>
      <c r="AU358" s="1" t="n">
        <f aca="false">((AO358*15)+(AP358*30)+(AQ358*30)+(AR358*30)+(AS358*15))-(AO358*120)</f>
        <v>4785</v>
      </c>
      <c r="AV358" s="1" t="n">
        <f aca="false">((AO358*15)+(AP358*30)+(AQ358*30)+(AR358*30)+(AS358*15))</f>
        <v>15585</v>
      </c>
      <c r="BS358" s="1" t="n">
        <v>157</v>
      </c>
      <c r="BT358" s="1" t="n">
        <v>0</v>
      </c>
      <c r="BZ358" s="1" t="n">
        <v>90</v>
      </c>
      <c r="CA358" s="1" t="n">
        <v>0</v>
      </c>
    </row>
    <row r="359" customFormat="false" ht="15" hidden="false" customHeight="true" outlineLevel="0" collapsed="false">
      <c r="A359" s="1" t="n">
        <v>31281</v>
      </c>
      <c r="B359" s="1" t="n">
        <v>2</v>
      </c>
      <c r="C359" s="1" t="n">
        <v>47</v>
      </c>
      <c r="D359" s="1" t="n">
        <v>1</v>
      </c>
      <c r="E359" s="1" t="n">
        <v>1</v>
      </c>
      <c r="F359" s="1" t="n">
        <v>1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</v>
      </c>
      <c r="L359" s="1" t="n">
        <v>0</v>
      </c>
      <c r="M359" s="1" t="n">
        <v>1</v>
      </c>
      <c r="N359" s="1" t="n">
        <v>0</v>
      </c>
      <c r="O359" s="1" t="n">
        <v>1</v>
      </c>
      <c r="P359" s="1" t="n">
        <f aca="false">SUM(E359:O359)</f>
        <v>4</v>
      </c>
      <c r="Q359" s="1" t="n">
        <v>100</v>
      </c>
      <c r="R359" s="1" t="n">
        <v>70</v>
      </c>
      <c r="S359" s="1" t="n">
        <v>30</v>
      </c>
      <c r="T359" s="2" t="n">
        <v>80</v>
      </c>
      <c r="U359" s="3" t="n">
        <v>67.6</v>
      </c>
      <c r="V359" s="3" t="n">
        <v>155.5</v>
      </c>
      <c r="W359" s="2" t="n">
        <v>27.956700199543</v>
      </c>
      <c r="X359" s="2" t="n">
        <v>1</v>
      </c>
      <c r="Y359" s="3" t="n">
        <v>86</v>
      </c>
      <c r="Z359" s="3" t="n">
        <v>105</v>
      </c>
      <c r="AD359" s="3" t="n">
        <v>39.4</v>
      </c>
      <c r="AO359" s="1" t="n">
        <v>84</v>
      </c>
      <c r="AP359" s="1" t="n">
        <v>132</v>
      </c>
      <c r="AQ359" s="1" t="n">
        <v>105</v>
      </c>
      <c r="AR359" s="1" t="n">
        <v>141</v>
      </c>
      <c r="AS359" s="1" t="n">
        <v>131</v>
      </c>
      <c r="AT359" s="1" t="n">
        <v>1</v>
      </c>
      <c r="AU359" s="1" t="n">
        <f aca="false">((AO359*15)+(AP359*30)+(AQ359*30)+(AR359*30)+(AS359*15))-(AO359*120)</f>
        <v>4485</v>
      </c>
      <c r="AV359" s="1" t="n">
        <f aca="false">((AO359*15)+(AP359*30)+(AQ359*30)+(AR359*30)+(AS359*15))</f>
        <v>14565</v>
      </c>
      <c r="AX359" s="4" t="n">
        <f aca="false">10000/SQRT((AO359*BE359)*(AVERAGE(AO359:AS359)*AVERAGE(BE359:BI359)))</f>
        <v>4.52641346840096</v>
      </c>
      <c r="AY359" s="4" t="n">
        <v>0</v>
      </c>
      <c r="AZ359" s="2" t="n">
        <f aca="false">(AO359*BE359)/405</f>
        <v>2.06162962962963</v>
      </c>
      <c r="BA359" s="2" t="n">
        <v>1</v>
      </c>
      <c r="BB359" s="2" t="n">
        <f aca="false">1/(LOG(BE359)+LOG(AO359))</f>
        <v>0.342270510315724</v>
      </c>
      <c r="BC359" s="2" t="n">
        <f aca="false">(BF359-BE359)/(AP359-AO359)</f>
        <v>1.0825</v>
      </c>
      <c r="BD359" s="2" t="n">
        <f aca="false">(20*BE359)/((AO359/18)-3.5)</f>
        <v>170.4</v>
      </c>
      <c r="BE359" s="3" t="n">
        <v>9.94</v>
      </c>
      <c r="BF359" s="3" t="n">
        <v>61.9</v>
      </c>
      <c r="BG359" s="3" t="n">
        <v>70.9</v>
      </c>
      <c r="BH359" s="3" t="n">
        <v>38.3</v>
      </c>
      <c r="BI359" s="3" t="n">
        <v>65.4</v>
      </c>
      <c r="BJ359" s="2" t="n">
        <f aca="false">((BE359*15)+(BF359*30)+(BG359*30)+(BH359*30)+(BI359*15))-(BE359*120)</f>
        <v>5070.3</v>
      </c>
      <c r="BK359" s="2" t="n">
        <f aca="false">((BE359*15)+(BF359*30)+(BG359*30)+(BH359*30)+(BI359*15))</f>
        <v>6263.1</v>
      </c>
      <c r="BL359" s="2" t="n">
        <f aca="false">(1/BE359)</f>
        <v>0.100603621730382</v>
      </c>
      <c r="BM359" s="2" t="n">
        <f aca="false">(BJ359/AU359)</f>
        <v>1.1305016722408</v>
      </c>
      <c r="BN359" s="2" t="n">
        <f aca="false">(BK359/AV359)</f>
        <v>0.430010298661174</v>
      </c>
      <c r="BO359" s="2" t="n">
        <f aca="false">(AX359*BM359)</f>
        <v>5.11711799528058</v>
      </c>
      <c r="BP359" s="2" t="n">
        <f aca="false">(AX359*BN359)</f>
        <v>1.94640440741106</v>
      </c>
      <c r="BQ359" s="2" t="n">
        <v>2</v>
      </c>
      <c r="BR359" s="4" t="n">
        <f aca="false">(BC359*BL359)</f>
        <v>0.108903420523139</v>
      </c>
      <c r="BS359" s="1" t="n">
        <v>181</v>
      </c>
      <c r="BT359" s="1" t="n">
        <v>0</v>
      </c>
      <c r="BZ359" s="1" t="n">
        <v>215</v>
      </c>
      <c r="CA359" s="1" t="n">
        <v>1</v>
      </c>
      <c r="CB359" s="1" t="n">
        <v>3</v>
      </c>
      <c r="CN359" s="1" t="n">
        <v>1468</v>
      </c>
      <c r="CO359" s="1" t="n">
        <v>20.4359673024523</v>
      </c>
      <c r="CP359" s="1" t="n">
        <v>26.0006811989101</v>
      </c>
      <c r="CQ359" s="1" t="n">
        <v>12.4455040871935</v>
      </c>
      <c r="CR359" s="1" t="n">
        <v>7.9700272479564</v>
      </c>
      <c r="CS359" s="1" t="n">
        <v>2.88147138964578</v>
      </c>
      <c r="CT359" s="1" t="n">
        <v>53.841961852861</v>
      </c>
      <c r="CU359" s="1" t="n">
        <v>0</v>
      </c>
      <c r="CV359" s="1" t="n">
        <v>6.67</v>
      </c>
      <c r="CW359" s="1" t="n">
        <v>10.45</v>
      </c>
      <c r="CX359" s="1" t="n">
        <v>0</v>
      </c>
      <c r="CY359" s="1" t="n">
        <v>0</v>
      </c>
      <c r="CZ359" s="1" t="n">
        <v>0.92</v>
      </c>
      <c r="DA359" s="1" t="n">
        <v>0</v>
      </c>
      <c r="DB359" s="1" t="n">
        <v>0.98</v>
      </c>
      <c r="DC359" s="1" t="n">
        <v>0</v>
      </c>
      <c r="DD359" s="1" t="n">
        <v>75</v>
      </c>
      <c r="DE359" s="1" t="n">
        <v>42.41</v>
      </c>
      <c r="DF359" s="1" t="n">
        <v>20.3</v>
      </c>
      <c r="DG359" s="1" t="n">
        <v>13</v>
      </c>
      <c r="DH359" s="1" t="n">
        <v>4.7</v>
      </c>
      <c r="DI359" s="1" t="n">
        <v>178</v>
      </c>
      <c r="DJ359" s="1" t="n">
        <v>197.6</v>
      </c>
      <c r="DK359" s="1" t="n">
        <v>5.1</v>
      </c>
      <c r="DL359" s="1" t="n">
        <v>10.3</v>
      </c>
      <c r="DM359" s="1" t="n">
        <v>926</v>
      </c>
      <c r="DN359" s="1" t="n">
        <v>989</v>
      </c>
      <c r="DO359" s="1" t="n">
        <v>0.94</v>
      </c>
      <c r="DP359" s="1" t="n">
        <v>2</v>
      </c>
      <c r="DQ359" s="1" t="n">
        <v>1.39</v>
      </c>
      <c r="DR359" s="1" t="n">
        <v>4.61</v>
      </c>
      <c r="DS359" s="1" t="n">
        <v>40.6</v>
      </c>
      <c r="DT359" s="1" t="n">
        <v>134.7</v>
      </c>
      <c r="DU359" s="1" t="n">
        <v>2.01</v>
      </c>
      <c r="DV359" s="1" t="n">
        <v>13.91</v>
      </c>
      <c r="DW359" s="1" t="n">
        <v>0.65</v>
      </c>
      <c r="DX359" s="1" t="n">
        <v>1488</v>
      </c>
      <c r="DY359" s="1" t="n">
        <v>11.41</v>
      </c>
      <c r="DZ359" s="1" t="n">
        <v>2111</v>
      </c>
      <c r="EA359" s="1" t="n">
        <v>188</v>
      </c>
      <c r="EB359" s="1" t="n">
        <v>2770</v>
      </c>
      <c r="EC359" s="1" t="n">
        <v>1320</v>
      </c>
      <c r="ED359" s="1" t="n">
        <v>37</v>
      </c>
      <c r="EE359" s="1" t="n">
        <v>12.1</v>
      </c>
      <c r="EF359" s="1" t="n">
        <v>0</v>
      </c>
      <c r="EG359" s="1" t="n">
        <v>6</v>
      </c>
      <c r="EH359" s="1" t="n">
        <v>2</v>
      </c>
      <c r="EI359" s="1" t="n">
        <v>450</v>
      </c>
      <c r="EJ359" s="1" t="s">
        <v>425</v>
      </c>
      <c r="EK359" s="1" t="s">
        <v>425</v>
      </c>
      <c r="EL359" s="1" t="s">
        <v>425</v>
      </c>
      <c r="EM359" s="1" t="n">
        <v>1000</v>
      </c>
      <c r="EN359" s="1" t="n">
        <v>1000</v>
      </c>
      <c r="EO359" s="1" t="n">
        <v>3</v>
      </c>
      <c r="EP359" s="1" t="n">
        <v>1</v>
      </c>
      <c r="EQ359" s="1" t="n">
        <v>3</v>
      </c>
      <c r="ER359" s="1" t="n">
        <v>250</v>
      </c>
      <c r="ES359" s="1" t="n">
        <v>2</v>
      </c>
      <c r="ET359" s="1" t="n">
        <v>0</v>
      </c>
      <c r="EU359" s="1" t="n">
        <v>0</v>
      </c>
      <c r="EV359" s="1" t="n">
        <v>0</v>
      </c>
      <c r="EW359" s="1" t="n">
        <v>0</v>
      </c>
      <c r="EX359" s="1" t="n">
        <v>1</v>
      </c>
      <c r="EY359" s="1" t="n">
        <v>2</v>
      </c>
      <c r="EZ359" s="1" t="n">
        <v>2</v>
      </c>
      <c r="FA359" s="1" t="n">
        <v>0</v>
      </c>
      <c r="FB359" s="1" t="n">
        <v>0</v>
      </c>
      <c r="FC359" s="1" t="n">
        <v>0</v>
      </c>
      <c r="FD359" s="1" t="n">
        <v>1</v>
      </c>
      <c r="FE359" s="1" t="n">
        <v>1</v>
      </c>
      <c r="FF359" s="1" t="n">
        <v>1</v>
      </c>
      <c r="FG359" s="1" t="n">
        <v>3</v>
      </c>
      <c r="FH359" s="1" t="n">
        <v>1</v>
      </c>
      <c r="FI359" s="1" t="n">
        <v>3</v>
      </c>
      <c r="FJ359" s="1" t="n">
        <v>2</v>
      </c>
      <c r="FK359" s="1" t="n">
        <v>1</v>
      </c>
      <c r="FL359" s="1" t="n">
        <v>3</v>
      </c>
      <c r="FM359" s="1" t="n">
        <v>20</v>
      </c>
      <c r="FN359" s="1" t="n">
        <v>20</v>
      </c>
      <c r="FO359" s="1" t="n">
        <v>1</v>
      </c>
      <c r="FP359" s="1" t="n">
        <v>1</v>
      </c>
      <c r="FQ359" s="1" t="n">
        <v>30.42012</v>
      </c>
      <c r="FR359" s="1" t="n">
        <v>654.4562</v>
      </c>
      <c r="FS359" s="1" t="n">
        <v>0.08</v>
      </c>
      <c r="FT359" s="1" t="n">
        <v>1</v>
      </c>
      <c r="FU359" s="1" t="n">
        <v>4</v>
      </c>
      <c r="FV359" s="1" t="n">
        <v>2</v>
      </c>
      <c r="FW359" s="1" t="n">
        <v>2971.61</v>
      </c>
      <c r="FX359" s="1" t="n">
        <v>80.33</v>
      </c>
      <c r="FY359" s="1" t="n">
        <v>19.45</v>
      </c>
      <c r="FZ359" s="1" t="n">
        <v>20.33</v>
      </c>
      <c r="GA359" s="1" t="n">
        <v>55.32</v>
      </c>
      <c r="GB359" s="1" t="n">
        <v>463.46</v>
      </c>
      <c r="GC359" s="1" t="n">
        <v>27.17</v>
      </c>
      <c r="GD359" s="1" t="n">
        <v>24.32</v>
      </c>
      <c r="GE359" s="1" t="n">
        <v>6.29</v>
      </c>
      <c r="GF359" s="1" t="n">
        <v>212.3</v>
      </c>
      <c r="GG359" s="1" t="n">
        <v>1.92</v>
      </c>
      <c r="GH359" s="1" t="n">
        <v>19.35</v>
      </c>
      <c r="GI359" s="1" t="n">
        <v>6.96</v>
      </c>
      <c r="GJ359" s="1" t="n">
        <v>36.16</v>
      </c>
      <c r="GK359" s="1" t="n">
        <v>27.95</v>
      </c>
      <c r="GL359" s="1" t="n">
        <v>16.16</v>
      </c>
      <c r="GM359" s="1" t="n">
        <v>9.66</v>
      </c>
      <c r="GN359" s="1" t="n">
        <v>0</v>
      </c>
      <c r="GO359" s="1" t="n">
        <v>33.01</v>
      </c>
      <c r="GP359" s="1" t="n">
        <v>10.84</v>
      </c>
      <c r="GQ359" s="1" t="n">
        <v>4.72</v>
      </c>
      <c r="GR359" s="1" t="n">
        <v>1.66</v>
      </c>
      <c r="GS359" s="1" t="n">
        <v>831.57</v>
      </c>
      <c r="GT359" s="1" t="n">
        <v>22.32</v>
      </c>
      <c r="GU359" s="1" t="n">
        <v>0.34</v>
      </c>
      <c r="GV359" s="1" t="n">
        <v>344.66</v>
      </c>
      <c r="GW359" s="1" t="n">
        <v>1210.05</v>
      </c>
      <c r="GX359" s="1" t="n">
        <v>2990.61</v>
      </c>
      <c r="GY359" s="1" t="n">
        <v>4181.09</v>
      </c>
      <c r="GZ359" s="1" t="n">
        <v>7.22</v>
      </c>
      <c r="HA359" s="1" t="n">
        <v>2.97</v>
      </c>
      <c r="HB359" s="1" t="n">
        <v>3.36</v>
      </c>
      <c r="HC359" s="1" t="n">
        <v>0</v>
      </c>
      <c r="HD359" s="1" t="n">
        <v>159.68</v>
      </c>
      <c r="HE359" s="1" t="n">
        <v>170.14</v>
      </c>
      <c r="HF359" s="1" t="n">
        <v>3.25</v>
      </c>
      <c r="HG359" s="1" t="n">
        <v>2.47</v>
      </c>
      <c r="HH359" s="1" t="n">
        <v>29.2</v>
      </c>
      <c r="HI359" s="1" t="n">
        <v>4.46</v>
      </c>
      <c r="HJ359" s="1" t="n">
        <v>1.88</v>
      </c>
      <c r="HK359" s="1" t="n">
        <v>0.52</v>
      </c>
      <c r="HL359" s="1" t="n">
        <v>478.13</v>
      </c>
      <c r="HM359" s="1" t="n">
        <v>1.33</v>
      </c>
      <c r="HN359" s="1" t="n">
        <v>44.71</v>
      </c>
      <c r="HO359" s="1" t="n">
        <v>3521.73</v>
      </c>
      <c r="HP359" s="1" t="n">
        <v>3273.24</v>
      </c>
      <c r="HQ359" s="1" t="n">
        <v>71.19</v>
      </c>
      <c r="HR359" s="1" t="n">
        <v>1518.82</v>
      </c>
      <c r="HS359" s="1" t="n">
        <v>340.13</v>
      </c>
      <c r="HT359" s="1" t="n">
        <v>5856.78</v>
      </c>
      <c r="HU359" s="1" t="n">
        <v>792.15</v>
      </c>
      <c r="HV359" s="1" t="n">
        <v>107.6</v>
      </c>
      <c r="HW359" s="1" t="n">
        <v>11.3</v>
      </c>
      <c r="HX359" s="1" t="n">
        <v>5.62</v>
      </c>
      <c r="HY359" s="1" t="n">
        <v>11.49</v>
      </c>
      <c r="HZ359" s="1" t="n">
        <v>2.1</v>
      </c>
      <c r="IA359" s="1" t="n">
        <v>19.33</v>
      </c>
      <c r="IB359" s="1" t="n">
        <v>2.33</v>
      </c>
      <c r="IC359" s="1" t="n">
        <v>37.89</v>
      </c>
      <c r="ID359" s="1" t="n">
        <v>13.93</v>
      </c>
      <c r="IE359" s="1" t="n">
        <v>21.06</v>
      </c>
      <c r="IF359" s="1" t="n">
        <v>39.53</v>
      </c>
      <c r="IG359" s="1" t="n">
        <v>19.48</v>
      </c>
      <c r="IH359" s="1" t="n">
        <v>170.58</v>
      </c>
      <c r="II359" s="1" t="n">
        <v>1.01</v>
      </c>
      <c r="IJ359" s="1" t="n">
        <v>297.04</v>
      </c>
      <c r="IK359" s="1" t="n">
        <v>51.23</v>
      </c>
      <c r="IL359" s="1" t="n">
        <v>2588674.4</v>
      </c>
      <c r="IM359" s="1" t="n">
        <v>5585.54</v>
      </c>
      <c r="IN359" s="1" t="n">
        <v>83.24</v>
      </c>
      <c r="IO359" s="1" t="n">
        <v>0.1</v>
      </c>
      <c r="IP359" s="1" t="n">
        <v>0.21</v>
      </c>
      <c r="IQ359" s="1" t="n">
        <v>0.23</v>
      </c>
      <c r="IR359" s="1" t="n">
        <v>0.47</v>
      </c>
      <c r="IS359" s="1" t="n">
        <v>0.22</v>
      </c>
      <c r="IT359" s="1" t="n">
        <v>0.09</v>
      </c>
      <c r="IU359" s="1" t="n">
        <v>0.72</v>
      </c>
      <c r="IV359" s="1" t="n">
        <v>1.27</v>
      </c>
      <c r="IW359" s="1" t="n">
        <v>11.2</v>
      </c>
      <c r="IX359" s="1" t="n">
        <v>13.04</v>
      </c>
      <c r="IY359" s="1" t="n">
        <v>5.48</v>
      </c>
      <c r="IZ359" s="1" t="n">
        <v>5.63</v>
      </c>
      <c r="JA359" s="1" t="n">
        <v>0.89</v>
      </c>
      <c r="JB359" s="1" t="n">
        <v>0.05</v>
      </c>
      <c r="JC359" s="1" t="n">
        <v>35.11</v>
      </c>
      <c r="JD359" s="1" t="n">
        <v>19.43</v>
      </c>
      <c r="JE359" s="1" t="n">
        <v>4.45</v>
      </c>
      <c r="JF359" s="1" t="n">
        <v>0.06</v>
      </c>
      <c r="JG359" s="1" t="n">
        <v>0</v>
      </c>
      <c r="JH359" s="1" t="n">
        <v>13.63</v>
      </c>
      <c r="JI359" s="1" t="n">
        <v>13.75</v>
      </c>
      <c r="JJ359" s="1" t="n">
        <v>0.52</v>
      </c>
      <c r="JK359" s="1" t="n">
        <v>1.3</v>
      </c>
      <c r="JL359" s="1" t="n">
        <v>0.74</v>
      </c>
      <c r="JM359" s="1" t="n">
        <v>1.33</v>
      </c>
      <c r="JN359" s="1" t="n">
        <v>0</v>
      </c>
      <c r="JO359" s="1" t="n">
        <v>0.07</v>
      </c>
      <c r="JP359" s="1" t="n">
        <v>0.04</v>
      </c>
      <c r="JQ359" s="1" t="n">
        <v>0</v>
      </c>
      <c r="JR359" s="1" t="n">
        <v>0</v>
      </c>
      <c r="JS359" s="1" t="n">
        <v>0</v>
      </c>
      <c r="JT359" s="1" t="n">
        <v>0.02</v>
      </c>
      <c r="JU359" s="1" t="n">
        <v>0.01</v>
      </c>
      <c r="JV359" s="1" t="n">
        <v>49</v>
      </c>
      <c r="JW359" s="1" t="n">
        <v>2940</v>
      </c>
      <c r="JX359" s="1" t="n">
        <v>44.1</v>
      </c>
      <c r="JY359" s="1" t="n">
        <v>5.842</v>
      </c>
      <c r="JZ359" s="1" t="n">
        <v>5.117</v>
      </c>
      <c r="KA359" s="1" t="n">
        <v>307.02</v>
      </c>
      <c r="KB359" s="1" t="n">
        <v>58.3175</v>
      </c>
      <c r="KC359" s="1" t="n">
        <v>22.742</v>
      </c>
      <c r="KD359" s="1" t="n">
        <v>1364.52</v>
      </c>
      <c r="KE359" s="1" t="n">
        <v>67.859</v>
      </c>
      <c r="KF359" s="1" t="n">
        <v>116.859</v>
      </c>
      <c r="KG359" s="1" t="n">
        <v>161.2795</v>
      </c>
    </row>
    <row r="360" customFormat="false" ht="15" hidden="false" customHeight="true" outlineLevel="0" collapsed="false">
      <c r="A360" s="1" t="n">
        <v>31282</v>
      </c>
      <c r="B360" s="1" t="n">
        <v>1</v>
      </c>
      <c r="C360" s="1" t="n">
        <v>47</v>
      </c>
      <c r="D360" s="1" t="n">
        <v>1</v>
      </c>
      <c r="E360" s="1" t="n">
        <v>1</v>
      </c>
      <c r="F360" s="1" t="n">
        <v>1</v>
      </c>
      <c r="G360" s="1" t="n">
        <v>0</v>
      </c>
      <c r="H360" s="1" t="n">
        <v>1</v>
      </c>
      <c r="I360" s="1" t="n">
        <v>0</v>
      </c>
      <c r="J360" s="1" t="n">
        <v>0</v>
      </c>
      <c r="K360" s="1" t="n">
        <v>0</v>
      </c>
      <c r="L360" s="1" t="n">
        <v>0</v>
      </c>
      <c r="M360" s="1" t="n">
        <v>1</v>
      </c>
      <c r="N360" s="1" t="n">
        <v>0</v>
      </c>
      <c r="O360" s="1" t="n">
        <v>0</v>
      </c>
      <c r="P360" s="1" t="n">
        <f aca="false">SUM(E360:O360)</f>
        <v>4</v>
      </c>
      <c r="Q360" s="1" t="n">
        <v>124</v>
      </c>
      <c r="R360" s="1" t="n">
        <v>86</v>
      </c>
      <c r="S360" s="1" t="n">
        <v>38</v>
      </c>
      <c r="T360" s="2" t="n">
        <v>98.6666666666667</v>
      </c>
      <c r="U360" s="3" t="n">
        <v>74.8</v>
      </c>
      <c r="V360" s="3" t="n">
        <v>164.5</v>
      </c>
      <c r="W360" s="2" t="n">
        <v>27.6420210456297</v>
      </c>
      <c r="X360" s="2" t="n">
        <v>1</v>
      </c>
      <c r="Y360" s="3" t="n">
        <v>98</v>
      </c>
      <c r="Z360" s="3" t="n">
        <v>100.5</v>
      </c>
      <c r="AD360" s="3" t="n">
        <v>29.8</v>
      </c>
      <c r="AO360" s="1" t="n">
        <v>92</v>
      </c>
      <c r="AP360" s="1" t="n">
        <v>122</v>
      </c>
      <c r="AQ360" s="1" t="n">
        <v>127</v>
      </c>
      <c r="AR360" s="1" t="n">
        <v>141</v>
      </c>
      <c r="AS360" s="1" t="n">
        <v>123</v>
      </c>
      <c r="AT360" s="1" t="n">
        <v>1</v>
      </c>
      <c r="AU360" s="1" t="n">
        <f aca="false">((AO360*15)+(AP360*30)+(AQ360*30)+(AR360*30)+(AS360*15))-(AO360*120)</f>
        <v>3885</v>
      </c>
      <c r="AV360" s="1" t="n">
        <f aca="false">((AO360*15)+(AP360*30)+(AQ360*30)+(AR360*30)+(AS360*15))</f>
        <v>14925</v>
      </c>
      <c r="AX360" s="4" t="n">
        <f aca="false">10000/SQRT((AO360*BE360)*(AVERAGE(AO360:AS360)*AVERAGE(BE360:BI360)))</f>
        <v>8.00520940522248</v>
      </c>
      <c r="AY360" s="4" t="n">
        <v>0</v>
      </c>
      <c r="AZ360" s="2" t="n">
        <f aca="false">(AO360*BE360)/405</f>
        <v>0.874567901234568</v>
      </c>
      <c r="BA360" s="2" t="n">
        <v>0</v>
      </c>
      <c r="BB360" s="2" t="n">
        <f aca="false">1/(LOG(BE360)+LOG(AO360))</f>
        <v>0.392272459000258</v>
      </c>
      <c r="BC360" s="2" t="n">
        <f aca="false">(BF360-BE360)/(AP360-AO360)</f>
        <v>1.045</v>
      </c>
      <c r="BD360" s="2" t="n">
        <f aca="false">(20*BE360)/((AO360/18)-3.5)</f>
        <v>47.7931034482759</v>
      </c>
      <c r="BE360" s="3" t="n">
        <v>3.85</v>
      </c>
      <c r="BF360" s="3" t="n">
        <v>35.2</v>
      </c>
      <c r="BG360" s="3" t="n">
        <v>52.4</v>
      </c>
      <c r="BH360" s="3" t="n">
        <v>39</v>
      </c>
      <c r="BI360" s="3" t="n">
        <v>51.6</v>
      </c>
      <c r="BJ360" s="2" t="n">
        <f aca="false">((BE360*15)+(BF360*30)+(BG360*30)+(BH360*30)+(BI360*15))-(BE360*120)</f>
        <v>4167.75</v>
      </c>
      <c r="BK360" s="2" t="n">
        <f aca="false">((BE360*15)+(BF360*30)+(BG360*30)+(BH360*30)+(BI360*15))</f>
        <v>4629.75</v>
      </c>
      <c r="BL360" s="2" t="n">
        <f aca="false">(1/BE360)</f>
        <v>0.25974025974026</v>
      </c>
      <c r="BM360" s="2" t="n">
        <f aca="false">(BJ360/AU360)</f>
        <v>1.07277992277992</v>
      </c>
      <c r="BN360" s="2" t="n">
        <f aca="false">(BK360/AV360)</f>
        <v>0.310201005025126</v>
      </c>
      <c r="BO360" s="2" t="n">
        <f aca="false">(AX360*BM360)</f>
        <v>8.58782792757168</v>
      </c>
      <c r="BP360" s="2" t="n">
        <f aca="false">(AX360*BN360)</f>
        <v>2.4832240029366</v>
      </c>
      <c r="BQ360" s="2" t="n">
        <v>2</v>
      </c>
      <c r="BR360" s="4" t="n">
        <f aca="false">(BC360*BL360)</f>
        <v>0.271428571428571</v>
      </c>
      <c r="BS360" s="1" t="n">
        <v>164</v>
      </c>
      <c r="BT360" s="1" t="n">
        <v>0</v>
      </c>
      <c r="BZ360" s="1" t="n">
        <v>123</v>
      </c>
      <c r="CA360" s="1" t="n">
        <v>0</v>
      </c>
      <c r="CB360" s="1" t="n">
        <v>2</v>
      </c>
      <c r="CN360" s="1" t="n">
        <v>1342</v>
      </c>
      <c r="CO360" s="1" t="n">
        <v>23.7555886736215</v>
      </c>
      <c r="CP360" s="1" t="n">
        <v>18.8785394932936</v>
      </c>
      <c r="CQ360" s="1" t="n">
        <v>8.78539493293592</v>
      </c>
      <c r="CR360" s="1" t="n">
        <v>5.76751117734724</v>
      </c>
      <c r="CS360" s="1" t="n">
        <v>2.14605067064083</v>
      </c>
      <c r="CT360" s="1" t="n">
        <v>56.3934426229508</v>
      </c>
      <c r="CU360" s="1" t="n">
        <v>3.9</v>
      </c>
      <c r="CV360" s="1" t="n">
        <v>7.47</v>
      </c>
      <c r="CW360" s="1" t="n">
        <v>7.96</v>
      </c>
      <c r="CX360" s="1" t="n">
        <v>0</v>
      </c>
      <c r="CY360" s="1" t="n">
        <v>0</v>
      </c>
      <c r="CZ360" s="1" t="n">
        <v>1.32</v>
      </c>
      <c r="DA360" s="1" t="n">
        <v>0</v>
      </c>
      <c r="DB360" s="1" t="n">
        <v>1.82</v>
      </c>
      <c r="DC360" s="1" t="n">
        <v>0</v>
      </c>
      <c r="DD360" s="1" t="n">
        <v>79.7</v>
      </c>
      <c r="DE360" s="1" t="n">
        <v>28.15</v>
      </c>
      <c r="DF360" s="1" t="n">
        <v>13.1</v>
      </c>
      <c r="DG360" s="1" t="n">
        <v>8.6</v>
      </c>
      <c r="DH360" s="1" t="n">
        <v>3.2</v>
      </c>
      <c r="DI360" s="1" t="n">
        <v>216</v>
      </c>
      <c r="DJ360" s="1" t="n">
        <v>189.2</v>
      </c>
      <c r="DK360" s="1" t="n">
        <v>39.3</v>
      </c>
      <c r="DL360" s="1" t="n">
        <v>3.3</v>
      </c>
      <c r="DM360" s="1" t="n">
        <v>2989</v>
      </c>
      <c r="DN360" s="1" t="n">
        <v>1014</v>
      </c>
      <c r="DO360" s="1" t="n">
        <v>1.98</v>
      </c>
      <c r="DP360" s="1" t="n">
        <v>2.62</v>
      </c>
      <c r="DQ360" s="1" t="n">
        <v>3.11</v>
      </c>
      <c r="DR360" s="1" t="n">
        <v>4.05</v>
      </c>
      <c r="DS360" s="1" t="n">
        <v>133.8</v>
      </c>
      <c r="DT360" s="1" t="n">
        <v>390.3</v>
      </c>
      <c r="DU360" s="1" t="n">
        <v>3.62</v>
      </c>
      <c r="DV360" s="1" t="n">
        <v>41.8</v>
      </c>
      <c r="DW360" s="1" t="n">
        <v>0.77</v>
      </c>
      <c r="DX360" s="1" t="n">
        <v>1000</v>
      </c>
      <c r="DY360" s="1" t="n">
        <v>18.3</v>
      </c>
      <c r="DZ360" s="1" t="n">
        <v>1920</v>
      </c>
      <c r="EA360" s="1" t="n">
        <v>188</v>
      </c>
      <c r="EB360" s="1" t="n">
        <v>2210</v>
      </c>
      <c r="EC360" s="1" t="n">
        <v>925</v>
      </c>
      <c r="ED360" s="1" t="n">
        <v>25</v>
      </c>
      <c r="EE360" s="1" t="n">
        <v>10.4</v>
      </c>
      <c r="EF360" s="1" t="n">
        <v>0</v>
      </c>
      <c r="EG360" s="1" t="n">
        <v>7</v>
      </c>
      <c r="EH360" s="1" t="n">
        <v>7</v>
      </c>
      <c r="EI360" s="1" t="n">
        <v>250</v>
      </c>
      <c r="EJ360" s="1" t="n">
        <v>4</v>
      </c>
      <c r="EK360" s="1" t="n">
        <v>5</v>
      </c>
      <c r="EL360" s="1" t="n">
        <v>200</v>
      </c>
      <c r="EM360" s="1" t="n">
        <v>2000</v>
      </c>
      <c r="EN360" s="1" t="n">
        <v>0</v>
      </c>
      <c r="EO360" s="1" t="n">
        <v>3</v>
      </c>
      <c r="EP360" s="1" t="n">
        <v>1</v>
      </c>
      <c r="EQ360" s="1" t="n">
        <v>7</v>
      </c>
      <c r="ER360" s="1" t="n">
        <v>450</v>
      </c>
      <c r="ES360" s="1" t="n">
        <v>2</v>
      </c>
      <c r="ET360" s="1" t="n">
        <v>0</v>
      </c>
      <c r="EU360" s="1" t="n">
        <v>0</v>
      </c>
      <c r="EV360" s="1" t="n">
        <v>0</v>
      </c>
      <c r="EW360" s="1" t="n">
        <v>0</v>
      </c>
      <c r="EX360" s="1" t="n">
        <v>1</v>
      </c>
      <c r="EY360" s="1" t="n">
        <v>7</v>
      </c>
      <c r="EZ360" s="1" t="n">
        <v>2</v>
      </c>
      <c r="FA360" s="1" t="n">
        <v>0</v>
      </c>
      <c r="FB360" s="1" t="n">
        <v>0</v>
      </c>
      <c r="FC360" s="1" t="n">
        <v>0</v>
      </c>
      <c r="FD360" s="1" t="n">
        <v>2</v>
      </c>
      <c r="FE360" s="1" t="n">
        <v>3</v>
      </c>
      <c r="FF360" s="1" t="n">
        <v>0</v>
      </c>
      <c r="FG360" s="1" t="n">
        <v>0</v>
      </c>
      <c r="FH360" s="1" t="n">
        <v>0</v>
      </c>
      <c r="FI360" s="1" t="n">
        <v>0</v>
      </c>
      <c r="FJ360" s="1" t="n">
        <v>5</v>
      </c>
      <c r="FK360" s="1" t="n">
        <v>1</v>
      </c>
      <c r="FL360" s="1" t="n">
        <v>3</v>
      </c>
    </row>
    <row r="361" customFormat="false" ht="15" hidden="false" customHeight="true" outlineLevel="0" collapsed="false">
      <c r="A361" s="1" t="n">
        <v>31284</v>
      </c>
      <c r="B361" s="1" t="n">
        <v>2</v>
      </c>
      <c r="C361" s="1" t="n">
        <v>34</v>
      </c>
      <c r="D361" s="1" t="n">
        <v>1</v>
      </c>
      <c r="E361" s="1" t="n">
        <v>1</v>
      </c>
      <c r="F361" s="1" t="n">
        <v>0</v>
      </c>
      <c r="G361" s="1" t="n">
        <v>1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0</v>
      </c>
      <c r="M361" s="1" t="n">
        <v>0</v>
      </c>
      <c r="N361" s="1" t="n">
        <v>0</v>
      </c>
      <c r="O361" s="1" t="n">
        <v>0</v>
      </c>
      <c r="P361" s="1" t="n">
        <f aca="false">SUM(E361:O361)</f>
        <v>2</v>
      </c>
      <c r="Q361" s="1" t="n">
        <v>118</v>
      </c>
      <c r="R361" s="1" t="n">
        <v>84</v>
      </c>
      <c r="S361" s="1" t="n">
        <v>34</v>
      </c>
      <c r="T361" s="2" t="n">
        <v>95.3333333333333</v>
      </c>
      <c r="U361" s="3" t="n">
        <v>51.2</v>
      </c>
      <c r="V361" s="3" t="n">
        <v>162</v>
      </c>
      <c r="W361" s="2" t="n">
        <v>19.5092211553117</v>
      </c>
      <c r="X361" s="2" t="n">
        <v>0</v>
      </c>
      <c r="Y361" s="3" t="n">
        <v>83</v>
      </c>
      <c r="Z361" s="3" t="n">
        <v>88.6</v>
      </c>
      <c r="AD361" s="3" t="n">
        <v>22.2</v>
      </c>
      <c r="AO361" s="1" t="n">
        <v>89</v>
      </c>
      <c r="AP361" s="1" t="n">
        <v>120</v>
      </c>
      <c r="AQ361" s="1" t="n">
        <v>80</v>
      </c>
      <c r="AR361" s="1" t="n">
        <v>98</v>
      </c>
      <c r="AS361" s="1" t="n">
        <v>78</v>
      </c>
      <c r="AT361" s="1" t="n">
        <v>1</v>
      </c>
      <c r="AU361" s="1" t="n">
        <f aca="false">((AO361*15)+(AP361*30)+(AQ361*30)+(AR361*30)+(AS361*15))-(AO361*120)</f>
        <v>765</v>
      </c>
      <c r="AV361" s="1" t="n">
        <f aca="false">((AO361*15)+(AP361*30)+(AQ361*30)+(AR361*30)+(AS361*15))</f>
        <v>11445</v>
      </c>
      <c r="AX361" s="4" t="n">
        <f aca="false">10000/SQRT((AO361*BE361)*(AVERAGE(AO361:AS361)*AVERAGE(BE361:BI361)))</f>
        <v>3.26635079771895</v>
      </c>
      <c r="AY361" s="4" t="n">
        <v>1</v>
      </c>
      <c r="AZ361" s="2" t="n">
        <f aca="false">(AO361*BE361)/405</f>
        <v>2.61506172839506</v>
      </c>
      <c r="BA361" s="2" t="n">
        <v>1</v>
      </c>
      <c r="BB361" s="2" t="n">
        <f aca="false">1/(LOG(BE361)+LOG(AO361))</f>
        <v>0.330585400808795</v>
      </c>
      <c r="BC361" s="2" t="n">
        <f aca="false">(BF361-BE361)/(AP361-AO361)</f>
        <v>3.35806451612903</v>
      </c>
      <c r="BD361" s="2" t="n">
        <f aca="false">(20*BE361)/((AO361/18)-3.5)</f>
        <v>164.769230769231</v>
      </c>
      <c r="BE361" s="3" t="n">
        <v>11.9</v>
      </c>
      <c r="BF361" s="3" t="n">
        <v>116</v>
      </c>
      <c r="BG361" s="3" t="n">
        <v>123</v>
      </c>
      <c r="BH361" s="3" t="n">
        <v>135</v>
      </c>
      <c r="BI361" s="3" t="n">
        <v>89.9</v>
      </c>
      <c r="BJ361" s="2" t="n">
        <f aca="false">((BE361*15)+(BF361*30)+(BG361*30)+(BH361*30)+(BI361*15))-(BE361*120)</f>
        <v>11319</v>
      </c>
      <c r="BK361" s="2" t="n">
        <f aca="false">((BE361*15)+(BF361*30)+(BG361*30)+(BH361*30)+(BI361*15))</f>
        <v>12747</v>
      </c>
      <c r="BL361" s="2" t="n">
        <f aca="false">(1/BE361)</f>
        <v>0.0840336134453781</v>
      </c>
      <c r="BM361" s="2" t="n">
        <f aca="false">(BJ361/AU361)</f>
        <v>14.7960784313726</v>
      </c>
      <c r="BN361" s="2" t="n">
        <f aca="false">(BK361/AV361)</f>
        <v>1.11376146788991</v>
      </c>
      <c r="BO361" s="2" t="n">
        <f aca="false">(AX361*BM361)</f>
        <v>48.329182587426</v>
      </c>
      <c r="BP361" s="2" t="n">
        <f aca="false">(AX361*BN361)</f>
        <v>3.63793565911084</v>
      </c>
      <c r="BQ361" s="2" t="n">
        <v>2</v>
      </c>
      <c r="BR361" s="4" t="n">
        <f aca="false">(BC361*BL361)</f>
        <v>0.282190295473028</v>
      </c>
      <c r="BS361" s="1" t="n">
        <v>119</v>
      </c>
      <c r="BT361" s="1" t="n">
        <v>0</v>
      </c>
      <c r="BZ361" s="1" t="n">
        <v>76</v>
      </c>
      <c r="CA361" s="1" t="n">
        <v>0</v>
      </c>
      <c r="CL361" s="4" t="n">
        <v>0.035</v>
      </c>
      <c r="CM361" s="4" t="n">
        <v>0.035</v>
      </c>
      <c r="CN361" s="1" t="n">
        <v>1999</v>
      </c>
      <c r="CO361" s="1" t="n">
        <v>12.6063031515758</v>
      </c>
      <c r="CP361" s="1" t="n">
        <v>49.9254627313657</v>
      </c>
      <c r="CQ361" s="1" t="n">
        <v>12.1560780390195</v>
      </c>
      <c r="CR361" s="1" t="n">
        <v>17.4687343671836</v>
      </c>
      <c r="CS361" s="1" t="n">
        <v>6.30315157578789</v>
      </c>
      <c r="CT361" s="1" t="n">
        <v>37.4387193596798</v>
      </c>
      <c r="CU361" s="1" t="n">
        <v>7.84</v>
      </c>
      <c r="CV361" s="1" t="n">
        <v>6.57</v>
      </c>
      <c r="CW361" s="1" t="n">
        <v>4.95</v>
      </c>
      <c r="CX361" s="1" t="n">
        <v>0</v>
      </c>
      <c r="CY361" s="1" t="n">
        <v>0</v>
      </c>
      <c r="CZ361" s="1" t="n">
        <v>8.3</v>
      </c>
      <c r="DA361" s="1" t="n">
        <v>0</v>
      </c>
      <c r="DB361" s="1" t="n">
        <v>0</v>
      </c>
      <c r="DC361" s="1" t="n">
        <v>1.33</v>
      </c>
      <c r="DD361" s="1" t="n">
        <v>63</v>
      </c>
      <c r="DE361" s="1" t="n">
        <v>110.89</v>
      </c>
      <c r="DF361" s="1" t="n">
        <v>27</v>
      </c>
      <c r="DG361" s="1" t="n">
        <v>38.8</v>
      </c>
      <c r="DH361" s="1" t="n">
        <v>14</v>
      </c>
      <c r="DI361" s="1" t="n">
        <v>210</v>
      </c>
      <c r="DJ361" s="1" t="n">
        <v>187.1</v>
      </c>
      <c r="DK361" s="1" t="n">
        <v>78.9</v>
      </c>
      <c r="DL361" s="1" t="n">
        <v>3.7</v>
      </c>
      <c r="DM361" s="1" t="n">
        <v>3502</v>
      </c>
      <c r="DN361" s="1" t="n">
        <v>122</v>
      </c>
      <c r="DO361" s="1" t="n">
        <v>0.37</v>
      </c>
      <c r="DP361" s="1" t="n">
        <v>0.75</v>
      </c>
      <c r="DQ361" s="1" t="n">
        <v>0.15</v>
      </c>
      <c r="DR361" s="1" t="n">
        <v>1</v>
      </c>
      <c r="DS361" s="1" t="n">
        <v>121.7</v>
      </c>
      <c r="DT361" s="1" t="n">
        <v>29.4</v>
      </c>
      <c r="DU361" s="1" t="n">
        <v>0.5</v>
      </c>
      <c r="DV361" s="1" t="n">
        <v>9.68</v>
      </c>
      <c r="DW361" s="1" t="n">
        <v>8.94</v>
      </c>
      <c r="DX361" s="1" t="n">
        <v>830</v>
      </c>
      <c r="DY361" s="1" t="n">
        <v>7.04</v>
      </c>
      <c r="DZ361" s="1" t="n">
        <v>1215</v>
      </c>
      <c r="EA361" s="1" t="n">
        <v>121</v>
      </c>
      <c r="EB361" s="1" t="n">
        <v>1894</v>
      </c>
      <c r="EC361" s="1" t="n">
        <v>810</v>
      </c>
      <c r="ED361" s="1" t="n">
        <v>55</v>
      </c>
      <c r="EE361" s="1" t="n">
        <v>3.3</v>
      </c>
      <c r="EF361" s="1" t="n">
        <v>0</v>
      </c>
      <c r="EG361" s="1" t="n">
        <v>7</v>
      </c>
      <c r="EH361" s="1" t="n">
        <v>5</v>
      </c>
      <c r="EI361" s="1" t="n">
        <v>250</v>
      </c>
      <c r="EJ361" s="1" t="n">
        <v>7</v>
      </c>
      <c r="EK361" s="1" t="n">
        <v>2</v>
      </c>
      <c r="EL361" s="1" t="n">
        <v>250</v>
      </c>
      <c r="EM361" s="1" t="n">
        <v>3000</v>
      </c>
      <c r="EN361" s="1" t="n">
        <v>1000</v>
      </c>
      <c r="EO361" s="1" t="n">
        <v>4</v>
      </c>
      <c r="EP361" s="1" t="n">
        <v>1</v>
      </c>
      <c r="EQ361" s="1" t="n">
        <v>5</v>
      </c>
      <c r="ER361" s="1" t="n">
        <v>450</v>
      </c>
      <c r="ES361" s="1" t="n">
        <v>5</v>
      </c>
      <c r="ET361" s="1" t="n">
        <v>0</v>
      </c>
      <c r="EU361" s="1" t="n">
        <v>0</v>
      </c>
      <c r="EV361" s="1" t="n">
        <v>0</v>
      </c>
      <c r="EW361" s="1" t="n">
        <v>0</v>
      </c>
      <c r="EX361" s="1" t="n">
        <v>1</v>
      </c>
      <c r="EY361" s="1" t="n">
        <v>1</v>
      </c>
      <c r="EZ361" s="1" t="n">
        <v>2</v>
      </c>
      <c r="FA361" s="1" t="n">
        <v>1</v>
      </c>
      <c r="FB361" s="1" t="n">
        <v>1</v>
      </c>
      <c r="FC361" s="1" t="n">
        <v>3</v>
      </c>
      <c r="FD361" s="1" t="n">
        <v>1</v>
      </c>
      <c r="FE361" s="1" t="n">
        <v>4</v>
      </c>
      <c r="FF361" s="1" t="n">
        <v>1</v>
      </c>
      <c r="FG361" s="1" t="n">
        <v>3</v>
      </c>
      <c r="FH361" s="1" t="n">
        <v>1</v>
      </c>
      <c r="FI361" s="1" t="n">
        <v>3</v>
      </c>
      <c r="FJ361" s="1" t="n">
        <v>3</v>
      </c>
      <c r="FK361" s="1" t="n">
        <v>1</v>
      </c>
      <c r="FL361" s="1" t="n">
        <v>3</v>
      </c>
      <c r="FM361" s="1" t="n">
        <v>29</v>
      </c>
      <c r="FN361" s="1" t="n">
        <v>29</v>
      </c>
      <c r="FO361" s="1" t="n">
        <v>1</v>
      </c>
      <c r="FP361" s="1" t="n">
        <v>1</v>
      </c>
      <c r="FQ361" s="1" t="n">
        <v>27.41001</v>
      </c>
      <c r="FR361" s="1" t="n">
        <v>120.6173</v>
      </c>
      <c r="FS361" s="1" t="n">
        <v>0</v>
      </c>
      <c r="FT361" s="1" t="n">
        <v>2</v>
      </c>
      <c r="FU361" s="1" t="n">
        <v>2</v>
      </c>
      <c r="FV361" s="1" t="n">
        <v>1</v>
      </c>
      <c r="FW361" s="1" t="n">
        <v>1059.37</v>
      </c>
      <c r="FX361" s="1" t="n">
        <v>25.23</v>
      </c>
      <c r="FY361" s="1" t="n">
        <v>11.17</v>
      </c>
      <c r="FZ361" s="1" t="n">
        <v>15.72</v>
      </c>
      <c r="GA361" s="1" t="n">
        <v>21.67</v>
      </c>
      <c r="GB361" s="1" t="n">
        <v>153.02</v>
      </c>
      <c r="GC361" s="1" t="n">
        <v>27.99</v>
      </c>
      <c r="GD361" s="1" t="n">
        <v>22.59</v>
      </c>
      <c r="GE361" s="1" t="n">
        <v>4.26</v>
      </c>
      <c r="GF361" s="1" t="n">
        <v>26.96</v>
      </c>
      <c r="GG361" s="1" t="n">
        <v>0.9</v>
      </c>
      <c r="GH361" s="1" t="n">
        <v>17.68</v>
      </c>
      <c r="GI361" s="1" t="n">
        <v>2.32</v>
      </c>
      <c r="GJ361" s="1" t="n">
        <v>8.66</v>
      </c>
      <c r="GK361" s="1" t="n">
        <v>9.75</v>
      </c>
      <c r="GL361" s="1" t="n">
        <v>4.98</v>
      </c>
      <c r="GM361" s="1" t="n">
        <v>2.78</v>
      </c>
      <c r="GN361" s="1" t="n">
        <v>0</v>
      </c>
      <c r="GO361" s="1" t="n">
        <v>8.85</v>
      </c>
      <c r="GP361" s="1" t="n">
        <v>1.46</v>
      </c>
      <c r="GQ361" s="1" t="n">
        <v>0.98</v>
      </c>
      <c r="GR361" s="1" t="n">
        <v>0.37</v>
      </c>
      <c r="GS361" s="1" t="n">
        <v>290.98</v>
      </c>
      <c r="GT361" s="1" t="n">
        <v>5.89</v>
      </c>
      <c r="GU361" s="1" t="n">
        <v>0.18</v>
      </c>
      <c r="GV361" s="1" t="n">
        <v>127.91</v>
      </c>
      <c r="GW361" s="1" t="n">
        <v>431.52</v>
      </c>
      <c r="GX361" s="1" t="n">
        <v>1391.43</v>
      </c>
      <c r="GY361" s="1" t="n">
        <v>1058.16</v>
      </c>
      <c r="GZ361" s="1" t="n">
        <v>2.57</v>
      </c>
      <c r="HA361" s="1" t="n">
        <v>0.78</v>
      </c>
      <c r="HB361" s="1" t="n">
        <v>1.67</v>
      </c>
      <c r="HC361" s="1" t="n">
        <v>0</v>
      </c>
      <c r="HD361" s="1" t="n">
        <v>32.88</v>
      </c>
      <c r="HE361" s="1" t="n">
        <v>128.36</v>
      </c>
      <c r="HF361" s="1" t="n">
        <v>0.8</v>
      </c>
      <c r="HG361" s="1" t="n">
        <v>0.71</v>
      </c>
      <c r="HH361" s="1" t="n">
        <v>8.86</v>
      </c>
      <c r="HI361" s="1" t="n">
        <v>1.81</v>
      </c>
      <c r="HJ361" s="1" t="n">
        <v>0.54</v>
      </c>
      <c r="HK361" s="1" t="n">
        <v>1.13</v>
      </c>
      <c r="HL361" s="1" t="n">
        <v>144.02</v>
      </c>
      <c r="HM361" s="1" t="n">
        <v>0.64</v>
      </c>
      <c r="HN361" s="1" t="n">
        <v>16.51</v>
      </c>
      <c r="HO361" s="1" t="n">
        <v>1695.28</v>
      </c>
      <c r="HP361" s="1" t="n">
        <v>1469.74</v>
      </c>
      <c r="HQ361" s="1" t="n">
        <v>22.97</v>
      </c>
      <c r="HR361" s="1" t="n">
        <v>414.71</v>
      </c>
      <c r="HS361" s="1" t="n">
        <v>392.8</v>
      </c>
      <c r="HT361" s="1" t="n">
        <v>580.63</v>
      </c>
      <c r="HU361" s="1" t="n">
        <v>361.71</v>
      </c>
      <c r="HV361" s="1" t="n">
        <v>60.52</v>
      </c>
      <c r="HW361" s="1" t="n">
        <v>3.61</v>
      </c>
      <c r="HX361" s="1" t="n">
        <v>2.84</v>
      </c>
      <c r="HY361" s="1" t="n">
        <v>4.12</v>
      </c>
      <c r="HZ361" s="1" t="n">
        <v>0.6</v>
      </c>
      <c r="IA361" s="1" t="n">
        <v>7.37</v>
      </c>
      <c r="IB361" s="1" t="n">
        <v>1.17</v>
      </c>
      <c r="IC361" s="1" t="n">
        <v>13.78</v>
      </c>
      <c r="ID361" s="1" t="n">
        <v>4.93</v>
      </c>
      <c r="IE361" s="1" t="n">
        <v>11.81</v>
      </c>
      <c r="IF361" s="1" t="n">
        <v>17.49</v>
      </c>
      <c r="IG361" s="1" t="n">
        <v>6.32</v>
      </c>
      <c r="IH361" s="1" t="n">
        <v>60.8</v>
      </c>
      <c r="II361" s="1" t="n">
        <v>0</v>
      </c>
      <c r="IJ361" s="1" t="n">
        <v>313.23</v>
      </c>
      <c r="IK361" s="1" t="n">
        <v>15.45</v>
      </c>
      <c r="IL361" s="1" t="n">
        <v>1141507.5</v>
      </c>
      <c r="IM361" s="1" t="n">
        <v>7459.86</v>
      </c>
      <c r="IN361" s="1" t="n">
        <v>34.52</v>
      </c>
      <c r="IO361" s="1" t="n">
        <v>0.23</v>
      </c>
      <c r="IP361" s="1" t="n">
        <v>0.21</v>
      </c>
      <c r="IQ361" s="1" t="n">
        <v>0.18</v>
      </c>
      <c r="IR361" s="1" t="n">
        <v>0.37</v>
      </c>
      <c r="IS361" s="1" t="n">
        <v>0.23</v>
      </c>
      <c r="IT361" s="1" t="n">
        <v>0.18</v>
      </c>
      <c r="IU361" s="1" t="n">
        <v>0.9</v>
      </c>
      <c r="IV361" s="1" t="n">
        <v>1.26</v>
      </c>
      <c r="IW361" s="1" t="n">
        <v>6.31</v>
      </c>
      <c r="IX361" s="1" t="n">
        <v>6.46</v>
      </c>
      <c r="IY361" s="1" t="n">
        <v>2.82</v>
      </c>
      <c r="IZ361" s="1" t="n">
        <v>2.63</v>
      </c>
      <c r="JA361" s="1" t="n">
        <v>0.52</v>
      </c>
      <c r="JB361" s="1" t="n">
        <v>0.05</v>
      </c>
      <c r="JC361" s="1" t="n">
        <v>15.24</v>
      </c>
      <c r="JD361" s="1" t="n">
        <v>8.16</v>
      </c>
      <c r="JE361" s="1" t="n">
        <v>1.9</v>
      </c>
      <c r="JF361" s="1" t="n">
        <v>0.04</v>
      </c>
      <c r="JG361" s="1" t="n">
        <v>0</v>
      </c>
      <c r="JH361" s="1" t="n">
        <v>5.01</v>
      </c>
      <c r="JI361" s="1" t="n">
        <v>4.47</v>
      </c>
      <c r="JJ361" s="1" t="n">
        <v>0.2</v>
      </c>
      <c r="JK361" s="1" t="n">
        <v>0.44</v>
      </c>
      <c r="JL361" s="1" t="n">
        <v>0.34</v>
      </c>
      <c r="JM361" s="1" t="n">
        <v>0.42</v>
      </c>
      <c r="JN361" s="1" t="n">
        <v>0</v>
      </c>
      <c r="JO361" s="1" t="n">
        <v>0.01</v>
      </c>
      <c r="JP361" s="1" t="n">
        <v>0.01</v>
      </c>
      <c r="JQ361" s="1" t="n">
        <v>0</v>
      </c>
      <c r="JR361" s="1" t="n">
        <v>0</v>
      </c>
      <c r="JS361" s="1" t="n">
        <v>0</v>
      </c>
      <c r="JT361" s="1" t="n">
        <v>0.01</v>
      </c>
      <c r="JU361" s="1" t="n">
        <v>0.01</v>
      </c>
      <c r="JV361" s="1" t="n">
        <v>60</v>
      </c>
      <c r="JW361" s="1" t="n">
        <v>3600</v>
      </c>
      <c r="JX361" s="1" t="n">
        <v>54</v>
      </c>
      <c r="JY361" s="1" t="n">
        <v>20.2478</v>
      </c>
      <c r="JZ361" s="1" t="n">
        <v>17.476</v>
      </c>
      <c r="KA361" s="1" t="n">
        <v>1048.56</v>
      </c>
      <c r="KE361" s="1" t="n">
        <v>34.976</v>
      </c>
      <c r="KF361" s="1" t="n">
        <v>94.976</v>
      </c>
      <c r="KG361" s="1" t="n">
        <v>20.2478</v>
      </c>
    </row>
    <row r="362" customFormat="false" ht="15" hidden="false" customHeight="true" outlineLevel="0" collapsed="false">
      <c r="A362" s="1" t="n">
        <v>31285</v>
      </c>
      <c r="B362" s="1" t="n">
        <v>2</v>
      </c>
      <c r="C362" s="1" t="n">
        <v>59</v>
      </c>
      <c r="D362" s="1" t="n">
        <v>1</v>
      </c>
      <c r="E362" s="1" t="n">
        <v>1</v>
      </c>
      <c r="F362" s="1" t="n">
        <v>1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1</v>
      </c>
      <c r="L362" s="1" t="n">
        <v>0</v>
      </c>
      <c r="M362" s="1" t="n">
        <v>1</v>
      </c>
      <c r="N362" s="1" t="n">
        <v>0</v>
      </c>
      <c r="O362" s="1" t="n">
        <v>1</v>
      </c>
      <c r="P362" s="1" t="n">
        <f aca="false">SUM(E362:O362)</f>
        <v>5</v>
      </c>
      <c r="Q362" s="1" t="n">
        <v>128</v>
      </c>
      <c r="R362" s="1" t="n">
        <v>88</v>
      </c>
      <c r="S362" s="1" t="n">
        <v>40</v>
      </c>
      <c r="T362" s="2" t="n">
        <v>101.333333333333</v>
      </c>
      <c r="U362" s="3" t="n">
        <v>91.5</v>
      </c>
      <c r="V362" s="3" t="n">
        <v>153</v>
      </c>
      <c r="W362" s="2" t="n">
        <v>39.0875304370114</v>
      </c>
      <c r="X362" s="2" t="n">
        <v>2</v>
      </c>
      <c r="Y362" s="3" t="n">
        <v>114</v>
      </c>
      <c r="Z362" s="3" t="n">
        <v>126</v>
      </c>
      <c r="AD362" s="3" t="n">
        <v>48.4</v>
      </c>
      <c r="AO362" s="1" t="n">
        <v>98</v>
      </c>
      <c r="AP362" s="1" t="n">
        <v>135</v>
      </c>
      <c r="AQ362" s="1" t="n">
        <v>125</v>
      </c>
      <c r="AR362" s="1" t="n">
        <v>172</v>
      </c>
      <c r="AS362" s="1" t="n">
        <v>165</v>
      </c>
      <c r="AT362" s="1" t="n">
        <v>3</v>
      </c>
      <c r="AU362" s="1" t="n">
        <f aca="false">((AO362*15)+(AP362*30)+(AQ362*30)+(AR362*30)+(AS362*15))-(AO362*120)</f>
        <v>5145</v>
      </c>
      <c r="AV362" s="1" t="n">
        <f aca="false">((AO362*15)+(AP362*30)+(AQ362*30)+(AR362*30)+(AS362*15))</f>
        <v>16905</v>
      </c>
      <c r="AX362" s="4" t="n">
        <f aca="false">10000/SQRT((AO362*BE362)*(AVERAGE(AO362:AS362)*AVERAGE(BE362:BI362)))</f>
        <v>4.34639801644655</v>
      </c>
      <c r="AY362" s="4" t="n">
        <v>0</v>
      </c>
      <c r="AZ362" s="2" t="n">
        <f aca="false">(AO362*BE362)/405</f>
        <v>2.30118518518519</v>
      </c>
      <c r="BA362" s="2" t="n">
        <v>1</v>
      </c>
      <c r="BB362" s="2" t="n">
        <f aca="false">1/(LOG(BE362)+LOG(AO362))</f>
        <v>0.336767623026772</v>
      </c>
      <c r="BC362" s="2" t="n">
        <f aca="false">(BF362-BE362)/(AP362-AO362)</f>
        <v>0.967297297297297</v>
      </c>
      <c r="BD362" s="2" t="n">
        <f aca="false">(20*BE362)/((AO362/18)-3.5)</f>
        <v>97.8171428571428</v>
      </c>
      <c r="BE362" s="3" t="n">
        <v>9.51</v>
      </c>
      <c r="BF362" s="3" t="n">
        <v>45.3</v>
      </c>
      <c r="BG362" s="3" t="n">
        <v>28.8</v>
      </c>
      <c r="BH362" s="3" t="n">
        <v>61</v>
      </c>
      <c r="BI362" s="3" t="n">
        <v>59.7</v>
      </c>
      <c r="BJ362" s="2" t="n">
        <f aca="false">((BE362*15)+(BF362*30)+(BG362*30)+(BH362*30)+(BI362*15))-(BE362*120)</f>
        <v>3949.95</v>
      </c>
      <c r="BK362" s="2" t="n">
        <f aca="false">((BE362*15)+(BF362*30)+(BG362*30)+(BH362*30)+(BI362*15))</f>
        <v>5091.15</v>
      </c>
      <c r="BL362" s="2" t="n">
        <f aca="false">(1/BE362)</f>
        <v>0.10515247108307</v>
      </c>
      <c r="BM362" s="2" t="n">
        <f aca="false">(BJ362/AU362)</f>
        <v>0.767725947521866</v>
      </c>
      <c r="BN362" s="2" t="n">
        <f aca="false">(BK362/AV362)</f>
        <v>0.301162377994676</v>
      </c>
      <c r="BO362" s="2" t="n">
        <f aca="false">(AX362*BM362)</f>
        <v>3.33684253548359</v>
      </c>
      <c r="BP362" s="2" t="n">
        <f aca="false">(AX362*BN362)</f>
        <v>1.30897156234439</v>
      </c>
      <c r="BQ362" s="2" t="n">
        <v>1</v>
      </c>
      <c r="BR362" s="4" t="n">
        <f aca="false">(BC362*BL362)</f>
        <v>0.101713701082786</v>
      </c>
      <c r="BS362" s="1" t="n">
        <v>206</v>
      </c>
      <c r="BT362" s="1" t="n">
        <v>1</v>
      </c>
      <c r="BZ362" s="1" t="n">
        <v>176</v>
      </c>
      <c r="CA362" s="1" t="n">
        <v>1</v>
      </c>
      <c r="CB362" s="1" t="n">
        <v>5</v>
      </c>
      <c r="CC362" s="1" t="n">
        <v>2</v>
      </c>
      <c r="CN362" s="1" t="n">
        <v>1627</v>
      </c>
      <c r="CO362" s="1" t="n">
        <v>13.7922556853104</v>
      </c>
      <c r="CP362" s="1" t="n">
        <v>23.1333743085433</v>
      </c>
      <c r="CQ362" s="1" t="n">
        <v>10.0676090964966</v>
      </c>
      <c r="CR362" s="1" t="n">
        <v>8.07621389059619</v>
      </c>
      <c r="CS362" s="1" t="n">
        <v>2.54456054087277</v>
      </c>
      <c r="CT362" s="1" t="n">
        <v>65.3718500307314</v>
      </c>
      <c r="CU362" s="1" t="n">
        <v>7.36</v>
      </c>
      <c r="CV362" s="1" t="n">
        <v>2.3</v>
      </c>
      <c r="CW362" s="1" t="n">
        <v>4.41</v>
      </c>
      <c r="CX362" s="1" t="n">
        <v>0</v>
      </c>
      <c r="CY362" s="1" t="n">
        <v>0.71</v>
      </c>
      <c r="CZ362" s="1" t="n">
        <v>0.77</v>
      </c>
      <c r="DA362" s="1" t="n">
        <v>0</v>
      </c>
      <c r="DB362" s="1" t="n">
        <v>1.82</v>
      </c>
      <c r="DC362" s="1" t="n">
        <v>1.62</v>
      </c>
      <c r="DD362" s="1" t="n">
        <v>56.1</v>
      </c>
      <c r="DE362" s="1" t="n">
        <v>41.82</v>
      </c>
      <c r="DF362" s="1" t="n">
        <v>18.2</v>
      </c>
      <c r="DG362" s="1" t="n">
        <v>14.6</v>
      </c>
      <c r="DH362" s="1" t="n">
        <v>4.6</v>
      </c>
      <c r="DI362" s="1" t="n">
        <v>157</v>
      </c>
      <c r="DJ362" s="1" t="n">
        <v>265.9</v>
      </c>
      <c r="DK362" s="1" t="n">
        <v>75.2</v>
      </c>
      <c r="DL362" s="1" t="n">
        <v>14.9</v>
      </c>
      <c r="DM362" s="1" t="n">
        <v>1847</v>
      </c>
      <c r="DN362" s="1" t="n">
        <v>181</v>
      </c>
      <c r="DO362" s="1" t="n">
        <v>1.15</v>
      </c>
      <c r="DP362" s="1" t="n">
        <v>1.35</v>
      </c>
      <c r="DQ362" s="1" t="n">
        <v>0.78</v>
      </c>
      <c r="DR362" s="1" t="n">
        <v>2.91</v>
      </c>
      <c r="DS362" s="1" t="n">
        <v>10.8</v>
      </c>
      <c r="DT362" s="1" t="n">
        <v>101.1</v>
      </c>
      <c r="DU362" s="1" t="n">
        <v>1.77</v>
      </c>
      <c r="DV362" s="1" t="n">
        <v>6.28</v>
      </c>
      <c r="DW362" s="1" t="n">
        <v>0.9</v>
      </c>
      <c r="DX362" s="1" t="n">
        <v>1078</v>
      </c>
      <c r="DY362" s="1" t="n">
        <v>7.52</v>
      </c>
      <c r="DZ362" s="1" t="n">
        <v>1886</v>
      </c>
      <c r="EA362" s="1" t="n">
        <v>172</v>
      </c>
      <c r="EB362" s="1" t="n">
        <v>969</v>
      </c>
      <c r="EC362" s="1" t="n">
        <v>801</v>
      </c>
      <c r="ED362" s="1" t="n">
        <v>40</v>
      </c>
      <c r="EE362" s="1" t="n">
        <v>4.7</v>
      </c>
      <c r="EF362" s="1" t="n">
        <v>0</v>
      </c>
      <c r="EG362" s="1" t="n">
        <v>6</v>
      </c>
      <c r="EH362" s="1" t="n">
        <v>2</v>
      </c>
      <c r="EI362" s="1" t="n">
        <v>450</v>
      </c>
      <c r="EJ362" s="1" t="s">
        <v>425</v>
      </c>
      <c r="EK362" s="1" t="s">
        <v>425</v>
      </c>
      <c r="EL362" s="1" t="s">
        <v>425</v>
      </c>
      <c r="EM362" s="1" t="n">
        <v>2500</v>
      </c>
      <c r="EN362" s="1" t="n">
        <v>500</v>
      </c>
      <c r="EO362" s="1" t="n">
        <v>3</v>
      </c>
      <c r="EP362" s="1" t="n">
        <v>1</v>
      </c>
      <c r="EQ362" s="1" t="n">
        <v>3</v>
      </c>
      <c r="ER362" s="1" t="n">
        <v>450</v>
      </c>
      <c r="ES362" s="1" t="n">
        <v>2</v>
      </c>
      <c r="ET362" s="1" t="n">
        <v>0</v>
      </c>
      <c r="EU362" s="1" t="n">
        <v>0</v>
      </c>
      <c r="EV362" s="1" t="n">
        <v>0</v>
      </c>
      <c r="EW362" s="1" t="n">
        <v>0</v>
      </c>
      <c r="EX362" s="1" t="n">
        <v>0</v>
      </c>
      <c r="EY362" s="1" t="n">
        <v>0</v>
      </c>
      <c r="EZ362" s="1" t="n">
        <v>0</v>
      </c>
      <c r="FA362" s="1" t="n">
        <v>0</v>
      </c>
      <c r="FB362" s="1" t="n">
        <v>0</v>
      </c>
      <c r="FC362" s="1" t="n">
        <v>0</v>
      </c>
      <c r="FD362" s="1" t="n">
        <v>1</v>
      </c>
      <c r="FE362" s="1" t="n">
        <v>6</v>
      </c>
      <c r="FF362" s="1" t="n">
        <v>1</v>
      </c>
      <c r="FG362" s="1" t="n">
        <v>2</v>
      </c>
      <c r="FH362" s="1" t="n">
        <v>1</v>
      </c>
      <c r="FI362" s="1" t="n">
        <v>6</v>
      </c>
      <c r="FJ362" s="1" t="n">
        <v>2</v>
      </c>
      <c r="FK362" s="1" t="n">
        <v>1</v>
      </c>
      <c r="FL362" s="1" t="n">
        <v>3</v>
      </c>
      <c r="FN362" s="1" t="n">
        <v>36</v>
      </c>
      <c r="FO362" s="1" t="n">
        <v>1</v>
      </c>
      <c r="FP362" s="1" t="n">
        <v>1</v>
      </c>
      <c r="FQ362" s="1" t="n">
        <v>22.17012</v>
      </c>
      <c r="FR362" s="1" t="n">
        <v>102.3081</v>
      </c>
      <c r="FS362" s="1" t="n">
        <v>0.04</v>
      </c>
      <c r="FT362" s="1" t="n">
        <v>1</v>
      </c>
      <c r="FU362" s="1" t="n">
        <v>2</v>
      </c>
      <c r="FV362" s="1" t="n">
        <v>2</v>
      </c>
      <c r="FW362" s="1" t="n">
        <v>1557.86</v>
      </c>
      <c r="FX362" s="1" t="n">
        <v>42.19</v>
      </c>
      <c r="FY362" s="1" t="n">
        <v>18.03</v>
      </c>
      <c r="FZ362" s="1" t="n">
        <v>19.14</v>
      </c>
      <c r="GA362" s="1" t="n">
        <v>23.45</v>
      </c>
      <c r="GB362" s="1" t="n">
        <v>249.13</v>
      </c>
      <c r="GC362" s="1" t="n">
        <v>37.13</v>
      </c>
      <c r="GD362" s="1" t="n">
        <v>31.9</v>
      </c>
      <c r="GE362" s="1" t="n">
        <v>11.82</v>
      </c>
      <c r="GF362" s="1" t="n">
        <v>52.39</v>
      </c>
      <c r="GG362" s="1" t="n">
        <v>0.97</v>
      </c>
      <c r="GH362" s="1" t="n">
        <v>19.85</v>
      </c>
      <c r="GI362" s="1" t="n">
        <v>7.01</v>
      </c>
      <c r="GJ362" s="1" t="n">
        <v>22.25</v>
      </c>
      <c r="GK362" s="1" t="n">
        <v>21.91</v>
      </c>
      <c r="GL362" s="1" t="n">
        <v>13.44</v>
      </c>
      <c r="GM362" s="1" t="n">
        <v>6.5</v>
      </c>
      <c r="GN362" s="1" t="n">
        <v>0</v>
      </c>
      <c r="GO362" s="1" t="n">
        <v>14.91</v>
      </c>
      <c r="GP362" s="1" t="n">
        <v>2.88</v>
      </c>
      <c r="GQ362" s="1" t="n">
        <v>3.99</v>
      </c>
      <c r="GR362" s="1" t="n">
        <v>1.36</v>
      </c>
      <c r="GS362" s="1" t="n">
        <v>683.9</v>
      </c>
      <c r="GT362" s="1" t="n">
        <v>8.15</v>
      </c>
      <c r="GU362" s="1" t="n">
        <v>0.25</v>
      </c>
      <c r="GV362" s="1" t="n">
        <v>236.74</v>
      </c>
      <c r="GW362" s="1" t="n">
        <v>907.75</v>
      </c>
      <c r="GX362" s="1" t="n">
        <v>2663.62</v>
      </c>
      <c r="GY362" s="1" t="n">
        <v>1596.18</v>
      </c>
      <c r="GZ362" s="1" t="n">
        <v>4.31</v>
      </c>
      <c r="HA362" s="1" t="n">
        <v>1.23</v>
      </c>
      <c r="HB362" s="1" t="n">
        <v>2.12</v>
      </c>
      <c r="HC362" s="1" t="n">
        <v>0</v>
      </c>
      <c r="HD362" s="1" t="n">
        <v>35.53</v>
      </c>
      <c r="HE362" s="1" t="n">
        <v>259.87</v>
      </c>
      <c r="HF362" s="1" t="n">
        <v>1.19</v>
      </c>
      <c r="HG362" s="1" t="n">
        <v>1.27</v>
      </c>
      <c r="HH362" s="1" t="n">
        <v>10.85</v>
      </c>
      <c r="HI362" s="1" t="n">
        <v>3.65</v>
      </c>
      <c r="HJ362" s="1" t="n">
        <v>1.14</v>
      </c>
      <c r="HK362" s="1" t="n">
        <v>0.2</v>
      </c>
      <c r="HL362" s="1" t="n">
        <v>267.34</v>
      </c>
      <c r="HM362" s="1" t="n">
        <v>1.57</v>
      </c>
      <c r="HN362" s="1" t="n">
        <v>26.18</v>
      </c>
      <c r="HO362" s="1" t="n">
        <v>4877.21</v>
      </c>
      <c r="HP362" s="1" t="n">
        <v>7477.88</v>
      </c>
      <c r="HQ362" s="1" t="n">
        <v>87.79</v>
      </c>
      <c r="HR362" s="1" t="n">
        <v>2624.28</v>
      </c>
      <c r="HS362" s="1" t="n">
        <v>1216.73</v>
      </c>
      <c r="HT362" s="1" t="n">
        <v>10811.75</v>
      </c>
      <c r="HU362" s="1" t="n">
        <v>590.07</v>
      </c>
      <c r="HV362" s="1" t="n">
        <v>118.43</v>
      </c>
      <c r="HW362" s="1" t="n">
        <v>5.88</v>
      </c>
      <c r="HX362" s="1" t="n">
        <v>6.24</v>
      </c>
      <c r="HY362" s="1" t="n">
        <v>7.01</v>
      </c>
      <c r="HZ362" s="1" t="n">
        <v>0.59</v>
      </c>
      <c r="IA362" s="1" t="n">
        <v>10.04</v>
      </c>
      <c r="IB362" s="1" t="n">
        <v>1.79</v>
      </c>
      <c r="IC362" s="1" t="n">
        <v>20.24</v>
      </c>
      <c r="ID362" s="1" t="n">
        <v>8.38</v>
      </c>
      <c r="IE362" s="1" t="n">
        <v>14.17</v>
      </c>
      <c r="IF362" s="1" t="n">
        <v>18.97</v>
      </c>
      <c r="IG362" s="1" t="n">
        <v>8.67</v>
      </c>
      <c r="IH362" s="1" t="n">
        <v>168.17</v>
      </c>
      <c r="II362" s="1" t="n">
        <v>0.62</v>
      </c>
      <c r="IJ362" s="1" t="n">
        <v>35.32</v>
      </c>
      <c r="IK362" s="1" t="n">
        <v>47.44</v>
      </c>
      <c r="IL362" s="1" t="n">
        <v>2068063.4</v>
      </c>
      <c r="IM362" s="1" t="n">
        <v>8301.14</v>
      </c>
      <c r="IN362" s="1" t="n">
        <v>40.37</v>
      </c>
      <c r="IO362" s="1" t="n">
        <v>0.29</v>
      </c>
      <c r="IP362" s="1" t="n">
        <v>0.24</v>
      </c>
      <c r="IQ362" s="1" t="n">
        <v>0.19</v>
      </c>
      <c r="IR362" s="1" t="n">
        <v>0.36</v>
      </c>
      <c r="IS362" s="1" t="n">
        <v>0.25</v>
      </c>
      <c r="IT362" s="1" t="n">
        <v>0.22</v>
      </c>
      <c r="IU362" s="1" t="n">
        <v>1.06</v>
      </c>
      <c r="IV362" s="1" t="n">
        <v>1.53</v>
      </c>
      <c r="IW362" s="1" t="n">
        <v>7.17</v>
      </c>
      <c r="IX362" s="1" t="n">
        <v>8.25</v>
      </c>
      <c r="IY362" s="1" t="n">
        <v>3.04</v>
      </c>
      <c r="IZ362" s="1" t="n">
        <v>2.95</v>
      </c>
      <c r="JA362" s="1" t="n">
        <v>0.74</v>
      </c>
      <c r="JB362" s="1" t="n">
        <v>0.07</v>
      </c>
      <c r="JC362" s="1" t="n">
        <v>16.76</v>
      </c>
      <c r="JD362" s="1" t="n">
        <v>9.94</v>
      </c>
      <c r="JE362" s="1" t="n">
        <v>1.51</v>
      </c>
      <c r="JF362" s="1" t="n">
        <v>0.06</v>
      </c>
      <c r="JG362" s="1" t="n">
        <v>0</v>
      </c>
      <c r="JH362" s="1" t="n">
        <v>6.54</v>
      </c>
      <c r="JI362" s="1" t="n">
        <v>7.25</v>
      </c>
      <c r="JJ362" s="1" t="n">
        <v>0.16</v>
      </c>
      <c r="JK362" s="1" t="n">
        <v>0.4</v>
      </c>
      <c r="JL362" s="1" t="n">
        <v>0.58</v>
      </c>
      <c r="JM362" s="1" t="n">
        <v>0.8</v>
      </c>
      <c r="JN362" s="1" t="n">
        <v>0</v>
      </c>
      <c r="JO362" s="1" t="n">
        <v>0.05</v>
      </c>
      <c r="JP362" s="1" t="n">
        <v>0.04</v>
      </c>
      <c r="JQ362" s="1" t="n">
        <v>0</v>
      </c>
      <c r="JR362" s="1" t="n">
        <v>0</v>
      </c>
      <c r="JS362" s="1" t="n">
        <v>0</v>
      </c>
      <c r="JT362" s="1" t="n">
        <v>0.02</v>
      </c>
      <c r="JU362" s="1" t="n">
        <v>0.01</v>
      </c>
      <c r="JV362" s="1" t="n">
        <v>56</v>
      </c>
      <c r="JW362" s="1" t="n">
        <v>3360</v>
      </c>
      <c r="JX362" s="1" t="n">
        <v>50.4</v>
      </c>
      <c r="KB362" s="1" t="n">
        <v>83.35</v>
      </c>
      <c r="KC362" s="1" t="n">
        <v>28.5</v>
      </c>
      <c r="KD362" s="1" t="n">
        <v>1710</v>
      </c>
      <c r="KE362" s="1" t="n">
        <v>34</v>
      </c>
      <c r="KF362" s="1" t="n">
        <v>90</v>
      </c>
      <c r="KG362" s="1" t="n">
        <v>101.5</v>
      </c>
    </row>
    <row r="363" customFormat="false" ht="15" hidden="false" customHeight="true" outlineLevel="0" collapsed="false">
      <c r="A363" s="1" t="n">
        <v>31287</v>
      </c>
      <c r="B363" s="1" t="n">
        <v>2</v>
      </c>
      <c r="C363" s="1" t="n">
        <v>51</v>
      </c>
      <c r="D363" s="1" t="n">
        <v>1</v>
      </c>
      <c r="E363" s="1" t="n">
        <v>1</v>
      </c>
      <c r="F363" s="1" t="n">
        <v>1</v>
      </c>
      <c r="G363" s="1" t="n">
        <v>0</v>
      </c>
      <c r="H363" s="1" t="n">
        <v>1</v>
      </c>
      <c r="I363" s="1" t="n">
        <v>0</v>
      </c>
      <c r="J363" s="1" t="n">
        <v>0</v>
      </c>
      <c r="K363" s="1" t="n">
        <v>0</v>
      </c>
      <c r="L363" s="1" t="n">
        <v>0</v>
      </c>
      <c r="M363" s="1" t="n">
        <v>1</v>
      </c>
      <c r="N363" s="1" t="n">
        <v>0</v>
      </c>
      <c r="O363" s="1" t="n">
        <v>0</v>
      </c>
      <c r="P363" s="1" t="n">
        <f aca="false">SUM(E363:O363)</f>
        <v>4</v>
      </c>
      <c r="Q363" s="1" t="n">
        <v>152</v>
      </c>
      <c r="R363" s="1" t="n">
        <v>78</v>
      </c>
      <c r="S363" s="1" t="n">
        <v>74</v>
      </c>
      <c r="T363" s="2" t="n">
        <v>102.666666666667</v>
      </c>
      <c r="U363" s="3" t="n">
        <v>102.2</v>
      </c>
      <c r="V363" s="3" t="n">
        <v>157</v>
      </c>
      <c r="W363" s="2" t="n">
        <v>41.4621282810662</v>
      </c>
      <c r="X363" s="2" t="n">
        <v>2</v>
      </c>
      <c r="Y363" s="3" t="n">
        <v>106</v>
      </c>
      <c r="Z363" s="3" t="n">
        <v>130</v>
      </c>
      <c r="AD363" s="3" t="n">
        <v>46.2</v>
      </c>
      <c r="AO363" s="1" t="n">
        <v>144</v>
      </c>
      <c r="AP363" s="1" t="n">
        <v>229</v>
      </c>
      <c r="AQ363" s="1" t="n">
        <v>300</v>
      </c>
      <c r="AR363" s="1" t="n">
        <v>299</v>
      </c>
      <c r="AS363" s="1" t="n">
        <v>298</v>
      </c>
      <c r="AT363" s="1" t="n">
        <v>5</v>
      </c>
      <c r="AU363" s="1" t="n">
        <f aca="false">((AO363*15)+(AP363*30)+(AQ363*30)+(AR363*30)+(AS363*15))-(AO363*120)</f>
        <v>14190</v>
      </c>
      <c r="AV363" s="1" t="n">
        <f aca="false">((AO363*15)+(AP363*30)+(AQ363*30)+(AR363*30)+(AS363*15))</f>
        <v>31470</v>
      </c>
      <c r="AX363" s="4" t="n">
        <f aca="false">10000/SQRT((AO363*BE363)*(AVERAGE(AO363:AS363)*AVERAGE(BE363:BI363)))</f>
        <v>1.22846986294364</v>
      </c>
      <c r="AY363" s="4" t="n">
        <v>1</v>
      </c>
      <c r="AZ363" s="2" t="n">
        <f aca="false">(AO363*BE363)/405</f>
        <v>7.92888888888889</v>
      </c>
      <c r="BA363" s="2" t="n">
        <v>1</v>
      </c>
      <c r="BB363" s="2" t="n">
        <f aca="false">1/(LOG(BE363)+LOG(AO363))</f>
        <v>0.285171046672918</v>
      </c>
      <c r="BC363" s="2" t="n">
        <f aca="false">(BF363-BE363)/(AP363-AO363)</f>
        <v>0.265882352941176</v>
      </c>
      <c r="BD363" s="2" t="n">
        <f aca="false">(20*BE363)/((AO363/18)-3.5)</f>
        <v>99.1111111111111</v>
      </c>
      <c r="BE363" s="3" t="n">
        <v>22.3</v>
      </c>
      <c r="BF363" s="3" t="n">
        <v>44.9</v>
      </c>
      <c r="BG363" s="3" t="n">
        <v>101</v>
      </c>
      <c r="BH363" s="3" t="n">
        <v>122</v>
      </c>
      <c r="BI363" s="3" t="n">
        <v>116</v>
      </c>
      <c r="BJ363" s="2" t="n">
        <f aca="false">((BE363*15)+(BF363*30)+(BG363*30)+(BH363*30)+(BI363*15))-(BE363*120)</f>
        <v>7435.5</v>
      </c>
      <c r="BK363" s="2" t="n">
        <f aca="false">((BE363*15)+(BF363*30)+(BG363*30)+(BH363*30)+(BI363*15))</f>
        <v>10111.5</v>
      </c>
      <c r="BL363" s="2" t="n">
        <f aca="false">(1/BE363)</f>
        <v>0.0448430493273543</v>
      </c>
      <c r="BM363" s="2" t="n">
        <f aca="false">(BJ363/AU363)</f>
        <v>0.52399577167019</v>
      </c>
      <c r="BN363" s="2" t="n">
        <f aca="false">(BK363/AV363)</f>
        <v>0.321306005719733</v>
      </c>
      <c r="BO363" s="2" t="n">
        <f aca="false">(AX363*BM363)</f>
        <v>0.643713013806727</v>
      </c>
      <c r="BP363" s="2" t="n">
        <f aca="false">(AX363*BN363)</f>
        <v>0.39471474480949</v>
      </c>
      <c r="BQ363" s="2" t="n">
        <v>1</v>
      </c>
      <c r="BR363" s="4" t="n">
        <f aca="false">(BC363*BL363)</f>
        <v>0.0119229754682142</v>
      </c>
      <c r="BS363" s="1" t="n">
        <v>175</v>
      </c>
      <c r="BT363" s="1" t="n">
        <v>0</v>
      </c>
      <c r="BZ363" s="1" t="n">
        <v>118</v>
      </c>
      <c r="CA363" s="1" t="n">
        <v>0</v>
      </c>
      <c r="CB363" s="1" t="n">
        <v>4</v>
      </c>
      <c r="CC363" s="1" t="n">
        <v>1</v>
      </c>
      <c r="CL363" s="4" t="n">
        <v>0.04</v>
      </c>
      <c r="CM363" s="4" t="n">
        <v>0.0325</v>
      </c>
      <c r="CN363" s="1" t="n">
        <v>2153</v>
      </c>
      <c r="CO363" s="1" t="n">
        <v>15.4946586158848</v>
      </c>
      <c r="CP363" s="1" t="n">
        <v>23.2837900603809</v>
      </c>
      <c r="CQ363" s="1" t="n">
        <v>2.88434742220158</v>
      </c>
      <c r="CR363" s="1" t="n">
        <v>6.01950766372504</v>
      </c>
      <c r="CS363" s="1" t="n">
        <v>3.1769623780771</v>
      </c>
      <c r="CT363" s="1" t="n">
        <v>61.1425917324663</v>
      </c>
      <c r="CU363" s="1" t="n">
        <v>9</v>
      </c>
      <c r="CV363" s="1" t="n">
        <v>7.7</v>
      </c>
      <c r="CW363" s="1" t="n">
        <v>11.1</v>
      </c>
      <c r="CX363" s="1" t="n">
        <v>0</v>
      </c>
      <c r="CY363" s="1" t="n">
        <v>2.4</v>
      </c>
      <c r="CZ363" s="1" t="n">
        <v>4</v>
      </c>
      <c r="DA363" s="1" t="n">
        <v>0</v>
      </c>
      <c r="DB363" s="1" t="n">
        <v>0.4</v>
      </c>
      <c r="DC363" s="1" t="n">
        <v>3.8</v>
      </c>
      <c r="DD363" s="1" t="n">
        <v>83.4</v>
      </c>
      <c r="DE363" s="1" t="n">
        <v>55.7</v>
      </c>
      <c r="DF363" s="1" t="n">
        <v>6.9</v>
      </c>
      <c r="DG363" s="1" t="n">
        <v>14.4</v>
      </c>
      <c r="DH363" s="1" t="n">
        <v>7.6</v>
      </c>
      <c r="DI363" s="1" t="n">
        <v>146</v>
      </c>
      <c r="DJ363" s="1" t="n">
        <v>329.1</v>
      </c>
      <c r="DK363" s="1" t="n">
        <v>66.8</v>
      </c>
      <c r="DL363" s="1" t="n">
        <v>22.6</v>
      </c>
      <c r="DM363" s="1" t="n">
        <v>2441</v>
      </c>
      <c r="DN363" s="1" t="n">
        <v>1278</v>
      </c>
      <c r="DO363" s="1" t="n">
        <v>2.59</v>
      </c>
      <c r="DP363" s="1" t="n">
        <v>1.08</v>
      </c>
      <c r="DQ363" s="1" t="n">
        <v>2.95</v>
      </c>
      <c r="DR363" s="1" t="n">
        <v>3.12</v>
      </c>
      <c r="DS363" s="1" t="n">
        <v>108</v>
      </c>
      <c r="DT363" s="1" t="n">
        <v>134.6</v>
      </c>
      <c r="DU363" s="1" t="n">
        <v>1.95</v>
      </c>
      <c r="DV363" s="1" t="n">
        <v>19.96</v>
      </c>
      <c r="DW363" s="1" t="n">
        <v>3.9</v>
      </c>
      <c r="DX363" s="1" t="n">
        <v>628</v>
      </c>
      <c r="DY363" s="1" t="n">
        <v>14</v>
      </c>
      <c r="DZ363" s="1" t="n">
        <v>2330</v>
      </c>
      <c r="EA363" s="1" t="n">
        <v>200</v>
      </c>
      <c r="EB363" s="1" t="n">
        <v>1117</v>
      </c>
      <c r="EC363" s="1" t="n">
        <v>284</v>
      </c>
      <c r="ED363" s="1" t="n">
        <v>65</v>
      </c>
      <c r="EE363" s="1" t="n">
        <v>10.6</v>
      </c>
      <c r="EF363" s="1" t="n">
        <v>0</v>
      </c>
      <c r="EG363" s="1" t="n">
        <v>2</v>
      </c>
      <c r="EH363" s="1" t="n">
        <v>7</v>
      </c>
      <c r="EI363" s="1" t="n">
        <v>200</v>
      </c>
      <c r="EJ363" s="1" t="n">
        <v>6</v>
      </c>
      <c r="EK363" s="1" t="n">
        <v>5</v>
      </c>
      <c r="EL363" s="1" t="n">
        <v>250</v>
      </c>
      <c r="EM363" s="1" t="n">
        <v>1000</v>
      </c>
      <c r="EN363" s="1" t="n">
        <v>1000</v>
      </c>
      <c r="EO363" s="1" t="n">
        <v>4</v>
      </c>
      <c r="EP363" s="1" t="n">
        <v>1</v>
      </c>
      <c r="EQ363" s="1" t="n">
        <v>7</v>
      </c>
      <c r="ER363" s="1" t="n">
        <v>600</v>
      </c>
      <c r="ES363" s="1" t="n">
        <v>2</v>
      </c>
      <c r="ET363" s="1" t="n">
        <v>0</v>
      </c>
      <c r="EU363" s="1" t="n">
        <v>0</v>
      </c>
      <c r="EV363" s="1" t="n">
        <v>0</v>
      </c>
      <c r="EW363" s="1" t="n">
        <v>0</v>
      </c>
      <c r="EX363" s="1" t="n">
        <v>0</v>
      </c>
      <c r="EY363" s="1" t="n">
        <v>0</v>
      </c>
      <c r="EZ363" s="1" t="n">
        <v>0</v>
      </c>
      <c r="FA363" s="1" t="n">
        <v>1</v>
      </c>
      <c r="FB363" s="1" t="n">
        <v>4</v>
      </c>
      <c r="FC363" s="1" t="n">
        <v>3</v>
      </c>
      <c r="FD363" s="1" t="n">
        <v>1</v>
      </c>
      <c r="FE363" s="1" t="n">
        <v>6</v>
      </c>
      <c r="FF363" s="1" t="n">
        <v>0</v>
      </c>
      <c r="FG363" s="1" t="n">
        <v>0</v>
      </c>
      <c r="FH363" s="1" t="s">
        <v>426</v>
      </c>
      <c r="FI363" s="1" t="s">
        <v>426</v>
      </c>
      <c r="FJ363" s="1" t="n">
        <v>4</v>
      </c>
      <c r="FK363" s="1" t="n">
        <v>1</v>
      </c>
      <c r="FL363" s="1" t="n">
        <v>5</v>
      </c>
    </row>
    <row r="364" customFormat="false" ht="15" hidden="false" customHeight="true" outlineLevel="0" collapsed="false">
      <c r="A364" s="1" t="n">
        <v>31288</v>
      </c>
      <c r="B364" s="1" t="n">
        <v>2</v>
      </c>
      <c r="C364" s="1" t="n">
        <v>53</v>
      </c>
      <c r="D364" s="1" t="n">
        <v>1</v>
      </c>
      <c r="E364" s="1" t="n">
        <v>1</v>
      </c>
      <c r="F364" s="1" t="n">
        <v>1</v>
      </c>
      <c r="G364" s="1" t="n">
        <v>1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</v>
      </c>
      <c r="M364" s="1" t="n">
        <v>1</v>
      </c>
      <c r="N364" s="1" t="n">
        <v>0</v>
      </c>
      <c r="O364" s="1" t="n">
        <v>0</v>
      </c>
      <c r="P364" s="1" t="n">
        <f aca="false">SUM(E364:O364)</f>
        <v>4</v>
      </c>
      <c r="Q364" s="1" t="n">
        <v>132</v>
      </c>
      <c r="R364" s="1" t="n">
        <v>70</v>
      </c>
      <c r="S364" s="1" t="n">
        <v>62</v>
      </c>
      <c r="T364" s="2" t="n">
        <v>90.6666666666667</v>
      </c>
      <c r="U364" s="3" t="n">
        <v>68.7</v>
      </c>
      <c r="V364" s="3" t="n">
        <v>152.2</v>
      </c>
      <c r="W364" s="2" t="n">
        <v>29.6570146825966</v>
      </c>
      <c r="X364" s="2" t="n">
        <v>1</v>
      </c>
      <c r="Y364" s="3" t="n">
        <v>90</v>
      </c>
      <c r="Z364" s="3" t="n">
        <v>105</v>
      </c>
      <c r="AD364" s="3" t="n">
        <v>39.5</v>
      </c>
      <c r="AO364" s="1" t="n">
        <v>97</v>
      </c>
      <c r="AP364" s="1" t="n">
        <v>134</v>
      </c>
      <c r="AQ364" s="1" t="n">
        <v>110</v>
      </c>
      <c r="AR364" s="1" t="n">
        <v>96</v>
      </c>
      <c r="AS364" s="1" t="n">
        <v>90</v>
      </c>
      <c r="AT364" s="1" t="n">
        <v>1</v>
      </c>
      <c r="AU364" s="1" t="n">
        <f aca="false">((AO364*15)+(AP364*30)+(AQ364*30)+(AR364*30)+(AS364*15))-(AO364*120)</f>
        <v>1365</v>
      </c>
      <c r="AV364" s="1" t="n">
        <f aca="false">((AO364*15)+(AP364*30)+(AQ364*30)+(AR364*30)+(AS364*15))</f>
        <v>13005</v>
      </c>
      <c r="AX364" s="4" t="n">
        <f aca="false">10000/SQRT((AO364*BE364)*(AVERAGE(AO364:AS364)*AVERAGE(BE364:BI364)))</f>
        <v>2.77793165480343</v>
      </c>
      <c r="AY364" s="4" t="n">
        <v>1</v>
      </c>
      <c r="AZ364" s="2" t="n">
        <f aca="false">(AO364*BE364)/405</f>
        <v>3.18543209876543</v>
      </c>
      <c r="BA364" s="2" t="n">
        <v>1</v>
      </c>
      <c r="BB364" s="2" t="n">
        <f aca="false">1/(LOG(BE364)+LOG(AO364))</f>
        <v>0.321478970408942</v>
      </c>
      <c r="BC364" s="2" t="n">
        <f aca="false">(BF364-BE364)/(AP364-AO364)</f>
        <v>4.42432432432432</v>
      </c>
      <c r="BD364" s="2" t="n">
        <f aca="false">(20*BE364)/((AO364/18)-3.5)</f>
        <v>140.823529411765</v>
      </c>
      <c r="BE364" s="3" t="n">
        <v>13.3</v>
      </c>
      <c r="BF364" s="3" t="n">
        <v>177</v>
      </c>
      <c r="BG364" s="3" t="n">
        <v>98</v>
      </c>
      <c r="BH364" s="3" t="n">
        <v>69.2</v>
      </c>
      <c r="BI364" s="3" t="n">
        <v>119</v>
      </c>
      <c r="BJ364" s="2" t="n">
        <f aca="false">((BE364*15)+(BF364*30)+(BG364*30)+(BH364*30)+(BI364*15))-(BE364*120)</f>
        <v>10714.5</v>
      </c>
      <c r="BK364" s="2" t="n">
        <f aca="false">((BE364*15)+(BF364*30)+(BG364*30)+(BH364*30)+(BI364*15))</f>
        <v>12310.5</v>
      </c>
      <c r="BL364" s="2" t="n">
        <f aca="false">(1/BE364)</f>
        <v>0.075187969924812</v>
      </c>
      <c r="BM364" s="2" t="n">
        <f aca="false">(BJ364/AU364)</f>
        <v>7.84945054945055</v>
      </c>
      <c r="BN364" s="2" t="n">
        <f aca="false">(BK364/AV364)</f>
        <v>0.946597462514418</v>
      </c>
      <c r="BO364" s="2" t="n">
        <f aca="false">(AX364*BM364)</f>
        <v>21.8052371541328</v>
      </c>
      <c r="BP364" s="2" t="n">
        <f aca="false">(AX364*BN364)</f>
        <v>2.6295830554754</v>
      </c>
      <c r="BQ364" s="2" t="n">
        <v>2</v>
      </c>
      <c r="BR364" s="4" t="n">
        <f aca="false">(BC364*BL364)</f>
        <v>0.332655964234912</v>
      </c>
      <c r="BS364" s="1" t="n">
        <v>195</v>
      </c>
      <c r="BT364" s="1" t="n">
        <v>0</v>
      </c>
      <c r="BZ364" s="1" t="n">
        <v>124</v>
      </c>
      <c r="CA364" s="1" t="n">
        <v>0</v>
      </c>
      <c r="CB364" s="1" t="n">
        <v>2</v>
      </c>
      <c r="CL364" s="4" t="n">
        <v>0.0475</v>
      </c>
      <c r="CM364" s="4" t="n">
        <v>0.04</v>
      </c>
    </row>
    <row r="365" customFormat="false" ht="15" hidden="false" customHeight="true" outlineLevel="0" collapsed="false">
      <c r="A365" s="1" t="n">
        <v>31289</v>
      </c>
      <c r="B365" s="1" t="n">
        <v>1</v>
      </c>
      <c r="C365" s="1" t="n">
        <v>55</v>
      </c>
      <c r="D365" s="1" t="n">
        <v>1</v>
      </c>
      <c r="E365" s="1" t="n">
        <v>1</v>
      </c>
      <c r="F365" s="1" t="n">
        <v>1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</v>
      </c>
      <c r="M365" s="1" t="n">
        <v>1</v>
      </c>
      <c r="N365" s="1" t="n">
        <v>0</v>
      </c>
      <c r="O365" s="1" t="n">
        <v>1</v>
      </c>
      <c r="P365" s="1" t="n">
        <f aca="false">SUM(E365:O365)</f>
        <v>4</v>
      </c>
      <c r="Q365" s="1" t="n">
        <v>118</v>
      </c>
      <c r="R365" s="1" t="n">
        <v>78</v>
      </c>
      <c r="S365" s="1" t="n">
        <v>40</v>
      </c>
      <c r="T365" s="2" t="n">
        <v>91.3333333333333</v>
      </c>
      <c r="U365" s="3" t="n">
        <v>72.6</v>
      </c>
      <c r="V365" s="3" t="n">
        <v>156</v>
      </c>
      <c r="W365" s="2" t="n">
        <v>29.8323471400394</v>
      </c>
      <c r="X365" s="2" t="n">
        <v>1</v>
      </c>
      <c r="Y365" s="3" t="n">
        <v>94</v>
      </c>
      <c r="Z365" s="3" t="n">
        <v>100</v>
      </c>
      <c r="AD365" s="3" t="n">
        <v>38.1</v>
      </c>
      <c r="AO365" s="1" t="n">
        <v>94</v>
      </c>
      <c r="AP365" s="1" t="n">
        <v>163</v>
      </c>
      <c r="AQ365" s="1" t="n">
        <v>148</v>
      </c>
      <c r="AR365" s="1" t="n">
        <v>140</v>
      </c>
      <c r="AS365" s="1" t="n">
        <v>155</v>
      </c>
      <c r="AT365" s="1" t="n">
        <v>3</v>
      </c>
      <c r="AU365" s="1" t="n">
        <f aca="false">((AO365*15)+(AP365*30)+(AQ365*30)+(AR365*30)+(AS365*15))-(AO365*120)</f>
        <v>5985</v>
      </c>
      <c r="AV365" s="1" t="n">
        <f aca="false">((AO365*15)+(AP365*30)+(AQ365*30)+(AR365*30)+(AS365*15))</f>
        <v>17265</v>
      </c>
      <c r="AX365" s="4" t="n">
        <f aca="false">10000/SQRT((AO365*BE365)*(AVERAGE(AO365:AS365)*AVERAGE(BE365:BI365)))</f>
        <v>3.90657572623804</v>
      </c>
      <c r="AY365" s="4" t="n">
        <v>0</v>
      </c>
      <c r="AZ365" s="2" t="n">
        <f aca="false">(AO365*BE365)/405</f>
        <v>2.10745679012346</v>
      </c>
      <c r="BA365" s="2" t="n">
        <v>1</v>
      </c>
      <c r="BB365" s="2" t="n">
        <f aca="false">1/(LOG(BE365)+LOG(AO365))</f>
        <v>0.341155610481925</v>
      </c>
      <c r="BC365" s="2" t="n">
        <f aca="false">(BF365-BE365)/(AP365-AO365)</f>
        <v>0.620579710144928</v>
      </c>
      <c r="BD365" s="2" t="n">
        <f aca="false">(20*BE365)/((AO365/18)-3.5)</f>
        <v>105.445161290323</v>
      </c>
      <c r="BE365" s="3" t="n">
        <v>9.08</v>
      </c>
      <c r="BF365" s="3" t="n">
        <v>51.9</v>
      </c>
      <c r="BG365" s="3" t="n">
        <v>83.9</v>
      </c>
      <c r="BH365" s="3" t="n">
        <v>71.6</v>
      </c>
      <c r="BI365" s="3" t="n">
        <v>57.7</v>
      </c>
      <c r="BJ365" s="2" t="n">
        <f aca="false">((BE365*15)+(BF365*30)+(BG365*30)+(BH365*30)+(BI365*15))-(BE365*120)</f>
        <v>6134.1</v>
      </c>
      <c r="BK365" s="2" t="n">
        <f aca="false">((BE365*15)+(BF365*30)+(BG365*30)+(BH365*30)+(BI365*15))</f>
        <v>7223.7</v>
      </c>
      <c r="BL365" s="2" t="n">
        <f aca="false">(1/BE365)</f>
        <v>0.110132158590308</v>
      </c>
      <c r="BM365" s="2" t="n">
        <f aca="false">(BJ365/AU365)</f>
        <v>1.02491228070175</v>
      </c>
      <c r="BN365" s="2" t="n">
        <f aca="false">(BK365/AV365)</f>
        <v>0.418401390095569</v>
      </c>
      <c r="BO365" s="2" t="n">
        <f aca="false">(AX365*BM365)</f>
        <v>4.00389743731274</v>
      </c>
      <c r="BP365" s="2" t="n">
        <f aca="false">(AX365*BN365)</f>
        <v>1.6345167143716</v>
      </c>
      <c r="BQ365" s="2" t="n">
        <v>2</v>
      </c>
      <c r="BR365" s="4" t="n">
        <f aca="false">(BC365*BL365)</f>
        <v>0.0683457830556088</v>
      </c>
      <c r="BS365" s="1" t="n">
        <v>205</v>
      </c>
      <c r="BT365" s="1" t="n">
        <v>1</v>
      </c>
      <c r="BZ365" s="1" t="n">
        <v>489</v>
      </c>
      <c r="CA365" s="1" t="n">
        <v>1</v>
      </c>
      <c r="CB365" s="1" t="n">
        <v>3</v>
      </c>
      <c r="CL365" s="4" t="n">
        <v>0.05</v>
      </c>
      <c r="CM365" s="4" t="n">
        <v>0.0425</v>
      </c>
      <c r="CN365" s="1" t="n">
        <v>2773</v>
      </c>
      <c r="CO365" s="1" t="n">
        <v>8.1644428416877</v>
      </c>
      <c r="CP365" s="1" t="n">
        <v>10.6033177064551</v>
      </c>
      <c r="CQ365" s="1" t="n">
        <v>2.07717273710783</v>
      </c>
      <c r="CR365" s="1" t="n">
        <v>2.95347998557519</v>
      </c>
      <c r="CS365" s="1" t="n">
        <v>2.62892174540209</v>
      </c>
      <c r="CT365" s="1" t="n">
        <v>85.0342589253516</v>
      </c>
      <c r="CU365" s="1" t="n">
        <v>20.49</v>
      </c>
      <c r="CV365" s="1" t="n">
        <v>1.75</v>
      </c>
      <c r="CW365" s="1" t="n">
        <v>17.14</v>
      </c>
      <c r="CX365" s="1" t="n">
        <v>0</v>
      </c>
      <c r="CY365" s="1" t="n">
        <v>7.43</v>
      </c>
      <c r="CZ365" s="1" t="n">
        <v>0.45</v>
      </c>
      <c r="DA365" s="1" t="n">
        <v>0</v>
      </c>
      <c r="DB365" s="1" t="n">
        <v>0</v>
      </c>
      <c r="DC365" s="1" t="n">
        <v>0</v>
      </c>
      <c r="DD365" s="1" t="n">
        <v>56.6</v>
      </c>
      <c r="DE365" s="1" t="n">
        <v>32.67</v>
      </c>
      <c r="DF365" s="1" t="n">
        <v>6.4</v>
      </c>
      <c r="DG365" s="1" t="n">
        <v>9.1</v>
      </c>
      <c r="DH365" s="1" t="n">
        <v>8.1</v>
      </c>
      <c r="DI365" s="1" t="n">
        <v>494</v>
      </c>
      <c r="DJ365" s="1" t="n">
        <v>589.5</v>
      </c>
      <c r="DK365" s="1" t="n">
        <v>143.3</v>
      </c>
      <c r="DL365" s="1" t="n">
        <v>26.5</v>
      </c>
      <c r="DM365" s="1" t="n">
        <v>5878</v>
      </c>
      <c r="DN365" s="1" t="n">
        <v>1102</v>
      </c>
      <c r="DO365" s="1" t="n">
        <v>2.11</v>
      </c>
      <c r="DP365" s="1" t="n">
        <v>1.74</v>
      </c>
      <c r="DQ365" s="1" t="n">
        <v>2.03</v>
      </c>
      <c r="DR365" s="1" t="n">
        <v>1.08</v>
      </c>
      <c r="DS365" s="1" t="n">
        <v>576.3</v>
      </c>
      <c r="DT365" s="1" t="n">
        <v>507.8</v>
      </c>
      <c r="DU365" s="1" t="n">
        <v>3.69</v>
      </c>
      <c r="DV365" s="1" t="n">
        <v>12.98</v>
      </c>
      <c r="DW365" s="1" t="n">
        <v>3.26</v>
      </c>
      <c r="DX365" s="1" t="n">
        <v>1292</v>
      </c>
      <c r="DY365" s="1" t="n">
        <v>22.92</v>
      </c>
      <c r="DZ365" s="1" t="n">
        <v>3390</v>
      </c>
      <c r="EA365" s="1" t="n">
        <v>273</v>
      </c>
      <c r="EB365" s="1" t="n">
        <v>930</v>
      </c>
      <c r="EC365" s="1" t="n">
        <v>572</v>
      </c>
      <c r="ED365" s="1" t="n">
        <v>92</v>
      </c>
      <c r="EE365" s="1" t="n">
        <v>3.8</v>
      </c>
      <c r="EF365" s="1" t="n">
        <v>0</v>
      </c>
      <c r="EG365" s="1" t="n">
        <v>5</v>
      </c>
      <c r="EH365" s="1" t="n">
        <v>7</v>
      </c>
      <c r="EI365" s="1" t="n">
        <v>1000</v>
      </c>
      <c r="EJ365" s="1" t="n">
        <v>5</v>
      </c>
      <c r="EK365" s="1" t="n">
        <v>5</v>
      </c>
      <c r="EL365" s="1" t="n">
        <v>500</v>
      </c>
      <c r="EM365" s="1" t="n">
        <v>2000</v>
      </c>
      <c r="EN365" s="1" t="n">
        <v>1000</v>
      </c>
      <c r="EO365" s="1" t="n">
        <v>2</v>
      </c>
      <c r="EP365" s="1" t="n">
        <v>1</v>
      </c>
      <c r="EQ365" s="1" t="n">
        <v>7</v>
      </c>
      <c r="ER365" s="1" t="n">
        <v>2000</v>
      </c>
      <c r="ES365" s="1" t="n">
        <v>2</v>
      </c>
      <c r="ET365" s="1" t="n">
        <v>1</v>
      </c>
      <c r="EU365" s="1" t="n">
        <v>4</v>
      </c>
      <c r="EV365" s="1" t="n">
        <v>1000</v>
      </c>
      <c r="EW365" s="1" t="n">
        <v>9</v>
      </c>
      <c r="EX365" s="1" t="n">
        <v>1</v>
      </c>
      <c r="EY365" s="1" t="n">
        <v>2</v>
      </c>
      <c r="EZ365" s="1" t="n">
        <v>8</v>
      </c>
      <c r="FA365" s="1" t="n">
        <v>1</v>
      </c>
      <c r="FB365" s="1" t="n">
        <v>4</v>
      </c>
      <c r="FC365" s="1" t="n">
        <v>3</v>
      </c>
      <c r="FD365" s="1" t="n">
        <v>2</v>
      </c>
      <c r="FE365" s="1" t="n">
        <v>3</v>
      </c>
      <c r="FF365" s="1" t="n">
        <v>0</v>
      </c>
      <c r="FG365" s="1" t="n">
        <v>0</v>
      </c>
      <c r="FH365" s="1" t="n">
        <v>0</v>
      </c>
      <c r="FI365" s="1" t="n">
        <v>0</v>
      </c>
      <c r="FJ365" s="1" t="n">
        <v>4</v>
      </c>
      <c r="FK365" s="1" t="n">
        <v>1</v>
      </c>
      <c r="FL365" s="1" t="n">
        <v>2</v>
      </c>
      <c r="FQ365" s="1" t="n">
        <v>35.64012</v>
      </c>
      <c r="FR365" s="1" t="n">
        <v>6404.703</v>
      </c>
      <c r="FS365" s="1" t="n">
        <v>0.61</v>
      </c>
      <c r="FT365" s="1" t="n">
        <v>1</v>
      </c>
      <c r="FU365" s="1" t="n">
        <v>2</v>
      </c>
      <c r="FV365" s="1" t="n">
        <v>2</v>
      </c>
      <c r="FW365" s="1" t="n">
        <v>2844.74</v>
      </c>
      <c r="FX365" s="1" t="n">
        <v>67.45</v>
      </c>
      <c r="FY365" s="1" t="n">
        <v>17.84</v>
      </c>
      <c r="FZ365" s="1" t="n">
        <v>23.58</v>
      </c>
      <c r="GA365" s="1" t="n">
        <v>24.39</v>
      </c>
      <c r="GB365" s="1" t="n">
        <v>513.37</v>
      </c>
      <c r="GC365" s="1" t="n">
        <v>49.14</v>
      </c>
      <c r="GD365" s="1" t="n">
        <v>59.7</v>
      </c>
      <c r="GE365" s="1" t="n">
        <v>4.59</v>
      </c>
      <c r="GF365" s="1" t="n">
        <v>200.34</v>
      </c>
      <c r="GG365" s="1" t="n">
        <v>3.13</v>
      </c>
      <c r="GH365" s="1" t="n">
        <v>50.3</v>
      </c>
      <c r="GI365" s="1" t="n">
        <v>6.14</v>
      </c>
      <c r="GJ365" s="1" t="n">
        <v>34.38</v>
      </c>
      <c r="GK365" s="1" t="n">
        <v>29.92</v>
      </c>
      <c r="GL365" s="1" t="n">
        <v>11.65</v>
      </c>
      <c r="GM365" s="1" t="n">
        <v>10.12</v>
      </c>
      <c r="GN365" s="1" t="n">
        <v>0</v>
      </c>
      <c r="GO365" s="1" t="n">
        <v>18.67</v>
      </c>
      <c r="GP365" s="1" t="n">
        <v>8.86</v>
      </c>
      <c r="GQ365" s="1" t="n">
        <v>3.2</v>
      </c>
      <c r="GR365" s="1" t="n">
        <v>0.93</v>
      </c>
      <c r="GS365" s="1" t="n">
        <v>829.94</v>
      </c>
      <c r="GT365" s="1" t="n">
        <v>17.74</v>
      </c>
      <c r="GU365" s="1" t="n">
        <v>0.58</v>
      </c>
      <c r="GV365" s="1" t="n">
        <v>382.39</v>
      </c>
      <c r="GW365" s="1" t="n">
        <v>1436.02</v>
      </c>
      <c r="GX365" s="1" t="n">
        <v>2423.95</v>
      </c>
      <c r="GY365" s="1" t="n">
        <v>2370.44</v>
      </c>
      <c r="GZ365" s="1" t="n">
        <v>7.07</v>
      </c>
      <c r="HA365" s="1" t="n">
        <v>1.83</v>
      </c>
      <c r="HB365" s="1" t="n">
        <v>3.76</v>
      </c>
      <c r="HC365" s="1" t="n">
        <v>0</v>
      </c>
      <c r="HD365" s="1" t="n">
        <v>92.51</v>
      </c>
      <c r="HE365" s="1" t="n">
        <v>158.51</v>
      </c>
      <c r="HF365" s="1" t="n">
        <v>2.13</v>
      </c>
      <c r="HG365" s="1" t="n">
        <v>1.64</v>
      </c>
      <c r="HH365" s="1" t="n">
        <v>20.67</v>
      </c>
      <c r="HI365" s="1" t="n">
        <v>3.49</v>
      </c>
      <c r="HJ365" s="1" t="n">
        <v>1.5</v>
      </c>
      <c r="HK365" s="1" t="n">
        <v>1.37</v>
      </c>
      <c r="HL365" s="1" t="n">
        <v>315.49</v>
      </c>
      <c r="HM365" s="1" t="n">
        <v>2.46</v>
      </c>
      <c r="HN365" s="1" t="n">
        <v>32.75</v>
      </c>
      <c r="HO365" s="1" t="n">
        <v>2775.43</v>
      </c>
      <c r="HP365" s="1" t="n">
        <v>2056.18</v>
      </c>
      <c r="HQ365" s="1" t="n">
        <v>28.07</v>
      </c>
      <c r="HR365" s="1" t="n">
        <v>690.4</v>
      </c>
      <c r="HS365" s="1" t="n">
        <v>192.92</v>
      </c>
      <c r="HT365" s="1" t="n">
        <v>2291.53</v>
      </c>
      <c r="HU365" s="1" t="n">
        <v>496.78</v>
      </c>
      <c r="HV365" s="1" t="n">
        <v>57.18</v>
      </c>
      <c r="HW365" s="1" t="n">
        <v>7.97</v>
      </c>
      <c r="HX365" s="1" t="n">
        <v>4.71</v>
      </c>
      <c r="HY365" s="1" t="n">
        <v>4.43</v>
      </c>
      <c r="HZ365" s="1" t="n">
        <v>1.3</v>
      </c>
      <c r="IA365" s="1" t="n">
        <v>6.91</v>
      </c>
      <c r="IB365" s="1" t="n">
        <v>1.4</v>
      </c>
      <c r="IC365" s="1" t="n">
        <v>15.83</v>
      </c>
      <c r="ID365" s="1" t="n">
        <v>5.51</v>
      </c>
      <c r="IE365" s="1" t="n">
        <v>14.16</v>
      </c>
      <c r="IF365" s="1" t="n">
        <v>19.05</v>
      </c>
      <c r="IG365" s="1" t="n">
        <v>10.96</v>
      </c>
      <c r="IH365" s="1" t="n">
        <v>119.6</v>
      </c>
      <c r="II365" s="1" t="n">
        <v>9.37</v>
      </c>
      <c r="IJ365" s="1" t="n">
        <v>123.02</v>
      </c>
      <c r="IK365" s="1" t="n">
        <v>28.95</v>
      </c>
      <c r="IL365" s="1" t="n">
        <v>5099834.6</v>
      </c>
      <c r="IM365" s="1" t="n">
        <v>9934.03</v>
      </c>
      <c r="IN365" s="1" t="n">
        <v>38.38</v>
      </c>
      <c r="IO365" s="1" t="n">
        <v>0.05</v>
      </c>
      <c r="IP365" s="1" t="n">
        <v>0.01</v>
      </c>
      <c r="IQ365" s="1" t="n">
        <v>0.01</v>
      </c>
      <c r="IR365" s="1" t="n">
        <v>0.06</v>
      </c>
      <c r="IS365" s="1" t="n">
        <v>0.2</v>
      </c>
      <c r="IT365" s="1" t="n">
        <v>0.13</v>
      </c>
      <c r="IU365" s="1" t="n">
        <v>0.53</v>
      </c>
      <c r="IV365" s="1" t="n">
        <v>0.74</v>
      </c>
      <c r="IW365" s="1" t="n">
        <v>7.64</v>
      </c>
      <c r="IX365" s="1" t="n">
        <v>6.43</v>
      </c>
      <c r="IY365" s="1" t="n">
        <v>3.71</v>
      </c>
      <c r="IZ365" s="1" t="n">
        <v>2.79</v>
      </c>
      <c r="JA365" s="1" t="n">
        <v>0.67</v>
      </c>
      <c r="JB365" s="1" t="n">
        <v>0.04</v>
      </c>
      <c r="JC365" s="1" t="n">
        <v>15.85</v>
      </c>
      <c r="JD365" s="1" t="n">
        <v>9.41</v>
      </c>
      <c r="JE365" s="1" t="n">
        <v>0.97</v>
      </c>
      <c r="JF365" s="1" t="n">
        <v>0.1</v>
      </c>
      <c r="JG365" s="1" t="n">
        <v>0</v>
      </c>
      <c r="JH365" s="1" t="n">
        <v>8.73</v>
      </c>
      <c r="JI365" s="1" t="n">
        <v>5.85</v>
      </c>
      <c r="JJ365" s="1" t="n">
        <v>0.09</v>
      </c>
      <c r="JK365" s="1" t="n">
        <v>0.21</v>
      </c>
      <c r="JL365" s="1" t="n">
        <v>0.55</v>
      </c>
      <c r="JM365" s="1" t="n">
        <v>0.52</v>
      </c>
      <c r="JN365" s="1" t="n">
        <v>0</v>
      </c>
      <c r="JO365" s="1" t="n">
        <v>0.04</v>
      </c>
      <c r="JP365" s="1" t="n">
        <v>0.02</v>
      </c>
      <c r="JQ365" s="1" t="n">
        <v>0</v>
      </c>
      <c r="JR365" s="1" t="n">
        <v>0</v>
      </c>
      <c r="JS365" s="1" t="n">
        <v>0</v>
      </c>
      <c r="JT365" s="1" t="n">
        <v>0.02</v>
      </c>
      <c r="JU365" s="1" t="n">
        <v>0.01</v>
      </c>
      <c r="JV365" s="1" t="n">
        <v>52</v>
      </c>
      <c r="JW365" s="1" t="n">
        <v>3120</v>
      </c>
      <c r="JX365" s="1" t="n">
        <v>46.8</v>
      </c>
      <c r="JY365" s="1" t="n">
        <v>11.0608</v>
      </c>
      <c r="JZ365" s="1" t="n">
        <v>8.226</v>
      </c>
      <c r="KA365" s="1" t="n">
        <v>493.56</v>
      </c>
      <c r="KB365" s="1" t="n">
        <v>6.03</v>
      </c>
      <c r="KC365" s="1" t="n">
        <v>2.242</v>
      </c>
      <c r="KD365" s="1" t="n">
        <v>134.52</v>
      </c>
      <c r="KE365" s="1" t="n">
        <v>51.226</v>
      </c>
      <c r="KF365" s="1" t="n">
        <v>103.226</v>
      </c>
      <c r="KG365" s="1" t="n">
        <v>144.3622</v>
      </c>
    </row>
    <row r="366" customFormat="false" ht="15" hidden="false" customHeight="true" outlineLevel="0" collapsed="false">
      <c r="A366" s="1" t="n">
        <v>31291</v>
      </c>
      <c r="B366" s="1" t="n">
        <v>1</v>
      </c>
      <c r="C366" s="1" t="n">
        <v>47</v>
      </c>
      <c r="D366" s="1" t="n">
        <v>1</v>
      </c>
      <c r="E366" s="1" t="n">
        <v>0</v>
      </c>
      <c r="F366" s="1" t="n">
        <v>1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</v>
      </c>
      <c r="M366" s="1" t="n">
        <v>0</v>
      </c>
      <c r="N366" s="1" t="n">
        <v>0</v>
      </c>
      <c r="O366" s="1" t="n">
        <v>1</v>
      </c>
      <c r="P366" s="1" t="n">
        <f aca="false">SUM(E366:O366)</f>
        <v>2</v>
      </c>
      <c r="Q366" s="1" t="n">
        <v>104</v>
      </c>
      <c r="R366" s="1" t="n">
        <v>80</v>
      </c>
      <c r="S366" s="1" t="n">
        <v>24</v>
      </c>
      <c r="T366" s="2" t="n">
        <v>88</v>
      </c>
      <c r="U366" s="3" t="n">
        <v>71.9</v>
      </c>
      <c r="V366" s="3" t="n">
        <v>174</v>
      </c>
      <c r="W366" s="2" t="n">
        <v>23.7481833795746</v>
      </c>
      <c r="X366" s="2" t="n">
        <v>0</v>
      </c>
      <c r="Y366" s="3" t="n">
        <v>87.5</v>
      </c>
      <c r="Z366" s="3" t="n">
        <v>97</v>
      </c>
      <c r="AD366" s="3" t="n">
        <v>21.5</v>
      </c>
      <c r="AO366" s="1" t="n">
        <v>89</v>
      </c>
      <c r="AP366" s="1" t="n">
        <v>161</v>
      </c>
      <c r="AQ366" s="1" t="n">
        <v>131</v>
      </c>
      <c r="AR366" s="1" t="n">
        <v>124</v>
      </c>
      <c r="AS366" s="1" t="n">
        <v>65</v>
      </c>
      <c r="AT366" s="1" t="n">
        <v>1</v>
      </c>
      <c r="AU366" s="1" t="n">
        <f aca="false">((AO366*15)+(AP366*30)+(AQ366*30)+(AR366*30)+(AS366*15))-(AO366*120)</f>
        <v>4110</v>
      </c>
      <c r="AV366" s="1" t="n">
        <f aca="false">((AO366*15)+(AP366*30)+(AQ366*30)+(AR366*30)+(AS366*15))</f>
        <v>14790</v>
      </c>
      <c r="AX366" s="4" t="n">
        <f aca="false">10000/SQRT((AO366*BE366)*(AVERAGE(AO366:AS366)*AVERAGE(BE366:BI366)))</f>
        <v>9.0252775784858</v>
      </c>
      <c r="AY366" s="4" t="n">
        <v>0</v>
      </c>
      <c r="AZ366" s="2" t="n">
        <f aca="false">(AO366*BE366)/405</f>
        <v>0.722987654320988</v>
      </c>
      <c r="BA366" s="2" t="n">
        <v>0</v>
      </c>
      <c r="BB366" s="2" t="n">
        <f aca="false">1/(LOG(BE366)+LOG(AO366))</f>
        <v>0.405418679372629</v>
      </c>
      <c r="BC366" s="2" t="n">
        <f aca="false">(BF366-BE366)/(AP366-AO366)</f>
        <v>0.870972222222222</v>
      </c>
      <c r="BD366" s="2" t="n">
        <f aca="false">(20*BE366)/((AO366/18)-3.5)</f>
        <v>45.5538461538461</v>
      </c>
      <c r="BE366" s="3" t="n">
        <v>3.29</v>
      </c>
      <c r="BF366" s="3" t="n">
        <v>66</v>
      </c>
      <c r="BG366" s="3" t="n">
        <v>44.7</v>
      </c>
      <c r="BH366" s="3" t="n">
        <v>50.8</v>
      </c>
      <c r="BI366" s="3" t="n">
        <v>19.1</v>
      </c>
      <c r="BJ366" s="2" t="n">
        <f aca="false">((BE366*15)+(BF366*30)+(BG366*30)+(BH366*30)+(BI366*15))-(BE366*120)</f>
        <v>4786.05</v>
      </c>
      <c r="BK366" s="2" t="n">
        <f aca="false">((BE366*15)+(BF366*30)+(BG366*30)+(BH366*30)+(BI366*15))</f>
        <v>5180.85</v>
      </c>
      <c r="BL366" s="2" t="n">
        <f aca="false">(1/BE366)</f>
        <v>0.303951367781155</v>
      </c>
      <c r="BM366" s="2" t="n">
        <f aca="false">(BJ366/AU366)</f>
        <v>1.16448905109489</v>
      </c>
      <c r="BN366" s="2" t="n">
        <f aca="false">(BK366/AV366)</f>
        <v>0.350294117647059</v>
      </c>
      <c r="BO366" s="2" t="n">
        <f aca="false">(AX366*BM366)</f>
        <v>10.5098369232389</v>
      </c>
      <c r="BP366" s="2" t="n">
        <f aca="false">(AX366*BN366)</f>
        <v>3.16150164587547</v>
      </c>
      <c r="BQ366" s="2" t="n">
        <v>2</v>
      </c>
      <c r="BR366" s="4" t="n">
        <f aca="false">(BC366*BL366)</f>
        <v>0.264733198243837</v>
      </c>
      <c r="BS366" s="1" t="n">
        <v>208</v>
      </c>
      <c r="BT366" s="1" t="n">
        <v>1</v>
      </c>
      <c r="BU366" s="1" t="n">
        <v>18</v>
      </c>
      <c r="BV366" s="1" t="n">
        <v>1</v>
      </c>
      <c r="BW366" s="1" t="n">
        <v>149</v>
      </c>
      <c r="BX366" s="1" t="n">
        <v>1</v>
      </c>
      <c r="BY366" s="1" t="n">
        <v>41</v>
      </c>
      <c r="BZ366" s="1" t="n">
        <v>206</v>
      </c>
      <c r="CA366" s="1" t="n">
        <v>1</v>
      </c>
      <c r="CB366" s="1" t="n">
        <v>1</v>
      </c>
      <c r="CL366" s="4" t="n">
        <v>0.0425</v>
      </c>
      <c r="CM366" s="4" t="n">
        <v>0.04</v>
      </c>
      <c r="CN366" s="1" t="n">
        <v>1882</v>
      </c>
      <c r="CO366" s="1" t="n">
        <v>18.3421891604676</v>
      </c>
      <c r="CP366" s="1" t="n">
        <v>31.9925611052072</v>
      </c>
      <c r="CQ366" s="1" t="n">
        <v>6.1211477151966</v>
      </c>
      <c r="CR366" s="1" t="n">
        <v>8.56004250797025</v>
      </c>
      <c r="CS366" s="1" t="n">
        <v>3.20403825717322</v>
      </c>
      <c r="CT366" s="1" t="n">
        <v>49.1817215727949</v>
      </c>
      <c r="CU366" s="1" t="n">
        <v>3.8</v>
      </c>
      <c r="CV366" s="1" t="n">
        <v>7</v>
      </c>
      <c r="CW366" s="1" t="n">
        <v>9.6</v>
      </c>
      <c r="CX366" s="1" t="n">
        <v>0</v>
      </c>
      <c r="CY366" s="1" t="n">
        <v>0</v>
      </c>
      <c r="CZ366" s="1" t="n">
        <v>2.3</v>
      </c>
      <c r="DA366" s="1" t="n">
        <v>1.3</v>
      </c>
      <c r="DB366" s="1" t="n">
        <v>0</v>
      </c>
      <c r="DC366" s="1" t="n">
        <v>6.4</v>
      </c>
      <c r="DD366" s="1" t="n">
        <v>86.3</v>
      </c>
      <c r="DE366" s="1" t="n">
        <v>66.9</v>
      </c>
      <c r="DF366" s="1" t="n">
        <v>12.8</v>
      </c>
      <c r="DG366" s="1" t="n">
        <v>17.9</v>
      </c>
      <c r="DH366" s="1" t="n">
        <v>6.7</v>
      </c>
      <c r="DI366" s="1" t="n">
        <v>255</v>
      </c>
      <c r="DJ366" s="1" t="n">
        <v>231.4</v>
      </c>
      <c r="DK366" s="1" t="n">
        <v>61.4</v>
      </c>
      <c r="DL366" s="1" t="n">
        <v>10.2</v>
      </c>
      <c r="DM366" s="1" t="n">
        <v>2154</v>
      </c>
      <c r="DN366" s="1" t="n">
        <v>2089</v>
      </c>
      <c r="DO366" s="1" t="n">
        <v>0.79</v>
      </c>
      <c r="DP366" s="1" t="n">
        <v>1.47</v>
      </c>
      <c r="DQ366" s="1" t="n">
        <v>0.95</v>
      </c>
      <c r="DR366" s="1" t="n">
        <v>4.67</v>
      </c>
      <c r="DS366" s="1" t="n">
        <v>99.5</v>
      </c>
      <c r="DT366" s="1" t="n">
        <v>136.4</v>
      </c>
      <c r="DU366" s="1" t="n">
        <v>1.81</v>
      </c>
      <c r="DV366" s="1" t="n">
        <v>10.03</v>
      </c>
      <c r="DW366" s="1" t="n">
        <v>0.99</v>
      </c>
      <c r="DX366" s="1" t="n">
        <v>1500</v>
      </c>
      <c r="DY366" s="1" t="n">
        <v>14.97</v>
      </c>
      <c r="DZ366" s="1" t="n">
        <v>2087</v>
      </c>
      <c r="EA366" s="1" t="n">
        <v>180</v>
      </c>
      <c r="EB366" s="1" t="n">
        <v>3404</v>
      </c>
      <c r="EC366" s="1" t="n">
        <v>714</v>
      </c>
      <c r="ED366" s="1" t="n">
        <v>48</v>
      </c>
      <c r="EE366" s="1" t="n">
        <v>8.5</v>
      </c>
      <c r="EF366" s="1" t="n">
        <v>0</v>
      </c>
      <c r="EG366" s="1" t="n">
        <v>8</v>
      </c>
      <c r="EH366" s="1" t="n">
        <v>2</v>
      </c>
      <c r="EI366" s="1" t="n">
        <v>500</v>
      </c>
      <c r="EJ366" s="1" t="n">
        <v>31</v>
      </c>
      <c r="EK366" s="1" t="n">
        <v>5</v>
      </c>
      <c r="EL366" s="1" t="n">
        <v>450</v>
      </c>
      <c r="EM366" s="1" t="n">
        <v>1000</v>
      </c>
      <c r="EN366" s="1" t="n">
        <v>900</v>
      </c>
      <c r="EO366" s="1" t="n">
        <v>4</v>
      </c>
      <c r="EP366" s="1" t="n">
        <v>1</v>
      </c>
      <c r="EQ366" s="1" t="n">
        <v>1</v>
      </c>
      <c r="ER366" s="1" t="n">
        <v>600</v>
      </c>
      <c r="ES366" s="1" t="n">
        <v>3</v>
      </c>
      <c r="ET366" s="1" t="n">
        <v>1</v>
      </c>
      <c r="EU366" s="1" t="n">
        <v>3</v>
      </c>
      <c r="EV366" s="1" t="n">
        <v>300</v>
      </c>
      <c r="EW366" s="1" t="n">
        <v>2</v>
      </c>
      <c r="EX366" s="1" t="n">
        <v>1</v>
      </c>
      <c r="EY366" s="1" t="n">
        <v>1</v>
      </c>
      <c r="EZ366" s="1" t="n">
        <v>1</v>
      </c>
      <c r="FA366" s="1" t="n">
        <v>0</v>
      </c>
      <c r="FB366" s="1" t="n">
        <v>0</v>
      </c>
      <c r="FC366" s="1" t="n">
        <v>0</v>
      </c>
      <c r="FD366" s="1" t="n">
        <v>1</v>
      </c>
      <c r="FE366" s="1" t="n">
        <v>2</v>
      </c>
      <c r="FF366" s="1" t="n">
        <v>1</v>
      </c>
      <c r="FG366" s="1" t="n">
        <v>3</v>
      </c>
      <c r="FH366" s="1" t="n">
        <v>0</v>
      </c>
      <c r="FI366" s="1" t="n">
        <v>0</v>
      </c>
      <c r="FJ366" s="1" t="n">
        <v>4</v>
      </c>
      <c r="FK366" s="1" t="n">
        <v>1</v>
      </c>
      <c r="FL366" s="1" t="n">
        <v>3</v>
      </c>
      <c r="FN366" s="1" t="n">
        <v>19</v>
      </c>
      <c r="FO366" s="1" t="n">
        <v>1</v>
      </c>
      <c r="FP366" s="1" t="n">
        <v>1</v>
      </c>
      <c r="FQ366" s="1" t="n">
        <v>27.90339</v>
      </c>
      <c r="FR366" s="1" t="n">
        <v>122.7139</v>
      </c>
      <c r="FS366" s="1" t="n">
        <v>0.02</v>
      </c>
      <c r="FT366" s="1" t="n">
        <v>1</v>
      </c>
      <c r="FU366" s="1" t="n">
        <v>4</v>
      </c>
      <c r="FV366" s="1" t="n">
        <v>2</v>
      </c>
      <c r="FW366" s="1" t="n">
        <v>1739.23</v>
      </c>
      <c r="FX366" s="1" t="n">
        <v>59.9</v>
      </c>
      <c r="FY366" s="1" t="n">
        <v>15.72</v>
      </c>
      <c r="FZ366" s="1" t="n">
        <v>18.59</v>
      </c>
      <c r="GA366" s="1" t="n">
        <v>21.39</v>
      </c>
      <c r="GB366" s="1" t="n">
        <v>270.2</v>
      </c>
      <c r="GC366" s="1" t="n">
        <v>36.76</v>
      </c>
      <c r="GD366" s="1" t="n">
        <v>24.3</v>
      </c>
      <c r="GE366" s="1" t="n">
        <v>10.38</v>
      </c>
      <c r="GF366" s="1" t="n">
        <v>82.83</v>
      </c>
      <c r="GG366" s="1" t="n">
        <v>0.77</v>
      </c>
      <c r="GH366" s="1" t="n">
        <v>19.85</v>
      </c>
      <c r="GI366" s="1" t="n">
        <v>5.87</v>
      </c>
      <c r="GJ366" s="1" t="n">
        <v>23.6</v>
      </c>
      <c r="GK366" s="1" t="n">
        <v>19.74</v>
      </c>
      <c r="GL366" s="1" t="n">
        <v>10.45</v>
      </c>
      <c r="GM366" s="1" t="n">
        <v>5.42</v>
      </c>
      <c r="GN366" s="1" t="n">
        <v>0</v>
      </c>
      <c r="GO366" s="1" t="n">
        <v>13.93</v>
      </c>
      <c r="GP366" s="1" t="n">
        <v>3.83</v>
      </c>
      <c r="GQ366" s="1" t="n">
        <v>3.52</v>
      </c>
      <c r="GR366" s="1" t="n">
        <v>1.31</v>
      </c>
      <c r="GS366" s="1" t="n">
        <v>1062.52</v>
      </c>
      <c r="GT366" s="1" t="n">
        <v>11.29</v>
      </c>
      <c r="GU366" s="1" t="n">
        <v>0.22</v>
      </c>
      <c r="GV366" s="1" t="n">
        <v>313.35</v>
      </c>
      <c r="GW366" s="1" t="n">
        <v>1296.91</v>
      </c>
      <c r="GX366" s="1" t="n">
        <v>3227.26</v>
      </c>
      <c r="GY366" s="1" t="n">
        <v>2011.37</v>
      </c>
      <c r="GZ366" s="1" t="n">
        <v>6.38</v>
      </c>
      <c r="HA366" s="1" t="n">
        <v>1.84</v>
      </c>
      <c r="HB366" s="1" t="n">
        <v>1.89</v>
      </c>
      <c r="HC366" s="1" t="n">
        <v>0</v>
      </c>
      <c r="HD366" s="1" t="n">
        <v>43.64</v>
      </c>
      <c r="HE366" s="1" t="n">
        <v>181.06</v>
      </c>
      <c r="HF366" s="1" t="n">
        <v>1.65</v>
      </c>
      <c r="HG366" s="1" t="n">
        <v>1.96</v>
      </c>
      <c r="HH366" s="1" t="n">
        <v>14.14</v>
      </c>
      <c r="HI366" s="1" t="n">
        <v>4.46</v>
      </c>
      <c r="HJ366" s="1" t="n">
        <v>1.67</v>
      </c>
      <c r="HK366" s="1" t="n">
        <v>1.03</v>
      </c>
      <c r="HL366" s="1" t="n">
        <v>419.8</v>
      </c>
      <c r="HM366" s="1" t="n">
        <v>2.97</v>
      </c>
      <c r="HN366" s="1" t="n">
        <v>74.85</v>
      </c>
      <c r="HO366" s="1" t="n">
        <v>5283.87</v>
      </c>
      <c r="HP366" s="1" t="n">
        <v>7112.86</v>
      </c>
      <c r="HQ366" s="1" t="n">
        <v>93.9</v>
      </c>
      <c r="HR366" s="1" t="n">
        <v>3263.48</v>
      </c>
      <c r="HS366" s="1" t="n">
        <v>420.46</v>
      </c>
      <c r="HT366" s="1" t="n">
        <v>10523.49</v>
      </c>
      <c r="HU366" s="1" t="n">
        <v>1988.07</v>
      </c>
      <c r="HV366" s="1" t="n">
        <v>287.52</v>
      </c>
      <c r="HW366" s="1" t="n">
        <v>6.97</v>
      </c>
      <c r="HX366" s="1" t="n">
        <v>5.49</v>
      </c>
      <c r="HY366" s="1" t="n">
        <v>5.72</v>
      </c>
      <c r="HZ366" s="1" t="n">
        <v>0.61</v>
      </c>
      <c r="IA366" s="1" t="n">
        <v>8.58</v>
      </c>
      <c r="IB366" s="1" t="n">
        <v>1.75</v>
      </c>
      <c r="IC366" s="1" t="n">
        <v>17.41</v>
      </c>
      <c r="ID366" s="1" t="n">
        <v>6.85</v>
      </c>
      <c r="IE366" s="1" t="n">
        <v>14.36</v>
      </c>
      <c r="IF366" s="1" t="n">
        <v>17.88</v>
      </c>
      <c r="IG366" s="1" t="n">
        <v>12.03</v>
      </c>
      <c r="IH366" s="1" t="n">
        <v>174.37</v>
      </c>
      <c r="II366" s="1" t="n">
        <v>0.04</v>
      </c>
      <c r="IJ366" s="1" t="n">
        <v>138.37</v>
      </c>
      <c r="IK366" s="1" t="n">
        <v>92.42</v>
      </c>
      <c r="IL366" s="1" t="n">
        <v>1237604.9</v>
      </c>
      <c r="IM366" s="1" t="n">
        <v>4580.33</v>
      </c>
      <c r="IN366" s="1" t="n">
        <v>37.32</v>
      </c>
      <c r="IO366" s="1" t="n">
        <v>0.06</v>
      </c>
      <c r="IP366" s="1" t="n">
        <v>0.06</v>
      </c>
      <c r="IQ366" s="1" t="n">
        <v>0.07</v>
      </c>
      <c r="IR366" s="1" t="n">
        <v>0.13</v>
      </c>
      <c r="IS366" s="1" t="n">
        <v>0.15</v>
      </c>
      <c r="IT366" s="1" t="n">
        <v>0.02</v>
      </c>
      <c r="IU366" s="1" t="n">
        <v>0.32</v>
      </c>
      <c r="IV366" s="1" t="n">
        <v>0.22</v>
      </c>
      <c r="IW366" s="1" t="n">
        <v>5.07</v>
      </c>
      <c r="IX366" s="1" t="n">
        <v>3.93</v>
      </c>
      <c r="IY366" s="1" t="n">
        <v>2.43</v>
      </c>
      <c r="IZ366" s="1" t="n">
        <v>1.5</v>
      </c>
      <c r="JA366" s="1" t="n">
        <v>0.45</v>
      </c>
      <c r="JB366" s="1" t="n">
        <v>0</v>
      </c>
      <c r="JC366" s="1" t="n">
        <v>14.37</v>
      </c>
      <c r="JD366" s="1" t="n">
        <v>6.44</v>
      </c>
      <c r="JE366" s="1" t="n">
        <v>1</v>
      </c>
      <c r="JF366" s="1" t="n">
        <v>0.05</v>
      </c>
      <c r="JG366" s="1" t="n">
        <v>0</v>
      </c>
      <c r="JH366" s="1" t="n">
        <v>7.2</v>
      </c>
      <c r="JI366" s="1" t="n">
        <v>6.14</v>
      </c>
      <c r="JJ366" s="1" t="n">
        <v>0.09</v>
      </c>
      <c r="JK366" s="1" t="n">
        <v>0.29</v>
      </c>
      <c r="JL366" s="1" t="n">
        <v>0.46</v>
      </c>
      <c r="JM366" s="1" t="n">
        <v>0.68</v>
      </c>
      <c r="JN366" s="1" t="n">
        <v>0</v>
      </c>
      <c r="JO366" s="1" t="n">
        <v>0.04</v>
      </c>
      <c r="JP366" s="1" t="n">
        <v>0.03</v>
      </c>
      <c r="JQ366" s="1" t="n">
        <v>0</v>
      </c>
      <c r="JR366" s="1" t="n">
        <v>0</v>
      </c>
      <c r="JS366" s="1" t="n">
        <v>0</v>
      </c>
      <c r="JT366" s="1" t="n">
        <v>0.03</v>
      </c>
      <c r="JU366" s="1" t="n">
        <v>0.02</v>
      </c>
      <c r="JV366" s="1" t="n">
        <v>37</v>
      </c>
      <c r="JW366" s="1" t="n">
        <v>2220</v>
      </c>
      <c r="JX366" s="1" t="n">
        <v>33.3</v>
      </c>
      <c r="JY366" s="1" t="n">
        <v>17.0375</v>
      </c>
      <c r="JZ366" s="1" t="n">
        <v>12.125</v>
      </c>
      <c r="KA366" s="1" t="n">
        <v>727.5</v>
      </c>
      <c r="KB366" s="1" t="n">
        <v>53.3312</v>
      </c>
      <c r="KC366" s="1" t="n">
        <v>19.726</v>
      </c>
      <c r="KD366" s="1" t="n">
        <v>1183.56</v>
      </c>
      <c r="KE366" s="1" t="n">
        <v>63.551</v>
      </c>
      <c r="KF366" s="1" t="n">
        <v>100.551</v>
      </c>
      <c r="KG366" s="1" t="n">
        <v>158.3207</v>
      </c>
    </row>
    <row r="367" customFormat="false" ht="15" hidden="false" customHeight="true" outlineLevel="0" collapsed="false">
      <c r="A367" s="1" t="n">
        <v>31295</v>
      </c>
      <c r="B367" s="1" t="n">
        <v>2</v>
      </c>
      <c r="C367" s="1" t="n">
        <v>44</v>
      </c>
      <c r="D367" s="1" t="n">
        <v>1</v>
      </c>
      <c r="E367" s="1" t="n">
        <v>1</v>
      </c>
      <c r="F367" s="1" t="n">
        <v>0</v>
      </c>
      <c r="G367" s="1" t="n">
        <v>1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</v>
      </c>
      <c r="M367" s="1" t="n">
        <v>0</v>
      </c>
      <c r="N367" s="1" t="n">
        <v>0</v>
      </c>
      <c r="O367" s="1" t="n">
        <v>1</v>
      </c>
      <c r="P367" s="1" t="n">
        <f aca="false">SUM(E367:O367)</f>
        <v>3</v>
      </c>
      <c r="Q367" s="1" t="n">
        <v>98</v>
      </c>
      <c r="R367" s="1" t="n">
        <v>66</v>
      </c>
      <c r="S367" s="1" t="n">
        <v>32</v>
      </c>
      <c r="T367" s="2" t="n">
        <v>76.6666666666667</v>
      </c>
      <c r="U367" s="3" t="n">
        <v>63.4</v>
      </c>
      <c r="V367" s="3" t="n">
        <v>158.2</v>
      </c>
      <c r="W367" s="2" t="n">
        <v>25.3323978193361</v>
      </c>
      <c r="X367" s="2" t="n">
        <v>1</v>
      </c>
      <c r="Y367" s="3" t="n">
        <v>78</v>
      </c>
      <c r="Z367" s="3" t="n">
        <v>94</v>
      </c>
      <c r="AA367" s="2" t="e">
        <f aca="false">{#NUM!}</f>
        <v>#N/A</v>
      </c>
      <c r="AB367" s="2" t="n">
        <v>0.493046776232617</v>
      </c>
      <c r="AC367" s="2" t="n">
        <v>0.829787234042553</v>
      </c>
      <c r="AD367" s="3" t="n">
        <v>34.4</v>
      </c>
      <c r="AO367" s="1" t="n">
        <v>96</v>
      </c>
      <c r="AP367" s="1" t="n">
        <v>150</v>
      </c>
      <c r="AQ367" s="1" t="n">
        <v>187</v>
      </c>
      <c r="AR367" s="1" t="n">
        <v>147</v>
      </c>
      <c r="AS367" s="1" t="n">
        <v>116</v>
      </c>
      <c r="AT367" s="1" t="n">
        <v>1</v>
      </c>
      <c r="AU367" s="1" t="n">
        <f aca="false">((AO367*15)+(AP367*30)+(AQ367*30)+(AR367*30)+(AS367*15))-(AO367*120)</f>
        <v>6180</v>
      </c>
      <c r="AV367" s="1" t="n">
        <f aca="false">((AO367*15)+(AP367*30)+(AQ367*30)+(AR367*30)+(AS367*15))</f>
        <v>17700</v>
      </c>
      <c r="AW367" s="1" t="n">
        <v>5.31</v>
      </c>
      <c r="AX367" s="4" t="n">
        <f aca="false">10000/SQRT((AO367*BE367)*(AVERAGE(AO367:AS367)*AVERAGE(BE367:BI367)))</f>
        <v>1.78897745047835</v>
      </c>
      <c r="AY367" s="4" t="n">
        <v>1</v>
      </c>
      <c r="AZ367" s="2" t="n">
        <f aca="false">(AO367*BE367)/405</f>
        <v>8.65185185185185</v>
      </c>
      <c r="BA367" s="2" t="n">
        <v>1</v>
      </c>
      <c r="BB367" s="2" t="n">
        <f aca="false">1/(LOG(BE367)+LOG(AO367))</f>
        <v>0.282122137587079</v>
      </c>
      <c r="BC367" s="2" t="n">
        <f aca="false">(BF367-BE367)/(AP367-AO367)</f>
        <v>0.692592592592593</v>
      </c>
      <c r="BD367" s="2" t="n">
        <f aca="false">(20*BE367)/((AO367/18)-3.5)</f>
        <v>398.181818181818</v>
      </c>
      <c r="BE367" s="3" t="n">
        <v>36.5</v>
      </c>
      <c r="BF367" s="3" t="n">
        <v>73.9</v>
      </c>
      <c r="BG367" s="3" t="n">
        <v>68.7</v>
      </c>
      <c r="BH367" s="3" t="n">
        <v>82.2</v>
      </c>
      <c r="BI367" s="3" t="n">
        <v>59</v>
      </c>
      <c r="BJ367" s="2" t="n">
        <f aca="false">((BE367*15)+(BF367*30)+(BG367*30)+(BH367*30)+(BI367*15))-(BE367*120)</f>
        <v>3796.5</v>
      </c>
      <c r="BK367" s="2" t="n">
        <f aca="false">((BE367*15)+(BF367*30)+(BG367*30)+(BH367*30)+(BI367*15))</f>
        <v>8176.5</v>
      </c>
      <c r="BL367" s="2" t="n">
        <f aca="false">(1/BE367)</f>
        <v>0.0273972602739726</v>
      </c>
      <c r="BM367" s="2" t="n">
        <f aca="false">(BJ367/AU367)</f>
        <v>0.614320388349515</v>
      </c>
      <c r="BN367" s="2" t="n">
        <f aca="false">(BK367/AV367)</f>
        <v>0.461949152542373</v>
      </c>
      <c r="BO367" s="2" t="n">
        <f aca="false">(AX367*BM367)</f>
        <v>1.09900532212639</v>
      </c>
      <c r="BP367" s="2" t="n">
        <f aca="false">(AX367*BN367)</f>
        <v>0.826416617165891</v>
      </c>
      <c r="BQ367" s="2" t="n">
        <v>1</v>
      </c>
      <c r="BR367" s="4" t="n">
        <f aca="false">(BC367*BL367)</f>
        <v>0.0189751395230847</v>
      </c>
      <c r="BS367" s="1" t="n">
        <v>163</v>
      </c>
      <c r="BT367" s="1" t="n">
        <v>0</v>
      </c>
      <c r="BU367" s="1" t="n">
        <v>32</v>
      </c>
      <c r="BV367" s="1" t="n">
        <v>1</v>
      </c>
      <c r="BW367" s="1" t="n">
        <v>80</v>
      </c>
      <c r="BX367" s="1" t="n">
        <v>0</v>
      </c>
      <c r="BY367" s="1" t="n">
        <v>51</v>
      </c>
      <c r="BZ367" s="1" t="n">
        <v>256</v>
      </c>
      <c r="CA367" s="1" t="n">
        <v>1</v>
      </c>
      <c r="CB367" s="1" t="n">
        <v>3</v>
      </c>
      <c r="CL367" s="4" t="n">
        <v>0.04</v>
      </c>
      <c r="CM367" s="4" t="n">
        <v>0.0375</v>
      </c>
      <c r="CN367" s="1" t="n">
        <v>1112</v>
      </c>
      <c r="CO367" s="1" t="n">
        <v>22.841726618705</v>
      </c>
      <c r="CP367" s="1" t="n">
        <v>19.1007194244604</v>
      </c>
      <c r="CQ367" s="1" t="n">
        <v>3.07553956834532</v>
      </c>
      <c r="CR367" s="1" t="n">
        <v>4.85611510791367</v>
      </c>
      <c r="CS367" s="1" t="n">
        <v>3.56115107913669</v>
      </c>
      <c r="CT367" s="1" t="n">
        <v>61.726618705036</v>
      </c>
      <c r="CU367" s="1" t="n">
        <v>1.8</v>
      </c>
      <c r="CV367" s="1" t="n">
        <v>5.9</v>
      </c>
      <c r="CW367" s="1" t="n">
        <v>6.2</v>
      </c>
      <c r="CX367" s="1" t="n">
        <v>0</v>
      </c>
      <c r="CY367" s="1" t="n">
        <v>1.5</v>
      </c>
      <c r="CZ367" s="1" t="n">
        <v>0.7</v>
      </c>
      <c r="DA367" s="1" t="n">
        <v>0</v>
      </c>
      <c r="DB367" s="1" t="n">
        <v>0</v>
      </c>
      <c r="DC367" s="1" t="n">
        <v>4.6</v>
      </c>
      <c r="DD367" s="1" t="n">
        <v>63.5</v>
      </c>
      <c r="DE367" s="1" t="n">
        <v>23.6</v>
      </c>
      <c r="DF367" s="1" t="n">
        <v>3.8</v>
      </c>
      <c r="DG367" s="1" t="n">
        <v>6</v>
      </c>
      <c r="DH367" s="1" t="n">
        <v>4.4</v>
      </c>
      <c r="DI367" s="1" t="n">
        <v>287</v>
      </c>
      <c r="DJ367" s="1" t="n">
        <v>171.6</v>
      </c>
      <c r="DK367" s="1" t="n">
        <v>20.4</v>
      </c>
      <c r="DL367" s="1" t="n">
        <v>13.2</v>
      </c>
      <c r="DM367" s="1" t="n">
        <v>997</v>
      </c>
      <c r="DN367" s="1" t="n">
        <v>1862</v>
      </c>
      <c r="DO367" s="1" t="n">
        <v>1.12</v>
      </c>
      <c r="DP367" s="1" t="n">
        <v>0.96</v>
      </c>
      <c r="DQ367" s="1" t="n">
        <v>1.51</v>
      </c>
      <c r="DR367" s="1" t="n">
        <v>0.89</v>
      </c>
      <c r="DS367" s="1" t="n">
        <v>396.7</v>
      </c>
      <c r="DT367" s="1" t="n">
        <v>193.7</v>
      </c>
      <c r="DU367" s="1" t="n">
        <v>2.85</v>
      </c>
      <c r="DV367" s="1" t="n">
        <v>19.25</v>
      </c>
      <c r="DW367" s="1" t="n">
        <v>1.24</v>
      </c>
      <c r="DX367" s="1" t="n">
        <v>837</v>
      </c>
      <c r="DY367" s="1" t="n">
        <v>11.28</v>
      </c>
      <c r="DZ367" s="1" t="n">
        <v>2465</v>
      </c>
      <c r="EA367" s="1" t="n">
        <v>230</v>
      </c>
      <c r="EB367" s="1" t="n">
        <v>438</v>
      </c>
      <c r="EC367" s="1" t="n">
        <v>605</v>
      </c>
      <c r="ED367" s="1" t="n">
        <v>64</v>
      </c>
      <c r="EE367" s="1" t="n">
        <v>3.9</v>
      </c>
      <c r="EF367" s="1" t="n">
        <v>0</v>
      </c>
      <c r="EG367" s="1" t="n">
        <v>10</v>
      </c>
      <c r="EH367" s="1" t="n">
        <v>1</v>
      </c>
      <c r="EI367" s="1" t="n">
        <v>240</v>
      </c>
      <c r="EJ367" s="1" t="s">
        <v>425</v>
      </c>
      <c r="EK367" s="1" t="s">
        <v>425</v>
      </c>
      <c r="EL367" s="1" t="s">
        <v>425</v>
      </c>
      <c r="EM367" s="1" t="n">
        <v>2000</v>
      </c>
      <c r="EN367" s="1" t="n">
        <v>450</v>
      </c>
      <c r="EO367" s="1" t="n">
        <v>4</v>
      </c>
      <c r="EP367" s="1" t="n">
        <v>1</v>
      </c>
      <c r="EQ367" s="1" t="n">
        <v>3</v>
      </c>
      <c r="ER367" s="1" t="n">
        <v>600</v>
      </c>
      <c r="ES367" s="1" t="n">
        <v>5</v>
      </c>
      <c r="ET367" s="1" t="n">
        <v>0</v>
      </c>
      <c r="EU367" s="1" t="n">
        <v>0</v>
      </c>
      <c r="EV367" s="1" t="n">
        <v>0</v>
      </c>
      <c r="EW367" s="1" t="n">
        <v>0</v>
      </c>
      <c r="EX367" s="1" t="n">
        <v>1</v>
      </c>
      <c r="EY367" s="1" t="n">
        <v>3</v>
      </c>
      <c r="EZ367" s="1" t="n">
        <v>1</v>
      </c>
      <c r="FA367" s="1" t="n">
        <v>1</v>
      </c>
      <c r="FB367" s="1" t="n">
        <v>1</v>
      </c>
      <c r="FC367" s="1" t="n">
        <v>4</v>
      </c>
      <c r="FD367" s="1" t="n">
        <v>0</v>
      </c>
      <c r="FE367" s="1" t="n">
        <v>1</v>
      </c>
      <c r="FF367" s="1" t="n">
        <v>1</v>
      </c>
      <c r="FG367" s="1" t="n">
        <v>5</v>
      </c>
      <c r="FH367" s="1" t="n">
        <v>1</v>
      </c>
      <c r="FI367" s="1" t="n">
        <v>6</v>
      </c>
      <c r="FJ367" s="1" t="n">
        <v>1</v>
      </c>
      <c r="FK367" s="1" t="n">
        <v>1</v>
      </c>
      <c r="FL367" s="1" t="n">
        <v>5</v>
      </c>
      <c r="FM367" s="1" t="n">
        <v>7</v>
      </c>
      <c r="FN367" s="1" t="n">
        <v>7</v>
      </c>
      <c r="FO367" s="1" t="n">
        <v>2</v>
      </c>
      <c r="FP367" s="1" t="n">
        <v>2</v>
      </c>
      <c r="FQ367" s="1" t="n">
        <v>27.3</v>
      </c>
      <c r="FR367" s="1" t="n">
        <v>932.2097</v>
      </c>
      <c r="FS367" s="1" t="n">
        <v>0</v>
      </c>
      <c r="FT367" s="1" t="n">
        <v>1</v>
      </c>
      <c r="FU367" s="1" t="n">
        <v>3</v>
      </c>
      <c r="FV367" s="1" t="n">
        <v>1</v>
      </c>
      <c r="FW367" s="1" t="n">
        <v>5007.16</v>
      </c>
      <c r="FX367" s="1" t="n">
        <v>98.06</v>
      </c>
      <c r="FY367" s="1" t="n">
        <v>27.59</v>
      </c>
      <c r="FZ367" s="1" t="n">
        <v>32.67</v>
      </c>
      <c r="GA367" s="1" t="n">
        <v>153.64</v>
      </c>
      <c r="GB367" s="1" t="n">
        <v>755.79</v>
      </c>
      <c r="GC367" s="1" t="n">
        <v>62.25</v>
      </c>
      <c r="GD367" s="1" t="n">
        <v>65.9</v>
      </c>
      <c r="GE367" s="1" t="n">
        <v>3.44</v>
      </c>
      <c r="GF367" s="1" t="n">
        <v>141.47</v>
      </c>
      <c r="GG367" s="1" t="n">
        <v>2.92</v>
      </c>
      <c r="GH367" s="1" t="n">
        <v>59.09</v>
      </c>
      <c r="GI367" s="1" t="n">
        <v>16.19</v>
      </c>
      <c r="GJ367" s="1" t="n">
        <v>56.37</v>
      </c>
      <c r="GK367" s="1" t="n">
        <v>59.83</v>
      </c>
      <c r="GL367" s="1" t="n">
        <v>33.99</v>
      </c>
      <c r="GM367" s="1" t="n">
        <v>21.65</v>
      </c>
      <c r="GN367" s="1" t="n">
        <v>0</v>
      </c>
      <c r="GO367" s="1" t="n">
        <v>68.23</v>
      </c>
      <c r="GP367" s="1" t="n">
        <v>4.89</v>
      </c>
      <c r="GQ367" s="1" t="n">
        <v>5.65</v>
      </c>
      <c r="GR367" s="1" t="n">
        <v>2.97</v>
      </c>
      <c r="GS367" s="1" t="n">
        <v>1380.35</v>
      </c>
      <c r="GT367" s="1" t="n">
        <v>27.52</v>
      </c>
      <c r="GU367" s="1" t="n">
        <v>0.65</v>
      </c>
      <c r="GV367" s="1" t="n">
        <v>687.06</v>
      </c>
      <c r="GW367" s="1" t="n">
        <v>1889.82</v>
      </c>
      <c r="GX367" s="1" t="n">
        <v>7557.05</v>
      </c>
      <c r="GY367" s="1" t="n">
        <v>5174.53</v>
      </c>
      <c r="GZ367" s="1" t="n">
        <v>9.98</v>
      </c>
      <c r="HA367" s="1" t="n">
        <v>3.11</v>
      </c>
      <c r="HB367" s="1" t="n">
        <v>5.88</v>
      </c>
      <c r="HC367" s="1" t="n">
        <v>0</v>
      </c>
      <c r="HD367" s="1" t="n">
        <v>105.77</v>
      </c>
      <c r="HE367" s="1" t="n">
        <v>1001.52</v>
      </c>
      <c r="HF367" s="1" t="n">
        <v>3.85</v>
      </c>
      <c r="HG367" s="1" t="n">
        <v>3.29</v>
      </c>
      <c r="HH367" s="1" t="n">
        <v>36.45</v>
      </c>
      <c r="HI367" s="1" t="n">
        <v>9.92</v>
      </c>
      <c r="HJ367" s="1" t="n">
        <v>3.7</v>
      </c>
      <c r="HK367" s="1" t="n">
        <v>1.57</v>
      </c>
      <c r="HL367" s="1" t="n">
        <v>1318.91</v>
      </c>
      <c r="HM367" s="1" t="n">
        <v>1.65</v>
      </c>
      <c r="HN367" s="1" t="n">
        <v>249.41</v>
      </c>
      <c r="HO367" s="1" t="n">
        <v>13061.2</v>
      </c>
      <c r="HP367" s="1" t="n">
        <v>15066</v>
      </c>
      <c r="HQ367" s="1" t="n">
        <v>230.92</v>
      </c>
      <c r="HR367" s="1" t="n">
        <v>5842.08</v>
      </c>
      <c r="HS367" s="1" t="n">
        <v>2174.43</v>
      </c>
      <c r="HT367" s="1" t="n">
        <v>7105.55</v>
      </c>
      <c r="HU367" s="1" t="n">
        <v>7893.43</v>
      </c>
      <c r="HV367" s="1" t="n">
        <v>76.77</v>
      </c>
      <c r="HW367" s="1" t="n">
        <v>14.19</v>
      </c>
      <c r="HX367" s="1" t="n">
        <v>14.74</v>
      </c>
      <c r="HY367" s="1" t="n">
        <v>30.01</v>
      </c>
      <c r="HZ367" s="1" t="n">
        <v>1.69</v>
      </c>
      <c r="IA367" s="1" t="n">
        <v>53.44</v>
      </c>
      <c r="IB367" s="1" t="n">
        <v>6.06</v>
      </c>
      <c r="IC367" s="1" t="n">
        <v>94.84</v>
      </c>
      <c r="ID367" s="1" t="n">
        <v>36.77</v>
      </c>
      <c r="IE367" s="1" t="n">
        <v>39.64</v>
      </c>
      <c r="IF367" s="1" t="n">
        <v>99.92</v>
      </c>
      <c r="IG367" s="1" t="n">
        <v>29.54</v>
      </c>
      <c r="IH367" s="1" t="n">
        <v>271.59</v>
      </c>
      <c r="II367" s="1" t="n">
        <v>0</v>
      </c>
      <c r="IJ367" s="1" t="n">
        <v>96.88</v>
      </c>
      <c r="IK367" s="1" t="n">
        <v>168.38</v>
      </c>
      <c r="IL367" s="1" t="n">
        <v>5524349.8</v>
      </c>
      <c r="IM367" s="1" t="n">
        <v>7309.37</v>
      </c>
      <c r="IN367" s="1" t="n">
        <v>164.42</v>
      </c>
      <c r="IO367" s="1" t="n">
        <v>0.25</v>
      </c>
      <c r="IP367" s="1" t="n">
        <v>0.79</v>
      </c>
      <c r="IQ367" s="1" t="n">
        <v>0.94</v>
      </c>
      <c r="IR367" s="1" t="n">
        <v>1.79</v>
      </c>
      <c r="IS367" s="1" t="n">
        <v>0.41</v>
      </c>
      <c r="IT367" s="1" t="n">
        <v>0.21</v>
      </c>
      <c r="IU367" s="1" t="n">
        <v>1.49</v>
      </c>
      <c r="IV367" s="1" t="n">
        <v>1.65</v>
      </c>
      <c r="IW367" s="1" t="n">
        <v>26.22</v>
      </c>
      <c r="IX367" s="1" t="n">
        <v>26.53</v>
      </c>
      <c r="IY367" s="1" t="n">
        <v>9.74</v>
      </c>
      <c r="IZ367" s="1" t="n">
        <v>11.27</v>
      </c>
      <c r="JA367" s="1" t="n">
        <v>2.44</v>
      </c>
      <c r="JB367" s="1" t="n">
        <v>0.02</v>
      </c>
      <c r="JC367" s="1" t="n">
        <v>95.24</v>
      </c>
      <c r="JD367" s="1" t="n">
        <v>50.99</v>
      </c>
      <c r="JE367" s="1" t="n">
        <v>12.09</v>
      </c>
      <c r="JF367" s="1" t="n">
        <v>0.12</v>
      </c>
      <c r="JG367" s="1" t="n">
        <v>0.01</v>
      </c>
      <c r="JH367" s="1" t="n">
        <v>26.89</v>
      </c>
      <c r="JI367" s="1" t="n">
        <v>34.41</v>
      </c>
      <c r="JJ367" s="1" t="n">
        <v>1.36</v>
      </c>
      <c r="JK367" s="1" t="n">
        <v>3.65</v>
      </c>
      <c r="JL367" s="1" t="n">
        <v>1.53</v>
      </c>
      <c r="JM367" s="1" t="n">
        <v>3.14</v>
      </c>
      <c r="JN367" s="1" t="n">
        <v>0.01</v>
      </c>
      <c r="JO367" s="1" t="n">
        <v>0.12</v>
      </c>
      <c r="JP367" s="1" t="n">
        <v>0.07</v>
      </c>
      <c r="JQ367" s="1" t="n">
        <v>0.04</v>
      </c>
      <c r="JR367" s="1" t="n">
        <v>0.04</v>
      </c>
      <c r="JS367" s="1" t="n">
        <v>0.01</v>
      </c>
      <c r="JT367" s="1" t="n">
        <v>0.12</v>
      </c>
      <c r="JU367" s="1" t="n">
        <v>0.09</v>
      </c>
      <c r="JV367" s="1" t="n">
        <v>45</v>
      </c>
      <c r="JW367" s="1" t="n">
        <v>2700</v>
      </c>
      <c r="JX367" s="1" t="n">
        <v>40.5</v>
      </c>
      <c r="JY367" s="1" t="n">
        <v>12.5111</v>
      </c>
      <c r="JZ367" s="1" t="n">
        <v>8.476</v>
      </c>
      <c r="KA367" s="1" t="n">
        <v>508.56</v>
      </c>
      <c r="KB367" s="1" t="n">
        <v>42.3</v>
      </c>
      <c r="KC367" s="1" t="n">
        <v>17.5</v>
      </c>
      <c r="KD367" s="1" t="n">
        <v>1050</v>
      </c>
      <c r="KE367" s="1" t="n">
        <v>51.176</v>
      </c>
      <c r="KF367" s="1" t="n">
        <v>96.176</v>
      </c>
      <c r="KG367" s="1" t="n">
        <v>149.1061</v>
      </c>
    </row>
    <row r="368" customFormat="false" ht="15" hidden="false" customHeight="true" outlineLevel="0" collapsed="false">
      <c r="A368" s="1" t="n">
        <v>31298</v>
      </c>
      <c r="B368" s="1" t="n">
        <v>2</v>
      </c>
      <c r="C368" s="1" t="n">
        <v>33</v>
      </c>
      <c r="D368" s="1" t="n">
        <v>1</v>
      </c>
      <c r="E368" s="1" t="n">
        <v>0</v>
      </c>
      <c r="F368" s="1" t="n">
        <v>1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</v>
      </c>
      <c r="M368" s="1" t="n">
        <v>0</v>
      </c>
      <c r="N368" s="1" t="n">
        <v>0</v>
      </c>
      <c r="O368" s="1" t="n">
        <v>1</v>
      </c>
      <c r="P368" s="1" t="n">
        <f aca="false">SUM(E368:O368)</f>
        <v>2</v>
      </c>
      <c r="Q368" s="1" t="n">
        <v>110</v>
      </c>
      <c r="R368" s="1" t="n">
        <v>74</v>
      </c>
      <c r="S368" s="1" t="n">
        <v>36</v>
      </c>
      <c r="T368" s="2" t="n">
        <v>86</v>
      </c>
      <c r="U368" s="3" t="n">
        <v>69</v>
      </c>
      <c r="V368" s="3" t="n">
        <v>168.5</v>
      </c>
      <c r="W368" s="2" t="n">
        <v>24.3024064665534</v>
      </c>
      <c r="X368" s="2" t="n">
        <v>0</v>
      </c>
      <c r="Y368" s="3" t="n">
        <v>80</v>
      </c>
      <c r="Z368" s="3" t="n">
        <v>101</v>
      </c>
      <c r="AD368" s="3" t="n">
        <v>35.2</v>
      </c>
      <c r="AO368" s="1" t="n">
        <v>90</v>
      </c>
      <c r="AP368" s="1" t="n">
        <v>146</v>
      </c>
      <c r="AQ368" s="1" t="n">
        <v>171</v>
      </c>
      <c r="AR368" s="1" t="n">
        <v>157</v>
      </c>
      <c r="AS368" s="1" t="n">
        <v>116</v>
      </c>
      <c r="AT368" s="1" t="n">
        <v>1</v>
      </c>
      <c r="AU368" s="1" t="n">
        <f aca="false">((AO368*15)+(AP368*30)+(AQ368*30)+(AR368*30)+(AS368*15))-(AO368*120)</f>
        <v>6510</v>
      </c>
      <c r="AV368" s="1" t="n">
        <f aca="false">((AO368*15)+(AP368*30)+(AQ368*30)+(AR368*30)+(AS368*15))</f>
        <v>17310</v>
      </c>
      <c r="AX368" s="4" t="n">
        <f aca="false">10000/SQRT((AO368*BE368)*(AVERAGE(AO368:AS368)*AVERAGE(BE368:BI368)))</f>
        <v>7.56759438654163</v>
      </c>
      <c r="AY368" s="4" t="n">
        <v>0</v>
      </c>
      <c r="AZ368" s="2" t="n">
        <f aca="false">(AO368*BE368)/405</f>
        <v>1.15777777777778</v>
      </c>
      <c r="BA368" s="2" t="n">
        <v>0</v>
      </c>
      <c r="BB368" s="2" t="n">
        <f aca="false">1/(LOG(BE368)+LOG(AO368))</f>
        <v>0.374380367816443</v>
      </c>
      <c r="BC368" s="2" t="n">
        <f aca="false">(BF368-BE368)/(AP368-AO368)</f>
        <v>0.687321428571429</v>
      </c>
      <c r="BD368" s="2" t="n">
        <f aca="false">(20*BE368)/((AO368/18)-3.5)</f>
        <v>69.4666666666667</v>
      </c>
      <c r="BE368" s="3" t="n">
        <v>5.21</v>
      </c>
      <c r="BF368" s="3" t="n">
        <v>43.7</v>
      </c>
      <c r="BG368" s="3" t="n">
        <v>38.2</v>
      </c>
      <c r="BH368" s="3" t="n">
        <v>20</v>
      </c>
      <c r="BI368" s="3" t="n">
        <v>29.8</v>
      </c>
      <c r="BJ368" s="2" t="n">
        <f aca="false">((BE368*15)+(BF368*30)+(BG368*30)+(BH368*30)+(BI368*15))-(BE368*120)</f>
        <v>2956.95</v>
      </c>
      <c r="BK368" s="2" t="n">
        <f aca="false">((BE368*15)+(BF368*30)+(BG368*30)+(BH368*30)+(BI368*15))</f>
        <v>3582.15</v>
      </c>
      <c r="BL368" s="2" t="n">
        <f aca="false">(1/BE368)</f>
        <v>0.191938579654511</v>
      </c>
      <c r="BM368" s="2" t="n">
        <f aca="false">(BJ368/AU368)</f>
        <v>0.454216589861751</v>
      </c>
      <c r="BN368" s="2" t="n">
        <f aca="false">(BK368/AV368)</f>
        <v>0.206941074523397</v>
      </c>
      <c r="BO368" s="2" t="n">
        <f aca="false">(AX368*BM368)</f>
        <v>3.43732691571187</v>
      </c>
      <c r="BP368" s="2" t="n">
        <f aca="false">(AX368*BN368)</f>
        <v>1.56604611390815</v>
      </c>
      <c r="BQ368" s="2" t="n">
        <v>2</v>
      </c>
      <c r="BR368" s="4" t="n">
        <f aca="false">(BC368*BL368)</f>
        <v>0.131923498766109</v>
      </c>
      <c r="BS368" s="1" t="n">
        <v>215</v>
      </c>
      <c r="BT368" s="1" t="n">
        <v>1</v>
      </c>
      <c r="BZ368" s="1" t="n">
        <v>99</v>
      </c>
      <c r="CA368" s="1" t="n">
        <v>0</v>
      </c>
      <c r="CL368" s="4" t="n">
        <v>0.0375</v>
      </c>
      <c r="CM368" s="4" t="n">
        <v>0.0375</v>
      </c>
      <c r="CN368" s="1" t="n">
        <v>773</v>
      </c>
      <c r="CO368" s="1" t="n">
        <v>22.5614489003881</v>
      </c>
      <c r="CP368" s="1" t="n">
        <v>20.1655886157827</v>
      </c>
      <c r="CQ368" s="1" t="n">
        <v>3.14359637774903</v>
      </c>
      <c r="CR368" s="1" t="n">
        <v>6.98576972833118</v>
      </c>
      <c r="CS368" s="1" t="n">
        <v>6.17076326002587</v>
      </c>
      <c r="CT368" s="1" t="n">
        <v>62.0957309184994</v>
      </c>
      <c r="CU368" s="1" t="n">
        <v>0</v>
      </c>
      <c r="CV368" s="1" t="n">
        <v>2.83</v>
      </c>
      <c r="CW368" s="1" t="n">
        <v>3.95</v>
      </c>
      <c r="CX368" s="1" t="n">
        <v>0</v>
      </c>
      <c r="CY368" s="1" t="n">
        <v>2.81</v>
      </c>
      <c r="CZ368" s="1" t="n">
        <v>0</v>
      </c>
      <c r="DA368" s="1" t="n">
        <v>0.96</v>
      </c>
      <c r="DB368" s="1" t="n">
        <v>0.72</v>
      </c>
      <c r="DC368" s="1" t="n">
        <v>0</v>
      </c>
      <c r="DD368" s="1" t="n">
        <v>43.6</v>
      </c>
      <c r="DE368" s="1" t="n">
        <v>17.32</v>
      </c>
      <c r="DF368" s="1" t="n">
        <v>2.7</v>
      </c>
      <c r="DG368" s="1" t="n">
        <v>6</v>
      </c>
      <c r="DH368" s="1" t="n">
        <v>5.3</v>
      </c>
      <c r="DI368" s="1" t="n">
        <v>78</v>
      </c>
      <c r="DJ368" s="1" t="n">
        <v>120</v>
      </c>
      <c r="DK368" s="1" t="n">
        <v>39.2</v>
      </c>
      <c r="DL368" s="1" t="n">
        <v>19.1</v>
      </c>
      <c r="DM368" s="1" t="n">
        <v>692</v>
      </c>
      <c r="DN368" s="1" t="n">
        <v>1411</v>
      </c>
      <c r="DO368" s="1" t="n">
        <v>1.17</v>
      </c>
      <c r="DP368" s="1" t="n">
        <v>1.06</v>
      </c>
      <c r="DQ368" s="1" t="n">
        <v>1.32</v>
      </c>
      <c r="DR368" s="1" t="n">
        <v>0.59</v>
      </c>
      <c r="DS368" s="1" t="n">
        <v>62.2</v>
      </c>
      <c r="DT368" s="1" t="n">
        <v>173.7</v>
      </c>
      <c r="DU368" s="1" t="n">
        <v>2.23</v>
      </c>
      <c r="DV368" s="1" t="n">
        <v>18.14</v>
      </c>
      <c r="DW368" s="1" t="n">
        <v>1.96</v>
      </c>
      <c r="DX368" s="1" t="n">
        <v>278</v>
      </c>
      <c r="DY368" s="1" t="n">
        <v>14.99</v>
      </c>
      <c r="DZ368" s="1" t="n">
        <v>2002</v>
      </c>
      <c r="EA368" s="1" t="n">
        <v>166</v>
      </c>
      <c r="EB368" s="1" t="n">
        <v>1710</v>
      </c>
      <c r="EC368" s="1" t="n">
        <v>485</v>
      </c>
      <c r="ED368" s="1" t="n">
        <v>29</v>
      </c>
      <c r="EE368" s="1" t="n">
        <v>3.3</v>
      </c>
      <c r="EF368" s="1" t="n">
        <v>0</v>
      </c>
      <c r="EG368" s="1" t="n">
        <v>7</v>
      </c>
      <c r="EH368" s="1" t="n">
        <v>1</v>
      </c>
      <c r="EI368" s="1" t="n">
        <v>255</v>
      </c>
      <c r="EJ368" s="1" t="s">
        <v>425</v>
      </c>
      <c r="EK368" s="1" t="s">
        <v>425</v>
      </c>
      <c r="EL368" s="1" t="s">
        <v>425</v>
      </c>
      <c r="EM368" s="1" t="n">
        <v>2000</v>
      </c>
      <c r="EN368" s="1" t="n">
        <v>500</v>
      </c>
      <c r="EO368" s="1" t="n">
        <v>4</v>
      </c>
      <c r="EP368" s="1" t="n">
        <v>0</v>
      </c>
      <c r="EQ368" s="1" t="n">
        <v>0</v>
      </c>
      <c r="ER368" s="1" t="n">
        <v>0</v>
      </c>
      <c r="ES368" s="1" t="n">
        <v>0</v>
      </c>
      <c r="ET368" s="1" t="n">
        <v>0</v>
      </c>
      <c r="EU368" s="1" t="n">
        <v>0</v>
      </c>
      <c r="EV368" s="1" t="n">
        <v>0</v>
      </c>
      <c r="EW368" s="1" t="n">
        <v>0</v>
      </c>
      <c r="EX368" s="1" t="n">
        <v>1</v>
      </c>
      <c r="EY368" s="1" t="n">
        <v>1</v>
      </c>
      <c r="EZ368" s="1" t="n">
        <v>2</v>
      </c>
      <c r="FA368" s="1" t="n">
        <v>0</v>
      </c>
      <c r="FB368" s="1" t="n">
        <v>0</v>
      </c>
      <c r="FC368" s="1" t="n">
        <v>0</v>
      </c>
      <c r="FD368" s="1" t="n">
        <v>0</v>
      </c>
      <c r="FE368" s="1" t="n">
        <v>0</v>
      </c>
      <c r="FF368" s="1" t="n">
        <v>0</v>
      </c>
      <c r="FG368" s="1" t="n">
        <v>0</v>
      </c>
      <c r="FH368" s="1" t="n">
        <v>0</v>
      </c>
      <c r="FI368" s="1" t="n">
        <v>0</v>
      </c>
      <c r="FJ368" s="1" t="n">
        <v>5</v>
      </c>
      <c r="FK368" s="1" t="n">
        <v>1</v>
      </c>
      <c r="FL368" s="1" t="n">
        <v>1</v>
      </c>
    </row>
    <row r="369" customFormat="false" ht="15" hidden="false" customHeight="true" outlineLevel="0" collapsed="false">
      <c r="A369" s="1" t="n">
        <v>31299</v>
      </c>
      <c r="B369" s="1" t="n">
        <v>2</v>
      </c>
      <c r="C369" s="1" t="n">
        <v>45</v>
      </c>
      <c r="D369" s="1" t="n">
        <v>1</v>
      </c>
      <c r="E369" s="1" t="n">
        <v>1</v>
      </c>
      <c r="F369" s="1" t="n">
        <v>0</v>
      </c>
      <c r="G369" s="1" t="n">
        <v>1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</v>
      </c>
      <c r="M369" s="1" t="n">
        <v>0</v>
      </c>
      <c r="N369" s="1" t="n">
        <v>0</v>
      </c>
      <c r="O369" s="1" t="n">
        <v>1</v>
      </c>
      <c r="P369" s="1" t="n">
        <f aca="false">SUM(E369:O369)</f>
        <v>3</v>
      </c>
      <c r="Q369" s="1" t="n">
        <v>110</v>
      </c>
      <c r="R369" s="1" t="n">
        <v>78</v>
      </c>
      <c r="S369" s="1" t="n">
        <v>32</v>
      </c>
      <c r="T369" s="2" t="n">
        <v>88.6666666666667</v>
      </c>
      <c r="U369" s="3" t="n">
        <v>67.3</v>
      </c>
      <c r="V369" s="3" t="n">
        <v>158.5</v>
      </c>
      <c r="W369" s="2" t="n">
        <v>26.7890017812895</v>
      </c>
      <c r="X369" s="2" t="n">
        <v>1</v>
      </c>
      <c r="Y369" s="3" t="n">
        <v>87</v>
      </c>
      <c r="Z369" s="3" t="n">
        <v>103.6</v>
      </c>
      <c r="AD369" s="3" t="n">
        <v>38.4</v>
      </c>
      <c r="AO369" s="1" t="n">
        <v>97</v>
      </c>
      <c r="AP369" s="1" t="n">
        <v>169</v>
      </c>
      <c r="AQ369" s="1" t="n">
        <v>179</v>
      </c>
      <c r="AR369" s="1" t="n">
        <v>176</v>
      </c>
      <c r="AS369" s="1" t="n">
        <v>152</v>
      </c>
      <c r="AT369" s="1" t="n">
        <v>3</v>
      </c>
      <c r="AU369" s="1" t="n">
        <f aca="false">((AO369*15)+(AP369*30)+(AQ369*30)+(AR369*30)+(AS369*15))-(AO369*120)</f>
        <v>7815</v>
      </c>
      <c r="AV369" s="1" t="n">
        <f aca="false">((AO369*15)+(AP369*30)+(AQ369*30)+(AR369*30)+(AS369*15))</f>
        <v>19455</v>
      </c>
      <c r="AW369" s="1" t="n">
        <v>5.46</v>
      </c>
      <c r="AX369" s="4" t="n">
        <f aca="false">10000/SQRT((AO369*BE369)*(AVERAGE(AO369:AS369)*AVERAGE(BE369:BI369)))</f>
        <v>2.77287136167719</v>
      </c>
      <c r="AY369" s="4" t="n">
        <v>1</v>
      </c>
      <c r="AZ369" s="2" t="n">
        <f aca="false">(AO369*BE369)/405</f>
        <v>3.54469135802469</v>
      </c>
      <c r="BA369" s="2" t="n">
        <v>1</v>
      </c>
      <c r="BB369" s="2" t="n">
        <f aca="false">1/(LOG(BE369)+LOG(AO369))</f>
        <v>0.316753058193702</v>
      </c>
      <c r="BC369" s="2" t="n">
        <f aca="false">(BF369-BE369)/(AP369-AO369)</f>
        <v>0.416666666666667</v>
      </c>
      <c r="BD369" s="2" t="n">
        <f aca="false">(20*BE369)/((AO369/18)-3.5)</f>
        <v>156.705882352941</v>
      </c>
      <c r="BE369" s="3" t="n">
        <v>14.8</v>
      </c>
      <c r="BF369" s="3" t="n">
        <v>44.8</v>
      </c>
      <c r="BG369" s="3" t="n">
        <v>67.1</v>
      </c>
      <c r="BH369" s="3" t="n">
        <v>79.1</v>
      </c>
      <c r="BI369" s="3" t="n">
        <v>87.2</v>
      </c>
      <c r="BJ369" s="2" t="n">
        <f aca="false">((BE369*15)+(BF369*30)+(BG369*30)+(BH369*30)+(BI369*15))-(BE369*120)</f>
        <v>5484</v>
      </c>
      <c r="BK369" s="2" t="n">
        <f aca="false">((BE369*15)+(BF369*30)+(BG369*30)+(BH369*30)+(BI369*15))</f>
        <v>7260</v>
      </c>
      <c r="BL369" s="2" t="n">
        <f aca="false">(1/BE369)</f>
        <v>0.0675675675675676</v>
      </c>
      <c r="BM369" s="2" t="n">
        <f aca="false">(BJ369/AU369)</f>
        <v>0.701727447216891</v>
      </c>
      <c r="BN369" s="2" t="n">
        <f aca="false">(BK369/AV369)</f>
        <v>0.373168851195066</v>
      </c>
      <c r="BO369" s="2" t="n">
        <f aca="false">(AX369*BM369)</f>
        <v>1.94579994209056</v>
      </c>
      <c r="BP369" s="2" t="n">
        <f aca="false">(AX369*BN369)</f>
        <v>1.03474922054878</v>
      </c>
      <c r="BQ369" s="2" t="n">
        <v>1</v>
      </c>
      <c r="BR369" s="4" t="n">
        <f aca="false">(BC369*BL369)</f>
        <v>0.0281531531531531</v>
      </c>
      <c r="BS369" s="1" t="n">
        <v>225</v>
      </c>
      <c r="BT369" s="1" t="n">
        <v>1</v>
      </c>
      <c r="BU369" s="1" t="n">
        <v>28</v>
      </c>
      <c r="BV369" s="1" t="n">
        <v>1</v>
      </c>
      <c r="BW369" s="1" t="n">
        <v>195</v>
      </c>
      <c r="BX369" s="1" t="n">
        <v>1</v>
      </c>
      <c r="BY369" s="1" t="n">
        <v>32</v>
      </c>
      <c r="BZ369" s="1" t="n">
        <v>161</v>
      </c>
      <c r="CA369" s="1" t="n">
        <v>1</v>
      </c>
      <c r="CB369" s="1" t="n">
        <v>3</v>
      </c>
      <c r="CL369" s="4" t="n">
        <v>0.0375</v>
      </c>
      <c r="CM369" s="4" t="n">
        <v>0.03</v>
      </c>
      <c r="FM369" s="1" t="n">
        <v>38</v>
      </c>
      <c r="FN369" s="1" t="n">
        <v>38</v>
      </c>
      <c r="FO369" s="1" t="n">
        <v>1</v>
      </c>
      <c r="FP369" s="1" t="n">
        <v>1</v>
      </c>
      <c r="FQ369" s="1" t="n">
        <v>30.34</v>
      </c>
      <c r="FR369" s="1" t="n">
        <v>98.02417</v>
      </c>
      <c r="FS369" s="1" t="n">
        <v>0.52</v>
      </c>
      <c r="FT369" s="1" t="n">
        <v>4</v>
      </c>
      <c r="FU369" s="1" t="n">
        <v>4</v>
      </c>
      <c r="FV369" s="1" t="n">
        <v>1</v>
      </c>
      <c r="FW369" s="1" t="n">
        <v>1803.44</v>
      </c>
      <c r="FX369" s="1" t="n">
        <v>62.55</v>
      </c>
      <c r="FY369" s="1" t="n">
        <v>30.33</v>
      </c>
      <c r="FZ369" s="1" t="n">
        <v>35.82</v>
      </c>
      <c r="GA369" s="1" t="n">
        <v>14.11</v>
      </c>
      <c r="GB369" s="1" t="n">
        <v>252.04</v>
      </c>
      <c r="GC369" s="1" t="n">
        <v>29.1</v>
      </c>
      <c r="GD369" s="1" t="n">
        <v>37.65</v>
      </c>
      <c r="GE369" s="1" t="n">
        <v>2.82</v>
      </c>
      <c r="GF369" s="1" t="n">
        <v>88.14</v>
      </c>
      <c r="GG369" s="1" t="n">
        <v>1.75</v>
      </c>
      <c r="GH369" s="1" t="n">
        <v>32.22</v>
      </c>
      <c r="GI369" s="1" t="n">
        <v>6.42</v>
      </c>
      <c r="GJ369" s="1" t="n">
        <v>25.35</v>
      </c>
      <c r="GK369" s="1" t="n">
        <v>22.69</v>
      </c>
      <c r="GL369" s="1" t="n">
        <v>13.83</v>
      </c>
      <c r="GM369" s="1" t="n">
        <v>7.43</v>
      </c>
      <c r="GN369" s="1" t="n">
        <v>0</v>
      </c>
      <c r="GO369" s="1" t="n">
        <v>15.57</v>
      </c>
      <c r="GP369" s="1" t="n">
        <v>6.48</v>
      </c>
      <c r="GQ369" s="1" t="n">
        <v>4.18</v>
      </c>
      <c r="GR369" s="1" t="n">
        <v>1.15</v>
      </c>
      <c r="GS369" s="1" t="n">
        <v>518.14</v>
      </c>
      <c r="GT369" s="1" t="n">
        <v>13.24</v>
      </c>
      <c r="GU369" s="1" t="n">
        <v>1.22</v>
      </c>
      <c r="GV369" s="1" t="n">
        <v>297.69</v>
      </c>
      <c r="GW369" s="1" t="n">
        <v>1101.86</v>
      </c>
      <c r="GX369" s="1" t="n">
        <v>2655.78</v>
      </c>
      <c r="GY369" s="1" t="n">
        <v>1256.5</v>
      </c>
      <c r="GZ369" s="1" t="n">
        <v>8.01</v>
      </c>
      <c r="HA369" s="1" t="n">
        <v>2.2</v>
      </c>
      <c r="HB369" s="1" t="n">
        <v>3.1</v>
      </c>
      <c r="HC369" s="1" t="n">
        <v>0</v>
      </c>
      <c r="HD369" s="1" t="n">
        <v>43.51</v>
      </c>
      <c r="HE369" s="1" t="n">
        <v>232.25</v>
      </c>
      <c r="HF369" s="1" t="n">
        <v>1.54</v>
      </c>
      <c r="HG369" s="1" t="n">
        <v>1.48</v>
      </c>
      <c r="HH369" s="1" t="n">
        <v>18.99</v>
      </c>
      <c r="HI369" s="1" t="n">
        <v>5.18</v>
      </c>
      <c r="HJ369" s="1" t="n">
        <v>1.71</v>
      </c>
      <c r="HK369" s="1" t="n">
        <v>0.34</v>
      </c>
      <c r="HL369" s="1" t="n">
        <v>338.45</v>
      </c>
      <c r="HM369" s="1" t="n">
        <v>1.72</v>
      </c>
      <c r="HN369" s="1" t="n">
        <v>83.38</v>
      </c>
      <c r="HO369" s="1" t="n">
        <v>5230.62</v>
      </c>
      <c r="HP369" s="1" t="n">
        <v>5071.32</v>
      </c>
      <c r="HQ369" s="1" t="n">
        <v>25.39</v>
      </c>
      <c r="HR369" s="1" t="n">
        <v>2695.52</v>
      </c>
      <c r="HS369" s="1" t="n">
        <v>183.47</v>
      </c>
      <c r="HT369" s="1" t="n">
        <v>7048.6</v>
      </c>
      <c r="HU369" s="1" t="n">
        <v>1900.43</v>
      </c>
      <c r="HV369" s="1" t="n">
        <v>121.57</v>
      </c>
      <c r="HW369" s="1" t="n">
        <v>7.77</v>
      </c>
      <c r="HX369" s="1" t="n">
        <v>6.07</v>
      </c>
      <c r="HY369" s="1" t="n">
        <v>6.95</v>
      </c>
      <c r="HZ369" s="1" t="n">
        <v>0.36</v>
      </c>
      <c r="IA369" s="1" t="n">
        <v>4.65</v>
      </c>
      <c r="IB369" s="1" t="n">
        <v>0.78</v>
      </c>
      <c r="IC369" s="1" t="n">
        <v>13.8</v>
      </c>
      <c r="ID369" s="1" t="n">
        <v>7.58</v>
      </c>
      <c r="IE369" s="1" t="n">
        <v>14.76</v>
      </c>
      <c r="IF369" s="1" t="n">
        <v>19.67</v>
      </c>
      <c r="IG369" s="1" t="n">
        <v>13.43</v>
      </c>
      <c r="IH369" s="1" t="n">
        <v>291.54</v>
      </c>
      <c r="II369" s="1" t="n">
        <v>8.43</v>
      </c>
      <c r="IJ369" s="1" t="n">
        <v>39.02</v>
      </c>
      <c r="IK369" s="1" t="n">
        <v>80.8</v>
      </c>
      <c r="IL369" s="1" t="n">
        <v>2183951.5</v>
      </c>
      <c r="IM369" s="1" t="n">
        <v>8665.1</v>
      </c>
      <c r="IN369" s="1" t="n">
        <v>45.25</v>
      </c>
      <c r="IO369" s="1" t="n">
        <v>0.07</v>
      </c>
      <c r="IP369" s="1" t="n">
        <v>0.02</v>
      </c>
      <c r="IQ369" s="1" t="n">
        <v>0.02</v>
      </c>
      <c r="IR369" s="1" t="n">
        <v>0.07</v>
      </c>
      <c r="IS369" s="1" t="n">
        <v>0.13</v>
      </c>
      <c r="IT369" s="1" t="n">
        <v>0.05</v>
      </c>
      <c r="IU369" s="1" t="n">
        <v>0.51</v>
      </c>
      <c r="IV369" s="1" t="n">
        <v>0.35</v>
      </c>
      <c r="IW369" s="1" t="n">
        <v>9.51</v>
      </c>
      <c r="IX369" s="1" t="n">
        <v>4.07</v>
      </c>
      <c r="IY369" s="1" t="n">
        <v>3.06</v>
      </c>
      <c r="IZ369" s="1" t="n">
        <v>1.3</v>
      </c>
      <c r="JA369" s="1" t="n">
        <v>1.57</v>
      </c>
      <c r="JB369" s="1" t="n">
        <v>0</v>
      </c>
      <c r="JC369" s="1" t="n">
        <v>17.64</v>
      </c>
      <c r="JD369" s="1" t="n">
        <v>7.28</v>
      </c>
      <c r="JE369" s="1" t="n">
        <v>0.26</v>
      </c>
      <c r="JF369" s="1" t="n">
        <v>0.23</v>
      </c>
      <c r="JG369" s="1" t="n">
        <v>0</v>
      </c>
      <c r="JH369" s="1" t="n">
        <v>10.37</v>
      </c>
      <c r="JI369" s="1" t="n">
        <v>4.16</v>
      </c>
      <c r="JJ369" s="1" t="n">
        <v>0.02</v>
      </c>
      <c r="JK369" s="1" t="n">
        <v>0.07</v>
      </c>
      <c r="JL369" s="1" t="n">
        <v>0.62</v>
      </c>
      <c r="JM369" s="1" t="n">
        <v>0.48</v>
      </c>
      <c r="JN369" s="1" t="n">
        <v>0</v>
      </c>
      <c r="JO369" s="1" t="n">
        <v>0.15</v>
      </c>
      <c r="JP369" s="1" t="n">
        <v>0.06</v>
      </c>
      <c r="JQ369" s="1" t="n">
        <v>0.01</v>
      </c>
      <c r="JR369" s="1" t="n">
        <v>0</v>
      </c>
      <c r="JS369" s="1" t="n">
        <v>0.02</v>
      </c>
      <c r="JT369" s="1" t="n">
        <v>0.07</v>
      </c>
      <c r="JU369" s="1" t="n">
        <v>0.02</v>
      </c>
      <c r="JV369" s="1" t="n">
        <v>56</v>
      </c>
      <c r="JW369" s="1" t="n">
        <v>3360</v>
      </c>
      <c r="JX369" s="1" t="n">
        <v>50.4</v>
      </c>
      <c r="JY369" s="1" t="n">
        <v>19.7818</v>
      </c>
      <c r="JZ369" s="1" t="n">
        <v>13.843</v>
      </c>
      <c r="KA369" s="1" t="n">
        <v>830.58</v>
      </c>
      <c r="KB369" s="1" t="n">
        <v>21</v>
      </c>
      <c r="KC369" s="1" t="n">
        <v>8.625</v>
      </c>
      <c r="KD369" s="1" t="n">
        <v>517.5</v>
      </c>
      <c r="KE369" s="1" t="n">
        <v>59.293</v>
      </c>
      <c r="KF369" s="1" t="n">
        <v>115.293</v>
      </c>
      <c r="KG369" s="1" t="n">
        <v>146.1433</v>
      </c>
    </row>
    <row r="370" customFormat="false" ht="15" hidden="false" customHeight="true" outlineLevel="0" collapsed="false">
      <c r="A370" s="1" t="n">
        <v>31302</v>
      </c>
      <c r="B370" s="1" t="n">
        <v>2</v>
      </c>
      <c r="C370" s="1" t="n">
        <v>54</v>
      </c>
      <c r="D370" s="1" t="n">
        <v>1</v>
      </c>
      <c r="E370" s="1" t="n">
        <v>0</v>
      </c>
      <c r="F370" s="1" t="n">
        <v>1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</v>
      </c>
      <c r="M370" s="1" t="n">
        <v>1</v>
      </c>
      <c r="N370" s="1" t="n">
        <v>0</v>
      </c>
      <c r="P370" s="1" t="n">
        <f aca="false">SUM(E370:O370)</f>
        <v>2</v>
      </c>
      <c r="Q370" s="1" t="n">
        <v>124</v>
      </c>
      <c r="R370" s="1" t="n">
        <v>86</v>
      </c>
      <c r="U370" s="3" t="n">
        <v>63</v>
      </c>
      <c r="V370" s="3" t="n">
        <v>143</v>
      </c>
      <c r="W370" s="2" t="n">
        <v>30.8083524866742</v>
      </c>
      <c r="X370" s="2" t="n">
        <v>2</v>
      </c>
      <c r="Y370" s="3" t="n">
        <v>93</v>
      </c>
      <c r="Z370" s="3" t="n">
        <v>106</v>
      </c>
      <c r="AD370" s="3" t="n">
        <v>50.5</v>
      </c>
      <c r="AO370" s="1" t="n">
        <v>92</v>
      </c>
      <c r="AP370" s="1" t="n">
        <v>130</v>
      </c>
      <c r="AQ370" s="1" t="n">
        <v>120</v>
      </c>
      <c r="AR370" s="1" t="n">
        <v>100</v>
      </c>
      <c r="AS370" s="1" t="n">
        <v>117</v>
      </c>
      <c r="AT370" s="1" t="n">
        <v>1</v>
      </c>
      <c r="AU370" s="1" t="n">
        <f aca="false">((AO370*15)+(AP370*30)+(AQ370*30)+(AR370*30)+(AS370*15))-(AO370*120)</f>
        <v>2595</v>
      </c>
      <c r="AV370" s="1" t="n">
        <f aca="false">((AO370*15)+(AP370*30)+(AQ370*30)+(AR370*30)+(AS370*15))</f>
        <v>13635</v>
      </c>
      <c r="AX370" s="4" t="n">
        <f aca="false">10000/SQRT((AO370*BE370)*(AVERAGE(AO370:AS370)*AVERAGE(BE370:BI370)))</f>
        <v>3.41481563409055</v>
      </c>
      <c r="AY370" s="4" t="n">
        <v>1</v>
      </c>
      <c r="AZ370" s="2" t="n">
        <f aca="false">(AO370*BE370)/405</f>
        <v>3.29382716049383</v>
      </c>
      <c r="BA370" s="2" t="n">
        <v>1</v>
      </c>
      <c r="BB370" s="2" t="n">
        <f aca="false">1/(LOG(BE370)+LOG(AO370))</f>
        <v>0.319984043846615</v>
      </c>
      <c r="BC370" s="2" t="n">
        <f aca="false">(BF370-BE370)/(AP370-AO370)</f>
        <v>1.28947368421053</v>
      </c>
      <c r="BD370" s="2" t="n">
        <f aca="false">(20*BE370)/((AO370/18)-3.5)</f>
        <v>180</v>
      </c>
      <c r="BE370" s="3" t="n">
        <v>14.5</v>
      </c>
      <c r="BF370" s="3" t="n">
        <v>63.5</v>
      </c>
      <c r="BG370" s="3" t="n">
        <v>80.6</v>
      </c>
      <c r="BH370" s="3" t="n">
        <v>52</v>
      </c>
      <c r="BI370" s="3" t="n">
        <v>76.9</v>
      </c>
      <c r="BJ370" s="2" t="n">
        <f aca="false">((BE370*15)+(BF370*30)+(BG370*30)+(BH370*30)+(BI370*15))-(BE370*120)</f>
        <v>5514</v>
      </c>
      <c r="BK370" s="2" t="n">
        <f aca="false">((BE370*15)+(BF370*30)+(BG370*30)+(BH370*30)+(BI370*15))</f>
        <v>7254</v>
      </c>
      <c r="BL370" s="2" t="n">
        <f aca="false">(1/BE370)</f>
        <v>0.0689655172413793</v>
      </c>
      <c r="BM370" s="2" t="n">
        <f aca="false">(BJ370/AU370)</f>
        <v>2.12485549132948</v>
      </c>
      <c r="BN370" s="2" t="n">
        <f aca="false">(BK370/AV370)</f>
        <v>0.532013201320132</v>
      </c>
      <c r="BO370" s="2" t="n">
        <f aca="false">(AX370*BM370)</f>
        <v>7.25598975197506</v>
      </c>
      <c r="BP370" s="2" t="n">
        <f aca="false">(AX370*BN370)</f>
        <v>1.81672699741055</v>
      </c>
      <c r="BQ370" s="2" t="n">
        <v>2</v>
      </c>
      <c r="BR370" s="4" t="n">
        <f aca="false">(BC370*BL370)</f>
        <v>0.088929219600726</v>
      </c>
      <c r="BS370" s="1" t="n">
        <v>190</v>
      </c>
      <c r="BT370" s="1" t="n">
        <v>0</v>
      </c>
      <c r="BU370" s="1" t="n">
        <v>27</v>
      </c>
      <c r="BV370" s="1" t="n">
        <v>1</v>
      </c>
      <c r="BW370" s="1" t="n">
        <v>123</v>
      </c>
      <c r="BX370" s="1" t="n">
        <v>0</v>
      </c>
      <c r="BY370" s="1" t="n">
        <v>40</v>
      </c>
      <c r="BZ370" s="1" t="n">
        <v>200</v>
      </c>
      <c r="CA370" s="1" t="n">
        <v>1</v>
      </c>
      <c r="CB370" s="1" t="n">
        <v>5</v>
      </c>
      <c r="CC370" s="1" t="n">
        <v>2</v>
      </c>
      <c r="CN370" s="1" t="n">
        <v>2400</v>
      </c>
      <c r="CO370" s="1" t="n">
        <v>10.9833333333333</v>
      </c>
      <c r="CP370" s="1" t="n">
        <v>40.0875</v>
      </c>
      <c r="CQ370" s="1" t="n">
        <v>5.7</v>
      </c>
      <c r="CR370" s="1" t="n">
        <v>14.7375</v>
      </c>
      <c r="CS370" s="1" t="n">
        <v>7.3875</v>
      </c>
      <c r="CT370" s="1" t="n">
        <v>50.8</v>
      </c>
      <c r="CU370" s="1" t="n">
        <v>5.1</v>
      </c>
      <c r="CV370" s="1" t="n">
        <v>3.5</v>
      </c>
      <c r="CW370" s="1" t="n">
        <v>12.4</v>
      </c>
      <c r="CX370" s="1" t="n">
        <v>0</v>
      </c>
      <c r="CY370" s="1" t="n">
        <v>2.9</v>
      </c>
      <c r="CZ370" s="1" t="n">
        <v>10.1</v>
      </c>
      <c r="DA370" s="1" t="n">
        <v>0.5</v>
      </c>
      <c r="DB370" s="1" t="n">
        <v>0.2</v>
      </c>
      <c r="DC370" s="1" t="n">
        <v>2.5</v>
      </c>
      <c r="DD370" s="1" t="n">
        <v>65.9</v>
      </c>
      <c r="DE370" s="1" t="n">
        <v>106.9</v>
      </c>
      <c r="DF370" s="1" t="n">
        <v>15.2</v>
      </c>
      <c r="DG370" s="1" t="n">
        <v>39.3</v>
      </c>
      <c r="DH370" s="1" t="n">
        <v>19.7</v>
      </c>
      <c r="DI370" s="1" t="n">
        <v>219</v>
      </c>
      <c r="DJ370" s="1" t="n">
        <v>304.8</v>
      </c>
      <c r="DK370" s="1" t="n">
        <v>88.9</v>
      </c>
      <c r="DL370" s="1" t="n">
        <v>15</v>
      </c>
      <c r="DM370" s="1" t="n">
        <v>1740</v>
      </c>
      <c r="DN370" s="1" t="n">
        <v>1567</v>
      </c>
      <c r="DO370" s="1" t="n">
        <v>0.95</v>
      </c>
      <c r="DP370" s="1" t="n">
        <v>0.98</v>
      </c>
      <c r="DQ370" s="1" t="n">
        <v>0.78</v>
      </c>
      <c r="DR370" s="1" t="n">
        <v>0.95</v>
      </c>
      <c r="DS370" s="1" t="n">
        <v>183.2</v>
      </c>
      <c r="DT370" s="1" t="n">
        <v>150.9</v>
      </c>
      <c r="DU370" s="1" t="n">
        <v>1.86</v>
      </c>
      <c r="DV370" s="1" t="n">
        <v>10.7</v>
      </c>
      <c r="DW370" s="1" t="n">
        <v>4.1</v>
      </c>
      <c r="DX370" s="1" t="n">
        <v>701</v>
      </c>
      <c r="DY370" s="1" t="n">
        <v>11.31</v>
      </c>
      <c r="DZ370" s="1" t="n">
        <v>2317</v>
      </c>
      <c r="EA370" s="1" t="n">
        <v>204</v>
      </c>
      <c r="EB370" s="1" t="n">
        <v>2658</v>
      </c>
      <c r="EC370" s="1" t="n">
        <v>409</v>
      </c>
      <c r="ED370" s="1" t="n">
        <v>49</v>
      </c>
      <c r="EE370" s="1" t="n">
        <v>3.6</v>
      </c>
      <c r="EF370" s="1" t="n">
        <v>0</v>
      </c>
      <c r="EG370" s="1" t="n">
        <v>8</v>
      </c>
      <c r="EH370" s="1" t="n">
        <v>2</v>
      </c>
      <c r="EI370" s="1" t="n">
        <v>500</v>
      </c>
      <c r="EJ370" s="1" t="n">
        <v>8</v>
      </c>
      <c r="EK370" s="1" t="n">
        <v>5</v>
      </c>
      <c r="EL370" s="1" t="n">
        <v>200</v>
      </c>
      <c r="EM370" s="1" t="n">
        <v>1500</v>
      </c>
      <c r="EN370" s="1" t="n">
        <v>500</v>
      </c>
      <c r="EO370" s="1" t="n">
        <v>5</v>
      </c>
      <c r="EP370" s="1" t="n">
        <v>1</v>
      </c>
      <c r="EQ370" s="1" t="n">
        <v>2</v>
      </c>
      <c r="ER370" s="1" t="n">
        <v>200</v>
      </c>
      <c r="ES370" s="1" t="n">
        <v>2</v>
      </c>
      <c r="ET370" s="1" t="n">
        <v>1</v>
      </c>
      <c r="EU370" s="1" t="n">
        <v>1</v>
      </c>
      <c r="EV370" s="1" t="n">
        <v>200</v>
      </c>
      <c r="EW370" s="1" t="n">
        <v>7</v>
      </c>
      <c r="EX370" s="1" t="n">
        <v>1</v>
      </c>
      <c r="EY370" s="1" t="n">
        <v>3</v>
      </c>
      <c r="EZ370" s="1" t="n">
        <v>8</v>
      </c>
      <c r="FA370" s="1" t="n">
        <v>1</v>
      </c>
      <c r="FB370" s="1" t="n">
        <v>1</v>
      </c>
      <c r="FC370" s="1" t="n">
        <v>3</v>
      </c>
      <c r="FD370" s="1" t="n">
        <v>0</v>
      </c>
      <c r="FE370" s="1" t="n">
        <v>9</v>
      </c>
      <c r="FF370" s="1" t="n">
        <v>0</v>
      </c>
      <c r="FG370" s="1" t="n">
        <v>0</v>
      </c>
      <c r="FH370" s="1" t="n">
        <v>0</v>
      </c>
      <c r="FI370" s="1" t="n">
        <v>0</v>
      </c>
      <c r="FJ370" s="1" t="n">
        <v>5</v>
      </c>
      <c r="FK370" s="1" t="n">
        <v>0</v>
      </c>
      <c r="FL370" s="1" t="n">
        <v>5</v>
      </c>
      <c r="FM370" s="1" t="n">
        <v>3</v>
      </c>
      <c r="FN370" s="1" t="n">
        <v>3</v>
      </c>
      <c r="FO370" s="1" t="n">
        <v>2</v>
      </c>
      <c r="FP370" s="1" t="n">
        <v>2</v>
      </c>
      <c r="FQ370" s="1" t="n">
        <v>29.50036</v>
      </c>
      <c r="FR370" s="1" t="n">
        <v>332.0951</v>
      </c>
      <c r="FS370" s="1" t="n">
        <v>0.18</v>
      </c>
      <c r="FT370" s="1" t="n">
        <v>1</v>
      </c>
      <c r="FU370" s="1" t="n">
        <v>4</v>
      </c>
      <c r="FV370" s="1" t="n">
        <v>3</v>
      </c>
      <c r="FW370" s="1" t="n">
        <v>2264.39</v>
      </c>
      <c r="FX370" s="1" t="n">
        <v>72.78</v>
      </c>
      <c r="FY370" s="1" t="n">
        <v>26.34</v>
      </c>
      <c r="FZ370" s="1" t="n">
        <v>28.3</v>
      </c>
      <c r="GA370" s="1" t="n">
        <v>35.56</v>
      </c>
      <c r="GB370" s="1" t="n">
        <v>340.76</v>
      </c>
      <c r="GC370" s="1" t="n">
        <v>36.23</v>
      </c>
      <c r="GD370" s="1" t="n">
        <v>23.69</v>
      </c>
      <c r="GE370" s="1" t="n">
        <v>7.25</v>
      </c>
      <c r="GF370" s="1" t="n">
        <v>135.13</v>
      </c>
      <c r="GG370" s="1" t="n">
        <v>1.51</v>
      </c>
      <c r="GH370" s="1" t="n">
        <v>18.07</v>
      </c>
      <c r="GI370" s="1" t="n">
        <v>6.15</v>
      </c>
      <c r="GJ370" s="1" t="n">
        <v>25.79</v>
      </c>
      <c r="GK370" s="1" t="n">
        <v>24.08</v>
      </c>
      <c r="GL370" s="1" t="n">
        <v>11.24</v>
      </c>
      <c r="GM370" s="1" t="n">
        <v>8.64</v>
      </c>
      <c r="GN370" s="1" t="n">
        <v>0</v>
      </c>
      <c r="GO370" s="1" t="n">
        <v>16.47</v>
      </c>
      <c r="GP370" s="1" t="n">
        <v>6.69</v>
      </c>
      <c r="GQ370" s="1" t="n">
        <v>3.72</v>
      </c>
      <c r="GR370" s="1" t="n">
        <v>1.15</v>
      </c>
      <c r="GS370" s="1" t="n">
        <v>739.38</v>
      </c>
      <c r="GT370" s="1" t="n">
        <v>12.92</v>
      </c>
      <c r="GU370" s="1" t="n">
        <v>0.37</v>
      </c>
      <c r="GV370" s="1" t="n">
        <v>348.58</v>
      </c>
      <c r="GW370" s="1" t="n">
        <v>1317.55</v>
      </c>
      <c r="GX370" s="1" t="n">
        <v>2624.02</v>
      </c>
      <c r="GY370" s="1" t="n">
        <v>2174.28</v>
      </c>
      <c r="GZ370" s="1" t="n">
        <v>7.22</v>
      </c>
      <c r="HA370" s="1" t="n">
        <v>1.43</v>
      </c>
      <c r="HB370" s="1" t="n">
        <v>2.42</v>
      </c>
      <c r="HC370" s="1" t="n">
        <v>0</v>
      </c>
      <c r="HD370" s="1" t="n">
        <v>60.08</v>
      </c>
      <c r="HE370" s="1" t="n">
        <v>111.59</v>
      </c>
      <c r="HF370" s="1" t="n">
        <v>1.76</v>
      </c>
      <c r="HG370" s="1" t="n">
        <v>1.35</v>
      </c>
      <c r="HH370" s="1" t="n">
        <v>17.67</v>
      </c>
      <c r="HI370" s="1" t="n">
        <v>3.35</v>
      </c>
      <c r="HJ370" s="1" t="n">
        <v>1.66</v>
      </c>
      <c r="HK370" s="1" t="n">
        <v>3.73</v>
      </c>
      <c r="HL370" s="1" t="n">
        <v>253.51</v>
      </c>
      <c r="HM370" s="1" t="n">
        <v>2.18</v>
      </c>
      <c r="HN370" s="1" t="n">
        <v>46.21</v>
      </c>
      <c r="HO370" s="1" t="n">
        <v>2569.86</v>
      </c>
      <c r="HP370" s="1" t="n">
        <v>2270.47</v>
      </c>
      <c r="HQ370" s="1" t="n">
        <v>47.3</v>
      </c>
      <c r="HR370" s="1" t="n">
        <v>1282.95</v>
      </c>
      <c r="HS370" s="1" t="n">
        <v>143.65</v>
      </c>
      <c r="HT370" s="1" t="n">
        <v>4511.56</v>
      </c>
      <c r="HU370" s="1" t="n">
        <v>653.01</v>
      </c>
      <c r="HV370" s="1" t="n">
        <v>113.29</v>
      </c>
      <c r="HW370" s="1" t="n">
        <v>7.55</v>
      </c>
      <c r="HX370" s="1" t="n">
        <v>5.74</v>
      </c>
      <c r="HY370" s="1" t="n">
        <v>4.98</v>
      </c>
      <c r="HZ370" s="1" t="n">
        <v>0.7</v>
      </c>
      <c r="IA370" s="1" t="n">
        <v>7.35</v>
      </c>
      <c r="IB370" s="1" t="n">
        <v>1.53</v>
      </c>
      <c r="IC370" s="1" t="n">
        <v>15.93</v>
      </c>
      <c r="ID370" s="1" t="n">
        <v>5.67</v>
      </c>
      <c r="IE370" s="1" t="n">
        <v>19.56</v>
      </c>
      <c r="IF370" s="1" t="n">
        <v>24.88</v>
      </c>
      <c r="IG370" s="1" t="n">
        <v>11.47</v>
      </c>
      <c r="IH370" s="1" t="n">
        <v>203.55</v>
      </c>
      <c r="II370" s="1" t="n">
        <v>2.01</v>
      </c>
      <c r="IJ370" s="1" t="n">
        <v>309.53</v>
      </c>
      <c r="IK370" s="1" t="n">
        <v>43.69</v>
      </c>
      <c r="IL370" s="1" t="n">
        <v>1669107.3</v>
      </c>
      <c r="IM370" s="1" t="n">
        <v>4898.19</v>
      </c>
      <c r="IN370" s="1" t="n">
        <v>48.05</v>
      </c>
      <c r="IO370" s="1" t="n">
        <v>0.16</v>
      </c>
      <c r="IP370" s="1" t="n">
        <v>0.1</v>
      </c>
      <c r="IQ370" s="1" t="n">
        <v>0.08</v>
      </c>
      <c r="IR370" s="1" t="n">
        <v>0.17</v>
      </c>
      <c r="IS370" s="1" t="n">
        <v>0.26</v>
      </c>
      <c r="IT370" s="1" t="n">
        <v>0.11</v>
      </c>
      <c r="IU370" s="1" t="n">
        <v>0.8</v>
      </c>
      <c r="IV370" s="1" t="n">
        <v>1.08</v>
      </c>
      <c r="IW370" s="1" t="n">
        <v>8.19</v>
      </c>
      <c r="IX370" s="1" t="n">
        <v>7.45</v>
      </c>
      <c r="IY370" s="1" t="n">
        <v>3.62</v>
      </c>
      <c r="IZ370" s="1" t="n">
        <v>2.56</v>
      </c>
      <c r="JA370" s="1" t="n">
        <v>0.72</v>
      </c>
      <c r="JB370" s="1" t="n">
        <v>0.06</v>
      </c>
      <c r="JC370" s="1" t="n">
        <v>14.99</v>
      </c>
      <c r="JD370" s="1" t="n">
        <v>9.31</v>
      </c>
      <c r="JE370" s="1" t="n">
        <v>0.74</v>
      </c>
      <c r="JF370" s="1" t="n">
        <v>0.08</v>
      </c>
      <c r="JG370" s="1" t="n">
        <v>0.01</v>
      </c>
      <c r="JH370" s="1" t="n">
        <v>7.77</v>
      </c>
      <c r="JI370" s="1" t="n">
        <v>5.13</v>
      </c>
      <c r="JJ370" s="1" t="n">
        <v>0.05</v>
      </c>
      <c r="JK370" s="1" t="n">
        <v>0.14</v>
      </c>
      <c r="JL370" s="1" t="n">
        <v>0.57</v>
      </c>
      <c r="JM370" s="1" t="n">
        <v>0.47</v>
      </c>
      <c r="JN370" s="1" t="n">
        <v>0.01</v>
      </c>
      <c r="JO370" s="1" t="n">
        <v>0.07</v>
      </c>
      <c r="JP370" s="1" t="n">
        <v>0.05</v>
      </c>
      <c r="JQ370" s="1" t="n">
        <v>0.04</v>
      </c>
      <c r="JR370" s="1" t="n">
        <v>0.04</v>
      </c>
      <c r="JS370" s="1" t="n">
        <v>0</v>
      </c>
      <c r="JT370" s="1" t="n">
        <v>0.1</v>
      </c>
      <c r="JU370" s="1" t="n">
        <v>0.09</v>
      </c>
      <c r="JV370" s="1" t="n">
        <v>46</v>
      </c>
      <c r="JW370" s="1" t="n">
        <v>2760</v>
      </c>
      <c r="JX370" s="1" t="n">
        <v>41.4</v>
      </c>
      <c r="JY370" s="1" t="n">
        <v>24.08</v>
      </c>
      <c r="JZ370" s="1" t="n">
        <v>19.859</v>
      </c>
      <c r="KA370" s="1" t="n">
        <v>1191.54</v>
      </c>
      <c r="KB370" s="1" t="n">
        <v>44.3876</v>
      </c>
      <c r="KC370" s="1" t="n">
        <v>17.976</v>
      </c>
      <c r="KD370" s="1" t="n">
        <v>1078.56</v>
      </c>
      <c r="KE370" s="1" t="n">
        <v>73.71301</v>
      </c>
      <c r="KF370" s="1" t="n">
        <v>119.713</v>
      </c>
      <c r="KG370" s="1" t="n">
        <v>153.6156</v>
      </c>
    </row>
    <row r="371" customFormat="false" ht="15" hidden="false" customHeight="true" outlineLevel="0" collapsed="false">
      <c r="A371" s="1" t="n">
        <v>31303</v>
      </c>
      <c r="B371" s="1" t="n">
        <v>2</v>
      </c>
      <c r="D371" s="1" t="n">
        <v>1</v>
      </c>
      <c r="M371" s="1" t="n">
        <v>1</v>
      </c>
      <c r="O371" s="1" t="n">
        <v>1</v>
      </c>
      <c r="P371" s="1" t="n">
        <f aca="false">SUM(E371:O371)</f>
        <v>2</v>
      </c>
      <c r="Q371" s="1" t="n">
        <v>120</v>
      </c>
      <c r="R371" s="1" t="n">
        <v>80</v>
      </c>
      <c r="S371" s="1" t="n">
        <v>40</v>
      </c>
      <c r="T371" s="2" t="n">
        <v>93.3333333333333</v>
      </c>
      <c r="U371" s="3" t="n">
        <v>81.8</v>
      </c>
      <c r="V371" s="3" t="n">
        <v>163</v>
      </c>
      <c r="W371" s="2" t="n">
        <v>30.7877601716286</v>
      </c>
      <c r="X371" s="2" t="n">
        <v>2</v>
      </c>
      <c r="Y371" s="3" t="n">
        <v>93</v>
      </c>
      <c r="Z371" s="3" t="n">
        <v>111</v>
      </c>
      <c r="AD371" s="3" t="n">
        <v>42.2</v>
      </c>
      <c r="AO371" s="1" t="n">
        <v>95</v>
      </c>
      <c r="AP371" s="1" t="n">
        <v>139</v>
      </c>
      <c r="AQ371" s="1" t="n">
        <v>140</v>
      </c>
      <c r="AR371" s="1" t="n">
        <v>134</v>
      </c>
      <c r="AS371" s="1" t="n">
        <v>124</v>
      </c>
      <c r="AT371" s="1" t="n">
        <v>1</v>
      </c>
      <c r="AU371" s="1" t="n">
        <f aca="false">((AO371*15)+(AP371*30)+(AQ371*30)+(AR371*30)+(AS371*15))-(AO371*120)</f>
        <v>4275</v>
      </c>
      <c r="AV371" s="1" t="n">
        <f aca="false">((AO371*15)+(AP371*30)+(AQ371*30)+(AR371*30)+(AS371*15))</f>
        <v>15675</v>
      </c>
      <c r="AX371" s="4" t="n">
        <f aca="false">10000/SQRT((AO371*BE371)*(AVERAGE(AO371:AS371)*AVERAGE(BE371:BI371)))</f>
        <v>4.43127268776695</v>
      </c>
      <c r="AY371" s="4" t="n">
        <v>0</v>
      </c>
      <c r="AZ371" s="2" t="n">
        <f aca="false">(AO371*BE371)/405</f>
        <v>2.88518518518519</v>
      </c>
      <c r="BA371" s="2" t="n">
        <v>1</v>
      </c>
      <c r="BB371" s="2" t="n">
        <f aca="false">1/(LOG(BE371)+LOG(AO371))</f>
        <v>0.325984691219915</v>
      </c>
      <c r="BC371" s="2" t="n">
        <f aca="false">(BF371-BE371)/(AP371-AO371)</f>
        <v>0.35</v>
      </c>
      <c r="BD371" s="2" t="n">
        <f aca="false">(20*BE371)/((AO371/18)-3.5)</f>
        <v>138.375</v>
      </c>
      <c r="BE371" s="3" t="n">
        <v>12.3</v>
      </c>
      <c r="BF371" s="3" t="n">
        <v>27.7</v>
      </c>
      <c r="BG371" s="3" t="n">
        <v>41.8</v>
      </c>
      <c r="BH371" s="3" t="n">
        <v>52.6</v>
      </c>
      <c r="BI371" s="3" t="n">
        <v>38</v>
      </c>
      <c r="BJ371" s="2" t="n">
        <f aca="false">((BE371*15)+(BF371*30)+(BG371*30)+(BH371*30)+(BI371*15))-(BE371*120)</f>
        <v>2941.5</v>
      </c>
      <c r="BK371" s="2" t="n">
        <f aca="false">((BE371*15)+(BF371*30)+(BG371*30)+(BH371*30)+(BI371*15))</f>
        <v>4417.5</v>
      </c>
      <c r="BL371" s="2" t="n">
        <f aca="false">(1/BE371)</f>
        <v>0.0813008130081301</v>
      </c>
      <c r="BM371" s="2" t="n">
        <f aca="false">(BJ371/AU371)</f>
        <v>0.688070175438596</v>
      </c>
      <c r="BN371" s="2" t="n">
        <f aca="false">(BK371/AV371)</f>
        <v>0.281818181818182</v>
      </c>
      <c r="BO371" s="2" t="n">
        <f aca="false">(AX371*BM371)</f>
        <v>3.04902657568807</v>
      </c>
      <c r="BP371" s="2" t="n">
        <f aca="false">(AX371*BN371)</f>
        <v>1.24881321200705</v>
      </c>
      <c r="BQ371" s="2" t="n">
        <v>1</v>
      </c>
      <c r="BR371" s="4" t="n">
        <f aca="false">(BC371*BL371)</f>
        <v>0.0284552845528455</v>
      </c>
      <c r="BS371" s="1" t="n">
        <v>224</v>
      </c>
      <c r="BT371" s="1" t="n">
        <v>1</v>
      </c>
      <c r="BU371" s="1" t="n">
        <v>25</v>
      </c>
      <c r="BV371" s="1" t="n">
        <v>1</v>
      </c>
      <c r="BW371" s="1" t="n">
        <v>145</v>
      </c>
      <c r="BX371" s="1" t="n">
        <v>1</v>
      </c>
      <c r="BY371" s="1" t="n">
        <v>54</v>
      </c>
      <c r="BZ371" s="1" t="n">
        <v>268</v>
      </c>
      <c r="CA371" s="1" t="n">
        <v>1</v>
      </c>
      <c r="CB371" s="1" t="n">
        <v>5</v>
      </c>
      <c r="CC371" s="1" t="n">
        <v>2</v>
      </c>
      <c r="CN371" s="1" t="n">
        <v>2324</v>
      </c>
      <c r="CO371" s="1" t="n">
        <v>31.9793459552496</v>
      </c>
      <c r="CP371" s="1" t="n">
        <v>25.6949225473322</v>
      </c>
      <c r="CQ371" s="1" t="n">
        <v>4.80206540447504</v>
      </c>
      <c r="CR371" s="1" t="n">
        <v>4.53098106712565</v>
      </c>
      <c r="CS371" s="1" t="n">
        <v>1.89759036144578</v>
      </c>
      <c r="CT371" s="1" t="n">
        <v>41.5490533562823</v>
      </c>
      <c r="CU371" s="1" t="n">
        <v>7.77</v>
      </c>
      <c r="CV371" s="1" t="n">
        <v>16.42</v>
      </c>
      <c r="CW371" s="1" t="n">
        <v>4.94</v>
      </c>
      <c r="CX371" s="1" t="n">
        <v>0</v>
      </c>
      <c r="CY371" s="1" t="n">
        <v>1.1</v>
      </c>
      <c r="CZ371" s="1" t="n">
        <v>1.43</v>
      </c>
      <c r="DA371" s="1" t="n">
        <v>0</v>
      </c>
      <c r="DB371" s="1" t="n">
        <v>7.26</v>
      </c>
      <c r="DC371" s="1" t="n">
        <v>0</v>
      </c>
      <c r="DD371" s="1" t="n">
        <v>185.8</v>
      </c>
      <c r="DE371" s="1" t="n">
        <v>66.35</v>
      </c>
      <c r="DF371" s="1" t="n">
        <v>12.4</v>
      </c>
      <c r="DG371" s="1" t="n">
        <v>11.7</v>
      </c>
      <c r="DH371" s="1" t="n">
        <v>4.9</v>
      </c>
      <c r="DI371" s="1" t="n">
        <v>653</v>
      </c>
      <c r="DJ371" s="1" t="n">
        <v>241.4</v>
      </c>
      <c r="DK371" s="1" t="n">
        <v>18.5</v>
      </c>
      <c r="DL371" s="1" t="n">
        <v>5.8</v>
      </c>
      <c r="DM371" s="1" t="n">
        <v>2926</v>
      </c>
      <c r="DN371" s="1" t="n">
        <v>1693</v>
      </c>
      <c r="DO371" s="1" t="n">
        <v>1.29</v>
      </c>
      <c r="DP371" s="1" t="n">
        <v>4.22</v>
      </c>
      <c r="DQ371" s="1" t="n">
        <v>1.65</v>
      </c>
      <c r="DR371" s="1" t="n">
        <v>13.09</v>
      </c>
      <c r="DS371" s="1" t="n">
        <v>26.6</v>
      </c>
      <c r="DT371" s="1" t="n">
        <v>184.6</v>
      </c>
      <c r="DU371" s="1" t="n">
        <v>7.52</v>
      </c>
      <c r="DV371" s="1" t="n">
        <v>28.09</v>
      </c>
      <c r="DW371" s="1" t="n">
        <v>1.63</v>
      </c>
      <c r="DX371" s="1" t="n">
        <v>3044</v>
      </c>
      <c r="DY371" s="1" t="n">
        <v>16.1</v>
      </c>
      <c r="DZ371" s="1" t="n">
        <v>4201</v>
      </c>
      <c r="EA371" s="1" t="n">
        <v>332</v>
      </c>
      <c r="EB371" s="1" t="n">
        <v>4313</v>
      </c>
      <c r="EC371" s="1" t="n">
        <v>2813</v>
      </c>
      <c r="ED371" s="1" t="n">
        <v>87</v>
      </c>
      <c r="EE371" s="1" t="n">
        <v>13.7</v>
      </c>
      <c r="EF371" s="1" t="n">
        <v>0</v>
      </c>
      <c r="EG371" s="1" t="n">
        <v>3</v>
      </c>
      <c r="EH371" s="1" t="n">
        <v>5</v>
      </c>
      <c r="EI371" s="1" t="n">
        <v>400</v>
      </c>
      <c r="EJ371" s="1" t="n">
        <v>3</v>
      </c>
      <c r="EK371" s="1" t="n">
        <v>4</v>
      </c>
      <c r="EL371" s="1" t="n">
        <v>350</v>
      </c>
      <c r="EM371" s="1" t="n">
        <v>2000</v>
      </c>
      <c r="EN371" s="1" t="n">
        <v>400</v>
      </c>
      <c r="EO371" s="1" t="n">
        <v>3</v>
      </c>
      <c r="EP371" s="1" t="n">
        <v>1</v>
      </c>
      <c r="EQ371" s="1" t="n">
        <v>4</v>
      </c>
      <c r="ER371" s="1" t="n">
        <v>500</v>
      </c>
      <c r="ES371" s="1" t="n">
        <v>2</v>
      </c>
      <c r="ET371" s="1" t="n">
        <v>1</v>
      </c>
      <c r="EU371" s="1" t="n">
        <v>2</v>
      </c>
      <c r="EV371" s="1" t="n">
        <v>350</v>
      </c>
      <c r="EW371" s="1" t="n">
        <v>3</v>
      </c>
      <c r="EX371" s="1" t="n">
        <v>1</v>
      </c>
      <c r="EY371" s="1" t="n">
        <v>4</v>
      </c>
      <c r="EZ371" s="1" t="n">
        <v>2</v>
      </c>
      <c r="FA371" s="1" t="n">
        <v>1</v>
      </c>
      <c r="FB371" s="1" t="n">
        <v>2</v>
      </c>
      <c r="FC371" s="1" t="n">
        <v>3</v>
      </c>
      <c r="FD371" s="1" t="n">
        <v>1</v>
      </c>
      <c r="FE371" s="1" t="n">
        <v>3</v>
      </c>
      <c r="FF371" s="1" t="n">
        <v>1</v>
      </c>
      <c r="FG371" s="1" t="n">
        <v>2</v>
      </c>
      <c r="FH371" s="1" t="n">
        <v>1</v>
      </c>
      <c r="FI371" s="1" t="n">
        <v>2</v>
      </c>
      <c r="FJ371" s="1" t="n">
        <v>5</v>
      </c>
      <c r="FK371" s="1" t="n">
        <v>1</v>
      </c>
      <c r="FL371" s="1" t="n">
        <v>3</v>
      </c>
      <c r="FM371" s="1" t="n">
        <v>23</v>
      </c>
      <c r="FN371" s="1" t="n">
        <v>23</v>
      </c>
      <c r="FO371" s="1" t="n">
        <v>1</v>
      </c>
      <c r="FP371" s="1" t="n">
        <v>1</v>
      </c>
      <c r="FQ371" s="1" t="n">
        <v>27.24036</v>
      </c>
      <c r="FR371" s="1" t="n">
        <v>109.3957</v>
      </c>
      <c r="FS371" s="1" t="n">
        <v>0.61</v>
      </c>
      <c r="FT371" s="1" t="n">
        <v>2</v>
      </c>
      <c r="FU371" s="1" t="n">
        <v>4</v>
      </c>
      <c r="FV371" s="1" t="n">
        <v>3</v>
      </c>
      <c r="FW371" s="1" t="n">
        <v>2329.77</v>
      </c>
      <c r="FX371" s="1" t="n">
        <v>97.77</v>
      </c>
      <c r="FY371" s="1" t="n">
        <v>39.11</v>
      </c>
      <c r="FZ371" s="1" t="n">
        <v>37.41</v>
      </c>
      <c r="GA371" s="1" t="n">
        <v>30.38</v>
      </c>
      <c r="GB371" s="1" t="n">
        <v>296.84</v>
      </c>
      <c r="GC371" s="1" t="n">
        <v>38.54</v>
      </c>
      <c r="GD371" s="1" t="n">
        <v>28.79</v>
      </c>
      <c r="GE371" s="1" t="n">
        <v>4.17</v>
      </c>
      <c r="GF371" s="1" t="n">
        <v>80.24</v>
      </c>
      <c r="GG371" s="1" t="n">
        <v>1.46</v>
      </c>
      <c r="GH371" s="1" t="n">
        <v>20.77</v>
      </c>
      <c r="GI371" s="1" t="n">
        <v>3.84</v>
      </c>
      <c r="GJ371" s="1" t="n">
        <v>16.45</v>
      </c>
      <c r="GK371" s="1" t="n">
        <v>14.17</v>
      </c>
      <c r="GL371" s="1" t="n">
        <v>8.87</v>
      </c>
      <c r="GM371" s="1" t="n">
        <v>3.81</v>
      </c>
      <c r="GN371" s="1" t="n">
        <v>0</v>
      </c>
      <c r="GO371" s="1" t="n">
        <v>12.92</v>
      </c>
      <c r="GP371" s="1" t="n">
        <v>4.29</v>
      </c>
      <c r="GQ371" s="1" t="n">
        <v>2.57</v>
      </c>
      <c r="GR371" s="1" t="n">
        <v>0.75</v>
      </c>
      <c r="GS371" s="1" t="n">
        <v>1301.24</v>
      </c>
      <c r="GT371" s="1" t="n">
        <v>10.92</v>
      </c>
      <c r="GU371" s="1" t="n">
        <v>0.89</v>
      </c>
      <c r="GV371" s="1" t="n">
        <v>301.11</v>
      </c>
      <c r="GW371" s="1" t="n">
        <v>1661.49</v>
      </c>
      <c r="GX371" s="1" t="n">
        <v>3239.26</v>
      </c>
      <c r="GY371" s="1" t="n">
        <v>2652.87</v>
      </c>
      <c r="GZ371" s="1" t="n">
        <v>9.14</v>
      </c>
      <c r="HA371" s="1" t="n">
        <v>1.31</v>
      </c>
      <c r="HB371" s="1" t="n">
        <v>1.66</v>
      </c>
      <c r="HC371" s="1" t="n">
        <v>0</v>
      </c>
      <c r="HD371" s="1" t="n">
        <v>96.48</v>
      </c>
      <c r="HE371" s="1" t="n">
        <v>83.24</v>
      </c>
      <c r="HF371" s="1" t="n">
        <v>1.98</v>
      </c>
      <c r="HG371" s="1" t="n">
        <v>2.77</v>
      </c>
      <c r="HH371" s="1" t="n">
        <v>23.49</v>
      </c>
      <c r="HI371" s="1" t="n">
        <v>6.11</v>
      </c>
      <c r="HJ371" s="1" t="n">
        <v>1.92</v>
      </c>
      <c r="HK371" s="1" t="n">
        <v>1.22</v>
      </c>
      <c r="HL371" s="1" t="n">
        <v>247.36</v>
      </c>
      <c r="HM371" s="1" t="n">
        <v>5.63</v>
      </c>
      <c r="HN371" s="1" t="n">
        <v>45.25</v>
      </c>
      <c r="HO371" s="1" t="n">
        <v>3422.75</v>
      </c>
      <c r="HP371" s="1" t="n">
        <v>2993.14</v>
      </c>
      <c r="HQ371" s="1" t="n">
        <v>32.42</v>
      </c>
      <c r="HR371" s="1" t="n">
        <v>1262.04</v>
      </c>
      <c r="HS371" s="1" t="n">
        <v>81.66</v>
      </c>
      <c r="HT371" s="1" t="n">
        <v>2291.53</v>
      </c>
      <c r="HU371" s="1" t="n">
        <v>580.63</v>
      </c>
      <c r="HV371" s="1" t="n">
        <v>424.92</v>
      </c>
      <c r="HW371" s="1" t="n">
        <v>7.41</v>
      </c>
      <c r="HX371" s="1" t="n">
        <v>7.08</v>
      </c>
      <c r="HY371" s="1" t="n">
        <v>8.15</v>
      </c>
      <c r="HZ371" s="1" t="n">
        <v>0.97</v>
      </c>
      <c r="IA371" s="1" t="n">
        <v>9.54</v>
      </c>
      <c r="IB371" s="1" t="n">
        <v>1.8</v>
      </c>
      <c r="IC371" s="1" t="n">
        <v>21.37</v>
      </c>
      <c r="ID371" s="1" t="n">
        <v>9.26</v>
      </c>
      <c r="IE371" s="1" t="n">
        <v>21.15</v>
      </c>
      <c r="IF371" s="1" t="n">
        <v>29.66</v>
      </c>
      <c r="IG371" s="1" t="n">
        <v>13.65</v>
      </c>
      <c r="IH371" s="1" t="n">
        <v>245.45</v>
      </c>
      <c r="II371" s="1" t="n">
        <v>10.59</v>
      </c>
      <c r="IJ371" s="1" t="n">
        <v>21.45</v>
      </c>
      <c r="IK371" s="1" t="n">
        <v>34.15</v>
      </c>
      <c r="IL371" s="1" t="n">
        <v>2020242.5</v>
      </c>
      <c r="IM371" s="1" t="n">
        <v>6805.83</v>
      </c>
      <c r="IN371" s="1" t="n">
        <v>57.47</v>
      </c>
      <c r="IO371" s="1" t="n">
        <v>0.2</v>
      </c>
      <c r="IP371" s="1" t="n">
        <v>0.17</v>
      </c>
      <c r="IQ371" s="1" t="n">
        <v>0.15</v>
      </c>
      <c r="IR371" s="1" t="n">
        <v>0.33</v>
      </c>
      <c r="IS371" s="1" t="n">
        <v>0.26</v>
      </c>
      <c r="IT371" s="1" t="n">
        <v>0.14</v>
      </c>
      <c r="IU371" s="1" t="n">
        <v>1.06</v>
      </c>
      <c r="IV371" s="1" t="n">
        <v>1.26</v>
      </c>
      <c r="IW371" s="1" t="n">
        <v>11.63</v>
      </c>
      <c r="IX371" s="1" t="n">
        <v>9.37</v>
      </c>
      <c r="IY371" s="1" t="n">
        <v>4.9</v>
      </c>
      <c r="IZ371" s="1" t="n">
        <v>3.58</v>
      </c>
      <c r="JA371" s="1" t="n">
        <v>1.35</v>
      </c>
      <c r="JB371" s="1" t="n">
        <v>0.06</v>
      </c>
      <c r="JC371" s="1" t="n">
        <v>24.94</v>
      </c>
      <c r="JD371" s="1" t="n">
        <v>13.41</v>
      </c>
      <c r="JE371" s="1" t="n">
        <v>1.74</v>
      </c>
      <c r="JF371" s="1" t="n">
        <v>0.2</v>
      </c>
      <c r="JG371" s="1" t="n">
        <v>0.03</v>
      </c>
      <c r="JH371" s="1" t="n">
        <v>10.56</v>
      </c>
      <c r="JI371" s="1" t="n">
        <v>6.38</v>
      </c>
      <c r="JJ371" s="1" t="n">
        <v>0.18</v>
      </c>
      <c r="JK371" s="1" t="n">
        <v>0.43</v>
      </c>
      <c r="JL371" s="1" t="n">
        <v>0.81</v>
      </c>
      <c r="JM371" s="1" t="n">
        <v>0.63</v>
      </c>
      <c r="JN371" s="1" t="n">
        <v>0.02</v>
      </c>
      <c r="JO371" s="1" t="n">
        <v>0.12</v>
      </c>
      <c r="JP371" s="1" t="n">
        <v>0.06</v>
      </c>
      <c r="JQ371" s="1" t="n">
        <v>0.11</v>
      </c>
      <c r="JR371" s="1" t="n">
        <v>0.11</v>
      </c>
      <c r="JS371" s="1" t="n">
        <v>0.02</v>
      </c>
      <c r="JT371" s="1" t="n">
        <v>0.32</v>
      </c>
      <c r="JU371" s="1" t="n">
        <v>0.3</v>
      </c>
      <c r="JV371" s="1" t="n">
        <v>50</v>
      </c>
      <c r="JW371" s="1" t="n">
        <v>3000</v>
      </c>
      <c r="JX371" s="1" t="n">
        <v>45</v>
      </c>
      <c r="JY371" s="1" t="n">
        <v>19.939</v>
      </c>
      <c r="JZ371" s="1" t="n">
        <v>12.476</v>
      </c>
      <c r="KA371" s="1" t="n">
        <v>748.5599</v>
      </c>
      <c r="KB371" s="1" t="n">
        <v>6.3625</v>
      </c>
      <c r="KC371" s="1" t="n">
        <v>2.5</v>
      </c>
      <c r="KD371" s="1" t="n">
        <v>150</v>
      </c>
      <c r="KE371" s="1" t="n">
        <v>57.392</v>
      </c>
      <c r="KF371" s="1" t="n">
        <v>107.392</v>
      </c>
      <c r="KG371" s="1" t="n">
        <v>169.2608</v>
      </c>
    </row>
    <row r="372" customFormat="false" ht="15" hidden="false" customHeight="true" outlineLevel="0" collapsed="false">
      <c r="A372" s="1" t="n">
        <v>31305</v>
      </c>
      <c r="B372" s="1" t="n">
        <v>1</v>
      </c>
      <c r="D372" s="1" t="n">
        <v>1</v>
      </c>
      <c r="M372" s="1" t="n">
        <v>0</v>
      </c>
      <c r="O372" s="1" t="n">
        <v>0</v>
      </c>
      <c r="P372" s="1" t="n">
        <f aca="false">SUM(E372:O372)</f>
        <v>0</v>
      </c>
      <c r="Q372" s="1" t="n">
        <v>150</v>
      </c>
      <c r="R372" s="1" t="n">
        <v>108</v>
      </c>
      <c r="S372" s="1" t="n">
        <v>42</v>
      </c>
      <c r="T372" s="2" t="n">
        <v>122</v>
      </c>
      <c r="U372" s="3" t="n">
        <v>69.4</v>
      </c>
      <c r="V372" s="3" t="n">
        <v>165</v>
      </c>
      <c r="W372" s="2" t="n">
        <v>25.4912764003673</v>
      </c>
      <c r="X372" s="2" t="n">
        <v>1</v>
      </c>
      <c r="Y372" s="3" t="n">
        <v>87.5</v>
      </c>
      <c r="Z372" s="3" t="n">
        <v>97</v>
      </c>
      <c r="AD372" s="3" t="n">
        <v>25.2</v>
      </c>
      <c r="AO372" s="1" t="n">
        <v>99</v>
      </c>
      <c r="AP372" s="1" t="n">
        <v>142</v>
      </c>
      <c r="AQ372" s="1" t="n">
        <v>157</v>
      </c>
      <c r="AR372" s="1" t="n">
        <v>143</v>
      </c>
      <c r="AS372" s="1" t="n">
        <v>146</v>
      </c>
      <c r="AT372" s="1" t="n">
        <v>3</v>
      </c>
      <c r="AU372" s="1" t="n">
        <f aca="false">((AO372*15)+(AP372*30)+(AQ372*30)+(AR372*30)+(AS372*15))-(AO372*120)</f>
        <v>5055</v>
      </c>
      <c r="AV372" s="1" t="n">
        <f aca="false">((AO372*15)+(AP372*30)+(AQ372*30)+(AR372*30)+(AS372*15))</f>
        <v>16935</v>
      </c>
      <c r="AW372" s="1" t="n">
        <v>5.14</v>
      </c>
      <c r="AX372" s="4" t="n">
        <f aca="false">10000/SQRT((AO372*BE372)*(AVERAGE(AO372:AS372)*AVERAGE(BE372:BI372)))</f>
        <v>2.55283838532525</v>
      </c>
      <c r="AY372" s="4" t="n">
        <v>1</v>
      </c>
      <c r="AZ372" s="2" t="n">
        <f aca="false">(AO372*BE372)/405</f>
        <v>4.37555555555556</v>
      </c>
      <c r="BA372" s="2" t="n">
        <v>1</v>
      </c>
      <c r="BB372" s="2" t="n">
        <f aca="false">1/(LOG(BE372)+LOG(AO372))</f>
        <v>0.307835500872792</v>
      </c>
      <c r="BC372" s="2" t="n">
        <f aca="false">(BF372-BE372)/(AP372-AO372)</f>
        <v>0.211627906976744</v>
      </c>
      <c r="BD372" s="2" t="n">
        <f aca="false">(20*BE372)/((AO372/18)-3.5)</f>
        <v>179</v>
      </c>
      <c r="BE372" s="3" t="n">
        <v>17.9</v>
      </c>
      <c r="BF372" s="3" t="n">
        <v>27</v>
      </c>
      <c r="BG372" s="3" t="n">
        <v>69</v>
      </c>
      <c r="BH372" s="3" t="n">
        <v>121</v>
      </c>
      <c r="BI372" s="3" t="n">
        <v>80.2</v>
      </c>
      <c r="BJ372" s="2" t="n">
        <f aca="false">((BE372*15)+(BF372*30)+(BG372*30)+(BH372*30)+(BI372*15))-(BE372*120)</f>
        <v>5833.5</v>
      </c>
      <c r="BK372" s="2" t="n">
        <f aca="false">((BE372*15)+(BF372*30)+(BG372*30)+(BH372*30)+(BI372*15))</f>
        <v>7981.5</v>
      </c>
      <c r="BL372" s="2" t="n">
        <f aca="false">(1/BE372)</f>
        <v>0.0558659217877095</v>
      </c>
      <c r="BM372" s="2" t="n">
        <f aca="false">(BJ372/AU372)</f>
        <v>1.1540059347181</v>
      </c>
      <c r="BN372" s="2" t="n">
        <f aca="false">(BK372/AV372)</f>
        <v>0.471302037201063</v>
      </c>
      <c r="BO372" s="2" t="n">
        <f aca="false">(AX372*BM372)</f>
        <v>2.94599064704151</v>
      </c>
      <c r="BP372" s="2" t="n">
        <f aca="false">(AX372*BN372)</f>
        <v>1.20315793164886</v>
      </c>
      <c r="BQ372" s="2" t="n">
        <v>1</v>
      </c>
      <c r="BR372" s="4" t="n">
        <f aca="false">(BC372*BL372)</f>
        <v>0.0118227880992595</v>
      </c>
      <c r="BS372" s="1" t="n">
        <v>173</v>
      </c>
      <c r="BT372" s="1" t="n">
        <v>0</v>
      </c>
      <c r="BU372" s="1" t="n">
        <v>40</v>
      </c>
      <c r="BV372" s="1" t="n">
        <v>0</v>
      </c>
      <c r="BW372" s="1" t="n">
        <v>102</v>
      </c>
      <c r="BX372" s="1" t="n">
        <v>0</v>
      </c>
      <c r="BY372" s="1" t="n">
        <v>31</v>
      </c>
      <c r="BZ372" s="1" t="n">
        <v>155</v>
      </c>
      <c r="CA372" s="1" t="n">
        <v>1</v>
      </c>
      <c r="CB372" s="1" t="n">
        <v>3</v>
      </c>
    </row>
    <row r="373" customFormat="false" ht="15" hidden="false" customHeight="true" outlineLevel="0" collapsed="false">
      <c r="A373" s="1" t="n">
        <v>31306</v>
      </c>
      <c r="B373" s="1" t="n">
        <v>2</v>
      </c>
      <c r="D373" s="1" t="n">
        <v>1</v>
      </c>
      <c r="M373" s="1" t="n">
        <v>0</v>
      </c>
      <c r="O373" s="1" t="n">
        <v>1</v>
      </c>
      <c r="P373" s="1" t="n">
        <f aca="false">SUM(E373:O373)</f>
        <v>1</v>
      </c>
      <c r="Q373" s="1" t="n">
        <v>100</v>
      </c>
      <c r="R373" s="1" t="n">
        <v>68</v>
      </c>
      <c r="S373" s="1" t="n">
        <v>32</v>
      </c>
      <c r="T373" s="2" t="n">
        <v>78.6666666666667</v>
      </c>
      <c r="U373" s="3" t="n">
        <v>59.3</v>
      </c>
      <c r="V373" s="3" t="n">
        <v>167</v>
      </c>
      <c r="W373" s="2" t="n">
        <v>21.2628634945677</v>
      </c>
      <c r="X373" s="2" t="n">
        <v>0</v>
      </c>
      <c r="Y373" s="3" t="n">
        <v>73</v>
      </c>
      <c r="Z373" s="3" t="n">
        <v>94.5</v>
      </c>
      <c r="AD373" s="3" t="n">
        <v>28</v>
      </c>
      <c r="AO373" s="1" t="n">
        <v>96</v>
      </c>
      <c r="AP373" s="1" t="n">
        <v>143</v>
      </c>
      <c r="AQ373" s="1" t="n">
        <v>112</v>
      </c>
      <c r="AR373" s="1" t="n">
        <v>123</v>
      </c>
      <c r="AS373" s="1" t="n">
        <v>95</v>
      </c>
      <c r="AT373" s="1" t="n">
        <v>1</v>
      </c>
      <c r="AU373" s="1" t="n">
        <f aca="false">((AO373*15)+(AP373*30)+(AQ373*30)+(AR373*30)+(AS373*15))-(AO373*120)</f>
        <v>2685</v>
      </c>
      <c r="AV373" s="1" t="n">
        <f aca="false">((AO373*15)+(AP373*30)+(AQ373*30)+(AR373*30)+(AS373*15))</f>
        <v>14205</v>
      </c>
      <c r="BS373" s="1" t="n">
        <v>223</v>
      </c>
      <c r="BT373" s="1" t="n">
        <v>1</v>
      </c>
      <c r="BU373" s="1" t="n">
        <v>40</v>
      </c>
      <c r="BV373" s="1" t="n">
        <v>1</v>
      </c>
      <c r="BW373" s="1" t="n">
        <v>170</v>
      </c>
      <c r="BX373" s="1" t="n">
        <v>1</v>
      </c>
      <c r="BY373" s="1" t="n">
        <v>13</v>
      </c>
      <c r="BZ373" s="1" t="n">
        <v>66</v>
      </c>
      <c r="CA373" s="1" t="n">
        <v>0</v>
      </c>
      <c r="CB373" s="1" t="n">
        <v>1</v>
      </c>
    </row>
    <row r="374" customFormat="false" ht="15" hidden="false" customHeight="true" outlineLevel="0" collapsed="false">
      <c r="A374" s="1" t="n">
        <v>31307</v>
      </c>
      <c r="B374" s="1" t="n">
        <v>2</v>
      </c>
      <c r="C374" s="1" t="n">
        <v>70</v>
      </c>
      <c r="D374" s="1" t="n">
        <v>1</v>
      </c>
      <c r="E374" s="1" t="n">
        <v>1</v>
      </c>
      <c r="F374" s="1" t="n">
        <v>1</v>
      </c>
      <c r="G374" s="1" t="n">
        <v>1</v>
      </c>
      <c r="H374" s="1" t="n">
        <v>1</v>
      </c>
      <c r="I374" s="1" t="n">
        <v>0</v>
      </c>
      <c r="J374" s="1" t="n">
        <v>0</v>
      </c>
      <c r="K374" s="1" t="n">
        <v>0</v>
      </c>
      <c r="L374" s="1" t="n">
        <v>0</v>
      </c>
      <c r="M374" s="1" t="n">
        <v>1</v>
      </c>
      <c r="N374" s="1" t="n">
        <v>0</v>
      </c>
      <c r="O374" s="1" t="n">
        <v>1</v>
      </c>
      <c r="P374" s="1" t="n">
        <f aca="false">SUM(E374:O374)</f>
        <v>6</v>
      </c>
      <c r="Q374" s="1" t="n">
        <v>150</v>
      </c>
      <c r="R374" s="1" t="n">
        <v>86</v>
      </c>
      <c r="S374" s="1" t="n">
        <v>64</v>
      </c>
      <c r="T374" s="2" t="n">
        <v>107.333333333333</v>
      </c>
      <c r="U374" s="3" t="n">
        <v>83.1</v>
      </c>
      <c r="V374" s="3" t="n">
        <v>150</v>
      </c>
      <c r="W374" s="2" t="n">
        <v>36.9333333333333</v>
      </c>
      <c r="X374" s="2" t="n">
        <v>2</v>
      </c>
      <c r="Y374" s="3" t="n">
        <v>101</v>
      </c>
      <c r="Z374" s="3" t="n">
        <v>113</v>
      </c>
      <c r="AA374" s="2" t="e">
        <f aca="false">{#NUM!}</f>
        <v>#N/A</v>
      </c>
      <c r="AB374" s="2" t="n">
        <v>0.673333333333333</v>
      </c>
      <c r="AC374" s="2" t="n">
        <v>0.893805309734513</v>
      </c>
      <c r="AD374" s="3" t="n">
        <v>44.4</v>
      </c>
      <c r="AO374" s="1" t="n">
        <v>91</v>
      </c>
      <c r="AP374" s="1" t="n">
        <v>114</v>
      </c>
      <c r="AQ374" s="1" t="n">
        <v>130</v>
      </c>
      <c r="AR374" s="1" t="n">
        <v>107</v>
      </c>
      <c r="AS374" s="1" t="n">
        <v>130</v>
      </c>
      <c r="AT374" s="1" t="n">
        <v>1</v>
      </c>
      <c r="AU374" s="1" t="n">
        <f aca="false">((AO374*15)+(AP374*30)+(AQ374*30)+(AR374*30)+(AS374*15))-(AO374*120)</f>
        <v>2925</v>
      </c>
      <c r="AV374" s="1" t="n">
        <f aca="false">((AO374*15)+(AP374*30)+(AQ374*30)+(AR374*30)+(AS374*15))</f>
        <v>13845</v>
      </c>
      <c r="AX374" s="4" t="n">
        <f aca="false">10000/SQRT((AO374*BE374)*(AVERAGE(AO374:AS374)*AVERAGE(BE374:BI374)))</f>
        <v>3.59905479344228</v>
      </c>
      <c r="AY374" s="4" t="n">
        <v>1</v>
      </c>
      <c r="AZ374" s="2" t="n">
        <f aca="false">(AO374*BE374)/405</f>
        <v>2.38172839506173</v>
      </c>
      <c r="BA374" s="2" t="n">
        <v>1</v>
      </c>
      <c r="BB374" s="2" t="n">
        <f aca="false">1/(LOG(BE374)+LOG(AO374))</f>
        <v>0.335081648912712</v>
      </c>
      <c r="BC374" s="2" t="n">
        <f aca="false">(BF374-BE374)/(AP374-AO374)</f>
        <v>4.32173913043478</v>
      </c>
      <c r="BD374" s="2" t="n">
        <f aca="false">(20*BE374)/((AO374/18)-3.5)</f>
        <v>136.285714285714</v>
      </c>
      <c r="BE374" s="3" t="n">
        <v>10.6</v>
      </c>
      <c r="BF374" s="3" t="n">
        <v>110</v>
      </c>
      <c r="BG374" s="3" t="n">
        <v>102</v>
      </c>
      <c r="BH374" s="3" t="n">
        <v>75.1</v>
      </c>
      <c r="BI374" s="3" t="n">
        <v>52.1</v>
      </c>
      <c r="BJ374" s="2" t="n">
        <f aca="false">((BE374*15)+(BF374*30)+(BG374*30)+(BH374*30)+(BI374*15))-(BE374*120)</f>
        <v>8281.5</v>
      </c>
      <c r="BK374" s="2" t="n">
        <f aca="false">((BE374*15)+(BF374*30)+(BG374*30)+(BH374*30)+(BI374*15))</f>
        <v>9553.5</v>
      </c>
      <c r="BL374" s="2" t="n">
        <f aca="false">(1/BE374)</f>
        <v>0.0943396226415094</v>
      </c>
      <c r="BM374" s="2" t="n">
        <f aca="false">(BJ374/AU374)</f>
        <v>2.83128205128205</v>
      </c>
      <c r="BN374" s="2" t="n">
        <f aca="false">(BK374/AV374)</f>
        <v>0.690032502708559</v>
      </c>
      <c r="BO374" s="2" t="n">
        <f aca="false">(AX374*BM374)</f>
        <v>10.1899392382538</v>
      </c>
      <c r="BP374" s="2" t="n">
        <f aca="false">(AX374*BN374)</f>
        <v>2.48346478650421</v>
      </c>
      <c r="BQ374" s="2" t="n">
        <v>2</v>
      </c>
      <c r="BR374" s="4" t="n">
        <f aca="false">(BC374*BL374)</f>
        <v>0.407711238720263</v>
      </c>
      <c r="BS374" s="1" t="n">
        <v>255</v>
      </c>
      <c r="BT374" s="1" t="n">
        <v>1</v>
      </c>
      <c r="BU374" s="1" t="n">
        <v>28</v>
      </c>
      <c r="BV374" s="1" t="n">
        <v>1</v>
      </c>
      <c r="BW374" s="1" t="n">
        <v>195</v>
      </c>
      <c r="BX374" s="1" t="n">
        <v>1</v>
      </c>
      <c r="BY374" s="1" t="n">
        <v>32</v>
      </c>
      <c r="BZ374" s="1" t="n">
        <v>161</v>
      </c>
      <c r="CA374" s="1" t="n">
        <v>1</v>
      </c>
      <c r="CB374" s="1" t="n">
        <v>5</v>
      </c>
      <c r="CC374" s="1" t="n">
        <v>2</v>
      </c>
      <c r="CL374" s="4" t="n">
        <v>0.0375</v>
      </c>
      <c r="CM374" s="4" t="n">
        <v>0.0525</v>
      </c>
      <c r="CN374" s="1" t="n">
        <v>1136</v>
      </c>
      <c r="CO374" s="1" t="n">
        <v>16.7253521126761</v>
      </c>
      <c r="CP374" s="1" t="n">
        <v>32.0862676056338</v>
      </c>
      <c r="CQ374" s="1" t="n">
        <v>9.19014084507042</v>
      </c>
      <c r="CR374" s="1" t="n">
        <v>6.81338028169014</v>
      </c>
      <c r="CS374" s="1" t="n">
        <v>2.93133802816901</v>
      </c>
      <c r="CT374" s="1" t="n">
        <v>50.7746478873239</v>
      </c>
      <c r="CU374" s="1" t="n">
        <v>6.6</v>
      </c>
      <c r="CV374" s="1" t="n">
        <v>5</v>
      </c>
      <c r="CW374" s="1" t="n">
        <v>4.1</v>
      </c>
      <c r="CX374" s="1" t="n">
        <v>0</v>
      </c>
      <c r="CY374" s="1" t="n">
        <v>0</v>
      </c>
      <c r="CZ374" s="1" t="n">
        <v>0</v>
      </c>
      <c r="DA374" s="1" t="n">
        <v>0</v>
      </c>
      <c r="DB374" s="1" t="n">
        <v>0</v>
      </c>
      <c r="DC374" s="1" t="n">
        <v>2.9</v>
      </c>
      <c r="DD374" s="1" t="n">
        <v>47.5</v>
      </c>
      <c r="DE374" s="1" t="n">
        <v>40.5</v>
      </c>
      <c r="DF374" s="1" t="n">
        <v>11.6</v>
      </c>
      <c r="DG374" s="1" t="n">
        <v>8.6</v>
      </c>
      <c r="DH374" s="1" t="n">
        <v>3.7</v>
      </c>
      <c r="DI374" s="1" t="n">
        <v>500</v>
      </c>
      <c r="DJ374" s="1" t="n">
        <v>144.2</v>
      </c>
      <c r="DK374" s="1" t="n">
        <v>11</v>
      </c>
      <c r="DL374" s="1" t="n">
        <v>5.9</v>
      </c>
      <c r="DM374" s="1" t="n">
        <v>1645</v>
      </c>
      <c r="DN374" s="1" t="n">
        <v>413</v>
      </c>
      <c r="DO374" s="1" t="n">
        <v>0.68</v>
      </c>
      <c r="DP374" s="1" t="n">
        <v>0.95</v>
      </c>
      <c r="DQ374" s="1" t="n">
        <v>0.76</v>
      </c>
      <c r="DR374" s="1" t="n">
        <v>1.39</v>
      </c>
      <c r="DS374" s="1" t="n">
        <v>12.5</v>
      </c>
      <c r="DT374" s="1" t="n">
        <v>100.1</v>
      </c>
      <c r="DU374" s="1" t="n">
        <v>1.55</v>
      </c>
      <c r="DV374" s="1" t="n">
        <v>5.45</v>
      </c>
      <c r="DW374" s="1" t="n">
        <v>0.49</v>
      </c>
      <c r="DX374" s="1" t="n">
        <v>521</v>
      </c>
      <c r="DY374" s="1" t="n">
        <v>7.63</v>
      </c>
      <c r="DZ374" s="1" t="n">
        <v>760</v>
      </c>
      <c r="EA374" s="1" t="n">
        <v>90</v>
      </c>
      <c r="EB374" s="1" t="n">
        <v>821</v>
      </c>
      <c r="EC374" s="1" t="n">
        <v>328</v>
      </c>
      <c r="ED374" s="1" t="n">
        <v>25</v>
      </c>
      <c r="EE374" s="1" t="n">
        <v>3</v>
      </c>
      <c r="EF374" s="1" t="n">
        <v>0</v>
      </c>
      <c r="EG374" s="1" t="n">
        <v>10</v>
      </c>
      <c r="EH374" s="1" t="n">
        <v>1</v>
      </c>
      <c r="EI374" s="1" t="n">
        <v>355</v>
      </c>
      <c r="EJ374" s="1" t="s">
        <v>425</v>
      </c>
      <c r="EK374" s="1" t="s">
        <v>425</v>
      </c>
      <c r="EL374" s="1" t="s">
        <v>425</v>
      </c>
      <c r="EM374" s="1" t="n">
        <v>2500</v>
      </c>
      <c r="EN374" s="1" t="n">
        <v>800</v>
      </c>
      <c r="EO374" s="1" t="n">
        <v>1</v>
      </c>
      <c r="EP374" s="1" t="n">
        <v>1</v>
      </c>
      <c r="EQ374" s="1" t="n">
        <v>1</v>
      </c>
      <c r="ER374" s="1" t="n">
        <v>450</v>
      </c>
      <c r="ES374" s="1" t="n">
        <v>2</v>
      </c>
      <c r="ET374" s="1" t="n">
        <v>0</v>
      </c>
      <c r="EU374" s="1" t="n">
        <v>0</v>
      </c>
      <c r="EV374" s="1" t="n">
        <v>0</v>
      </c>
      <c r="EW374" s="1" t="n">
        <v>0</v>
      </c>
      <c r="EX374" s="1" t="n">
        <v>0</v>
      </c>
      <c r="EY374" s="1" t="n">
        <v>0</v>
      </c>
      <c r="EZ374" s="1" t="n">
        <v>0</v>
      </c>
      <c r="FA374" s="1" t="n">
        <v>0</v>
      </c>
      <c r="FB374" s="1" t="n">
        <v>0</v>
      </c>
      <c r="FC374" s="1" t="n">
        <v>0</v>
      </c>
      <c r="FD374" s="1" t="n">
        <v>0</v>
      </c>
      <c r="FE374" s="1" t="n">
        <v>0</v>
      </c>
      <c r="FF374" s="1" t="n">
        <v>0</v>
      </c>
      <c r="FG374" s="1" t="n">
        <v>0</v>
      </c>
      <c r="FH374" s="1" t="n">
        <v>0</v>
      </c>
      <c r="FI374" s="1" t="n">
        <v>0</v>
      </c>
      <c r="FJ374" s="1" t="n">
        <v>4</v>
      </c>
      <c r="FK374" s="1" t="n">
        <v>1</v>
      </c>
      <c r="FL374" s="1" t="n">
        <v>5</v>
      </c>
      <c r="FQ374" s="1" t="n">
        <v>9.490359</v>
      </c>
      <c r="FT374" s="1" t="n">
        <v>6</v>
      </c>
      <c r="FV374" s="1" t="n">
        <v>2</v>
      </c>
      <c r="FW374" s="1" t="n">
        <v>1648.93</v>
      </c>
      <c r="FX374" s="1" t="n">
        <v>62.36</v>
      </c>
      <c r="FY374" s="1" t="n">
        <v>17.68</v>
      </c>
      <c r="FZ374" s="1" t="n">
        <v>11.58</v>
      </c>
      <c r="GA374" s="1" t="n">
        <v>14.62</v>
      </c>
      <c r="GB374" s="1" t="n">
        <v>237.21</v>
      </c>
      <c r="GC374" s="1" t="n">
        <v>8.97</v>
      </c>
      <c r="GD374" s="1" t="n">
        <v>7.2</v>
      </c>
      <c r="GE374" s="1" t="n">
        <v>2.36</v>
      </c>
      <c r="GF374" s="1" t="n">
        <v>106.74</v>
      </c>
      <c r="GG374" s="1" t="n">
        <v>1.15</v>
      </c>
      <c r="GH374" s="1" t="n">
        <v>6.41</v>
      </c>
      <c r="GI374" s="1" t="n">
        <v>1.6</v>
      </c>
      <c r="GJ374" s="1" t="n">
        <v>37.58</v>
      </c>
      <c r="GK374" s="1" t="n">
        <v>24.75</v>
      </c>
      <c r="GL374" s="1" t="n">
        <v>5.4</v>
      </c>
      <c r="GM374" s="1" t="n">
        <v>2.68</v>
      </c>
      <c r="GN374" s="1" t="n">
        <v>0</v>
      </c>
      <c r="GO374" s="1" t="n">
        <v>5.58</v>
      </c>
      <c r="GP374" s="1" t="n">
        <v>3.61</v>
      </c>
      <c r="GQ374" s="1" t="n">
        <v>1.13</v>
      </c>
      <c r="GR374" s="1" t="n">
        <v>0.47</v>
      </c>
      <c r="GS374" s="1" t="n">
        <v>283.68</v>
      </c>
      <c r="GT374" s="1" t="n">
        <v>14.58</v>
      </c>
      <c r="GU374" s="1" t="n">
        <v>0.57</v>
      </c>
      <c r="GV374" s="1" t="n">
        <v>401.2</v>
      </c>
      <c r="GW374" s="1" t="n">
        <v>503.83</v>
      </c>
      <c r="GX374" s="1" t="n">
        <v>1824.95</v>
      </c>
      <c r="GY374" s="1" t="n">
        <v>736.11</v>
      </c>
      <c r="GZ374" s="1" t="n">
        <v>4.45</v>
      </c>
      <c r="HA374" s="1" t="n">
        <v>0.55</v>
      </c>
      <c r="HB374" s="1" t="n">
        <v>2.73</v>
      </c>
      <c r="HC374" s="1" t="n">
        <v>0</v>
      </c>
      <c r="HD374" s="1" t="n">
        <v>84.13</v>
      </c>
      <c r="HE374" s="1" t="n">
        <v>86.28</v>
      </c>
      <c r="HF374" s="1" t="n">
        <v>2.21</v>
      </c>
      <c r="HG374" s="1" t="n">
        <v>1.15</v>
      </c>
      <c r="HH374" s="1" t="n">
        <v>17.21</v>
      </c>
      <c r="HI374" s="1" t="n">
        <v>1.99</v>
      </c>
      <c r="HJ374" s="1" t="n">
        <v>0.94</v>
      </c>
      <c r="HK374" s="1" t="n">
        <v>0.04</v>
      </c>
      <c r="HL374" s="1" t="n">
        <v>195.49</v>
      </c>
      <c r="HM374" s="1" t="n">
        <v>0.5</v>
      </c>
      <c r="HN374" s="1" t="n">
        <v>7.6</v>
      </c>
      <c r="HO374" s="1" t="n">
        <v>2734.88</v>
      </c>
      <c r="HP374" s="1" t="n">
        <v>1557.33</v>
      </c>
      <c r="HQ374" s="1" t="n">
        <v>26.12</v>
      </c>
      <c r="HR374" s="1" t="n">
        <v>432.59</v>
      </c>
      <c r="HS374" s="1" t="n">
        <v>123.31</v>
      </c>
      <c r="HT374" s="1" t="n">
        <v>952.06</v>
      </c>
      <c r="HU374" s="1" t="n">
        <v>143.52</v>
      </c>
      <c r="HV374" s="1" t="n">
        <v>21.6</v>
      </c>
      <c r="HW374" s="1" t="n">
        <v>5.12</v>
      </c>
      <c r="HX374" s="1" t="n">
        <v>1.07</v>
      </c>
      <c r="HY374" s="1" t="n">
        <v>1.74</v>
      </c>
      <c r="HZ374" s="1" t="n">
        <v>0.64</v>
      </c>
      <c r="IA374" s="1" t="n">
        <v>0.86</v>
      </c>
      <c r="IB374" s="1" t="n">
        <v>0.09</v>
      </c>
      <c r="IC374" s="1" t="n">
        <v>3.72</v>
      </c>
      <c r="ID374" s="1" t="n">
        <v>1.81</v>
      </c>
      <c r="IE374" s="1" t="n">
        <v>7.83</v>
      </c>
      <c r="IF374" s="1" t="n">
        <v>10.07</v>
      </c>
      <c r="IG374" s="1" t="n">
        <v>2.18</v>
      </c>
      <c r="IH374" s="1" t="n">
        <v>62.17</v>
      </c>
      <c r="II374" s="1" t="n">
        <v>0</v>
      </c>
      <c r="IJ374" s="1" t="n">
        <v>6.18</v>
      </c>
      <c r="IK374" s="1" t="n">
        <v>7.59</v>
      </c>
      <c r="IL374" s="1" t="n">
        <v>1717441.1</v>
      </c>
      <c r="IM374" s="1" t="n">
        <v>7240.17</v>
      </c>
      <c r="IN374" s="1" t="n">
        <v>19.09</v>
      </c>
      <c r="IO374" s="1" t="n">
        <v>0.04</v>
      </c>
      <c r="IP374" s="1" t="n">
        <v>0.03</v>
      </c>
      <c r="IQ374" s="1" t="n">
        <v>0.01</v>
      </c>
      <c r="IR374" s="1" t="n">
        <v>0.12</v>
      </c>
      <c r="IS374" s="1" t="n">
        <v>0.04</v>
      </c>
      <c r="IT374" s="1" t="n">
        <v>0.03</v>
      </c>
      <c r="IU374" s="1" t="n">
        <v>0.47</v>
      </c>
      <c r="IV374" s="1" t="n">
        <v>0.22</v>
      </c>
      <c r="IW374" s="1" t="n">
        <v>7.65</v>
      </c>
      <c r="IX374" s="1" t="n">
        <v>1.22</v>
      </c>
      <c r="IY374" s="1" t="n">
        <v>3.99</v>
      </c>
      <c r="IZ374" s="1" t="n">
        <v>0.39</v>
      </c>
      <c r="JA374" s="1" t="n">
        <v>1.21</v>
      </c>
      <c r="JB374" s="1" t="n">
        <v>0</v>
      </c>
      <c r="JC374" s="1" t="n">
        <v>14.81</v>
      </c>
      <c r="JD374" s="1" t="n">
        <v>1.24</v>
      </c>
      <c r="JE374" s="1" t="n">
        <v>0.27</v>
      </c>
      <c r="JF374" s="1" t="n">
        <v>0.09</v>
      </c>
      <c r="JG374" s="1" t="n">
        <v>0</v>
      </c>
      <c r="JH374" s="1" t="n">
        <v>4.94</v>
      </c>
      <c r="JI374" s="1" t="n">
        <v>1.34</v>
      </c>
      <c r="JJ374" s="1" t="n">
        <v>0.03</v>
      </c>
      <c r="JK374" s="1" t="n">
        <v>0.08</v>
      </c>
      <c r="JL374" s="1" t="n">
        <v>0.53</v>
      </c>
      <c r="JM374" s="1" t="n">
        <v>0.15</v>
      </c>
      <c r="JN374" s="1" t="n">
        <v>0</v>
      </c>
      <c r="JO374" s="1" t="n">
        <v>0.01</v>
      </c>
      <c r="JP374" s="1" t="n">
        <v>0</v>
      </c>
      <c r="JQ374" s="1" t="n">
        <v>0</v>
      </c>
      <c r="JR374" s="1" t="n">
        <v>0</v>
      </c>
      <c r="JS374" s="1" t="n">
        <v>0</v>
      </c>
      <c r="JT374" s="1" t="n">
        <v>0</v>
      </c>
      <c r="JU374" s="1" t="n">
        <v>0</v>
      </c>
      <c r="JV374" s="1" t="n">
        <v>49</v>
      </c>
      <c r="JW374" s="1" t="n">
        <v>2940</v>
      </c>
      <c r="JX374" s="1" t="n">
        <v>44.1</v>
      </c>
      <c r="JY374" s="1" t="n">
        <v>6.5</v>
      </c>
      <c r="JZ374" s="1" t="n">
        <v>6.5</v>
      </c>
      <c r="KA374" s="1" t="n">
        <v>390</v>
      </c>
      <c r="KB374" s="1" t="n">
        <v>22.089</v>
      </c>
      <c r="KC374" s="1" t="n">
        <v>10.484</v>
      </c>
      <c r="KD374" s="1" t="n">
        <v>629.04</v>
      </c>
      <c r="KE374" s="1" t="n">
        <v>54.642</v>
      </c>
      <c r="KF374" s="1" t="n">
        <v>103.642</v>
      </c>
      <c r="KG374" s="1" t="n">
        <v>85.234</v>
      </c>
    </row>
    <row r="375" customFormat="false" ht="15" hidden="false" customHeight="true" outlineLevel="0" collapsed="false">
      <c r="A375" s="1" t="n">
        <v>31309</v>
      </c>
      <c r="B375" s="1" t="n">
        <v>2</v>
      </c>
      <c r="C375" s="1" t="n">
        <v>47</v>
      </c>
      <c r="D375" s="1" t="n">
        <v>1</v>
      </c>
      <c r="E375" s="1" t="n">
        <v>1</v>
      </c>
      <c r="F375" s="1" t="n">
        <v>1</v>
      </c>
      <c r="G375" s="1" t="n">
        <v>0</v>
      </c>
      <c r="H375" s="1" t="n">
        <v>1</v>
      </c>
      <c r="I375" s="1" t="n">
        <v>0</v>
      </c>
      <c r="J375" s="1" t="n">
        <v>0</v>
      </c>
      <c r="K375" s="1" t="n">
        <v>0</v>
      </c>
      <c r="L375" s="1" t="n">
        <v>0</v>
      </c>
      <c r="M375" s="1" t="n">
        <v>1</v>
      </c>
      <c r="N375" s="1" t="n">
        <v>0</v>
      </c>
      <c r="O375" s="1" t="n">
        <v>1</v>
      </c>
      <c r="P375" s="1" t="n">
        <f aca="false">SUM(E375:O375)</f>
        <v>5</v>
      </c>
      <c r="Q375" s="1" t="n">
        <v>160</v>
      </c>
      <c r="R375" s="1" t="n">
        <v>100</v>
      </c>
      <c r="S375" s="1" t="n">
        <v>60</v>
      </c>
      <c r="T375" s="2" t="n">
        <v>120</v>
      </c>
      <c r="U375" s="3" t="n">
        <v>117.3</v>
      </c>
      <c r="V375" s="3" t="n">
        <v>154.3</v>
      </c>
      <c r="W375" s="2" t="n">
        <v>49.268139222605</v>
      </c>
      <c r="X375" s="2" t="n">
        <v>2</v>
      </c>
      <c r="Y375" s="3" t="n">
        <v>130</v>
      </c>
      <c r="Z375" s="3" t="n">
        <v>140</v>
      </c>
      <c r="AD375" s="3" t="n">
        <v>53</v>
      </c>
      <c r="AO375" s="1" t="n">
        <v>128</v>
      </c>
      <c r="AP375" s="1" t="n">
        <v>245</v>
      </c>
      <c r="AQ375" s="1" t="n">
        <v>279</v>
      </c>
      <c r="AR375" s="1" t="n">
        <v>197</v>
      </c>
      <c r="AS375" s="1" t="n">
        <v>156</v>
      </c>
      <c r="AT375" s="1" t="n">
        <v>5</v>
      </c>
      <c r="AU375" s="1" t="n">
        <f aca="false">((AO375*15)+(AP375*30)+(AQ375*30)+(AR375*30)+(AS375*15))-(AO375*120)</f>
        <v>10530</v>
      </c>
      <c r="AV375" s="1" t="n">
        <f aca="false">((AO375*15)+(AP375*30)+(AQ375*30)+(AR375*30)+(AS375*15))</f>
        <v>25890</v>
      </c>
      <c r="AW375" s="1" t="n">
        <v>5.35</v>
      </c>
      <c r="AX375" s="4" t="n">
        <f aca="false">10000/SQRT((AO375*BE375)*(AVERAGE(AO375:AS375)*AVERAGE(BE375:BI375)))</f>
        <v>5.42933998577098</v>
      </c>
      <c r="AY375" s="4" t="n">
        <v>0</v>
      </c>
      <c r="AZ375" s="2" t="n">
        <f aca="false">(AO375*BE375)/405</f>
        <v>1.2958024691358</v>
      </c>
      <c r="BA375" s="2" t="n">
        <v>0</v>
      </c>
      <c r="BB375" s="2" t="n">
        <f aca="false">1/(LOG(BE375)+LOG(AO375))</f>
        <v>0.367647893280494</v>
      </c>
      <c r="BC375" s="2" t="n">
        <f aca="false">(BF375-BE375)/(AP375-AO375)</f>
        <v>0.2</v>
      </c>
      <c r="BD375" s="2" t="n">
        <f aca="false">(20*BE375)/((AO375/18)-3.5)</f>
        <v>22.7076923076923</v>
      </c>
      <c r="BE375" s="3" t="n">
        <v>4.1</v>
      </c>
      <c r="BF375" s="3" t="n">
        <v>27.5</v>
      </c>
      <c r="BG375" s="3" t="n">
        <v>30</v>
      </c>
      <c r="BH375" s="3" t="n">
        <v>37.9</v>
      </c>
      <c r="BI375" s="3" t="n">
        <v>61.3</v>
      </c>
      <c r="BJ375" s="2" t="n">
        <f aca="false">((BE375*15)+(BF375*30)+(BG375*30)+(BH375*30)+(BI375*15))-(BE375*120)</f>
        <v>3351</v>
      </c>
      <c r="BK375" s="2" t="n">
        <f aca="false">((BE375*15)+(BF375*30)+(BG375*30)+(BH375*30)+(BI375*15))</f>
        <v>3843</v>
      </c>
      <c r="BL375" s="2" t="n">
        <f aca="false">(1/BE375)</f>
        <v>0.24390243902439</v>
      </c>
      <c r="BM375" s="2" t="n">
        <f aca="false">(BJ375/AU375)</f>
        <v>0.318233618233618</v>
      </c>
      <c r="BN375" s="2" t="n">
        <f aca="false">(BK375/AV375)</f>
        <v>0.148435689455388</v>
      </c>
      <c r="BO375" s="2" t="n">
        <f aca="false">(AX375*BM375)</f>
        <v>1.72779850829236</v>
      </c>
      <c r="BP375" s="2" t="n">
        <f aca="false">(AX375*BN375)</f>
        <v>0.805907824075622</v>
      </c>
      <c r="BQ375" s="2" t="n">
        <v>1</v>
      </c>
      <c r="BR375" s="4" t="n">
        <f aca="false">(BC375*BL375)</f>
        <v>0.0487804878048781</v>
      </c>
      <c r="BS375" s="1" t="n">
        <v>203</v>
      </c>
      <c r="BT375" s="1" t="n">
        <v>1</v>
      </c>
      <c r="BU375" s="1" t="n">
        <v>28</v>
      </c>
      <c r="BV375" s="1" t="n">
        <v>1</v>
      </c>
      <c r="BW375" s="1" t="n">
        <v>141</v>
      </c>
      <c r="BX375" s="1" t="n">
        <v>1</v>
      </c>
      <c r="BY375" s="1" t="n">
        <v>34</v>
      </c>
      <c r="BZ375" s="1" t="n">
        <v>168</v>
      </c>
      <c r="CA375" s="1" t="n">
        <v>1</v>
      </c>
      <c r="CB375" s="1" t="n">
        <v>5</v>
      </c>
      <c r="CC375" s="1" t="n">
        <v>2</v>
      </c>
      <c r="CL375" s="4" t="n">
        <v>0.04</v>
      </c>
      <c r="CM375" s="4" t="n">
        <v>0.04</v>
      </c>
    </row>
    <row r="376" customFormat="false" ht="15" hidden="false" customHeight="true" outlineLevel="0" collapsed="false">
      <c r="A376" s="1" t="n">
        <v>31310</v>
      </c>
      <c r="B376" s="1" t="n">
        <v>2</v>
      </c>
      <c r="D376" s="1" t="n">
        <v>1</v>
      </c>
      <c r="M376" s="1" t="n">
        <v>1</v>
      </c>
      <c r="O376" s="1" t="n">
        <v>1</v>
      </c>
      <c r="P376" s="1" t="n">
        <f aca="false">SUM(E376:O376)</f>
        <v>2</v>
      </c>
      <c r="Q376" s="1" t="n">
        <v>138</v>
      </c>
      <c r="R376" s="1" t="n">
        <v>80</v>
      </c>
      <c r="S376" s="1" t="n">
        <v>58</v>
      </c>
      <c r="T376" s="2" t="n">
        <v>99.3333333333333</v>
      </c>
      <c r="U376" s="3" t="n">
        <v>67.7</v>
      </c>
      <c r="V376" s="3" t="n">
        <v>157</v>
      </c>
      <c r="W376" s="2" t="n">
        <v>27.4656172664205</v>
      </c>
      <c r="X376" s="2" t="n">
        <v>1</v>
      </c>
      <c r="Y376" s="3" t="n">
        <v>80.5</v>
      </c>
      <c r="Z376" s="3" t="n">
        <v>102</v>
      </c>
      <c r="AD376" s="3" t="n">
        <v>34.6</v>
      </c>
      <c r="AO376" s="1" t="n">
        <v>97</v>
      </c>
      <c r="AP376" s="1" t="n">
        <v>177</v>
      </c>
      <c r="AQ376" s="1" t="n">
        <v>158</v>
      </c>
      <c r="AR376" s="1" t="n">
        <v>113</v>
      </c>
      <c r="AS376" s="1" t="n">
        <v>97</v>
      </c>
      <c r="AT376" s="1" t="n">
        <v>1</v>
      </c>
      <c r="AU376" s="1" t="n">
        <f aca="false">((AO376*15)+(AP376*30)+(AQ376*30)+(AR376*30)+(AS376*15))-(AO376*120)</f>
        <v>4710</v>
      </c>
      <c r="AV376" s="1" t="n">
        <f aca="false">((AO376*15)+(AP376*30)+(AQ376*30)+(AR376*30)+(AS376*15))</f>
        <v>16350</v>
      </c>
      <c r="AX376" s="4" t="n">
        <f aca="false">10000/SQRT((AO376*BE376)*(AVERAGE(AO376:AS376)*AVERAGE(BE376:BI376)))</f>
        <v>8.39945710543326</v>
      </c>
      <c r="AY376" s="4" t="n">
        <v>0</v>
      </c>
      <c r="AZ376" s="2" t="n">
        <f aca="false">(AO376*BE376)/405</f>
        <v>1.46338271604938</v>
      </c>
      <c r="BA376" s="2" t="n">
        <v>0</v>
      </c>
      <c r="BB376" s="2" t="n">
        <f aca="false">1/(LOG(BE376)+LOG(AO376))</f>
        <v>0.36064459450118</v>
      </c>
      <c r="BC376" s="2" t="n">
        <f aca="false">(BF376-BE376)/(AP376-AO376)</f>
        <v>0.030125</v>
      </c>
      <c r="BD376" s="2" t="n">
        <f aca="false">(20*BE376)/((AO376/18)-3.5)</f>
        <v>64.6941176470588</v>
      </c>
      <c r="BE376" s="3" t="n">
        <v>6.11</v>
      </c>
      <c r="BF376" s="3" t="n">
        <v>8.52</v>
      </c>
      <c r="BG376" s="3" t="n">
        <v>25.9</v>
      </c>
      <c r="BH376" s="3" t="n">
        <v>26.9</v>
      </c>
      <c r="BI376" s="3" t="n">
        <v>25.7</v>
      </c>
      <c r="BJ376" s="2" t="n">
        <f aca="false">((BE376*15)+(BF376*30)+(BG376*30)+(BH376*30)+(BI376*15))-(BE376*120)</f>
        <v>1583.55</v>
      </c>
      <c r="BK376" s="2" t="n">
        <f aca="false">((BE376*15)+(BF376*30)+(BG376*30)+(BH376*30)+(BI376*15))</f>
        <v>2316.75</v>
      </c>
      <c r="BL376" s="2" t="n">
        <f aca="false">(1/BE376)</f>
        <v>0.16366612111293</v>
      </c>
      <c r="BM376" s="2" t="n">
        <f aca="false">(BJ376/AU376)</f>
        <v>0.336210191082802</v>
      </c>
      <c r="BN376" s="2" t="n">
        <f aca="false">(BK376/AV376)</f>
        <v>0.141697247706422</v>
      </c>
      <c r="BO376" s="2" t="n">
        <f aca="false">(AX376*BM376)</f>
        <v>2.82398307840952</v>
      </c>
      <c r="BP376" s="2" t="n">
        <f aca="false">(AX376*BN376)</f>
        <v>1.19017995406804</v>
      </c>
      <c r="BQ376" s="2" t="n">
        <v>1</v>
      </c>
      <c r="BR376" s="4" t="n">
        <f aca="false">(BC376*BL376)</f>
        <v>0.004930441898527</v>
      </c>
      <c r="BS376" s="1" t="n">
        <v>242</v>
      </c>
      <c r="BT376" s="1" t="n">
        <v>1</v>
      </c>
      <c r="BU376" s="1" t="n">
        <v>35</v>
      </c>
      <c r="BV376" s="1" t="n">
        <v>1</v>
      </c>
      <c r="BW376" s="1" t="n">
        <v>176</v>
      </c>
      <c r="BX376" s="1" t="n">
        <v>1</v>
      </c>
      <c r="BY376" s="1" t="n">
        <v>31</v>
      </c>
      <c r="BZ376" s="1" t="n">
        <v>154</v>
      </c>
      <c r="CA376" s="1" t="n">
        <v>1</v>
      </c>
      <c r="CB376" s="1" t="n">
        <v>3</v>
      </c>
      <c r="CN376" s="1" t="n">
        <v>1457</v>
      </c>
      <c r="CO376" s="1" t="n">
        <v>22.2649279341112</v>
      </c>
      <c r="CP376" s="1" t="n">
        <v>24.1956074124914</v>
      </c>
      <c r="CQ376" s="1" t="n">
        <v>8.03019903912148</v>
      </c>
      <c r="CR376" s="1" t="n">
        <v>7.35072065888813</v>
      </c>
      <c r="CS376" s="1" t="n">
        <v>5.37405628002745</v>
      </c>
      <c r="CT376" s="1" t="n">
        <v>52.5188743994509</v>
      </c>
      <c r="CU376" s="1" t="n">
        <v>3.84</v>
      </c>
      <c r="CV376" s="1" t="n">
        <v>6.51</v>
      </c>
      <c r="CW376" s="1" t="n">
        <v>8.72</v>
      </c>
      <c r="CX376" s="1" t="n">
        <v>0</v>
      </c>
      <c r="CY376" s="1" t="n">
        <v>0</v>
      </c>
      <c r="CZ376" s="1" t="n">
        <v>0.49</v>
      </c>
      <c r="DA376" s="1" t="n">
        <v>0</v>
      </c>
      <c r="DB376" s="1" t="n">
        <v>1.44</v>
      </c>
      <c r="DC376" s="1" t="n">
        <v>0</v>
      </c>
      <c r="DD376" s="1" t="n">
        <v>81.1</v>
      </c>
      <c r="DE376" s="1" t="n">
        <v>39.17</v>
      </c>
      <c r="DF376" s="1" t="n">
        <v>13</v>
      </c>
      <c r="DG376" s="1" t="n">
        <v>11.9</v>
      </c>
      <c r="DH376" s="1" t="n">
        <v>8.7</v>
      </c>
      <c r="DI376" s="1" t="n">
        <v>212</v>
      </c>
      <c r="DJ376" s="1" t="n">
        <v>191.3</v>
      </c>
      <c r="DK376" s="1" t="n">
        <v>29.5</v>
      </c>
      <c r="DL376" s="1" t="n">
        <v>7.3</v>
      </c>
      <c r="DM376" s="1" t="n">
        <v>381</v>
      </c>
      <c r="DN376" s="1" t="n">
        <v>454</v>
      </c>
      <c r="DO376" s="1" t="n">
        <v>1.15</v>
      </c>
      <c r="DP376" s="1" t="n">
        <v>1.39</v>
      </c>
      <c r="DQ376" s="1" t="n">
        <v>1.2</v>
      </c>
      <c r="DR376" s="1" t="n">
        <v>8.25</v>
      </c>
      <c r="DS376" s="1" t="n">
        <v>32.6</v>
      </c>
      <c r="DT376" s="1" t="n">
        <v>127.2</v>
      </c>
      <c r="DU376" s="1" t="n">
        <v>3.12</v>
      </c>
      <c r="DV376" s="1" t="n">
        <v>33.24</v>
      </c>
      <c r="DW376" s="1" t="n">
        <v>0.43</v>
      </c>
      <c r="DX376" s="1" t="n">
        <v>787</v>
      </c>
      <c r="DY376" s="1" t="n">
        <v>14.57</v>
      </c>
      <c r="DZ376" s="1" t="n">
        <v>1559</v>
      </c>
      <c r="EA376" s="1" t="n">
        <v>240</v>
      </c>
      <c r="EB376" s="1" t="n">
        <v>1811</v>
      </c>
      <c r="EC376" s="1" t="n">
        <v>956</v>
      </c>
      <c r="ED376" s="1" t="n">
        <v>33</v>
      </c>
      <c r="EE376" s="1" t="n">
        <v>5.4</v>
      </c>
      <c r="EF376" s="1" t="n">
        <v>0</v>
      </c>
      <c r="EG376" s="1" t="n">
        <v>6</v>
      </c>
      <c r="EH376" s="1" t="n">
        <v>1</v>
      </c>
      <c r="EI376" s="1" t="n">
        <v>480</v>
      </c>
      <c r="EJ376" s="1" t="n">
        <v>4</v>
      </c>
      <c r="EK376" s="1" t="n">
        <v>2</v>
      </c>
      <c r="EL376" s="1" t="n">
        <v>200</v>
      </c>
      <c r="EM376" s="1" t="n">
        <v>1000</v>
      </c>
      <c r="EN376" s="1" t="n">
        <v>500</v>
      </c>
      <c r="EO376" s="1" t="n">
        <v>4</v>
      </c>
      <c r="EP376" s="1" t="n">
        <v>1</v>
      </c>
      <c r="EQ376" s="1" t="n">
        <v>1</v>
      </c>
      <c r="ER376" s="1" t="n">
        <v>300</v>
      </c>
      <c r="ES376" s="1" t="n">
        <v>9</v>
      </c>
      <c r="ET376" s="1" t="n">
        <v>0</v>
      </c>
      <c r="EU376" s="1" t="n">
        <v>0</v>
      </c>
      <c r="EV376" s="1" t="n">
        <v>0</v>
      </c>
      <c r="EW376" s="1" t="n">
        <v>0</v>
      </c>
      <c r="EX376" s="1" t="n">
        <v>1</v>
      </c>
      <c r="EY376" s="1" t="n">
        <v>1</v>
      </c>
      <c r="EZ376" s="1" t="n">
        <v>2</v>
      </c>
      <c r="FA376" s="1" t="n">
        <v>1</v>
      </c>
      <c r="FB376" s="1" t="n">
        <v>1</v>
      </c>
      <c r="FC376" s="1" t="n">
        <v>3</v>
      </c>
      <c r="FD376" s="1" t="n">
        <v>3</v>
      </c>
      <c r="FE376" s="1" t="n">
        <v>17</v>
      </c>
      <c r="FF376" s="1" t="n">
        <v>1</v>
      </c>
      <c r="FG376" s="1" t="n">
        <v>6</v>
      </c>
      <c r="FH376" s="1" t="n">
        <v>1</v>
      </c>
      <c r="FI376" s="1" t="n">
        <v>3</v>
      </c>
      <c r="FJ376" s="1" t="n">
        <v>4</v>
      </c>
      <c r="FK376" s="1" t="n">
        <v>1</v>
      </c>
      <c r="FL376" s="1" t="n">
        <v>3</v>
      </c>
    </row>
    <row r="377" customFormat="false" ht="15" hidden="false" customHeight="true" outlineLevel="0" collapsed="false">
      <c r="A377" s="1" t="n">
        <v>31311</v>
      </c>
      <c r="B377" s="1" t="n">
        <v>2</v>
      </c>
      <c r="D377" s="1" t="n">
        <v>1</v>
      </c>
      <c r="M377" s="1" t="n">
        <v>1</v>
      </c>
      <c r="O377" s="1" t="n">
        <v>1</v>
      </c>
      <c r="P377" s="1" t="n">
        <f aca="false">SUM(E377:O377)</f>
        <v>2</v>
      </c>
      <c r="Q377" s="1" t="n">
        <v>160</v>
      </c>
      <c r="R377" s="1" t="n">
        <v>100</v>
      </c>
      <c r="S377" s="1" t="n">
        <v>60</v>
      </c>
      <c r="T377" s="2" t="n">
        <v>120</v>
      </c>
      <c r="U377" s="3" t="n">
        <v>73.2</v>
      </c>
      <c r="V377" s="3" t="n">
        <v>154</v>
      </c>
      <c r="W377" s="2" t="n">
        <v>30.8652386574464</v>
      </c>
      <c r="X377" s="2" t="n">
        <v>2</v>
      </c>
      <c r="Y377" s="3" t="n">
        <v>84.5</v>
      </c>
      <c r="Z377" s="3" t="n">
        <v>110</v>
      </c>
      <c r="AD377" s="3" t="n">
        <v>39.4</v>
      </c>
      <c r="AO377" s="1" t="n">
        <v>94</v>
      </c>
      <c r="AP377" s="1" t="n">
        <v>144</v>
      </c>
      <c r="AQ377" s="1" t="n">
        <v>181</v>
      </c>
      <c r="AR377" s="1" t="n">
        <v>159</v>
      </c>
      <c r="AS377" s="1" t="n">
        <v>169</v>
      </c>
      <c r="AT377" s="1" t="n">
        <v>3</v>
      </c>
      <c r="AU377" s="1" t="n">
        <f aca="false">((AO377*15)+(AP377*30)+(AQ377*30)+(AR377*30)+(AS377*15))-(AO377*120)</f>
        <v>7185</v>
      </c>
      <c r="AV377" s="1" t="n">
        <f aca="false">((AO377*15)+(AP377*30)+(AQ377*30)+(AR377*30)+(AS377*15))</f>
        <v>18465</v>
      </c>
      <c r="AW377" s="1" t="n">
        <v>5.29</v>
      </c>
      <c r="AX377" s="4" t="n">
        <f aca="false">10000/SQRT((AO377*BE377)*(AVERAGE(AO377:AS377)*AVERAGE(BE377:BI377)))</f>
        <v>4.59669643559709</v>
      </c>
      <c r="AY377" s="4" t="n">
        <v>0</v>
      </c>
      <c r="AZ377" s="2" t="n">
        <f aca="false">(AO377*BE377)/405</f>
        <v>2.32098765432099</v>
      </c>
      <c r="BA377" s="2" t="n">
        <v>1</v>
      </c>
      <c r="BB377" s="2" t="n">
        <f aca="false">1/(LOG(BE377)+LOG(AO377))</f>
        <v>0.336346114005577</v>
      </c>
      <c r="BC377" s="2" t="n">
        <f aca="false">(BF377-BE377)/(AP377-AO377)</f>
        <v>0.912</v>
      </c>
      <c r="BD377" s="2" t="n">
        <f aca="false">(20*BE377)/((AO377/18)-3.5)</f>
        <v>116.129032258065</v>
      </c>
      <c r="BE377" s="3" t="n">
        <v>10</v>
      </c>
      <c r="BF377" s="3" t="n">
        <v>55.6</v>
      </c>
      <c r="BG377" s="3" t="n">
        <v>34</v>
      </c>
      <c r="BH377" s="3" t="n">
        <v>36.2</v>
      </c>
      <c r="BI377" s="3" t="n">
        <v>32.7</v>
      </c>
      <c r="BJ377" s="2" t="n">
        <f aca="false">((BE377*15)+(BF377*30)+(BG377*30)+(BH377*30)+(BI377*15))-(BE377*120)</f>
        <v>3214.5</v>
      </c>
      <c r="BK377" s="2" t="n">
        <f aca="false">((BE377*15)+(BF377*30)+(BG377*30)+(BH377*30)+(BI377*15))</f>
        <v>4414.5</v>
      </c>
      <c r="BL377" s="2" t="n">
        <f aca="false">(1/BE377)</f>
        <v>0.1</v>
      </c>
      <c r="BM377" s="2" t="n">
        <f aca="false">(BJ377/AU377)</f>
        <v>0.447390396659708</v>
      </c>
      <c r="BN377" s="2" t="n">
        <f aca="false">(BK377/AV377)</f>
        <v>0.239073923639318</v>
      </c>
      <c r="BO377" s="2" t="n">
        <f aca="false">(AX377*BM377)</f>
        <v>2.05651784164604</v>
      </c>
      <c r="BP377" s="2" t="n">
        <f aca="false">(AX377*BN377)</f>
        <v>1.09895025263706</v>
      </c>
      <c r="BQ377" s="2" t="n">
        <v>1</v>
      </c>
      <c r="BR377" s="4" t="n">
        <f aca="false">(BC377*BL377)</f>
        <v>0.0912</v>
      </c>
      <c r="BS377" s="1" t="n">
        <v>232</v>
      </c>
      <c r="BT377" s="1" t="n">
        <v>1</v>
      </c>
      <c r="BU377" s="1" t="n">
        <v>45</v>
      </c>
      <c r="BV377" s="1" t="n">
        <v>1</v>
      </c>
      <c r="BW377" s="1" t="n">
        <v>168</v>
      </c>
      <c r="BX377" s="1" t="n">
        <v>1</v>
      </c>
      <c r="BY377" s="1" t="n">
        <v>19</v>
      </c>
      <c r="BZ377" s="1" t="n">
        <v>94</v>
      </c>
      <c r="CA377" s="1" t="n">
        <v>0</v>
      </c>
      <c r="CB377" s="1" t="n">
        <v>5</v>
      </c>
      <c r="CC377" s="1" t="n">
        <v>2</v>
      </c>
      <c r="CN377" s="1" t="n">
        <v>2892</v>
      </c>
      <c r="CO377" s="1" t="n">
        <v>12.4619640387275</v>
      </c>
      <c r="CP377" s="1" t="n">
        <v>46.5871369294606</v>
      </c>
      <c r="CQ377" s="1" t="n">
        <v>4.32572614107884</v>
      </c>
      <c r="CR377" s="1" t="n">
        <v>7.0954356846473</v>
      </c>
      <c r="CS377" s="1" t="n">
        <v>2.61410788381743</v>
      </c>
      <c r="CT377" s="1" t="n">
        <v>42.7109266943292</v>
      </c>
      <c r="CU377" s="1" t="n">
        <v>4.7</v>
      </c>
      <c r="CV377" s="1" t="n">
        <v>8.4</v>
      </c>
      <c r="CW377" s="1" t="n">
        <v>13.2</v>
      </c>
      <c r="CX377" s="1" t="n">
        <v>0</v>
      </c>
      <c r="CY377" s="1" t="n">
        <v>0.1</v>
      </c>
      <c r="CZ377" s="1" t="n">
        <v>14.8</v>
      </c>
      <c r="DA377" s="1" t="n">
        <v>7</v>
      </c>
      <c r="DB377" s="1" t="n">
        <v>2.1</v>
      </c>
      <c r="DC377" s="1" t="n">
        <v>7.4</v>
      </c>
      <c r="DD377" s="1" t="n">
        <v>90.1</v>
      </c>
      <c r="DE377" s="1" t="n">
        <v>149.7</v>
      </c>
      <c r="DF377" s="1" t="n">
        <v>13.9</v>
      </c>
      <c r="DG377" s="1" t="n">
        <v>22.8</v>
      </c>
      <c r="DH377" s="1" t="n">
        <v>8.4</v>
      </c>
      <c r="DI377" s="1" t="n">
        <v>300</v>
      </c>
      <c r="DJ377" s="1" t="n">
        <v>308.8</v>
      </c>
      <c r="DK377" s="1" t="n">
        <v>6</v>
      </c>
      <c r="DL377" s="1" t="n">
        <v>19.5</v>
      </c>
      <c r="DM377" s="1" t="n">
        <v>1403</v>
      </c>
      <c r="DN377" s="1" t="n">
        <v>171</v>
      </c>
      <c r="DO377" s="1" t="n">
        <v>0.85</v>
      </c>
      <c r="DP377" s="1" t="n">
        <v>1.91</v>
      </c>
      <c r="DQ377" s="1" t="n">
        <v>0.82</v>
      </c>
      <c r="DR377" s="1" t="n">
        <v>2</v>
      </c>
      <c r="DS377" s="1" t="n">
        <v>59.7</v>
      </c>
      <c r="DT377" s="1" t="n">
        <v>248.4</v>
      </c>
      <c r="DU377" s="1" t="n">
        <v>1.2</v>
      </c>
      <c r="DV377" s="1" t="n">
        <v>5.28</v>
      </c>
      <c r="DW377" s="1" t="n">
        <v>2.13</v>
      </c>
      <c r="DX377" s="1" t="n">
        <v>1192</v>
      </c>
      <c r="DY377" s="1" t="n">
        <v>14.71</v>
      </c>
      <c r="DZ377" s="1" t="n">
        <v>1942</v>
      </c>
      <c r="EA377" s="1" t="n">
        <v>240</v>
      </c>
      <c r="EB377" s="1" t="n">
        <v>876</v>
      </c>
      <c r="EC377" s="1" t="n">
        <v>586</v>
      </c>
      <c r="ED377" s="1" t="n">
        <v>20</v>
      </c>
      <c r="EE377" s="1" t="n">
        <v>4.7</v>
      </c>
      <c r="EF377" s="1" t="n">
        <v>0</v>
      </c>
      <c r="EG377" s="1" t="n">
        <v>7</v>
      </c>
      <c r="EH377" s="1" t="n">
        <v>6</v>
      </c>
      <c r="EI377" s="1" t="n">
        <v>350</v>
      </c>
      <c r="EJ377" s="1" t="n">
        <v>4</v>
      </c>
      <c r="EK377" s="1" t="n">
        <v>3</v>
      </c>
      <c r="EL377" s="1" t="n">
        <v>400</v>
      </c>
      <c r="EM377" s="1" t="n">
        <v>1500</v>
      </c>
      <c r="EN377" s="1" t="n">
        <v>900</v>
      </c>
      <c r="EO377" s="1" t="n">
        <v>4</v>
      </c>
      <c r="EP377" s="1" t="n">
        <v>1</v>
      </c>
      <c r="EQ377" s="1" t="n">
        <v>7</v>
      </c>
      <c r="ER377" s="1" t="n">
        <v>900</v>
      </c>
      <c r="ES377" s="1" t="n">
        <v>2</v>
      </c>
      <c r="ET377" s="1" t="n">
        <v>1</v>
      </c>
      <c r="EU377" s="1" t="n">
        <v>2</v>
      </c>
      <c r="EV377" s="1" t="n">
        <v>450</v>
      </c>
      <c r="EW377" s="1" t="n">
        <v>7</v>
      </c>
      <c r="EX377" s="1" t="n">
        <v>1</v>
      </c>
      <c r="EY377" s="1" t="n">
        <v>3</v>
      </c>
      <c r="EZ377" s="1" t="n">
        <v>2</v>
      </c>
      <c r="FA377" s="1" t="n">
        <v>1</v>
      </c>
      <c r="FB377" s="1" t="n">
        <v>1</v>
      </c>
      <c r="FC377" s="1" t="n">
        <v>2</v>
      </c>
      <c r="FD377" s="1" t="n">
        <v>3</v>
      </c>
      <c r="FE377" s="1" t="n">
        <v>7</v>
      </c>
      <c r="FF377" s="1" t="n">
        <v>1</v>
      </c>
      <c r="FG377" s="1" t="n">
        <v>4</v>
      </c>
      <c r="FH377" s="1" t="n">
        <v>0</v>
      </c>
      <c r="FI377" s="1" t="n">
        <v>0</v>
      </c>
      <c r="FJ377" s="1" t="n">
        <v>3</v>
      </c>
      <c r="FK377" s="1" t="n">
        <v>1</v>
      </c>
      <c r="FL377" s="1" t="n">
        <v>3</v>
      </c>
      <c r="FN377" s="1" t="n">
        <v>16</v>
      </c>
      <c r="FO377" s="1" t="n">
        <v>2</v>
      </c>
      <c r="FP377" s="1" t="n">
        <v>1</v>
      </c>
      <c r="FQ377" s="1" t="n">
        <v>31.83339</v>
      </c>
      <c r="FR377" s="1" t="n">
        <v>522.9758</v>
      </c>
      <c r="FS377" s="1" t="n">
        <v>13.59</v>
      </c>
      <c r="FT377" s="1" t="n">
        <v>1</v>
      </c>
      <c r="FU377" s="1" t="n">
        <v>2</v>
      </c>
      <c r="FV377" s="1" t="n">
        <v>1</v>
      </c>
      <c r="FW377" s="1" t="n">
        <v>3012.47</v>
      </c>
      <c r="FX377" s="1" t="n">
        <v>107.02</v>
      </c>
      <c r="FY377" s="1" t="n">
        <v>50.14</v>
      </c>
      <c r="FZ377" s="1" t="n">
        <v>62.35</v>
      </c>
      <c r="GA377" s="1" t="n">
        <v>26.06</v>
      </c>
      <c r="GB377" s="1" t="n">
        <v>422.66</v>
      </c>
      <c r="GC377" s="1" t="n">
        <v>48.37</v>
      </c>
      <c r="GD377" s="1" t="n">
        <v>40.21</v>
      </c>
      <c r="GE377" s="1" t="n">
        <v>12.12</v>
      </c>
      <c r="GF377" s="1" t="n">
        <v>182.98</v>
      </c>
      <c r="GG377" s="1" t="n">
        <v>2.06</v>
      </c>
      <c r="GH377" s="1" t="n">
        <v>26.64</v>
      </c>
      <c r="GI377" s="1" t="n">
        <v>10.07</v>
      </c>
      <c r="GJ377" s="1" t="n">
        <v>40.95</v>
      </c>
      <c r="GK377" s="1" t="n">
        <v>37.21</v>
      </c>
      <c r="GL377" s="1" t="n">
        <v>19.83</v>
      </c>
      <c r="GM377" s="1" t="n">
        <v>13.47</v>
      </c>
      <c r="GN377" s="1" t="n">
        <v>0</v>
      </c>
      <c r="GO377" s="1" t="n">
        <v>21.16</v>
      </c>
      <c r="GP377" s="1" t="n">
        <v>7.64</v>
      </c>
      <c r="GQ377" s="1" t="n">
        <v>4.8</v>
      </c>
      <c r="GR377" s="1" t="n">
        <v>1.5</v>
      </c>
      <c r="GS377" s="1" t="n">
        <v>1124.42</v>
      </c>
      <c r="GT377" s="1" t="n">
        <v>18.35</v>
      </c>
      <c r="GU377" s="1" t="n">
        <v>1.06</v>
      </c>
      <c r="GV377" s="1" t="n">
        <v>474.91</v>
      </c>
      <c r="GW377" s="1" t="n">
        <v>1899.56</v>
      </c>
      <c r="GX377" s="1" t="n">
        <v>4258.84</v>
      </c>
      <c r="GY377" s="1" t="n">
        <v>3271.25</v>
      </c>
      <c r="GZ377" s="1" t="n">
        <v>10.67</v>
      </c>
      <c r="HA377" s="1" t="n">
        <v>2.13</v>
      </c>
      <c r="HB377" s="1" t="n">
        <v>4</v>
      </c>
      <c r="HC377" s="1" t="n">
        <v>0</v>
      </c>
      <c r="HD377" s="1" t="n">
        <v>101.75</v>
      </c>
      <c r="HE377" s="1" t="n">
        <v>322.82</v>
      </c>
      <c r="HF377" s="1" t="n">
        <v>2.87</v>
      </c>
      <c r="HG377" s="1" t="n">
        <v>2.23</v>
      </c>
      <c r="HH377" s="1" t="n">
        <v>27.18</v>
      </c>
      <c r="HI377" s="1" t="n">
        <v>6.35</v>
      </c>
      <c r="HJ377" s="1" t="n">
        <v>2.26</v>
      </c>
      <c r="HK377" s="1" t="n">
        <v>1.53</v>
      </c>
      <c r="HL377" s="1" t="n">
        <v>509.84</v>
      </c>
      <c r="HM377" s="1" t="n">
        <v>4.29</v>
      </c>
      <c r="HN377" s="1" t="n">
        <v>77.09</v>
      </c>
      <c r="HO377" s="1" t="n">
        <v>6962.4</v>
      </c>
      <c r="HP377" s="1" t="n">
        <v>10132.95</v>
      </c>
      <c r="HQ377" s="1" t="n">
        <v>149.68</v>
      </c>
      <c r="HR377" s="1" t="n">
        <v>3206.08</v>
      </c>
      <c r="HS377" s="1" t="n">
        <v>2278.79</v>
      </c>
      <c r="HT377" s="1" t="n">
        <v>7625.79</v>
      </c>
      <c r="HU377" s="1" t="n">
        <v>2034.37</v>
      </c>
      <c r="HV377" s="1" t="n">
        <v>349</v>
      </c>
      <c r="HW377" s="1" t="n">
        <v>10.47</v>
      </c>
      <c r="HX377" s="1" t="n">
        <v>8.66</v>
      </c>
      <c r="HY377" s="1" t="n">
        <v>9.14</v>
      </c>
      <c r="HZ377" s="1" t="n">
        <v>0.62</v>
      </c>
      <c r="IA377" s="1" t="n">
        <v>9.26</v>
      </c>
      <c r="IB377" s="1" t="n">
        <v>2.08</v>
      </c>
      <c r="IC377" s="1" t="n">
        <v>22.8</v>
      </c>
      <c r="ID377" s="1" t="n">
        <v>10.44</v>
      </c>
      <c r="IE377" s="1" t="n">
        <v>28.53</v>
      </c>
      <c r="IF377" s="1" t="n">
        <v>34.83</v>
      </c>
      <c r="IG377" s="1" t="n">
        <v>17.8</v>
      </c>
      <c r="IH377" s="1" t="n">
        <v>365.86</v>
      </c>
      <c r="II377" s="1" t="n">
        <v>11.31</v>
      </c>
      <c r="IJ377" s="1" t="n">
        <v>71.5</v>
      </c>
      <c r="IK377" s="1" t="n">
        <v>72.51</v>
      </c>
      <c r="IL377" s="1" t="n">
        <v>2764436.4</v>
      </c>
      <c r="IM377" s="1" t="n">
        <v>6540.57</v>
      </c>
      <c r="IN377" s="1" t="n">
        <v>61.77</v>
      </c>
      <c r="IO377" s="1" t="n">
        <v>0.17</v>
      </c>
      <c r="IP377" s="1" t="n">
        <v>0.11</v>
      </c>
      <c r="IQ377" s="1" t="n">
        <v>0.09</v>
      </c>
      <c r="IR377" s="1" t="n">
        <v>0.22</v>
      </c>
      <c r="IS377" s="1" t="n">
        <v>0.34</v>
      </c>
      <c r="IT377" s="1" t="n">
        <v>0.12</v>
      </c>
      <c r="IU377" s="1" t="n">
        <v>1.18</v>
      </c>
      <c r="IV377" s="1" t="n">
        <v>1.5</v>
      </c>
      <c r="IW377" s="1" t="n">
        <v>15.7</v>
      </c>
      <c r="IX377" s="1" t="n">
        <v>14.13</v>
      </c>
      <c r="IY377" s="1" t="n">
        <v>6.17</v>
      </c>
      <c r="IZ377" s="1" t="n">
        <v>4.61</v>
      </c>
      <c r="JA377" s="1" t="n">
        <v>1.88</v>
      </c>
      <c r="JB377" s="1" t="n">
        <v>0.11</v>
      </c>
      <c r="JC377" s="1" t="n">
        <v>31.18</v>
      </c>
      <c r="JD377" s="1" t="n">
        <v>21.49</v>
      </c>
      <c r="JE377" s="1" t="n">
        <v>0.8</v>
      </c>
      <c r="JF377" s="1" t="n">
        <v>0.23</v>
      </c>
      <c r="JG377" s="1" t="n">
        <v>0.01</v>
      </c>
      <c r="JH377" s="1" t="n">
        <v>15.16</v>
      </c>
      <c r="JI377" s="1" t="n">
        <v>9.87</v>
      </c>
      <c r="JJ377" s="1" t="n">
        <v>0.07</v>
      </c>
      <c r="JK377" s="1" t="n">
        <v>0.19</v>
      </c>
      <c r="JL377" s="1" t="n">
        <v>1.12</v>
      </c>
      <c r="JM377" s="1" t="n">
        <v>0.92</v>
      </c>
      <c r="JN377" s="1" t="n">
        <v>0.02</v>
      </c>
      <c r="JO377" s="1" t="n">
        <v>0.17</v>
      </c>
      <c r="JP377" s="1" t="n">
        <v>0.11</v>
      </c>
      <c r="JQ377" s="1" t="n">
        <v>0.04</v>
      </c>
      <c r="JR377" s="1" t="n">
        <v>0.05</v>
      </c>
      <c r="JS377" s="1" t="n">
        <v>0.01</v>
      </c>
      <c r="JT377" s="1" t="n">
        <v>0.16</v>
      </c>
      <c r="JU377" s="1" t="n">
        <v>0.13</v>
      </c>
      <c r="JV377" s="1" t="n">
        <v>25</v>
      </c>
      <c r="JW377" s="1" t="n">
        <v>1500</v>
      </c>
      <c r="JX377" s="1" t="n">
        <v>22.5</v>
      </c>
      <c r="JY377" s="1" t="n">
        <v>3.15</v>
      </c>
      <c r="JZ377" s="1" t="n">
        <v>3.5</v>
      </c>
      <c r="KA377" s="1" t="n">
        <v>210</v>
      </c>
      <c r="KE377" s="1" t="n">
        <v>8.048</v>
      </c>
      <c r="KF377" s="1" t="n">
        <v>33.048</v>
      </c>
      <c r="KG377" s="1" t="n">
        <v>17.552</v>
      </c>
    </row>
    <row r="378" customFormat="false" ht="15" hidden="false" customHeight="true" outlineLevel="0" collapsed="false">
      <c r="A378" s="1" t="n">
        <v>31313</v>
      </c>
      <c r="B378" s="1" t="n">
        <v>2</v>
      </c>
      <c r="C378" s="1" t="n">
        <v>67</v>
      </c>
      <c r="D378" s="1" t="n">
        <v>1</v>
      </c>
      <c r="E378" s="1" t="n">
        <v>1</v>
      </c>
      <c r="F378" s="1" t="n">
        <v>1</v>
      </c>
      <c r="G378" s="1" t="n">
        <v>1</v>
      </c>
      <c r="H378" s="1" t="n">
        <v>1</v>
      </c>
      <c r="I378" s="1" t="n">
        <v>1</v>
      </c>
      <c r="J378" s="1" t="n">
        <v>0</v>
      </c>
      <c r="K378" s="1" t="n">
        <v>0</v>
      </c>
      <c r="L378" s="1" t="n">
        <v>0</v>
      </c>
      <c r="M378" s="1" t="n">
        <v>1</v>
      </c>
      <c r="N378" s="1" t="n">
        <v>0</v>
      </c>
      <c r="O378" s="1" t="n">
        <v>0</v>
      </c>
      <c r="P378" s="1" t="n">
        <f aca="false">SUM(E378:O378)</f>
        <v>6</v>
      </c>
      <c r="Q378" s="1" t="n">
        <v>114</v>
      </c>
      <c r="R378" s="1" t="n">
        <v>70</v>
      </c>
      <c r="S378" s="1" t="n">
        <v>44</v>
      </c>
      <c r="T378" s="2" t="n">
        <v>84.6666666666667</v>
      </c>
      <c r="U378" s="3" t="n">
        <v>70.3</v>
      </c>
      <c r="V378" s="3" t="n">
        <v>154.5</v>
      </c>
      <c r="W378" s="2" t="n">
        <v>29.4508855164902</v>
      </c>
      <c r="X378" s="2" t="n">
        <v>1</v>
      </c>
      <c r="Y378" s="3" t="n">
        <v>98</v>
      </c>
      <c r="Z378" s="3" t="n">
        <v>104</v>
      </c>
      <c r="AD378" s="3" t="n">
        <v>42.4</v>
      </c>
      <c r="AO378" s="1" t="n">
        <v>138</v>
      </c>
      <c r="AP378" s="1" t="n">
        <v>208</v>
      </c>
      <c r="AQ378" s="1" t="n">
        <v>290</v>
      </c>
      <c r="AR378" s="1" t="n">
        <v>290</v>
      </c>
      <c r="AS378" s="1" t="n">
        <v>208</v>
      </c>
      <c r="AT378" s="1" t="n">
        <v>6</v>
      </c>
      <c r="AU378" s="1" t="n">
        <f aca="false">((AO378*15)+(AP378*30)+(AQ378*30)+(AR378*30)+(AS378*15))-(AO378*120)</f>
        <v>12270</v>
      </c>
      <c r="AV378" s="1" t="n">
        <f aca="false">((AO378*15)+(AP378*30)+(AQ378*30)+(AR378*30)+(AS378*15))</f>
        <v>28830</v>
      </c>
      <c r="AX378" s="4" t="n">
        <f aca="false">10000/SQRT((AO378*BE378)*(AVERAGE(AO378:AS378)*AVERAGE(BE378:BI378)))</f>
        <v>1.78611376921725</v>
      </c>
      <c r="AY378" s="4" t="n">
        <v>1</v>
      </c>
      <c r="AZ378" s="2" t="n">
        <f aca="false">(AO378*BE378)/405</f>
        <v>3.5437037037037</v>
      </c>
      <c r="BA378" s="2" t="n">
        <v>1</v>
      </c>
      <c r="BB378" s="2" t="n">
        <f aca="false">1/(LOG(BE378)+LOG(AO378))</f>
        <v>0.316765201295775</v>
      </c>
      <c r="BC378" s="2" t="n">
        <f aca="false">(BF378-BE378)/(AP378-AO378)</f>
        <v>0.91</v>
      </c>
      <c r="BD378" s="2" t="n">
        <f aca="false">(20*BE378)/((AO378/18)-3.5)</f>
        <v>49.92</v>
      </c>
      <c r="BE378" s="3" t="n">
        <v>10.4</v>
      </c>
      <c r="BF378" s="3" t="n">
        <v>74.1</v>
      </c>
      <c r="BG378" s="3" t="n">
        <v>118</v>
      </c>
      <c r="BH378" s="3" t="n">
        <v>139</v>
      </c>
      <c r="BI378" s="3" t="n">
        <v>140</v>
      </c>
      <c r="BJ378" s="2" t="n">
        <f aca="false">((BE378*15)+(BF378*30)+(BG378*30)+(BH378*30)+(BI378*15))-(BE378*120)</f>
        <v>10941</v>
      </c>
      <c r="BK378" s="2" t="n">
        <f aca="false">((BE378*15)+(BF378*30)+(BG378*30)+(BH378*30)+(BI378*15))</f>
        <v>12189</v>
      </c>
      <c r="BL378" s="2" t="n">
        <f aca="false">(1/BE378)</f>
        <v>0.0961538461538462</v>
      </c>
      <c r="BM378" s="2" t="n">
        <f aca="false">(BJ378/AU378)</f>
        <v>0.891687041564792</v>
      </c>
      <c r="BN378" s="2" t="n">
        <f aca="false">(BK378/AV378)</f>
        <v>0.422788761706556</v>
      </c>
      <c r="BO378" s="2" t="n">
        <f aca="false">(AX378*BM378)</f>
        <v>1.59265450277147</v>
      </c>
      <c r="BP378" s="2" t="n">
        <f aca="false">(AX378*BN378)</f>
        <v>0.755148828754388</v>
      </c>
      <c r="BQ378" s="2" t="n">
        <v>1</v>
      </c>
      <c r="BR378" s="4" t="n">
        <f aca="false">(BC378*BL378)</f>
        <v>0.0875</v>
      </c>
      <c r="BS378" s="1" t="n">
        <v>183</v>
      </c>
      <c r="BT378" s="1" t="n">
        <v>0</v>
      </c>
      <c r="BU378" s="1" t="n">
        <v>17</v>
      </c>
      <c r="BV378" s="1" t="n">
        <v>1</v>
      </c>
      <c r="BW378" s="1" t="n">
        <v>137</v>
      </c>
      <c r="BX378" s="1" t="n">
        <v>1</v>
      </c>
      <c r="BY378" s="1" t="n">
        <v>29</v>
      </c>
      <c r="BZ378" s="1" t="n">
        <v>143</v>
      </c>
      <c r="CA378" s="1" t="n">
        <v>0</v>
      </c>
      <c r="CB378" s="1" t="n">
        <v>3</v>
      </c>
      <c r="CN378" s="1" t="n">
        <v>1049</v>
      </c>
      <c r="CO378" s="1" t="n">
        <v>17.1591992373689</v>
      </c>
      <c r="CP378" s="1" t="n">
        <v>35.0819828408008</v>
      </c>
      <c r="CQ378" s="1" t="n">
        <v>6.43469971401335</v>
      </c>
      <c r="CR378" s="1" t="n">
        <v>6.43469971401335</v>
      </c>
      <c r="CS378" s="1" t="n">
        <v>3.26024785510009</v>
      </c>
      <c r="CT378" s="1" t="n">
        <v>47.4737845567207</v>
      </c>
      <c r="CU378" s="1" t="n">
        <v>0</v>
      </c>
      <c r="CV378" s="1" t="n">
        <v>4.63</v>
      </c>
      <c r="CW378" s="1" t="n">
        <v>4.73</v>
      </c>
      <c r="CX378" s="1" t="n">
        <v>0</v>
      </c>
      <c r="CY378" s="1" t="n">
        <v>1.9</v>
      </c>
      <c r="CZ378" s="1" t="n">
        <v>2.81</v>
      </c>
      <c r="DA378" s="1" t="n">
        <v>0</v>
      </c>
      <c r="DB378" s="1" t="n">
        <v>0</v>
      </c>
      <c r="DC378" s="1" t="n">
        <v>0</v>
      </c>
      <c r="DD378" s="1" t="n">
        <v>45</v>
      </c>
      <c r="DE378" s="1" t="n">
        <v>40.89</v>
      </c>
      <c r="DF378" s="1" t="n">
        <v>7.5</v>
      </c>
      <c r="DG378" s="1" t="n">
        <v>7.5</v>
      </c>
      <c r="DH378" s="1" t="n">
        <v>3.8</v>
      </c>
      <c r="DI378" s="1" t="n">
        <v>67</v>
      </c>
      <c r="DJ378" s="1" t="n">
        <v>124.5</v>
      </c>
      <c r="DK378" s="1" t="n">
        <v>22.2</v>
      </c>
      <c r="DL378" s="1" t="n">
        <v>11.5</v>
      </c>
      <c r="DM378" s="1" t="n">
        <v>2909</v>
      </c>
      <c r="DN378" s="1" t="n">
        <v>528</v>
      </c>
      <c r="DO378" s="1" t="n">
        <v>0.4</v>
      </c>
      <c r="DP378" s="1" t="n">
        <v>0.75</v>
      </c>
      <c r="DQ378" s="1" t="n">
        <v>0.73</v>
      </c>
      <c r="DR378" s="1" t="n">
        <v>0.45</v>
      </c>
      <c r="DS378" s="1" t="n">
        <v>58.7</v>
      </c>
      <c r="DT378" s="1" t="n">
        <v>84.8</v>
      </c>
      <c r="DU378" s="1" t="n">
        <v>0.99</v>
      </c>
      <c r="DV378" s="1" t="n">
        <v>15.21</v>
      </c>
      <c r="DW378" s="1" t="n">
        <v>0.89</v>
      </c>
      <c r="DX378" s="1" t="n">
        <v>454</v>
      </c>
      <c r="DY378" s="1" t="n">
        <v>6.4</v>
      </c>
      <c r="DZ378" s="1" t="n">
        <v>1925</v>
      </c>
      <c r="EA378" s="1" t="n">
        <v>147</v>
      </c>
      <c r="EB378" s="1" t="n">
        <v>819</v>
      </c>
      <c r="EC378" s="1" t="n">
        <v>489</v>
      </c>
      <c r="ED378" s="1" t="n">
        <v>19</v>
      </c>
      <c r="EE378" s="1" t="n">
        <v>1.8</v>
      </c>
      <c r="EF378" s="1" t="n">
        <v>0</v>
      </c>
      <c r="EG378" s="1" t="n">
        <v>8</v>
      </c>
      <c r="EH378" s="1" t="n">
        <v>2</v>
      </c>
      <c r="EI378" s="1" t="n">
        <v>150</v>
      </c>
      <c r="EJ378" s="1" t="s">
        <v>425</v>
      </c>
      <c r="EK378" s="1" t="s">
        <v>425</v>
      </c>
      <c r="EL378" s="1" t="s">
        <v>425</v>
      </c>
      <c r="EM378" s="1" t="n">
        <v>1100</v>
      </c>
      <c r="EN378" s="1" t="n">
        <v>0</v>
      </c>
      <c r="EO378" s="1" t="n">
        <v>5</v>
      </c>
      <c r="EP378" s="1" t="n">
        <v>1</v>
      </c>
      <c r="EQ378" s="1" t="n">
        <v>5</v>
      </c>
      <c r="ER378" s="1" t="n">
        <v>600</v>
      </c>
      <c r="ES378" s="1" t="n">
        <v>3</v>
      </c>
      <c r="ET378" s="1" t="n">
        <v>0</v>
      </c>
      <c r="EU378" s="1" t="n">
        <v>0</v>
      </c>
      <c r="EV378" s="1" t="n">
        <v>0</v>
      </c>
      <c r="EW378" s="1" t="n">
        <v>0</v>
      </c>
      <c r="EX378" s="1" t="n">
        <v>1</v>
      </c>
      <c r="EY378" s="1" t="n">
        <v>1</v>
      </c>
      <c r="EZ378" s="1" t="n">
        <v>8</v>
      </c>
      <c r="FA378" s="1" t="n">
        <v>0</v>
      </c>
      <c r="FB378" s="1" t="n">
        <v>0</v>
      </c>
      <c r="FC378" s="1" t="n">
        <v>0</v>
      </c>
      <c r="FD378" s="1" t="n">
        <v>4</v>
      </c>
      <c r="FE378" s="1" t="n">
        <v>10</v>
      </c>
      <c r="FF378" s="1" t="n">
        <v>1</v>
      </c>
      <c r="FG378" s="1" t="n">
        <v>4</v>
      </c>
      <c r="FH378" s="1" t="n">
        <v>0</v>
      </c>
      <c r="FI378" s="1" t="n">
        <v>0</v>
      </c>
      <c r="FJ378" s="1" t="n">
        <v>4</v>
      </c>
      <c r="FK378" s="1" t="n">
        <v>0</v>
      </c>
      <c r="FL378" s="1" t="n">
        <v>1</v>
      </c>
      <c r="FM378" s="1" t="n">
        <v>13</v>
      </c>
      <c r="FN378" s="1" t="n">
        <v>13</v>
      </c>
      <c r="FO378" s="1" t="n">
        <v>2</v>
      </c>
      <c r="FP378" s="1" t="n">
        <v>2</v>
      </c>
      <c r="FQ378" s="1" t="n">
        <v>29.17001</v>
      </c>
      <c r="FR378" s="1" t="n">
        <v>17.05295</v>
      </c>
      <c r="FS378" s="1" t="n">
        <v>0.08</v>
      </c>
      <c r="FT378" s="1" t="n">
        <v>2</v>
      </c>
      <c r="FU378" s="1" t="n">
        <v>4</v>
      </c>
      <c r="FV378" s="1" t="n">
        <v>3</v>
      </c>
      <c r="FW378" s="1" t="n">
        <v>1089.76</v>
      </c>
      <c r="FX378" s="1" t="n">
        <v>27.75</v>
      </c>
      <c r="FY378" s="1" t="n">
        <v>7.13</v>
      </c>
      <c r="FZ378" s="1" t="n">
        <v>7.59</v>
      </c>
      <c r="GA378" s="1" t="n">
        <v>15.45</v>
      </c>
      <c r="GB378" s="1" t="n">
        <v>187.04</v>
      </c>
      <c r="GC378" s="1" t="n">
        <v>19.42</v>
      </c>
      <c r="GD378" s="1" t="n">
        <v>64.88</v>
      </c>
      <c r="GE378" s="1" t="n">
        <v>1.92</v>
      </c>
      <c r="GF378" s="1" t="n">
        <v>34.8</v>
      </c>
      <c r="GG378" s="1" t="n">
        <v>1.79</v>
      </c>
      <c r="GH378" s="1" t="n">
        <v>52.38</v>
      </c>
      <c r="GI378" s="1" t="n">
        <v>3.52</v>
      </c>
      <c r="GJ378" s="1" t="n">
        <v>15.62</v>
      </c>
      <c r="GK378" s="1" t="n">
        <v>22.94</v>
      </c>
      <c r="GL378" s="1" t="n">
        <v>8.56</v>
      </c>
      <c r="GM378" s="1" t="n">
        <v>3.33</v>
      </c>
      <c r="GN378" s="1" t="n">
        <v>0</v>
      </c>
      <c r="GO378" s="1" t="n">
        <v>11.59</v>
      </c>
      <c r="GP378" s="1" t="n">
        <v>4.81</v>
      </c>
      <c r="GQ378" s="1" t="n">
        <v>3.05</v>
      </c>
      <c r="GR378" s="1" t="n">
        <v>0.78</v>
      </c>
      <c r="GS378" s="1" t="n">
        <v>318.1</v>
      </c>
      <c r="GT378" s="1" t="n">
        <v>9.39</v>
      </c>
      <c r="GU378" s="1" t="n">
        <v>0.27</v>
      </c>
      <c r="GV378" s="1" t="n">
        <v>199.28</v>
      </c>
      <c r="GW378" s="1" t="n">
        <v>571.86</v>
      </c>
      <c r="GX378" s="1" t="n">
        <v>2156.26</v>
      </c>
      <c r="GY378" s="1" t="n">
        <v>1310.92</v>
      </c>
      <c r="GZ378" s="1" t="n">
        <v>3.21</v>
      </c>
      <c r="HA378" s="1" t="n">
        <v>1.17</v>
      </c>
      <c r="HB378" s="1" t="n">
        <v>1.78</v>
      </c>
      <c r="HC378" s="1" t="n">
        <v>0</v>
      </c>
      <c r="HD378" s="1" t="n">
        <v>29.54</v>
      </c>
      <c r="HE378" s="1" t="n">
        <v>361.34</v>
      </c>
      <c r="HF378" s="1" t="n">
        <v>0.98</v>
      </c>
      <c r="HG378" s="1" t="n">
        <v>0.91</v>
      </c>
      <c r="HH378" s="1" t="n">
        <v>11.6</v>
      </c>
      <c r="HI378" s="1" t="n">
        <v>2.03</v>
      </c>
      <c r="HJ378" s="1" t="n">
        <v>0.94</v>
      </c>
      <c r="HK378" s="1" t="n">
        <v>0.74</v>
      </c>
      <c r="HL378" s="1" t="n">
        <v>194.77</v>
      </c>
      <c r="HM378" s="1" t="n">
        <v>0.72</v>
      </c>
      <c r="HN378" s="1" t="n">
        <v>34.31</v>
      </c>
      <c r="HO378" s="1" t="n">
        <v>2953.65</v>
      </c>
      <c r="HP378" s="1" t="n">
        <v>2445.79</v>
      </c>
      <c r="HQ378" s="1" t="n">
        <v>13.52</v>
      </c>
      <c r="HR378" s="1" t="n">
        <v>1246.33</v>
      </c>
      <c r="HS378" s="1" t="n">
        <v>458.66</v>
      </c>
      <c r="HT378" s="1" t="n">
        <v>5580.29</v>
      </c>
      <c r="HU378" s="1" t="n">
        <v>620.57</v>
      </c>
      <c r="HV378" s="1" t="n">
        <v>37.48</v>
      </c>
      <c r="HW378" s="1" t="n">
        <v>5.24</v>
      </c>
      <c r="HX378" s="1" t="n">
        <v>2.97</v>
      </c>
      <c r="HY378" s="1" t="n">
        <v>3.71</v>
      </c>
      <c r="HZ378" s="1" t="n">
        <v>0.31</v>
      </c>
      <c r="IA378" s="1" t="n">
        <v>4.95</v>
      </c>
      <c r="IB378" s="1" t="n">
        <v>0.57</v>
      </c>
      <c r="IC378" s="1" t="n">
        <v>9.99</v>
      </c>
      <c r="ID378" s="1" t="n">
        <v>4.15</v>
      </c>
      <c r="IE378" s="1" t="n">
        <v>6.92</v>
      </c>
      <c r="IF378" s="1" t="n">
        <v>11.75</v>
      </c>
      <c r="IG378" s="1" t="n">
        <v>4.94</v>
      </c>
      <c r="IH378" s="1" t="n">
        <v>59.13</v>
      </c>
      <c r="II378" s="1" t="n">
        <v>1.01</v>
      </c>
      <c r="IJ378" s="1" t="n">
        <v>444.5</v>
      </c>
      <c r="IK378" s="1" t="n">
        <v>41.67</v>
      </c>
      <c r="IL378" s="1" t="n">
        <v>1504231.6</v>
      </c>
      <c r="IM378" s="1" t="n">
        <v>8042.3</v>
      </c>
      <c r="IN378" s="1" t="n">
        <v>22.89</v>
      </c>
      <c r="IO378" s="1" t="n">
        <v>0.04</v>
      </c>
      <c r="IP378" s="1" t="n">
        <v>0.05</v>
      </c>
      <c r="IQ378" s="1" t="n">
        <v>0.06</v>
      </c>
      <c r="IR378" s="1" t="n">
        <v>0.12</v>
      </c>
      <c r="IS378" s="1" t="n">
        <v>0.05</v>
      </c>
      <c r="IT378" s="1" t="n">
        <v>0.03</v>
      </c>
      <c r="IU378" s="1" t="n">
        <v>0.25</v>
      </c>
      <c r="IV378" s="1" t="n">
        <v>0.39</v>
      </c>
      <c r="IW378" s="1" t="n">
        <v>3.74</v>
      </c>
      <c r="IX378" s="1" t="n">
        <v>3.88</v>
      </c>
      <c r="IY378" s="1" t="n">
        <v>1.63</v>
      </c>
      <c r="IZ378" s="1" t="n">
        <v>1.47</v>
      </c>
      <c r="JA378" s="1" t="n">
        <v>0.4</v>
      </c>
      <c r="JB378" s="1" t="n">
        <v>0.02</v>
      </c>
      <c r="JC378" s="1" t="n">
        <v>9.98</v>
      </c>
      <c r="JD378" s="1" t="n">
        <v>5.93</v>
      </c>
      <c r="JE378" s="1" t="n">
        <v>0.82</v>
      </c>
      <c r="JF378" s="1" t="n">
        <v>0.01</v>
      </c>
      <c r="JG378" s="1" t="n">
        <v>0</v>
      </c>
      <c r="JH378" s="1" t="n">
        <v>3.63</v>
      </c>
      <c r="JI378" s="1" t="n">
        <v>3.5</v>
      </c>
      <c r="JJ378" s="1" t="n">
        <v>0.08</v>
      </c>
      <c r="JK378" s="1" t="n">
        <v>0.24</v>
      </c>
      <c r="JL378" s="1" t="n">
        <v>0.25</v>
      </c>
      <c r="JM378" s="1" t="n">
        <v>0.34</v>
      </c>
      <c r="JN378" s="1" t="n">
        <v>0</v>
      </c>
      <c r="JO378" s="1" t="n">
        <v>0.04</v>
      </c>
      <c r="JP378" s="1" t="n">
        <v>0.02</v>
      </c>
      <c r="JQ378" s="1" t="n">
        <v>0</v>
      </c>
      <c r="JR378" s="1" t="n">
        <v>0</v>
      </c>
      <c r="JS378" s="1" t="n">
        <v>0</v>
      </c>
      <c r="JT378" s="1" t="n">
        <v>0.01</v>
      </c>
      <c r="JU378" s="1" t="n">
        <v>0.01</v>
      </c>
      <c r="JV378" s="1" t="n">
        <v>50</v>
      </c>
      <c r="JW378" s="1" t="n">
        <v>3000</v>
      </c>
      <c r="JX378" s="1" t="n">
        <v>45</v>
      </c>
      <c r="JY378" s="1" t="n">
        <v>7.9625</v>
      </c>
      <c r="JZ378" s="1" t="n">
        <v>8</v>
      </c>
      <c r="KA378" s="1" t="n">
        <v>480</v>
      </c>
      <c r="KB378" s="1" t="n">
        <v>23.331</v>
      </c>
      <c r="KC378" s="1" t="n">
        <v>8.359</v>
      </c>
      <c r="KD378" s="1" t="n">
        <v>501.54</v>
      </c>
      <c r="KE378" s="1" t="n">
        <v>23.649</v>
      </c>
      <c r="KF378" s="1" t="n">
        <v>73.649</v>
      </c>
      <c r="KG378" s="1" t="n">
        <v>55.3505</v>
      </c>
    </row>
    <row r="379" customFormat="false" ht="15" hidden="false" customHeight="true" outlineLevel="0" collapsed="false">
      <c r="A379" s="1" t="n">
        <v>31315</v>
      </c>
      <c r="B379" s="1" t="n">
        <v>2</v>
      </c>
      <c r="C379" s="1" t="n">
        <v>45</v>
      </c>
      <c r="D379" s="1" t="n">
        <v>1</v>
      </c>
      <c r="E379" s="1" t="n">
        <v>1</v>
      </c>
      <c r="F379" s="1" t="n">
        <v>1</v>
      </c>
      <c r="G379" s="1" t="n">
        <v>0</v>
      </c>
      <c r="H379" s="1" t="n">
        <v>1</v>
      </c>
      <c r="I379" s="1" t="n">
        <v>0</v>
      </c>
      <c r="J379" s="1" t="n">
        <v>0</v>
      </c>
      <c r="K379" s="1" t="n">
        <v>0</v>
      </c>
      <c r="L379" s="1" t="n">
        <v>0</v>
      </c>
      <c r="M379" s="1" t="n">
        <v>1</v>
      </c>
      <c r="N379" s="1" t="n">
        <v>0</v>
      </c>
      <c r="O379" s="1" t="n">
        <v>1</v>
      </c>
      <c r="P379" s="1" t="n">
        <f aca="false">SUM(E379:O379)</f>
        <v>5</v>
      </c>
      <c r="Q379" s="1" t="n">
        <v>150</v>
      </c>
      <c r="R379" s="1" t="n">
        <v>90</v>
      </c>
      <c r="S379" s="1" t="n">
        <v>60</v>
      </c>
      <c r="T379" s="2" t="n">
        <v>110</v>
      </c>
      <c r="U379" s="3" t="n">
        <v>120.6</v>
      </c>
      <c r="V379" s="3" t="n">
        <v>156.5</v>
      </c>
      <c r="W379" s="2" t="n">
        <v>49.2400657350795</v>
      </c>
      <c r="X379" s="2" t="n">
        <v>2</v>
      </c>
      <c r="Y379" s="3" t="n">
        <v>120</v>
      </c>
      <c r="Z379" s="3" t="n">
        <v>134</v>
      </c>
      <c r="AD379" s="3" t="n">
        <v>50.5</v>
      </c>
      <c r="AO379" s="1" t="n">
        <v>99</v>
      </c>
      <c r="AP379" s="1" t="n">
        <v>117</v>
      </c>
      <c r="AQ379" s="1" t="n">
        <v>131</v>
      </c>
      <c r="AR379" s="1" t="n">
        <v>114</v>
      </c>
      <c r="AS379" s="1" t="n">
        <v>125</v>
      </c>
      <c r="AT379" s="1" t="n">
        <v>1</v>
      </c>
      <c r="AU379" s="1" t="n">
        <f aca="false">((AO379*15)+(AP379*30)+(AQ379*30)+(AR379*30)+(AS379*15))-(AO379*120)</f>
        <v>2340</v>
      </c>
      <c r="AV379" s="1" t="n">
        <f aca="false">((AO379*15)+(AP379*30)+(AQ379*30)+(AR379*30)+(AS379*15))</f>
        <v>14220</v>
      </c>
      <c r="AW379" s="1" t="n">
        <v>5.42</v>
      </c>
      <c r="AX379" s="4" t="n">
        <f aca="false">10000/SQRT((AO379*BE379)*(AVERAGE(AO379:AS379)*AVERAGE(BE379:BI379)))</f>
        <v>2.04154755561168</v>
      </c>
      <c r="AY379" s="4" t="n">
        <v>1</v>
      </c>
      <c r="AZ379" s="2" t="n">
        <f aca="false">(AO379*BE379)/405</f>
        <v>4.57111111111111</v>
      </c>
      <c r="BA379" s="2" t="n">
        <v>1</v>
      </c>
      <c r="BB379" s="2" t="n">
        <f aca="false">1/(LOG(BE379)+LOG(AO379))</f>
        <v>0.306046549329112</v>
      </c>
      <c r="BC379" s="2" t="n">
        <f aca="false">(BF379-BE379)/(AP379-AO379)</f>
        <v>7.79444444444445</v>
      </c>
      <c r="BD379" s="2" t="n">
        <f aca="false">(20*BE379)/((AO379/18)-3.5)</f>
        <v>187</v>
      </c>
      <c r="BE379" s="3" t="n">
        <v>18.7</v>
      </c>
      <c r="BF379" s="3" t="n">
        <v>159</v>
      </c>
      <c r="BG379" s="3" t="n">
        <v>181</v>
      </c>
      <c r="BH379" s="3" t="n">
        <v>109</v>
      </c>
      <c r="BI379" s="3" t="n">
        <v>85.2</v>
      </c>
      <c r="BJ379" s="2" t="n">
        <f aca="false">((BE379*15)+(BF379*30)+(BG379*30)+(BH379*30)+(BI379*15))-(BE379*120)</f>
        <v>12784.5</v>
      </c>
      <c r="BK379" s="2" t="n">
        <f aca="false">((BE379*15)+(BF379*30)+(BG379*30)+(BH379*30)+(BI379*15))</f>
        <v>15028.5</v>
      </c>
      <c r="BL379" s="2" t="n">
        <f aca="false">(1/BE379)</f>
        <v>0.053475935828877</v>
      </c>
      <c r="BM379" s="2" t="n">
        <f aca="false">(BJ379/AU379)</f>
        <v>5.46346153846154</v>
      </c>
      <c r="BN379" s="2" t="n">
        <f aca="false">(BK379/AV379)</f>
        <v>1.05685654008439</v>
      </c>
      <c r="BO379" s="2" t="n">
        <f aca="false">(AX379*BM379)</f>
        <v>11.1539165490246</v>
      </c>
      <c r="BP379" s="2" t="n">
        <f aca="false">(AX379*BN379)</f>
        <v>2.1576228860415</v>
      </c>
      <c r="BQ379" s="2" t="n">
        <v>2</v>
      </c>
      <c r="BR379" s="4" t="n">
        <f aca="false">(BC379*BL379)</f>
        <v>0.416815210932858</v>
      </c>
      <c r="BS379" s="1" t="n">
        <v>213</v>
      </c>
      <c r="BT379" s="1" t="n">
        <v>1</v>
      </c>
      <c r="BU379" s="1" t="n">
        <v>40</v>
      </c>
      <c r="BV379" s="1" t="n">
        <v>1</v>
      </c>
      <c r="BW379" s="1" t="n">
        <v>151</v>
      </c>
      <c r="BX379" s="1" t="n">
        <v>1</v>
      </c>
      <c r="BY379" s="1" t="n">
        <v>22</v>
      </c>
      <c r="BZ379" s="1" t="n">
        <v>109</v>
      </c>
      <c r="CA379" s="1" t="n">
        <v>0</v>
      </c>
      <c r="CB379" s="1" t="n">
        <v>5</v>
      </c>
      <c r="CC379" s="1" t="n">
        <v>2</v>
      </c>
      <c r="CN379" s="1" t="n">
        <v>1990</v>
      </c>
      <c r="CO379" s="1" t="n">
        <v>15.8190954773869</v>
      </c>
      <c r="CP379" s="1" t="n">
        <v>31.735175879397</v>
      </c>
      <c r="CQ379" s="1" t="n">
        <v>8.41206030150754</v>
      </c>
      <c r="CR379" s="1" t="n">
        <v>10.0854271356784</v>
      </c>
      <c r="CS379" s="1" t="n">
        <v>7.19095477386935</v>
      </c>
      <c r="CT379" s="1" t="n">
        <v>55.1356783919598</v>
      </c>
      <c r="CU379" s="1" t="n">
        <v>5.48</v>
      </c>
      <c r="CV379" s="1" t="n">
        <v>4.24</v>
      </c>
      <c r="CW379" s="1" t="n">
        <v>7.88</v>
      </c>
      <c r="CX379" s="1" t="n">
        <v>0</v>
      </c>
      <c r="CY379" s="1" t="n">
        <v>3.18</v>
      </c>
      <c r="CZ379" s="1" t="n">
        <v>3.82</v>
      </c>
      <c r="DA379" s="1" t="n">
        <v>1.01</v>
      </c>
      <c r="DB379" s="1" t="n">
        <v>1.48</v>
      </c>
      <c r="DC379" s="1" t="n">
        <v>0</v>
      </c>
      <c r="DD379" s="1" t="n">
        <v>78.7</v>
      </c>
      <c r="DE379" s="1" t="n">
        <v>70.17</v>
      </c>
      <c r="DF379" s="1" t="n">
        <v>18.6</v>
      </c>
      <c r="DG379" s="1" t="n">
        <v>22.3</v>
      </c>
      <c r="DH379" s="1" t="n">
        <v>15.9</v>
      </c>
      <c r="DI379" s="1" t="n">
        <v>149</v>
      </c>
      <c r="DJ379" s="1" t="n">
        <v>274.3</v>
      </c>
      <c r="DK379" s="1" t="n">
        <v>72.9</v>
      </c>
      <c r="DL379" s="1" t="n">
        <v>33.2</v>
      </c>
      <c r="DM379" s="1" t="n">
        <v>2904</v>
      </c>
      <c r="DN379" s="1" t="n">
        <v>2134</v>
      </c>
      <c r="DO379" s="1" t="n">
        <v>1.93</v>
      </c>
      <c r="DP379" s="1" t="n">
        <v>1.52</v>
      </c>
      <c r="DQ379" s="1" t="n">
        <v>1.48</v>
      </c>
      <c r="DR379" s="1" t="n">
        <v>1.47</v>
      </c>
      <c r="DS379" s="1" t="n">
        <v>174.2</v>
      </c>
      <c r="DT379" s="1" t="n">
        <v>423.8</v>
      </c>
      <c r="DU379" s="1" t="n">
        <v>2.66</v>
      </c>
      <c r="DV379" s="1" t="n">
        <v>20.48</v>
      </c>
      <c r="DW379" s="1" t="n">
        <v>8.85</v>
      </c>
      <c r="DX379" s="1" t="n">
        <v>1202</v>
      </c>
      <c r="DY379" s="1" t="n">
        <v>22.58</v>
      </c>
      <c r="DZ379" s="1" t="n">
        <v>3173</v>
      </c>
      <c r="EA379" s="1" t="n">
        <v>521</v>
      </c>
      <c r="EB379" s="1" t="n">
        <v>1141</v>
      </c>
      <c r="EC379" s="1" t="n">
        <v>1244</v>
      </c>
      <c r="ED379" s="1" t="n">
        <v>23</v>
      </c>
      <c r="EE379" s="1" t="n">
        <v>9</v>
      </c>
      <c r="EF379" s="1" t="n">
        <v>0</v>
      </c>
      <c r="EG379" s="1" t="n">
        <v>4</v>
      </c>
      <c r="EH379" s="1" t="n">
        <v>7</v>
      </c>
      <c r="EI379" s="1" t="n">
        <v>330</v>
      </c>
      <c r="EJ379" s="1" t="n">
        <v>14</v>
      </c>
      <c r="EK379" s="1" t="n">
        <v>2</v>
      </c>
      <c r="EL379" s="1" t="n">
        <v>350</v>
      </c>
      <c r="EM379" s="1" t="n">
        <v>1500</v>
      </c>
      <c r="EN379" s="1" t="n">
        <v>250</v>
      </c>
      <c r="EO379" s="1" t="n">
        <v>4</v>
      </c>
      <c r="EP379" s="1" t="n">
        <v>1</v>
      </c>
      <c r="EQ379" s="1" t="n">
        <v>4</v>
      </c>
      <c r="ER379" s="1" t="n">
        <v>355</v>
      </c>
      <c r="ES379" s="1" t="n">
        <v>2</v>
      </c>
      <c r="ET379" s="1" t="n">
        <v>1</v>
      </c>
      <c r="EU379" s="1" t="n">
        <v>1</v>
      </c>
      <c r="EV379" s="1" t="n">
        <v>355</v>
      </c>
      <c r="EW379" s="1" t="n">
        <v>5</v>
      </c>
      <c r="EX379" s="1" t="n">
        <v>0</v>
      </c>
      <c r="EY379" s="1" t="n">
        <v>0</v>
      </c>
      <c r="EZ379" s="1" t="n">
        <v>0</v>
      </c>
      <c r="FA379" s="1" t="n">
        <v>1</v>
      </c>
      <c r="FB379" s="1" t="n">
        <v>1</v>
      </c>
      <c r="FC379" s="1" t="n">
        <v>3</v>
      </c>
      <c r="FD379" s="1" t="n">
        <v>1</v>
      </c>
      <c r="FE379" s="1" t="n">
        <v>18</v>
      </c>
      <c r="FF379" s="1" t="n">
        <v>1</v>
      </c>
      <c r="FG379" s="1" t="n">
        <v>4</v>
      </c>
      <c r="FH379" s="1" t="n">
        <v>0</v>
      </c>
      <c r="FI379" s="1" t="s">
        <v>426</v>
      </c>
      <c r="FJ379" s="1" t="n">
        <v>3</v>
      </c>
      <c r="FK379" s="1" t="n">
        <v>1</v>
      </c>
      <c r="FL379" s="1" t="n">
        <v>3</v>
      </c>
      <c r="FM379" s="1" t="n">
        <v>27</v>
      </c>
      <c r="FN379" s="1" t="n">
        <v>27</v>
      </c>
      <c r="FO379" s="1" t="n">
        <v>1</v>
      </c>
      <c r="FP379" s="1" t="n">
        <v>1</v>
      </c>
      <c r="FQ379" s="1" t="n">
        <v>36.27036</v>
      </c>
      <c r="FR379" s="1" t="n">
        <v>144.8016</v>
      </c>
      <c r="FS379" s="1" t="n">
        <v>0.11</v>
      </c>
      <c r="FT379" s="1" t="n">
        <v>4</v>
      </c>
      <c r="FU379" s="1" t="n">
        <v>4</v>
      </c>
      <c r="FV379" s="1" t="n">
        <v>3</v>
      </c>
      <c r="FW379" s="1" t="n">
        <v>2330.8</v>
      </c>
      <c r="FX379" s="1" t="n">
        <v>53.41</v>
      </c>
      <c r="FY379" s="1" t="n">
        <v>7</v>
      </c>
      <c r="FZ379" s="1" t="n">
        <v>10.98</v>
      </c>
      <c r="GA379" s="1" t="n">
        <v>29.29</v>
      </c>
      <c r="GB379" s="1" t="n">
        <v>438.59</v>
      </c>
      <c r="GC379" s="1" t="n">
        <v>47.97</v>
      </c>
      <c r="GD379" s="1" t="n">
        <v>46.97</v>
      </c>
      <c r="GE379" s="1" t="n">
        <v>4.18</v>
      </c>
      <c r="GF379" s="1" t="n">
        <v>115.86</v>
      </c>
      <c r="GG379" s="1" t="n">
        <v>2.45</v>
      </c>
      <c r="GH379" s="1" t="n">
        <v>37.01</v>
      </c>
      <c r="GI379" s="1" t="n">
        <v>9.37</v>
      </c>
      <c r="GJ379" s="1" t="n">
        <v>41.63</v>
      </c>
      <c r="GK379" s="1" t="n">
        <v>38.31</v>
      </c>
      <c r="GL379" s="1" t="n">
        <v>21.73</v>
      </c>
      <c r="GM379" s="1" t="n">
        <v>10.14</v>
      </c>
      <c r="GN379" s="1" t="n">
        <v>0</v>
      </c>
      <c r="GO379" s="1" t="n">
        <v>23.39</v>
      </c>
      <c r="GP379" s="1" t="n">
        <v>11.85</v>
      </c>
      <c r="GQ379" s="1" t="n">
        <v>6.23</v>
      </c>
      <c r="GR379" s="1" t="n">
        <v>1.67</v>
      </c>
      <c r="GS379" s="1" t="n">
        <v>732.48</v>
      </c>
      <c r="GT379" s="1" t="n">
        <v>19.45</v>
      </c>
      <c r="GU379" s="1" t="n">
        <v>0.05</v>
      </c>
      <c r="GV379" s="1" t="n">
        <v>438.7</v>
      </c>
      <c r="GW379" s="1" t="n">
        <v>1229.22</v>
      </c>
      <c r="GX379" s="1" t="n">
        <v>3869.72</v>
      </c>
      <c r="GY379" s="1" t="n">
        <v>1744.42</v>
      </c>
      <c r="GZ379" s="1" t="n">
        <v>7.65</v>
      </c>
      <c r="HA379" s="1" t="n">
        <v>2.75</v>
      </c>
      <c r="HB379" s="1" t="n">
        <v>4.24</v>
      </c>
      <c r="HC379" s="1" t="n">
        <v>0</v>
      </c>
      <c r="HD379" s="1" t="n">
        <v>28.07</v>
      </c>
      <c r="HE379" s="1" t="n">
        <v>346.29</v>
      </c>
      <c r="HF379" s="1" t="n">
        <v>1.85</v>
      </c>
      <c r="HG379" s="1" t="n">
        <v>1.52</v>
      </c>
      <c r="HH379" s="1" t="n">
        <v>15.98</v>
      </c>
      <c r="HI379" s="1" t="n">
        <v>3.83</v>
      </c>
      <c r="HJ379" s="1" t="n">
        <v>2.12</v>
      </c>
      <c r="HK379" s="1" t="n">
        <v>3.89</v>
      </c>
      <c r="HL379" s="1" t="n">
        <v>513.82</v>
      </c>
      <c r="HM379" s="1" t="n">
        <v>1</v>
      </c>
      <c r="HN379" s="1" t="n">
        <v>78.37</v>
      </c>
      <c r="HO379" s="1" t="n">
        <v>7639.6</v>
      </c>
      <c r="HP379" s="1" t="n">
        <v>5909.6</v>
      </c>
      <c r="HQ379" s="1" t="n">
        <v>81.67</v>
      </c>
      <c r="HR379" s="1" t="n">
        <v>2089.35</v>
      </c>
      <c r="HS379" s="1" t="n">
        <v>676.51</v>
      </c>
      <c r="HT379" s="1" t="n">
        <v>4765.88</v>
      </c>
      <c r="HU379" s="1" t="n">
        <v>1918.15</v>
      </c>
      <c r="HV379" s="1" t="n">
        <v>53.78</v>
      </c>
      <c r="HW379" s="1" t="n">
        <v>9.73</v>
      </c>
      <c r="HX379" s="1" t="n">
        <v>7.11</v>
      </c>
      <c r="HY379" s="1" t="n">
        <v>5.91</v>
      </c>
      <c r="HZ379" s="1" t="n">
        <v>0.73</v>
      </c>
      <c r="IA379" s="1" t="n">
        <v>6.31</v>
      </c>
      <c r="IB379" s="1" t="n">
        <v>1.11</v>
      </c>
      <c r="IC379" s="1" t="n">
        <v>15.37</v>
      </c>
      <c r="ID379" s="1" t="n">
        <v>6.3</v>
      </c>
      <c r="IE379" s="1" t="n">
        <v>12.19</v>
      </c>
      <c r="IF379" s="1" t="n">
        <v>18.98</v>
      </c>
      <c r="IG379" s="1" t="n">
        <v>11.21</v>
      </c>
      <c r="IH379" s="1" t="n">
        <v>39.02</v>
      </c>
      <c r="II379" s="1" t="n">
        <v>2.19</v>
      </c>
      <c r="IJ379" s="1" t="n">
        <v>63.75</v>
      </c>
      <c r="IK379" s="1" t="n">
        <v>146.41</v>
      </c>
      <c r="IL379" s="1" t="n">
        <v>3843579.5</v>
      </c>
      <c r="IM379" s="1" t="n">
        <v>8763.49</v>
      </c>
      <c r="IN379" s="1" t="n">
        <v>40.24</v>
      </c>
      <c r="IO379" s="1" t="n">
        <v>0.13</v>
      </c>
      <c r="IP379" s="1" t="n">
        <v>0.06</v>
      </c>
      <c r="IQ379" s="1" t="n">
        <v>0.05</v>
      </c>
      <c r="IR379" s="1" t="n">
        <v>0.17</v>
      </c>
      <c r="IS379" s="1" t="n">
        <v>0.43</v>
      </c>
      <c r="IT379" s="1" t="n">
        <v>0.16</v>
      </c>
      <c r="IU379" s="1" t="n">
        <v>0.63</v>
      </c>
      <c r="IV379" s="1" t="n">
        <v>0.55</v>
      </c>
      <c r="IW379" s="1" t="n">
        <v>6.57</v>
      </c>
      <c r="IX379" s="1" t="n">
        <v>4.59</v>
      </c>
      <c r="IY379" s="1" t="n">
        <v>3.81</v>
      </c>
      <c r="IZ379" s="1" t="n">
        <v>1.9</v>
      </c>
      <c r="JA379" s="1" t="n">
        <v>0.49</v>
      </c>
      <c r="JB379" s="1" t="n">
        <v>0</v>
      </c>
      <c r="JC379" s="1" t="n">
        <v>13.88</v>
      </c>
      <c r="JD379" s="1" t="n">
        <v>8.23</v>
      </c>
      <c r="JE379" s="1" t="n">
        <v>0.68</v>
      </c>
      <c r="JF379" s="1" t="n">
        <v>0.03</v>
      </c>
      <c r="JG379" s="1" t="n">
        <v>0.01</v>
      </c>
      <c r="JH379" s="1" t="n">
        <v>6.9</v>
      </c>
      <c r="JI379" s="1" t="n">
        <v>4.36</v>
      </c>
      <c r="JJ379" s="1" t="n">
        <v>0.06</v>
      </c>
      <c r="JK379" s="1" t="n">
        <v>0.14</v>
      </c>
      <c r="JL379" s="1" t="n">
        <v>0.59</v>
      </c>
      <c r="JM379" s="1" t="n">
        <v>0.51</v>
      </c>
      <c r="JN379" s="1" t="n">
        <v>0</v>
      </c>
      <c r="JO379" s="1" t="n">
        <v>0</v>
      </c>
      <c r="JP379" s="1" t="n">
        <v>0</v>
      </c>
      <c r="JQ379" s="1" t="n">
        <v>0</v>
      </c>
      <c r="JR379" s="1" t="n">
        <v>0</v>
      </c>
      <c r="JS379" s="1" t="n">
        <v>0</v>
      </c>
      <c r="JT379" s="1" t="n">
        <v>0.01</v>
      </c>
      <c r="JU379" s="1" t="n">
        <v>0.01</v>
      </c>
      <c r="JV379" s="1" t="n">
        <v>44</v>
      </c>
      <c r="JW379" s="1" t="n">
        <v>2640</v>
      </c>
      <c r="JX379" s="1" t="n">
        <v>39.6</v>
      </c>
      <c r="JY379" s="1" t="n">
        <v>24.7451</v>
      </c>
      <c r="JZ379" s="1" t="n">
        <v>19.085</v>
      </c>
      <c r="KA379" s="1" t="n">
        <v>1145.1</v>
      </c>
      <c r="KB379" s="1" t="n">
        <v>105.398</v>
      </c>
      <c r="KC379" s="1" t="n">
        <v>35.609</v>
      </c>
      <c r="KD379" s="1" t="n">
        <v>2136.54</v>
      </c>
      <c r="KE379" s="1" t="n">
        <v>84.944</v>
      </c>
      <c r="KF379" s="1" t="n">
        <v>128.944</v>
      </c>
      <c r="KG379" s="1" t="n">
        <v>230.1556</v>
      </c>
    </row>
    <row r="380" customFormat="false" ht="15" hidden="false" customHeight="true" outlineLevel="0" collapsed="false">
      <c r="A380" s="1" t="n">
        <v>31316</v>
      </c>
      <c r="B380" s="1" t="n">
        <v>2</v>
      </c>
      <c r="C380" s="1" t="n">
        <v>48</v>
      </c>
      <c r="D380" s="1" t="n">
        <v>1</v>
      </c>
      <c r="E380" s="1" t="n">
        <v>0</v>
      </c>
      <c r="F380" s="1" t="n">
        <v>1</v>
      </c>
      <c r="G380" s="1" t="n">
        <v>1</v>
      </c>
      <c r="H380" s="1" t="n">
        <v>0</v>
      </c>
      <c r="I380" s="1" t="n">
        <v>1</v>
      </c>
      <c r="J380" s="1" t="n">
        <v>0</v>
      </c>
      <c r="K380" s="1" t="n">
        <v>0</v>
      </c>
      <c r="L380" s="1" t="n">
        <v>0</v>
      </c>
      <c r="M380" s="1" t="n">
        <v>1</v>
      </c>
      <c r="N380" s="1" t="n">
        <v>1</v>
      </c>
      <c r="O380" s="1" t="n">
        <v>1</v>
      </c>
      <c r="P380" s="1" t="n">
        <f aca="false">SUM(E380:O380)</f>
        <v>6</v>
      </c>
      <c r="Q380" s="1" t="n">
        <v>128</v>
      </c>
      <c r="R380" s="1" t="n">
        <v>84</v>
      </c>
      <c r="S380" s="1" t="n">
        <v>44</v>
      </c>
      <c r="T380" s="2" t="n">
        <v>98.6666666666667</v>
      </c>
      <c r="U380" s="3" t="n">
        <v>101.9</v>
      </c>
      <c r="V380" s="3" t="n">
        <v>160</v>
      </c>
      <c r="W380" s="2" t="n">
        <v>39.8046875</v>
      </c>
      <c r="X380" s="2" t="n">
        <v>2</v>
      </c>
      <c r="Y380" s="3" t="n">
        <v>127</v>
      </c>
      <c r="Z380" s="3" t="n">
        <v>124</v>
      </c>
      <c r="AD380" s="3" t="n">
        <v>50.5</v>
      </c>
      <c r="AO380" s="1" t="n">
        <v>106</v>
      </c>
      <c r="AP380" s="1" t="n">
        <v>188</v>
      </c>
      <c r="AQ380" s="1" t="n">
        <v>243</v>
      </c>
      <c r="AR380" s="1" t="n">
        <v>219</v>
      </c>
      <c r="AS380" s="1" t="n">
        <v>162</v>
      </c>
      <c r="AT380" s="1" t="n">
        <v>4</v>
      </c>
      <c r="AU380" s="1" t="n">
        <f aca="false">((AO380*15)+(AP380*30)+(AQ380*30)+(AR380*30)+(AS380*15))-(AO380*120)</f>
        <v>10800</v>
      </c>
      <c r="AV380" s="1" t="n">
        <f aca="false">((AO380*15)+(AP380*30)+(AQ380*30)+(AR380*30)+(AS380*15))</f>
        <v>23520</v>
      </c>
      <c r="AW380" s="1" t="n">
        <v>5.36</v>
      </c>
      <c r="AX380" s="4" t="n">
        <f aca="false">10000/SQRT((AO380*BE380)*(AVERAGE(AO380:AS380)*AVERAGE(BE380:BI380)))</f>
        <v>3.4175101120806</v>
      </c>
      <c r="AY380" s="4" t="n">
        <v>1</v>
      </c>
      <c r="AZ380" s="2" t="n">
        <f aca="false">(AO380*BE380)/405</f>
        <v>1.45259259259259</v>
      </c>
      <c r="BA380" s="2" t="n">
        <v>0</v>
      </c>
      <c r="BB380" s="2" t="n">
        <f aca="false">1/(LOG(BE380)+LOG(AO380))</f>
        <v>0.361063119513584</v>
      </c>
      <c r="BC380" s="2" t="n">
        <f aca="false">(BF380-BE380)/(AP380-AO380)</f>
        <v>0.211585365853658</v>
      </c>
      <c r="BD380" s="2" t="n">
        <f aca="false">(20*BE380)/((AO380/18)-3.5)</f>
        <v>46.4651162790698</v>
      </c>
      <c r="BE380" s="3" t="n">
        <v>5.55</v>
      </c>
      <c r="BF380" s="3" t="n">
        <v>22.9</v>
      </c>
      <c r="BG380" s="3" t="n">
        <v>116</v>
      </c>
      <c r="BH380" s="3" t="n">
        <v>189</v>
      </c>
      <c r="BI380" s="3" t="n">
        <v>62.9</v>
      </c>
      <c r="BJ380" s="2" t="n">
        <f aca="false">((BE380*15)+(BF380*30)+(BG380*30)+(BH380*30)+(BI380*15))-(BE380*120)</f>
        <v>10197.75</v>
      </c>
      <c r="BK380" s="2" t="n">
        <f aca="false">((BE380*15)+(BF380*30)+(BG380*30)+(BH380*30)+(BI380*15))</f>
        <v>10863.75</v>
      </c>
      <c r="BL380" s="2" t="n">
        <f aca="false">(1/BE380)</f>
        <v>0.18018018018018</v>
      </c>
      <c r="BM380" s="2" t="n">
        <f aca="false">(BJ380/AU380)</f>
        <v>0.944236111111111</v>
      </c>
      <c r="BN380" s="2" t="n">
        <f aca="false">(BK380/AV380)</f>
        <v>0.461894132653061</v>
      </c>
      <c r="BO380" s="2" t="n">
        <f aca="false">(AX380*BM380)</f>
        <v>3.22693645791388</v>
      </c>
      <c r="BP380" s="2" t="n">
        <f aca="false">(AX380*BN380)</f>
        <v>1.57852786905253</v>
      </c>
      <c r="BQ380" s="2" t="n">
        <v>2</v>
      </c>
      <c r="BR380" s="4" t="n">
        <f aca="false">(BC380*BL380)</f>
        <v>0.0381234893430015</v>
      </c>
      <c r="BS380" s="1" t="n">
        <v>169</v>
      </c>
      <c r="BT380" s="1" t="n">
        <v>0</v>
      </c>
      <c r="BU380" s="1" t="n">
        <v>34</v>
      </c>
      <c r="BV380" s="1" t="n">
        <v>1</v>
      </c>
      <c r="BW380" s="1" t="n">
        <v>105</v>
      </c>
      <c r="BX380" s="1" t="n">
        <v>0</v>
      </c>
      <c r="BY380" s="1" t="n">
        <v>30</v>
      </c>
      <c r="BZ380" s="1" t="n">
        <v>151</v>
      </c>
      <c r="CA380" s="1" t="n">
        <v>1</v>
      </c>
      <c r="CB380" s="1" t="n">
        <v>5</v>
      </c>
      <c r="CC380" s="1" t="n">
        <v>2</v>
      </c>
      <c r="FM380" s="1" t="n">
        <v>6</v>
      </c>
      <c r="FN380" s="1" t="n">
        <v>6</v>
      </c>
      <c r="FO380" s="1" t="n">
        <v>2</v>
      </c>
      <c r="FP380" s="1" t="n">
        <v>2</v>
      </c>
      <c r="FQ380" s="1" t="n">
        <v>27.61339</v>
      </c>
      <c r="FR380" s="1" t="n">
        <v>298.1527</v>
      </c>
      <c r="FS380" s="1" t="n">
        <v>0.11</v>
      </c>
      <c r="FT380" s="1" t="n">
        <v>1</v>
      </c>
      <c r="FU380" s="1" t="n">
        <v>2</v>
      </c>
      <c r="FV380" s="1" t="n">
        <v>1</v>
      </c>
      <c r="FW380" s="1" t="n">
        <v>2168.49</v>
      </c>
      <c r="FX380" s="1" t="n">
        <v>55.4</v>
      </c>
      <c r="FY380" s="1" t="n">
        <v>30.12</v>
      </c>
      <c r="FZ380" s="1" t="n">
        <v>32.26</v>
      </c>
      <c r="GA380" s="1" t="n">
        <v>11.4</v>
      </c>
      <c r="GB380" s="1" t="n">
        <v>388.39</v>
      </c>
      <c r="GC380" s="1" t="n">
        <v>21.59</v>
      </c>
      <c r="GD380" s="1" t="n">
        <v>18.71</v>
      </c>
      <c r="GE380" s="1" t="n">
        <v>14.68</v>
      </c>
      <c r="GF380" s="1" t="n">
        <v>103.07</v>
      </c>
      <c r="GG380" s="1" t="n">
        <v>0.85</v>
      </c>
      <c r="GH380" s="1" t="n">
        <v>14.8</v>
      </c>
      <c r="GI380" s="1" t="n">
        <v>4.44</v>
      </c>
      <c r="GJ380" s="1" t="n">
        <v>21.88</v>
      </c>
      <c r="GK380" s="1" t="n">
        <v>22.08</v>
      </c>
      <c r="GL380" s="1" t="n">
        <v>7.33</v>
      </c>
      <c r="GM380" s="1" t="n">
        <v>5.84</v>
      </c>
      <c r="GN380" s="1" t="n">
        <v>0</v>
      </c>
      <c r="GO380" s="1" t="n">
        <v>8.9</v>
      </c>
      <c r="GP380" s="1" t="n">
        <v>2.46</v>
      </c>
      <c r="GQ380" s="1" t="n">
        <v>1.75</v>
      </c>
      <c r="GR380" s="1" t="n">
        <v>0.7</v>
      </c>
      <c r="GS380" s="1" t="n">
        <v>896.74</v>
      </c>
      <c r="GT380" s="1" t="n">
        <v>12.74</v>
      </c>
      <c r="GU380" s="1" t="n">
        <v>0.85</v>
      </c>
      <c r="GV380" s="1" t="n">
        <v>316.22</v>
      </c>
      <c r="GW380" s="1" t="n">
        <v>1222.15</v>
      </c>
      <c r="GX380" s="1" t="n">
        <v>2802.75</v>
      </c>
      <c r="GY380" s="1" t="n">
        <v>1320.5</v>
      </c>
      <c r="GZ380" s="1" t="n">
        <v>7.92</v>
      </c>
      <c r="HA380" s="1" t="n">
        <v>1.64</v>
      </c>
      <c r="HB380" s="1" t="n">
        <v>2.72</v>
      </c>
      <c r="HC380" s="1" t="n">
        <v>0</v>
      </c>
      <c r="HD380" s="1" t="n">
        <v>50.62</v>
      </c>
      <c r="HE380" s="1" t="n">
        <v>249.55</v>
      </c>
      <c r="HF380" s="1" t="n">
        <v>1.46</v>
      </c>
      <c r="HG380" s="1" t="n">
        <v>1.63</v>
      </c>
      <c r="HH380" s="1" t="n">
        <v>17.28</v>
      </c>
      <c r="HI380" s="1" t="n">
        <v>4.2</v>
      </c>
      <c r="HJ380" s="1" t="n">
        <v>1.64</v>
      </c>
      <c r="HK380" s="1" t="n">
        <v>0.28</v>
      </c>
      <c r="HL380" s="1" t="n">
        <v>279.81</v>
      </c>
      <c r="HM380" s="1" t="n">
        <v>3.09</v>
      </c>
      <c r="HN380" s="1" t="n">
        <v>40.04</v>
      </c>
      <c r="HO380" s="1" t="n">
        <v>4813.18</v>
      </c>
      <c r="HP380" s="1" t="n">
        <v>4276.57</v>
      </c>
      <c r="HQ380" s="1" t="n">
        <v>88.4</v>
      </c>
      <c r="HR380" s="1" t="n">
        <v>1642.46</v>
      </c>
      <c r="HS380" s="1" t="n">
        <v>366.49</v>
      </c>
      <c r="HT380" s="1" t="n">
        <v>3660.07</v>
      </c>
      <c r="HU380" s="1" t="n">
        <v>640.96</v>
      </c>
      <c r="HV380" s="1" t="n">
        <v>181.93</v>
      </c>
      <c r="HW380" s="1" t="n">
        <v>5.76</v>
      </c>
      <c r="HX380" s="1" t="n">
        <v>4.58</v>
      </c>
      <c r="HY380" s="1" t="n">
        <v>3.94</v>
      </c>
      <c r="HZ380" s="1" t="n">
        <v>0.4</v>
      </c>
      <c r="IA380" s="1" t="n">
        <v>4.58</v>
      </c>
      <c r="IB380" s="1" t="n">
        <v>1.16</v>
      </c>
      <c r="IC380" s="1" t="n">
        <v>11.06</v>
      </c>
      <c r="ID380" s="1" t="n">
        <v>4.82</v>
      </c>
      <c r="IE380" s="1" t="n">
        <v>17.03</v>
      </c>
      <c r="IF380" s="1" t="n">
        <v>15.84</v>
      </c>
      <c r="IG380" s="1" t="n">
        <v>8.53</v>
      </c>
      <c r="IH380" s="1" t="n">
        <v>184.26</v>
      </c>
      <c r="II380" s="1" t="n">
        <v>1.01</v>
      </c>
      <c r="IJ380" s="1" t="n">
        <v>19.93</v>
      </c>
      <c r="IK380" s="1" t="n">
        <v>40.45</v>
      </c>
      <c r="IL380" s="1" t="n">
        <v>4206417.1</v>
      </c>
      <c r="IM380" s="1" t="n">
        <v>10830.39</v>
      </c>
      <c r="IN380" s="1" t="n">
        <v>36.17</v>
      </c>
      <c r="IO380" s="1" t="n">
        <v>0.33</v>
      </c>
      <c r="IP380" s="1" t="n">
        <v>0.19</v>
      </c>
      <c r="IQ380" s="1" t="n">
        <v>0.11</v>
      </c>
      <c r="IR380" s="1" t="n">
        <v>0.25</v>
      </c>
      <c r="IS380" s="1" t="n">
        <v>0.34</v>
      </c>
      <c r="IT380" s="1" t="n">
        <v>0.21</v>
      </c>
      <c r="IU380" s="1" t="n">
        <v>1.25</v>
      </c>
      <c r="IV380" s="1" t="n">
        <v>1.68</v>
      </c>
      <c r="IW380" s="1" t="n">
        <v>8.12</v>
      </c>
      <c r="IX380" s="1" t="n">
        <v>7.93</v>
      </c>
      <c r="IY380" s="1" t="n">
        <v>3.41</v>
      </c>
      <c r="IZ380" s="1" t="n">
        <v>2.54</v>
      </c>
      <c r="JA380" s="1" t="n">
        <v>0.99</v>
      </c>
      <c r="JB380" s="1" t="n">
        <v>0.09</v>
      </c>
      <c r="JC380" s="1" t="n">
        <v>13.45</v>
      </c>
      <c r="JD380" s="1" t="n">
        <v>9.16</v>
      </c>
      <c r="JE380" s="1" t="n">
        <v>0.53</v>
      </c>
      <c r="JF380" s="1" t="n">
        <v>0.11</v>
      </c>
      <c r="JG380" s="1" t="n">
        <v>0.01</v>
      </c>
      <c r="JH380" s="1" t="n">
        <v>6.83</v>
      </c>
      <c r="JI380" s="1" t="n">
        <v>4.47</v>
      </c>
      <c r="JJ380" s="1" t="n">
        <v>0.04</v>
      </c>
      <c r="JK380" s="1" t="n">
        <v>0.07</v>
      </c>
      <c r="JL380" s="1" t="n">
        <v>0.55</v>
      </c>
      <c r="JM380" s="1" t="n">
        <v>0.4</v>
      </c>
      <c r="JN380" s="1" t="n">
        <v>0.01</v>
      </c>
      <c r="JO380" s="1" t="n">
        <v>0.08</v>
      </c>
      <c r="JP380" s="1" t="n">
        <v>0.03</v>
      </c>
      <c r="JQ380" s="1" t="n">
        <v>0.04</v>
      </c>
      <c r="JR380" s="1" t="n">
        <v>0.04</v>
      </c>
      <c r="JS380" s="1" t="n">
        <v>0.01</v>
      </c>
      <c r="JT380" s="1" t="n">
        <v>0.11</v>
      </c>
      <c r="JU380" s="1" t="n">
        <v>0.09</v>
      </c>
      <c r="JV380" s="1" t="n">
        <v>53</v>
      </c>
      <c r="JW380" s="1" t="n">
        <v>3180</v>
      </c>
      <c r="JX380" s="1" t="n">
        <v>47.7</v>
      </c>
      <c r="JY380" s="1" t="n">
        <v>8.625</v>
      </c>
      <c r="JZ380" s="1" t="n">
        <v>5.125</v>
      </c>
      <c r="KA380" s="1" t="n">
        <v>307.5</v>
      </c>
      <c r="KB380" s="1" t="n">
        <v>57.8746</v>
      </c>
      <c r="KC380" s="1" t="n">
        <v>24.984</v>
      </c>
      <c r="KD380" s="1" t="n">
        <v>1499.04</v>
      </c>
      <c r="KE380" s="1" t="n">
        <v>34.367</v>
      </c>
      <c r="KF380" s="1" t="n">
        <v>87.367</v>
      </c>
      <c r="KG380" s="1" t="n">
        <v>98.52361</v>
      </c>
    </row>
    <row r="381" customFormat="false" ht="15" hidden="false" customHeight="true" outlineLevel="0" collapsed="false">
      <c r="A381" s="1" t="n">
        <v>31332</v>
      </c>
      <c r="B381" s="1" t="n">
        <v>2</v>
      </c>
      <c r="C381" s="1" t="n">
        <v>45</v>
      </c>
      <c r="D381" s="1" t="n">
        <v>1</v>
      </c>
      <c r="E381" s="1" t="n">
        <v>1</v>
      </c>
      <c r="F381" s="1" t="n">
        <v>0</v>
      </c>
      <c r="G381" s="1" t="n">
        <v>1</v>
      </c>
      <c r="H381" s="1" t="n">
        <v>1</v>
      </c>
      <c r="I381" s="1" t="n">
        <v>0</v>
      </c>
      <c r="J381" s="1" t="n">
        <v>0</v>
      </c>
      <c r="K381" s="1" t="n">
        <v>1</v>
      </c>
      <c r="L381" s="1" t="n">
        <v>0</v>
      </c>
      <c r="M381" s="1" t="n">
        <v>1</v>
      </c>
      <c r="N381" s="1" t="n">
        <v>0</v>
      </c>
      <c r="O381" s="1" t="n">
        <v>1</v>
      </c>
      <c r="P381" s="1" t="n">
        <f aca="false">SUM(E381:O381)</f>
        <v>6</v>
      </c>
      <c r="Q381" s="1" t="n">
        <v>140</v>
      </c>
      <c r="R381" s="1" t="n">
        <v>98</v>
      </c>
      <c r="U381" s="3" t="n">
        <v>152.4</v>
      </c>
      <c r="V381" s="3" t="n">
        <v>158.8</v>
      </c>
      <c r="W381" s="2" t="n">
        <v>60.4343660577759</v>
      </c>
      <c r="X381" s="2" t="n">
        <v>2</v>
      </c>
      <c r="AD381" s="3" t="n">
        <v>56.1</v>
      </c>
      <c r="AO381" s="1" t="n">
        <v>162</v>
      </c>
      <c r="AP381" s="1" t="n">
        <v>257</v>
      </c>
      <c r="AQ381" s="1" t="n">
        <v>333</v>
      </c>
      <c r="AR381" s="1" t="n">
        <v>320</v>
      </c>
      <c r="AS381" s="1" t="n">
        <v>292</v>
      </c>
      <c r="AT381" s="1" t="n">
        <v>6</v>
      </c>
      <c r="AU381" s="1" t="n">
        <f aca="false">((AO381*15)+(AP381*30)+(AQ381*30)+(AR381*30)+(AS381*15))-(AO381*120)</f>
        <v>14670</v>
      </c>
      <c r="AV381" s="1" t="n">
        <f aca="false">((AO381*15)+(AP381*30)+(AQ381*30)+(AR381*30)+(AS381*15))</f>
        <v>34110</v>
      </c>
      <c r="BS381" s="1" t="n">
        <v>170</v>
      </c>
      <c r="BT381" s="1" t="n">
        <v>0</v>
      </c>
      <c r="BU381" s="1" t="n">
        <v>26</v>
      </c>
      <c r="BV381" s="1" t="n">
        <v>1</v>
      </c>
      <c r="BW381" s="1" t="n">
        <v>117</v>
      </c>
      <c r="BX381" s="1" t="n">
        <v>0</v>
      </c>
      <c r="BY381" s="1" t="n">
        <v>27</v>
      </c>
      <c r="BZ381" s="1" t="n">
        <v>135</v>
      </c>
      <c r="CA381" s="1" t="n">
        <v>0</v>
      </c>
      <c r="CB381" s="1" t="n">
        <v>4</v>
      </c>
      <c r="CC381" s="1" t="n">
        <v>1</v>
      </c>
    </row>
    <row r="382" customFormat="false" ht="15" hidden="false" customHeight="true" outlineLevel="0" collapsed="false">
      <c r="A382" s="1" t="n">
        <v>31335</v>
      </c>
      <c r="B382" s="1" t="n">
        <v>2</v>
      </c>
      <c r="C382" s="1" t="n">
        <v>37</v>
      </c>
      <c r="D382" s="1" t="n">
        <v>1</v>
      </c>
      <c r="E382" s="1" t="n">
        <v>1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</v>
      </c>
      <c r="L382" s="1" t="n">
        <v>0</v>
      </c>
      <c r="M382" s="1" t="n">
        <v>0</v>
      </c>
      <c r="N382" s="1" t="n">
        <v>0</v>
      </c>
      <c r="O382" s="1" t="n">
        <v>1</v>
      </c>
      <c r="P382" s="1" t="n">
        <f aca="false">SUM(E382:O382)</f>
        <v>3</v>
      </c>
      <c r="Q382" s="1" t="n">
        <v>110</v>
      </c>
      <c r="R382" s="1" t="n">
        <v>80</v>
      </c>
      <c r="S382" s="1" t="n">
        <v>30</v>
      </c>
      <c r="T382" s="2" t="n">
        <v>90</v>
      </c>
      <c r="U382" s="3" t="n">
        <v>70.8</v>
      </c>
      <c r="V382" s="3" t="n">
        <v>162</v>
      </c>
      <c r="W382" s="2" t="n">
        <v>26.9775948788294</v>
      </c>
      <c r="X382" s="2" t="n">
        <v>1</v>
      </c>
      <c r="Y382" s="3" t="n">
        <v>88</v>
      </c>
      <c r="Z382" s="3" t="n">
        <v>101</v>
      </c>
      <c r="AD382" s="3" t="n">
        <v>38.1</v>
      </c>
      <c r="AO382" s="1" t="n">
        <v>96</v>
      </c>
      <c r="AP382" s="1" t="n">
        <v>150</v>
      </c>
      <c r="AQ382" s="1" t="n">
        <v>102</v>
      </c>
      <c r="AR382" s="1" t="n">
        <v>100</v>
      </c>
      <c r="AS382" s="1" t="n">
        <v>109</v>
      </c>
      <c r="AT382" s="1" t="n">
        <v>1</v>
      </c>
      <c r="AU382" s="1" t="n">
        <f aca="false">((AO382*15)+(AP382*30)+(AQ382*30)+(AR382*30)+(AS382*15))-(AO382*120)</f>
        <v>2115</v>
      </c>
      <c r="AV382" s="1" t="n">
        <f aca="false">((AO382*15)+(AP382*30)+(AQ382*30)+(AR382*30)+(AS382*15))</f>
        <v>13635</v>
      </c>
      <c r="AX382" s="4" t="n">
        <f aca="false">10000/SQRT((AO382*BE382)*(AVERAGE(AO382:AS382)*AVERAGE(BE382:BI382)))</f>
        <v>2.32699115273343</v>
      </c>
      <c r="AY382" s="4" t="n">
        <v>1</v>
      </c>
      <c r="AZ382" s="2" t="n">
        <f aca="false">(AO382*BE382)/405</f>
        <v>3.41333333333333</v>
      </c>
      <c r="BA382" s="2" t="n">
        <v>1</v>
      </c>
      <c r="BB382" s="2" t="n">
        <f aca="false">1/(LOG(BE382)+LOG(AO382))</f>
        <v>0.31840707561563</v>
      </c>
      <c r="BC382" s="2" t="n">
        <f aca="false">(BF382-BE382)/(AP382-AO382)</f>
        <v>2.4</v>
      </c>
      <c r="BD382" s="2" t="n">
        <f aca="false">(20*BE382)/((AO382/18)-3.5)</f>
        <v>157.090909090909</v>
      </c>
      <c r="BE382" s="3" t="n">
        <v>14.4</v>
      </c>
      <c r="BF382" s="3" t="n">
        <v>144</v>
      </c>
      <c r="BG382" s="3" t="n">
        <v>212</v>
      </c>
      <c r="BH382" s="3" t="n">
        <v>132</v>
      </c>
      <c r="BI382" s="3" t="n">
        <v>97.2</v>
      </c>
      <c r="BJ382" s="2" t="n">
        <f aca="false">((BE382*15)+(BF382*30)+(BG382*30)+(BH382*30)+(BI382*15))-(BE382*120)</f>
        <v>14586</v>
      </c>
      <c r="BK382" s="2" t="n">
        <f aca="false">((BE382*15)+(BF382*30)+(BG382*30)+(BH382*30)+(BI382*15))</f>
        <v>16314</v>
      </c>
      <c r="BL382" s="2" t="n">
        <f aca="false">(1/BE382)</f>
        <v>0.0694444444444444</v>
      </c>
      <c r="BM382" s="2" t="n">
        <f aca="false">(BJ382/AU382)</f>
        <v>6.89645390070922</v>
      </c>
      <c r="BN382" s="2" t="n">
        <f aca="false">(BK382/AV382)</f>
        <v>1.1964796479648</v>
      </c>
      <c r="BO382" s="2" t="n">
        <f aca="false">(AX382*BM382)</f>
        <v>16.0479872121843</v>
      </c>
      <c r="BP382" s="2" t="n">
        <f aca="false">(AX382*BN382)</f>
        <v>2.78419755523969</v>
      </c>
      <c r="BQ382" s="2" t="n">
        <v>2</v>
      </c>
      <c r="BR382" s="4" t="n">
        <f aca="false">(BC382*BL382)</f>
        <v>0.166666666666667</v>
      </c>
      <c r="BS382" s="1" t="n">
        <v>106</v>
      </c>
      <c r="BT382" s="1" t="n">
        <v>0</v>
      </c>
      <c r="BU382" s="1" t="n">
        <v>23</v>
      </c>
      <c r="BV382" s="1" t="n">
        <v>1</v>
      </c>
      <c r="BW382" s="1" t="n">
        <v>61</v>
      </c>
      <c r="BX382" s="1" t="n">
        <v>0</v>
      </c>
      <c r="BY382" s="1" t="n">
        <v>22</v>
      </c>
      <c r="BZ382" s="1" t="n">
        <v>109</v>
      </c>
      <c r="CA382" s="1" t="n">
        <v>0</v>
      </c>
      <c r="CB382" s="1" t="n">
        <v>3</v>
      </c>
      <c r="CN382" s="1" t="n">
        <v>2102</v>
      </c>
      <c r="CO382" s="1" t="n">
        <v>15.2806850618459</v>
      </c>
      <c r="CP382" s="1" t="n">
        <v>32.7117031398668</v>
      </c>
      <c r="CQ382" s="1" t="n">
        <v>9.03425309229305</v>
      </c>
      <c r="CR382" s="1" t="n">
        <v>15.9276879162702</v>
      </c>
      <c r="CS382" s="1" t="n">
        <v>5.26641294005709</v>
      </c>
      <c r="CT382" s="1" t="n">
        <v>43.8058991436727</v>
      </c>
      <c r="CU382" s="1" t="n">
        <v>6</v>
      </c>
      <c r="CV382" s="1" t="n">
        <v>8.9</v>
      </c>
      <c r="CW382" s="1" t="n">
        <v>8.1</v>
      </c>
      <c r="CX382" s="1" t="n">
        <v>2.1</v>
      </c>
      <c r="CY382" s="1" t="n">
        <v>0</v>
      </c>
      <c r="CZ382" s="1" t="n">
        <v>10.7</v>
      </c>
      <c r="DA382" s="1" t="n">
        <v>0</v>
      </c>
      <c r="DB382" s="1" t="n">
        <v>0</v>
      </c>
      <c r="DC382" s="1" t="n">
        <v>0.3</v>
      </c>
      <c r="DD382" s="1" t="n">
        <v>80.3</v>
      </c>
      <c r="DE382" s="1" t="n">
        <v>76.4</v>
      </c>
      <c r="DF382" s="1" t="n">
        <v>21.1</v>
      </c>
      <c r="DG382" s="1" t="n">
        <v>37.2</v>
      </c>
      <c r="DH382" s="1" t="n">
        <v>12.3</v>
      </c>
      <c r="DI382" s="1" t="n">
        <v>225</v>
      </c>
      <c r="DJ382" s="1" t="n">
        <v>230.2</v>
      </c>
      <c r="DK382" s="1" t="n">
        <v>0</v>
      </c>
      <c r="DL382" s="1" t="n">
        <v>4</v>
      </c>
      <c r="DM382" s="1" t="n">
        <v>1108</v>
      </c>
      <c r="DN382" s="1" t="n">
        <v>346</v>
      </c>
      <c r="DO382" s="1" t="n">
        <v>1.03</v>
      </c>
      <c r="DP382" s="1" t="n">
        <v>1.08</v>
      </c>
      <c r="DQ382" s="1" t="n">
        <v>1.03</v>
      </c>
      <c r="DR382" s="1" t="n">
        <v>6.25</v>
      </c>
      <c r="DS382" s="1" t="n">
        <v>2.7</v>
      </c>
      <c r="DT382" s="1" t="n">
        <v>78.7</v>
      </c>
      <c r="DU382" s="1" t="n">
        <v>1.53</v>
      </c>
      <c r="DV382" s="1" t="n">
        <v>24.61</v>
      </c>
      <c r="DW382" s="1" t="n">
        <v>3.41</v>
      </c>
      <c r="DX382" s="1" t="n">
        <v>544</v>
      </c>
      <c r="DY382" s="1" t="n">
        <v>13.93</v>
      </c>
      <c r="DZ382" s="1" t="n">
        <v>1163</v>
      </c>
      <c r="EA382" s="1" t="n">
        <v>116</v>
      </c>
      <c r="EB382" s="1" t="n">
        <v>1435</v>
      </c>
      <c r="EC382" s="1" t="n">
        <v>743</v>
      </c>
      <c r="ED382" s="1" t="n">
        <v>10</v>
      </c>
      <c r="EE382" s="1" t="n">
        <v>12.6</v>
      </c>
      <c r="EF382" s="1" t="n">
        <v>42.8</v>
      </c>
      <c r="EG382" s="1" t="n">
        <v>7</v>
      </c>
      <c r="EH382" s="1" t="n">
        <v>7</v>
      </c>
      <c r="EI382" s="1" t="n">
        <v>355</v>
      </c>
      <c r="EJ382" s="1" t="s">
        <v>425</v>
      </c>
      <c r="EK382" s="1" t="s">
        <v>425</v>
      </c>
      <c r="EL382" s="1" t="s">
        <v>425</v>
      </c>
      <c r="EM382" s="1" t="n">
        <v>1000</v>
      </c>
      <c r="EN382" s="1" t="n">
        <v>0</v>
      </c>
      <c r="EO382" s="1" t="n">
        <v>2</v>
      </c>
      <c r="EP382" s="1" t="n">
        <v>1</v>
      </c>
      <c r="EQ382" s="1" t="n">
        <v>7</v>
      </c>
      <c r="ER382" s="1" t="n">
        <v>500</v>
      </c>
      <c r="ES382" s="1" t="n">
        <v>2</v>
      </c>
      <c r="ET382" s="1" t="n">
        <v>0</v>
      </c>
      <c r="EU382" s="1" t="n">
        <v>0</v>
      </c>
      <c r="EV382" s="1" t="n">
        <v>0</v>
      </c>
      <c r="EW382" s="1" t="n">
        <v>0</v>
      </c>
      <c r="EX382" s="1" t="n">
        <v>0</v>
      </c>
      <c r="EY382" s="1" t="n">
        <v>0</v>
      </c>
      <c r="EZ382" s="1" t="n">
        <v>0</v>
      </c>
      <c r="FA382" s="1" t="n">
        <v>1</v>
      </c>
      <c r="FB382" s="1" t="n">
        <v>3</v>
      </c>
      <c r="FC382" s="1" t="n">
        <v>3</v>
      </c>
      <c r="FD382" s="1" t="n">
        <v>3</v>
      </c>
      <c r="FE382" s="1" t="n">
        <v>6</v>
      </c>
      <c r="FF382" s="1" t="n">
        <v>0</v>
      </c>
      <c r="FG382" s="1" t="n">
        <v>0</v>
      </c>
      <c r="FH382" s="1" t="n">
        <v>0</v>
      </c>
      <c r="FI382" s="1" t="n">
        <v>0</v>
      </c>
      <c r="FJ382" s="1" t="n">
        <v>5</v>
      </c>
      <c r="FK382" s="1" t="n">
        <v>0</v>
      </c>
      <c r="FL382" s="1" t="n">
        <v>5</v>
      </c>
      <c r="FM382" s="1" t="n">
        <v>6</v>
      </c>
      <c r="FN382" s="1" t="n">
        <v>6</v>
      </c>
      <c r="FO382" s="1" t="n">
        <v>2</v>
      </c>
      <c r="FP382" s="1" t="n">
        <v>2</v>
      </c>
      <c r="FQ382" s="1" t="n">
        <v>18.42012</v>
      </c>
      <c r="FR382" s="1" t="n">
        <v>203.8125</v>
      </c>
      <c r="FS382" s="1" t="n">
        <v>0.86</v>
      </c>
      <c r="FT382" s="1" t="n">
        <v>2</v>
      </c>
      <c r="FU382" s="1" t="n">
        <v>3</v>
      </c>
      <c r="FV382" s="1" t="n">
        <v>3</v>
      </c>
      <c r="FW382" s="1" t="n">
        <v>1215.51</v>
      </c>
      <c r="FX382" s="1" t="n">
        <v>29.33</v>
      </c>
      <c r="FY382" s="1" t="n">
        <v>5.37</v>
      </c>
      <c r="FZ382" s="1" t="n">
        <v>5.36</v>
      </c>
      <c r="GA382" s="1" t="n">
        <v>9.88</v>
      </c>
      <c r="GB382" s="1" t="n">
        <v>221.93</v>
      </c>
      <c r="GC382" s="1" t="n">
        <v>9.91</v>
      </c>
      <c r="GD382" s="1" t="n">
        <v>21.85</v>
      </c>
      <c r="GE382" s="1" t="n">
        <v>3.01</v>
      </c>
      <c r="GF382" s="1" t="n">
        <v>123.45</v>
      </c>
      <c r="GG382" s="1" t="n">
        <v>1.55</v>
      </c>
      <c r="GH382" s="1" t="n">
        <v>18.23</v>
      </c>
      <c r="GI382" s="1" t="n">
        <v>2.26</v>
      </c>
      <c r="GJ382" s="1" t="n">
        <v>14.68</v>
      </c>
      <c r="GK382" s="1" t="n">
        <v>11.46</v>
      </c>
      <c r="GL382" s="1" t="n">
        <v>5.01</v>
      </c>
      <c r="GM382" s="1" t="n">
        <v>4.98</v>
      </c>
      <c r="GN382" s="1" t="n">
        <v>0</v>
      </c>
      <c r="GO382" s="1" t="n">
        <v>8.68</v>
      </c>
      <c r="GP382" s="1" t="n">
        <v>4.86</v>
      </c>
      <c r="GQ382" s="1" t="n">
        <v>1.12</v>
      </c>
      <c r="GR382" s="1" t="n">
        <v>0.39</v>
      </c>
      <c r="GS382" s="1" t="n">
        <v>402.26</v>
      </c>
      <c r="GT382" s="1" t="n">
        <v>9.03</v>
      </c>
      <c r="GU382" s="1" t="n">
        <v>0.12</v>
      </c>
      <c r="GV382" s="1" t="n">
        <v>162.6</v>
      </c>
      <c r="GW382" s="1" t="n">
        <v>598.75</v>
      </c>
      <c r="GX382" s="1" t="n">
        <v>885.64</v>
      </c>
      <c r="GY382" s="1" t="n">
        <v>1303.74</v>
      </c>
      <c r="GZ382" s="1" t="n">
        <v>2.83</v>
      </c>
      <c r="HA382" s="1" t="n">
        <v>0.64</v>
      </c>
      <c r="HB382" s="1" t="n">
        <v>1.92</v>
      </c>
      <c r="HC382" s="1" t="n">
        <v>0</v>
      </c>
      <c r="HD382" s="1" t="n">
        <v>72.89</v>
      </c>
      <c r="HE382" s="1" t="n">
        <v>26.02</v>
      </c>
      <c r="HF382" s="1" t="n">
        <v>1.16</v>
      </c>
      <c r="HG382" s="1" t="n">
        <v>0.92</v>
      </c>
      <c r="HH382" s="1" t="n">
        <v>11.64</v>
      </c>
      <c r="HI382" s="1" t="n">
        <v>1.44</v>
      </c>
      <c r="HJ382" s="1" t="n">
        <v>0.52</v>
      </c>
      <c r="HK382" s="1" t="n">
        <v>0.64</v>
      </c>
      <c r="HL382" s="1" t="n">
        <v>126.01</v>
      </c>
      <c r="HM382" s="1" t="n">
        <v>0.47</v>
      </c>
      <c r="HN382" s="1" t="n">
        <v>10.33</v>
      </c>
      <c r="HO382" s="1" t="n">
        <v>488.2</v>
      </c>
      <c r="HP382" s="1" t="n">
        <v>424.85</v>
      </c>
      <c r="HQ382" s="1" t="n">
        <v>15.88</v>
      </c>
      <c r="HR382" s="1" t="n">
        <v>151.66</v>
      </c>
      <c r="HS382" s="1" t="n">
        <v>26.22</v>
      </c>
      <c r="HT382" s="1" t="n">
        <v>265.51</v>
      </c>
      <c r="HU382" s="1" t="n">
        <v>84.13</v>
      </c>
      <c r="HV382" s="1" t="n">
        <v>31.07</v>
      </c>
      <c r="HW382" s="1" t="n">
        <v>3.08</v>
      </c>
      <c r="HX382" s="1" t="n">
        <v>0.88</v>
      </c>
      <c r="HY382" s="1" t="n">
        <v>1.96</v>
      </c>
      <c r="HZ382" s="1" t="n">
        <v>0.74</v>
      </c>
      <c r="IA382" s="1" t="n">
        <v>2.38</v>
      </c>
      <c r="IB382" s="1" t="n">
        <v>0.35</v>
      </c>
      <c r="IC382" s="1" t="n">
        <v>6.51</v>
      </c>
      <c r="ID382" s="1" t="n">
        <v>2.22</v>
      </c>
      <c r="IE382" s="1" t="n">
        <v>3.75</v>
      </c>
      <c r="IF382" s="1" t="n">
        <v>6.27</v>
      </c>
      <c r="IG382" s="1" t="n">
        <v>3.48</v>
      </c>
      <c r="IH382" s="1" t="n">
        <v>35.25</v>
      </c>
      <c r="II382" s="1" t="n">
        <v>10.24</v>
      </c>
      <c r="IJ382" s="1" t="n">
        <v>160.09</v>
      </c>
      <c r="IK382" s="1" t="n">
        <v>6.45</v>
      </c>
      <c r="IL382" s="1" t="n">
        <v>2018450.4</v>
      </c>
      <c r="IM382" s="1" t="n">
        <v>9094.99</v>
      </c>
      <c r="IN382" s="1" t="n">
        <v>11.96</v>
      </c>
      <c r="IO382" s="1" t="n">
        <v>0</v>
      </c>
      <c r="IP382" s="1" t="n">
        <v>0</v>
      </c>
      <c r="IQ382" s="1" t="n">
        <v>0</v>
      </c>
      <c r="IR382" s="1" t="n">
        <v>0</v>
      </c>
      <c r="IS382" s="1" t="n">
        <v>0</v>
      </c>
      <c r="IT382" s="1" t="n">
        <v>0</v>
      </c>
      <c r="IU382" s="1" t="n">
        <v>0.09</v>
      </c>
      <c r="IV382" s="1" t="n">
        <v>0.24</v>
      </c>
      <c r="IW382" s="1" t="n">
        <v>2.04</v>
      </c>
      <c r="IX382" s="1" t="n">
        <v>2.07</v>
      </c>
      <c r="IY382" s="1" t="n">
        <v>0.9</v>
      </c>
      <c r="IZ382" s="1" t="n">
        <v>0.7</v>
      </c>
      <c r="JA382" s="1" t="n">
        <v>0.16</v>
      </c>
      <c r="JB382" s="1" t="n">
        <v>0</v>
      </c>
      <c r="JC382" s="1" t="n">
        <v>5.09</v>
      </c>
      <c r="JD382" s="1" t="n">
        <v>3.17</v>
      </c>
      <c r="JE382" s="1" t="n">
        <v>0.51</v>
      </c>
      <c r="JF382" s="1" t="n">
        <v>0.01</v>
      </c>
      <c r="JG382" s="1" t="n">
        <v>0</v>
      </c>
      <c r="JH382" s="1" t="n">
        <v>3.03</v>
      </c>
      <c r="JI382" s="1" t="n">
        <v>2.6</v>
      </c>
      <c r="JJ382" s="1" t="n">
        <v>0.07</v>
      </c>
      <c r="JK382" s="1" t="n">
        <v>0.15</v>
      </c>
      <c r="JL382" s="1" t="n">
        <v>0.16</v>
      </c>
      <c r="JM382" s="1" t="n">
        <v>0.21</v>
      </c>
      <c r="JN382" s="1" t="n">
        <v>0</v>
      </c>
      <c r="JO382" s="1" t="n">
        <v>0.01</v>
      </c>
      <c r="JP382" s="1" t="n">
        <v>0.01</v>
      </c>
      <c r="JQ382" s="1" t="n">
        <v>0</v>
      </c>
      <c r="JR382" s="1" t="n">
        <v>0</v>
      </c>
      <c r="JS382" s="1" t="n">
        <v>0</v>
      </c>
      <c r="JT382" s="1" t="n">
        <v>0.01</v>
      </c>
      <c r="JU382" s="1" t="n">
        <v>0.01</v>
      </c>
      <c r="JV382" s="1" t="n">
        <v>49</v>
      </c>
      <c r="JW382" s="1" t="n">
        <v>2940</v>
      </c>
      <c r="JX382" s="1" t="n">
        <v>44.1</v>
      </c>
      <c r="JY382" s="1" t="n">
        <v>9.5</v>
      </c>
      <c r="JZ382" s="1" t="n">
        <v>9.5</v>
      </c>
      <c r="KA382" s="1" t="n">
        <v>570</v>
      </c>
      <c r="KB382" s="1" t="n">
        <v>33.7215</v>
      </c>
      <c r="KC382" s="1" t="n">
        <v>9.117</v>
      </c>
      <c r="KD382" s="1" t="n">
        <v>547.02</v>
      </c>
      <c r="KE382" s="1" t="n">
        <v>18.992</v>
      </c>
      <c r="KF382" s="1" t="n">
        <v>67.992</v>
      </c>
      <c r="KG382" s="1" t="n">
        <v>44.459</v>
      </c>
    </row>
    <row r="383" customFormat="false" ht="15" hidden="false" customHeight="true" outlineLevel="0" collapsed="false">
      <c r="A383" s="1" t="n">
        <v>31373</v>
      </c>
      <c r="B383" s="1" t="n">
        <v>2</v>
      </c>
      <c r="C383" s="1" t="n">
        <v>57</v>
      </c>
      <c r="D383" s="1" t="n">
        <v>1</v>
      </c>
      <c r="E383" s="1" t="n">
        <v>1</v>
      </c>
      <c r="F383" s="1" t="n">
        <v>1</v>
      </c>
      <c r="G383" s="1" t="n">
        <v>1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</v>
      </c>
      <c r="M383" s="1" t="n">
        <v>0</v>
      </c>
      <c r="N383" s="1" t="n">
        <v>0</v>
      </c>
      <c r="O383" s="1" t="n">
        <v>1</v>
      </c>
      <c r="P383" s="1" t="n">
        <f aca="false">SUM(E383:O383)</f>
        <v>4</v>
      </c>
      <c r="Q383" s="1" t="n">
        <v>118</v>
      </c>
      <c r="R383" s="1" t="n">
        <v>76</v>
      </c>
      <c r="U383" s="3" t="n">
        <v>59.9</v>
      </c>
      <c r="V383" s="3" t="n">
        <v>152</v>
      </c>
      <c r="W383" s="2" t="n">
        <v>25.9262465373961</v>
      </c>
      <c r="X383" s="2" t="n">
        <v>1</v>
      </c>
      <c r="Y383" s="3" t="n">
        <v>80</v>
      </c>
      <c r="Z383" s="3" t="n">
        <v>96.5</v>
      </c>
      <c r="AD383" s="3" t="n">
        <v>36.7</v>
      </c>
      <c r="AO383" s="1" t="n">
        <v>106</v>
      </c>
      <c r="AP383" s="1" t="n">
        <v>182</v>
      </c>
      <c r="AQ383" s="1" t="n">
        <v>162</v>
      </c>
      <c r="AR383" s="1" t="n">
        <v>115</v>
      </c>
      <c r="AS383" s="1" t="n">
        <v>120</v>
      </c>
      <c r="AT383" s="1" t="n">
        <v>2</v>
      </c>
      <c r="AU383" s="1" t="n">
        <f aca="false">((AO383*15)+(AP383*30)+(AQ383*30)+(AR383*30)+(AS383*15))-(AO383*120)</f>
        <v>4440</v>
      </c>
      <c r="AV383" s="1" t="n">
        <f aca="false">((AO383*15)+(AP383*30)+(AQ383*30)+(AR383*30)+(AS383*15))</f>
        <v>17160</v>
      </c>
      <c r="AW383" s="1" t="n">
        <v>5.82</v>
      </c>
      <c r="AX383" s="4" t="n">
        <f aca="false">10000/SQRT((AO383*BE383)*(AVERAGE(AO383:AS383)*AVERAGE(BE383:BI383)))</f>
        <v>7.07317579090225</v>
      </c>
      <c r="AY383" s="4" t="n">
        <v>0</v>
      </c>
      <c r="AZ383" s="2" t="n">
        <f aca="false">(AO383*BE383)/405</f>
        <v>0.968395061728395</v>
      </c>
      <c r="BA383" s="2" t="n">
        <v>0</v>
      </c>
      <c r="BB383" s="2" t="n">
        <f aca="false">1/(LOG(BE383)+LOG(AO383))</f>
        <v>0.38557820463431</v>
      </c>
      <c r="BC383" s="2" t="n">
        <f aca="false">(BF383-BE383)/(AP383-AO383)</f>
        <v>0.389473684210526</v>
      </c>
      <c r="BD383" s="2" t="n">
        <f aca="false">(20*BE383)/((AO383/18)-3.5)</f>
        <v>30.9767441860465</v>
      </c>
      <c r="BE383" s="3" t="n">
        <v>3.7</v>
      </c>
      <c r="BF383" s="3" t="n">
        <v>33.3</v>
      </c>
      <c r="BG383" s="3" t="n">
        <v>51</v>
      </c>
      <c r="BH383" s="3" t="n">
        <v>52.6</v>
      </c>
      <c r="BI383" s="3" t="n">
        <v>45.4</v>
      </c>
      <c r="BJ383" s="2" t="n">
        <f aca="false">((BE383*15)+(BF383*30)+(BG383*30)+(BH383*30)+(BI383*15))-(BE383*120)</f>
        <v>4399.5</v>
      </c>
      <c r="BK383" s="2" t="n">
        <f aca="false">((BE383*15)+(BF383*30)+(BG383*30)+(BH383*30)+(BI383*15))</f>
        <v>4843.5</v>
      </c>
      <c r="BL383" s="2" t="n">
        <f aca="false">(1/BE383)</f>
        <v>0.27027027027027</v>
      </c>
      <c r="BM383" s="2" t="n">
        <f aca="false">(BJ383/AU383)</f>
        <v>0.990878378378378</v>
      </c>
      <c r="BN383" s="2" t="n">
        <f aca="false">(BK383/AV383)</f>
        <v>0.282255244755245</v>
      </c>
      <c r="BO383" s="2" t="n">
        <f aca="false">(AX383*BM383)</f>
        <v>7.00865695767443</v>
      </c>
      <c r="BP383" s="2" t="n">
        <f aca="false">(AX383*BN383)</f>
        <v>1.99644096405799</v>
      </c>
      <c r="BQ383" s="2" t="n">
        <v>2</v>
      </c>
      <c r="BR383" s="4" t="n">
        <f aca="false">(BC383*BL383)</f>
        <v>0.105263157894737</v>
      </c>
      <c r="BS383" s="1" t="n">
        <v>239</v>
      </c>
      <c r="BT383" s="1" t="n">
        <v>1</v>
      </c>
      <c r="BU383" s="1" t="n">
        <v>38</v>
      </c>
      <c r="BV383" s="1" t="n">
        <v>1</v>
      </c>
      <c r="BW383" s="1" t="n">
        <v>179</v>
      </c>
      <c r="BX383" s="1" t="n">
        <v>1</v>
      </c>
      <c r="BY383" s="1" t="n">
        <v>22</v>
      </c>
      <c r="BZ383" s="1" t="n">
        <v>112</v>
      </c>
      <c r="CA383" s="1" t="n">
        <v>0</v>
      </c>
      <c r="CB383" s="1" t="n">
        <v>3</v>
      </c>
      <c r="CN383" s="1" t="n">
        <v>1303</v>
      </c>
      <c r="CO383" s="1" t="n">
        <v>22.0414428242517</v>
      </c>
      <c r="CP383" s="1" t="n">
        <v>27.5663852647736</v>
      </c>
      <c r="CQ383" s="1" t="n">
        <v>2.27935533384497</v>
      </c>
      <c r="CR383" s="1" t="n">
        <v>5.11128165771297</v>
      </c>
      <c r="CS383" s="1" t="n">
        <v>4.55871066768995</v>
      </c>
      <c r="CT383" s="1" t="n">
        <v>52.6784343821949</v>
      </c>
      <c r="CU383" s="1" t="n">
        <v>2.73</v>
      </c>
      <c r="CV383" s="1" t="n">
        <v>6.86</v>
      </c>
      <c r="CW383" s="1" t="n">
        <v>5.73</v>
      </c>
      <c r="CX383" s="1" t="n">
        <v>0</v>
      </c>
      <c r="CY383" s="1" t="n">
        <v>0.68</v>
      </c>
      <c r="CZ383" s="1" t="n">
        <v>1.55</v>
      </c>
      <c r="DA383" s="1" t="n">
        <v>0.72</v>
      </c>
      <c r="DB383" s="1" t="n">
        <v>0</v>
      </c>
      <c r="DC383" s="1" t="n">
        <v>0</v>
      </c>
      <c r="DD383" s="1" t="n">
        <v>71.8</v>
      </c>
      <c r="DE383" s="1" t="n">
        <v>39.91</v>
      </c>
      <c r="DF383" s="1" t="n">
        <v>3.3</v>
      </c>
      <c r="DG383" s="1" t="n">
        <v>7.4</v>
      </c>
      <c r="DH383" s="1" t="n">
        <v>6.6</v>
      </c>
      <c r="DI383" s="1" t="n">
        <v>41</v>
      </c>
      <c r="DJ383" s="1" t="n">
        <v>171.6</v>
      </c>
      <c r="DK383" s="1" t="n">
        <v>4</v>
      </c>
      <c r="DL383" s="1" t="n">
        <v>17.1</v>
      </c>
      <c r="DM383" s="1" t="n">
        <v>1868</v>
      </c>
      <c r="DN383" s="1" t="n">
        <v>1383</v>
      </c>
      <c r="DO383" s="1" t="n">
        <v>0.77</v>
      </c>
      <c r="DP383" s="1" t="n">
        <v>1.07</v>
      </c>
      <c r="DQ383" s="1" t="n">
        <v>0.8</v>
      </c>
      <c r="DR383" s="1" t="n">
        <v>1.94</v>
      </c>
      <c r="DS383" s="1" t="n">
        <v>52.5</v>
      </c>
      <c r="DT383" s="1" t="n">
        <v>318.5</v>
      </c>
      <c r="DU383" s="1" t="n">
        <v>0.68</v>
      </c>
      <c r="DV383" s="1" t="n">
        <v>14.09</v>
      </c>
      <c r="DW383" s="1" t="n">
        <v>2.09</v>
      </c>
      <c r="DX383" s="1" t="n">
        <v>1803</v>
      </c>
      <c r="DY383" s="1" t="n">
        <v>16.15</v>
      </c>
      <c r="DZ383" s="1" t="n">
        <v>1798</v>
      </c>
      <c r="EA383" s="1" t="n">
        <v>237</v>
      </c>
      <c r="EB383" s="1" t="n">
        <v>1676</v>
      </c>
      <c r="EC383" s="1" t="n">
        <v>259</v>
      </c>
      <c r="ED383" s="1" t="n">
        <v>34</v>
      </c>
      <c r="EE383" s="1" t="n">
        <v>3.4</v>
      </c>
      <c r="EF383" s="1" t="n">
        <v>0</v>
      </c>
      <c r="EG383" s="1" t="n">
        <v>4</v>
      </c>
      <c r="EH383" s="1" t="n">
        <v>7</v>
      </c>
      <c r="EI383" s="1" t="n">
        <v>300</v>
      </c>
      <c r="EJ383" s="1" t="s">
        <v>425</v>
      </c>
      <c r="EK383" s="1" t="s">
        <v>425</v>
      </c>
      <c r="EL383" s="1" t="s">
        <v>425</v>
      </c>
      <c r="EM383" s="1" t="n">
        <v>3000</v>
      </c>
      <c r="EN383" s="1" t="n">
        <v>0</v>
      </c>
      <c r="EO383" s="1" t="n">
        <v>4</v>
      </c>
      <c r="EP383" s="1" t="n">
        <v>1</v>
      </c>
      <c r="EQ383" s="1" t="n">
        <v>1</v>
      </c>
      <c r="ER383" s="1" t="n">
        <v>355</v>
      </c>
      <c r="ES383" s="1" t="n">
        <v>2</v>
      </c>
      <c r="ET383" s="1" t="n">
        <v>0</v>
      </c>
      <c r="EU383" s="1" t="n">
        <v>0</v>
      </c>
      <c r="EV383" s="1" t="n">
        <v>0</v>
      </c>
      <c r="EW383" s="1" t="n">
        <v>0</v>
      </c>
      <c r="EX383" s="1" t="n">
        <v>0</v>
      </c>
      <c r="EY383" s="1" t="n">
        <v>0</v>
      </c>
      <c r="EZ383" s="1" t="n">
        <v>0</v>
      </c>
      <c r="FA383" s="1" t="n">
        <v>0</v>
      </c>
      <c r="FB383" s="1" t="n">
        <v>0</v>
      </c>
      <c r="FC383" s="1" t="n">
        <v>0</v>
      </c>
      <c r="FD383" s="1" t="n">
        <v>0</v>
      </c>
      <c r="FE383" s="1" t="n">
        <v>0</v>
      </c>
      <c r="FF383" s="1" t="n">
        <v>1</v>
      </c>
      <c r="FG383" s="1" t="n">
        <v>3</v>
      </c>
      <c r="FH383" s="1" t="n">
        <v>1</v>
      </c>
      <c r="FI383" s="1" t="n">
        <v>8</v>
      </c>
      <c r="FJ383" s="1" t="n">
        <v>3</v>
      </c>
      <c r="FK383" s="1" t="n">
        <v>1</v>
      </c>
      <c r="FL383" s="1" t="n">
        <v>3</v>
      </c>
    </row>
    <row r="384" customFormat="false" ht="15" hidden="false" customHeight="true" outlineLevel="0" collapsed="false">
      <c r="A384" s="1" t="n">
        <v>31379</v>
      </c>
      <c r="B384" s="1" t="n">
        <v>1</v>
      </c>
      <c r="C384" s="1" t="n">
        <v>47</v>
      </c>
      <c r="D384" s="1" t="n">
        <v>1</v>
      </c>
      <c r="E384" s="1" t="n">
        <v>1</v>
      </c>
      <c r="F384" s="1" t="n">
        <v>1</v>
      </c>
      <c r="G384" s="1" t="n">
        <v>1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</v>
      </c>
      <c r="M384" s="1" t="n">
        <v>0</v>
      </c>
      <c r="N384" s="1" t="n">
        <v>0</v>
      </c>
      <c r="O384" s="1" t="n">
        <v>1</v>
      </c>
      <c r="P384" s="1" t="n">
        <f aca="false">SUM(E384:O384)</f>
        <v>4</v>
      </c>
      <c r="Q384" s="1" t="n">
        <v>150</v>
      </c>
      <c r="R384" s="1" t="n">
        <v>90</v>
      </c>
      <c r="S384" s="1" t="n">
        <v>60</v>
      </c>
      <c r="T384" s="2" t="n">
        <v>110</v>
      </c>
      <c r="U384" s="3" t="n">
        <v>71.1</v>
      </c>
      <c r="V384" s="3" t="n">
        <v>165</v>
      </c>
      <c r="W384" s="2" t="n">
        <v>26.1157024793388</v>
      </c>
      <c r="X384" s="2" t="n">
        <v>1</v>
      </c>
      <c r="Y384" s="3" t="n">
        <v>90</v>
      </c>
      <c r="Z384" s="3" t="n">
        <v>100</v>
      </c>
      <c r="AC384" s="2" t="n">
        <v>0.9</v>
      </c>
      <c r="AD384" s="3" t="n">
        <v>22.3</v>
      </c>
      <c r="AO384" s="1" t="n">
        <v>98</v>
      </c>
      <c r="AP384" s="1" t="n">
        <v>149</v>
      </c>
      <c r="AQ384" s="1" t="n">
        <v>168</v>
      </c>
      <c r="AR384" s="1" t="n">
        <v>127</v>
      </c>
      <c r="AS384" s="1" t="n">
        <v>138</v>
      </c>
      <c r="AT384" s="1" t="n">
        <v>1</v>
      </c>
      <c r="AU384" s="1" t="n">
        <f aca="false">((AO384*15)+(AP384*30)+(AQ384*30)+(AR384*30)+(AS384*15))-(AO384*120)</f>
        <v>5100</v>
      </c>
      <c r="AV384" s="1" t="n">
        <f aca="false">((AO384*15)+(AP384*30)+(AQ384*30)+(AR384*30)+(AS384*15))</f>
        <v>16860</v>
      </c>
      <c r="AX384" s="4" t="n">
        <f aca="false">10000/SQRT((AO384*BE384)*(AVERAGE(AO384:AS384)*AVERAGE(BE384:BI384)))</f>
        <v>2.1751046463242</v>
      </c>
      <c r="AY384" s="4" t="n">
        <v>1</v>
      </c>
      <c r="AZ384" s="2" t="n">
        <f aca="false">(AO384*BE384)/405</f>
        <v>3.77481481481481</v>
      </c>
      <c r="BA384" s="2" t="n">
        <v>1</v>
      </c>
      <c r="BB384" s="2" t="n">
        <f aca="false">1/(LOG(BE384)+LOG(AO384))</f>
        <v>0.314035765014885</v>
      </c>
      <c r="BC384" s="2" t="n">
        <f aca="false">(BF384-BE384)/(AP384-AO384)</f>
        <v>1.21764705882353</v>
      </c>
      <c r="BD384" s="2" t="n">
        <f aca="false">(20*BE384)/((AO384/18)-3.5)</f>
        <v>160.457142857143</v>
      </c>
      <c r="BE384" s="3" t="n">
        <v>15.6</v>
      </c>
      <c r="BF384" s="3" t="n">
        <v>77.7</v>
      </c>
      <c r="BG384" s="3" t="n">
        <v>160</v>
      </c>
      <c r="BH384" s="3" t="n">
        <v>118</v>
      </c>
      <c r="BI384" s="3" t="n">
        <v>137</v>
      </c>
      <c r="BJ384" s="2" t="n">
        <f aca="false">((BE384*15)+(BF384*30)+(BG384*30)+(BH384*30)+(BI384*15))-(BE384*120)</f>
        <v>11088</v>
      </c>
      <c r="BK384" s="2" t="n">
        <f aca="false">((BE384*15)+(BF384*30)+(BG384*30)+(BH384*30)+(BI384*15))</f>
        <v>12960</v>
      </c>
      <c r="BL384" s="2" t="n">
        <f aca="false">(1/BE384)</f>
        <v>0.0641025641025641</v>
      </c>
      <c r="BM384" s="2" t="n">
        <f aca="false">(BJ384/AU384)</f>
        <v>2.17411764705882</v>
      </c>
      <c r="BN384" s="2" t="n">
        <f aca="false">(BK384/AV384)</f>
        <v>0.768683274021352</v>
      </c>
      <c r="BO384" s="2" t="n">
        <f aca="false">(AX384*BM384)</f>
        <v>4.72893339577308</v>
      </c>
      <c r="BP384" s="2" t="n">
        <f aca="false">(AX384*BN384)</f>
        <v>1.67196656087554</v>
      </c>
      <c r="BQ384" s="2" t="n">
        <v>2</v>
      </c>
      <c r="BR384" s="4" t="n">
        <f aca="false">(BC384*BL384)</f>
        <v>0.078054298642534</v>
      </c>
      <c r="BU384" s="1" t="n">
        <v>19</v>
      </c>
      <c r="BV384" s="1" t="n">
        <v>1</v>
      </c>
      <c r="BY384" s="1" t="n">
        <v>60</v>
      </c>
      <c r="BZ384" s="1" t="n">
        <v>298</v>
      </c>
      <c r="CA384" s="1" t="n">
        <v>1</v>
      </c>
      <c r="CB384" s="1" t="n">
        <v>3</v>
      </c>
      <c r="CN384" s="1" t="n">
        <v>1342</v>
      </c>
      <c r="CO384" s="1" t="n">
        <v>24.3219076005961</v>
      </c>
      <c r="CP384" s="1" t="n">
        <v>37.4217585692996</v>
      </c>
      <c r="CQ384" s="1" t="n">
        <v>5.02980625931446</v>
      </c>
      <c r="CR384" s="1" t="n">
        <v>11.4008941877794</v>
      </c>
      <c r="CS384" s="1" t="n">
        <v>5.96870342771982</v>
      </c>
      <c r="CT384" s="1" t="n">
        <v>39.1952309985097</v>
      </c>
      <c r="CU384" s="1" t="n">
        <v>1.2</v>
      </c>
      <c r="CV384" s="1" t="n">
        <v>9.3</v>
      </c>
      <c r="CW384" s="1" t="n">
        <v>5.1</v>
      </c>
      <c r="CX384" s="1" t="n">
        <v>0</v>
      </c>
      <c r="CY384" s="1" t="n">
        <v>1.1</v>
      </c>
      <c r="CZ384" s="1" t="n">
        <v>4.2</v>
      </c>
      <c r="DA384" s="1" t="n">
        <v>0</v>
      </c>
      <c r="DB384" s="1" t="n">
        <v>0</v>
      </c>
      <c r="DC384" s="1" t="n">
        <v>6.1</v>
      </c>
      <c r="DD384" s="1" t="n">
        <v>81.6</v>
      </c>
      <c r="DE384" s="1" t="n">
        <v>55.8</v>
      </c>
      <c r="DF384" s="1" t="n">
        <v>7.5</v>
      </c>
      <c r="DG384" s="1" t="n">
        <v>17</v>
      </c>
      <c r="DH384" s="1" t="n">
        <v>8.9</v>
      </c>
      <c r="DI384" s="1" t="n">
        <v>131</v>
      </c>
      <c r="DJ384" s="1" t="n">
        <v>131.5</v>
      </c>
      <c r="DK384" s="1" t="n">
        <v>31.7</v>
      </c>
      <c r="DL384" s="1" t="n">
        <v>14</v>
      </c>
      <c r="DM384" s="1" t="n">
        <v>547</v>
      </c>
      <c r="DN384" s="1" t="n">
        <v>253</v>
      </c>
      <c r="DO384" s="1" t="n">
        <v>0.79</v>
      </c>
      <c r="DP384" s="1" t="n">
        <v>1.07</v>
      </c>
      <c r="DQ384" s="1" t="n">
        <v>1.8</v>
      </c>
      <c r="DR384" s="1" t="n">
        <v>2.04</v>
      </c>
      <c r="DS384" s="1" t="n">
        <v>117.4</v>
      </c>
      <c r="DT384" s="1" t="n">
        <v>126.2</v>
      </c>
      <c r="DU384" s="1" t="n">
        <v>2.45</v>
      </c>
      <c r="DV384" s="1" t="n">
        <v>26.36</v>
      </c>
      <c r="DW384" s="1" t="n">
        <v>5.12</v>
      </c>
      <c r="DX384" s="1" t="n">
        <v>546</v>
      </c>
      <c r="DY384" s="1" t="n">
        <v>9.94</v>
      </c>
      <c r="DZ384" s="1" t="n">
        <v>1856</v>
      </c>
      <c r="EA384" s="1" t="n">
        <v>181</v>
      </c>
      <c r="EB384" s="1" t="n">
        <v>492</v>
      </c>
      <c r="EC384" s="1" t="n">
        <v>590</v>
      </c>
      <c r="ED384" s="1" t="n">
        <v>43</v>
      </c>
      <c r="EE384" s="1" t="n">
        <v>5.7</v>
      </c>
      <c r="EF384" s="1" t="n">
        <v>0</v>
      </c>
      <c r="EG384" s="1" t="n">
        <v>5</v>
      </c>
      <c r="EH384" s="1" t="n">
        <v>2</v>
      </c>
      <c r="EI384" s="1" t="n">
        <v>500</v>
      </c>
      <c r="EJ384" s="1" t="n">
        <v>5</v>
      </c>
      <c r="EK384" s="1" t="n">
        <v>1</v>
      </c>
      <c r="EL384" s="1" t="n">
        <v>240</v>
      </c>
      <c r="EM384" s="1" t="n">
        <v>3000</v>
      </c>
      <c r="EN384" s="1" t="n">
        <v>0</v>
      </c>
      <c r="EO384" s="1" t="n">
        <v>4</v>
      </c>
      <c r="EP384" s="1" t="n">
        <v>1</v>
      </c>
      <c r="EQ384" s="1" t="n">
        <v>2</v>
      </c>
      <c r="ER384" s="1" t="n">
        <v>355</v>
      </c>
      <c r="ES384" s="1" t="n">
        <v>3</v>
      </c>
      <c r="ET384" s="1" t="n">
        <v>0</v>
      </c>
      <c r="EU384" s="1" t="n">
        <v>0</v>
      </c>
      <c r="EV384" s="1" t="n">
        <v>0</v>
      </c>
      <c r="EW384" s="1" t="n">
        <v>0</v>
      </c>
      <c r="EX384" s="1" t="n">
        <v>1</v>
      </c>
      <c r="EY384" s="1" t="n">
        <v>2</v>
      </c>
      <c r="EZ384" s="1" t="n">
        <v>1</v>
      </c>
      <c r="FA384" s="1" t="n">
        <v>1</v>
      </c>
      <c r="FB384" s="1" t="n">
        <v>2</v>
      </c>
      <c r="FC384" s="1" t="n">
        <v>1</v>
      </c>
      <c r="FD384" s="1" t="n">
        <v>2</v>
      </c>
      <c r="FE384" s="1" t="n">
        <v>3</v>
      </c>
      <c r="FF384" s="1" t="n">
        <v>1</v>
      </c>
      <c r="FG384" s="1" t="n">
        <v>2</v>
      </c>
      <c r="FH384" s="1" t="n">
        <v>1</v>
      </c>
      <c r="FI384" s="1" t="n">
        <v>1</v>
      </c>
      <c r="FJ384" s="1" t="n">
        <v>6</v>
      </c>
      <c r="FK384" s="1" t="n">
        <v>1</v>
      </c>
      <c r="FL384" s="1" t="n">
        <v>3</v>
      </c>
      <c r="FM384" s="1" t="n">
        <v>13</v>
      </c>
      <c r="FN384" s="1" t="n">
        <v>13</v>
      </c>
      <c r="FO384" s="1" t="n">
        <v>2</v>
      </c>
      <c r="FP384" s="1" t="n">
        <v>2</v>
      </c>
      <c r="FQ384" s="1" t="n">
        <v>29.72012</v>
      </c>
      <c r="FR384" s="1" t="n">
        <v>103.8978</v>
      </c>
      <c r="FS384" s="1" t="n">
        <v>0.18</v>
      </c>
      <c r="FT384" s="1" t="n">
        <v>2</v>
      </c>
      <c r="FU384" s="1" t="n">
        <v>4</v>
      </c>
      <c r="FV384" s="1" t="n">
        <v>1</v>
      </c>
      <c r="FW384" s="1" t="n">
        <v>1504.24</v>
      </c>
      <c r="FX384" s="1" t="n">
        <v>63.72</v>
      </c>
      <c r="FY384" s="1" t="n">
        <v>42.11</v>
      </c>
      <c r="FZ384" s="1" t="n">
        <v>28.57</v>
      </c>
      <c r="GA384" s="1" t="n">
        <v>28.93</v>
      </c>
      <c r="GB384" s="1" t="n">
        <v>192.06</v>
      </c>
      <c r="GC384" s="1" t="n">
        <v>26.54</v>
      </c>
      <c r="GD384" s="1" t="n">
        <v>32.92</v>
      </c>
      <c r="GE384" s="1" t="n">
        <v>2.36</v>
      </c>
      <c r="GF384" s="1" t="n">
        <v>21.59</v>
      </c>
      <c r="GG384" s="1" t="n">
        <v>0.57</v>
      </c>
      <c r="GH384" s="1" t="n">
        <v>18.7</v>
      </c>
      <c r="GI384" s="1" t="n">
        <v>10.69</v>
      </c>
      <c r="GJ384" s="1" t="n">
        <v>28.19</v>
      </c>
      <c r="GK384" s="1" t="n">
        <v>28.22</v>
      </c>
      <c r="GL384" s="1" t="n">
        <v>19.84</v>
      </c>
      <c r="GM384" s="1" t="n">
        <v>6.16</v>
      </c>
      <c r="GN384" s="1" t="n">
        <v>0</v>
      </c>
      <c r="GO384" s="1" t="n">
        <v>19.73</v>
      </c>
      <c r="GP384" s="1" t="n">
        <v>3.36</v>
      </c>
      <c r="GQ384" s="1" t="n">
        <v>8.13</v>
      </c>
      <c r="GR384" s="1" t="n">
        <v>2.8</v>
      </c>
      <c r="GS384" s="1" t="n">
        <v>416.28</v>
      </c>
      <c r="GT384" s="1" t="n">
        <v>12.78</v>
      </c>
      <c r="GU384" s="1" t="n">
        <v>1.08</v>
      </c>
      <c r="GV384" s="1" t="n">
        <v>330.28</v>
      </c>
      <c r="GW384" s="1" t="n">
        <v>933.77</v>
      </c>
      <c r="GX384" s="1" t="n">
        <v>4355.9</v>
      </c>
      <c r="GY384" s="1" t="n">
        <v>1603.29</v>
      </c>
      <c r="GZ384" s="1" t="n">
        <v>5.15</v>
      </c>
      <c r="HA384" s="1" t="n">
        <v>1.6</v>
      </c>
      <c r="HB384" s="1" t="n">
        <v>2.17</v>
      </c>
      <c r="HC384" s="1" t="n">
        <v>0</v>
      </c>
      <c r="HD384" s="1" t="n">
        <v>99.23</v>
      </c>
      <c r="HE384" s="1" t="n">
        <v>352.62</v>
      </c>
      <c r="HF384" s="1" t="n">
        <v>1.38</v>
      </c>
      <c r="HG384" s="1" t="n">
        <v>1.42</v>
      </c>
      <c r="HH384" s="1" t="n">
        <v>26.3</v>
      </c>
      <c r="HI384" s="1" t="n">
        <v>5.01</v>
      </c>
      <c r="HJ384" s="1" t="n">
        <v>2.13</v>
      </c>
      <c r="HK384" s="1" t="n">
        <v>1.54</v>
      </c>
      <c r="HL384" s="1" t="n">
        <v>455.26</v>
      </c>
      <c r="HM384" s="1" t="n">
        <v>2.97</v>
      </c>
      <c r="HN384" s="1" t="n">
        <v>321.2</v>
      </c>
      <c r="HO384" s="1" t="n">
        <v>11918.89</v>
      </c>
      <c r="HP384" s="1" t="n">
        <v>15804.78</v>
      </c>
      <c r="HQ384" s="1" t="n">
        <v>99.73</v>
      </c>
      <c r="HR384" s="1" t="n">
        <v>8849.81</v>
      </c>
      <c r="HS384" s="1" t="n">
        <v>1007.32</v>
      </c>
      <c r="HT384" s="1" t="n">
        <v>26234.23</v>
      </c>
      <c r="HU384" s="1" t="n">
        <v>8119.55</v>
      </c>
      <c r="HV384" s="1" t="n">
        <v>93.45</v>
      </c>
      <c r="HW384" s="1" t="n">
        <v>10.07</v>
      </c>
      <c r="HX384" s="1" t="n">
        <v>11.78</v>
      </c>
      <c r="HY384" s="1" t="n">
        <v>15.11</v>
      </c>
      <c r="HZ384" s="1" t="n">
        <v>0.36</v>
      </c>
      <c r="IA384" s="1" t="n">
        <v>12.19</v>
      </c>
      <c r="IB384" s="1" t="n">
        <v>2.14</v>
      </c>
      <c r="IC384" s="1" t="n">
        <v>30.27</v>
      </c>
      <c r="ID384" s="1" t="n">
        <v>16.13</v>
      </c>
      <c r="IE384" s="1" t="n">
        <v>14.4</v>
      </c>
      <c r="IF384" s="1" t="n">
        <v>23.49</v>
      </c>
      <c r="IG384" s="1" t="n">
        <v>12.02</v>
      </c>
      <c r="IH384" s="1" t="n">
        <v>136.85</v>
      </c>
      <c r="II384" s="1" t="n">
        <v>2.01</v>
      </c>
      <c r="IJ384" s="1" t="n">
        <v>16.69</v>
      </c>
      <c r="IK384" s="1" t="n">
        <v>244.08</v>
      </c>
      <c r="IL384" s="1" t="n">
        <v>1515963.7</v>
      </c>
      <c r="IM384" s="1" t="n">
        <v>7893.18</v>
      </c>
      <c r="IN384" s="1" t="n">
        <v>44.59</v>
      </c>
      <c r="IO384" s="1" t="n">
        <v>0.07</v>
      </c>
      <c r="IP384" s="1" t="n">
        <v>0.09</v>
      </c>
      <c r="IQ384" s="1" t="n">
        <v>0.1</v>
      </c>
      <c r="IR384" s="1" t="n">
        <v>0.21</v>
      </c>
      <c r="IS384" s="1" t="n">
        <v>0.1</v>
      </c>
      <c r="IT384" s="1" t="n">
        <v>0.07</v>
      </c>
      <c r="IU384" s="1" t="n">
        <v>0.57</v>
      </c>
      <c r="IV384" s="1" t="n">
        <v>0.67</v>
      </c>
      <c r="IW384" s="1" t="n">
        <v>8.7</v>
      </c>
      <c r="IX384" s="1" t="n">
        <v>7.21</v>
      </c>
      <c r="IY384" s="1" t="n">
        <v>3.08</v>
      </c>
      <c r="IZ384" s="1" t="n">
        <v>2.63</v>
      </c>
      <c r="JA384" s="1" t="n">
        <v>1.12</v>
      </c>
      <c r="JB384" s="1" t="n">
        <v>0.04</v>
      </c>
      <c r="JC384" s="1" t="n">
        <v>19.88</v>
      </c>
      <c r="JD384" s="1" t="n">
        <v>11.36</v>
      </c>
      <c r="JE384" s="1" t="n">
        <v>1.27</v>
      </c>
      <c r="JF384" s="1" t="n">
        <v>0.17</v>
      </c>
      <c r="JG384" s="1" t="n">
        <v>0.04</v>
      </c>
      <c r="JH384" s="1" t="n">
        <v>10.4</v>
      </c>
      <c r="JI384" s="1" t="n">
        <v>6.46</v>
      </c>
      <c r="JJ384" s="1" t="n">
        <v>0.13</v>
      </c>
      <c r="JK384" s="1" t="n">
        <v>0.38</v>
      </c>
      <c r="JL384" s="1" t="n">
        <v>0.98</v>
      </c>
      <c r="JM384" s="1" t="n">
        <v>0.76</v>
      </c>
      <c r="JN384" s="1" t="n">
        <v>0.05</v>
      </c>
      <c r="JO384" s="1" t="n">
        <v>0.11</v>
      </c>
      <c r="JP384" s="1" t="n">
        <v>0.06</v>
      </c>
      <c r="JQ384" s="1" t="n">
        <v>0.2</v>
      </c>
      <c r="JR384" s="1" t="n">
        <v>0.2</v>
      </c>
      <c r="JS384" s="1" t="n">
        <v>0.03</v>
      </c>
      <c r="JT384" s="1" t="n">
        <v>0.56</v>
      </c>
      <c r="JU384" s="1" t="n">
        <v>0.54</v>
      </c>
      <c r="JV384" s="1" t="n">
        <v>58</v>
      </c>
      <c r="JW384" s="1" t="n">
        <v>3480</v>
      </c>
      <c r="JX384" s="1" t="n">
        <v>52.2</v>
      </c>
      <c r="JY384" s="1" t="n">
        <v>18.506</v>
      </c>
      <c r="JZ384" s="1" t="n">
        <v>12.851</v>
      </c>
      <c r="KA384" s="1" t="n">
        <v>771.06</v>
      </c>
      <c r="KB384" s="1" t="n">
        <v>55.834</v>
      </c>
      <c r="KC384" s="1" t="n">
        <v>16.492</v>
      </c>
      <c r="KD384" s="1" t="n">
        <v>989.52</v>
      </c>
      <c r="KE384" s="1" t="n">
        <v>52.343</v>
      </c>
      <c r="KF384" s="1" t="n">
        <v>110.343</v>
      </c>
      <c r="KG384" s="1" t="n">
        <v>237.89</v>
      </c>
    </row>
    <row r="385" customFormat="false" ht="15" hidden="false" customHeight="true" outlineLevel="0" collapsed="false">
      <c r="A385" s="1" t="n">
        <v>31380</v>
      </c>
      <c r="B385" s="1" t="n">
        <v>2</v>
      </c>
      <c r="C385" s="1" t="n">
        <v>46</v>
      </c>
      <c r="D385" s="1" t="n">
        <v>1</v>
      </c>
      <c r="E385" s="1" t="n">
        <v>1</v>
      </c>
      <c r="F385" s="1" t="n">
        <v>1</v>
      </c>
      <c r="G385" s="1" t="n">
        <v>1</v>
      </c>
      <c r="H385" s="1" t="n">
        <v>0</v>
      </c>
      <c r="I385" s="1" t="n">
        <v>0</v>
      </c>
      <c r="J385" s="1" t="n">
        <v>0</v>
      </c>
      <c r="K385" s="1" t="n">
        <v>1</v>
      </c>
      <c r="L385" s="1" t="n">
        <v>0</v>
      </c>
      <c r="M385" s="1" t="n">
        <v>1</v>
      </c>
      <c r="N385" s="1" t="n">
        <v>1</v>
      </c>
      <c r="O385" s="1" t="n">
        <v>1</v>
      </c>
      <c r="P385" s="1" t="n">
        <f aca="false">SUM(E385:O385)</f>
        <v>7</v>
      </c>
      <c r="Q385" s="1" t="n">
        <v>140</v>
      </c>
      <c r="R385" s="1" t="n">
        <v>80</v>
      </c>
      <c r="S385" s="1" t="n">
        <v>60</v>
      </c>
      <c r="T385" s="2" t="n">
        <v>100</v>
      </c>
      <c r="U385" s="3" t="n">
        <v>65.2</v>
      </c>
      <c r="V385" s="3" t="n">
        <v>151</v>
      </c>
      <c r="W385" s="2" t="n">
        <v>28.5952370510065</v>
      </c>
      <c r="X385" s="2" t="n">
        <v>1</v>
      </c>
      <c r="Y385" s="3" t="n">
        <v>88</v>
      </c>
      <c r="Z385" s="3" t="n">
        <v>101</v>
      </c>
      <c r="AB385" s="2" t="n">
        <v>0.582781456953642</v>
      </c>
      <c r="AC385" s="2" t="n">
        <v>0.871287128712871</v>
      </c>
      <c r="AD385" s="3" t="n">
        <v>49.9</v>
      </c>
      <c r="AO385" s="1" t="n">
        <v>97</v>
      </c>
      <c r="AP385" s="1" t="n">
        <v>152</v>
      </c>
      <c r="AQ385" s="1" t="n">
        <v>205</v>
      </c>
      <c r="AR385" s="1" t="n">
        <v>176</v>
      </c>
      <c r="AS385" s="1" t="n">
        <v>145</v>
      </c>
      <c r="AT385" s="1" t="n">
        <v>3</v>
      </c>
      <c r="AU385" s="1" t="n">
        <f aca="false">((AO385*15)+(AP385*30)+(AQ385*30)+(AR385*30)+(AS385*15))-(AO385*120)</f>
        <v>7980</v>
      </c>
      <c r="AV385" s="1" t="n">
        <f aca="false">((AO385*15)+(AP385*30)+(AQ385*30)+(AR385*30)+(AS385*15))</f>
        <v>19620</v>
      </c>
      <c r="AX385" s="4" t="n">
        <f aca="false">10000/SQRT((AO385*BE385)*(AVERAGE(AO385:AS385)*AVERAGE(BE385:BI385)))</f>
        <v>1.29981277139543</v>
      </c>
      <c r="AY385" s="4" t="n">
        <v>1</v>
      </c>
      <c r="AZ385" s="2" t="n">
        <f aca="false">(AO385*BE385)/405</f>
        <v>6.63432098765432</v>
      </c>
      <c r="BA385" s="2" t="n">
        <v>1</v>
      </c>
      <c r="BB385" s="2" t="n">
        <f aca="false">1/(LOG(BE385)+LOG(AO385))</f>
        <v>0.291608824557995</v>
      </c>
      <c r="BC385" s="2" t="n">
        <f aca="false">(BF385-BE385)/(AP385-AO385)</f>
        <v>0.930909090909091</v>
      </c>
      <c r="BD385" s="2" t="n">
        <f aca="false">(20*BE385)/((AO385/18)-3.5)</f>
        <v>293.294117647059</v>
      </c>
      <c r="BE385" s="3" t="n">
        <v>27.7</v>
      </c>
      <c r="BF385" s="3" t="n">
        <v>78.9</v>
      </c>
      <c r="BG385" s="3" t="n">
        <v>146</v>
      </c>
      <c r="BH385" s="3" t="n">
        <v>221</v>
      </c>
      <c r="BI385" s="3" t="n">
        <v>237</v>
      </c>
      <c r="BJ385" s="2" t="n">
        <f aca="false">((BE385*15)+(BF385*30)+(BG385*30)+(BH385*30)+(BI385*15))-(BE385*120)</f>
        <v>14023.5</v>
      </c>
      <c r="BK385" s="2" t="n">
        <f aca="false">((BE385*15)+(BF385*30)+(BG385*30)+(BH385*30)+(BI385*15))</f>
        <v>17347.5</v>
      </c>
      <c r="BL385" s="2" t="n">
        <f aca="false">(1/BE385)</f>
        <v>0.036101083032491</v>
      </c>
      <c r="BM385" s="2" t="n">
        <f aca="false">(BJ385/AU385)</f>
        <v>1.75733082706767</v>
      </c>
      <c r="BN385" s="2" t="n">
        <f aca="false">(BK385/AV385)</f>
        <v>0.884174311926605</v>
      </c>
      <c r="BO385" s="2" t="n">
        <f aca="false">(AX385*BM385)</f>
        <v>2.28420105258944</v>
      </c>
      <c r="BP385" s="2" t="n">
        <f aca="false">(AX385*BN385)</f>
        <v>1.14926106278197</v>
      </c>
      <c r="BQ385" s="2" t="n">
        <v>1</v>
      </c>
      <c r="BR385" s="4" t="n">
        <f aca="false">(BC385*BL385)</f>
        <v>0.0336068263866098</v>
      </c>
      <c r="BU385" s="1" t="n">
        <v>22</v>
      </c>
      <c r="BV385" s="1" t="n">
        <v>1</v>
      </c>
      <c r="BY385" s="1" t="n">
        <v>25</v>
      </c>
      <c r="BZ385" s="1" t="n">
        <v>125</v>
      </c>
      <c r="CA385" s="1" t="n">
        <v>0</v>
      </c>
      <c r="CB385" s="1" t="n">
        <v>3</v>
      </c>
      <c r="CN385" s="1" t="n">
        <v>971</v>
      </c>
      <c r="CO385" s="1" t="n">
        <v>10.7518022657055</v>
      </c>
      <c r="CP385" s="1" t="n">
        <v>25.3038105046344</v>
      </c>
      <c r="CQ385" s="1" t="n">
        <v>8.15653964984552</v>
      </c>
      <c r="CR385" s="1" t="n">
        <v>8.24922760041195</v>
      </c>
      <c r="CS385" s="1" t="n">
        <v>2.68795056642636</v>
      </c>
      <c r="CT385" s="1" t="n">
        <v>66.6529351184346</v>
      </c>
      <c r="CU385" s="1" t="n">
        <v>6.3</v>
      </c>
      <c r="CV385" s="1" t="n">
        <v>2.2</v>
      </c>
      <c r="CW385" s="1" t="n">
        <v>3.7</v>
      </c>
      <c r="CX385" s="1" t="n">
        <v>0</v>
      </c>
      <c r="CY385" s="1" t="n">
        <v>2.9</v>
      </c>
      <c r="CZ385" s="1" t="n">
        <v>1.5</v>
      </c>
      <c r="DA385" s="1" t="n">
        <v>0</v>
      </c>
      <c r="DB385" s="1" t="n">
        <v>0</v>
      </c>
      <c r="DC385" s="1" t="n">
        <v>0.8</v>
      </c>
      <c r="DD385" s="1" t="n">
        <v>26.1</v>
      </c>
      <c r="DE385" s="1" t="n">
        <v>27.3</v>
      </c>
      <c r="DF385" s="1" t="n">
        <v>8.8</v>
      </c>
      <c r="DG385" s="1" t="n">
        <v>8.9</v>
      </c>
      <c r="DH385" s="1" t="n">
        <v>2.9</v>
      </c>
      <c r="DI385" s="1" t="n">
        <v>56</v>
      </c>
      <c r="DJ385" s="1" t="n">
        <v>161.8</v>
      </c>
      <c r="DK385" s="1" t="n">
        <v>48.3</v>
      </c>
      <c r="DL385" s="1" t="n">
        <v>10.7</v>
      </c>
      <c r="DM385" s="1" t="s">
        <v>501</v>
      </c>
      <c r="DN385" s="1" t="s">
        <v>502</v>
      </c>
      <c r="DO385" s="1" t="s">
        <v>503</v>
      </c>
      <c r="DP385" s="1" t="s">
        <v>504</v>
      </c>
      <c r="DQ385" s="1" t="s">
        <v>504</v>
      </c>
      <c r="DR385" s="1" t="s">
        <v>505</v>
      </c>
      <c r="DS385" s="1" t="n">
        <v>117.8</v>
      </c>
      <c r="DT385" s="1" t="s">
        <v>506</v>
      </c>
      <c r="DU385" s="1" t="s">
        <v>507</v>
      </c>
      <c r="DV385" s="1" t="s">
        <v>508</v>
      </c>
      <c r="DW385" s="1" t="s">
        <v>509</v>
      </c>
      <c r="DX385" s="1" t="s">
        <v>510</v>
      </c>
      <c r="DY385" s="1" t="s">
        <v>511</v>
      </c>
      <c r="DZ385" s="1" t="s">
        <v>512</v>
      </c>
      <c r="EA385" s="1" t="s">
        <v>513</v>
      </c>
      <c r="EB385" s="1" t="s">
        <v>514</v>
      </c>
      <c r="EC385" s="1" t="s">
        <v>515</v>
      </c>
      <c r="ED385" s="1" t="n">
        <v>10</v>
      </c>
      <c r="EE385" s="1" t="n">
        <v>1</v>
      </c>
      <c r="EF385" s="1" t="n">
        <v>0</v>
      </c>
      <c r="EG385" s="1" t="s">
        <v>425</v>
      </c>
      <c r="EH385" s="1" t="s">
        <v>425</v>
      </c>
      <c r="EI385" s="1" t="s">
        <v>425</v>
      </c>
      <c r="EJ385" s="1" t="s">
        <v>425</v>
      </c>
      <c r="EK385" s="1" t="s">
        <v>425</v>
      </c>
      <c r="EL385" s="1" t="s">
        <v>425</v>
      </c>
      <c r="EM385" s="1" t="n">
        <v>2500</v>
      </c>
      <c r="EN385" s="1" t="n">
        <v>0</v>
      </c>
      <c r="EO385" s="1" t="n">
        <v>3</v>
      </c>
      <c r="EP385" s="1" t="n">
        <v>1</v>
      </c>
      <c r="EQ385" s="1" t="n">
        <v>7</v>
      </c>
      <c r="ER385" s="1" t="n">
        <v>500</v>
      </c>
      <c r="ES385" s="1" t="n">
        <v>3</v>
      </c>
      <c r="ET385" s="1" t="n">
        <v>0</v>
      </c>
      <c r="EU385" s="1" t="n">
        <v>0</v>
      </c>
      <c r="EV385" s="1" t="n">
        <v>0</v>
      </c>
      <c r="EW385" s="1" t="n">
        <v>0</v>
      </c>
      <c r="EX385" s="1" t="n">
        <v>1</v>
      </c>
      <c r="EY385" s="1" t="n">
        <v>2</v>
      </c>
      <c r="EZ385" s="1" t="n">
        <v>2</v>
      </c>
      <c r="FA385" s="1" t="n">
        <v>0</v>
      </c>
      <c r="FB385" s="1" t="n">
        <v>0</v>
      </c>
      <c r="FC385" s="1" t="n">
        <v>0</v>
      </c>
      <c r="FD385" s="1" t="n">
        <v>0</v>
      </c>
      <c r="FE385" s="1" t="n">
        <v>0</v>
      </c>
      <c r="FF385" s="1" t="n">
        <v>1</v>
      </c>
      <c r="FG385" s="1" t="n">
        <v>2</v>
      </c>
      <c r="FH385" s="1" t="n">
        <v>1</v>
      </c>
      <c r="FI385" s="1" t="s">
        <v>427</v>
      </c>
      <c r="FJ385" s="1" t="n">
        <v>5</v>
      </c>
      <c r="FK385" s="1" t="n">
        <v>0</v>
      </c>
      <c r="FL385" s="1" t="n">
        <v>3</v>
      </c>
    </row>
    <row r="386" customFormat="false" ht="15" hidden="false" customHeight="true" outlineLevel="0" collapsed="false">
      <c r="A386" s="1" t="n">
        <v>31382</v>
      </c>
      <c r="B386" s="1" t="n">
        <v>2</v>
      </c>
      <c r="C386" s="1" t="n">
        <v>52</v>
      </c>
      <c r="D386" s="1" t="n">
        <v>1</v>
      </c>
      <c r="E386" s="1" t="n">
        <v>1</v>
      </c>
      <c r="F386" s="1" t="n">
        <v>1</v>
      </c>
      <c r="G386" s="1" t="n">
        <v>1</v>
      </c>
      <c r="H386" s="1" t="n">
        <v>0</v>
      </c>
      <c r="I386" s="1" t="n">
        <v>0</v>
      </c>
      <c r="J386" s="1" t="n">
        <v>0</v>
      </c>
      <c r="K386" s="1" t="n">
        <v>1</v>
      </c>
      <c r="L386" s="1" t="n">
        <v>0</v>
      </c>
      <c r="M386" s="1" t="n">
        <v>1</v>
      </c>
      <c r="N386" s="1" t="n">
        <v>0</v>
      </c>
      <c r="O386" s="1" t="n">
        <v>1</v>
      </c>
      <c r="P386" s="1" t="n">
        <f aca="false">SUM(E386:O386)</f>
        <v>6</v>
      </c>
      <c r="Q386" s="1" t="n">
        <v>140</v>
      </c>
      <c r="R386" s="1" t="n">
        <v>90</v>
      </c>
      <c r="U386" s="3" t="n">
        <v>70.6</v>
      </c>
      <c r="V386" s="3" t="n">
        <v>151.6</v>
      </c>
      <c r="W386" s="2" t="n">
        <v>30.7189451479731</v>
      </c>
      <c r="X386" s="2" t="n">
        <v>2</v>
      </c>
      <c r="Y386" s="3" t="n">
        <v>88</v>
      </c>
      <c r="Z386" s="3" t="n">
        <v>106</v>
      </c>
      <c r="AD386" s="3" t="n">
        <v>46.6</v>
      </c>
      <c r="AO386" s="1" t="n">
        <v>308</v>
      </c>
      <c r="AP386" s="1" t="n">
        <v>372</v>
      </c>
      <c r="AQ386" s="1" t="n">
        <v>453</v>
      </c>
      <c r="AR386" s="1" t="n">
        <v>466</v>
      </c>
      <c r="AS386" s="1" t="n">
        <v>454</v>
      </c>
      <c r="AT386" s="1" t="n">
        <v>6</v>
      </c>
      <c r="AU386" s="1" t="n">
        <f aca="false">((AO386*15)+(AP386*30)+(AQ386*30)+(AR386*30)+(AS386*15))-(AO386*120)</f>
        <v>13200</v>
      </c>
      <c r="AV386" s="1" t="n">
        <f aca="false">((AO386*15)+(AP386*30)+(AQ386*30)+(AR386*30)+(AS386*15))</f>
        <v>50160</v>
      </c>
      <c r="AX386" s="4" t="n">
        <f aca="false">10000/SQRT((AO386*BE386)*(AVERAGE(AO386:AS386)*AVERAGE(BE386:BI386)))</f>
        <v>4.02665399231958</v>
      </c>
      <c r="AY386" s="4" t="n">
        <v>0</v>
      </c>
      <c r="AZ386" s="2" t="n">
        <f aca="false">(AO386*BE386)/405</f>
        <v>3.66558024691358</v>
      </c>
      <c r="BA386" s="2" t="n">
        <v>1</v>
      </c>
      <c r="BB386" s="2" t="n">
        <f aca="false">1/(LOG(BE386)+LOG(AO386))</f>
        <v>0.31529849537373</v>
      </c>
      <c r="BC386" s="2" t="n">
        <f aca="false">(BF386-BE386)/(AP386-AO386)</f>
        <v>0.05390625</v>
      </c>
      <c r="BD386" s="2" t="n">
        <f aca="false">(20*BE386)/((AO386/18)-3.5)</f>
        <v>7.08244897959184</v>
      </c>
      <c r="BE386" s="3" t="n">
        <v>4.82</v>
      </c>
      <c r="BF386" s="3" t="n">
        <v>8.27</v>
      </c>
      <c r="BG386" s="3" t="n">
        <v>11.7</v>
      </c>
      <c r="BH386" s="3" t="n">
        <v>14.8</v>
      </c>
      <c r="BI386" s="3" t="n">
        <v>11</v>
      </c>
      <c r="BJ386" s="2" t="n">
        <f aca="false">((BE386*15)+(BF386*30)+(BG386*30)+(BH386*30)+(BI386*15))-(BE386*120)</f>
        <v>702</v>
      </c>
      <c r="BK386" s="2" t="n">
        <f aca="false">((BE386*15)+(BF386*30)+(BG386*30)+(BH386*30)+(BI386*15))</f>
        <v>1280.4</v>
      </c>
      <c r="BL386" s="2" t="n">
        <f aca="false">(1/BE386)</f>
        <v>0.20746887966805</v>
      </c>
      <c r="BM386" s="2" t="n">
        <f aca="false">(BJ386/AU386)</f>
        <v>0.0531818181818182</v>
      </c>
      <c r="BN386" s="2" t="n">
        <f aca="false">(BK386/AV386)</f>
        <v>0.0255263157894737</v>
      </c>
      <c r="BO386" s="2" t="n">
        <f aca="false">(AX386*BM386)</f>
        <v>0.214144780500632</v>
      </c>
      <c r="BP386" s="2" t="n">
        <f aca="false">(AX386*BN386)</f>
        <v>0.102785641382895</v>
      </c>
      <c r="BQ386" s="2" t="n">
        <v>1</v>
      </c>
      <c r="BR386" s="4" t="n">
        <f aca="false">(BC386*BL386)</f>
        <v>0.0111838692946058</v>
      </c>
      <c r="BS386" s="1" t="n">
        <v>198</v>
      </c>
      <c r="BT386" s="1" t="n">
        <v>0</v>
      </c>
      <c r="BU386" s="1" t="n">
        <v>29</v>
      </c>
      <c r="BV386" s="1" t="n">
        <v>1</v>
      </c>
      <c r="BW386" s="1" t="n">
        <v>139</v>
      </c>
      <c r="BX386" s="1" t="n">
        <v>1</v>
      </c>
      <c r="BY386" s="1" t="n">
        <v>30</v>
      </c>
      <c r="BZ386" s="1" t="n">
        <v>153</v>
      </c>
      <c r="CA386" s="1" t="n">
        <v>1</v>
      </c>
      <c r="CB386" s="1" t="n">
        <v>5</v>
      </c>
      <c r="CC386" s="1" t="n">
        <v>2</v>
      </c>
      <c r="CN386" s="1" t="n">
        <v>3828</v>
      </c>
      <c r="CO386" s="1" t="n">
        <v>16.6457680250784</v>
      </c>
      <c r="CP386" s="1" t="n">
        <v>35.0172413793103</v>
      </c>
      <c r="CQ386" s="1" t="n">
        <v>11.4733542319749</v>
      </c>
      <c r="CR386" s="1" t="n">
        <v>11.6614420062696</v>
      </c>
      <c r="CS386" s="1" t="n">
        <v>3.99686520376176</v>
      </c>
      <c r="CT386" s="1" t="n">
        <v>47.5653082549634</v>
      </c>
      <c r="CU386" s="1" t="n">
        <v>19.58</v>
      </c>
      <c r="CV386" s="1" t="n">
        <v>14.84</v>
      </c>
      <c r="CW386" s="1" t="n">
        <v>11.19</v>
      </c>
      <c r="CX386" s="1" t="n">
        <v>0</v>
      </c>
      <c r="CY386" s="1" t="n">
        <v>0.31</v>
      </c>
      <c r="CZ386" s="1" t="n">
        <v>1.53</v>
      </c>
      <c r="DA386" s="1" t="n">
        <v>6.79</v>
      </c>
      <c r="DB386" s="1" t="n">
        <v>0</v>
      </c>
      <c r="DC386" s="1" t="n">
        <v>2.49</v>
      </c>
      <c r="DD386" s="1" t="n">
        <v>159.3</v>
      </c>
      <c r="DE386" s="1" t="n">
        <v>148.94</v>
      </c>
      <c r="DF386" s="1" t="n">
        <v>48.8</v>
      </c>
      <c r="DG386" s="1" t="n">
        <v>49.6</v>
      </c>
      <c r="DH386" s="1" t="n">
        <v>17</v>
      </c>
      <c r="DI386" s="1" t="n">
        <v>394</v>
      </c>
      <c r="DJ386" s="1" t="n">
        <v>455.2</v>
      </c>
      <c r="DK386" s="1" t="n">
        <v>6</v>
      </c>
      <c r="DL386" s="1" t="n">
        <v>5.8</v>
      </c>
      <c r="DM386" s="1" t="n">
        <v>2435</v>
      </c>
      <c r="DN386" s="1" t="n">
        <v>219</v>
      </c>
      <c r="DO386" s="1" t="n">
        <v>2.08</v>
      </c>
      <c r="DP386" s="1" t="n">
        <v>1.4</v>
      </c>
      <c r="DQ386" s="1" t="n">
        <v>1.93</v>
      </c>
      <c r="DR386" s="1" t="n">
        <v>10.93</v>
      </c>
      <c r="DS386" s="1" t="n">
        <v>26.4</v>
      </c>
      <c r="DT386" s="1" t="n">
        <v>115.3</v>
      </c>
      <c r="DU386" s="1" t="n">
        <v>101.48</v>
      </c>
      <c r="DV386" s="1" t="n">
        <v>33.81</v>
      </c>
      <c r="DW386" s="1" t="n">
        <v>1.2</v>
      </c>
      <c r="DX386" s="1" t="n">
        <v>585</v>
      </c>
      <c r="DY386" s="1" t="n">
        <v>20.29</v>
      </c>
      <c r="DZ386" s="1" t="n">
        <v>3006</v>
      </c>
      <c r="EA386" s="1" t="n">
        <v>855</v>
      </c>
      <c r="EB386" s="1" t="n">
        <v>2969</v>
      </c>
      <c r="EC386" s="1" t="n">
        <v>1362</v>
      </c>
      <c r="ED386" s="1" t="n">
        <v>76</v>
      </c>
      <c r="EE386" s="1" t="n">
        <v>21.3</v>
      </c>
      <c r="EF386" s="1" t="n">
        <v>0</v>
      </c>
      <c r="EG386" s="1" t="n">
        <v>5</v>
      </c>
      <c r="EH386" s="1" t="n">
        <v>1</v>
      </c>
      <c r="EI386" s="1" t="n">
        <v>600</v>
      </c>
      <c r="EJ386" s="1" t="n">
        <v>5</v>
      </c>
      <c r="EK386" s="1" t="n">
        <v>1</v>
      </c>
      <c r="EL386" s="1" t="n">
        <v>600</v>
      </c>
      <c r="EM386" s="1" t="n">
        <v>1500</v>
      </c>
      <c r="EN386" s="1" t="n">
        <v>500</v>
      </c>
      <c r="EO386" s="1" t="n">
        <v>4</v>
      </c>
      <c r="EP386" s="1" t="n">
        <v>1</v>
      </c>
      <c r="EQ386" s="1" t="n">
        <v>4</v>
      </c>
      <c r="ER386" s="1" t="n">
        <v>600</v>
      </c>
      <c r="ES386" s="1" t="n">
        <v>2</v>
      </c>
      <c r="ET386" s="1" t="n">
        <v>1</v>
      </c>
      <c r="EU386" s="1" t="n">
        <v>4</v>
      </c>
      <c r="EV386" s="1" t="n">
        <v>800</v>
      </c>
      <c r="EW386" s="1" t="n">
        <v>7</v>
      </c>
      <c r="EX386" s="1" t="n">
        <v>0</v>
      </c>
      <c r="EY386" s="1" t="n">
        <v>0</v>
      </c>
      <c r="EZ386" s="1" t="n">
        <v>0</v>
      </c>
      <c r="FA386" s="1" t="n">
        <v>1</v>
      </c>
      <c r="FB386" s="1" t="n">
        <v>1</v>
      </c>
      <c r="FC386" s="1" t="n">
        <v>3</v>
      </c>
      <c r="FD386" s="1" t="n">
        <v>4</v>
      </c>
      <c r="FE386" s="1" t="n">
        <v>10</v>
      </c>
      <c r="FF386" s="1" t="n">
        <v>0</v>
      </c>
      <c r="FG386" s="1" t="n">
        <v>0</v>
      </c>
      <c r="FH386" s="1" t="n">
        <v>0</v>
      </c>
      <c r="FI386" s="1" t="n">
        <v>0</v>
      </c>
      <c r="FJ386" s="1" t="n">
        <v>2</v>
      </c>
      <c r="FK386" s="1" t="n">
        <v>0</v>
      </c>
      <c r="FL386" s="1" t="n">
        <v>5</v>
      </c>
      <c r="FM386" s="1" t="n">
        <v>17</v>
      </c>
      <c r="FN386" s="1" t="n">
        <v>17</v>
      </c>
      <c r="FO386" s="1" t="n">
        <v>2</v>
      </c>
      <c r="FP386" s="1" t="n">
        <v>1</v>
      </c>
      <c r="FQ386" s="1" t="n">
        <v>34.71339</v>
      </c>
      <c r="FR386" s="1" t="n">
        <v>771.4907</v>
      </c>
      <c r="FS386" s="1" t="n">
        <v>0</v>
      </c>
      <c r="FT386" s="1" t="n">
        <v>3</v>
      </c>
      <c r="FU386" s="1" t="n">
        <v>3</v>
      </c>
      <c r="FV386" s="1" t="n">
        <v>1</v>
      </c>
      <c r="FW386" s="1" t="n">
        <v>4582.16</v>
      </c>
      <c r="FX386" s="1" t="n">
        <v>131.99</v>
      </c>
      <c r="FY386" s="1" t="n">
        <v>45.73</v>
      </c>
      <c r="FZ386" s="1" t="n">
        <v>57.76</v>
      </c>
      <c r="GA386" s="1" t="n">
        <v>77.43</v>
      </c>
      <c r="GB386" s="1" t="n">
        <v>650.14</v>
      </c>
      <c r="GC386" s="1" t="n">
        <v>65.24</v>
      </c>
      <c r="GD386" s="1" t="n">
        <v>34.1</v>
      </c>
      <c r="GE386" s="1" t="n">
        <v>19.64</v>
      </c>
      <c r="GF386" s="1" t="n">
        <v>175.45</v>
      </c>
      <c r="GG386" s="1" t="n">
        <v>1.94</v>
      </c>
      <c r="GH386" s="1" t="n">
        <v>23.13</v>
      </c>
      <c r="GI386" s="1" t="n">
        <v>12.03</v>
      </c>
      <c r="GJ386" s="1" t="n">
        <v>57.03</v>
      </c>
      <c r="GK386" s="1" t="n">
        <v>45.39</v>
      </c>
      <c r="GL386" s="1" t="n">
        <v>20.97</v>
      </c>
      <c r="GM386" s="1" t="n">
        <v>13.63</v>
      </c>
      <c r="GN386" s="1" t="n">
        <v>0</v>
      </c>
      <c r="GO386" s="1" t="n">
        <v>44.79</v>
      </c>
      <c r="GP386" s="1" t="n">
        <v>9.64</v>
      </c>
      <c r="GQ386" s="1" t="n">
        <v>6.83</v>
      </c>
      <c r="GR386" s="1" t="n">
        <v>1.98</v>
      </c>
      <c r="GS386" s="1" t="n">
        <v>1634.66</v>
      </c>
      <c r="GT386" s="1" t="n">
        <v>28.64</v>
      </c>
      <c r="GU386" s="1" t="n">
        <v>1.17</v>
      </c>
      <c r="GV386" s="1" t="n">
        <v>591.31</v>
      </c>
      <c r="GW386" s="1" t="n">
        <v>2371.28</v>
      </c>
      <c r="GX386" s="1" t="n">
        <v>5376.51</v>
      </c>
      <c r="GY386" s="1" t="n">
        <v>4875.25</v>
      </c>
      <c r="GZ386" s="1" t="n">
        <v>13.03</v>
      </c>
      <c r="HA386" s="1" t="n">
        <v>7.08</v>
      </c>
      <c r="HB386" s="1" t="n">
        <v>3.68</v>
      </c>
      <c r="HC386" s="1" t="n">
        <v>0</v>
      </c>
      <c r="HD386" s="1" t="n">
        <v>134.01</v>
      </c>
      <c r="HE386" s="1" t="n">
        <v>348.14</v>
      </c>
      <c r="HF386" s="1" t="n">
        <v>3.7</v>
      </c>
      <c r="HG386" s="1" t="n">
        <v>3.25</v>
      </c>
      <c r="HH386" s="1" t="n">
        <v>35.26</v>
      </c>
      <c r="HI386" s="1" t="n">
        <v>7.6</v>
      </c>
      <c r="HJ386" s="1" t="n">
        <v>3.51</v>
      </c>
      <c r="HK386" s="1" t="n">
        <v>4.8</v>
      </c>
      <c r="HL386" s="1" t="n">
        <v>864.37</v>
      </c>
      <c r="HM386" s="1" t="n">
        <v>4.84</v>
      </c>
      <c r="HN386" s="1" t="n">
        <v>98.94</v>
      </c>
      <c r="HO386" s="1" t="n">
        <v>12088.07</v>
      </c>
      <c r="HP386" s="1" t="n">
        <v>10281.35</v>
      </c>
      <c r="HQ386" s="1" t="n">
        <v>178.4</v>
      </c>
      <c r="HR386" s="1" t="n">
        <v>4914.44</v>
      </c>
      <c r="HS386" s="1" t="n">
        <v>799.63</v>
      </c>
      <c r="HT386" s="1" t="n">
        <v>15158.47</v>
      </c>
      <c r="HU386" s="1" t="n">
        <v>2284.97</v>
      </c>
      <c r="HV386" s="1" t="n">
        <v>262.4</v>
      </c>
      <c r="HW386" s="1" t="n">
        <v>22.47</v>
      </c>
      <c r="HX386" s="1" t="n">
        <v>12.07</v>
      </c>
      <c r="HY386" s="1" t="n">
        <v>16.72</v>
      </c>
      <c r="HZ386" s="1" t="n">
        <v>1.34</v>
      </c>
      <c r="IA386" s="1" t="n">
        <v>30.4</v>
      </c>
      <c r="IB386" s="1" t="n">
        <v>4.22</v>
      </c>
      <c r="IC386" s="1" t="n">
        <v>55.3</v>
      </c>
      <c r="ID386" s="1" t="n">
        <v>20.48</v>
      </c>
      <c r="IE386" s="1" t="n">
        <v>44.89</v>
      </c>
      <c r="IF386" s="1" t="n">
        <v>67.71</v>
      </c>
      <c r="IG386" s="1" t="n">
        <v>43.66</v>
      </c>
      <c r="IH386" s="1" t="n">
        <v>305.79</v>
      </c>
      <c r="II386" s="1" t="n">
        <v>0</v>
      </c>
      <c r="IJ386" s="1" t="n">
        <v>3.45</v>
      </c>
      <c r="IK386" s="1" t="n">
        <v>91.52</v>
      </c>
      <c r="IL386" s="1" t="n">
        <v>3710202.4</v>
      </c>
      <c r="IM386" s="1" t="n">
        <v>5706.77</v>
      </c>
      <c r="IN386" s="1" t="n">
        <v>160.03</v>
      </c>
      <c r="IO386" s="1" t="n">
        <v>0.63</v>
      </c>
      <c r="IP386" s="1" t="n">
        <v>0.6</v>
      </c>
      <c r="IQ386" s="1" t="n">
        <v>0.53</v>
      </c>
      <c r="IR386" s="1" t="n">
        <v>1.14</v>
      </c>
      <c r="IS386" s="1" t="n">
        <v>1.32</v>
      </c>
      <c r="IT386" s="1" t="n">
        <v>0.42</v>
      </c>
      <c r="IU386" s="1" t="n">
        <v>2.82</v>
      </c>
      <c r="IV386" s="1" t="n">
        <v>3.09</v>
      </c>
      <c r="IW386" s="1" t="n">
        <v>24.27</v>
      </c>
      <c r="IX386" s="1" t="n">
        <v>18.96</v>
      </c>
      <c r="IY386" s="1" t="n">
        <v>12.06</v>
      </c>
      <c r="IZ386" s="1" t="n">
        <v>7.73</v>
      </c>
      <c r="JA386" s="1" t="n">
        <v>2.02</v>
      </c>
      <c r="JB386" s="1" t="n">
        <v>0.13</v>
      </c>
      <c r="JC386" s="1" t="n">
        <v>60.97</v>
      </c>
      <c r="JD386" s="1" t="n">
        <v>25.17</v>
      </c>
      <c r="JE386" s="1" t="n">
        <v>5.81</v>
      </c>
      <c r="JF386" s="1" t="n">
        <v>0.21</v>
      </c>
      <c r="JG386" s="1" t="n">
        <v>0.02</v>
      </c>
      <c r="JH386" s="1" t="n">
        <v>28</v>
      </c>
      <c r="JI386" s="1" t="n">
        <v>17.71</v>
      </c>
      <c r="JJ386" s="1" t="n">
        <v>0.63</v>
      </c>
      <c r="JK386" s="1" t="n">
        <v>1.61</v>
      </c>
      <c r="JL386" s="1" t="n">
        <v>1.51</v>
      </c>
      <c r="JM386" s="1" t="n">
        <v>1.74</v>
      </c>
      <c r="JN386" s="1" t="n">
        <v>0.01</v>
      </c>
      <c r="JO386" s="1" t="n">
        <v>0.12</v>
      </c>
      <c r="JP386" s="1" t="n">
        <v>0.06</v>
      </c>
      <c r="JQ386" s="1" t="n">
        <v>0.05</v>
      </c>
      <c r="JR386" s="1" t="n">
        <v>0.04</v>
      </c>
      <c r="JS386" s="1" t="n">
        <v>0.02</v>
      </c>
      <c r="JT386" s="1" t="n">
        <v>0.12</v>
      </c>
      <c r="JU386" s="1" t="n">
        <v>0.09</v>
      </c>
      <c r="JV386" s="1" t="n">
        <v>46</v>
      </c>
      <c r="JW386" s="1" t="n">
        <v>2760</v>
      </c>
      <c r="JX386" s="1" t="n">
        <v>41.4</v>
      </c>
      <c r="JY386" s="1" t="n">
        <v>23.705</v>
      </c>
      <c r="JZ386" s="1" t="n">
        <v>14.859</v>
      </c>
      <c r="KA386" s="1" t="n">
        <v>891.54</v>
      </c>
      <c r="KB386" s="1" t="n">
        <v>7.8675</v>
      </c>
      <c r="KC386" s="1" t="n">
        <v>2.367</v>
      </c>
      <c r="KD386" s="1" t="n">
        <v>142.02</v>
      </c>
      <c r="KE386" s="1" t="n">
        <v>57.226</v>
      </c>
      <c r="KF386" s="1" t="n">
        <v>103.226</v>
      </c>
      <c r="KG386" s="1" t="n">
        <v>175.7732</v>
      </c>
    </row>
    <row r="387" customFormat="false" ht="15" hidden="false" customHeight="true" outlineLevel="0" collapsed="false">
      <c r="A387" s="1" t="n">
        <v>31383</v>
      </c>
      <c r="B387" s="1" t="n">
        <v>2</v>
      </c>
      <c r="C387" s="1" t="n">
        <v>18</v>
      </c>
      <c r="D387" s="1" t="n">
        <v>1</v>
      </c>
      <c r="E387" s="1" t="n">
        <v>0</v>
      </c>
      <c r="F387" s="1" t="n">
        <v>0</v>
      </c>
      <c r="G387" s="1" t="n">
        <v>1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</v>
      </c>
      <c r="M387" s="1" t="n">
        <v>1</v>
      </c>
      <c r="N387" s="1" t="n">
        <v>0</v>
      </c>
      <c r="O387" s="1" t="n">
        <v>1</v>
      </c>
      <c r="P387" s="1" t="n">
        <f aca="false">SUM(E387:O387)</f>
        <v>4</v>
      </c>
      <c r="Q387" s="1" t="n">
        <v>120</v>
      </c>
      <c r="R387" s="1" t="n">
        <v>76</v>
      </c>
      <c r="U387" s="3" t="n">
        <v>78.1</v>
      </c>
      <c r="V387" s="3" t="n">
        <v>167</v>
      </c>
      <c r="W387" s="2" t="n">
        <v>28.0038724945319</v>
      </c>
      <c r="X387" s="2" t="n">
        <v>1</v>
      </c>
      <c r="Y387" s="3" t="n">
        <v>81</v>
      </c>
      <c r="Z387" s="3" t="n">
        <v>112</v>
      </c>
      <c r="AD387" s="3" t="n">
        <v>46.8</v>
      </c>
      <c r="AO387" s="1" t="n">
        <v>93</v>
      </c>
      <c r="AP387" s="1" t="n">
        <v>129</v>
      </c>
      <c r="AQ387" s="1" t="n">
        <v>206</v>
      </c>
      <c r="AR387" s="1" t="n">
        <v>189</v>
      </c>
      <c r="AS387" s="1" t="n">
        <v>97</v>
      </c>
      <c r="AT387" s="1" t="n">
        <v>1</v>
      </c>
      <c r="AU387" s="1" t="n">
        <f aca="false">((AO387*15)+(AP387*30)+(AQ387*30)+(AR387*30)+(AS387*15))-(AO387*120)</f>
        <v>7410</v>
      </c>
      <c r="AV387" s="1" t="n">
        <f aca="false">((AO387*15)+(AP387*30)+(AQ387*30)+(AR387*30)+(AS387*15))</f>
        <v>18570</v>
      </c>
      <c r="AX387" s="4" t="n">
        <f aca="false">10000/SQRT((AO387*BE387)*(AVERAGE(AO387:AS387)*AVERAGE(BE387:BI387)))</f>
        <v>2.47561932542472</v>
      </c>
      <c r="AY387" s="4" t="n">
        <v>1</v>
      </c>
      <c r="AZ387" s="2" t="n">
        <f aca="false">(AO387*BE387)/405</f>
        <v>3.88074074074074</v>
      </c>
      <c r="BA387" s="2" t="n">
        <v>1</v>
      </c>
      <c r="BB387" s="2" t="n">
        <f aca="false">1/(LOG(BE387)+LOG(AO387))</f>
        <v>0.312854928718585</v>
      </c>
      <c r="BC387" s="2" t="n">
        <f aca="false">(BF387-BE387)/(AP387-AO387)</f>
        <v>3.39166666666667</v>
      </c>
      <c r="BD387" s="2" t="n">
        <f aca="false">(20*BE387)/((AO387/18)-3.5)</f>
        <v>202.8</v>
      </c>
      <c r="BE387" s="3" t="n">
        <v>16.9</v>
      </c>
      <c r="BF387" s="3" t="n">
        <v>139</v>
      </c>
      <c r="BG387" s="3" t="n">
        <v>75.1</v>
      </c>
      <c r="BH387" s="3" t="n">
        <v>65.2</v>
      </c>
      <c r="BI387" s="3" t="n">
        <v>67.3</v>
      </c>
      <c r="BJ387" s="2" t="n">
        <f aca="false">((BE387*15)+(BF387*30)+(BG387*30)+(BH387*30)+(BI387*15))-(BE387*120)</f>
        <v>7614</v>
      </c>
      <c r="BK387" s="2" t="n">
        <f aca="false">((BE387*15)+(BF387*30)+(BG387*30)+(BH387*30)+(BI387*15))</f>
        <v>9642</v>
      </c>
      <c r="BL387" s="2" t="n">
        <f aca="false">(1/BE387)</f>
        <v>0.0591715976331361</v>
      </c>
      <c r="BM387" s="2" t="n">
        <f aca="false">(BJ387/AU387)</f>
        <v>1.02753036437247</v>
      </c>
      <c r="BN387" s="2" t="n">
        <f aca="false">(BK387/AV387)</f>
        <v>0.519224555735057</v>
      </c>
      <c r="BO387" s="2" t="n">
        <f aca="false">(AX387*BM387)</f>
        <v>2.54377402750119</v>
      </c>
      <c r="BP387" s="2" t="n">
        <f aca="false">(AX387*BN387)</f>
        <v>1.28540234441277</v>
      </c>
      <c r="BQ387" s="2" t="n">
        <v>1</v>
      </c>
      <c r="BR387" s="4" t="n">
        <f aca="false">(BC387*BL387)</f>
        <v>0.20069033530572</v>
      </c>
      <c r="BS387" s="1" t="n">
        <v>127</v>
      </c>
      <c r="BT387" s="1" t="n">
        <v>0</v>
      </c>
      <c r="BU387" s="1" t="n">
        <v>29</v>
      </c>
      <c r="BV387" s="1" t="n">
        <v>1</v>
      </c>
      <c r="BW387" s="1" t="n">
        <v>86</v>
      </c>
      <c r="BX387" s="1" t="n">
        <v>0</v>
      </c>
      <c r="BY387" s="1" t="n">
        <v>12</v>
      </c>
      <c r="BZ387" s="1" t="n">
        <v>61</v>
      </c>
      <c r="CA387" s="1" t="n">
        <v>0</v>
      </c>
      <c r="CB387" s="1" t="n">
        <v>3</v>
      </c>
      <c r="FM387" s="1" t="n">
        <v>2</v>
      </c>
      <c r="FN387" s="1" t="n">
        <v>2</v>
      </c>
      <c r="FO387" s="1" t="n">
        <v>2</v>
      </c>
      <c r="FP387" s="1" t="n">
        <v>2</v>
      </c>
      <c r="FQ387" s="1" t="n">
        <v>18.74</v>
      </c>
      <c r="FR387" s="1" t="n">
        <v>64.91825</v>
      </c>
      <c r="FS387" s="1" t="n">
        <v>0.25</v>
      </c>
      <c r="FT387" s="1" t="n">
        <v>2</v>
      </c>
      <c r="FU387" s="1" t="n">
        <v>4</v>
      </c>
      <c r="FV387" s="1" t="n">
        <v>1</v>
      </c>
      <c r="FW387" s="1" t="n">
        <v>1175.34</v>
      </c>
      <c r="FX387" s="1" t="n">
        <v>39.22</v>
      </c>
      <c r="FY387" s="1" t="n">
        <v>11.82</v>
      </c>
      <c r="FZ387" s="1" t="n">
        <v>13.88</v>
      </c>
      <c r="GA387" s="1" t="n">
        <v>13.74</v>
      </c>
      <c r="GB387" s="1" t="n">
        <v>162.92</v>
      </c>
      <c r="GC387" s="1" t="n">
        <v>9.89</v>
      </c>
      <c r="GD387" s="1" t="n">
        <v>5.88</v>
      </c>
      <c r="GE387" s="1" t="n">
        <v>3.84</v>
      </c>
      <c r="GF387" s="1" t="n">
        <v>62.63</v>
      </c>
      <c r="GG387" s="1" t="n">
        <v>0.4</v>
      </c>
      <c r="GH387" s="1" t="n">
        <v>4.47</v>
      </c>
      <c r="GI387" s="1" t="n">
        <v>3.23</v>
      </c>
      <c r="GJ387" s="1" t="n">
        <v>17.36</v>
      </c>
      <c r="GK387" s="1" t="n">
        <v>14.21</v>
      </c>
      <c r="GL387" s="1" t="n">
        <v>6.2</v>
      </c>
      <c r="GM387" s="1" t="n">
        <v>5</v>
      </c>
      <c r="GN387" s="1" t="n">
        <v>0</v>
      </c>
      <c r="GO387" s="1" t="n">
        <v>10.08</v>
      </c>
      <c r="GP387" s="1" t="n">
        <v>4.18</v>
      </c>
      <c r="GQ387" s="1" t="n">
        <v>1.87</v>
      </c>
      <c r="GR387" s="1" t="n">
        <v>0.43</v>
      </c>
      <c r="GS387" s="1" t="n">
        <v>620.06</v>
      </c>
      <c r="GT387" s="1" t="n">
        <v>7.24</v>
      </c>
      <c r="GU387" s="1" t="n">
        <v>0.17</v>
      </c>
      <c r="GV387" s="1" t="n">
        <v>189.43</v>
      </c>
      <c r="GW387" s="1" t="n">
        <v>820.56</v>
      </c>
      <c r="GX387" s="1" t="n">
        <v>1557.95</v>
      </c>
      <c r="GY387" s="1" t="n">
        <v>1181</v>
      </c>
      <c r="GZ387" s="1" t="n">
        <v>4.23</v>
      </c>
      <c r="HA387" s="1" t="n">
        <v>2.14</v>
      </c>
      <c r="HB387" s="1" t="n">
        <v>1.14</v>
      </c>
      <c r="HC387" s="1" t="n">
        <v>0</v>
      </c>
      <c r="HD387" s="1" t="n">
        <v>22.56</v>
      </c>
      <c r="HE387" s="1" t="n">
        <v>78.39</v>
      </c>
      <c r="HF387" s="1" t="n">
        <v>1.02</v>
      </c>
      <c r="HG387" s="1" t="n">
        <v>0.87</v>
      </c>
      <c r="HH387" s="1" t="n">
        <v>8.17</v>
      </c>
      <c r="HI387" s="1" t="n">
        <v>2.01</v>
      </c>
      <c r="HJ387" s="1" t="n">
        <v>0.79</v>
      </c>
      <c r="HK387" s="1" t="n">
        <v>3.46</v>
      </c>
      <c r="HL387" s="1" t="n">
        <v>189.72</v>
      </c>
      <c r="HM387" s="1" t="n">
        <v>1.37</v>
      </c>
      <c r="HN387" s="1" t="n">
        <v>13.14</v>
      </c>
      <c r="HO387" s="1" t="n">
        <v>1884.56</v>
      </c>
      <c r="HP387" s="1" t="n">
        <v>988.31</v>
      </c>
      <c r="HQ387" s="1" t="n">
        <v>24.1</v>
      </c>
      <c r="HR387" s="1" t="n">
        <v>477.31</v>
      </c>
      <c r="HS387" s="1" t="n">
        <v>104.74</v>
      </c>
      <c r="HT387" s="1" t="n">
        <v>1152.68</v>
      </c>
      <c r="HU387" s="1" t="n">
        <v>136.46</v>
      </c>
      <c r="HV387" s="1" t="n">
        <v>90.44</v>
      </c>
      <c r="HW387" s="1" t="n">
        <v>6</v>
      </c>
      <c r="HX387" s="1" t="n">
        <v>2.84</v>
      </c>
      <c r="HY387" s="1" t="n">
        <v>2.47</v>
      </c>
      <c r="HZ387" s="1" t="n">
        <v>0.12</v>
      </c>
      <c r="IA387" s="1" t="n">
        <v>4.39</v>
      </c>
      <c r="IB387" s="1" t="n">
        <v>0.68</v>
      </c>
      <c r="IC387" s="1" t="n">
        <v>8.36</v>
      </c>
      <c r="ID387" s="1" t="n">
        <v>2.65</v>
      </c>
      <c r="IE387" s="1" t="n">
        <v>9.88</v>
      </c>
      <c r="IF387" s="1" t="n">
        <v>15.68</v>
      </c>
      <c r="IG387" s="1" t="n">
        <v>11.17</v>
      </c>
      <c r="IH387" s="1" t="n">
        <v>63.44</v>
      </c>
      <c r="II387" s="1" t="n">
        <v>2.77</v>
      </c>
      <c r="IJ387" s="1" t="n">
        <v>23.57</v>
      </c>
      <c r="IK387" s="1" t="n">
        <v>15.22</v>
      </c>
      <c r="IL387" s="1" t="n">
        <v>883892.42</v>
      </c>
      <c r="IM387" s="1" t="n">
        <v>5425.32</v>
      </c>
      <c r="IN387" s="1" t="n">
        <v>37.49</v>
      </c>
      <c r="IO387" s="1" t="n">
        <v>0</v>
      </c>
      <c r="IP387" s="1" t="n">
        <v>0.02</v>
      </c>
      <c r="IQ387" s="1" t="n">
        <v>0.02</v>
      </c>
      <c r="IR387" s="1" t="n">
        <v>0.06</v>
      </c>
      <c r="IS387" s="1" t="n">
        <v>0.01</v>
      </c>
      <c r="IT387" s="1" t="n">
        <v>0</v>
      </c>
      <c r="IU387" s="1" t="n">
        <v>0.19</v>
      </c>
      <c r="IV387" s="1" t="n">
        <v>0.32</v>
      </c>
      <c r="IW387" s="1" t="n">
        <v>3.54</v>
      </c>
      <c r="IX387" s="1" t="n">
        <v>4.08</v>
      </c>
      <c r="IY387" s="1" t="n">
        <v>1.62</v>
      </c>
      <c r="IZ387" s="1" t="n">
        <v>1.44</v>
      </c>
      <c r="JA387" s="1" t="n">
        <v>0.32</v>
      </c>
      <c r="JB387" s="1" t="n">
        <v>0.04</v>
      </c>
      <c r="JC387" s="1" t="n">
        <v>8.82</v>
      </c>
      <c r="JD387" s="1" t="n">
        <v>6.33</v>
      </c>
      <c r="JE387" s="1" t="n">
        <v>0.39</v>
      </c>
      <c r="JF387" s="1" t="n">
        <v>0.01</v>
      </c>
      <c r="JG387" s="1" t="n">
        <v>0</v>
      </c>
      <c r="JH387" s="1" t="n">
        <v>5.87</v>
      </c>
      <c r="JI387" s="1" t="n">
        <v>3.02</v>
      </c>
      <c r="JJ387" s="1" t="n">
        <v>0.03</v>
      </c>
      <c r="JK387" s="1" t="n">
        <v>0.11</v>
      </c>
      <c r="JL387" s="1" t="n">
        <v>0.23</v>
      </c>
      <c r="JM387" s="1" t="n">
        <v>0.24</v>
      </c>
      <c r="JN387" s="1" t="n">
        <v>0</v>
      </c>
      <c r="JO387" s="1" t="n">
        <v>0.02</v>
      </c>
      <c r="JP387" s="1" t="n">
        <v>0.02</v>
      </c>
      <c r="JQ387" s="1" t="n">
        <v>0</v>
      </c>
      <c r="JR387" s="1" t="n">
        <v>0</v>
      </c>
      <c r="JS387" s="1" t="n">
        <v>0</v>
      </c>
      <c r="JT387" s="1" t="n">
        <v>0.01</v>
      </c>
      <c r="JU387" s="1" t="n">
        <v>0.01</v>
      </c>
      <c r="JV387" s="1" t="n">
        <v>56</v>
      </c>
      <c r="JW387" s="1" t="n">
        <v>3360</v>
      </c>
      <c r="JX387" s="1" t="n">
        <v>50.4</v>
      </c>
      <c r="JY387" s="1" t="n">
        <v>57.3055</v>
      </c>
      <c r="JZ387" s="1" t="n">
        <v>35.101</v>
      </c>
      <c r="KA387" s="1" t="n">
        <v>2106.06</v>
      </c>
      <c r="KB387" s="1" t="n">
        <v>8.0366</v>
      </c>
      <c r="KC387" s="1" t="n">
        <v>3.234</v>
      </c>
      <c r="KD387" s="1" t="n">
        <v>194.04</v>
      </c>
      <c r="KE387" s="1" t="n">
        <v>43.335</v>
      </c>
      <c r="KF387" s="1" t="n">
        <v>99.33501</v>
      </c>
      <c r="KG387" s="1" t="n">
        <v>88.8921</v>
      </c>
    </row>
    <row r="388" customFormat="false" ht="15" hidden="false" customHeight="true" outlineLevel="0" collapsed="false">
      <c r="A388" s="1" t="n">
        <v>31386</v>
      </c>
      <c r="B388" s="1" t="n">
        <v>1</v>
      </c>
      <c r="C388" s="1" t="n">
        <v>53</v>
      </c>
      <c r="D388" s="1" t="n">
        <v>1</v>
      </c>
      <c r="E388" s="1" t="n">
        <v>1</v>
      </c>
      <c r="F388" s="1" t="n">
        <v>1</v>
      </c>
      <c r="G388" s="1" t="n">
        <v>1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</v>
      </c>
      <c r="M388" s="1" t="n">
        <v>1</v>
      </c>
      <c r="N388" s="1" t="n">
        <v>0</v>
      </c>
      <c r="P388" s="1" t="n">
        <f aca="false">SUM(E388:O388)</f>
        <v>4</v>
      </c>
      <c r="Q388" s="1" t="n">
        <v>120</v>
      </c>
      <c r="R388" s="1" t="n">
        <v>70</v>
      </c>
      <c r="U388" s="3" t="n">
        <v>83.9</v>
      </c>
      <c r="V388" s="3" t="n">
        <v>169</v>
      </c>
      <c r="W388" s="2" t="n">
        <v>29.3757221385806</v>
      </c>
      <c r="X388" s="2" t="n">
        <v>1</v>
      </c>
      <c r="Y388" s="3" t="n">
        <v>95</v>
      </c>
      <c r="Z388" s="3" t="n">
        <v>103</v>
      </c>
      <c r="AD388" s="3" t="n">
        <v>36.4</v>
      </c>
      <c r="AO388" s="1" t="n">
        <v>98</v>
      </c>
      <c r="AP388" s="1" t="n">
        <v>148</v>
      </c>
      <c r="AQ388" s="1" t="n">
        <v>166</v>
      </c>
      <c r="AR388" s="1" t="n">
        <v>134</v>
      </c>
      <c r="AS388" s="1" t="n">
        <v>122</v>
      </c>
      <c r="AT388" s="1" t="n">
        <v>1</v>
      </c>
      <c r="AU388" s="1" t="n">
        <f aca="false">((AO388*15)+(AP388*30)+(AQ388*30)+(AR388*30)+(AS388*15))-(AO388*120)</f>
        <v>4980</v>
      </c>
      <c r="AV388" s="1" t="n">
        <f aca="false">((AO388*15)+(AP388*30)+(AQ388*30)+(AR388*30)+(AS388*15))</f>
        <v>16740</v>
      </c>
      <c r="AX388" s="4" t="n">
        <f aca="false">10000/SQRT((AO388*BE388)*(AVERAGE(AO388:AS388)*AVERAGE(BE388:BI388)))</f>
        <v>2.36177689354232</v>
      </c>
      <c r="AY388" s="4" t="n">
        <v>1</v>
      </c>
      <c r="AZ388" s="2" t="n">
        <f aca="false">(AO388*BE388)/405</f>
        <v>4.28296296296296</v>
      </c>
      <c r="BA388" s="2" t="n">
        <v>1</v>
      </c>
      <c r="BB388" s="2" t="n">
        <f aca="false">1/(LOG(BE388)+LOG(AO388))</f>
        <v>0.308718264731988</v>
      </c>
      <c r="BC388" s="2" t="n">
        <f aca="false">(BF388-BE388)/(AP388-AO388)</f>
        <v>0.992</v>
      </c>
      <c r="BD388" s="2" t="n">
        <f aca="false">(20*BE388)/((AO388/18)-3.5)</f>
        <v>182.057142857143</v>
      </c>
      <c r="BE388" s="3" t="n">
        <v>17.7</v>
      </c>
      <c r="BF388" s="3" t="n">
        <v>67.3</v>
      </c>
      <c r="BG388" s="3" t="n">
        <v>103</v>
      </c>
      <c r="BH388" s="3" t="n">
        <v>90.8</v>
      </c>
      <c r="BI388" s="3" t="n">
        <v>108</v>
      </c>
      <c r="BJ388" s="2" t="n">
        <f aca="false">((BE388*15)+(BF388*30)+(BG388*30)+(BH388*30)+(BI388*15))-(BE388*120)</f>
        <v>7594.5</v>
      </c>
      <c r="BK388" s="2" t="n">
        <f aca="false">((BE388*15)+(BF388*30)+(BG388*30)+(BH388*30)+(BI388*15))</f>
        <v>9718.5</v>
      </c>
      <c r="BL388" s="2" t="n">
        <f aca="false">(1/BE388)</f>
        <v>0.0564971751412429</v>
      </c>
      <c r="BM388" s="2" t="n">
        <f aca="false">(BJ388/AU388)</f>
        <v>1.525</v>
      </c>
      <c r="BN388" s="2" t="n">
        <f aca="false">(BK388/AV388)</f>
        <v>0.580555555555556</v>
      </c>
      <c r="BO388" s="2" t="n">
        <f aca="false">(AX388*BM388)</f>
        <v>3.60170976265205</v>
      </c>
      <c r="BP388" s="2" t="n">
        <f aca="false">(AX388*BN388)</f>
        <v>1.37114269652874</v>
      </c>
      <c r="BQ388" s="2" t="n">
        <v>2</v>
      </c>
      <c r="BR388" s="4" t="n">
        <f aca="false">(BC388*BL388)</f>
        <v>0.056045197740113</v>
      </c>
      <c r="BU388" s="1" t="n">
        <v>11</v>
      </c>
      <c r="BV388" s="1" t="n">
        <v>1</v>
      </c>
      <c r="CB388" s="1" t="n">
        <v>3</v>
      </c>
      <c r="CN388" s="1" t="n">
        <v>2441</v>
      </c>
      <c r="CO388" s="1" t="n">
        <v>11.56902908644</v>
      </c>
      <c r="CP388" s="1" t="n">
        <v>38.9348627611635</v>
      </c>
      <c r="CQ388" s="1" t="n">
        <v>4.68250716919295</v>
      </c>
      <c r="CR388" s="1" t="n">
        <v>13.2732486685785</v>
      </c>
      <c r="CS388" s="1" t="n">
        <v>7.18967636214666</v>
      </c>
      <c r="CT388" s="1" t="n">
        <v>50.4875051208521</v>
      </c>
      <c r="CU388" s="1" t="n">
        <v>2.9</v>
      </c>
      <c r="CV388" s="1" t="n">
        <v>3.8</v>
      </c>
      <c r="CW388" s="1" t="n">
        <v>13.9</v>
      </c>
      <c r="CX388" s="1" t="n">
        <v>0</v>
      </c>
      <c r="CY388" s="1" t="n">
        <v>1.8</v>
      </c>
      <c r="CZ388" s="1" t="n">
        <v>9</v>
      </c>
      <c r="DA388" s="1" t="n">
        <v>0.3</v>
      </c>
      <c r="DB388" s="1" t="n">
        <v>1.6</v>
      </c>
      <c r="DC388" s="1" t="n">
        <v>0</v>
      </c>
      <c r="DD388" s="1" t="n">
        <v>70.6</v>
      </c>
      <c r="DE388" s="1" t="n">
        <v>105.6</v>
      </c>
      <c r="DF388" s="1" t="n">
        <v>12.7</v>
      </c>
      <c r="DG388" s="1" t="n">
        <v>36</v>
      </c>
      <c r="DH388" s="1" t="n">
        <v>19.5</v>
      </c>
      <c r="DI388" s="1" t="n">
        <v>1558</v>
      </c>
      <c r="DJ388" s="1" t="n">
        <v>308.1</v>
      </c>
      <c r="DK388" s="1" t="n">
        <v>44.7</v>
      </c>
      <c r="DL388" s="1" t="n">
        <v>25.9</v>
      </c>
      <c r="DM388" s="1" t="n">
        <v>959</v>
      </c>
      <c r="DN388" s="1" t="n">
        <v>257</v>
      </c>
      <c r="DO388" s="1" t="n">
        <v>1.06</v>
      </c>
      <c r="DP388" s="1" t="n">
        <v>0.64</v>
      </c>
      <c r="DQ388" s="1" t="n">
        <v>1.11</v>
      </c>
      <c r="DR388" s="1" t="n">
        <v>1.15</v>
      </c>
      <c r="DS388" s="1" t="n">
        <v>16.8</v>
      </c>
      <c r="DT388" s="1" t="n">
        <v>255.6</v>
      </c>
      <c r="DU388" s="1" t="n">
        <v>2.54</v>
      </c>
      <c r="DV388" s="1" t="n">
        <v>7.49</v>
      </c>
      <c r="DW388" s="1" t="n">
        <v>10.77</v>
      </c>
      <c r="DX388" s="1" t="n">
        <v>701</v>
      </c>
      <c r="DY388" s="1" t="n">
        <v>12.53</v>
      </c>
      <c r="DZ388" s="1" t="n">
        <v>1835</v>
      </c>
      <c r="EA388" s="1" t="n">
        <v>211</v>
      </c>
      <c r="EB388" s="1" t="n">
        <v>1187</v>
      </c>
      <c r="EC388" s="1" t="n">
        <v>490</v>
      </c>
      <c r="ED388" s="1" t="n">
        <v>38</v>
      </c>
      <c r="EE388" s="1" t="n">
        <v>3.3</v>
      </c>
      <c r="EF388" s="1" t="n">
        <v>0</v>
      </c>
      <c r="EG388" s="1" t="n">
        <v>10</v>
      </c>
      <c r="EH388" s="1" t="n">
        <v>1</v>
      </c>
      <c r="EI388" s="1" t="n">
        <v>150</v>
      </c>
      <c r="EJ388" s="1" t="n">
        <v>6</v>
      </c>
      <c r="EK388" s="1" t="n">
        <v>1</v>
      </c>
      <c r="EL388" s="1" t="n">
        <v>150</v>
      </c>
      <c r="EM388" s="1" t="n">
        <v>1500</v>
      </c>
      <c r="EN388" s="1" t="n">
        <v>0</v>
      </c>
      <c r="EO388" s="1" t="n">
        <v>4</v>
      </c>
      <c r="EP388" s="1" t="n">
        <v>0</v>
      </c>
      <c r="EQ388" s="1" t="n">
        <v>0</v>
      </c>
      <c r="ER388" s="1" t="n">
        <v>0</v>
      </c>
      <c r="ES388" s="1" t="n">
        <v>0</v>
      </c>
      <c r="ET388" s="1" t="n">
        <v>0</v>
      </c>
      <c r="EU388" s="1" t="n">
        <v>0</v>
      </c>
      <c r="EV388" s="1" t="n">
        <v>0</v>
      </c>
      <c r="EW388" s="1" t="n">
        <v>0</v>
      </c>
      <c r="EX388" s="1" t="n">
        <v>0</v>
      </c>
      <c r="EY388" s="1" t="n">
        <v>0</v>
      </c>
      <c r="EZ388" s="1" t="n">
        <v>0</v>
      </c>
      <c r="FA388" s="1" t="n">
        <v>0</v>
      </c>
      <c r="FB388" s="1" t="n">
        <v>0</v>
      </c>
      <c r="FC388" s="1" t="n">
        <v>0</v>
      </c>
      <c r="FD388" s="1" t="n">
        <v>0</v>
      </c>
      <c r="FE388" s="1" t="n">
        <v>0</v>
      </c>
      <c r="FF388" s="1" t="n">
        <v>0</v>
      </c>
      <c r="FG388" s="1" t="n">
        <v>0</v>
      </c>
      <c r="FH388" s="1" t="n">
        <v>0</v>
      </c>
      <c r="FI388" s="1" t="n">
        <v>4</v>
      </c>
      <c r="FJ388" s="1" t="n">
        <v>1</v>
      </c>
      <c r="FK388" s="1" t="n">
        <v>5</v>
      </c>
      <c r="FL388" s="1" t="n">
        <v>0</v>
      </c>
      <c r="FM388" s="1" t="n">
        <v>4</v>
      </c>
      <c r="FN388" s="1" t="n">
        <v>4</v>
      </c>
      <c r="FO388" s="1" t="n">
        <v>2</v>
      </c>
      <c r="FP388" s="1" t="n">
        <v>2</v>
      </c>
      <c r="FQ388" s="1" t="n">
        <v>33.62012</v>
      </c>
      <c r="FR388" s="1" t="n">
        <v>294.7837</v>
      </c>
      <c r="FS388" s="1" t="n">
        <v>0.18</v>
      </c>
      <c r="FT388" s="1" t="n">
        <v>6</v>
      </c>
      <c r="FU388" s="1" t="n">
        <v>3</v>
      </c>
      <c r="FV388" s="1" t="n">
        <v>3</v>
      </c>
      <c r="FW388" s="1" t="n">
        <v>1354.86</v>
      </c>
      <c r="FX388" s="1" t="n">
        <v>35.98</v>
      </c>
      <c r="FY388" s="1" t="n">
        <v>9.73</v>
      </c>
      <c r="FZ388" s="1" t="n">
        <v>7.8</v>
      </c>
      <c r="GA388" s="1" t="n">
        <v>14.83</v>
      </c>
      <c r="GB388" s="1" t="n">
        <v>256.59</v>
      </c>
      <c r="GC388" s="1" t="n">
        <v>24.11</v>
      </c>
      <c r="GD388" s="1" t="n">
        <v>18.8</v>
      </c>
      <c r="GE388" s="1" t="n">
        <v>1.27</v>
      </c>
      <c r="GF388" s="1" t="n">
        <v>110.97</v>
      </c>
      <c r="GG388" s="1" t="n">
        <v>0.59</v>
      </c>
      <c r="GH388" s="1" t="n">
        <v>10.89</v>
      </c>
      <c r="GI388" s="1" t="n">
        <v>7.13</v>
      </c>
      <c r="GJ388" s="1" t="n">
        <v>25.03</v>
      </c>
      <c r="GK388" s="1" t="n">
        <v>25.31</v>
      </c>
      <c r="GL388" s="1" t="n">
        <v>11.25</v>
      </c>
      <c r="GM388" s="1" t="n">
        <v>7.12</v>
      </c>
      <c r="GN388" s="1" t="n">
        <v>0</v>
      </c>
      <c r="GO388" s="1" t="n">
        <v>12.01</v>
      </c>
      <c r="GP388" s="1" t="n">
        <v>2.73</v>
      </c>
      <c r="GQ388" s="1" t="n">
        <v>2.88</v>
      </c>
      <c r="GR388" s="1" t="n">
        <v>1.07</v>
      </c>
      <c r="GS388" s="1" t="n">
        <v>556.92</v>
      </c>
      <c r="GT388" s="1" t="n">
        <v>9.14</v>
      </c>
      <c r="GU388" s="1" t="n">
        <v>0.32</v>
      </c>
      <c r="GV388" s="1" t="n">
        <v>309.2</v>
      </c>
      <c r="GW388" s="1" t="n">
        <v>954.7</v>
      </c>
      <c r="GX388" s="1" t="n">
        <v>2656.04</v>
      </c>
      <c r="GY388" s="1" t="n">
        <v>872.73</v>
      </c>
      <c r="GZ388" s="1" t="n">
        <v>4.33</v>
      </c>
      <c r="HA388" s="1" t="n">
        <v>1.26</v>
      </c>
      <c r="HB388" s="1" t="n">
        <v>3.48</v>
      </c>
      <c r="HC388" s="1" t="n">
        <v>0</v>
      </c>
      <c r="HD388" s="1" t="n">
        <v>25.26</v>
      </c>
      <c r="HE388" s="1" t="n">
        <v>264.62</v>
      </c>
      <c r="HF388" s="1" t="n">
        <v>1</v>
      </c>
      <c r="HG388" s="1" t="n">
        <v>0.71</v>
      </c>
      <c r="HH388" s="1" t="n">
        <v>12.89</v>
      </c>
      <c r="HI388" s="1" t="n">
        <v>2.78</v>
      </c>
      <c r="HJ388" s="1" t="n">
        <v>1.43</v>
      </c>
      <c r="HK388" s="1" t="n">
        <v>0.49</v>
      </c>
      <c r="HL388" s="1" t="n">
        <v>227.31</v>
      </c>
      <c r="HM388" s="1" t="n">
        <v>1.47</v>
      </c>
      <c r="HN388" s="1" t="n">
        <v>69.54</v>
      </c>
      <c r="HO388" s="1" t="n">
        <v>4662.93</v>
      </c>
      <c r="HP388" s="1" t="n">
        <v>7261.77</v>
      </c>
      <c r="HQ388" s="1" t="n">
        <v>28.14</v>
      </c>
      <c r="HR388" s="1" t="n">
        <v>2531.13</v>
      </c>
      <c r="HS388" s="1" t="n">
        <v>783.15</v>
      </c>
      <c r="HT388" s="1" t="n">
        <v>6609.69</v>
      </c>
      <c r="HU388" s="1" t="n">
        <v>1637.65</v>
      </c>
      <c r="HV388" s="1" t="n">
        <v>87.95</v>
      </c>
      <c r="HW388" s="1" t="n">
        <v>4.86</v>
      </c>
      <c r="HX388" s="1" t="n">
        <v>4.46</v>
      </c>
      <c r="HY388" s="1" t="n">
        <v>3.72</v>
      </c>
      <c r="HZ388" s="1" t="n">
        <v>0.22</v>
      </c>
      <c r="IA388" s="1" t="n">
        <v>5.3</v>
      </c>
      <c r="IB388" s="1" t="n">
        <v>1.23</v>
      </c>
      <c r="IC388" s="1" t="n">
        <v>11.33</v>
      </c>
      <c r="ID388" s="1" t="n">
        <v>4.64</v>
      </c>
      <c r="IE388" s="1" t="n">
        <v>6.08</v>
      </c>
      <c r="IF388" s="1" t="n">
        <v>8.38</v>
      </c>
      <c r="IG388" s="1" t="n">
        <v>6.18</v>
      </c>
      <c r="IH388" s="1" t="n">
        <v>63.81</v>
      </c>
      <c r="II388" s="1" t="n">
        <v>2.01</v>
      </c>
      <c r="IJ388" s="1" t="n">
        <v>293.94</v>
      </c>
      <c r="IK388" s="1" t="n">
        <v>67.51</v>
      </c>
      <c r="IL388" s="1" t="n">
        <v>1790995.4</v>
      </c>
      <c r="IM388" s="1" t="n">
        <v>6979.99</v>
      </c>
      <c r="IN388" s="1" t="n">
        <v>19.59</v>
      </c>
      <c r="IO388" s="1" t="n">
        <v>0.03</v>
      </c>
      <c r="IP388" s="1" t="n">
        <v>0</v>
      </c>
      <c r="IQ388" s="1" t="n">
        <v>0.01</v>
      </c>
      <c r="IR388" s="1" t="n">
        <v>0.02</v>
      </c>
      <c r="IS388" s="1" t="n">
        <v>0.13</v>
      </c>
      <c r="IT388" s="1" t="n">
        <v>0.02</v>
      </c>
      <c r="IU388" s="1" t="n">
        <v>0.23</v>
      </c>
      <c r="IV388" s="1" t="n">
        <v>0.2</v>
      </c>
      <c r="IW388" s="1" t="n">
        <v>3.37</v>
      </c>
      <c r="IX388" s="1" t="n">
        <v>2.47</v>
      </c>
      <c r="IY388" s="1" t="n">
        <v>1.27</v>
      </c>
      <c r="IZ388" s="1" t="n">
        <v>0.71</v>
      </c>
      <c r="JA388" s="1" t="n">
        <v>0.4</v>
      </c>
      <c r="JB388" s="1" t="n">
        <v>0</v>
      </c>
      <c r="JC388" s="1" t="n">
        <v>6.85</v>
      </c>
      <c r="JD388" s="1" t="n">
        <v>4.42</v>
      </c>
      <c r="JE388" s="1" t="n">
        <v>0.15</v>
      </c>
      <c r="JF388" s="1" t="n">
        <v>0.05</v>
      </c>
      <c r="JG388" s="1" t="n">
        <v>0</v>
      </c>
      <c r="JH388" s="1" t="n">
        <v>4.77</v>
      </c>
      <c r="JI388" s="1" t="n">
        <v>4</v>
      </c>
      <c r="JJ388" s="1" t="n">
        <v>0</v>
      </c>
      <c r="JK388" s="1" t="n">
        <v>0.04</v>
      </c>
      <c r="JL388" s="1" t="n">
        <v>0.4</v>
      </c>
      <c r="JM388" s="1" t="n">
        <v>0.43</v>
      </c>
      <c r="JN388" s="1" t="n">
        <v>0</v>
      </c>
      <c r="JO388" s="1" t="n">
        <v>0.02</v>
      </c>
      <c r="JP388" s="1" t="n">
        <v>0.01</v>
      </c>
      <c r="JQ388" s="1" t="n">
        <v>0.02</v>
      </c>
      <c r="JR388" s="1" t="n">
        <v>0.02</v>
      </c>
      <c r="JS388" s="1" t="n">
        <v>0</v>
      </c>
      <c r="JT388" s="1" t="n">
        <v>0.06</v>
      </c>
      <c r="JU388" s="1" t="n">
        <v>0.06</v>
      </c>
      <c r="JV388" s="1" t="n">
        <v>60</v>
      </c>
      <c r="JW388" s="1" t="n">
        <v>3600</v>
      </c>
      <c r="JX388" s="1" t="n">
        <v>54</v>
      </c>
      <c r="KB388" s="1" t="n">
        <v>42.975</v>
      </c>
      <c r="KC388" s="1" t="n">
        <v>15.625</v>
      </c>
      <c r="KD388" s="1" t="n">
        <v>937.5</v>
      </c>
      <c r="KE388" s="1" t="n">
        <v>58.625</v>
      </c>
      <c r="KF388" s="1" t="n">
        <v>118.625</v>
      </c>
      <c r="KG388" s="1" t="n">
        <v>142.975</v>
      </c>
    </row>
    <row r="389" customFormat="false" ht="15" hidden="false" customHeight="true" outlineLevel="0" collapsed="false">
      <c r="A389" s="1" t="n">
        <v>31387</v>
      </c>
      <c r="B389" s="1" t="n">
        <v>2</v>
      </c>
      <c r="C389" s="1" t="n">
        <v>42</v>
      </c>
      <c r="D389" s="1" t="n">
        <v>1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</v>
      </c>
      <c r="M389" s="1" t="n">
        <v>1</v>
      </c>
      <c r="N389" s="1" t="n">
        <v>0</v>
      </c>
      <c r="P389" s="1" t="n">
        <f aca="false">SUM(E389:O389)</f>
        <v>1</v>
      </c>
      <c r="Q389" s="1" t="n">
        <v>150</v>
      </c>
      <c r="R389" s="1" t="n">
        <v>88</v>
      </c>
      <c r="U389" s="3" t="n">
        <v>97.1</v>
      </c>
      <c r="V389" s="3" t="n">
        <v>169.5</v>
      </c>
      <c r="W389" s="2" t="n">
        <v>33.7971302024869</v>
      </c>
      <c r="X389" s="2" t="n">
        <v>2</v>
      </c>
      <c r="Y389" s="3" t="n">
        <v>98</v>
      </c>
      <c r="Z389" s="3" t="n">
        <v>121</v>
      </c>
      <c r="AD389" s="3" t="n">
        <v>48.8</v>
      </c>
      <c r="AO389" s="1" t="n">
        <v>111</v>
      </c>
      <c r="AP389" s="1" t="n">
        <v>168</v>
      </c>
      <c r="AQ389" s="1" t="n">
        <v>184</v>
      </c>
      <c r="AR389" s="1" t="n">
        <v>181</v>
      </c>
      <c r="AS389" s="1" t="n">
        <v>177</v>
      </c>
      <c r="AT389" s="1" t="n">
        <v>4</v>
      </c>
      <c r="AU389" s="1" t="n">
        <f aca="false">((AO389*15)+(AP389*30)+(AQ389*30)+(AR389*30)+(AS389*15))-(AO389*120)</f>
        <v>6990</v>
      </c>
      <c r="AV389" s="1" t="n">
        <f aca="false">((AO389*15)+(AP389*30)+(AQ389*30)+(AR389*30)+(AS389*15))</f>
        <v>20310</v>
      </c>
      <c r="AX389" s="4" t="n">
        <f aca="false">10000/SQRT((AO389*BE389)*(AVERAGE(AO389:AS389)*AVERAGE(BE389:BI389)))</f>
        <v>2.09688815785075</v>
      </c>
      <c r="AY389" s="4" t="n">
        <v>1</v>
      </c>
      <c r="AZ389" s="2" t="n">
        <f aca="false">(AO389*BE389)/405</f>
        <v>4.57703703703704</v>
      </c>
      <c r="BA389" s="2" t="n">
        <v>1</v>
      </c>
      <c r="BB389" s="2" t="n">
        <f aca="false">1/(LOG(BE389)+LOG(AO389))</f>
        <v>0.305993858189234</v>
      </c>
      <c r="BC389" s="2" t="n">
        <f aca="false">(BF389-BE389)/(AP389-AO389)</f>
        <v>0.919298245614035</v>
      </c>
      <c r="BD389" s="2" t="n">
        <f aca="false">(20*BE389)/((AO389/18)-3.5)</f>
        <v>125.25</v>
      </c>
      <c r="BE389" s="3" t="n">
        <v>16.7</v>
      </c>
      <c r="BF389" s="3" t="n">
        <v>69.1</v>
      </c>
      <c r="BG389" s="3" t="n">
        <v>83.1</v>
      </c>
      <c r="BH389" s="3" t="n">
        <v>110</v>
      </c>
      <c r="BI389" s="3" t="n">
        <v>94.7</v>
      </c>
      <c r="BJ389" s="2" t="n">
        <f aca="false">((BE389*15)+(BF389*30)+(BG389*30)+(BH389*30)+(BI389*15))-(BE389*120)</f>
        <v>7533</v>
      </c>
      <c r="BK389" s="2" t="n">
        <f aca="false">((BE389*15)+(BF389*30)+(BG389*30)+(BH389*30)+(BI389*15))</f>
        <v>9537</v>
      </c>
      <c r="BL389" s="2" t="n">
        <f aca="false">(1/BE389)</f>
        <v>0.0598802395209581</v>
      </c>
      <c r="BM389" s="2" t="n">
        <f aca="false">(BJ389/AU389)</f>
        <v>1.07768240343348</v>
      </c>
      <c r="BN389" s="2" t="n">
        <f aca="false">(BK389/AV389)</f>
        <v>0.469571639586411</v>
      </c>
      <c r="BO389" s="2" t="n">
        <f aca="false">(AX389*BM389)</f>
        <v>2.25977946968379</v>
      </c>
      <c r="BP389" s="2" t="n">
        <f aca="false">(AX389*BN389)</f>
        <v>0.984639210311303</v>
      </c>
      <c r="BQ389" s="2" t="n">
        <v>1</v>
      </c>
      <c r="BR389" s="4" t="n">
        <f aca="false">(BC389*BL389)</f>
        <v>0.055047799138565</v>
      </c>
      <c r="BU389" s="1" t="n">
        <v>38</v>
      </c>
      <c r="BV389" s="1" t="n">
        <v>1</v>
      </c>
      <c r="CB389" s="1" t="n">
        <v>5</v>
      </c>
      <c r="CC389" s="1" t="n">
        <v>2</v>
      </c>
      <c r="CN389" s="1" t="n">
        <v>1501</v>
      </c>
      <c r="CO389" s="1" t="n">
        <v>17.6149233844104</v>
      </c>
      <c r="CP389" s="1" t="n">
        <v>28.1572285143238</v>
      </c>
      <c r="CQ389" s="1" t="n">
        <v>10.7328447701532</v>
      </c>
      <c r="CR389" s="1" t="n">
        <v>4.55696202531646</v>
      </c>
      <c r="CS389" s="1" t="n">
        <v>1.91872085276482</v>
      </c>
      <c r="CT389" s="1" t="n">
        <v>54.6835443037975</v>
      </c>
      <c r="CU389" s="1" t="n">
        <v>5.91</v>
      </c>
      <c r="CV389" s="1" t="n">
        <v>2.7</v>
      </c>
      <c r="CW389" s="1" t="n">
        <v>3.41</v>
      </c>
      <c r="CX389" s="1" t="n">
        <v>0</v>
      </c>
      <c r="CY389" s="1" t="n">
        <v>0.97</v>
      </c>
      <c r="CZ389" s="1" t="n">
        <v>0.46</v>
      </c>
      <c r="DA389" s="1" t="n">
        <v>0</v>
      </c>
      <c r="DB389" s="1" t="n">
        <v>3.59</v>
      </c>
      <c r="DC389" s="1" t="n">
        <v>0</v>
      </c>
      <c r="DD389" s="1" t="n">
        <v>66.1</v>
      </c>
      <c r="DE389" s="1" t="n">
        <v>46.96</v>
      </c>
      <c r="DF389" s="1" t="n">
        <v>17.9</v>
      </c>
      <c r="DG389" s="1" t="n">
        <v>7.6</v>
      </c>
      <c r="DH389" s="1" t="n">
        <v>3.2</v>
      </c>
      <c r="DI389" s="1" t="n">
        <v>126</v>
      </c>
      <c r="DJ389" s="1" t="n">
        <v>205.2</v>
      </c>
      <c r="DK389" s="1" t="n">
        <v>52.9</v>
      </c>
      <c r="DL389" s="1" t="n">
        <v>6.2</v>
      </c>
      <c r="DM389" s="1" t="n">
        <v>1528</v>
      </c>
      <c r="DN389" s="1" t="n">
        <v>527</v>
      </c>
      <c r="DO389" s="1" t="n">
        <v>0.79</v>
      </c>
      <c r="DP389" s="1" t="n">
        <v>1.83</v>
      </c>
      <c r="DQ389" s="1" t="n">
        <v>0.84</v>
      </c>
      <c r="DR389" s="1" t="n">
        <v>3.64</v>
      </c>
      <c r="DS389" s="1" t="n">
        <v>110</v>
      </c>
      <c r="DT389" s="1" t="n">
        <v>150.4</v>
      </c>
      <c r="DU389" s="1" t="n">
        <v>4.3</v>
      </c>
      <c r="DV389" s="1" t="n">
        <v>11.05</v>
      </c>
      <c r="DW389" s="1" t="n">
        <v>0.24</v>
      </c>
      <c r="DX389" s="1" t="n">
        <v>1583</v>
      </c>
      <c r="DY389" s="1" t="n">
        <v>5.08</v>
      </c>
      <c r="DZ389" s="1" t="n">
        <v>2809</v>
      </c>
      <c r="EA389" s="1" t="n">
        <v>200</v>
      </c>
      <c r="EB389" s="1" t="n">
        <v>2247</v>
      </c>
      <c r="EC389" s="1" t="n">
        <v>1147</v>
      </c>
      <c r="ED389" s="1" t="n">
        <v>37</v>
      </c>
      <c r="EE389" s="1" t="n">
        <v>6.4</v>
      </c>
      <c r="EF389" s="1" t="n">
        <v>0</v>
      </c>
      <c r="EG389" s="1" t="n">
        <v>10</v>
      </c>
      <c r="EH389" s="1" t="n">
        <v>7</v>
      </c>
      <c r="EI389" s="1" t="n">
        <v>500</v>
      </c>
      <c r="EJ389" s="1" t="s">
        <v>425</v>
      </c>
      <c r="EK389" s="1" t="s">
        <v>425</v>
      </c>
      <c r="EL389" s="1" t="s">
        <v>425</v>
      </c>
      <c r="EM389" s="1" t="n">
        <v>3000</v>
      </c>
      <c r="EN389" s="1" t="n">
        <v>1000</v>
      </c>
      <c r="EO389" s="1" t="n">
        <v>4</v>
      </c>
      <c r="EP389" s="1" t="n">
        <v>0</v>
      </c>
      <c r="EQ389" s="1" t="n">
        <v>0</v>
      </c>
      <c r="ER389" s="1" t="n">
        <v>0</v>
      </c>
      <c r="ES389" s="1" t="n">
        <v>0</v>
      </c>
      <c r="ET389" s="1" t="n">
        <v>0</v>
      </c>
      <c r="EU389" s="1" t="n">
        <v>0</v>
      </c>
      <c r="EV389" s="1" t="n">
        <v>0</v>
      </c>
      <c r="EW389" s="1" t="n">
        <v>0</v>
      </c>
      <c r="EX389" s="1" t="n">
        <v>0</v>
      </c>
      <c r="EY389" s="1" t="n">
        <v>0</v>
      </c>
      <c r="EZ389" s="1" t="n">
        <v>0</v>
      </c>
      <c r="FA389" s="1" t="n">
        <v>0</v>
      </c>
      <c r="FB389" s="1" t="n">
        <v>0</v>
      </c>
      <c r="FC389" s="1" t="n">
        <v>0</v>
      </c>
      <c r="FD389" s="1" t="n">
        <v>0</v>
      </c>
      <c r="FE389" s="1" t="n">
        <v>0</v>
      </c>
      <c r="FF389" s="1" t="n">
        <v>1</v>
      </c>
      <c r="FG389" s="1" t="n">
        <v>5</v>
      </c>
      <c r="FH389" s="1" t="n">
        <v>1</v>
      </c>
      <c r="FI389" s="1" t="n">
        <v>12</v>
      </c>
      <c r="FJ389" s="1" t="n">
        <v>2</v>
      </c>
      <c r="FK389" s="1" t="n">
        <v>1</v>
      </c>
      <c r="FL389" s="1" t="n">
        <v>3</v>
      </c>
      <c r="FQ389" s="1" t="n">
        <v>20.44012</v>
      </c>
      <c r="FR389" s="1" t="n">
        <v>102.7662</v>
      </c>
      <c r="FS389" s="1" t="n">
        <v>0.02</v>
      </c>
      <c r="FT389" s="1" t="n">
        <v>1</v>
      </c>
      <c r="FU389" s="1" t="n">
        <v>2</v>
      </c>
      <c r="FV389" s="1" t="n">
        <v>2</v>
      </c>
      <c r="FW389" s="1" t="n">
        <v>1506.98</v>
      </c>
      <c r="FX389" s="1" t="n">
        <v>46.99</v>
      </c>
      <c r="FY389" s="1" t="n">
        <v>19.99</v>
      </c>
      <c r="FZ389" s="1" t="n">
        <v>20.91</v>
      </c>
      <c r="GA389" s="1" t="n">
        <v>21.48</v>
      </c>
      <c r="GB389" s="1" t="n">
        <v>240.55</v>
      </c>
      <c r="GC389" s="1" t="n">
        <v>16.4</v>
      </c>
      <c r="GD389" s="1" t="n">
        <v>18.27</v>
      </c>
      <c r="GE389" s="1" t="n">
        <v>1.72</v>
      </c>
      <c r="GF389" s="1" t="n">
        <v>72.79</v>
      </c>
      <c r="GG389" s="1" t="n">
        <v>0.91</v>
      </c>
      <c r="GH389" s="1" t="n">
        <v>9.98</v>
      </c>
      <c r="GI389" s="1" t="n">
        <v>6.27</v>
      </c>
      <c r="GJ389" s="1" t="n">
        <v>24.5</v>
      </c>
      <c r="GK389" s="1" t="n">
        <v>23.23</v>
      </c>
      <c r="GL389" s="1" t="n">
        <v>12.56</v>
      </c>
      <c r="GM389" s="1" t="n">
        <v>7.28</v>
      </c>
      <c r="GN389" s="1" t="n">
        <v>0</v>
      </c>
      <c r="GO389" s="1" t="n">
        <v>13.45</v>
      </c>
      <c r="GP389" s="1" t="n">
        <v>4.85</v>
      </c>
      <c r="GQ389" s="1" t="n">
        <v>3.95</v>
      </c>
      <c r="GR389" s="1" t="n">
        <v>1.2</v>
      </c>
      <c r="GS389" s="1" t="n">
        <v>541.3</v>
      </c>
      <c r="GT389" s="1" t="n">
        <v>12.02</v>
      </c>
      <c r="GU389" s="1" t="n">
        <v>1.16</v>
      </c>
      <c r="GV389" s="1" t="n">
        <v>302.04</v>
      </c>
      <c r="GW389" s="1" t="n">
        <v>812.23</v>
      </c>
      <c r="GX389" s="1" t="n">
        <v>2380.19</v>
      </c>
      <c r="GY389" s="1" t="n">
        <v>1257.13</v>
      </c>
      <c r="GZ389" s="1" t="n">
        <v>5.99</v>
      </c>
      <c r="HA389" s="1" t="n">
        <v>1.34</v>
      </c>
      <c r="HB389" s="1" t="n">
        <v>2.72</v>
      </c>
      <c r="HC389" s="1" t="n">
        <v>0</v>
      </c>
      <c r="HD389" s="1" t="n">
        <v>48.33</v>
      </c>
      <c r="HE389" s="1" t="n">
        <v>190.03</v>
      </c>
      <c r="HF389" s="1" t="n">
        <v>1.26</v>
      </c>
      <c r="HG389" s="1" t="n">
        <v>1.18</v>
      </c>
      <c r="HH389" s="1" t="n">
        <v>15.91</v>
      </c>
      <c r="HI389" s="1" t="n">
        <v>4.11</v>
      </c>
      <c r="HJ389" s="1" t="n">
        <v>1.45</v>
      </c>
      <c r="HK389" s="1" t="n">
        <v>0.2</v>
      </c>
      <c r="HL389" s="1" t="n">
        <v>275.3</v>
      </c>
      <c r="HM389" s="1" t="n">
        <v>1.24</v>
      </c>
      <c r="HN389" s="1" t="n">
        <v>220.36</v>
      </c>
      <c r="HO389" s="1" t="n">
        <v>6493.12</v>
      </c>
      <c r="HP389" s="1" t="n">
        <v>7252.36</v>
      </c>
      <c r="HQ389" s="1" t="n">
        <v>29.93</v>
      </c>
      <c r="HR389" s="1" t="n">
        <v>4304.16</v>
      </c>
      <c r="HS389" s="1" t="n">
        <v>535.31</v>
      </c>
      <c r="HT389" s="1" t="n">
        <v>7006.5</v>
      </c>
      <c r="HU389" s="1" t="n">
        <v>6761.34</v>
      </c>
      <c r="HV389" s="1" t="n">
        <v>79.66</v>
      </c>
      <c r="HW389" s="1" t="n">
        <v>8.05</v>
      </c>
      <c r="HX389" s="1" t="n">
        <v>8.23</v>
      </c>
      <c r="HY389" s="1" t="n">
        <v>8.44</v>
      </c>
      <c r="HZ389" s="1" t="n">
        <v>0.45</v>
      </c>
      <c r="IA389" s="1" t="n">
        <v>4.03</v>
      </c>
      <c r="IB389" s="1" t="n">
        <v>0.67</v>
      </c>
      <c r="IC389" s="1" t="n">
        <v>14.52</v>
      </c>
      <c r="ID389" s="1" t="n">
        <v>8.99</v>
      </c>
      <c r="IE389" s="1" t="n">
        <v>10.16</v>
      </c>
      <c r="IF389" s="1" t="n">
        <v>18</v>
      </c>
      <c r="IG389" s="1" t="n">
        <v>8.93</v>
      </c>
      <c r="IH389" s="1" t="n">
        <v>98.77</v>
      </c>
      <c r="II389" s="1" t="n">
        <v>0.21</v>
      </c>
      <c r="IJ389" s="1" t="n">
        <v>0.71</v>
      </c>
      <c r="IK389" s="1" t="n">
        <v>138.77</v>
      </c>
      <c r="IL389" s="1" t="n">
        <v>1954838.2</v>
      </c>
      <c r="IM389" s="1" t="n">
        <v>8126.54</v>
      </c>
      <c r="IN389" s="1" t="n">
        <v>36.02</v>
      </c>
      <c r="IO389" s="1" t="n">
        <v>0</v>
      </c>
      <c r="IP389" s="1" t="n">
        <v>0.01</v>
      </c>
      <c r="IQ389" s="1" t="n">
        <v>0.01</v>
      </c>
      <c r="IR389" s="1" t="n">
        <v>0.02</v>
      </c>
      <c r="IS389" s="1" t="n">
        <v>0.02</v>
      </c>
      <c r="IT389" s="1" t="n">
        <v>0</v>
      </c>
      <c r="IU389" s="1" t="n">
        <v>0.25</v>
      </c>
      <c r="IV389" s="1" t="n">
        <v>0.15</v>
      </c>
      <c r="IW389" s="1" t="n">
        <v>6.5</v>
      </c>
      <c r="IX389" s="1" t="n">
        <v>2.51</v>
      </c>
      <c r="IY389" s="1" t="n">
        <v>1.9</v>
      </c>
      <c r="IZ389" s="1" t="n">
        <v>0.63</v>
      </c>
      <c r="JA389" s="1" t="n">
        <v>1.34</v>
      </c>
      <c r="JB389" s="1" t="n">
        <v>0</v>
      </c>
      <c r="JC389" s="1" t="n">
        <v>16.55</v>
      </c>
      <c r="JD389" s="1" t="n">
        <v>7.96</v>
      </c>
      <c r="JE389" s="1" t="n">
        <v>0.4</v>
      </c>
      <c r="JF389" s="1" t="n">
        <v>0.2</v>
      </c>
      <c r="JG389" s="1" t="n">
        <v>0.03</v>
      </c>
      <c r="JH389" s="1" t="n">
        <v>7.89</v>
      </c>
      <c r="JI389" s="1" t="n">
        <v>4.66</v>
      </c>
      <c r="JJ389" s="1" t="n">
        <v>0.05</v>
      </c>
      <c r="JK389" s="1" t="n">
        <v>0.14</v>
      </c>
      <c r="JL389" s="1" t="n">
        <v>0.55</v>
      </c>
      <c r="JM389" s="1" t="n">
        <v>0.51</v>
      </c>
      <c r="JN389" s="1" t="n">
        <v>0</v>
      </c>
      <c r="JO389" s="1" t="n">
        <v>0.09</v>
      </c>
      <c r="JP389" s="1" t="n">
        <v>0</v>
      </c>
      <c r="JQ389" s="1" t="n">
        <v>0.01</v>
      </c>
      <c r="JR389" s="1" t="n">
        <v>0</v>
      </c>
      <c r="JS389" s="1" t="n">
        <v>0.02</v>
      </c>
      <c r="JT389" s="1" t="n">
        <v>0.05</v>
      </c>
      <c r="JU389" s="1" t="n">
        <v>0.02</v>
      </c>
      <c r="JV389" s="1" t="n">
        <v>40</v>
      </c>
      <c r="JW389" s="1" t="n">
        <v>2400</v>
      </c>
      <c r="JX389" s="1" t="n">
        <v>36</v>
      </c>
      <c r="JY389" s="1" t="n">
        <v>6.71</v>
      </c>
      <c r="JZ389" s="1" t="n">
        <v>3.726</v>
      </c>
      <c r="KA389" s="1" t="n">
        <v>223.56</v>
      </c>
      <c r="KB389" s="1" t="n">
        <v>59.234</v>
      </c>
      <c r="KC389" s="1" t="n">
        <v>24.742</v>
      </c>
      <c r="KD389" s="1" t="n">
        <v>1484.52</v>
      </c>
      <c r="KE389" s="1" t="n">
        <v>73.968</v>
      </c>
      <c r="KF389" s="1" t="n">
        <v>113.968</v>
      </c>
      <c r="KG389" s="1" t="n">
        <v>207.1384</v>
      </c>
    </row>
    <row r="390" customFormat="false" ht="15" hidden="false" customHeight="true" outlineLevel="0" collapsed="false">
      <c r="A390" s="1" t="n">
        <v>31388</v>
      </c>
      <c r="B390" s="1" t="n">
        <v>2</v>
      </c>
      <c r="C390" s="1" t="n">
        <v>39</v>
      </c>
      <c r="D390" s="1" t="n">
        <v>1</v>
      </c>
      <c r="E390" s="1" t="n">
        <v>1</v>
      </c>
      <c r="F390" s="1" t="n">
        <v>0</v>
      </c>
      <c r="G390" s="1" t="n">
        <v>1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</v>
      </c>
      <c r="M390" s="1" t="n">
        <v>1</v>
      </c>
      <c r="N390" s="1" t="n">
        <v>0</v>
      </c>
      <c r="P390" s="1" t="n">
        <f aca="false">SUM(E390:O390)</f>
        <v>3</v>
      </c>
      <c r="Q390" s="1" t="n">
        <v>130</v>
      </c>
      <c r="R390" s="1" t="n">
        <v>84</v>
      </c>
      <c r="U390" s="3" t="n">
        <v>95.6</v>
      </c>
      <c r="V390" s="3" t="n">
        <v>162</v>
      </c>
      <c r="W390" s="2" t="n">
        <v>36.4273738759335</v>
      </c>
      <c r="X390" s="2" t="n">
        <v>2</v>
      </c>
      <c r="Y390" s="3" t="n">
        <v>96</v>
      </c>
      <c r="Z390" s="3" t="n">
        <v>120</v>
      </c>
      <c r="AD390" s="3" t="n">
        <v>49.8</v>
      </c>
      <c r="AO390" s="1" t="n">
        <v>112</v>
      </c>
      <c r="AP390" s="1" t="n">
        <v>152</v>
      </c>
      <c r="AQ390" s="1" t="n">
        <v>160</v>
      </c>
      <c r="AR390" s="1" t="n">
        <v>153</v>
      </c>
      <c r="AS390" s="1" t="n">
        <v>148</v>
      </c>
      <c r="AT390" s="1" t="n">
        <v>4</v>
      </c>
      <c r="AU390" s="1" t="n">
        <f aca="false">((AO390*15)+(AP390*30)+(AQ390*30)+(AR390*30)+(AS390*15))-(AO390*120)</f>
        <v>4410</v>
      </c>
      <c r="AV390" s="1" t="n">
        <f aca="false">((AO390*15)+(AP390*30)+(AQ390*30)+(AR390*30)+(AS390*15))</f>
        <v>17850</v>
      </c>
      <c r="AX390" s="4" t="n">
        <f aca="false">10000/SQRT((AO390*BE390)*(AVERAGE(AO390:AS390)*AVERAGE(BE390:BI390)))</f>
        <v>1.52291170567089</v>
      </c>
      <c r="AY390" s="4" t="n">
        <v>1</v>
      </c>
      <c r="AZ390" s="2" t="n">
        <f aca="false">(AO390*BE390)/405</f>
        <v>6.91358024691358</v>
      </c>
      <c r="BA390" s="2" t="n">
        <v>1</v>
      </c>
      <c r="BB390" s="2" t="n">
        <f aca="false">1/(LOG(BE390)+LOG(AO390))</f>
        <v>0.290094040049168</v>
      </c>
      <c r="BC390" s="2" t="n">
        <f aca="false">(BF390-BE390)/(AP390-AO390)</f>
        <v>1.5</v>
      </c>
      <c r="BD390" s="2" t="n">
        <f aca="false">(20*BE390)/((AO390/18)-3.5)</f>
        <v>183.673469387755</v>
      </c>
      <c r="BE390" s="3" t="n">
        <v>25</v>
      </c>
      <c r="BF390" s="3" t="n">
        <v>85</v>
      </c>
      <c r="BG390" s="3" t="n">
        <v>144</v>
      </c>
      <c r="BH390" s="3" t="n">
        <v>129</v>
      </c>
      <c r="BI390" s="3" t="n">
        <v>148</v>
      </c>
      <c r="BJ390" s="2" t="n">
        <f aca="false">((BE390*15)+(BF390*30)+(BG390*30)+(BH390*30)+(BI390*15))-(BE390*120)</f>
        <v>10335</v>
      </c>
      <c r="BK390" s="2" t="n">
        <f aca="false">((BE390*15)+(BF390*30)+(BG390*30)+(BH390*30)+(BI390*15))</f>
        <v>13335</v>
      </c>
      <c r="BL390" s="2" t="n">
        <f aca="false">(1/BE390)</f>
        <v>0.04</v>
      </c>
      <c r="BM390" s="2" t="n">
        <f aca="false">(BJ390/AU390)</f>
        <v>2.34353741496599</v>
      </c>
      <c r="BN390" s="2" t="n">
        <f aca="false">(BK390/AV390)</f>
        <v>0.747058823529412</v>
      </c>
      <c r="BO390" s="2" t="n">
        <f aca="false">(AX390*BM390)</f>
        <v>3.56900056192939</v>
      </c>
      <c r="BP390" s="2" t="n">
        <f aca="false">(AX390*BN390)</f>
        <v>1.13770462717766</v>
      </c>
      <c r="BQ390" s="2" t="n">
        <v>1</v>
      </c>
      <c r="BR390" s="4" t="n">
        <f aca="false">(BC390*BL390)</f>
        <v>0.06</v>
      </c>
      <c r="BU390" s="1" t="n">
        <v>24</v>
      </c>
      <c r="BV390" s="1" t="n">
        <v>1</v>
      </c>
      <c r="CB390" s="1" t="n">
        <v>5</v>
      </c>
      <c r="CC390" s="1" t="n">
        <v>2</v>
      </c>
      <c r="CN390" s="1" t="n">
        <v>1553</v>
      </c>
      <c r="CO390" s="1" t="n">
        <v>10.8177720540889</v>
      </c>
      <c r="CP390" s="1" t="n">
        <v>13.6419832582099</v>
      </c>
      <c r="CQ390" s="1" t="n">
        <v>4.34642627173213</v>
      </c>
      <c r="CR390" s="1" t="n">
        <v>5.79523502897618</v>
      </c>
      <c r="CS390" s="1" t="n">
        <v>2.37604636188023</v>
      </c>
      <c r="CT390" s="1" t="n">
        <v>77.03799098519</v>
      </c>
      <c r="CU390" s="1" t="n">
        <v>12.89</v>
      </c>
      <c r="CV390" s="1" t="n">
        <v>3.3</v>
      </c>
      <c r="CW390" s="1" t="n">
        <v>11.44</v>
      </c>
      <c r="CX390" s="1" t="n">
        <v>0</v>
      </c>
      <c r="CY390" s="1" t="n">
        <v>2.84</v>
      </c>
      <c r="CZ390" s="1" t="n">
        <v>1.13</v>
      </c>
      <c r="DA390" s="1" t="n">
        <v>0</v>
      </c>
      <c r="DB390" s="1" t="n">
        <v>0</v>
      </c>
      <c r="DC390" s="1" t="n">
        <v>0</v>
      </c>
      <c r="DD390" s="1" t="n">
        <v>42</v>
      </c>
      <c r="DE390" s="1" t="n">
        <v>23.54</v>
      </c>
      <c r="DF390" s="1" t="n">
        <v>7.5</v>
      </c>
      <c r="DG390" s="1" t="n">
        <v>10</v>
      </c>
      <c r="DH390" s="1" t="n">
        <v>4.1</v>
      </c>
      <c r="DI390" s="1" t="n">
        <v>89</v>
      </c>
      <c r="DJ390" s="1" t="n">
        <v>299.1</v>
      </c>
      <c r="DK390" s="1" t="n">
        <v>80.1</v>
      </c>
      <c r="DL390" s="1" t="n">
        <v>11.6</v>
      </c>
      <c r="DM390" s="1" t="n">
        <v>2534</v>
      </c>
      <c r="DN390" s="1" t="n">
        <v>421</v>
      </c>
      <c r="DO390" s="1" t="n">
        <v>1.18</v>
      </c>
      <c r="DP390" s="1" t="n">
        <v>0.68</v>
      </c>
      <c r="DQ390" s="1" t="n">
        <v>1.2</v>
      </c>
      <c r="DR390" s="1" t="n">
        <v>1.45</v>
      </c>
      <c r="DS390" s="1" t="n">
        <v>277.6</v>
      </c>
      <c r="DT390" s="1" t="n">
        <v>98.9</v>
      </c>
      <c r="DU390" s="1" t="n">
        <v>0.07</v>
      </c>
      <c r="DV390" s="1" t="n">
        <v>13.6</v>
      </c>
      <c r="DW390" s="1" t="n">
        <v>1.4</v>
      </c>
      <c r="DX390" s="1" t="n">
        <v>514</v>
      </c>
      <c r="DY390" s="1" t="n">
        <v>13.8</v>
      </c>
      <c r="DZ390" s="1" t="n">
        <v>2090</v>
      </c>
      <c r="EA390" s="1" t="n">
        <v>446</v>
      </c>
      <c r="EB390" s="1" t="n">
        <v>769</v>
      </c>
      <c r="EC390" s="1" t="n">
        <v>205</v>
      </c>
      <c r="ED390" s="1" t="n">
        <v>49</v>
      </c>
      <c r="EE390" s="1" t="n">
        <v>5.4</v>
      </c>
      <c r="EF390" s="1" t="n">
        <v>0</v>
      </c>
      <c r="EG390" s="1" t="n">
        <v>12</v>
      </c>
      <c r="EH390" s="1" t="n">
        <v>1</v>
      </c>
      <c r="EI390" s="1" t="n">
        <v>450</v>
      </c>
      <c r="EJ390" s="1" t="n">
        <v>0</v>
      </c>
      <c r="EK390" s="1" t="n">
        <v>0</v>
      </c>
      <c r="EL390" s="1" t="n">
        <v>0</v>
      </c>
      <c r="EM390" s="1" t="n">
        <v>1000</v>
      </c>
      <c r="EN390" s="1" t="n">
        <v>1000</v>
      </c>
      <c r="EO390" s="1" t="n">
        <v>3</v>
      </c>
      <c r="EP390" s="1" t="n">
        <v>1</v>
      </c>
      <c r="EQ390" s="1" t="n">
        <v>7</v>
      </c>
      <c r="ER390" s="1" t="n">
        <v>450</v>
      </c>
      <c r="ES390" s="1" t="n">
        <v>2</v>
      </c>
      <c r="ET390" s="1" t="n">
        <v>1</v>
      </c>
      <c r="EU390" s="1" t="n">
        <v>1</v>
      </c>
      <c r="EV390" s="1" t="n">
        <v>250</v>
      </c>
      <c r="EW390" s="1" t="n">
        <v>2</v>
      </c>
      <c r="EX390" s="1" t="n">
        <v>1</v>
      </c>
      <c r="EY390" s="1" t="n">
        <v>1</v>
      </c>
      <c r="EZ390" s="1" t="n">
        <v>2</v>
      </c>
      <c r="FA390" s="1" t="n">
        <v>0</v>
      </c>
      <c r="FB390" s="1" t="n">
        <v>0</v>
      </c>
      <c r="FC390" s="1" t="n">
        <v>0</v>
      </c>
      <c r="FD390" s="1" t="n">
        <v>2</v>
      </c>
      <c r="FE390" s="1" t="n">
        <v>3</v>
      </c>
      <c r="FF390" s="1" t="n">
        <v>0</v>
      </c>
      <c r="FG390" s="1" t="n">
        <v>0</v>
      </c>
      <c r="FH390" s="1" t="n">
        <v>0</v>
      </c>
      <c r="FI390" s="1" t="n">
        <v>0</v>
      </c>
      <c r="FJ390" s="1" t="n">
        <v>4</v>
      </c>
      <c r="FK390" s="1" t="n">
        <v>0</v>
      </c>
      <c r="FL390" s="1" t="n">
        <v>5</v>
      </c>
      <c r="FM390" s="1" t="n">
        <v>31</v>
      </c>
      <c r="FN390" s="1" t="n">
        <v>31</v>
      </c>
      <c r="FO390" s="1" t="n">
        <v>1</v>
      </c>
      <c r="FP390" s="1" t="n">
        <v>1</v>
      </c>
      <c r="FQ390" s="1" t="n">
        <v>31.01012</v>
      </c>
      <c r="FR390" s="1" t="n">
        <v>459.9215</v>
      </c>
      <c r="FS390" s="1" t="n">
        <v>0.16</v>
      </c>
      <c r="FT390" s="1" t="n">
        <v>1</v>
      </c>
      <c r="FU390" s="1" t="n">
        <v>2</v>
      </c>
      <c r="FV390" s="1" t="n">
        <v>1</v>
      </c>
      <c r="FW390" s="1" t="n">
        <v>2575.06</v>
      </c>
      <c r="FX390" s="1" t="n">
        <v>50.53</v>
      </c>
      <c r="FY390" s="1" t="n">
        <v>16.56</v>
      </c>
      <c r="FZ390" s="1" t="n">
        <v>23.05</v>
      </c>
      <c r="GA390" s="1" t="n">
        <v>23.71</v>
      </c>
      <c r="GB390" s="1" t="n">
        <v>480.05</v>
      </c>
      <c r="GC390" s="1" t="n">
        <v>62.42</v>
      </c>
      <c r="GD390" s="1" t="n">
        <v>37.74</v>
      </c>
      <c r="GE390" s="1" t="n">
        <v>3.46</v>
      </c>
      <c r="GF390" s="1" t="n">
        <v>99.55</v>
      </c>
      <c r="GG390" s="1" t="n">
        <v>1.18</v>
      </c>
      <c r="GH390" s="1" t="n">
        <v>27.94</v>
      </c>
      <c r="GI390" s="1" t="n">
        <v>6.88</v>
      </c>
      <c r="GJ390" s="1" t="n">
        <v>26.98</v>
      </c>
      <c r="GK390" s="1" t="n">
        <v>25.86</v>
      </c>
      <c r="GL390" s="1" t="n">
        <v>10.89</v>
      </c>
      <c r="GM390" s="1" t="n">
        <v>6.99</v>
      </c>
      <c r="GN390" s="1" t="n">
        <v>0</v>
      </c>
      <c r="GO390" s="1" t="n">
        <v>13.31</v>
      </c>
      <c r="GP390" s="1" t="n">
        <v>3.73</v>
      </c>
      <c r="GQ390" s="1" t="n">
        <v>3.46</v>
      </c>
      <c r="GR390" s="1" t="n">
        <v>1.23</v>
      </c>
      <c r="GS390" s="1" t="n">
        <v>762.74</v>
      </c>
      <c r="GT390" s="1" t="n">
        <v>13.99</v>
      </c>
      <c r="GU390" s="1" t="n">
        <v>0.82</v>
      </c>
      <c r="GV390" s="1" t="n">
        <v>336.63</v>
      </c>
      <c r="GW390" s="1" t="n">
        <v>1230.93</v>
      </c>
      <c r="GX390" s="1" t="n">
        <v>3358.1</v>
      </c>
      <c r="GY390" s="1" t="n">
        <v>1803.16</v>
      </c>
      <c r="GZ390" s="1" t="n">
        <v>6.26</v>
      </c>
      <c r="HA390" s="1" t="n">
        <v>2.58</v>
      </c>
      <c r="HB390" s="1" t="n">
        <v>3.83</v>
      </c>
      <c r="HC390" s="1" t="n">
        <v>0</v>
      </c>
      <c r="HD390" s="1" t="n">
        <v>39.7</v>
      </c>
      <c r="HE390" s="1" t="n">
        <v>313.03</v>
      </c>
      <c r="HF390" s="1" t="n">
        <v>1.59</v>
      </c>
      <c r="HG390" s="1" t="n">
        <v>1.35</v>
      </c>
      <c r="HH390" s="1" t="n">
        <v>16.35</v>
      </c>
      <c r="HI390" s="1" t="n">
        <v>4.11</v>
      </c>
      <c r="HJ390" s="1" t="n">
        <v>1.39</v>
      </c>
      <c r="HK390" s="1" t="n">
        <v>0.81</v>
      </c>
      <c r="HL390" s="1" t="n">
        <v>292.47</v>
      </c>
      <c r="HM390" s="1" t="n">
        <v>1.41</v>
      </c>
      <c r="HN390" s="1" t="n">
        <v>50.4</v>
      </c>
      <c r="HO390" s="1" t="n">
        <v>5678.71</v>
      </c>
      <c r="HP390" s="1" t="n">
        <v>6090.76</v>
      </c>
      <c r="HQ390" s="1" t="n">
        <v>63.91</v>
      </c>
      <c r="HR390" s="1" t="n">
        <v>3432.96</v>
      </c>
      <c r="HS390" s="1" t="n">
        <v>383.98</v>
      </c>
      <c r="HT390" s="1" t="n">
        <v>10288.93</v>
      </c>
      <c r="HU390" s="1" t="n">
        <v>970.49</v>
      </c>
      <c r="HV390" s="1" t="n">
        <v>68.12</v>
      </c>
      <c r="HW390" s="1" t="n">
        <v>10.4</v>
      </c>
      <c r="HX390" s="1" t="n">
        <v>8.81</v>
      </c>
      <c r="HY390" s="1" t="n">
        <v>6.25</v>
      </c>
      <c r="HZ390" s="1" t="n">
        <v>2.04</v>
      </c>
      <c r="IA390" s="1" t="n">
        <v>11.93</v>
      </c>
      <c r="IB390" s="1" t="n">
        <v>3.15</v>
      </c>
      <c r="IC390" s="1" t="n">
        <v>24.32</v>
      </c>
      <c r="ID390" s="1" t="n">
        <v>8.3</v>
      </c>
      <c r="IE390" s="1" t="n">
        <v>13.37</v>
      </c>
      <c r="IF390" s="1" t="n">
        <v>19.78</v>
      </c>
      <c r="IG390" s="1" t="n">
        <v>14.79</v>
      </c>
      <c r="IH390" s="1" t="n">
        <v>108.04</v>
      </c>
      <c r="II390" s="1" t="n">
        <v>1.31</v>
      </c>
      <c r="IJ390" s="1" t="n">
        <v>38.9</v>
      </c>
      <c r="IK390" s="1" t="n">
        <v>60.25</v>
      </c>
      <c r="IL390" s="1" t="n">
        <v>4639705.8</v>
      </c>
      <c r="IM390" s="1" t="n">
        <v>9665.05</v>
      </c>
      <c r="IN390" s="1" t="n">
        <v>46.95</v>
      </c>
      <c r="IO390" s="1" t="n">
        <v>0.05</v>
      </c>
      <c r="IP390" s="1" t="n">
        <v>0.02</v>
      </c>
      <c r="IQ390" s="1" t="n">
        <v>0.02</v>
      </c>
      <c r="IR390" s="1" t="n">
        <v>0.07</v>
      </c>
      <c r="IS390" s="1" t="n">
        <v>0.11</v>
      </c>
      <c r="IT390" s="1" t="n">
        <v>0.09</v>
      </c>
      <c r="IU390" s="1" t="n">
        <v>0.49</v>
      </c>
      <c r="IV390" s="1" t="n">
        <v>0.64</v>
      </c>
      <c r="IW390" s="1" t="n">
        <v>7.33</v>
      </c>
      <c r="IX390" s="1" t="n">
        <v>5.7</v>
      </c>
      <c r="IY390" s="1" t="n">
        <v>2.95</v>
      </c>
      <c r="IZ390" s="1" t="n">
        <v>2.43</v>
      </c>
      <c r="JA390" s="1" t="n">
        <v>0.91</v>
      </c>
      <c r="JB390" s="1" t="n">
        <v>0.02</v>
      </c>
      <c r="JC390" s="1" t="n">
        <v>16.52</v>
      </c>
      <c r="JD390" s="1" t="n">
        <v>8.38</v>
      </c>
      <c r="JE390" s="1" t="n">
        <v>1.33</v>
      </c>
      <c r="JF390" s="1" t="n">
        <v>0.16</v>
      </c>
      <c r="JG390" s="1" t="n">
        <v>0.02</v>
      </c>
      <c r="JH390" s="1" t="n">
        <v>10.95</v>
      </c>
      <c r="JI390" s="1" t="n">
        <v>7.26</v>
      </c>
      <c r="JJ390" s="1" t="n">
        <v>0.11</v>
      </c>
      <c r="JK390" s="1" t="n">
        <v>0.2</v>
      </c>
      <c r="JL390" s="1" t="n">
        <v>0.8</v>
      </c>
      <c r="JM390" s="1" t="n">
        <v>0.77</v>
      </c>
      <c r="JN390" s="1" t="n">
        <v>0</v>
      </c>
      <c r="JO390" s="1" t="n">
        <v>0.06</v>
      </c>
      <c r="JP390" s="1" t="n">
        <v>0.01</v>
      </c>
      <c r="JQ390" s="1" t="n">
        <v>0.01</v>
      </c>
      <c r="JR390" s="1" t="n">
        <v>0</v>
      </c>
      <c r="JS390" s="1" t="n">
        <v>0.01</v>
      </c>
      <c r="JT390" s="1" t="n">
        <v>0.03</v>
      </c>
      <c r="JU390" s="1" t="n">
        <v>0.01</v>
      </c>
      <c r="JV390" s="1" t="n">
        <v>56</v>
      </c>
      <c r="JW390" s="1" t="n">
        <v>3360</v>
      </c>
      <c r="JX390" s="1" t="n">
        <v>50.4</v>
      </c>
      <c r="JY390" s="1" t="n">
        <v>10.9526</v>
      </c>
      <c r="JZ390" s="1" t="n">
        <v>7.476</v>
      </c>
      <c r="KA390" s="1" t="n">
        <v>448.56</v>
      </c>
      <c r="KB390" s="1" t="n">
        <v>88.044</v>
      </c>
      <c r="KC390" s="1" t="n">
        <v>35.984</v>
      </c>
      <c r="KD390" s="1" t="n">
        <v>2159.04</v>
      </c>
      <c r="KE390" s="1" t="n">
        <v>43.46</v>
      </c>
      <c r="KF390" s="1" t="n">
        <v>99.46001</v>
      </c>
      <c r="KG390" s="1" t="n">
        <v>98.9966</v>
      </c>
    </row>
    <row r="391" customFormat="false" ht="15" hidden="false" customHeight="true" outlineLevel="0" collapsed="false">
      <c r="A391" s="1" t="n">
        <v>31389</v>
      </c>
      <c r="B391" s="1" t="n">
        <v>2</v>
      </c>
      <c r="C391" s="1" t="n">
        <v>60</v>
      </c>
      <c r="D391" s="1" t="n">
        <v>1</v>
      </c>
      <c r="E391" s="1" t="n">
        <v>0</v>
      </c>
      <c r="F391" s="1" t="n">
        <v>1</v>
      </c>
      <c r="G391" s="1" t="n">
        <v>1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</v>
      </c>
      <c r="M391" s="1" t="n">
        <v>1</v>
      </c>
      <c r="N391" s="1" t="n">
        <v>0</v>
      </c>
      <c r="P391" s="1" t="n">
        <f aca="false">SUM(E391:O391)</f>
        <v>3</v>
      </c>
      <c r="Q391" s="1" t="n">
        <v>148</v>
      </c>
      <c r="R391" s="1" t="n">
        <v>90</v>
      </c>
      <c r="U391" s="3" t="n">
        <v>59.3</v>
      </c>
      <c r="V391" s="3" t="n">
        <v>144</v>
      </c>
      <c r="W391" s="2" t="n">
        <v>28.5976080246914</v>
      </c>
      <c r="X391" s="2" t="n">
        <v>1</v>
      </c>
      <c r="Y391" s="3" t="n">
        <v>81</v>
      </c>
      <c r="Z391" s="3" t="n">
        <v>106</v>
      </c>
      <c r="AD391" s="3" t="n">
        <v>42.8</v>
      </c>
      <c r="AO391" s="1" t="n">
        <v>100</v>
      </c>
      <c r="AP391" s="1" t="n">
        <v>150</v>
      </c>
      <c r="AQ391" s="1" t="n">
        <v>161</v>
      </c>
      <c r="AR391" s="1" t="n">
        <v>140</v>
      </c>
      <c r="AS391" s="1" t="n">
        <v>137</v>
      </c>
      <c r="AT391" s="1" t="n">
        <v>2</v>
      </c>
      <c r="AU391" s="1" t="n">
        <f aca="false">((AO391*15)+(AP391*30)+(AQ391*30)+(AR391*30)+(AS391*15))-(AO391*120)</f>
        <v>5085</v>
      </c>
      <c r="AV391" s="1" t="n">
        <f aca="false">((AO391*15)+(AP391*30)+(AQ391*30)+(AR391*30)+(AS391*15))</f>
        <v>17085</v>
      </c>
      <c r="AX391" s="4" t="n">
        <f aca="false">10000/SQRT((AO391*BE391)*(AVERAGE(AO391:AS391)*AVERAGE(BE391:BI391)))</f>
        <v>4.00890259310807</v>
      </c>
      <c r="AY391" s="4" t="n">
        <v>0</v>
      </c>
      <c r="AZ391" s="2" t="n">
        <f aca="false">(AO391*BE391)/405</f>
        <v>1.7283950617284</v>
      </c>
      <c r="BA391" s="2" t="n">
        <v>0</v>
      </c>
      <c r="BB391" s="2" t="n">
        <f aca="false">1/(LOG(BE391)+LOG(AO391))</f>
        <v>0.351481736634632</v>
      </c>
      <c r="BC391" s="2" t="n">
        <f aca="false">(BF391-BE391)/(AP391-AO391)</f>
        <v>1.12</v>
      </c>
      <c r="BD391" s="2" t="n">
        <f aca="false">(20*BE391)/((AO391/18)-3.5)</f>
        <v>68.1081081081081</v>
      </c>
      <c r="BE391" s="3" t="n">
        <v>7</v>
      </c>
      <c r="BF391" s="3" t="n">
        <v>63</v>
      </c>
      <c r="BG391" s="3" t="n">
        <v>81.8</v>
      </c>
      <c r="BH391" s="3" t="n">
        <v>72</v>
      </c>
      <c r="BI391" s="3" t="n">
        <v>99.2</v>
      </c>
      <c r="BJ391" s="2" t="n">
        <f aca="false">((BE391*15)+(BF391*30)+(BG391*30)+(BH391*30)+(BI391*15))-(BE391*120)</f>
        <v>7257</v>
      </c>
      <c r="BK391" s="2" t="n">
        <f aca="false">((BE391*15)+(BF391*30)+(BG391*30)+(BH391*30)+(BI391*15))</f>
        <v>8097</v>
      </c>
      <c r="BL391" s="2" t="n">
        <f aca="false">(1/BE391)</f>
        <v>0.142857142857143</v>
      </c>
      <c r="BM391" s="2" t="n">
        <f aca="false">(BJ391/AU391)</f>
        <v>1.42713864306785</v>
      </c>
      <c r="BN391" s="2" t="n">
        <f aca="false">(BK391/AV391)</f>
        <v>0.473924495171203</v>
      </c>
      <c r="BO391" s="2" t="n">
        <f aca="false">(AX391*BM391)</f>
        <v>5.72125980691942</v>
      </c>
      <c r="BP391" s="2" t="n">
        <f aca="false">(AX391*BN391)</f>
        <v>1.89991713762927</v>
      </c>
      <c r="BQ391" s="2" t="n">
        <v>2</v>
      </c>
      <c r="BR391" s="4" t="n">
        <f aca="false">(BC391*BL391)</f>
        <v>0.16</v>
      </c>
      <c r="BS391" s="1" t="n">
        <v>200</v>
      </c>
      <c r="BT391" s="1" t="n">
        <v>0</v>
      </c>
      <c r="BU391" s="1" t="n">
        <v>26</v>
      </c>
      <c r="BV391" s="1" t="n">
        <v>1</v>
      </c>
      <c r="BW391" s="1" t="n">
        <v>145</v>
      </c>
      <c r="BX391" s="1" t="n">
        <v>1</v>
      </c>
      <c r="BY391" s="1" t="n">
        <v>29</v>
      </c>
      <c r="BZ391" s="1" t="n">
        <v>143</v>
      </c>
      <c r="CA391" s="1" t="n">
        <v>0</v>
      </c>
      <c r="CB391" s="1" t="n">
        <v>3</v>
      </c>
      <c r="FM391" s="1" t="n">
        <v>18</v>
      </c>
      <c r="FN391" s="1" t="n">
        <v>18</v>
      </c>
      <c r="FO391" s="1" t="n">
        <v>2</v>
      </c>
      <c r="FP391" s="1" t="n">
        <v>1</v>
      </c>
      <c r="FQ391" s="1" t="n">
        <v>23.62339</v>
      </c>
      <c r="FR391" s="1" t="n">
        <v>24.4326</v>
      </c>
      <c r="FS391" s="1" t="n">
        <v>0</v>
      </c>
      <c r="FT391" s="1" t="n">
        <v>1</v>
      </c>
      <c r="FU391" s="1" t="n">
        <v>1</v>
      </c>
      <c r="FV391" s="1" t="n">
        <v>2</v>
      </c>
      <c r="FW391" s="1" t="n">
        <v>1248.1</v>
      </c>
      <c r="FX391" s="1" t="n">
        <v>56.21</v>
      </c>
      <c r="FY391" s="1" t="n">
        <v>30.35</v>
      </c>
      <c r="FZ391" s="1" t="n">
        <v>26.11</v>
      </c>
      <c r="GA391" s="1" t="n">
        <v>18.75</v>
      </c>
      <c r="GB391" s="1" t="n">
        <v>158.97</v>
      </c>
      <c r="GC391" s="1" t="n">
        <v>21.64</v>
      </c>
      <c r="GD391" s="1" t="n">
        <v>23.62</v>
      </c>
      <c r="GE391" s="1" t="n">
        <v>1.59</v>
      </c>
      <c r="GF391" s="1" t="n">
        <v>17.79</v>
      </c>
      <c r="GG391" s="1" t="n">
        <v>1.09</v>
      </c>
      <c r="GH391" s="1" t="n">
        <v>12.59</v>
      </c>
      <c r="GI391" s="1" t="n">
        <v>8.65</v>
      </c>
      <c r="GJ391" s="1" t="n">
        <v>29.15</v>
      </c>
      <c r="GK391" s="1" t="n">
        <v>23.29</v>
      </c>
      <c r="GL391" s="1" t="n">
        <v>20.18</v>
      </c>
      <c r="GM391" s="1" t="n">
        <v>7.19</v>
      </c>
      <c r="GN391" s="1" t="n">
        <v>0</v>
      </c>
      <c r="GO391" s="1" t="n">
        <v>17.08</v>
      </c>
      <c r="GP391" s="1" t="n">
        <v>8.09</v>
      </c>
      <c r="GQ391" s="1" t="n">
        <v>6.29</v>
      </c>
      <c r="GR391" s="1" t="n">
        <v>1.35</v>
      </c>
      <c r="GS391" s="1" t="n">
        <v>424.76</v>
      </c>
      <c r="GT391" s="1" t="n">
        <v>11.06</v>
      </c>
      <c r="GU391" s="1" t="n">
        <v>1.16</v>
      </c>
      <c r="GV391" s="1" t="n">
        <v>306.84</v>
      </c>
      <c r="GW391" s="1" t="n">
        <v>824.8</v>
      </c>
      <c r="GX391" s="1" t="n">
        <v>3092.36</v>
      </c>
      <c r="GY391" s="1" t="n">
        <v>1002</v>
      </c>
      <c r="GZ391" s="1" t="n">
        <v>6.04</v>
      </c>
      <c r="HA391" s="1" t="n">
        <v>1.4</v>
      </c>
      <c r="HB391" s="1" t="n">
        <v>2.12</v>
      </c>
      <c r="HC391" s="1" t="n">
        <v>0</v>
      </c>
      <c r="HD391" s="1" t="n">
        <v>34.03</v>
      </c>
      <c r="HE391" s="1" t="n">
        <v>233.81</v>
      </c>
      <c r="HF391" s="1" t="n">
        <v>1.14</v>
      </c>
      <c r="HG391" s="1" t="n">
        <v>1.02</v>
      </c>
      <c r="HH391" s="1" t="n">
        <v>14.11</v>
      </c>
      <c r="HI391" s="1" t="n">
        <v>4.25</v>
      </c>
      <c r="HJ391" s="1" t="n">
        <v>1.42</v>
      </c>
      <c r="HK391" s="1" t="n">
        <v>0.27</v>
      </c>
      <c r="HL391" s="1" t="n">
        <v>406.41</v>
      </c>
      <c r="HM391" s="1" t="n">
        <v>2.79</v>
      </c>
      <c r="HN391" s="1" t="n">
        <v>239.1</v>
      </c>
      <c r="HO391" s="1" t="n">
        <v>7205.64</v>
      </c>
      <c r="HP391" s="1" t="n">
        <v>9710.02</v>
      </c>
      <c r="HQ391" s="1" t="n">
        <v>116</v>
      </c>
      <c r="HR391" s="1" t="n">
        <v>5340.52</v>
      </c>
      <c r="HS391" s="1" t="n">
        <v>661.61</v>
      </c>
      <c r="HT391" s="1" t="n">
        <v>5085.94</v>
      </c>
      <c r="HU391" s="1" t="n">
        <v>7163.7</v>
      </c>
      <c r="HV391" s="1" t="n">
        <v>392.11</v>
      </c>
      <c r="HW391" s="1" t="n">
        <v>8.43</v>
      </c>
      <c r="HX391" s="1" t="n">
        <v>9.3</v>
      </c>
      <c r="HY391" s="1" t="n">
        <v>9.2</v>
      </c>
      <c r="HZ391" s="1" t="n">
        <v>0.19</v>
      </c>
      <c r="IA391" s="1" t="n">
        <v>3.95</v>
      </c>
      <c r="IB391" s="1" t="n">
        <v>0.51</v>
      </c>
      <c r="IC391" s="1" t="n">
        <v>14.1</v>
      </c>
      <c r="ID391" s="1" t="n">
        <v>9.59</v>
      </c>
      <c r="IE391" s="1" t="n">
        <v>12.1</v>
      </c>
      <c r="IF391" s="1" t="n">
        <v>20.4</v>
      </c>
      <c r="IG391" s="1" t="n">
        <v>9.99</v>
      </c>
      <c r="IH391" s="1" t="n">
        <v>147.15</v>
      </c>
      <c r="II391" s="1" t="n">
        <v>0</v>
      </c>
      <c r="IJ391" s="1" t="n">
        <v>3.73</v>
      </c>
      <c r="IK391" s="1" t="n">
        <v>143.04</v>
      </c>
      <c r="IL391" s="1" t="n">
        <v>1152023.4</v>
      </c>
      <c r="IM391" s="1" t="n">
        <v>7246.8</v>
      </c>
      <c r="IN391" s="1" t="n">
        <v>39.29</v>
      </c>
      <c r="IO391" s="1" t="n">
        <v>0.05</v>
      </c>
      <c r="IP391" s="1" t="n">
        <v>0.02</v>
      </c>
      <c r="IQ391" s="1" t="n">
        <v>0.01</v>
      </c>
      <c r="IR391" s="1" t="n">
        <v>0.02</v>
      </c>
      <c r="IS391" s="1" t="n">
        <v>0.05</v>
      </c>
      <c r="IT391" s="1" t="n">
        <v>0</v>
      </c>
      <c r="IU391" s="1" t="n">
        <v>0.38</v>
      </c>
      <c r="IV391" s="1" t="n">
        <v>0.25</v>
      </c>
      <c r="IW391" s="1" t="n">
        <v>6.86</v>
      </c>
      <c r="IX391" s="1" t="n">
        <v>3.63</v>
      </c>
      <c r="IY391" s="1" t="n">
        <v>1.82</v>
      </c>
      <c r="IZ391" s="1" t="n">
        <v>0.81</v>
      </c>
      <c r="JA391" s="1" t="n">
        <v>1.45</v>
      </c>
      <c r="JB391" s="1" t="n">
        <v>0</v>
      </c>
      <c r="JC391" s="1" t="n">
        <v>17.77</v>
      </c>
      <c r="JD391" s="1" t="n">
        <v>11.38</v>
      </c>
      <c r="JE391" s="1" t="n">
        <v>0.26</v>
      </c>
      <c r="JF391" s="1" t="n">
        <v>0.23</v>
      </c>
      <c r="JG391" s="1" t="n">
        <v>0.04</v>
      </c>
      <c r="JH391" s="1" t="n">
        <v>7.17</v>
      </c>
      <c r="JI391" s="1" t="n">
        <v>4.1</v>
      </c>
      <c r="JJ391" s="1" t="n">
        <v>0.02</v>
      </c>
      <c r="JK391" s="1" t="n">
        <v>0.05</v>
      </c>
      <c r="JL391" s="1" t="n">
        <v>0.68</v>
      </c>
      <c r="JM391" s="1" t="n">
        <v>0.55</v>
      </c>
      <c r="JN391" s="1" t="n">
        <v>0.02</v>
      </c>
      <c r="JO391" s="1" t="n">
        <v>0.11</v>
      </c>
      <c r="JP391" s="1" t="n">
        <v>0.04</v>
      </c>
      <c r="JQ391" s="1" t="n">
        <v>0.05</v>
      </c>
      <c r="JR391" s="1" t="n">
        <v>0.07</v>
      </c>
      <c r="JS391" s="1" t="n">
        <v>0.02</v>
      </c>
      <c r="JT391" s="1" t="n">
        <v>0.18</v>
      </c>
      <c r="JU391" s="1" t="n">
        <v>0.16</v>
      </c>
      <c r="JY391" s="1" t="n">
        <v>2.7255</v>
      </c>
      <c r="JZ391" s="1" t="n">
        <v>2.367</v>
      </c>
      <c r="KA391" s="1" t="n">
        <v>142.02</v>
      </c>
      <c r="KB391" s="1" t="n">
        <v>54.4566</v>
      </c>
      <c r="KC391" s="1" t="n">
        <v>15.242</v>
      </c>
      <c r="KD391" s="1" t="n">
        <v>914.52</v>
      </c>
      <c r="KE391" s="1" t="n">
        <v>58.367</v>
      </c>
      <c r="KF391" s="1" t="n">
        <v>58.367</v>
      </c>
      <c r="KG391" s="1" t="n">
        <v>157.3184</v>
      </c>
    </row>
    <row r="392" customFormat="false" ht="15" hidden="false" customHeight="true" outlineLevel="0" collapsed="false">
      <c r="A392" s="1" t="n">
        <v>31391</v>
      </c>
      <c r="B392" s="1" t="n">
        <v>2</v>
      </c>
      <c r="C392" s="1" t="n">
        <v>76</v>
      </c>
      <c r="D392" s="1" t="n">
        <v>1</v>
      </c>
      <c r="E392" s="1" t="n">
        <v>0</v>
      </c>
      <c r="F392" s="1" t="n">
        <v>1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1</v>
      </c>
      <c r="N392" s="1" t="n">
        <v>0</v>
      </c>
      <c r="P392" s="1" t="n">
        <f aca="false">SUM(E392:O392)</f>
        <v>2</v>
      </c>
      <c r="Q392" s="1" t="n">
        <v>138</v>
      </c>
      <c r="R392" s="1" t="n">
        <v>76</v>
      </c>
      <c r="U392" s="3" t="n">
        <v>69.9</v>
      </c>
      <c r="V392" s="3" t="n">
        <v>159</v>
      </c>
      <c r="W392" s="2" t="n">
        <v>27.6492227364424</v>
      </c>
      <c r="X392" s="2" t="n">
        <v>1</v>
      </c>
      <c r="Y392" s="3" t="n">
        <v>95</v>
      </c>
      <c r="Z392" s="3" t="n">
        <v>103</v>
      </c>
      <c r="AD392" s="3" t="n">
        <v>42.4</v>
      </c>
      <c r="AO392" s="1" t="n">
        <v>102</v>
      </c>
      <c r="AP392" s="1" t="n">
        <v>153</v>
      </c>
      <c r="AQ392" s="1" t="n">
        <v>184</v>
      </c>
      <c r="AR392" s="1" t="n">
        <v>175</v>
      </c>
      <c r="AS392" s="1" t="n">
        <v>125</v>
      </c>
      <c r="AT392" s="1" t="n">
        <v>2</v>
      </c>
      <c r="AU392" s="1" t="n">
        <f aca="false">((AO392*15)+(AP392*30)+(AQ392*30)+(AR392*30)+(AS392*15))-(AO392*120)</f>
        <v>6525</v>
      </c>
      <c r="AV392" s="1" t="n">
        <f aca="false">((AO392*15)+(AP392*30)+(AQ392*30)+(AR392*30)+(AS392*15))</f>
        <v>18765</v>
      </c>
      <c r="AX392" s="4" t="n">
        <f aca="false">10000/SQRT((AO392*BE392)*(AVERAGE(AO392:AS392)*AVERAGE(BE392:BI392)))</f>
        <v>3.31741184249758</v>
      </c>
      <c r="AY392" s="4" t="n">
        <v>1</v>
      </c>
      <c r="AZ392" s="2" t="n">
        <f aca="false">(AO392*BE392)/405</f>
        <v>1.61688888888889</v>
      </c>
      <c r="BA392" s="2" t="n">
        <v>0</v>
      </c>
      <c r="BB392" s="2" t="n">
        <f aca="false">1/(LOG(BE392)+LOG(AO392))</f>
        <v>0.355096587713577</v>
      </c>
      <c r="BC392" s="2" t="n">
        <f aca="false">(BF392-BE392)/(AP392-AO392)</f>
        <v>1.14862745098039</v>
      </c>
      <c r="BD392" s="2" t="n">
        <f aca="false">(20*BE392)/((AO392/18)-3.5)</f>
        <v>59.2615384615385</v>
      </c>
      <c r="BE392" s="3" t="n">
        <v>6.42</v>
      </c>
      <c r="BF392" s="3" t="n">
        <v>65</v>
      </c>
      <c r="BG392" s="3" t="n">
        <v>115</v>
      </c>
      <c r="BH392" s="3" t="n">
        <v>168</v>
      </c>
      <c r="BI392" s="3" t="n">
        <v>115</v>
      </c>
      <c r="BJ392" s="2" t="n">
        <f aca="false">((BE392*15)+(BF392*30)+(BG392*30)+(BH392*30)+(BI392*15))-(BE392*120)</f>
        <v>11490.9</v>
      </c>
      <c r="BK392" s="2" t="n">
        <f aca="false">((BE392*15)+(BF392*30)+(BG392*30)+(BH392*30)+(BI392*15))</f>
        <v>12261.3</v>
      </c>
      <c r="BL392" s="2" t="n">
        <f aca="false">(1/BE392)</f>
        <v>0.155763239875389</v>
      </c>
      <c r="BM392" s="2" t="n">
        <f aca="false">(BJ392/AU392)</f>
        <v>1.76105747126437</v>
      </c>
      <c r="BN392" s="2" t="n">
        <f aca="false">(BK392/AV392)</f>
        <v>0.653413269384492</v>
      </c>
      <c r="BO392" s="2" t="n">
        <f aca="false">(AX392*BM392)</f>
        <v>5.84215291049126</v>
      </c>
      <c r="BP392" s="2" t="n">
        <f aca="false">(AX392*BN392)</f>
        <v>2.16764091790118</v>
      </c>
      <c r="BQ392" s="2" t="n">
        <v>2</v>
      </c>
      <c r="BR392" s="4" t="n">
        <f aca="false">(BC392*BL392)</f>
        <v>0.178913933174516</v>
      </c>
      <c r="BS392" s="1" t="n">
        <v>174</v>
      </c>
      <c r="BT392" s="1" t="n">
        <v>0</v>
      </c>
      <c r="BU392" s="1" t="n">
        <v>24</v>
      </c>
      <c r="BV392" s="1" t="n">
        <v>1</v>
      </c>
      <c r="BW392" s="1" t="n">
        <v>111</v>
      </c>
      <c r="BX392" s="1" t="n">
        <v>0</v>
      </c>
      <c r="BY392" s="1" t="n">
        <v>39</v>
      </c>
      <c r="BZ392" s="1" t="n">
        <v>194</v>
      </c>
      <c r="CA392" s="1" t="n">
        <v>1</v>
      </c>
      <c r="CB392" s="1" t="n">
        <v>3</v>
      </c>
      <c r="FM392" s="1" t="n">
        <v>9</v>
      </c>
      <c r="FN392" s="1" t="n">
        <v>9</v>
      </c>
      <c r="FO392" s="1" t="n">
        <v>2</v>
      </c>
      <c r="FP392" s="1" t="n">
        <v>2</v>
      </c>
      <c r="FQ392" s="1" t="n">
        <v>32.15036</v>
      </c>
      <c r="FR392" s="1" t="n">
        <v>90.85189</v>
      </c>
      <c r="FS392" s="1" t="n">
        <v>0.9</v>
      </c>
      <c r="FT392" s="1" t="n">
        <v>2</v>
      </c>
      <c r="FU392" s="1" t="n">
        <v>3</v>
      </c>
      <c r="FV392" s="1" t="n">
        <v>3</v>
      </c>
      <c r="FW392" s="1" t="n">
        <v>2122.57</v>
      </c>
      <c r="FX392" s="1" t="n">
        <v>57.12</v>
      </c>
      <c r="FY392" s="1" t="n">
        <v>19.67</v>
      </c>
      <c r="FZ392" s="1" t="n">
        <v>27.35</v>
      </c>
      <c r="GA392" s="1" t="n">
        <v>22.04</v>
      </c>
      <c r="GB392" s="1" t="n">
        <v>317.26</v>
      </c>
      <c r="GC392" s="1" t="n">
        <v>34.4</v>
      </c>
      <c r="GD392" s="1" t="n">
        <v>17.87</v>
      </c>
      <c r="GE392" s="1" t="n">
        <v>7.11</v>
      </c>
      <c r="GF392" s="1" t="n">
        <v>95.43</v>
      </c>
      <c r="GG392" s="1" t="n">
        <v>1.47</v>
      </c>
      <c r="GH392" s="1" t="n">
        <v>14.61</v>
      </c>
      <c r="GI392" s="1" t="n">
        <v>5.98</v>
      </c>
      <c r="GJ392" s="1" t="n">
        <v>26.85</v>
      </c>
      <c r="GK392" s="1" t="n">
        <v>24.29</v>
      </c>
      <c r="GL392" s="1" t="n">
        <v>11.68</v>
      </c>
      <c r="GM392" s="1" t="n">
        <v>6.84</v>
      </c>
      <c r="GN392" s="1" t="n">
        <v>0</v>
      </c>
      <c r="GO392" s="1" t="n">
        <v>14.58</v>
      </c>
      <c r="GP392" s="1" t="n">
        <v>6.28</v>
      </c>
      <c r="GQ392" s="1" t="n">
        <v>3.49</v>
      </c>
      <c r="GR392" s="1" t="n">
        <v>1.23</v>
      </c>
      <c r="GS392" s="1" t="n">
        <v>654.47</v>
      </c>
      <c r="GT392" s="1" t="n">
        <v>12.5</v>
      </c>
      <c r="GU392" s="1" t="n">
        <v>0.41</v>
      </c>
      <c r="GV392" s="1" t="n">
        <v>302.85</v>
      </c>
      <c r="GW392" s="1" t="n">
        <v>1045.13</v>
      </c>
      <c r="GX392" s="1" t="n">
        <v>2774.07</v>
      </c>
      <c r="GY392" s="1" t="n">
        <v>2118.04</v>
      </c>
      <c r="GZ392" s="1" t="n">
        <v>6.52</v>
      </c>
      <c r="HA392" s="1" t="n">
        <v>1.52</v>
      </c>
      <c r="HB392" s="1" t="n">
        <v>2.33</v>
      </c>
      <c r="HC392" s="1" t="n">
        <v>0</v>
      </c>
      <c r="HD392" s="1" t="n">
        <v>51.6</v>
      </c>
      <c r="HE392" s="1" t="n">
        <v>159.16</v>
      </c>
      <c r="HF392" s="1" t="n">
        <v>1.56</v>
      </c>
      <c r="HG392" s="1" t="n">
        <v>1.51</v>
      </c>
      <c r="HH392" s="1" t="n">
        <v>17</v>
      </c>
      <c r="HI392" s="1" t="n">
        <v>3.43</v>
      </c>
      <c r="HJ392" s="1" t="n">
        <v>2.13</v>
      </c>
      <c r="HK392" s="1" t="n">
        <v>3.74</v>
      </c>
      <c r="HL392" s="1" t="n">
        <v>287.97</v>
      </c>
      <c r="HM392" s="1" t="n">
        <v>2.31</v>
      </c>
      <c r="HN392" s="1" t="n">
        <v>36.81</v>
      </c>
      <c r="HO392" s="1" t="n">
        <v>5197.07</v>
      </c>
      <c r="HP392" s="1" t="n">
        <v>3778.23</v>
      </c>
      <c r="HQ392" s="1" t="n">
        <v>41.79</v>
      </c>
      <c r="HR392" s="1" t="n">
        <v>1504.9</v>
      </c>
      <c r="HS392" s="1" t="n">
        <v>190.82</v>
      </c>
      <c r="HT392" s="1" t="n">
        <v>3500.05</v>
      </c>
      <c r="HU392" s="1" t="n">
        <v>497.88</v>
      </c>
      <c r="HV392" s="1" t="n">
        <v>167.55</v>
      </c>
      <c r="HW392" s="1" t="n">
        <v>6.4</v>
      </c>
      <c r="HX392" s="1" t="n">
        <v>5.38</v>
      </c>
      <c r="HY392" s="1" t="n">
        <v>4.5</v>
      </c>
      <c r="HZ392" s="1" t="n">
        <v>0.46</v>
      </c>
      <c r="IA392" s="1" t="n">
        <v>5.77</v>
      </c>
      <c r="IB392" s="1" t="n">
        <v>1.14</v>
      </c>
      <c r="IC392" s="1" t="n">
        <v>12.78</v>
      </c>
      <c r="ID392" s="1" t="n">
        <v>4.91</v>
      </c>
      <c r="IE392" s="1" t="n">
        <v>18.21</v>
      </c>
      <c r="IF392" s="1" t="n">
        <v>23.71</v>
      </c>
      <c r="IG392" s="1" t="n">
        <v>8.7</v>
      </c>
      <c r="IH392" s="1" t="n">
        <v>129.53</v>
      </c>
      <c r="II392" s="1" t="n">
        <v>21.75</v>
      </c>
      <c r="IJ392" s="1" t="n">
        <v>5.66</v>
      </c>
      <c r="IK392" s="1" t="n">
        <v>40.14</v>
      </c>
      <c r="IL392" s="1" t="n">
        <v>2605952.2</v>
      </c>
      <c r="IM392" s="1" t="n">
        <v>8213.93</v>
      </c>
      <c r="IN392" s="1" t="n">
        <v>45.58</v>
      </c>
      <c r="IO392" s="1" t="n">
        <v>0.3</v>
      </c>
      <c r="IP392" s="1" t="n">
        <v>0.17</v>
      </c>
      <c r="IQ392" s="1" t="n">
        <v>0.12</v>
      </c>
      <c r="IR392" s="1" t="n">
        <v>0.28</v>
      </c>
      <c r="IS392" s="1" t="n">
        <v>0.38</v>
      </c>
      <c r="IT392" s="1" t="n">
        <v>0.19</v>
      </c>
      <c r="IU392" s="1" t="n">
        <v>1.25</v>
      </c>
      <c r="IV392" s="1" t="n">
        <v>1.6</v>
      </c>
      <c r="IW392" s="1" t="n">
        <v>8.48</v>
      </c>
      <c r="IX392" s="1" t="n">
        <v>7.7</v>
      </c>
      <c r="IY392" s="1" t="n">
        <v>3.76</v>
      </c>
      <c r="IZ392" s="1" t="n">
        <v>2.3</v>
      </c>
      <c r="JA392" s="1" t="n">
        <v>0.92</v>
      </c>
      <c r="JB392" s="1" t="n">
        <v>0.08</v>
      </c>
      <c r="JC392" s="1" t="n">
        <v>16.11</v>
      </c>
      <c r="JD392" s="1" t="n">
        <v>9.69</v>
      </c>
      <c r="JE392" s="1" t="n">
        <v>0.77</v>
      </c>
      <c r="JF392" s="1" t="n">
        <v>0.07</v>
      </c>
      <c r="JG392" s="1" t="n">
        <v>0</v>
      </c>
      <c r="JH392" s="1" t="n">
        <v>6.14</v>
      </c>
      <c r="JI392" s="1" t="n">
        <v>4.57</v>
      </c>
      <c r="JJ392" s="1" t="n">
        <v>0.06</v>
      </c>
      <c r="JK392" s="1" t="n">
        <v>0.14</v>
      </c>
      <c r="JL392" s="1" t="n">
        <v>0.61</v>
      </c>
      <c r="JM392" s="1" t="n">
        <v>0.5</v>
      </c>
      <c r="JN392" s="1" t="n">
        <v>0</v>
      </c>
      <c r="JO392" s="1" t="n">
        <v>0.04</v>
      </c>
      <c r="JP392" s="1" t="n">
        <v>0.03</v>
      </c>
      <c r="JQ392" s="1" t="n">
        <v>0.02</v>
      </c>
      <c r="JR392" s="1" t="n">
        <v>0.02</v>
      </c>
      <c r="JS392" s="1" t="n">
        <v>0</v>
      </c>
      <c r="JT392" s="1" t="n">
        <v>0.06</v>
      </c>
      <c r="JU392" s="1" t="n">
        <v>0.06</v>
      </c>
      <c r="JV392" s="1" t="n">
        <v>71</v>
      </c>
      <c r="JW392" s="1" t="n">
        <v>4260</v>
      </c>
      <c r="JX392" s="1" t="n">
        <v>63.9</v>
      </c>
      <c r="JY392" s="1" t="n">
        <v>69.2555</v>
      </c>
      <c r="JZ392" s="1" t="n">
        <v>40.476</v>
      </c>
      <c r="KA392" s="1" t="n">
        <v>2428.56</v>
      </c>
      <c r="KB392" s="1" t="n">
        <v>13.7375</v>
      </c>
      <c r="KC392" s="1" t="n">
        <v>4.875</v>
      </c>
      <c r="KD392" s="1" t="n">
        <v>292.5</v>
      </c>
      <c r="KE392" s="1" t="n">
        <v>92.269</v>
      </c>
      <c r="KF392" s="1" t="n">
        <v>163.269</v>
      </c>
      <c r="KG392" s="1" t="n">
        <v>248.998</v>
      </c>
    </row>
    <row r="393" customFormat="false" ht="15" hidden="false" customHeight="true" outlineLevel="0" collapsed="false">
      <c r="A393" s="1" t="n">
        <v>31392</v>
      </c>
      <c r="B393" s="1" t="n">
        <v>2</v>
      </c>
      <c r="C393" s="1" t="n">
        <v>46</v>
      </c>
      <c r="D393" s="1" t="n">
        <v>1</v>
      </c>
      <c r="E393" s="1" t="n">
        <v>1</v>
      </c>
      <c r="F393" s="1" t="n">
        <v>1</v>
      </c>
      <c r="G393" s="1" t="n">
        <v>1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0</v>
      </c>
      <c r="N393" s="1" t="n">
        <v>0</v>
      </c>
      <c r="P393" s="1" t="n">
        <f aca="false">SUM(E393:O393)</f>
        <v>3</v>
      </c>
      <c r="Q393" s="1" t="n">
        <v>122</v>
      </c>
      <c r="R393" s="1" t="n">
        <v>70</v>
      </c>
      <c r="U393" s="3" t="n">
        <v>60.9</v>
      </c>
      <c r="V393" s="3" t="n">
        <v>156</v>
      </c>
      <c r="W393" s="2" t="n">
        <v>25.0246548323471</v>
      </c>
      <c r="X393" s="2" t="n">
        <v>1</v>
      </c>
      <c r="Y393" s="3" t="n">
        <v>79</v>
      </c>
      <c r="Z393" s="3" t="n">
        <v>101</v>
      </c>
      <c r="AD393" s="3" t="n">
        <v>39.9</v>
      </c>
      <c r="AO393" s="1" t="n">
        <v>105</v>
      </c>
      <c r="AP393" s="1" t="n">
        <v>150</v>
      </c>
      <c r="AQ393" s="1" t="n">
        <v>122</v>
      </c>
      <c r="AR393" s="1" t="n">
        <v>132</v>
      </c>
      <c r="AS393" s="1" t="n">
        <v>139</v>
      </c>
      <c r="AT393" s="1" t="n">
        <v>2</v>
      </c>
      <c r="AU393" s="1" t="n">
        <f aca="false">((AO393*15)+(AP393*30)+(AQ393*30)+(AR393*30)+(AS393*15))-(AO393*120)</f>
        <v>3180</v>
      </c>
      <c r="AV393" s="1" t="n">
        <f aca="false">((AO393*15)+(AP393*30)+(AQ393*30)+(AR393*30)+(AS393*15))</f>
        <v>15780</v>
      </c>
      <c r="AX393" s="4" t="n">
        <f aca="false">10000/SQRT((AO393*BE393)*(AVERAGE(AO393:AS393)*AVERAGE(BE393:BI393)))</f>
        <v>2.00999886318418</v>
      </c>
      <c r="AY393" s="4" t="n">
        <v>1</v>
      </c>
      <c r="AZ393" s="2" t="n">
        <f aca="false">(AO393*BE393)/405</f>
        <v>4.48518518518519</v>
      </c>
      <c r="BA393" s="2" t="n">
        <v>1</v>
      </c>
      <c r="BB393" s="2" t="n">
        <f aca="false">1/(LOG(BE393)+LOG(AO393))</f>
        <v>0.306820427676192</v>
      </c>
      <c r="BC393" s="2" t="n">
        <f aca="false">(BF393-BE393)/(AP393-AO393)</f>
        <v>2.34888888888889</v>
      </c>
      <c r="BD393" s="2" t="n">
        <f aca="false">(20*BE393)/((AO393/18)-3.5)</f>
        <v>148.285714285714</v>
      </c>
      <c r="BE393" s="3" t="n">
        <v>17.3</v>
      </c>
      <c r="BF393" s="3" t="n">
        <v>123</v>
      </c>
      <c r="BG393" s="3" t="n">
        <v>89.4</v>
      </c>
      <c r="BH393" s="3" t="n">
        <v>147</v>
      </c>
      <c r="BI393" s="3" t="n">
        <v>149</v>
      </c>
      <c r="BJ393" s="2" t="n">
        <f aca="false">((BE393*15)+(BF393*30)+(BG393*30)+(BH393*30)+(BI393*15))-(BE393*120)</f>
        <v>11200.5</v>
      </c>
      <c r="BK393" s="2" t="n">
        <f aca="false">((BE393*15)+(BF393*30)+(BG393*30)+(BH393*30)+(BI393*15))</f>
        <v>13276.5</v>
      </c>
      <c r="BL393" s="2" t="n">
        <f aca="false">(1/BE393)</f>
        <v>0.0578034682080925</v>
      </c>
      <c r="BM393" s="2" t="n">
        <f aca="false">(BJ393/AU393)</f>
        <v>3.52216981132075</v>
      </c>
      <c r="BN393" s="2" t="n">
        <f aca="false">(BK393/AV393)</f>
        <v>0.841349809885931</v>
      </c>
      <c r="BO393" s="2" t="n">
        <f aca="false">(AX393*BM393)</f>
        <v>7.07955731669637</v>
      </c>
      <c r="BP393" s="2" t="n">
        <f aca="false">(AX393*BN393)</f>
        <v>1.69111216141095</v>
      </c>
      <c r="BQ393" s="2" t="n">
        <v>2</v>
      </c>
      <c r="BR393" s="4" t="n">
        <f aca="false">(BC393*BL393)</f>
        <v>0.135773924213231</v>
      </c>
      <c r="BS393" s="1" t="n">
        <v>152</v>
      </c>
      <c r="BT393" s="1" t="n">
        <v>0</v>
      </c>
      <c r="BU393" s="1" t="n">
        <v>28</v>
      </c>
      <c r="BV393" s="1" t="n">
        <v>1</v>
      </c>
      <c r="BW393" s="1" t="n">
        <v>104</v>
      </c>
      <c r="BX393" s="1" t="n">
        <v>0</v>
      </c>
      <c r="BY393" s="1" t="n">
        <v>20</v>
      </c>
      <c r="BZ393" s="1" t="n">
        <v>100</v>
      </c>
      <c r="CA393" s="1" t="n">
        <v>0</v>
      </c>
      <c r="CB393" s="1" t="n">
        <v>3</v>
      </c>
      <c r="CN393" s="1" t="n">
        <v>1850</v>
      </c>
      <c r="CO393" s="1" t="n">
        <v>16.5621621621622</v>
      </c>
      <c r="CP393" s="1" t="n">
        <v>28.5081081081081</v>
      </c>
      <c r="CQ393" s="1" t="n">
        <v>6.42162162162162</v>
      </c>
      <c r="CR393" s="1" t="n">
        <v>9.63243243243243</v>
      </c>
      <c r="CS393" s="1" t="n">
        <v>4.03783783783784</v>
      </c>
      <c r="CT393" s="1" t="n">
        <v>57.1243243243243</v>
      </c>
      <c r="CU393" s="1" t="n">
        <v>6.9</v>
      </c>
      <c r="CV393" s="1" t="n">
        <v>5.9</v>
      </c>
      <c r="CW393" s="1" t="n">
        <v>9.8</v>
      </c>
      <c r="CX393" s="1" t="n">
        <v>0</v>
      </c>
      <c r="CY393" s="1" t="n">
        <v>1.6</v>
      </c>
      <c r="CZ393" s="1" t="n">
        <v>2</v>
      </c>
      <c r="DA393" s="1" t="n">
        <v>1</v>
      </c>
      <c r="DB393" s="1" t="n">
        <v>0</v>
      </c>
      <c r="DC393" s="1" t="n">
        <v>1</v>
      </c>
      <c r="DD393" s="1" t="n">
        <v>76.6</v>
      </c>
      <c r="DE393" s="1" t="n">
        <v>58.6</v>
      </c>
      <c r="DF393" s="1" t="n">
        <v>13.2</v>
      </c>
      <c r="DG393" s="1" t="n">
        <v>19.8</v>
      </c>
      <c r="DH393" s="1" t="n">
        <v>8.3</v>
      </c>
      <c r="DI393" s="1" t="n">
        <v>130</v>
      </c>
      <c r="DJ393" s="1" t="n">
        <v>264.2</v>
      </c>
      <c r="DK393" s="1" t="n">
        <v>12.7</v>
      </c>
      <c r="DL393" s="1" t="n">
        <v>16.1</v>
      </c>
      <c r="DM393" s="1" t="n">
        <v>545</v>
      </c>
      <c r="DN393" s="1" t="n">
        <v>585</v>
      </c>
      <c r="DO393" s="1" t="n">
        <v>1.04</v>
      </c>
      <c r="DP393" s="1" t="n">
        <v>1.66</v>
      </c>
      <c r="DQ393" s="1" t="n">
        <v>0.74</v>
      </c>
      <c r="DR393" s="1" t="n">
        <v>2.36</v>
      </c>
      <c r="DS393" s="1" t="n">
        <v>124.8</v>
      </c>
      <c r="DT393" s="1" t="n">
        <v>122.5</v>
      </c>
      <c r="DU393" s="1" t="n">
        <v>1.65</v>
      </c>
      <c r="DV393" s="1" t="n">
        <v>11.41</v>
      </c>
      <c r="DW393" s="1" t="n">
        <v>3.21</v>
      </c>
      <c r="DX393" s="1" t="n">
        <v>1347</v>
      </c>
      <c r="DY393" s="1" t="n">
        <v>14.29</v>
      </c>
      <c r="DZ393" s="1" t="n">
        <v>1714</v>
      </c>
      <c r="EA393" s="1" t="n">
        <v>188</v>
      </c>
      <c r="EB393" s="1" t="n">
        <v>378</v>
      </c>
      <c r="EC393" s="1" t="n">
        <v>707</v>
      </c>
      <c r="ED393" s="1" t="n">
        <v>26</v>
      </c>
      <c r="EE393" s="1" t="n">
        <v>6.2</v>
      </c>
      <c r="EF393" s="1" t="n">
        <v>0</v>
      </c>
      <c r="EG393" s="1" t="n">
        <v>10</v>
      </c>
      <c r="EH393" s="1" t="n">
        <v>1</v>
      </c>
      <c r="EI393" s="1" t="n">
        <v>240</v>
      </c>
      <c r="EJ393" s="1" t="n">
        <v>12</v>
      </c>
      <c r="EK393" s="1" t="n">
        <v>1</v>
      </c>
      <c r="EL393" s="1" t="n">
        <v>240</v>
      </c>
      <c r="EM393" s="1" t="n">
        <v>1500</v>
      </c>
      <c r="EN393" s="1" t="n">
        <v>500</v>
      </c>
      <c r="EO393" s="1" t="n">
        <v>4</v>
      </c>
      <c r="EP393" s="1" t="n">
        <v>1</v>
      </c>
      <c r="EQ393" s="1" t="n">
        <v>1</v>
      </c>
      <c r="ER393" s="1" t="n">
        <v>240</v>
      </c>
      <c r="ES393" s="1" t="n">
        <v>2</v>
      </c>
      <c r="ET393" s="1" t="n">
        <v>1</v>
      </c>
      <c r="EU393" s="1" t="n">
        <v>1</v>
      </c>
      <c r="EV393" s="1" t="n">
        <v>240</v>
      </c>
      <c r="EW393" s="1" t="n">
        <v>5</v>
      </c>
      <c r="EX393" s="1" t="n">
        <v>1</v>
      </c>
      <c r="EY393" s="1" t="n">
        <v>2</v>
      </c>
      <c r="EZ393" s="1" t="n">
        <v>10</v>
      </c>
      <c r="FA393" s="1" t="n">
        <v>0</v>
      </c>
      <c r="FB393" s="1" t="n">
        <v>0</v>
      </c>
      <c r="FC393" s="1" t="n">
        <v>0</v>
      </c>
      <c r="FD393" s="1" t="n">
        <v>1</v>
      </c>
      <c r="FE393" s="1" t="n">
        <v>10</v>
      </c>
      <c r="FF393" s="1" t="n">
        <v>1</v>
      </c>
      <c r="FG393" s="1" t="n">
        <v>3</v>
      </c>
      <c r="FH393" s="1" t="n">
        <v>0</v>
      </c>
      <c r="FI393" s="1" t="n">
        <v>0</v>
      </c>
      <c r="FJ393" s="1" t="n">
        <v>4</v>
      </c>
      <c r="FK393" s="1" t="n">
        <v>1</v>
      </c>
      <c r="FL393" s="1" t="n">
        <v>3</v>
      </c>
      <c r="FQ393" s="1" t="n">
        <v>33.43036</v>
      </c>
      <c r="FR393" s="1" t="n">
        <v>5876.91</v>
      </c>
      <c r="FS393" s="1" t="n">
        <v>0.06</v>
      </c>
      <c r="FT393" s="1" t="n">
        <v>1</v>
      </c>
      <c r="FU393" s="1" t="n">
        <v>2</v>
      </c>
      <c r="FV393" s="1" t="n">
        <v>1</v>
      </c>
      <c r="FW393" s="1" t="n">
        <v>1430.21</v>
      </c>
      <c r="FX393" s="1" t="n">
        <v>46.62</v>
      </c>
      <c r="FY393" s="1" t="n">
        <v>14.04</v>
      </c>
      <c r="FZ393" s="1" t="n">
        <v>13.68</v>
      </c>
      <c r="GA393" s="1" t="n">
        <v>28.18</v>
      </c>
      <c r="GB393" s="1" t="n">
        <v>214.49</v>
      </c>
      <c r="GC393" s="1" t="n">
        <v>21.85</v>
      </c>
      <c r="GD393" s="1" t="n">
        <v>25.43</v>
      </c>
      <c r="GE393" s="1" t="n">
        <v>3.47</v>
      </c>
      <c r="GF393" s="1" t="n">
        <v>74.72</v>
      </c>
      <c r="GG393" s="1" t="n">
        <v>1.31</v>
      </c>
      <c r="GH393" s="1" t="n">
        <v>23.05</v>
      </c>
      <c r="GI393" s="1" t="n">
        <v>6.9</v>
      </c>
      <c r="GJ393" s="1" t="n">
        <v>26.09</v>
      </c>
      <c r="GK393" s="1" t="n">
        <v>23.6</v>
      </c>
      <c r="GL393" s="1" t="n">
        <v>14.16</v>
      </c>
      <c r="GM393" s="1" t="n">
        <v>7.4</v>
      </c>
      <c r="GN393" s="1" t="n">
        <v>0</v>
      </c>
      <c r="GO393" s="1" t="n">
        <v>13.97</v>
      </c>
      <c r="GP393" s="1" t="n">
        <v>5.46</v>
      </c>
      <c r="GQ393" s="1" t="n">
        <v>3.67</v>
      </c>
      <c r="GR393" s="1" t="n">
        <v>1.33</v>
      </c>
      <c r="GS393" s="1" t="n">
        <v>598.28</v>
      </c>
      <c r="GT393" s="1" t="n">
        <v>9.92</v>
      </c>
      <c r="GU393" s="1" t="n">
        <v>0.62</v>
      </c>
      <c r="GV393" s="1" t="n">
        <v>309.53</v>
      </c>
      <c r="GW393" s="1" t="n">
        <v>965.64</v>
      </c>
      <c r="GX393" s="1" t="n">
        <v>2767.43</v>
      </c>
      <c r="GY393" s="1" t="n">
        <v>994.64</v>
      </c>
      <c r="GZ393" s="1" t="n">
        <v>5.93</v>
      </c>
      <c r="HA393" s="1" t="n">
        <v>1.51</v>
      </c>
      <c r="HB393" s="1" t="n">
        <v>2.24</v>
      </c>
      <c r="HC393" s="1" t="n">
        <v>0</v>
      </c>
      <c r="HD393" s="1" t="n">
        <v>27.8</v>
      </c>
      <c r="HE393" s="1" t="n">
        <v>177.82</v>
      </c>
      <c r="HF393" s="1" t="n">
        <v>1.17</v>
      </c>
      <c r="HG393" s="1" t="n">
        <v>1.26</v>
      </c>
      <c r="HH393" s="1" t="n">
        <v>12.68</v>
      </c>
      <c r="HI393" s="1" t="n">
        <v>3.79</v>
      </c>
      <c r="HJ393" s="1" t="n">
        <v>1.52</v>
      </c>
      <c r="HK393" s="1" t="n">
        <v>0.36</v>
      </c>
      <c r="HL393" s="1" t="n">
        <v>271.85</v>
      </c>
      <c r="HM393" s="1" t="n">
        <v>1.91</v>
      </c>
      <c r="HN393" s="1" t="n">
        <v>50.87</v>
      </c>
      <c r="HO393" s="1" t="n">
        <v>3312.64</v>
      </c>
      <c r="HP393" s="1" t="n">
        <v>3220.23</v>
      </c>
      <c r="HQ393" s="1" t="n">
        <v>48.79</v>
      </c>
      <c r="HR393" s="1" t="n">
        <v>1388.96</v>
      </c>
      <c r="HS393" s="1" t="n">
        <v>263.07</v>
      </c>
      <c r="HT393" s="1" t="n">
        <v>4913.41</v>
      </c>
      <c r="HU393" s="1" t="n">
        <v>1023.69</v>
      </c>
      <c r="HV393" s="1" t="n">
        <v>107.48</v>
      </c>
      <c r="HW393" s="1" t="n">
        <v>8.85</v>
      </c>
      <c r="HX393" s="1" t="n">
        <v>10.55</v>
      </c>
      <c r="HY393" s="1" t="n">
        <v>8.8</v>
      </c>
      <c r="HZ393" s="1" t="n">
        <v>0.32</v>
      </c>
      <c r="IA393" s="1" t="n">
        <v>3.97</v>
      </c>
      <c r="IB393" s="1" t="n">
        <v>0.56</v>
      </c>
      <c r="IC393" s="1" t="n">
        <v>14.28</v>
      </c>
      <c r="ID393" s="1" t="n">
        <v>9.37</v>
      </c>
      <c r="IE393" s="1" t="n">
        <v>10.36</v>
      </c>
      <c r="IF393" s="1" t="n">
        <v>20.79</v>
      </c>
      <c r="IG393" s="1" t="n">
        <v>11.04</v>
      </c>
      <c r="IH393" s="1" t="n">
        <v>75.07</v>
      </c>
      <c r="II393" s="1" t="n">
        <v>0.83</v>
      </c>
      <c r="IJ393" s="1" t="n">
        <v>1.24</v>
      </c>
      <c r="IK393" s="1" t="n">
        <v>45.28</v>
      </c>
      <c r="IL393" s="1" t="n">
        <v>1026341.4</v>
      </c>
      <c r="IM393" s="1" t="n">
        <v>4785.03</v>
      </c>
      <c r="IN393" s="1" t="n">
        <v>40.84</v>
      </c>
      <c r="IO393" s="1" t="n">
        <v>0.06</v>
      </c>
      <c r="IP393" s="1" t="n">
        <v>0.03</v>
      </c>
      <c r="IQ393" s="1" t="n">
        <v>0.03</v>
      </c>
      <c r="IR393" s="1" t="n">
        <v>0.07</v>
      </c>
      <c r="IS393" s="1" t="n">
        <v>0.17</v>
      </c>
      <c r="IT393" s="1" t="n">
        <v>0.03</v>
      </c>
      <c r="IU393" s="1" t="n">
        <v>0.41</v>
      </c>
      <c r="IV393" s="1" t="n">
        <v>0.33</v>
      </c>
      <c r="IW393" s="1" t="n">
        <v>5.82</v>
      </c>
      <c r="IX393" s="1" t="n">
        <v>4.06</v>
      </c>
      <c r="IY393" s="1" t="n">
        <v>1.9</v>
      </c>
      <c r="IZ393" s="1" t="n">
        <v>1.03</v>
      </c>
      <c r="JA393" s="1" t="n">
        <v>0.97</v>
      </c>
      <c r="JB393" s="1" t="n">
        <v>0</v>
      </c>
      <c r="JC393" s="1" t="n">
        <v>17.73</v>
      </c>
      <c r="JD393" s="1" t="n">
        <v>13.33</v>
      </c>
      <c r="JE393" s="1" t="n">
        <v>0.31</v>
      </c>
      <c r="JF393" s="1" t="n">
        <v>0.1</v>
      </c>
      <c r="JG393" s="1" t="n">
        <v>0.05</v>
      </c>
      <c r="JH393" s="1" t="n">
        <v>6.96</v>
      </c>
      <c r="JI393" s="1" t="n">
        <v>5.43</v>
      </c>
      <c r="JJ393" s="1" t="n">
        <v>0.02</v>
      </c>
      <c r="JK393" s="1" t="n">
        <v>0.08</v>
      </c>
      <c r="JL393" s="1" t="n">
        <v>0.46</v>
      </c>
      <c r="JM393" s="1" t="n">
        <v>0.41</v>
      </c>
      <c r="JN393" s="1" t="n">
        <v>0</v>
      </c>
      <c r="JO393" s="1" t="n">
        <v>0.04</v>
      </c>
      <c r="JP393" s="1" t="n">
        <v>0</v>
      </c>
      <c r="JQ393" s="1" t="n">
        <v>0</v>
      </c>
      <c r="JR393" s="1" t="n">
        <v>0</v>
      </c>
      <c r="JS393" s="1" t="n">
        <v>0.01</v>
      </c>
      <c r="JT393" s="1" t="n">
        <v>0.03</v>
      </c>
      <c r="JU393" s="1" t="n">
        <v>0.02</v>
      </c>
      <c r="JV393" s="1" t="n">
        <v>44</v>
      </c>
      <c r="JW393" s="1" t="n">
        <v>2640</v>
      </c>
      <c r="JX393" s="1" t="n">
        <v>39.6</v>
      </c>
      <c r="JY393" s="1" t="n">
        <v>5.417</v>
      </c>
      <c r="JZ393" s="1" t="n">
        <v>3.492</v>
      </c>
      <c r="KA393" s="1" t="n">
        <v>209.52</v>
      </c>
      <c r="KB393" s="1" t="n">
        <v>13.5862</v>
      </c>
      <c r="KC393" s="1" t="n">
        <v>4.843</v>
      </c>
      <c r="KD393" s="1" t="n">
        <v>290.58</v>
      </c>
      <c r="KE393" s="1" t="n">
        <v>9.468</v>
      </c>
      <c r="KF393" s="1" t="n">
        <v>53.468</v>
      </c>
      <c r="KG393" s="1" t="n">
        <v>26.3837</v>
      </c>
    </row>
    <row r="394" customFormat="false" ht="15" hidden="false" customHeight="true" outlineLevel="0" collapsed="false">
      <c r="A394" s="1" t="n">
        <v>31393</v>
      </c>
      <c r="B394" s="1" t="n">
        <v>2</v>
      </c>
      <c r="C394" s="1" t="n">
        <v>24</v>
      </c>
      <c r="D394" s="1" t="n">
        <v>1</v>
      </c>
      <c r="E394" s="1" t="n">
        <v>1</v>
      </c>
      <c r="F394" s="1" t="n">
        <v>0</v>
      </c>
      <c r="G394" s="1" t="n">
        <v>1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0</v>
      </c>
      <c r="N394" s="1" t="n">
        <v>0</v>
      </c>
      <c r="P394" s="1" t="n">
        <f aca="false">SUM(E394:O394)</f>
        <v>2</v>
      </c>
      <c r="Q394" s="1" t="n">
        <v>100</v>
      </c>
      <c r="R394" s="1" t="n">
        <v>70</v>
      </c>
      <c r="U394" s="3" t="n">
        <v>53.2</v>
      </c>
      <c r="V394" s="3" t="n">
        <v>144.7</v>
      </c>
      <c r="W394" s="2" t="n">
        <v>25.4082392424524</v>
      </c>
      <c r="X394" s="2" t="n">
        <v>1</v>
      </c>
      <c r="Y394" s="3" t="n">
        <v>74</v>
      </c>
      <c r="Z394" s="3" t="n">
        <v>91</v>
      </c>
      <c r="AD394" s="3" t="n">
        <v>42.6</v>
      </c>
      <c r="AO394" s="1" t="n">
        <v>96</v>
      </c>
      <c r="AP394" s="1" t="n">
        <v>124</v>
      </c>
      <c r="AQ394" s="1" t="n">
        <v>172</v>
      </c>
      <c r="AR394" s="1" t="n">
        <v>140</v>
      </c>
      <c r="AS394" s="1" t="n">
        <v>127</v>
      </c>
      <c r="AT394" s="1" t="n">
        <v>1</v>
      </c>
      <c r="AU394" s="1" t="n">
        <f aca="false">((AO394*15)+(AP394*30)+(AQ394*30)+(AR394*30)+(AS394*15))-(AO394*120)</f>
        <v>4905</v>
      </c>
      <c r="AV394" s="1" t="n">
        <f aca="false">((AO394*15)+(AP394*30)+(AQ394*30)+(AR394*30)+(AS394*15))</f>
        <v>16425</v>
      </c>
      <c r="AX394" s="4" t="n">
        <f aca="false">10000/SQRT((AO394*BE394)*(AVERAGE(AO394:AS394)*AVERAGE(BE394:BI394)))</f>
        <v>4.16570424175139</v>
      </c>
      <c r="AY394" s="4" t="n">
        <v>0</v>
      </c>
      <c r="AZ394" s="2" t="n">
        <f aca="false">(AO394*BE394)/405</f>
        <v>1.66637037037037</v>
      </c>
      <c r="BA394" s="2" t="n">
        <v>0</v>
      </c>
      <c r="BB394" s="2" t="n">
        <f aca="false">1/(LOG(BE394)+LOG(AO394))</f>
        <v>0.353453489665357</v>
      </c>
      <c r="BC394" s="2" t="n">
        <f aca="false">(BF394-BE394)/(AP394-AO394)</f>
        <v>1.07392857142857</v>
      </c>
      <c r="BD394" s="2" t="n">
        <f aca="false">(20*BE394)/((AO394/18)-3.5)</f>
        <v>76.6909090909091</v>
      </c>
      <c r="BE394" s="3" t="n">
        <v>7.03</v>
      </c>
      <c r="BF394" s="3" t="n">
        <v>37.1</v>
      </c>
      <c r="BG394" s="3" t="n">
        <v>92.7</v>
      </c>
      <c r="BH394" s="3" t="n">
        <v>96.1</v>
      </c>
      <c r="BI394" s="3" t="n">
        <v>91</v>
      </c>
      <c r="BJ394" s="2" t="n">
        <f aca="false">((BE394*15)+(BF394*30)+(BG394*30)+(BH394*30)+(BI394*15))-(BE394*120)</f>
        <v>7403.85</v>
      </c>
      <c r="BK394" s="2" t="n">
        <f aca="false">((BE394*15)+(BF394*30)+(BG394*30)+(BH394*30)+(BI394*15))</f>
        <v>8247.45</v>
      </c>
      <c r="BL394" s="2" t="n">
        <f aca="false">(1/BE394)</f>
        <v>0.142247510668563</v>
      </c>
      <c r="BM394" s="2" t="n">
        <f aca="false">(BJ394/AU394)</f>
        <v>1.5094495412844</v>
      </c>
      <c r="BN394" s="2" t="n">
        <f aca="false">(BK394/AV394)</f>
        <v>0.502127853881279</v>
      </c>
      <c r="BO394" s="2" t="n">
        <f aca="false">(AX394*BM394)</f>
        <v>6.28792035683813</v>
      </c>
      <c r="BP394" s="2" t="n">
        <f aca="false">(AX394*BN394)</f>
        <v>2.09171613081476</v>
      </c>
      <c r="BQ394" s="2" t="n">
        <v>2</v>
      </c>
      <c r="BR394" s="4" t="n">
        <f aca="false">(BC394*BL394)</f>
        <v>0.152763665921561</v>
      </c>
      <c r="BS394" s="1" t="n">
        <v>184</v>
      </c>
      <c r="BT394" s="1" t="n">
        <v>0</v>
      </c>
      <c r="BU394" s="1" t="n">
        <v>32</v>
      </c>
      <c r="BV394" s="1" t="n">
        <v>1</v>
      </c>
      <c r="BW394" s="1" t="n">
        <v>136</v>
      </c>
      <c r="BX394" s="1" t="n">
        <v>1</v>
      </c>
      <c r="BY394" s="1" t="n">
        <v>16</v>
      </c>
      <c r="BZ394" s="1" t="n">
        <v>80</v>
      </c>
      <c r="CA394" s="1" t="n">
        <v>0</v>
      </c>
      <c r="CB394" s="1" t="n">
        <v>3</v>
      </c>
      <c r="CN394" s="1" t="n">
        <v>3556</v>
      </c>
      <c r="CO394" s="1" t="n">
        <v>17.5815523059618</v>
      </c>
      <c r="CP394" s="1" t="n">
        <v>35.3065241844769</v>
      </c>
      <c r="CQ394" s="1" t="n">
        <v>10.958942632171</v>
      </c>
      <c r="CR394" s="1" t="n">
        <v>11.4904386951631</v>
      </c>
      <c r="CS394" s="1" t="n">
        <v>2.65748031496063</v>
      </c>
      <c r="CT394" s="1" t="n">
        <v>48.5151856017998</v>
      </c>
      <c r="CU394" s="1" t="n">
        <v>7.8</v>
      </c>
      <c r="CV394" s="1" t="n">
        <v>14</v>
      </c>
      <c r="CW394" s="1" t="n">
        <v>15.3</v>
      </c>
      <c r="CX394" s="1" t="n">
        <v>0</v>
      </c>
      <c r="CY394" s="1" t="n">
        <v>1.9</v>
      </c>
      <c r="CZ394" s="1" t="n">
        <v>0.3</v>
      </c>
      <c r="DA394" s="1" t="n">
        <v>0</v>
      </c>
      <c r="DB394" s="1" t="n">
        <v>3.3</v>
      </c>
      <c r="DC394" s="1" t="n">
        <v>4.1</v>
      </c>
      <c r="DD394" s="1" t="n">
        <v>156.3</v>
      </c>
      <c r="DE394" s="1" t="n">
        <v>139.5</v>
      </c>
      <c r="DF394" s="1" t="n">
        <v>43.3</v>
      </c>
      <c r="DG394" s="1" t="n">
        <v>45.4</v>
      </c>
      <c r="DH394" s="1" t="n">
        <v>10.5</v>
      </c>
      <c r="DI394" s="1" t="n">
        <v>378</v>
      </c>
      <c r="DJ394" s="1" t="n">
        <v>431.3</v>
      </c>
      <c r="DK394" s="1" t="n">
        <v>4.4</v>
      </c>
      <c r="DL394" s="1" t="n">
        <v>47.7</v>
      </c>
      <c r="DM394" s="1" t="n">
        <v>638</v>
      </c>
      <c r="DN394" s="1" t="n">
        <v>1979</v>
      </c>
      <c r="DO394" s="1" t="n">
        <v>2.27</v>
      </c>
      <c r="DP394" s="1" t="n">
        <v>2.68</v>
      </c>
      <c r="DQ394" s="1" t="n">
        <v>1.76</v>
      </c>
      <c r="DR394" s="1" t="n">
        <v>8.66</v>
      </c>
      <c r="DS394" s="1" t="n">
        <v>249.9</v>
      </c>
      <c r="DT394" s="1" t="n">
        <v>623.4</v>
      </c>
      <c r="DU394" s="1" t="n">
        <v>1.7</v>
      </c>
      <c r="DV394" s="1" t="n">
        <v>21.24</v>
      </c>
      <c r="DW394" s="1" t="n">
        <v>3.78</v>
      </c>
      <c r="DX394" s="1" t="n">
        <v>1605</v>
      </c>
      <c r="DY394" s="1" t="n">
        <v>30.67</v>
      </c>
      <c r="DZ394" s="1" t="n">
        <v>3572</v>
      </c>
      <c r="EA394" s="1" t="n">
        <v>704</v>
      </c>
      <c r="EB394" s="1" t="n">
        <v>1182</v>
      </c>
      <c r="EC394" s="1" t="n">
        <v>828</v>
      </c>
      <c r="ED394" s="1" t="n">
        <v>65</v>
      </c>
      <c r="EE394" s="1" t="n">
        <v>18.3</v>
      </c>
      <c r="EF394" s="1" t="n">
        <v>0</v>
      </c>
      <c r="EG394" s="1" t="n">
        <v>4</v>
      </c>
      <c r="EH394" s="1" t="n">
        <v>6</v>
      </c>
      <c r="EI394" s="1" t="n">
        <v>450</v>
      </c>
      <c r="EJ394" s="1" t="n">
        <v>8</v>
      </c>
      <c r="EK394" s="1" t="n">
        <v>1</v>
      </c>
      <c r="EL394" s="1" t="n">
        <v>450</v>
      </c>
      <c r="EM394" s="1" t="n">
        <v>2000</v>
      </c>
      <c r="EN394" s="1" t="n">
        <v>1000</v>
      </c>
      <c r="EO394" s="1" t="n">
        <v>5</v>
      </c>
      <c r="EP394" s="1" t="n">
        <v>1</v>
      </c>
      <c r="EQ394" s="1" t="n">
        <v>7</v>
      </c>
      <c r="ER394" s="1" t="n">
        <v>500</v>
      </c>
      <c r="ES394" s="1" t="n">
        <v>2</v>
      </c>
      <c r="ET394" s="1" t="n">
        <v>1</v>
      </c>
      <c r="EU394" s="1" t="n">
        <v>1</v>
      </c>
      <c r="EV394" s="1" t="n">
        <v>450</v>
      </c>
      <c r="EW394" s="1" t="n">
        <v>2</v>
      </c>
      <c r="EX394" s="1" t="n">
        <v>1</v>
      </c>
      <c r="EY394" s="1" t="n">
        <v>2</v>
      </c>
      <c r="EZ394" s="1" t="n">
        <v>8</v>
      </c>
      <c r="FA394" s="1" t="n">
        <v>1</v>
      </c>
      <c r="FB394" s="1" t="n">
        <v>2</v>
      </c>
      <c r="FC394" s="1" t="n">
        <v>3</v>
      </c>
      <c r="FD394" s="1" t="n">
        <v>1</v>
      </c>
      <c r="FE394" s="1" t="n">
        <v>16</v>
      </c>
      <c r="FF394" s="1" t="n">
        <v>0</v>
      </c>
      <c r="FG394" s="1" t="n">
        <v>0</v>
      </c>
      <c r="FH394" s="1" t="n">
        <v>0</v>
      </c>
      <c r="FI394" s="1" t="n">
        <v>0</v>
      </c>
      <c r="FJ394" s="1" t="n">
        <v>4</v>
      </c>
      <c r="FK394" s="1" t="n">
        <v>0</v>
      </c>
      <c r="FL394" s="1" t="n">
        <v>5</v>
      </c>
      <c r="FM394" s="1" t="n">
        <v>6</v>
      </c>
      <c r="FN394" s="1" t="n">
        <v>6</v>
      </c>
      <c r="FO394" s="1" t="n">
        <v>2</v>
      </c>
      <c r="FP394" s="1" t="n">
        <v>2</v>
      </c>
      <c r="FQ394" s="1" t="n">
        <v>31.57012</v>
      </c>
      <c r="FR394" s="1" t="n">
        <v>304.7133</v>
      </c>
      <c r="FS394" s="1" t="n">
        <v>1.4</v>
      </c>
      <c r="FT394" s="1" t="n">
        <v>1</v>
      </c>
      <c r="FU394" s="1" t="n">
        <v>3</v>
      </c>
      <c r="FV394" s="1" t="n">
        <v>1</v>
      </c>
      <c r="FW394" s="1" t="n">
        <v>2668.87</v>
      </c>
      <c r="FX394" s="1" t="n">
        <v>56.15</v>
      </c>
      <c r="FY394" s="1" t="n">
        <v>15.02</v>
      </c>
      <c r="FZ394" s="1" t="n">
        <v>21.59</v>
      </c>
      <c r="GA394" s="1" t="n">
        <v>23.52</v>
      </c>
      <c r="GB394" s="1" t="n">
        <v>424.42</v>
      </c>
      <c r="GC394" s="1" t="n">
        <v>30.14</v>
      </c>
      <c r="GD394" s="1" t="n">
        <v>37.43</v>
      </c>
      <c r="GE394" s="1" t="n">
        <v>2.78</v>
      </c>
      <c r="GF394" s="1" t="n">
        <v>134.37</v>
      </c>
      <c r="GG394" s="1" t="n">
        <v>1.56</v>
      </c>
      <c r="GH394" s="1" t="n">
        <v>28.55</v>
      </c>
      <c r="GI394" s="1" t="n">
        <v>8.12</v>
      </c>
      <c r="GJ394" s="1" t="n">
        <v>35.32</v>
      </c>
      <c r="GK394" s="1" t="n">
        <v>32.91</v>
      </c>
      <c r="GL394" s="1" t="n">
        <v>14.19</v>
      </c>
      <c r="GM394" s="1" t="n">
        <v>10.29</v>
      </c>
      <c r="GN394" s="1" t="n">
        <v>0</v>
      </c>
      <c r="GO394" s="1" t="n">
        <v>17.92</v>
      </c>
      <c r="GP394" s="1" t="n">
        <v>5.36</v>
      </c>
      <c r="GQ394" s="1" t="n">
        <v>3.6</v>
      </c>
      <c r="GR394" s="1" t="n">
        <v>0.93</v>
      </c>
      <c r="GS394" s="1" t="n">
        <v>807.11</v>
      </c>
      <c r="GT394" s="1" t="n">
        <v>14.41</v>
      </c>
      <c r="GU394" s="1" t="n">
        <v>0.35</v>
      </c>
      <c r="GV394" s="1" t="n">
        <v>392.97</v>
      </c>
      <c r="GW394" s="1" t="n">
        <v>1287.19</v>
      </c>
      <c r="GX394" s="1" t="n">
        <v>3334.9</v>
      </c>
      <c r="GY394" s="1" t="n">
        <v>1687.53</v>
      </c>
      <c r="GZ394" s="1" t="n">
        <v>6.59</v>
      </c>
      <c r="HA394" s="1" t="n">
        <v>2.58</v>
      </c>
      <c r="HB394" s="1" t="n">
        <v>4.14</v>
      </c>
      <c r="HC394" s="1" t="n">
        <v>0</v>
      </c>
      <c r="HD394" s="1" t="n">
        <v>41.76</v>
      </c>
      <c r="HE394" s="1" t="n">
        <v>349.4</v>
      </c>
      <c r="HF394" s="1" t="n">
        <v>1.58</v>
      </c>
      <c r="HG394" s="1" t="n">
        <v>1.38</v>
      </c>
      <c r="HH394" s="1" t="n">
        <v>16.05</v>
      </c>
      <c r="HI394" s="1" t="n">
        <v>3.88</v>
      </c>
      <c r="HJ394" s="1" t="n">
        <v>1.72</v>
      </c>
      <c r="HK394" s="1" t="n">
        <v>1.28</v>
      </c>
      <c r="HL394" s="1" t="n">
        <v>343.67</v>
      </c>
      <c r="HM394" s="1" t="n">
        <v>1.64</v>
      </c>
      <c r="HN394" s="1" t="n">
        <v>42.77</v>
      </c>
      <c r="HO394" s="1" t="n">
        <v>3947.17</v>
      </c>
      <c r="HP394" s="1" t="n">
        <v>4733.95</v>
      </c>
      <c r="HQ394" s="1" t="n">
        <v>42.84</v>
      </c>
      <c r="HR394" s="1" t="n">
        <v>1346.19</v>
      </c>
      <c r="HS394" s="1" t="n">
        <v>692.73</v>
      </c>
      <c r="HT394" s="1" t="n">
        <v>3968.39</v>
      </c>
      <c r="HU394" s="1" t="n">
        <v>692.17</v>
      </c>
      <c r="HV394" s="1" t="n">
        <v>54.57</v>
      </c>
      <c r="HW394" s="1" t="n">
        <v>8.97</v>
      </c>
      <c r="HX394" s="1" t="n">
        <v>7.15</v>
      </c>
      <c r="HY394" s="1" t="n">
        <v>6.73</v>
      </c>
      <c r="HZ394" s="1" t="n">
        <v>0.4</v>
      </c>
      <c r="IA394" s="1" t="n">
        <v>7.9</v>
      </c>
      <c r="IB394" s="1" t="n">
        <v>1.43</v>
      </c>
      <c r="IC394" s="1" t="n">
        <v>17.68</v>
      </c>
      <c r="ID394" s="1" t="n">
        <v>7.89</v>
      </c>
      <c r="IE394" s="1" t="n">
        <v>13.94</v>
      </c>
      <c r="IF394" s="1" t="n">
        <v>21.38</v>
      </c>
      <c r="IG394" s="1" t="n">
        <v>14.38</v>
      </c>
      <c r="IH394" s="1" t="n">
        <v>87.16</v>
      </c>
      <c r="II394" s="1" t="n">
        <v>38.17</v>
      </c>
      <c r="IJ394" s="1" t="n">
        <v>40.29</v>
      </c>
      <c r="IK394" s="1" t="n">
        <v>52.25</v>
      </c>
      <c r="IL394" s="1" t="n">
        <v>4185460.7</v>
      </c>
      <c r="IM394" s="1" t="n">
        <v>9861.6</v>
      </c>
      <c r="IN394" s="1" t="n">
        <v>44.41</v>
      </c>
      <c r="IO394" s="1" t="n">
        <v>0.13</v>
      </c>
      <c r="IP394" s="1" t="n">
        <v>0.09</v>
      </c>
      <c r="IQ394" s="1" t="n">
        <v>0.07</v>
      </c>
      <c r="IR394" s="1" t="n">
        <v>0.17</v>
      </c>
      <c r="IS394" s="1" t="n">
        <v>0.2</v>
      </c>
      <c r="IT394" s="1" t="n">
        <v>0.1</v>
      </c>
      <c r="IU394" s="1" t="n">
        <v>0.72</v>
      </c>
      <c r="IV394" s="1" t="n">
        <v>0.87</v>
      </c>
      <c r="IW394" s="1" t="n">
        <v>7.62</v>
      </c>
      <c r="IX394" s="1" t="n">
        <v>6.43</v>
      </c>
      <c r="IY394" s="1" t="n">
        <v>3.16</v>
      </c>
      <c r="IZ394" s="1" t="n">
        <v>2.19</v>
      </c>
      <c r="JA394" s="1" t="n">
        <v>0.66</v>
      </c>
      <c r="JB394" s="1" t="n">
        <v>0.05</v>
      </c>
      <c r="JC394" s="1" t="n">
        <v>17.86</v>
      </c>
      <c r="JD394" s="1" t="n">
        <v>11.67</v>
      </c>
      <c r="JE394" s="1" t="n">
        <v>0.83</v>
      </c>
      <c r="JF394" s="1" t="n">
        <v>0.08</v>
      </c>
      <c r="JG394" s="1" t="n">
        <v>0.03</v>
      </c>
      <c r="JH394" s="1" t="n">
        <v>9.49</v>
      </c>
      <c r="JI394" s="1" t="n">
        <v>6.62</v>
      </c>
      <c r="JJ394" s="1" t="n">
        <v>0.07</v>
      </c>
      <c r="JK394" s="1" t="n">
        <v>0.19</v>
      </c>
      <c r="JL394" s="1" t="n">
        <v>0.67</v>
      </c>
      <c r="JM394" s="1" t="n">
        <v>0.66</v>
      </c>
      <c r="JN394" s="1" t="n">
        <v>0</v>
      </c>
      <c r="JO394" s="1" t="n">
        <v>0.04</v>
      </c>
      <c r="JP394" s="1" t="n">
        <v>0.02</v>
      </c>
      <c r="JQ394" s="1" t="n">
        <v>0</v>
      </c>
      <c r="JR394" s="1" t="n">
        <v>0</v>
      </c>
      <c r="JS394" s="1" t="n">
        <v>0</v>
      </c>
      <c r="JT394" s="1" t="n">
        <v>0.01</v>
      </c>
      <c r="JU394" s="1" t="n">
        <v>0.01</v>
      </c>
      <c r="JV394" s="1" t="n">
        <v>63</v>
      </c>
      <c r="JW394" s="1" t="n">
        <v>3780</v>
      </c>
      <c r="JX394" s="1" t="n">
        <v>56.7</v>
      </c>
      <c r="JY394" s="1" t="n">
        <v>43.714</v>
      </c>
      <c r="JZ394" s="1" t="n">
        <v>34.226</v>
      </c>
      <c r="KA394" s="1" t="n">
        <v>2053.56</v>
      </c>
      <c r="KB394" s="1" t="n">
        <v>24.1937</v>
      </c>
      <c r="KC394" s="1" t="n">
        <v>7.476</v>
      </c>
      <c r="KD394" s="1" t="n">
        <v>448.56</v>
      </c>
      <c r="KE394" s="1" t="n">
        <v>82.077</v>
      </c>
      <c r="KF394" s="1" t="n">
        <v>145.077</v>
      </c>
      <c r="KG394" s="1" t="n">
        <v>217.0078</v>
      </c>
    </row>
    <row r="395" customFormat="false" ht="15" hidden="false" customHeight="true" outlineLevel="0" collapsed="false">
      <c r="A395" s="1" t="n">
        <v>31394</v>
      </c>
      <c r="B395" s="1" t="n">
        <v>1</v>
      </c>
      <c r="C395" s="1" t="n">
        <v>45</v>
      </c>
      <c r="D395" s="1" t="n">
        <v>1</v>
      </c>
      <c r="E395" s="1" t="n">
        <v>1</v>
      </c>
      <c r="F395" s="1" t="n">
        <v>1</v>
      </c>
      <c r="G395" s="1" t="n">
        <v>1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1</v>
      </c>
      <c r="N395" s="1" t="n">
        <v>0</v>
      </c>
      <c r="O395" s="1" t="n">
        <v>1</v>
      </c>
      <c r="P395" s="1" t="n">
        <f aca="false">SUM(E395:O395)</f>
        <v>5</v>
      </c>
      <c r="Q395" s="1" t="n">
        <v>122</v>
      </c>
      <c r="R395" s="1" t="n">
        <v>84</v>
      </c>
      <c r="U395" s="3" t="n">
        <v>92.4</v>
      </c>
      <c r="V395" s="3" t="n">
        <v>179.5</v>
      </c>
      <c r="W395" s="2" t="n">
        <v>28.6776173369232</v>
      </c>
      <c r="X395" s="2" t="n">
        <v>1</v>
      </c>
      <c r="Y395" s="3" t="n">
        <v>89.5</v>
      </c>
      <c r="Z395" s="3" t="n">
        <v>99</v>
      </c>
      <c r="AD395" s="3" t="n">
        <v>28.7</v>
      </c>
      <c r="AO395" s="1" t="n">
        <v>122</v>
      </c>
      <c r="AP395" s="1" t="n">
        <v>151</v>
      </c>
      <c r="AQ395" s="1" t="n">
        <v>233</v>
      </c>
      <c r="AR395" s="1" t="n">
        <v>204</v>
      </c>
      <c r="AS395" s="1" t="n">
        <v>185</v>
      </c>
      <c r="AT395" s="1" t="n">
        <v>4</v>
      </c>
      <c r="AU395" s="1" t="n">
        <f aca="false">((AO395*15)+(AP395*30)+(AQ395*30)+(AR395*30)+(AS395*15))-(AO395*120)</f>
        <v>7605</v>
      </c>
      <c r="AV395" s="1" t="n">
        <f aca="false">((AO395*15)+(AP395*30)+(AQ395*30)+(AR395*30)+(AS395*15))</f>
        <v>22245</v>
      </c>
      <c r="AX395" s="4" t="n">
        <f aca="false">10000/SQRT((AO395*BE395)*(AVERAGE(AO395:AS395)*AVERAGE(BE395:BI395)))</f>
        <v>0.887127027181103</v>
      </c>
      <c r="AY395" s="4" t="n">
        <v>1</v>
      </c>
      <c r="AZ395" s="2" t="n">
        <f aca="false">(AO395*BE395)/405</f>
        <v>10.6034567901235</v>
      </c>
      <c r="BA395" s="2" t="n">
        <v>1</v>
      </c>
      <c r="BB395" s="2" t="n">
        <f aca="false">1/(LOG(BE395)+LOG(AO395))</f>
        <v>0.275261998253322</v>
      </c>
      <c r="BC395" s="2" t="n">
        <f aca="false">(BF395-BE395)/(AP395-AO395)</f>
        <v>1.27931034482759</v>
      </c>
      <c r="BD395" s="2" t="n">
        <f aca="false">(20*BE395)/((AO395/18)-3.5)</f>
        <v>214.779661016949</v>
      </c>
      <c r="BE395" s="3" t="n">
        <v>35.2</v>
      </c>
      <c r="BF395" s="3" t="n">
        <v>72.3</v>
      </c>
      <c r="BG395" s="3" t="n">
        <v>182</v>
      </c>
      <c r="BH395" s="3" t="n">
        <v>237</v>
      </c>
      <c r="BI395" s="3" t="n">
        <v>300</v>
      </c>
      <c r="BJ395" s="2" t="n">
        <f aca="false">((BE395*15)+(BF395*30)+(BG395*30)+(BH395*30)+(BI395*15))-(BE395*120)</f>
        <v>15543</v>
      </c>
      <c r="BK395" s="2" t="n">
        <f aca="false">((BE395*15)+(BF395*30)+(BG395*30)+(BH395*30)+(BI395*15))</f>
        <v>19767</v>
      </c>
      <c r="BL395" s="2" t="n">
        <f aca="false">(1/BE395)</f>
        <v>0.0284090909090909</v>
      </c>
      <c r="BM395" s="2" t="n">
        <f aca="false">(BJ395/AU395)</f>
        <v>2.04378698224852</v>
      </c>
      <c r="BN395" s="2" t="n">
        <f aca="false">(BK395/AV395)</f>
        <v>0.888604180714767</v>
      </c>
      <c r="BO395" s="2" t="n">
        <f aca="false">(AX395*BM395)</f>
        <v>1.81309866975357</v>
      </c>
      <c r="BP395" s="2" t="n">
        <f aca="false">(AX395*BN395)</f>
        <v>0.788304785178192</v>
      </c>
      <c r="BQ395" s="2" t="n">
        <v>1</v>
      </c>
      <c r="BR395" s="4" t="n">
        <f aca="false">(BC395*BL395)</f>
        <v>0.0363440438871473</v>
      </c>
      <c r="BS395" s="1" t="n">
        <v>256</v>
      </c>
      <c r="BT395" s="1" t="n">
        <v>1</v>
      </c>
      <c r="BU395" s="1" t="n">
        <v>29</v>
      </c>
      <c r="BV395" s="1" t="n">
        <v>1</v>
      </c>
      <c r="BZ395" s="1" t="n">
        <v>265</v>
      </c>
      <c r="CA395" s="1" t="n">
        <v>1</v>
      </c>
      <c r="CB395" s="1" t="n">
        <v>3</v>
      </c>
      <c r="FM395" s="1" t="n">
        <v>44</v>
      </c>
      <c r="FN395" s="1" t="n">
        <v>44</v>
      </c>
      <c r="FO395" s="1" t="n">
        <v>1</v>
      </c>
      <c r="FP395" s="1" t="n">
        <v>1</v>
      </c>
      <c r="FQ395" s="1" t="n">
        <v>33.42173</v>
      </c>
      <c r="FR395" s="1" t="n">
        <v>1159.669</v>
      </c>
      <c r="FS395" s="1" t="n">
        <v>0</v>
      </c>
      <c r="FT395" s="1" t="n">
        <v>2</v>
      </c>
      <c r="FU395" s="1" t="n">
        <v>4</v>
      </c>
      <c r="FV395" s="1" t="n">
        <v>1</v>
      </c>
      <c r="FW395" s="1" t="n">
        <v>7259.81</v>
      </c>
      <c r="FX395" s="1" t="n">
        <v>189.36</v>
      </c>
      <c r="FY395" s="1" t="n">
        <v>88.84</v>
      </c>
      <c r="FZ395" s="1" t="n">
        <v>140.8</v>
      </c>
      <c r="GA395" s="1" t="n">
        <v>105.45</v>
      </c>
      <c r="GB395" s="1" t="n">
        <v>1009.92</v>
      </c>
      <c r="GC395" s="1" t="n">
        <v>174.18</v>
      </c>
      <c r="GD395" s="1" t="n">
        <v>44.5</v>
      </c>
      <c r="GE395" s="1" t="n">
        <v>60.11</v>
      </c>
      <c r="GF395" s="1" t="n">
        <v>183.4</v>
      </c>
      <c r="GG395" s="1" t="n">
        <v>2.91</v>
      </c>
      <c r="GH395" s="1" t="n">
        <v>25.49</v>
      </c>
      <c r="GI395" s="1" t="n">
        <v>16.16</v>
      </c>
      <c r="GJ395" s="1" t="n">
        <v>65.06</v>
      </c>
      <c r="GK395" s="1" t="n">
        <v>56.9</v>
      </c>
      <c r="GL395" s="1" t="n">
        <v>29.01</v>
      </c>
      <c r="GM395" s="1" t="n">
        <v>14.9</v>
      </c>
      <c r="GN395" s="1" t="n">
        <v>0</v>
      </c>
      <c r="GO395" s="1" t="n">
        <v>57.01</v>
      </c>
      <c r="GP395" s="1" t="n">
        <v>13.63</v>
      </c>
      <c r="GQ395" s="1" t="n">
        <v>7.97</v>
      </c>
      <c r="GR395" s="1" t="n">
        <v>2.04</v>
      </c>
      <c r="GS395" s="1" t="n">
        <v>2907.41</v>
      </c>
      <c r="GT395" s="1" t="n">
        <v>38.01</v>
      </c>
      <c r="GU395" s="1" t="n">
        <v>1.51</v>
      </c>
      <c r="GV395" s="1" t="n">
        <v>803.46</v>
      </c>
      <c r="GW395" s="1" t="n">
        <v>3721.94</v>
      </c>
      <c r="GX395" s="1" t="n">
        <v>8131.72</v>
      </c>
      <c r="GY395" s="1" t="n">
        <v>7434.15</v>
      </c>
      <c r="GZ395" s="1" t="n">
        <v>21.55</v>
      </c>
      <c r="HA395" s="1" t="n">
        <v>8.16</v>
      </c>
      <c r="HB395" s="1" t="n">
        <v>5.09</v>
      </c>
      <c r="HC395" s="1" t="n">
        <v>0</v>
      </c>
      <c r="HD395" s="1" t="n">
        <v>172.09</v>
      </c>
      <c r="HE395" s="1" t="n">
        <v>462.85</v>
      </c>
      <c r="HF395" s="1" t="n">
        <v>4.96</v>
      </c>
      <c r="HG395" s="1" t="n">
        <v>6.33</v>
      </c>
      <c r="HH395" s="1" t="n">
        <v>43.88</v>
      </c>
      <c r="HI395" s="1" t="n">
        <v>14.71</v>
      </c>
      <c r="HJ395" s="1" t="n">
        <v>4.33</v>
      </c>
      <c r="HK395" s="1" t="n">
        <v>10.65</v>
      </c>
      <c r="HL395" s="1" t="n">
        <v>925.1</v>
      </c>
      <c r="HM395" s="1" t="n">
        <v>9.75</v>
      </c>
      <c r="HN395" s="1" t="n">
        <v>112.11</v>
      </c>
      <c r="HO395" s="1" t="n">
        <v>18189.92</v>
      </c>
      <c r="HP395" s="1" t="n">
        <v>12999.05</v>
      </c>
      <c r="HQ395" s="1" t="n">
        <v>234.07</v>
      </c>
      <c r="HR395" s="1" t="n">
        <v>4071.18</v>
      </c>
      <c r="HS395" s="1" t="n">
        <v>2066.08</v>
      </c>
      <c r="HT395" s="1" t="n">
        <v>16619.27</v>
      </c>
      <c r="HU395" s="1" t="n">
        <v>2097.46</v>
      </c>
      <c r="HV395" s="1" t="n">
        <v>725.31</v>
      </c>
      <c r="HW395" s="1" t="n">
        <v>28.58</v>
      </c>
      <c r="HX395" s="1" t="n">
        <v>20.57</v>
      </c>
      <c r="HY395" s="1" t="n">
        <v>24.43</v>
      </c>
      <c r="HZ395" s="1" t="n">
        <v>4.31</v>
      </c>
      <c r="IA395" s="1" t="n">
        <v>47.65</v>
      </c>
      <c r="IB395" s="1" t="n">
        <v>8.16</v>
      </c>
      <c r="IC395" s="1" t="n">
        <v>88.13</v>
      </c>
      <c r="ID395" s="1" t="n">
        <v>31.45</v>
      </c>
      <c r="IE395" s="1" t="n">
        <v>95.75</v>
      </c>
      <c r="IF395" s="1" t="n">
        <v>113.33</v>
      </c>
      <c r="IG395" s="1" t="n">
        <v>55.74</v>
      </c>
      <c r="IH395" s="1" t="n">
        <v>1050.36</v>
      </c>
      <c r="II395" s="1" t="n">
        <v>0</v>
      </c>
      <c r="IJ395" s="1" t="n">
        <v>5.37</v>
      </c>
      <c r="IK395" s="1" t="n">
        <v>118.98</v>
      </c>
      <c r="IL395" s="1" t="n">
        <v>6630216</v>
      </c>
      <c r="IM395" s="1" t="n">
        <v>6565.09</v>
      </c>
      <c r="IN395" s="1" t="n">
        <v>257.64</v>
      </c>
      <c r="IO395" s="1" t="n">
        <v>2.19</v>
      </c>
      <c r="IP395" s="1" t="n">
        <v>1.59</v>
      </c>
      <c r="IQ395" s="1" t="n">
        <v>1.53</v>
      </c>
      <c r="IR395" s="1" t="n">
        <v>3.35</v>
      </c>
      <c r="IS395" s="1" t="n">
        <v>7.84</v>
      </c>
      <c r="IT395" s="1" t="n">
        <v>1.27</v>
      </c>
      <c r="IU395" s="1" t="n">
        <v>9.43</v>
      </c>
      <c r="IV395" s="1" t="n">
        <v>8.9</v>
      </c>
      <c r="IW395" s="1" t="n">
        <v>58.94</v>
      </c>
      <c r="IX395" s="1" t="n">
        <v>41.68</v>
      </c>
      <c r="IY395" s="1" t="n">
        <v>35.56</v>
      </c>
      <c r="IZ395" s="1" t="n">
        <v>15.97</v>
      </c>
      <c r="JA395" s="1" t="n">
        <v>4.26</v>
      </c>
      <c r="JB395" s="1" t="n">
        <v>0.35</v>
      </c>
      <c r="JC395" s="1" t="n">
        <v>111.85</v>
      </c>
      <c r="JD395" s="1" t="n">
        <v>47.97</v>
      </c>
      <c r="JE395" s="1" t="n">
        <v>10.35</v>
      </c>
      <c r="JF395" s="1" t="n">
        <v>0.35</v>
      </c>
      <c r="JG395" s="1" t="n">
        <v>0.04</v>
      </c>
      <c r="JH395" s="1" t="n">
        <v>38.81</v>
      </c>
      <c r="JI395" s="1" t="n">
        <v>29.17</v>
      </c>
      <c r="JJ395" s="1" t="n">
        <v>1.13</v>
      </c>
      <c r="JK395" s="1" t="n">
        <v>2.44</v>
      </c>
      <c r="JL395" s="1" t="n">
        <v>2.97</v>
      </c>
      <c r="JM395" s="1" t="n">
        <v>2.94</v>
      </c>
      <c r="JN395" s="1" t="n">
        <v>0</v>
      </c>
      <c r="JO395" s="1" t="n">
        <v>0.3</v>
      </c>
      <c r="JP395" s="1" t="n">
        <v>0.27</v>
      </c>
      <c r="JQ395" s="1" t="n">
        <v>0.02</v>
      </c>
      <c r="JR395" s="1" t="n">
        <v>0</v>
      </c>
      <c r="JS395" s="1" t="n">
        <v>0.02</v>
      </c>
      <c r="JT395" s="1" t="n">
        <v>0.09</v>
      </c>
      <c r="JU395" s="1" t="n">
        <v>0.01</v>
      </c>
      <c r="JV395" s="1" t="n">
        <v>50</v>
      </c>
      <c r="JW395" s="1" t="n">
        <v>3000</v>
      </c>
      <c r="JX395" s="1" t="n">
        <v>45</v>
      </c>
      <c r="JY395" s="1" t="n">
        <v>45.1015</v>
      </c>
      <c r="JZ395" s="1" t="n">
        <v>34.851</v>
      </c>
      <c r="KA395" s="1" t="n">
        <v>2091.06</v>
      </c>
      <c r="KB395" s="1" t="n">
        <v>29.9875</v>
      </c>
      <c r="KC395" s="1" t="n">
        <v>9.625</v>
      </c>
      <c r="KD395" s="1" t="n">
        <v>577.5</v>
      </c>
      <c r="KE395" s="1" t="n">
        <v>84.79199</v>
      </c>
      <c r="KF395" s="1" t="n">
        <v>134.792</v>
      </c>
      <c r="KG395" s="1" t="n">
        <v>196.1972</v>
      </c>
    </row>
    <row r="396" customFormat="false" ht="15" hidden="false" customHeight="true" outlineLevel="0" collapsed="false">
      <c r="A396" s="1" t="n">
        <v>31395</v>
      </c>
      <c r="B396" s="1" t="n">
        <v>2</v>
      </c>
      <c r="C396" s="1" t="n">
        <v>64</v>
      </c>
      <c r="D396" s="1" t="n">
        <v>1</v>
      </c>
      <c r="E396" s="1" t="n">
        <v>0</v>
      </c>
      <c r="F396" s="1" t="n">
        <v>1</v>
      </c>
      <c r="G396" s="1" t="n">
        <v>1</v>
      </c>
      <c r="H396" s="1" t="n">
        <v>0</v>
      </c>
      <c r="I396" s="1" t="n">
        <v>0</v>
      </c>
      <c r="J396" s="1" t="n">
        <v>1</v>
      </c>
      <c r="K396" s="1" t="n">
        <v>0</v>
      </c>
      <c r="L396" s="1" t="n">
        <v>0</v>
      </c>
      <c r="M396" s="1" t="n">
        <v>1</v>
      </c>
      <c r="N396" s="1" t="n">
        <v>0</v>
      </c>
      <c r="O396" s="1" t="n">
        <v>1</v>
      </c>
      <c r="P396" s="1" t="n">
        <f aca="false">SUM(E396:O396)</f>
        <v>5</v>
      </c>
      <c r="Q396" s="1" t="n">
        <v>160</v>
      </c>
      <c r="R396" s="1" t="n">
        <v>96</v>
      </c>
      <c r="U396" s="3" t="n">
        <v>65.6</v>
      </c>
      <c r="V396" s="3" t="n">
        <v>143</v>
      </c>
      <c r="W396" s="2" t="n">
        <v>32.0798083035845</v>
      </c>
      <c r="X396" s="2" t="n">
        <v>2</v>
      </c>
      <c r="Y396" s="3" t="n">
        <v>88</v>
      </c>
      <c r="Z396" s="3" t="n">
        <v>106</v>
      </c>
      <c r="AD396" s="3" t="n">
        <v>48.9</v>
      </c>
      <c r="AO396" s="1" t="n">
        <v>121</v>
      </c>
      <c r="AP396" s="1" t="n">
        <v>192</v>
      </c>
      <c r="AQ396" s="1" t="n">
        <v>265</v>
      </c>
      <c r="AR396" s="1" t="n">
        <v>233</v>
      </c>
      <c r="AS396" s="1" t="n">
        <v>206</v>
      </c>
      <c r="AT396" s="1" t="n">
        <v>5</v>
      </c>
      <c r="AU396" s="1" t="n">
        <f aca="false">((AO396*15)+(AP396*30)+(AQ396*30)+(AR396*30)+(AS396*15))-(AO396*120)</f>
        <v>11085</v>
      </c>
      <c r="AV396" s="1" t="n">
        <f aca="false">((AO396*15)+(AP396*30)+(AQ396*30)+(AR396*30)+(AS396*15))</f>
        <v>25605</v>
      </c>
      <c r="AX396" s="4" t="n">
        <f aca="false">10000/SQRT((AO396*BE396)*(AVERAGE(AO396:AS396)*AVERAGE(BE396:BI396)))</f>
        <v>1.03227570070327</v>
      </c>
      <c r="AY396" s="4" t="n">
        <v>1</v>
      </c>
      <c r="AZ396" s="2" t="n">
        <f aca="false">(AO396*BE396)/405</f>
        <v>8.30567901234568</v>
      </c>
      <c r="BA396" s="2" t="n">
        <v>1</v>
      </c>
      <c r="BB396" s="2" t="n">
        <f aca="false">1/(LOG(BE396)+LOG(AO396))</f>
        <v>0.283540730022638</v>
      </c>
      <c r="BC396" s="2" t="n">
        <f aca="false">(BF396-BE396)/(AP396-AO396)</f>
        <v>0.777464788732394</v>
      </c>
      <c r="BD396" s="2" t="n">
        <f aca="false">(20*BE396)/((AO396/18)-3.5)</f>
        <v>172.551724137931</v>
      </c>
      <c r="BE396" s="3" t="n">
        <v>27.8</v>
      </c>
      <c r="BF396" s="3" t="n">
        <v>83</v>
      </c>
      <c r="BG396" s="3" t="n">
        <v>155</v>
      </c>
      <c r="BH396" s="3" t="n">
        <v>209</v>
      </c>
      <c r="BI396" s="3" t="n">
        <v>211</v>
      </c>
      <c r="BJ396" s="2" t="n">
        <f aca="false">((BE396*15)+(BF396*30)+(BG396*30)+(BH396*30)+(BI396*15))-(BE396*120)</f>
        <v>13656</v>
      </c>
      <c r="BK396" s="2" t="n">
        <f aca="false">((BE396*15)+(BF396*30)+(BG396*30)+(BH396*30)+(BI396*15))</f>
        <v>16992</v>
      </c>
      <c r="BL396" s="2" t="n">
        <f aca="false">(1/BE396)</f>
        <v>0.0359712230215827</v>
      </c>
      <c r="BM396" s="2" t="n">
        <f aca="false">(BJ396/AU396)</f>
        <v>1.2319350473613</v>
      </c>
      <c r="BN396" s="2" t="n">
        <f aca="false">(BK396/AV396)</f>
        <v>0.663620386643234</v>
      </c>
      <c r="BO396" s="2" t="n">
        <f aca="false">(AX396*BM396)</f>
        <v>1.2716966142358</v>
      </c>
      <c r="BP396" s="2" t="n">
        <f aca="false">(AX396*BN396)</f>
        <v>0.68503919962312</v>
      </c>
      <c r="BQ396" s="2" t="n">
        <v>1</v>
      </c>
      <c r="BR396" s="4" t="n">
        <f aca="false">(BC396*BL396)</f>
        <v>0.0279663593069207</v>
      </c>
      <c r="BS396" s="1" t="n">
        <v>175</v>
      </c>
      <c r="BT396" s="1" t="n">
        <v>0</v>
      </c>
      <c r="BU396" s="1" t="n">
        <v>34</v>
      </c>
      <c r="BV396" s="1" t="n">
        <v>1</v>
      </c>
      <c r="BZ396" s="1" t="n">
        <v>234</v>
      </c>
      <c r="CA396" s="1" t="n">
        <v>1</v>
      </c>
      <c r="CB396" s="1" t="n">
        <v>5</v>
      </c>
      <c r="CC396" s="1" t="n">
        <v>2</v>
      </c>
      <c r="CN396" s="1" t="n">
        <v>2297</v>
      </c>
      <c r="CO396" s="1" t="n">
        <v>14.8889856334349</v>
      </c>
      <c r="CP396" s="1" t="n">
        <v>49.6430126251633</v>
      </c>
      <c r="CQ396" s="1" t="n">
        <v>20.6094906399652</v>
      </c>
      <c r="CR396" s="1" t="n">
        <v>17.239878101872</v>
      </c>
      <c r="CS396" s="1" t="n">
        <v>4.81932956029604</v>
      </c>
      <c r="CT396" s="1" t="n">
        <v>36.2908141053548</v>
      </c>
      <c r="CU396" s="1" t="n">
        <v>4</v>
      </c>
      <c r="CV396" s="1" t="n">
        <v>7.7</v>
      </c>
      <c r="CW396" s="1" t="n">
        <v>7.9</v>
      </c>
      <c r="CX396" s="1" t="n">
        <v>0</v>
      </c>
      <c r="CY396" s="1" t="n">
        <v>0</v>
      </c>
      <c r="CZ396" s="1" t="n">
        <v>10.5</v>
      </c>
      <c r="DA396" s="1" t="n">
        <v>0.5</v>
      </c>
      <c r="DB396" s="1" t="n">
        <v>0</v>
      </c>
      <c r="DC396" s="1" t="n">
        <v>6.9</v>
      </c>
      <c r="DD396" s="1" t="n">
        <v>85.5</v>
      </c>
      <c r="DE396" s="1" t="n">
        <v>126.7</v>
      </c>
      <c r="DF396" s="1" t="n">
        <v>52.6</v>
      </c>
      <c r="DG396" s="1" t="n">
        <v>44</v>
      </c>
      <c r="DH396" s="1" t="n">
        <v>12.3</v>
      </c>
      <c r="DI396" s="1" t="n">
        <v>372</v>
      </c>
      <c r="DJ396" s="1" t="n">
        <v>208.4</v>
      </c>
      <c r="DK396" s="1" t="n">
        <v>10.7</v>
      </c>
      <c r="DL396" s="1" t="n">
        <v>15.3</v>
      </c>
      <c r="DM396" s="1" t="n">
        <v>1648</v>
      </c>
      <c r="DN396" s="1" t="n">
        <v>3343</v>
      </c>
      <c r="DO396" s="1" t="n">
        <v>1.17</v>
      </c>
      <c r="DP396" s="1" t="n">
        <v>1.03</v>
      </c>
      <c r="DQ396" s="1" t="n">
        <v>1.34</v>
      </c>
      <c r="DR396" s="1" t="n">
        <v>5.74</v>
      </c>
      <c r="DS396" s="1" t="n">
        <v>84.9</v>
      </c>
      <c r="DT396" s="1" t="n">
        <v>151.2</v>
      </c>
      <c r="DU396" s="1" t="n">
        <v>39.09</v>
      </c>
      <c r="DV396" s="1" t="n">
        <v>14.86</v>
      </c>
      <c r="DW396" s="1" t="n">
        <v>4.13</v>
      </c>
      <c r="DX396" s="1" t="n">
        <v>1039</v>
      </c>
      <c r="DY396" s="1" t="n">
        <v>14.54</v>
      </c>
      <c r="DZ396" s="1" t="n">
        <v>2583</v>
      </c>
      <c r="EA396" s="1" t="n">
        <v>195</v>
      </c>
      <c r="EB396" s="1" t="n">
        <v>2434</v>
      </c>
      <c r="EC396" s="1" t="n">
        <v>977</v>
      </c>
      <c r="ED396" s="1" t="n">
        <v>23</v>
      </c>
      <c r="EE396" s="1" t="n">
        <v>13.2</v>
      </c>
      <c r="EF396" s="1" t="n">
        <v>0</v>
      </c>
      <c r="EG396" s="1" t="n">
        <v>6</v>
      </c>
      <c r="EH396" s="1" t="n">
        <v>1</v>
      </c>
      <c r="EI396" s="1" t="n">
        <v>350</v>
      </c>
      <c r="EJ396" s="1" t="n">
        <v>6</v>
      </c>
      <c r="EK396" s="1" t="n">
        <v>1</v>
      </c>
      <c r="EL396" s="1" t="n">
        <v>200</v>
      </c>
      <c r="EM396" s="1" t="n">
        <v>2000</v>
      </c>
      <c r="EN396" s="1" t="n">
        <v>1000</v>
      </c>
      <c r="EO396" s="1" t="n">
        <v>5</v>
      </c>
      <c r="EP396" s="1" t="n">
        <v>1</v>
      </c>
      <c r="EQ396" s="1" t="n">
        <v>2</v>
      </c>
      <c r="ER396" s="1" t="n">
        <v>600</v>
      </c>
      <c r="ES396" s="1" t="n">
        <v>2</v>
      </c>
      <c r="ET396" s="1" t="n">
        <v>0</v>
      </c>
      <c r="EU396" s="1" t="n">
        <v>0</v>
      </c>
      <c r="EV396" s="1" t="n">
        <v>0</v>
      </c>
      <c r="EW396" s="1" t="n">
        <v>0</v>
      </c>
      <c r="EX396" s="1" t="n">
        <v>1</v>
      </c>
      <c r="EY396" s="1" t="n">
        <v>4</v>
      </c>
      <c r="EZ396" s="1" t="n">
        <v>2</v>
      </c>
      <c r="FA396" s="1" t="n">
        <v>0</v>
      </c>
      <c r="FB396" s="1" t="n">
        <v>0</v>
      </c>
      <c r="FC396" s="1" t="n">
        <v>0</v>
      </c>
      <c r="FD396" s="1" t="n">
        <v>1</v>
      </c>
      <c r="FE396" s="1" t="n">
        <v>7</v>
      </c>
      <c r="FF396" s="1" t="n">
        <v>1</v>
      </c>
      <c r="FG396" s="1" t="n">
        <v>3</v>
      </c>
      <c r="FH396" s="1" t="n">
        <v>0</v>
      </c>
      <c r="FI396" s="1" t="s">
        <v>426</v>
      </c>
      <c r="FJ396" s="1" t="n">
        <v>1</v>
      </c>
      <c r="FK396" s="1" t="n">
        <v>1</v>
      </c>
      <c r="FL396" s="1" t="n">
        <v>4</v>
      </c>
      <c r="FM396" s="1" t="n">
        <v>17</v>
      </c>
      <c r="FN396" s="1" t="n">
        <v>17</v>
      </c>
      <c r="FO396" s="1" t="n">
        <v>2</v>
      </c>
      <c r="FP396" s="1" t="n">
        <v>1</v>
      </c>
      <c r="FQ396" s="1" t="n">
        <v>25.72036</v>
      </c>
      <c r="FR396" s="1" t="n">
        <v>100.2188</v>
      </c>
      <c r="FS396" s="1" t="n">
        <v>0.23</v>
      </c>
      <c r="FT396" s="1" t="n">
        <v>2</v>
      </c>
      <c r="FU396" s="1" t="n">
        <v>4</v>
      </c>
      <c r="FV396" s="1" t="n">
        <v>3</v>
      </c>
      <c r="FW396" s="1" t="n">
        <v>1350.31</v>
      </c>
      <c r="FX396" s="1" t="n">
        <v>48.16</v>
      </c>
      <c r="FY396" s="1" t="n">
        <v>19.23</v>
      </c>
      <c r="FZ396" s="1" t="n">
        <v>24.82</v>
      </c>
      <c r="GA396" s="1" t="n">
        <v>13.77</v>
      </c>
      <c r="GB396" s="1" t="n">
        <v>173.56</v>
      </c>
      <c r="GC396" s="1" t="n">
        <v>16.31</v>
      </c>
      <c r="GD396" s="1" t="n">
        <v>21.97</v>
      </c>
      <c r="GE396" s="1" t="n">
        <v>5.37</v>
      </c>
      <c r="GF396" s="1" t="n">
        <v>77.48</v>
      </c>
      <c r="GG396" s="1" t="n">
        <v>1.21</v>
      </c>
      <c r="GH396" s="1" t="n">
        <v>18.55</v>
      </c>
      <c r="GI396" s="1" t="n">
        <v>4.66</v>
      </c>
      <c r="GJ396" s="1" t="n">
        <v>16.52</v>
      </c>
      <c r="GK396" s="1" t="n">
        <v>14.92</v>
      </c>
      <c r="GL396" s="1" t="n">
        <v>7.1</v>
      </c>
      <c r="GM396" s="1" t="n">
        <v>4.96</v>
      </c>
      <c r="GN396" s="1" t="n">
        <v>0</v>
      </c>
      <c r="GO396" s="1" t="n">
        <v>9.79</v>
      </c>
      <c r="GP396" s="1" t="n">
        <v>2.48</v>
      </c>
      <c r="GQ396" s="1" t="n">
        <v>2.75</v>
      </c>
      <c r="GR396" s="1" t="n">
        <v>1.01</v>
      </c>
      <c r="GS396" s="1" t="n">
        <v>461.79</v>
      </c>
      <c r="GT396" s="1" t="n">
        <v>8.94</v>
      </c>
      <c r="GU396" s="1" t="n">
        <v>0.73</v>
      </c>
      <c r="GV396" s="1" t="n">
        <v>200.97</v>
      </c>
      <c r="GW396" s="1" t="n">
        <v>830.98</v>
      </c>
      <c r="GX396" s="1" t="n">
        <v>1908.07</v>
      </c>
      <c r="GY396" s="1" t="n">
        <v>1374.35</v>
      </c>
      <c r="GZ396" s="1" t="n">
        <v>4.95</v>
      </c>
      <c r="HA396" s="1" t="n">
        <v>1.74</v>
      </c>
      <c r="HB396" s="1" t="n">
        <v>1.72</v>
      </c>
      <c r="HC396" s="1" t="n">
        <v>0</v>
      </c>
      <c r="HD396" s="1" t="n">
        <v>41.39</v>
      </c>
      <c r="HE396" s="1" t="n">
        <v>107.87</v>
      </c>
      <c r="HF396" s="1" t="n">
        <v>1.29</v>
      </c>
      <c r="HG396" s="1" t="n">
        <v>1.03</v>
      </c>
      <c r="HH396" s="1" t="n">
        <v>14.76</v>
      </c>
      <c r="HI396" s="1" t="n">
        <v>3.17</v>
      </c>
      <c r="HJ396" s="1" t="n">
        <v>1.16</v>
      </c>
      <c r="HK396" s="1" t="n">
        <v>0.15</v>
      </c>
      <c r="HL396" s="1" t="n">
        <v>188.12</v>
      </c>
      <c r="HM396" s="1" t="n">
        <v>1.27</v>
      </c>
      <c r="HN396" s="1" t="n">
        <v>46.46</v>
      </c>
      <c r="HO396" s="1" t="n">
        <v>2615.22</v>
      </c>
      <c r="HP396" s="1" t="n">
        <v>3078.89</v>
      </c>
      <c r="HQ396" s="1" t="n">
        <v>89.09</v>
      </c>
      <c r="HR396" s="1" t="n">
        <v>1799.64</v>
      </c>
      <c r="HS396" s="1" t="n">
        <v>56.19</v>
      </c>
      <c r="HT396" s="1" t="n">
        <v>7687.75</v>
      </c>
      <c r="HU396" s="1" t="n">
        <v>846.1</v>
      </c>
      <c r="HV396" s="1" t="n">
        <v>75.6</v>
      </c>
      <c r="HW396" s="1" t="n">
        <v>6.09</v>
      </c>
      <c r="HX396" s="1" t="n">
        <v>4.35</v>
      </c>
      <c r="HY396" s="1" t="n">
        <v>5.19</v>
      </c>
      <c r="HZ396" s="1" t="n">
        <v>0.32</v>
      </c>
      <c r="IA396" s="1" t="n">
        <v>4.34</v>
      </c>
      <c r="IB396" s="1" t="n">
        <v>0.8</v>
      </c>
      <c r="IC396" s="1" t="n">
        <v>11.29</v>
      </c>
      <c r="ID396" s="1" t="n">
        <v>5.77</v>
      </c>
      <c r="IE396" s="1" t="n">
        <v>14.28</v>
      </c>
      <c r="IF396" s="1" t="n">
        <v>18.79</v>
      </c>
      <c r="IG396" s="1" t="n">
        <v>10.51</v>
      </c>
      <c r="IH396" s="1" t="n">
        <v>115.55</v>
      </c>
      <c r="II396" s="1" t="n">
        <v>4.85</v>
      </c>
      <c r="IJ396" s="1" t="n">
        <v>48.87</v>
      </c>
      <c r="IK396" s="1" t="n">
        <v>58.11</v>
      </c>
      <c r="IL396" s="1" t="n">
        <v>1096169</v>
      </c>
      <c r="IM396" s="1" t="n">
        <v>6315.79</v>
      </c>
      <c r="IN396" s="1" t="n">
        <v>40.96</v>
      </c>
      <c r="IO396" s="1" t="n">
        <v>0.05</v>
      </c>
      <c r="IP396" s="1" t="n">
        <v>0.02</v>
      </c>
      <c r="IQ396" s="1" t="n">
        <v>0.01</v>
      </c>
      <c r="IR396" s="1" t="n">
        <v>0.07</v>
      </c>
      <c r="IS396" s="1" t="n">
        <v>0.1</v>
      </c>
      <c r="IT396" s="1" t="n">
        <v>0.02</v>
      </c>
      <c r="IU396" s="1" t="n">
        <v>0.4</v>
      </c>
      <c r="IV396" s="1" t="n">
        <v>0.33</v>
      </c>
      <c r="IW396" s="1" t="n">
        <v>6.25</v>
      </c>
      <c r="IX396" s="1" t="n">
        <v>4.17</v>
      </c>
      <c r="IY396" s="1" t="n">
        <v>2.62</v>
      </c>
      <c r="IZ396" s="1" t="n">
        <v>1.34</v>
      </c>
      <c r="JA396" s="1" t="n">
        <v>0.99</v>
      </c>
      <c r="JB396" s="1" t="n">
        <v>0.03</v>
      </c>
      <c r="JC396" s="1" t="n">
        <v>13.98</v>
      </c>
      <c r="JD396" s="1" t="n">
        <v>7.54</v>
      </c>
      <c r="JE396" s="1" t="n">
        <v>0.39</v>
      </c>
      <c r="JF396" s="1" t="n">
        <v>0.12</v>
      </c>
      <c r="JG396" s="1" t="n">
        <v>0</v>
      </c>
      <c r="JH396" s="1" t="n">
        <v>7.1</v>
      </c>
      <c r="JI396" s="1" t="n">
        <v>4.03</v>
      </c>
      <c r="JJ396" s="1" t="n">
        <v>0.03</v>
      </c>
      <c r="JK396" s="1" t="n">
        <v>0.1</v>
      </c>
      <c r="JL396" s="1" t="n">
        <v>0.41</v>
      </c>
      <c r="JM396" s="1" t="n">
        <v>0.34</v>
      </c>
      <c r="JN396" s="1" t="n">
        <v>0</v>
      </c>
      <c r="JO396" s="1" t="n">
        <v>0.07</v>
      </c>
      <c r="JP396" s="1" t="n">
        <v>0.02</v>
      </c>
      <c r="JQ396" s="1" t="n">
        <v>0.02</v>
      </c>
      <c r="JR396" s="1" t="n">
        <v>0.02</v>
      </c>
      <c r="JS396" s="1" t="n">
        <v>0.01</v>
      </c>
      <c r="JT396" s="1" t="n">
        <v>0.06</v>
      </c>
      <c r="JU396" s="1" t="n">
        <v>0.05</v>
      </c>
      <c r="JV396" s="1" t="n">
        <v>67</v>
      </c>
      <c r="JW396" s="1" t="n">
        <v>4020</v>
      </c>
      <c r="JX396" s="1" t="n">
        <v>60.3</v>
      </c>
      <c r="JY396" s="1" t="n">
        <v>39.6626</v>
      </c>
      <c r="JZ396" s="1" t="n">
        <v>24.202</v>
      </c>
      <c r="KA396" s="1" t="n">
        <v>1452.12</v>
      </c>
      <c r="KB396" s="1" t="n">
        <v>45.75</v>
      </c>
      <c r="KC396" s="1" t="n">
        <v>13.875</v>
      </c>
      <c r="KD396" s="1" t="n">
        <v>832.5</v>
      </c>
      <c r="KE396" s="1" t="n">
        <v>48.482</v>
      </c>
      <c r="KF396" s="1" t="n">
        <v>115.482</v>
      </c>
      <c r="KG396" s="1" t="n">
        <v>120.9271</v>
      </c>
    </row>
    <row r="397" customFormat="false" ht="15" hidden="false" customHeight="true" outlineLevel="0" collapsed="false">
      <c r="A397" s="1" t="n">
        <v>31399</v>
      </c>
      <c r="B397" s="1" t="n">
        <v>2</v>
      </c>
      <c r="C397" s="1" t="n">
        <v>42</v>
      </c>
      <c r="D397" s="1" t="n">
        <v>1</v>
      </c>
      <c r="E397" s="1" t="n">
        <v>1</v>
      </c>
      <c r="F397" s="1" t="n">
        <v>1</v>
      </c>
      <c r="G397" s="1" t="n">
        <v>1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1</v>
      </c>
      <c r="N397" s="1" t="n">
        <v>0</v>
      </c>
      <c r="O397" s="1" t="n">
        <v>1</v>
      </c>
      <c r="P397" s="1" t="n">
        <f aca="false">SUM(E397:O397)</f>
        <v>5</v>
      </c>
      <c r="Q397" s="1" t="n">
        <v>150</v>
      </c>
      <c r="R397" s="1" t="n">
        <v>94</v>
      </c>
      <c r="U397" s="3" t="n">
        <v>101</v>
      </c>
      <c r="V397" s="3" t="n">
        <v>161.5</v>
      </c>
      <c r="W397" s="2" t="n">
        <v>38.7236530590727</v>
      </c>
      <c r="X397" s="2" t="n">
        <v>2</v>
      </c>
      <c r="Y397" s="3" t="n">
        <v>100</v>
      </c>
      <c r="Z397" s="3" t="n">
        <v>120.5</v>
      </c>
      <c r="AD397" s="3" t="n">
        <v>38.4</v>
      </c>
      <c r="AO397" s="1" t="n">
        <v>111</v>
      </c>
      <c r="AP397" s="1" t="n">
        <v>174</v>
      </c>
      <c r="AQ397" s="1" t="n">
        <v>201</v>
      </c>
      <c r="AR397" s="1" t="n">
        <v>208</v>
      </c>
      <c r="AS397" s="1" t="n">
        <v>198</v>
      </c>
      <c r="AT397" s="1" t="n">
        <v>4</v>
      </c>
      <c r="AU397" s="1" t="n">
        <f aca="false">((AO397*15)+(AP397*30)+(AQ397*30)+(AR397*30)+(AS397*15))-(AO397*120)</f>
        <v>8805</v>
      </c>
      <c r="AV397" s="1" t="n">
        <f aca="false">((AO397*15)+(AP397*30)+(AQ397*30)+(AR397*30)+(AS397*15))</f>
        <v>22125</v>
      </c>
      <c r="AX397" s="4" t="n">
        <f aca="false">10000/SQRT((AO397*BE397)*(AVERAGE(AO397:AS397)*AVERAGE(BE397:BI397)))</f>
        <v>1.29521444295475</v>
      </c>
      <c r="AY397" s="4" t="n">
        <v>1</v>
      </c>
      <c r="AZ397" s="2" t="n">
        <f aca="false">(AO397*BE397)/405</f>
        <v>5.94740740740741</v>
      </c>
      <c r="BA397" s="2" t="n">
        <v>1</v>
      </c>
      <c r="BB397" s="2" t="n">
        <f aca="false">1/(LOG(BE397)+LOG(AO397))</f>
        <v>0.295702026112958</v>
      </c>
      <c r="BC397" s="2" t="n">
        <f aca="false">(BF397-BE397)/(AP397-AO397)</f>
        <v>0.987301587301587</v>
      </c>
      <c r="BD397" s="2" t="n">
        <f aca="false">(20*BE397)/((AO397/18)-3.5)</f>
        <v>162.75</v>
      </c>
      <c r="BE397" s="3" t="n">
        <v>21.7</v>
      </c>
      <c r="BF397" s="3" t="n">
        <v>83.9</v>
      </c>
      <c r="BG397" s="3" t="n">
        <v>131</v>
      </c>
      <c r="BH397" s="3" t="n">
        <v>210</v>
      </c>
      <c r="BI397" s="3" t="n">
        <v>247</v>
      </c>
      <c r="BJ397" s="2" t="n">
        <f aca="false">((BE397*15)+(BF397*30)+(BG397*30)+(BH397*30)+(BI397*15))-(BE397*120)</f>
        <v>14173.5</v>
      </c>
      <c r="BK397" s="2" t="n">
        <f aca="false">((BE397*15)+(BF397*30)+(BG397*30)+(BH397*30)+(BI397*15))</f>
        <v>16777.5</v>
      </c>
      <c r="BL397" s="2" t="n">
        <f aca="false">(1/BE397)</f>
        <v>0.0460829493087558</v>
      </c>
      <c r="BM397" s="2" t="n">
        <f aca="false">(BJ397/AU397)</f>
        <v>1.60971039182283</v>
      </c>
      <c r="BN397" s="2" t="n">
        <f aca="false">(BK397/AV397)</f>
        <v>0.758305084745763</v>
      </c>
      <c r="BO397" s="2" t="n">
        <f aca="false">(AX397*BM397)</f>
        <v>2.08492014846327</v>
      </c>
      <c r="BP397" s="2" t="n">
        <f aca="false">(AX397*BN397)</f>
        <v>0.982167697928734</v>
      </c>
      <c r="BQ397" s="2" t="n">
        <v>1</v>
      </c>
      <c r="BR397" s="4" t="n">
        <f aca="false">(BC397*BL397)</f>
        <v>0.0454977690000731</v>
      </c>
      <c r="BS397" s="1" t="n">
        <v>198</v>
      </c>
      <c r="BT397" s="1" t="n">
        <v>0</v>
      </c>
      <c r="BU397" s="1" t="n">
        <v>25</v>
      </c>
      <c r="BV397" s="1" t="n">
        <v>1</v>
      </c>
      <c r="BZ397" s="1" t="n">
        <v>108</v>
      </c>
      <c r="CA397" s="1" t="n">
        <v>0</v>
      </c>
      <c r="CB397" s="1" t="n">
        <v>5</v>
      </c>
      <c r="CC397" s="1" t="n">
        <v>2</v>
      </c>
      <c r="CN397" s="1" t="n">
        <v>2157</v>
      </c>
      <c r="CO397" s="1" t="n">
        <v>12.5915623551229</v>
      </c>
      <c r="CP397" s="1" t="n">
        <v>41.182197496523</v>
      </c>
      <c r="CQ397" s="1" t="n">
        <v>13.643949930459</v>
      </c>
      <c r="CR397" s="1" t="n">
        <v>18.7760778859527</v>
      </c>
      <c r="CS397" s="1" t="n">
        <v>3.21279554937413</v>
      </c>
      <c r="CT397" s="1" t="n">
        <v>50.9967547519703</v>
      </c>
      <c r="CU397" s="1" t="n">
        <v>2.3</v>
      </c>
      <c r="CV397" s="1" t="n">
        <v>1.9</v>
      </c>
      <c r="CW397" s="1" t="n">
        <v>9.6</v>
      </c>
      <c r="CX397" s="1" t="n">
        <v>0</v>
      </c>
      <c r="CY397" s="1" t="n">
        <v>0</v>
      </c>
      <c r="CZ397" s="1" t="n">
        <v>7</v>
      </c>
      <c r="DA397" s="1" t="n">
        <v>3.8</v>
      </c>
      <c r="DB397" s="1" t="n">
        <v>0.3</v>
      </c>
      <c r="DC397" s="1" t="n">
        <v>4.4</v>
      </c>
      <c r="DD397" s="1" t="n">
        <v>67.9</v>
      </c>
      <c r="DE397" s="1" t="n">
        <v>98.7</v>
      </c>
      <c r="DF397" s="1" t="n">
        <v>32.7</v>
      </c>
      <c r="DG397" s="1" t="n">
        <v>45</v>
      </c>
      <c r="DH397" s="1" t="n">
        <v>7.7</v>
      </c>
      <c r="DI397" s="1" t="n">
        <v>339</v>
      </c>
      <c r="DJ397" s="1" t="n">
        <v>275</v>
      </c>
      <c r="DK397" s="1" t="n">
        <v>31.6</v>
      </c>
      <c r="DL397" s="1" t="n">
        <v>32.8</v>
      </c>
      <c r="DM397" s="1" t="n">
        <v>1610</v>
      </c>
      <c r="DN397" s="1" t="n">
        <v>1289</v>
      </c>
      <c r="DO397" s="1" t="n">
        <v>1.67</v>
      </c>
      <c r="DP397" s="1" t="n">
        <v>3.16</v>
      </c>
      <c r="DQ397" s="1" t="n">
        <v>1.53</v>
      </c>
      <c r="DR397" s="1" t="n">
        <v>3.87</v>
      </c>
      <c r="DS397" s="1" t="n">
        <v>39.5</v>
      </c>
      <c r="DT397" s="1" t="n">
        <v>437.9</v>
      </c>
      <c r="DU397" s="1" t="n">
        <v>3.71</v>
      </c>
      <c r="DV397" s="1" t="n">
        <v>14.29</v>
      </c>
      <c r="DW397" s="1" t="n">
        <v>5.61</v>
      </c>
      <c r="DX397" s="1" t="n">
        <v>1689</v>
      </c>
      <c r="DY397" s="1" t="n">
        <v>19.78</v>
      </c>
      <c r="DZ397" s="1" t="n">
        <v>2816</v>
      </c>
      <c r="EA397" s="1" t="n">
        <v>367</v>
      </c>
      <c r="EB397" s="1" t="n">
        <v>1876</v>
      </c>
      <c r="EC397" s="1" t="n">
        <v>1333</v>
      </c>
      <c r="ED397" s="1" t="n">
        <v>55</v>
      </c>
      <c r="EE397" s="1" t="n">
        <v>7.7</v>
      </c>
      <c r="EF397" s="1" t="n">
        <v>0</v>
      </c>
      <c r="EG397" s="1" t="n">
        <v>6</v>
      </c>
      <c r="EH397" s="1" t="n">
        <v>2</v>
      </c>
      <c r="EI397" s="1" t="n">
        <v>250</v>
      </c>
      <c r="EJ397" s="1" t="n">
        <v>10</v>
      </c>
      <c r="EK397" s="1" t="n">
        <v>2</v>
      </c>
      <c r="EL397" s="1" t="n">
        <v>250</v>
      </c>
      <c r="EM397" s="1" t="n">
        <v>2000</v>
      </c>
      <c r="EN397" s="1" t="n">
        <v>500</v>
      </c>
      <c r="EO397" s="1" t="n">
        <v>4</v>
      </c>
      <c r="EP397" s="1" t="n">
        <v>1</v>
      </c>
      <c r="EQ397" s="1" t="n">
        <v>2</v>
      </c>
      <c r="ER397" s="1" t="n">
        <v>600</v>
      </c>
      <c r="ES397" s="1" t="n">
        <v>2</v>
      </c>
      <c r="ET397" s="1" t="n">
        <v>0</v>
      </c>
      <c r="EU397" s="1" t="n">
        <v>0</v>
      </c>
      <c r="EV397" s="1" t="n">
        <v>0</v>
      </c>
      <c r="EW397" s="1" t="n">
        <v>0</v>
      </c>
      <c r="EX397" s="1" t="n">
        <v>0</v>
      </c>
      <c r="EY397" s="1" t="n">
        <v>0</v>
      </c>
      <c r="EZ397" s="1" t="n">
        <v>0</v>
      </c>
      <c r="FA397" s="1" t="n">
        <v>1</v>
      </c>
      <c r="FB397" s="1" t="n">
        <v>1</v>
      </c>
      <c r="FC397" s="1" t="n">
        <v>3</v>
      </c>
      <c r="FD397" s="1" t="n">
        <v>0</v>
      </c>
      <c r="FE397" s="1" t="n">
        <v>0</v>
      </c>
      <c r="FF397" s="1" t="n">
        <v>1</v>
      </c>
      <c r="FG397" s="1" t="n">
        <v>2</v>
      </c>
      <c r="FH397" s="1" t="n">
        <v>1</v>
      </c>
      <c r="FI397" s="1" t="n">
        <v>6</v>
      </c>
      <c r="FJ397" s="1" t="n">
        <v>4</v>
      </c>
      <c r="FK397" s="1" t="n">
        <v>1</v>
      </c>
      <c r="FL397" s="1" t="n">
        <v>3</v>
      </c>
      <c r="FQ397" s="1" t="n">
        <v>32.51001</v>
      </c>
      <c r="FR397" s="1" t="n">
        <v>36.06133</v>
      </c>
      <c r="FS397" s="1" t="n">
        <v>0.04</v>
      </c>
      <c r="FT397" s="1" t="n">
        <v>2</v>
      </c>
      <c r="FU397" s="1" t="n">
        <v>4</v>
      </c>
      <c r="FW397" s="1" t="n">
        <v>1682.53</v>
      </c>
      <c r="FX397" s="1" t="n">
        <v>63.8</v>
      </c>
      <c r="FY397" s="1" t="n">
        <v>36.82</v>
      </c>
      <c r="FZ397" s="1" t="n">
        <v>34.21</v>
      </c>
      <c r="GA397" s="1" t="n">
        <v>14.96</v>
      </c>
      <c r="GB397" s="1" t="n">
        <v>218.72</v>
      </c>
      <c r="GC397" s="1" t="n">
        <v>31.84</v>
      </c>
      <c r="GD397" s="1" t="n">
        <v>21.47</v>
      </c>
      <c r="GE397" s="1" t="n">
        <v>6.77</v>
      </c>
      <c r="GF397" s="1" t="n">
        <v>49.35</v>
      </c>
      <c r="GG397" s="1" t="n">
        <v>1.66</v>
      </c>
      <c r="GH397" s="1" t="n">
        <v>13.99</v>
      </c>
      <c r="GI397" s="1" t="n">
        <v>4.38</v>
      </c>
      <c r="GJ397" s="1" t="n">
        <v>17.82</v>
      </c>
      <c r="GK397" s="1" t="n">
        <v>16.13</v>
      </c>
      <c r="GL397" s="1" t="n">
        <v>9.99</v>
      </c>
      <c r="GM397" s="1" t="n">
        <v>4.44</v>
      </c>
      <c r="GN397" s="1" t="n">
        <v>0</v>
      </c>
      <c r="GO397" s="1" t="n">
        <v>8.51</v>
      </c>
      <c r="GP397" s="1" t="n">
        <v>3.67</v>
      </c>
      <c r="GQ397" s="1" t="n">
        <v>2.44</v>
      </c>
      <c r="GR397" s="1" t="n">
        <v>0.7</v>
      </c>
      <c r="GS397" s="1" t="n">
        <v>495.09</v>
      </c>
      <c r="GT397" s="1" t="n">
        <v>10.59</v>
      </c>
      <c r="GU397" s="1" t="n">
        <v>1.48</v>
      </c>
      <c r="GV397" s="1" t="n">
        <v>233.57</v>
      </c>
      <c r="GW397" s="1" t="n">
        <v>872.4</v>
      </c>
      <c r="GX397" s="1" t="n">
        <v>2334.87</v>
      </c>
      <c r="GY397" s="1" t="n">
        <v>1529.59</v>
      </c>
      <c r="GZ397" s="1" t="n">
        <v>6.47</v>
      </c>
      <c r="HA397" s="1" t="n">
        <v>1.93</v>
      </c>
      <c r="HB397" s="1" t="n">
        <v>1.46</v>
      </c>
      <c r="HC397" s="1" t="n">
        <v>0</v>
      </c>
      <c r="HD397" s="1" t="n">
        <v>51.96</v>
      </c>
      <c r="HE397" s="1" t="n">
        <v>156.14</v>
      </c>
      <c r="HF397" s="1" t="n">
        <v>1.72</v>
      </c>
      <c r="HG397" s="1" t="n">
        <v>1.36</v>
      </c>
      <c r="HH397" s="1" t="n">
        <v>18.4</v>
      </c>
      <c r="HI397" s="1" t="n">
        <v>4.49</v>
      </c>
      <c r="HJ397" s="1" t="n">
        <v>1.56</v>
      </c>
      <c r="HK397" s="1" t="n">
        <v>1.75</v>
      </c>
      <c r="HL397" s="1" t="n">
        <v>252.33</v>
      </c>
      <c r="HM397" s="1" t="n">
        <v>2.56</v>
      </c>
      <c r="HN397" s="1" t="n">
        <v>38.69</v>
      </c>
      <c r="HO397" s="1" t="n">
        <v>3722.62</v>
      </c>
      <c r="HP397" s="1" t="n">
        <v>3637.96</v>
      </c>
      <c r="HQ397" s="1" t="n">
        <v>28.36</v>
      </c>
      <c r="HR397" s="1" t="n">
        <v>1294.44</v>
      </c>
      <c r="HS397" s="1" t="n">
        <v>594.67</v>
      </c>
      <c r="HT397" s="1" t="n">
        <v>6234.61</v>
      </c>
      <c r="HU397" s="1" t="n">
        <v>713.34</v>
      </c>
      <c r="HV397" s="1" t="n">
        <v>279.91</v>
      </c>
      <c r="HW397" s="1" t="n">
        <v>7.24</v>
      </c>
      <c r="HX397" s="1" t="n">
        <v>5.77</v>
      </c>
      <c r="HY397" s="1" t="n">
        <v>5.5</v>
      </c>
      <c r="HZ397" s="1" t="n">
        <v>0.35</v>
      </c>
      <c r="IA397" s="1" t="n">
        <v>2.8</v>
      </c>
      <c r="IB397" s="1" t="n">
        <v>0.46</v>
      </c>
      <c r="IC397" s="1" t="n">
        <v>9.79</v>
      </c>
      <c r="ID397" s="1" t="n">
        <v>5.78</v>
      </c>
      <c r="IE397" s="1" t="n">
        <v>17.76</v>
      </c>
      <c r="IF397" s="1" t="n">
        <v>24.2</v>
      </c>
      <c r="IG397" s="1" t="n">
        <v>15.2</v>
      </c>
      <c r="IH397" s="1" t="n">
        <v>176.37</v>
      </c>
      <c r="II397" s="1" t="n">
        <v>0.25</v>
      </c>
      <c r="IJ397" s="1" t="n">
        <v>8.23</v>
      </c>
      <c r="IK397" s="1" t="n">
        <v>41.11</v>
      </c>
      <c r="IL397" s="1" t="n">
        <v>1795066.4</v>
      </c>
      <c r="IM397" s="1" t="n">
        <v>8207.14</v>
      </c>
      <c r="IN397" s="1" t="n">
        <v>54.09</v>
      </c>
      <c r="IO397" s="1" t="n">
        <v>0.08</v>
      </c>
      <c r="IP397" s="1" t="n">
        <v>0.04</v>
      </c>
      <c r="IQ397" s="1" t="n">
        <v>0.07</v>
      </c>
      <c r="IR397" s="1" t="n">
        <v>0.15</v>
      </c>
      <c r="IS397" s="1" t="n">
        <v>0.64</v>
      </c>
      <c r="IT397" s="1" t="n">
        <v>0.05</v>
      </c>
      <c r="IU397" s="1" t="n">
        <v>0.82</v>
      </c>
      <c r="IV397" s="1" t="n">
        <v>0.45</v>
      </c>
      <c r="IW397" s="1" t="n">
        <v>11.24</v>
      </c>
      <c r="IX397" s="1" t="n">
        <v>4.05</v>
      </c>
      <c r="IY397" s="1" t="n">
        <v>5.04</v>
      </c>
      <c r="IZ397" s="1" t="n">
        <v>1.35</v>
      </c>
      <c r="JA397" s="1" t="n">
        <v>1.78</v>
      </c>
      <c r="JB397" s="1" t="n">
        <v>0.01</v>
      </c>
      <c r="JC397" s="1" t="n">
        <v>21.79</v>
      </c>
      <c r="JD397" s="1" t="n">
        <v>7.77</v>
      </c>
      <c r="JE397" s="1" t="n">
        <v>0.49</v>
      </c>
      <c r="JF397" s="1" t="n">
        <v>0.26</v>
      </c>
      <c r="JG397" s="1" t="n">
        <v>0.01</v>
      </c>
      <c r="JH397" s="1" t="n">
        <v>9.53</v>
      </c>
      <c r="JI397" s="1" t="n">
        <v>3.03</v>
      </c>
      <c r="JJ397" s="1" t="n">
        <v>0.04</v>
      </c>
      <c r="JK397" s="1" t="n">
        <v>0.11</v>
      </c>
      <c r="JL397" s="1" t="n">
        <v>0.54</v>
      </c>
      <c r="JM397" s="1" t="n">
        <v>0.27</v>
      </c>
      <c r="JN397" s="1" t="n">
        <v>0.01</v>
      </c>
      <c r="JO397" s="1" t="n">
        <v>0.15</v>
      </c>
      <c r="JP397" s="1" t="n">
        <v>0.01</v>
      </c>
      <c r="JQ397" s="1" t="n">
        <v>0.01</v>
      </c>
      <c r="JR397" s="1" t="n">
        <v>0.01</v>
      </c>
      <c r="JS397" s="1" t="n">
        <v>0.02</v>
      </c>
      <c r="JT397" s="1" t="n">
        <v>0.08</v>
      </c>
      <c r="JU397" s="1" t="n">
        <v>0.05</v>
      </c>
      <c r="JV397" s="1" t="n">
        <v>42</v>
      </c>
      <c r="JW397" s="1" t="n">
        <v>2520</v>
      </c>
      <c r="JX397" s="1" t="n">
        <v>37.8</v>
      </c>
      <c r="JY397" s="1" t="n">
        <v>0.742</v>
      </c>
      <c r="JZ397" s="1" t="n">
        <v>0.742</v>
      </c>
      <c r="KA397" s="1" t="n">
        <v>44.52</v>
      </c>
      <c r="KB397" s="1" t="n">
        <v>13.75</v>
      </c>
      <c r="KC397" s="1" t="n">
        <v>5.5</v>
      </c>
      <c r="KD397" s="1" t="n">
        <v>330</v>
      </c>
      <c r="KE397" s="1" t="n">
        <v>45.242</v>
      </c>
      <c r="KF397" s="1" t="n">
        <v>87.242</v>
      </c>
      <c r="KG397" s="1" t="n">
        <v>105.692</v>
      </c>
    </row>
    <row r="398" customFormat="false" ht="15" hidden="false" customHeight="true" outlineLevel="0" collapsed="false">
      <c r="A398" s="1" t="n">
        <v>31402</v>
      </c>
      <c r="B398" s="1" t="n">
        <v>2</v>
      </c>
      <c r="C398" s="1" t="n">
        <v>42</v>
      </c>
      <c r="D398" s="1" t="n">
        <v>1</v>
      </c>
      <c r="E398" s="1" t="n">
        <v>1</v>
      </c>
      <c r="F398" s="1" t="n">
        <v>0</v>
      </c>
      <c r="G398" s="1" t="n">
        <v>1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</v>
      </c>
      <c r="N398" s="1" t="n">
        <v>0</v>
      </c>
      <c r="O398" s="1" t="n">
        <v>1</v>
      </c>
      <c r="P398" s="1" t="n">
        <f aca="false">SUM(E398:O398)</f>
        <v>3</v>
      </c>
      <c r="Q398" s="1" t="n">
        <v>120</v>
      </c>
      <c r="R398" s="1" t="n">
        <v>80</v>
      </c>
      <c r="U398" s="3" t="n">
        <v>60.1</v>
      </c>
      <c r="V398" s="3" t="n">
        <v>159</v>
      </c>
      <c r="W398" s="2" t="n">
        <v>23.7727937977137</v>
      </c>
      <c r="X398" s="2" t="n">
        <v>0</v>
      </c>
      <c r="Y398" s="3" t="n">
        <v>82.4</v>
      </c>
      <c r="Z398" s="3" t="n">
        <v>101.6</v>
      </c>
      <c r="AD398" s="3" t="n">
        <v>39.7</v>
      </c>
      <c r="AO398" s="1" t="n">
        <v>96</v>
      </c>
      <c r="AP398" s="1" t="n">
        <v>154</v>
      </c>
      <c r="AQ398" s="1" t="n">
        <v>187</v>
      </c>
      <c r="AR398" s="1" t="n">
        <v>179</v>
      </c>
      <c r="AS398" s="1" t="n">
        <v>177</v>
      </c>
      <c r="AT398" s="1" t="n">
        <v>3</v>
      </c>
      <c r="AU398" s="1" t="n">
        <f aca="false">((AO398*15)+(AP398*30)+(AQ398*30)+(AR398*30)+(AS398*15))-(AO398*120)</f>
        <v>8175</v>
      </c>
      <c r="AV398" s="1" t="n">
        <f aca="false">((AO398*15)+(AP398*30)+(AQ398*30)+(AR398*30)+(AS398*15))</f>
        <v>19695</v>
      </c>
      <c r="AX398" s="4" t="n">
        <f aca="false">10000/SQRT((AO398*BE398)*(AVERAGE(AO398:AS398)*AVERAGE(BE398:BI398)))</f>
        <v>3.7998885027758</v>
      </c>
      <c r="AY398" s="4" t="n">
        <v>0</v>
      </c>
      <c r="AZ398" s="2" t="n">
        <f aca="false">(AO398*BE398)/405</f>
        <v>1.51940740740741</v>
      </c>
      <c r="BA398" s="2" t="n">
        <v>0</v>
      </c>
      <c r="BB398" s="2" t="n">
        <f aca="false">1/(LOG(BE398)+LOG(AO398))</f>
        <v>0.358534835019704</v>
      </c>
      <c r="BC398" s="2" t="n">
        <f aca="false">(BF398-BE398)/(AP398-AO398)</f>
        <v>0.853275862068965</v>
      </c>
      <c r="BD398" s="2" t="n">
        <f aca="false">(20*BE398)/((AO398/18)-3.5)</f>
        <v>69.9272727272727</v>
      </c>
      <c r="BE398" s="3" t="n">
        <v>6.41</v>
      </c>
      <c r="BF398" s="3" t="n">
        <v>55.9</v>
      </c>
      <c r="BG398" s="3" t="n">
        <v>72.1</v>
      </c>
      <c r="BH398" s="3" t="n">
        <v>94.4</v>
      </c>
      <c r="BI398" s="3" t="n">
        <v>126</v>
      </c>
      <c r="BJ398" s="2" t="n">
        <f aca="false">((BE398*15)+(BF398*30)+(BG398*30)+(BH398*30)+(BI398*15))-(BE398*120)</f>
        <v>7888.95</v>
      </c>
      <c r="BK398" s="2" t="n">
        <f aca="false">((BE398*15)+(BF398*30)+(BG398*30)+(BH398*30)+(BI398*15))</f>
        <v>8658.15</v>
      </c>
      <c r="BL398" s="2" t="n">
        <f aca="false">(1/BE398)</f>
        <v>0.15600624024961</v>
      </c>
      <c r="BM398" s="2" t="n">
        <f aca="false">(BJ398/AU398)</f>
        <v>0.965009174311927</v>
      </c>
      <c r="BN398" s="2" t="n">
        <f aca="false">(BK398/AV398)</f>
        <v>0.43961157654227</v>
      </c>
      <c r="BO398" s="2" t="n">
        <f aca="false">(AX398*BM398)</f>
        <v>3.66692726654106</v>
      </c>
      <c r="BP398" s="2" t="n">
        <f aca="false">(AX398*BN398)</f>
        <v>1.67047497539011</v>
      </c>
      <c r="BQ398" s="2" t="n">
        <v>2</v>
      </c>
      <c r="BR398" s="4" t="n">
        <f aca="false">(BC398*BL398)</f>
        <v>0.133116359137124</v>
      </c>
      <c r="BS398" s="1" t="n">
        <v>188</v>
      </c>
      <c r="BT398" s="1" t="n">
        <v>0</v>
      </c>
      <c r="BU398" s="1" t="n">
        <v>36</v>
      </c>
      <c r="BV398" s="1" t="n">
        <v>1</v>
      </c>
      <c r="BZ398" s="1" t="n">
        <v>104</v>
      </c>
      <c r="CA398" s="1" t="n">
        <v>0</v>
      </c>
      <c r="CB398" s="1" t="n">
        <v>0</v>
      </c>
      <c r="FM398" s="1" t="n">
        <v>0</v>
      </c>
      <c r="FN398" s="1" t="n">
        <v>0</v>
      </c>
      <c r="FO398" s="1" t="n">
        <v>2</v>
      </c>
      <c r="FP398" s="1" t="n">
        <v>2</v>
      </c>
      <c r="FQ398" s="1" t="n">
        <v>30.26012</v>
      </c>
      <c r="FR398" s="1" t="n">
        <v>20.39289</v>
      </c>
      <c r="FS398" s="1" t="n">
        <v>0.12</v>
      </c>
      <c r="FT398" s="1" t="n">
        <v>2</v>
      </c>
      <c r="FU398" s="1" t="n">
        <v>4</v>
      </c>
      <c r="FV398" s="1" t="n">
        <v>2</v>
      </c>
      <c r="FW398" s="1" t="n">
        <v>1541.52</v>
      </c>
      <c r="FX398" s="1" t="n">
        <v>102.05</v>
      </c>
      <c r="FY398" s="1" t="n">
        <v>86.49</v>
      </c>
      <c r="FZ398" s="1" t="n">
        <v>65.15</v>
      </c>
      <c r="GA398" s="1" t="n">
        <v>14.61</v>
      </c>
      <c r="GB398" s="1" t="n">
        <v>98.28</v>
      </c>
      <c r="GC398" s="1" t="n">
        <v>18.59</v>
      </c>
      <c r="GD398" s="1" t="n">
        <v>16.26</v>
      </c>
      <c r="GE398" s="1" t="n">
        <v>4.4</v>
      </c>
      <c r="GF398" s="1" t="n">
        <v>11.97</v>
      </c>
      <c r="GG398" s="1" t="n">
        <v>0.33</v>
      </c>
      <c r="GH398" s="1" t="n">
        <v>8.48</v>
      </c>
      <c r="GI398" s="1" t="n">
        <v>4.07</v>
      </c>
      <c r="GJ398" s="1" t="n">
        <v>11.48</v>
      </c>
      <c r="GK398" s="1" t="n">
        <v>11.55</v>
      </c>
      <c r="GL398" s="1" t="n">
        <v>8.78</v>
      </c>
      <c r="GM398" s="1" t="n">
        <v>2.91</v>
      </c>
      <c r="GN398" s="1" t="n">
        <v>0</v>
      </c>
      <c r="GO398" s="1" t="n">
        <v>7.15</v>
      </c>
      <c r="GP398" s="1" t="n">
        <v>1.79</v>
      </c>
      <c r="GQ398" s="1" t="n">
        <v>3.3</v>
      </c>
      <c r="GR398" s="1" t="n">
        <v>0.8</v>
      </c>
      <c r="GS398" s="1" t="n">
        <v>486.23</v>
      </c>
      <c r="GT398" s="1" t="n">
        <v>8.81</v>
      </c>
      <c r="GU398" s="1" t="n">
        <v>3.2</v>
      </c>
      <c r="GV398" s="1" t="n">
        <v>242.69</v>
      </c>
      <c r="GW398" s="1" t="n">
        <v>1212.33</v>
      </c>
      <c r="GX398" s="1" t="n">
        <v>2806.8</v>
      </c>
      <c r="GY398" s="1" t="n">
        <v>1295.69</v>
      </c>
      <c r="GZ398" s="1" t="n">
        <v>8.19</v>
      </c>
      <c r="HA398" s="1" t="n">
        <v>1.29</v>
      </c>
      <c r="HB398" s="1" t="n">
        <v>1.17</v>
      </c>
      <c r="HC398" s="1" t="n">
        <v>0</v>
      </c>
      <c r="HD398" s="1" t="n">
        <v>146.02</v>
      </c>
      <c r="HE398" s="1" t="n">
        <v>129.55</v>
      </c>
      <c r="HF398" s="1" t="n">
        <v>1.02</v>
      </c>
      <c r="HG398" s="1" t="n">
        <v>1.48</v>
      </c>
      <c r="HH398" s="1" t="n">
        <v>32.36</v>
      </c>
      <c r="HI398" s="1" t="n">
        <v>6.64</v>
      </c>
      <c r="HJ398" s="1" t="n">
        <v>1.66</v>
      </c>
      <c r="HK398" s="1" t="n">
        <v>0.28</v>
      </c>
      <c r="HL398" s="1" t="n">
        <v>213.74</v>
      </c>
      <c r="HM398" s="1" t="n">
        <v>4.35</v>
      </c>
      <c r="HN398" s="1" t="n">
        <v>170.79</v>
      </c>
      <c r="HO398" s="1" t="n">
        <v>7858.97</v>
      </c>
      <c r="HP398" s="1" t="n">
        <v>6484.07</v>
      </c>
      <c r="HQ398" s="1" t="n">
        <v>75.06</v>
      </c>
      <c r="HR398" s="1" t="n">
        <v>5181.19</v>
      </c>
      <c r="HS398" s="1" t="n">
        <v>97.29</v>
      </c>
      <c r="HT398" s="1" t="n">
        <v>5572.2</v>
      </c>
      <c r="HU398" s="1" t="n">
        <v>3253.14</v>
      </c>
      <c r="HV398" s="1" t="n">
        <v>193.65</v>
      </c>
      <c r="HW398" s="1" t="n">
        <v>7.67</v>
      </c>
      <c r="HX398" s="1" t="n">
        <v>10.28</v>
      </c>
      <c r="HY398" s="1" t="n">
        <v>12.44</v>
      </c>
      <c r="HZ398" s="1" t="n">
        <v>0.27</v>
      </c>
      <c r="IA398" s="1" t="n">
        <v>7.2</v>
      </c>
      <c r="IB398" s="1" t="n">
        <v>1.79</v>
      </c>
      <c r="IC398" s="1" t="n">
        <v>22.29</v>
      </c>
      <c r="ID398" s="1" t="n">
        <v>13.16</v>
      </c>
      <c r="IE398" s="1" t="n">
        <v>23.24</v>
      </c>
      <c r="IF398" s="1" t="n">
        <v>29.09</v>
      </c>
      <c r="IG398" s="1" t="n">
        <v>16.86</v>
      </c>
      <c r="IH398" s="1" t="n">
        <v>505.65</v>
      </c>
      <c r="II398" s="1" t="n">
        <v>2.17</v>
      </c>
      <c r="IJ398" s="1" t="n">
        <v>117.24</v>
      </c>
      <c r="IK398" s="1" t="n">
        <v>143.99</v>
      </c>
      <c r="IL398" s="1" t="n">
        <v>608721.08</v>
      </c>
      <c r="IM398" s="1" t="n">
        <v>6193.74</v>
      </c>
      <c r="IN398" s="1" t="n">
        <v>65.44</v>
      </c>
      <c r="IO398" s="1" t="n">
        <v>0.03</v>
      </c>
      <c r="IP398" s="1" t="n">
        <v>0.02</v>
      </c>
      <c r="IQ398" s="1" t="n">
        <v>0.02</v>
      </c>
      <c r="IR398" s="1" t="n">
        <v>0.06</v>
      </c>
      <c r="IS398" s="1" t="n">
        <v>0.1</v>
      </c>
      <c r="IT398" s="1" t="n">
        <v>0</v>
      </c>
      <c r="IU398" s="1" t="n">
        <v>0.71</v>
      </c>
      <c r="IV398" s="1" t="n">
        <v>0.45</v>
      </c>
      <c r="IW398" s="1" t="n">
        <v>14.8</v>
      </c>
      <c r="IX398" s="1" t="n">
        <v>5.5</v>
      </c>
      <c r="IY398" s="1" t="n">
        <v>4.85</v>
      </c>
      <c r="IZ398" s="1" t="n">
        <v>1.89</v>
      </c>
      <c r="JA398" s="1" t="n">
        <v>3.15</v>
      </c>
      <c r="JB398" s="1" t="n">
        <v>0.03</v>
      </c>
      <c r="JC398" s="1" t="n">
        <v>26.49</v>
      </c>
      <c r="JD398" s="1" t="n">
        <v>8.74</v>
      </c>
      <c r="JE398" s="1" t="n">
        <v>0.35</v>
      </c>
      <c r="JF398" s="1" t="n">
        <v>0.56</v>
      </c>
      <c r="JG398" s="1" t="n">
        <v>0.06</v>
      </c>
      <c r="JH398" s="1" t="n">
        <v>15.01</v>
      </c>
      <c r="JI398" s="1" t="n">
        <v>3.19</v>
      </c>
      <c r="JJ398" s="1" t="n">
        <v>0.02</v>
      </c>
      <c r="JK398" s="1" t="n">
        <v>0.09</v>
      </c>
      <c r="JL398" s="1" t="n">
        <v>1.23</v>
      </c>
      <c r="JM398" s="1" t="n">
        <v>0.33</v>
      </c>
      <c r="JN398" s="1" t="n">
        <v>0.06</v>
      </c>
      <c r="JO398" s="1" t="n">
        <v>0.37</v>
      </c>
      <c r="JP398" s="1" t="n">
        <v>0.14</v>
      </c>
      <c r="JQ398" s="1" t="n">
        <v>0.29</v>
      </c>
      <c r="JR398" s="1" t="n">
        <v>0.25</v>
      </c>
      <c r="JS398" s="1" t="n">
        <v>0.07</v>
      </c>
      <c r="JT398" s="1" t="n">
        <v>0.78</v>
      </c>
      <c r="JU398" s="1" t="n">
        <v>0.68</v>
      </c>
      <c r="JV398" s="1" t="n">
        <v>41</v>
      </c>
      <c r="JW398" s="1" t="n">
        <v>2460</v>
      </c>
      <c r="JX398" s="1" t="n">
        <v>36.9</v>
      </c>
      <c r="JY398" s="1" t="n">
        <v>45.7078</v>
      </c>
      <c r="JZ398" s="1" t="n">
        <v>29.819</v>
      </c>
      <c r="KA398" s="1" t="n">
        <v>1789.14</v>
      </c>
      <c r="KB398" s="1" t="n">
        <v>53.3625</v>
      </c>
      <c r="KC398" s="1" t="n">
        <v>20.75</v>
      </c>
      <c r="KD398" s="1" t="n">
        <v>1245</v>
      </c>
      <c r="KE398" s="1" t="n">
        <v>98.194</v>
      </c>
      <c r="KF398" s="1" t="n">
        <v>139.194</v>
      </c>
      <c r="KG398" s="1" t="n">
        <v>275.0203</v>
      </c>
    </row>
    <row r="399" customFormat="false" ht="15" hidden="false" customHeight="true" outlineLevel="0" collapsed="false">
      <c r="A399" s="1" t="n">
        <v>31404</v>
      </c>
      <c r="B399" s="1" t="n">
        <v>2</v>
      </c>
      <c r="C399" s="1" t="n">
        <v>41</v>
      </c>
      <c r="D399" s="1" t="n">
        <v>1</v>
      </c>
      <c r="E399" s="1" t="n">
        <v>1</v>
      </c>
      <c r="F399" s="1" t="n">
        <v>0</v>
      </c>
      <c r="G399" s="1" t="n">
        <v>1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</v>
      </c>
      <c r="N399" s="1" t="n">
        <v>1</v>
      </c>
      <c r="O399" s="1" t="n">
        <v>1</v>
      </c>
      <c r="P399" s="1" t="n">
        <f aca="false">SUM(E399:O399)</f>
        <v>4</v>
      </c>
      <c r="Q399" s="1" t="n">
        <v>110</v>
      </c>
      <c r="R399" s="1" t="n">
        <v>70</v>
      </c>
      <c r="U399" s="3" t="n">
        <v>62</v>
      </c>
      <c r="V399" s="3" t="n">
        <v>153</v>
      </c>
      <c r="W399" s="2" t="n">
        <v>26.4855397496689</v>
      </c>
      <c r="X399" s="2" t="n">
        <v>1</v>
      </c>
      <c r="Y399" s="3" t="n">
        <v>81</v>
      </c>
      <c r="Z399" s="3" t="n">
        <v>94.5</v>
      </c>
      <c r="AD399" s="3" t="n">
        <v>42.4</v>
      </c>
      <c r="AO399" s="1" t="n">
        <v>93</v>
      </c>
      <c r="AP399" s="1" t="n">
        <v>119</v>
      </c>
      <c r="AQ399" s="1" t="n">
        <v>143</v>
      </c>
      <c r="AR399" s="1" t="n">
        <v>113</v>
      </c>
      <c r="AS399" s="1" t="n">
        <v>122</v>
      </c>
      <c r="AT399" s="1" t="n">
        <v>1</v>
      </c>
      <c r="AU399" s="1" t="n">
        <f aca="false">((AO399*15)+(AP399*30)+(AQ399*30)+(AR399*30)+(AS399*15))-(AO399*120)</f>
        <v>3315</v>
      </c>
      <c r="AV399" s="1" t="n">
        <f aca="false">((AO399*15)+(AP399*30)+(AQ399*30)+(AR399*30)+(AS399*15))</f>
        <v>14475</v>
      </c>
      <c r="AX399" s="4" t="n">
        <f aca="false">10000/SQRT((AO399*BE399)*(AVERAGE(AO399:AS399)*AVERAGE(BE399:BI399)))</f>
        <v>2.46113903363575</v>
      </c>
      <c r="AY399" s="4" t="n">
        <v>1</v>
      </c>
      <c r="AZ399" s="2" t="n">
        <f aca="false">(AO399*BE399)/405</f>
        <v>3.37555555555556</v>
      </c>
      <c r="BA399" s="2" t="n">
        <v>1</v>
      </c>
      <c r="BB399" s="2" t="n">
        <f aca="false">1/(LOG(BE399)+LOG(AO399))</f>
        <v>0.318897860085325</v>
      </c>
      <c r="BC399" s="2" t="n">
        <f aca="false">(BF399-BE399)/(AP399-AO399)</f>
        <v>3.43461538461538</v>
      </c>
      <c r="BD399" s="2" t="n">
        <f aca="false">(20*BE399)/((AO399/18)-3.5)</f>
        <v>176.4</v>
      </c>
      <c r="BE399" s="3" t="n">
        <v>14.7</v>
      </c>
      <c r="BF399" s="3" t="n">
        <v>104</v>
      </c>
      <c r="BG399" s="3" t="n">
        <v>157</v>
      </c>
      <c r="BH399" s="3" t="n">
        <v>112</v>
      </c>
      <c r="BI399" s="3" t="n">
        <v>124</v>
      </c>
      <c r="BJ399" s="2" t="n">
        <f aca="false">((BE399*15)+(BF399*30)+(BG399*30)+(BH399*30)+(BI399*15))-(BE399*120)</f>
        <v>11506.5</v>
      </c>
      <c r="BK399" s="2" t="n">
        <f aca="false">((BE399*15)+(BF399*30)+(BG399*30)+(BH399*30)+(BI399*15))</f>
        <v>13270.5</v>
      </c>
      <c r="BL399" s="2" t="n">
        <f aca="false">(1/BE399)</f>
        <v>0.0680272108843537</v>
      </c>
      <c r="BM399" s="2" t="n">
        <f aca="false">(BJ399/AU399)</f>
        <v>3.4710407239819</v>
      </c>
      <c r="BN399" s="2" t="n">
        <f aca="false">(BK399/AV399)</f>
        <v>0.916787564766839</v>
      </c>
      <c r="BO399" s="2" t="n">
        <f aca="false">(AX399*BM399)</f>
        <v>8.54271381313115</v>
      </c>
      <c r="BP399" s="2" t="n">
        <f aca="false">(AX399*BN399)</f>
        <v>2.25634166119953</v>
      </c>
      <c r="BQ399" s="2" t="n">
        <v>2</v>
      </c>
      <c r="BR399" s="4" t="n">
        <f aca="false">(BC399*BL399)</f>
        <v>0.233647305075876</v>
      </c>
      <c r="BS399" s="1" t="n">
        <v>207</v>
      </c>
      <c r="BT399" s="1" t="n">
        <v>1</v>
      </c>
      <c r="BU399" s="1" t="n">
        <v>30</v>
      </c>
      <c r="BV399" s="1" t="n">
        <v>1</v>
      </c>
      <c r="BZ399" s="1" t="n">
        <v>138</v>
      </c>
      <c r="CA399" s="1" t="n">
        <v>0</v>
      </c>
      <c r="CB399" s="1" t="n">
        <v>3</v>
      </c>
      <c r="CN399" s="1" t="n">
        <v>1435</v>
      </c>
      <c r="CO399" s="1" t="n">
        <v>25.4216027874564</v>
      </c>
      <c r="CP399" s="1" t="n">
        <v>28.9128919860627</v>
      </c>
      <c r="CQ399" s="1" t="n">
        <v>3.57491289198606</v>
      </c>
      <c r="CR399" s="1" t="n">
        <v>4.45296167247387</v>
      </c>
      <c r="CS399" s="1" t="n">
        <v>1.12891986062718</v>
      </c>
      <c r="CT399" s="1" t="n">
        <v>45.9651567944251</v>
      </c>
      <c r="CU399" s="1" t="n">
        <v>2.7</v>
      </c>
      <c r="CV399" s="1" t="n">
        <v>10.4</v>
      </c>
      <c r="CW399" s="1" t="n">
        <v>5</v>
      </c>
      <c r="CX399" s="1" t="n">
        <v>0</v>
      </c>
      <c r="CY399" s="1" t="n">
        <v>1.8</v>
      </c>
      <c r="CZ399" s="1" t="n">
        <v>1.9</v>
      </c>
      <c r="DA399" s="1" t="n">
        <v>0.3</v>
      </c>
      <c r="DB399" s="1" t="n">
        <v>0</v>
      </c>
      <c r="DC399" s="1" t="n">
        <v>1.6</v>
      </c>
      <c r="DD399" s="1" t="n">
        <v>91.2</v>
      </c>
      <c r="DE399" s="1" t="n">
        <v>46.1</v>
      </c>
      <c r="DF399" s="1" t="n">
        <v>5.7</v>
      </c>
      <c r="DG399" s="1" t="n">
        <v>7.1</v>
      </c>
      <c r="DH399" s="1" t="n">
        <v>1.8</v>
      </c>
      <c r="DI399" s="1" t="n">
        <v>175</v>
      </c>
      <c r="DJ399" s="1" t="n">
        <v>164.9</v>
      </c>
      <c r="DK399" s="1" t="n">
        <v>41.5</v>
      </c>
      <c r="DL399" s="1" t="n">
        <v>9.9</v>
      </c>
      <c r="DM399" s="1" t="n">
        <v>1360</v>
      </c>
      <c r="DN399" s="1" t="n">
        <v>516</v>
      </c>
      <c r="DO399" s="1" t="n">
        <v>0.91</v>
      </c>
      <c r="DP399" s="1" t="n">
        <v>1.33</v>
      </c>
      <c r="DQ399" s="1" t="n">
        <v>0.77</v>
      </c>
      <c r="DR399" s="1" t="n">
        <v>4.55</v>
      </c>
      <c r="DS399" s="1" t="n">
        <v>129</v>
      </c>
      <c r="DT399" s="1" t="n">
        <v>186.8</v>
      </c>
      <c r="DU399" s="1" t="n">
        <v>13.2</v>
      </c>
      <c r="DV399" s="1" t="n">
        <v>14.66</v>
      </c>
      <c r="DW399" s="1" t="n">
        <v>1.58</v>
      </c>
      <c r="DX399" s="1" t="n">
        <v>825</v>
      </c>
      <c r="DY399" s="1" t="n">
        <v>13.79</v>
      </c>
      <c r="DZ399" s="1" t="n">
        <v>2183</v>
      </c>
      <c r="EA399" s="1" t="n">
        <v>155</v>
      </c>
      <c r="EB399" s="1" t="n">
        <v>1781</v>
      </c>
      <c r="EC399" s="1" t="n">
        <v>268</v>
      </c>
      <c r="ED399" s="1" t="n">
        <v>26</v>
      </c>
      <c r="EE399" s="1" t="n">
        <v>9</v>
      </c>
      <c r="EF399" s="1" t="n">
        <v>0</v>
      </c>
      <c r="EG399" s="1" t="s">
        <v>425</v>
      </c>
      <c r="EH399" s="1" t="s">
        <v>425</v>
      </c>
      <c r="EI399" s="1" t="s">
        <v>425</v>
      </c>
      <c r="EJ399" s="1" t="n">
        <v>8</v>
      </c>
      <c r="EK399" s="1" t="n">
        <v>2</v>
      </c>
      <c r="EL399" s="1" t="n">
        <v>240</v>
      </c>
      <c r="EM399" s="1" t="n">
        <v>4000</v>
      </c>
      <c r="EN399" s="1" t="n">
        <v>500</v>
      </c>
      <c r="EO399" s="1" t="n">
        <v>4</v>
      </c>
      <c r="EP399" s="1" t="n">
        <v>0</v>
      </c>
      <c r="EQ399" s="1" t="n">
        <v>0</v>
      </c>
      <c r="ER399" s="1" t="n">
        <v>0</v>
      </c>
      <c r="ES399" s="1" t="n">
        <v>0</v>
      </c>
      <c r="ET399" s="1" t="n">
        <v>0</v>
      </c>
      <c r="EU399" s="1" t="n">
        <v>0</v>
      </c>
      <c r="EV399" s="1" t="n">
        <v>0</v>
      </c>
      <c r="EW399" s="1" t="n">
        <v>0</v>
      </c>
      <c r="EX399" s="1" t="n">
        <v>1</v>
      </c>
      <c r="EY399" s="1" t="n">
        <v>2</v>
      </c>
      <c r="EZ399" s="1" t="n">
        <v>7</v>
      </c>
      <c r="FA399" s="1" t="n">
        <v>0</v>
      </c>
      <c r="FB399" s="1" t="n">
        <v>0</v>
      </c>
      <c r="FC399" s="1" t="n">
        <v>0</v>
      </c>
      <c r="FD399" s="1" t="n">
        <v>3</v>
      </c>
      <c r="FE399" s="1" t="n">
        <v>2</v>
      </c>
      <c r="FF399" s="1" t="n">
        <v>1</v>
      </c>
      <c r="FG399" s="1" t="n">
        <v>10</v>
      </c>
      <c r="FH399" s="1" t="n">
        <v>1</v>
      </c>
      <c r="FI399" s="1" t="n">
        <v>12</v>
      </c>
      <c r="FJ399" s="1" t="n">
        <v>4</v>
      </c>
      <c r="FK399" s="1" t="n">
        <v>1</v>
      </c>
      <c r="FL399" s="1" t="n">
        <v>3</v>
      </c>
      <c r="FM399" s="1" t="n">
        <v>14</v>
      </c>
      <c r="FN399" s="1" t="n">
        <v>14</v>
      </c>
      <c r="FO399" s="1" t="n">
        <v>2</v>
      </c>
      <c r="FP399" s="1" t="n">
        <v>2</v>
      </c>
      <c r="FQ399" s="1" t="n">
        <v>24.60036</v>
      </c>
      <c r="FR399" s="1" t="n">
        <v>37.96775</v>
      </c>
      <c r="FS399" s="1" t="n">
        <v>0</v>
      </c>
      <c r="FT399" s="1" t="n">
        <v>2</v>
      </c>
      <c r="FU399" s="1" t="n">
        <v>4</v>
      </c>
      <c r="FV399" s="1" t="n">
        <v>1</v>
      </c>
      <c r="FW399" s="1" t="n">
        <v>1356.03</v>
      </c>
      <c r="FX399" s="1" t="n">
        <v>39.36</v>
      </c>
      <c r="FY399" s="1" t="n">
        <v>17.44</v>
      </c>
      <c r="FZ399" s="1" t="n">
        <v>16.73</v>
      </c>
      <c r="GA399" s="1" t="n">
        <v>11.45</v>
      </c>
      <c r="GB399" s="1" t="n">
        <v>223.46</v>
      </c>
      <c r="GC399" s="1" t="n">
        <v>16.31</v>
      </c>
      <c r="GD399" s="1" t="n">
        <v>7.63</v>
      </c>
      <c r="GE399" s="1" t="n">
        <v>13.39</v>
      </c>
      <c r="GF399" s="1" t="n">
        <v>58.8</v>
      </c>
      <c r="GG399" s="1" t="n">
        <v>0.75</v>
      </c>
      <c r="GH399" s="1" t="n">
        <v>4.05</v>
      </c>
      <c r="GI399" s="1" t="n">
        <v>2.7</v>
      </c>
      <c r="GJ399" s="1" t="n">
        <v>15.17</v>
      </c>
      <c r="GK399" s="1" t="n">
        <v>12.44</v>
      </c>
      <c r="GL399" s="1" t="n">
        <v>6.7</v>
      </c>
      <c r="GM399" s="1" t="n">
        <v>3.83</v>
      </c>
      <c r="GN399" s="1" t="n">
        <v>0</v>
      </c>
      <c r="GO399" s="1" t="n">
        <v>6.89</v>
      </c>
      <c r="GP399" s="1" t="n">
        <v>2.79</v>
      </c>
      <c r="GQ399" s="1" t="n">
        <v>1.37</v>
      </c>
      <c r="GR399" s="1" t="n">
        <v>0.36</v>
      </c>
      <c r="GS399" s="1" t="n">
        <v>643.7</v>
      </c>
      <c r="GT399" s="1" t="n">
        <v>11.39</v>
      </c>
      <c r="GU399" s="1" t="n">
        <v>0.31</v>
      </c>
      <c r="GV399" s="1" t="n">
        <v>201.92</v>
      </c>
      <c r="GW399" s="1" t="n">
        <v>760.97</v>
      </c>
      <c r="GX399" s="1" t="n">
        <v>1692.47</v>
      </c>
      <c r="GY399" s="1" t="n">
        <v>816.65</v>
      </c>
      <c r="GZ399" s="1" t="n">
        <v>4.56</v>
      </c>
      <c r="HA399" s="1" t="n">
        <v>1.57</v>
      </c>
      <c r="HB399" s="1" t="n">
        <v>1.67</v>
      </c>
      <c r="HC399" s="1" t="n">
        <v>0</v>
      </c>
      <c r="HD399" s="1" t="n">
        <v>31.46</v>
      </c>
      <c r="HE399" s="1" t="n">
        <v>104.75</v>
      </c>
      <c r="HF399" s="1" t="n">
        <v>1.11</v>
      </c>
      <c r="HG399" s="1" t="n">
        <v>1.32</v>
      </c>
      <c r="HH399" s="1" t="n">
        <v>9.38</v>
      </c>
      <c r="HI399" s="1" t="n">
        <v>3.06</v>
      </c>
      <c r="HJ399" s="1" t="n">
        <v>0.87</v>
      </c>
      <c r="HK399" s="1" t="n">
        <v>0.04</v>
      </c>
      <c r="HL399" s="1" t="n">
        <v>266.9</v>
      </c>
      <c r="HM399" s="1" t="n">
        <v>3.41</v>
      </c>
      <c r="HN399" s="1" t="n">
        <v>31.95</v>
      </c>
      <c r="HO399" s="1" t="n">
        <v>2855.81</v>
      </c>
      <c r="HP399" s="1" t="n">
        <v>1860.06</v>
      </c>
      <c r="HQ399" s="1" t="n">
        <v>28.91</v>
      </c>
      <c r="HR399" s="1" t="n">
        <v>626.48</v>
      </c>
      <c r="HS399" s="1" t="n">
        <v>168.69</v>
      </c>
      <c r="HT399" s="1" t="n">
        <v>1362.23</v>
      </c>
      <c r="HU399" s="1" t="n">
        <v>604.41</v>
      </c>
      <c r="HV399" s="1" t="n">
        <v>190.36</v>
      </c>
      <c r="HW399" s="1" t="n">
        <v>5.58</v>
      </c>
      <c r="HX399" s="1" t="n">
        <v>2.98</v>
      </c>
      <c r="HY399" s="1" t="n">
        <v>2.61</v>
      </c>
      <c r="HZ399" s="1" t="n">
        <v>0.31</v>
      </c>
      <c r="IA399" s="1" t="n">
        <v>2.51</v>
      </c>
      <c r="IB399" s="1" t="n">
        <v>0.49</v>
      </c>
      <c r="IC399" s="1" t="n">
        <v>6.55</v>
      </c>
      <c r="ID399" s="1" t="n">
        <v>3.09</v>
      </c>
      <c r="IE399" s="1" t="n">
        <v>11.78</v>
      </c>
      <c r="IF399" s="1" t="n">
        <v>12.48</v>
      </c>
      <c r="IG399" s="1" t="n">
        <v>7.71</v>
      </c>
      <c r="IH399" s="1" t="n">
        <v>191.12</v>
      </c>
      <c r="II399" s="1" t="n">
        <v>0</v>
      </c>
      <c r="IJ399" s="1" t="n">
        <v>3.04</v>
      </c>
      <c r="IK399" s="1" t="n">
        <v>29.14</v>
      </c>
      <c r="IL399" s="1" t="n">
        <v>1952244.7</v>
      </c>
      <c r="IM399" s="1" t="n">
        <v>8736.44</v>
      </c>
      <c r="IN399" s="1" t="n">
        <v>27.98</v>
      </c>
      <c r="IO399" s="1" t="n">
        <v>0.17</v>
      </c>
      <c r="IP399" s="1" t="n">
        <v>0.11</v>
      </c>
      <c r="IQ399" s="1" t="n">
        <v>0.07</v>
      </c>
      <c r="IR399" s="1" t="n">
        <v>0.2</v>
      </c>
      <c r="IS399" s="1" t="n">
        <v>0.32</v>
      </c>
      <c r="IT399" s="1" t="n">
        <v>0.1</v>
      </c>
      <c r="IU399" s="1" t="n">
        <v>0.74</v>
      </c>
      <c r="IV399" s="1" t="n">
        <v>0.72</v>
      </c>
      <c r="IW399" s="1" t="n">
        <v>5.75</v>
      </c>
      <c r="IX399" s="1" t="n">
        <v>3.88</v>
      </c>
      <c r="IY399" s="1" t="n">
        <v>3.09</v>
      </c>
      <c r="IZ399" s="1" t="n">
        <v>1.06</v>
      </c>
      <c r="JA399" s="1" t="n">
        <v>0.54</v>
      </c>
      <c r="JB399" s="1" t="n">
        <v>0.02</v>
      </c>
      <c r="JC399" s="1" t="n">
        <v>11.64</v>
      </c>
      <c r="JD399" s="1" t="n">
        <v>5.94</v>
      </c>
      <c r="JE399" s="1" t="n">
        <v>0.4</v>
      </c>
      <c r="JF399" s="1" t="n">
        <v>0.03</v>
      </c>
      <c r="JG399" s="1" t="n">
        <v>0</v>
      </c>
      <c r="JH399" s="1" t="n">
        <v>4.72</v>
      </c>
      <c r="JI399" s="1" t="n">
        <v>2.86</v>
      </c>
      <c r="JJ399" s="1" t="n">
        <v>0.04</v>
      </c>
      <c r="JK399" s="1" t="n">
        <v>0.09</v>
      </c>
      <c r="JL399" s="1" t="n">
        <v>0.29</v>
      </c>
      <c r="JM399" s="1" t="n">
        <v>0.26</v>
      </c>
      <c r="JN399" s="1" t="n">
        <v>0</v>
      </c>
      <c r="JO399" s="1" t="n">
        <v>0.05</v>
      </c>
      <c r="JP399" s="1" t="n">
        <v>0.03</v>
      </c>
      <c r="JQ399" s="1" t="n">
        <v>0</v>
      </c>
      <c r="JR399" s="1" t="n">
        <v>0</v>
      </c>
      <c r="JS399" s="1" t="n">
        <v>0</v>
      </c>
      <c r="JT399" s="1" t="n">
        <v>0.04</v>
      </c>
      <c r="JU399" s="1" t="n">
        <v>0.02</v>
      </c>
      <c r="JV399" s="1" t="n">
        <v>51</v>
      </c>
      <c r="JW399" s="1" t="n">
        <v>3060</v>
      </c>
      <c r="JX399" s="1" t="n">
        <v>45.9</v>
      </c>
      <c r="JY399" s="1" t="n">
        <v>17.81</v>
      </c>
      <c r="JZ399" s="1" t="n">
        <v>12.093</v>
      </c>
      <c r="KA399" s="1" t="n">
        <v>725.58</v>
      </c>
      <c r="KB399" s="1" t="n">
        <v>13.6765</v>
      </c>
      <c r="KC399" s="1" t="n">
        <v>5.359</v>
      </c>
      <c r="KD399" s="1" t="n">
        <v>321.54</v>
      </c>
      <c r="KE399" s="1" t="n">
        <v>63.71</v>
      </c>
      <c r="KF399" s="1" t="n">
        <v>114.71</v>
      </c>
      <c r="KG399" s="1" t="n">
        <v>147.7142</v>
      </c>
    </row>
    <row r="400" customFormat="false" ht="15" hidden="false" customHeight="true" outlineLevel="0" collapsed="false">
      <c r="A400" s="1" t="n">
        <v>31407</v>
      </c>
      <c r="B400" s="1" t="n">
        <v>1</v>
      </c>
      <c r="C400" s="1" t="n">
        <v>50</v>
      </c>
      <c r="D400" s="1" t="n">
        <v>1</v>
      </c>
      <c r="E400" s="1" t="n">
        <v>1</v>
      </c>
      <c r="F400" s="1" t="n">
        <v>1</v>
      </c>
      <c r="G400" s="1" t="n">
        <v>0</v>
      </c>
      <c r="H400" s="1" t="n">
        <v>0</v>
      </c>
      <c r="I400" s="1" t="n">
        <v>0</v>
      </c>
      <c r="J400" s="1" t="n">
        <v>1</v>
      </c>
      <c r="K400" s="1" t="n">
        <v>0</v>
      </c>
      <c r="L400" s="1" t="n">
        <v>0</v>
      </c>
      <c r="M400" s="1" t="n">
        <v>0</v>
      </c>
      <c r="N400" s="1" t="n">
        <v>0</v>
      </c>
      <c r="O400" s="1" t="n">
        <v>1</v>
      </c>
      <c r="P400" s="1" t="n">
        <f aca="false">SUM(E400:O400)</f>
        <v>4</v>
      </c>
      <c r="Q400" s="1" t="n">
        <v>130</v>
      </c>
      <c r="R400" s="1" t="n">
        <v>80</v>
      </c>
      <c r="U400" s="3" t="n">
        <v>77.5</v>
      </c>
      <c r="V400" s="3" t="n">
        <v>174</v>
      </c>
      <c r="W400" s="2" t="n">
        <v>25.5978332672744</v>
      </c>
      <c r="X400" s="2" t="n">
        <v>1</v>
      </c>
      <c r="Y400" s="3" t="n">
        <v>101</v>
      </c>
      <c r="Z400" s="3" t="n">
        <v>101.5</v>
      </c>
      <c r="AD400" s="3" t="n">
        <v>30.5</v>
      </c>
      <c r="AO400" s="1" t="n">
        <v>97</v>
      </c>
      <c r="AP400" s="1" t="n">
        <v>145</v>
      </c>
      <c r="AQ400" s="1" t="n">
        <v>207</v>
      </c>
      <c r="AR400" s="1" t="n">
        <v>148</v>
      </c>
      <c r="AS400" s="1" t="n">
        <v>134</v>
      </c>
      <c r="AT400" s="1" t="n">
        <v>1</v>
      </c>
      <c r="AU400" s="1" t="n">
        <f aca="false">((AO400*15)+(AP400*30)+(AQ400*30)+(AR400*30)+(AS400*15))-(AO400*120)</f>
        <v>6825</v>
      </c>
      <c r="AV400" s="1" t="n">
        <f aca="false">((AO400*15)+(AP400*30)+(AQ400*30)+(AR400*30)+(AS400*15))</f>
        <v>18465</v>
      </c>
      <c r="AX400" s="4" t="n">
        <f aca="false">10000/SQRT((AO400*BE400)*(AVERAGE(AO400:AS400)*AVERAGE(BE400:BI400)))</f>
        <v>2.86741829487061</v>
      </c>
      <c r="AY400" s="4" t="n">
        <v>1</v>
      </c>
      <c r="AZ400" s="2" t="n">
        <f aca="false">(AO400*BE400)/405</f>
        <v>1.88730864197531</v>
      </c>
      <c r="BA400" s="2" t="n">
        <v>0</v>
      </c>
      <c r="BB400" s="2" t="n">
        <f aca="false">1/(LOG(BE400)+LOG(AO400))</f>
        <v>0.346825065162289</v>
      </c>
      <c r="BC400" s="2" t="n">
        <f aca="false">(BF400-BE400)/(AP400-AO400)</f>
        <v>1.13375</v>
      </c>
      <c r="BD400" s="2" t="n">
        <f aca="false">(20*BE400)/((AO400/18)-3.5)</f>
        <v>83.435294117647</v>
      </c>
      <c r="BE400" s="3" t="n">
        <v>7.88</v>
      </c>
      <c r="BF400" s="3" t="n">
        <v>62.3</v>
      </c>
      <c r="BG400" s="3" t="n">
        <v>170</v>
      </c>
      <c r="BH400" s="3" t="n">
        <v>149</v>
      </c>
      <c r="BI400" s="3" t="n">
        <v>155</v>
      </c>
      <c r="BJ400" s="2" t="n">
        <f aca="false">((BE400*15)+(BF400*30)+(BG400*30)+(BH400*30)+(BI400*15))-(BE400*120)</f>
        <v>12936.6</v>
      </c>
      <c r="BK400" s="2" t="n">
        <f aca="false">((BE400*15)+(BF400*30)+(BG400*30)+(BH400*30)+(BI400*15))</f>
        <v>13882.2</v>
      </c>
      <c r="BL400" s="2" t="n">
        <f aca="false">(1/BE400)</f>
        <v>0.126903553299492</v>
      </c>
      <c r="BM400" s="2" t="n">
        <f aca="false">(BJ400/AU400)</f>
        <v>1.89547252747253</v>
      </c>
      <c r="BN400" s="2" t="n">
        <f aca="false">(BK400/AV400)</f>
        <v>0.751811535337124</v>
      </c>
      <c r="BO400" s="2" t="n">
        <f aca="false">(AX400*BM400)</f>
        <v>5.43511260269935</v>
      </c>
      <c r="BP400" s="2" t="n">
        <f aca="false">(AX400*BN400)</f>
        <v>2.15575815072043</v>
      </c>
      <c r="BQ400" s="2" t="n">
        <v>2</v>
      </c>
      <c r="BR400" s="4" t="n">
        <f aca="false">(BC400*BL400)</f>
        <v>0.143876903553299</v>
      </c>
      <c r="BS400" s="1" t="n">
        <v>189</v>
      </c>
      <c r="BT400" s="1" t="n">
        <v>0</v>
      </c>
      <c r="BU400" s="1" t="n">
        <v>29</v>
      </c>
      <c r="BV400" s="1" t="n">
        <v>1</v>
      </c>
      <c r="BZ400" s="1" t="n">
        <v>181</v>
      </c>
      <c r="CA400" s="1" t="n">
        <v>1</v>
      </c>
      <c r="CB400" s="1" t="n">
        <v>3</v>
      </c>
      <c r="CN400" s="1" t="n">
        <v>1690</v>
      </c>
      <c r="CO400" s="1" t="n">
        <v>16.2366863905325</v>
      </c>
      <c r="CP400" s="1" t="n">
        <v>30.7278106508876</v>
      </c>
      <c r="CQ400" s="1" t="n">
        <v>10.8639053254438</v>
      </c>
      <c r="CR400" s="1" t="n">
        <v>12.1952662721894</v>
      </c>
      <c r="CS400" s="1" t="n">
        <v>4.04733727810651</v>
      </c>
      <c r="CT400" s="1" t="n">
        <v>54.9822485207101</v>
      </c>
      <c r="CU400" s="1" t="n">
        <v>1.1</v>
      </c>
      <c r="CV400" s="1" t="n">
        <v>6.6</v>
      </c>
      <c r="CW400" s="1" t="n">
        <v>6.3</v>
      </c>
      <c r="CX400" s="1" t="n">
        <v>0</v>
      </c>
      <c r="CY400" s="1" t="n">
        <v>7.7</v>
      </c>
      <c r="CZ400" s="1" t="n">
        <v>3.1</v>
      </c>
      <c r="DA400" s="1" t="n">
        <v>0</v>
      </c>
      <c r="DB400" s="1" t="n">
        <v>0</v>
      </c>
      <c r="DC400" s="1" t="n">
        <v>0.6</v>
      </c>
      <c r="DD400" s="1" t="n">
        <v>68.6</v>
      </c>
      <c r="DE400" s="1" t="n">
        <v>57.7</v>
      </c>
      <c r="DF400" s="1" t="n">
        <v>20.4</v>
      </c>
      <c r="DG400" s="1" t="n">
        <v>22.9</v>
      </c>
      <c r="DH400" s="1" t="n">
        <v>7.6</v>
      </c>
      <c r="DI400" s="1" t="n">
        <v>193</v>
      </c>
      <c r="DJ400" s="1" t="n">
        <v>232.3</v>
      </c>
      <c r="DK400" s="1" t="n">
        <v>30.5</v>
      </c>
      <c r="DL400" s="1" t="n">
        <v>19.3</v>
      </c>
      <c r="DM400" s="1" t="n">
        <v>1372</v>
      </c>
      <c r="DN400" s="1" t="n">
        <v>263</v>
      </c>
      <c r="DO400" s="1" t="n">
        <v>1.09</v>
      </c>
      <c r="DP400" s="1" t="n">
        <v>0.83</v>
      </c>
      <c r="DQ400" s="1" t="n">
        <v>1.86</v>
      </c>
      <c r="DR400" s="1" t="n">
        <v>1.45</v>
      </c>
      <c r="DS400" s="1" t="n">
        <v>480.6</v>
      </c>
      <c r="DT400" s="1" t="n">
        <v>238.4</v>
      </c>
      <c r="DU400" s="1" t="n">
        <v>2.61</v>
      </c>
      <c r="DV400" s="1" t="n">
        <v>19.7</v>
      </c>
      <c r="DW400" s="1" t="n">
        <v>3.97</v>
      </c>
      <c r="DX400" s="1" t="n">
        <v>1119</v>
      </c>
      <c r="DY400" s="1" t="n">
        <v>11.2</v>
      </c>
      <c r="DZ400" s="1" t="n">
        <v>2949</v>
      </c>
      <c r="EA400" s="1" t="n">
        <v>241</v>
      </c>
      <c r="EB400" s="1" t="n">
        <v>1874</v>
      </c>
      <c r="EC400" s="1" t="n">
        <v>810</v>
      </c>
      <c r="ED400" s="1" t="n">
        <v>69</v>
      </c>
      <c r="EE400" s="1" t="n">
        <v>6</v>
      </c>
      <c r="EF400" s="1" t="n">
        <v>0</v>
      </c>
      <c r="EG400" s="1" t="n">
        <v>10</v>
      </c>
      <c r="EH400" s="1" t="n">
        <v>1</v>
      </c>
      <c r="EI400" s="1" t="n">
        <v>200</v>
      </c>
      <c r="EJ400" s="1" t="s">
        <v>425</v>
      </c>
      <c r="EK400" s="1" t="s">
        <v>425</v>
      </c>
      <c r="EL400" s="1" t="s">
        <v>425</v>
      </c>
      <c r="EM400" s="1" t="n">
        <v>1500</v>
      </c>
      <c r="EN400" s="1" t="n">
        <v>500</v>
      </c>
      <c r="EO400" s="1" t="n">
        <v>4</v>
      </c>
      <c r="EP400" s="1" t="n">
        <v>1</v>
      </c>
      <c r="EQ400" s="1" t="n">
        <v>1</v>
      </c>
      <c r="ER400" s="1" t="n">
        <v>200</v>
      </c>
      <c r="ES400" s="1" t="n">
        <v>2</v>
      </c>
      <c r="ET400" s="1" t="n">
        <v>0</v>
      </c>
      <c r="EU400" s="1" t="n">
        <v>0</v>
      </c>
      <c r="EV400" s="1" t="n">
        <v>0</v>
      </c>
      <c r="EW400" s="1" t="n">
        <v>0</v>
      </c>
      <c r="EX400" s="1" t="n">
        <v>1</v>
      </c>
      <c r="EY400" s="1" t="n">
        <v>1</v>
      </c>
      <c r="EZ400" s="1" t="n">
        <v>8</v>
      </c>
      <c r="FA400" s="1" t="n">
        <v>0</v>
      </c>
      <c r="FB400" s="1" t="n">
        <v>0</v>
      </c>
      <c r="FC400" s="1" t="n">
        <v>0</v>
      </c>
      <c r="FD400" s="1" t="n">
        <v>1</v>
      </c>
      <c r="FE400" s="1" t="n">
        <v>2</v>
      </c>
      <c r="FF400" s="1" t="n">
        <v>1</v>
      </c>
      <c r="FG400" s="1" t="n">
        <v>1</v>
      </c>
      <c r="FH400" s="1" t="n">
        <v>1</v>
      </c>
      <c r="FI400" s="1" t="n">
        <v>3</v>
      </c>
      <c r="FJ400" s="1" t="n">
        <v>1</v>
      </c>
      <c r="FK400" s="1" t="n">
        <v>1</v>
      </c>
      <c r="FL400" s="1" t="n">
        <v>3</v>
      </c>
      <c r="FM400" s="1" t="n">
        <v>4</v>
      </c>
      <c r="FN400" s="1" t="n">
        <v>4</v>
      </c>
      <c r="FO400" s="1" t="n">
        <v>2</v>
      </c>
      <c r="FP400" s="1" t="n">
        <v>2</v>
      </c>
      <c r="FQ400" s="1" t="n">
        <v>37.42036</v>
      </c>
      <c r="FR400" s="1" t="n">
        <v>204.0268</v>
      </c>
      <c r="FS400" s="1" t="n">
        <v>0.06</v>
      </c>
      <c r="FT400" s="1" t="n">
        <v>1</v>
      </c>
      <c r="FU400" s="1" t="n">
        <v>1</v>
      </c>
      <c r="FV400" s="1" t="n">
        <v>1</v>
      </c>
      <c r="FW400" s="1" t="n">
        <v>2259.13</v>
      </c>
      <c r="FX400" s="1" t="n">
        <v>67.17</v>
      </c>
      <c r="FY400" s="1" t="n">
        <v>30.74</v>
      </c>
      <c r="FZ400" s="1" t="n">
        <v>27.44</v>
      </c>
      <c r="GA400" s="1" t="n">
        <v>20.71</v>
      </c>
      <c r="GB400" s="1" t="n">
        <v>398.28</v>
      </c>
      <c r="GC400" s="1" t="n">
        <v>23.07</v>
      </c>
      <c r="GD400" s="1" t="n">
        <v>24.81</v>
      </c>
      <c r="GE400" s="1" t="n">
        <v>7.25</v>
      </c>
      <c r="GF400" s="1" t="n">
        <v>78.52</v>
      </c>
      <c r="GG400" s="1" t="n">
        <v>0.93</v>
      </c>
      <c r="GH400" s="1" t="n">
        <v>14.81</v>
      </c>
      <c r="GI400" s="1" t="n">
        <v>7.87</v>
      </c>
      <c r="GJ400" s="1" t="n">
        <v>32.93</v>
      </c>
      <c r="GK400" s="1" t="n">
        <v>28.35</v>
      </c>
      <c r="GL400" s="1" t="n">
        <v>17.65</v>
      </c>
      <c r="GM400" s="1" t="n">
        <v>7.58</v>
      </c>
      <c r="GN400" s="1" t="n">
        <v>0</v>
      </c>
      <c r="GO400" s="1" t="n">
        <v>19.49</v>
      </c>
      <c r="GP400" s="1" t="n">
        <v>8.17</v>
      </c>
      <c r="GQ400" s="1" t="n">
        <v>4.77</v>
      </c>
      <c r="GR400" s="1" t="n">
        <v>1.08</v>
      </c>
      <c r="GS400" s="1" t="n">
        <v>886.38</v>
      </c>
      <c r="GT400" s="1" t="n">
        <v>14.73</v>
      </c>
      <c r="GU400" s="1" t="n">
        <v>0.82</v>
      </c>
      <c r="GV400" s="1" t="n">
        <v>376.23</v>
      </c>
      <c r="GW400" s="1" t="n">
        <v>1270.58</v>
      </c>
      <c r="GX400" s="1" t="n">
        <v>3728.06</v>
      </c>
      <c r="GY400" s="1" t="n">
        <v>2138.97</v>
      </c>
      <c r="GZ400" s="1" t="n">
        <v>7.08</v>
      </c>
      <c r="HA400" s="1" t="n">
        <v>1.62</v>
      </c>
      <c r="HB400" s="1" t="n">
        <v>3.01</v>
      </c>
      <c r="HC400" s="1" t="n">
        <v>0</v>
      </c>
      <c r="HD400" s="1" t="n">
        <v>70.32</v>
      </c>
      <c r="HE400" s="1" t="n">
        <v>358.76</v>
      </c>
      <c r="HF400" s="1" t="n">
        <v>1.59</v>
      </c>
      <c r="HG400" s="1" t="n">
        <v>1.72</v>
      </c>
      <c r="HH400" s="1" t="n">
        <v>20.82</v>
      </c>
      <c r="HI400" s="1" t="n">
        <v>4.88</v>
      </c>
      <c r="HJ400" s="1" t="n">
        <v>1.82</v>
      </c>
      <c r="HK400" s="1" t="n">
        <v>1.3</v>
      </c>
      <c r="HL400" s="1" t="n">
        <v>433.07</v>
      </c>
      <c r="HM400" s="1" t="n">
        <v>3.49</v>
      </c>
      <c r="HN400" s="1" t="n">
        <v>86.58</v>
      </c>
      <c r="HO400" s="1" t="n">
        <v>5661.6</v>
      </c>
      <c r="HP400" s="1" t="n">
        <v>5756.54</v>
      </c>
      <c r="HQ400" s="1" t="n">
        <v>59.92</v>
      </c>
      <c r="HR400" s="1" t="n">
        <v>1692.3</v>
      </c>
      <c r="HS400" s="1" t="n">
        <v>940.29</v>
      </c>
      <c r="HT400" s="1" t="n">
        <v>3812.26</v>
      </c>
      <c r="HU400" s="1" t="n">
        <v>1839.42</v>
      </c>
      <c r="HV400" s="1" t="n">
        <v>193.13</v>
      </c>
      <c r="HW400" s="1" t="n">
        <v>5.84</v>
      </c>
      <c r="HX400" s="1" t="n">
        <v>6.01</v>
      </c>
      <c r="HY400" s="1" t="n">
        <v>6.5</v>
      </c>
      <c r="HZ400" s="1" t="n">
        <v>0.31</v>
      </c>
      <c r="IA400" s="1" t="n">
        <v>8.66</v>
      </c>
      <c r="IB400" s="1" t="n">
        <v>1.49</v>
      </c>
      <c r="IC400" s="1" t="n">
        <v>17.86</v>
      </c>
      <c r="ID400" s="1" t="n">
        <v>7.64</v>
      </c>
      <c r="IE400" s="1" t="n">
        <v>15.51</v>
      </c>
      <c r="IF400" s="1" t="n">
        <v>21.16</v>
      </c>
      <c r="IG400" s="1" t="n">
        <v>9.19</v>
      </c>
      <c r="IH400" s="1" t="n">
        <v>210.92</v>
      </c>
      <c r="II400" s="1" t="n">
        <v>0.83</v>
      </c>
      <c r="IJ400" s="1" t="n">
        <v>13.17</v>
      </c>
      <c r="IK400" s="1" t="n">
        <v>85.88</v>
      </c>
      <c r="IL400" s="1" t="n">
        <v>4172268</v>
      </c>
      <c r="IM400" s="1" t="n">
        <v>10475.72</v>
      </c>
      <c r="IN400" s="1" t="n">
        <v>42.76</v>
      </c>
      <c r="IO400" s="1" t="n">
        <v>0.16</v>
      </c>
      <c r="IP400" s="1" t="n">
        <v>0.13</v>
      </c>
      <c r="IQ400" s="1" t="n">
        <v>0.13</v>
      </c>
      <c r="IR400" s="1" t="n">
        <v>0.23</v>
      </c>
      <c r="IS400" s="1" t="n">
        <v>0.53</v>
      </c>
      <c r="IT400" s="1" t="n">
        <v>0.09</v>
      </c>
      <c r="IU400" s="1" t="n">
        <v>0.8</v>
      </c>
      <c r="IV400" s="1" t="n">
        <v>0.77</v>
      </c>
      <c r="IW400" s="1" t="n">
        <v>7.55</v>
      </c>
      <c r="IX400" s="1" t="n">
        <v>5.37</v>
      </c>
      <c r="IY400" s="1" t="n">
        <v>2.81</v>
      </c>
      <c r="IZ400" s="1" t="n">
        <v>1.65</v>
      </c>
      <c r="JA400" s="1" t="n">
        <v>1.06</v>
      </c>
      <c r="JB400" s="1" t="n">
        <v>0.02</v>
      </c>
      <c r="JC400" s="1" t="n">
        <v>16.2</v>
      </c>
      <c r="JD400" s="1" t="n">
        <v>8.3</v>
      </c>
      <c r="JE400" s="1" t="n">
        <v>0.89</v>
      </c>
      <c r="JF400" s="1" t="n">
        <v>0.12</v>
      </c>
      <c r="JG400" s="1" t="n">
        <v>0.02</v>
      </c>
      <c r="JH400" s="1" t="n">
        <v>7.19</v>
      </c>
      <c r="JI400" s="1" t="n">
        <v>4.78</v>
      </c>
      <c r="JJ400" s="1" t="n">
        <v>0.09</v>
      </c>
      <c r="JK400" s="1" t="n">
        <v>0.23</v>
      </c>
      <c r="JL400" s="1" t="n">
        <v>0.73</v>
      </c>
      <c r="JM400" s="1" t="n">
        <v>0.56</v>
      </c>
      <c r="JN400" s="1" t="n">
        <v>0.02</v>
      </c>
      <c r="JO400" s="1" t="n">
        <v>0.1</v>
      </c>
      <c r="JP400" s="1" t="n">
        <v>0.05</v>
      </c>
      <c r="JQ400" s="1" t="n">
        <v>0.11</v>
      </c>
      <c r="JR400" s="1" t="n">
        <v>0.11</v>
      </c>
      <c r="JS400" s="1" t="n">
        <v>0.02</v>
      </c>
      <c r="JT400" s="1" t="n">
        <v>0.31</v>
      </c>
      <c r="JU400" s="1" t="n">
        <v>0.29</v>
      </c>
      <c r="JV400" s="1" t="n">
        <v>49</v>
      </c>
      <c r="JW400" s="1" t="n">
        <v>2940</v>
      </c>
      <c r="JX400" s="1" t="n">
        <v>44.1</v>
      </c>
      <c r="JY400" s="1" t="n">
        <v>12.6063</v>
      </c>
      <c r="JZ400" s="1" t="n">
        <v>9.851</v>
      </c>
      <c r="KA400" s="1" t="n">
        <v>591.06</v>
      </c>
      <c r="KB400" s="1" t="n">
        <v>23.925</v>
      </c>
      <c r="KC400" s="1" t="n">
        <v>8.875</v>
      </c>
      <c r="KD400" s="1" t="n">
        <v>532.5</v>
      </c>
      <c r="KE400" s="1" t="n">
        <v>59.101</v>
      </c>
      <c r="KF400" s="1" t="n">
        <v>108.101</v>
      </c>
      <c r="KG400" s="1" t="n">
        <v>292.8931</v>
      </c>
    </row>
    <row r="401" customFormat="false" ht="15" hidden="false" customHeight="true" outlineLevel="0" collapsed="false">
      <c r="A401" s="1" t="n">
        <v>31412</v>
      </c>
      <c r="B401" s="1" t="n">
        <v>1</v>
      </c>
      <c r="C401" s="1" t="n">
        <v>33</v>
      </c>
      <c r="D401" s="1" t="n">
        <v>1</v>
      </c>
      <c r="E401" s="1" t="n">
        <v>1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1</v>
      </c>
      <c r="N401" s="1" t="n">
        <v>0</v>
      </c>
      <c r="O401" s="1" t="n">
        <v>1</v>
      </c>
      <c r="P401" s="1" t="n">
        <f aca="false">SUM(E401:O401)</f>
        <v>3</v>
      </c>
      <c r="Q401" s="1" t="n">
        <v>140</v>
      </c>
      <c r="R401" s="1" t="n">
        <v>80</v>
      </c>
      <c r="U401" s="3" t="n">
        <v>111.6</v>
      </c>
      <c r="V401" s="3" t="n">
        <v>175</v>
      </c>
      <c r="W401" s="2" t="n">
        <v>36.4408163265306</v>
      </c>
      <c r="X401" s="2" t="n">
        <v>2</v>
      </c>
      <c r="AD401" s="3" t="n">
        <v>40.1</v>
      </c>
      <c r="AO401" s="1" t="n">
        <v>103</v>
      </c>
      <c r="AP401" s="1" t="n">
        <v>195</v>
      </c>
      <c r="AQ401" s="1" t="n">
        <v>242</v>
      </c>
      <c r="AR401" s="1" t="n">
        <v>242</v>
      </c>
      <c r="AS401" s="1" t="n">
        <v>184</v>
      </c>
      <c r="AT401" s="1" t="n">
        <v>4</v>
      </c>
      <c r="AU401" s="1" t="n">
        <f aca="false">((AO401*15)+(AP401*30)+(AQ401*30)+(AR401*30)+(AS401*15))-(AO401*120)</f>
        <v>12315</v>
      </c>
      <c r="AV401" s="1" t="n">
        <f aca="false">((AO401*15)+(AP401*30)+(AQ401*30)+(AR401*30)+(AS401*15))</f>
        <v>24675</v>
      </c>
      <c r="AX401" s="4" t="n">
        <f aca="false">10000/SQRT((AO401*BE401)*(AVERAGE(AO401:AS401)*AVERAGE(BE401:BI401)))</f>
        <v>0.60908787423133</v>
      </c>
      <c r="AY401" s="4" t="n">
        <v>1</v>
      </c>
      <c r="AZ401" s="2" t="n">
        <f aca="false">(AO401*BE401)/405</f>
        <v>16.2511111111111</v>
      </c>
      <c r="BA401" s="2" t="n">
        <v>1</v>
      </c>
      <c r="BB401" s="2" t="n">
        <f aca="false">1/(LOG(BE401)+LOG(AO401))</f>
        <v>0.261894043507548</v>
      </c>
      <c r="BC401" s="2" t="n">
        <f aca="false">(BF401-BE401)/(AP401-AO401)</f>
        <v>1.59891304347826</v>
      </c>
      <c r="BD401" s="2" t="n">
        <f aca="false">(20*BE401)/((AO401/18)-3.5)</f>
        <v>575.1</v>
      </c>
      <c r="BE401" s="3" t="n">
        <v>63.9</v>
      </c>
      <c r="BF401" s="3" t="n">
        <v>211</v>
      </c>
      <c r="BG401" s="3" t="n">
        <v>300</v>
      </c>
      <c r="BH401" s="3" t="n">
        <v>247</v>
      </c>
      <c r="BI401" s="3" t="n">
        <v>238</v>
      </c>
      <c r="BJ401" s="2" t="n">
        <f aca="false">((BE401*15)+(BF401*30)+(BG401*30)+(BH401*30)+(BI401*15))-(BE401*120)</f>
        <v>19600.5</v>
      </c>
      <c r="BK401" s="2" t="n">
        <f aca="false">((BE401*15)+(BF401*30)+(BG401*30)+(BH401*30)+(BI401*15))</f>
        <v>27268.5</v>
      </c>
      <c r="BL401" s="2" t="n">
        <f aca="false">(1/BE401)</f>
        <v>0.0156494522691706</v>
      </c>
      <c r="BM401" s="2" t="n">
        <f aca="false">(BJ401/AU401)</f>
        <v>1.59159561510353</v>
      </c>
      <c r="BN401" s="2" t="n">
        <f aca="false">(BK401/AV401)</f>
        <v>1.10510638297872</v>
      </c>
      <c r="BO401" s="2" t="n">
        <f aca="false">(AX401*BM401)</f>
        <v>0.969421589839316</v>
      </c>
      <c r="BP401" s="2" t="n">
        <f aca="false">(AX401*BN401)</f>
        <v>0.673106897607984</v>
      </c>
      <c r="BQ401" s="2" t="n">
        <v>1</v>
      </c>
      <c r="BR401" s="4" t="n">
        <f aca="false">(BC401*BL401)</f>
        <v>0.0250221133564673</v>
      </c>
      <c r="BS401" s="1" t="n">
        <v>143</v>
      </c>
      <c r="BT401" s="1" t="n">
        <v>0</v>
      </c>
      <c r="BU401" s="1" t="n">
        <v>27</v>
      </c>
      <c r="BV401" s="1" t="n">
        <v>1</v>
      </c>
      <c r="BZ401" s="1" t="n">
        <v>131</v>
      </c>
      <c r="CA401" s="1" t="n">
        <v>0</v>
      </c>
      <c r="CB401" s="1" t="n">
        <v>5</v>
      </c>
      <c r="CC401" s="1" t="n">
        <v>2</v>
      </c>
      <c r="CN401" s="1" t="n">
        <v>1849</v>
      </c>
      <c r="CO401" s="1" t="n">
        <v>12.0497566252028</v>
      </c>
      <c r="CP401" s="1" t="n">
        <v>22.2493239588967</v>
      </c>
      <c r="CQ401" s="1" t="n">
        <v>7.73931855056788</v>
      </c>
      <c r="CR401" s="1" t="n">
        <v>6.6197944835046</v>
      </c>
      <c r="CS401" s="1" t="n">
        <v>3.11519740400216</v>
      </c>
      <c r="CT401" s="1" t="n">
        <v>68.9886425094646</v>
      </c>
      <c r="CU401" s="1" t="n">
        <v>10.94</v>
      </c>
      <c r="CV401" s="1" t="n">
        <v>2.62</v>
      </c>
      <c r="CW401" s="1" t="n">
        <v>10.77</v>
      </c>
      <c r="CX401" s="1" t="n">
        <v>0</v>
      </c>
      <c r="CY401" s="1" t="n">
        <v>0</v>
      </c>
      <c r="CZ401" s="1" t="n">
        <v>0</v>
      </c>
      <c r="DA401" s="1" t="n">
        <v>0</v>
      </c>
      <c r="DB401" s="1" t="n">
        <v>1.82</v>
      </c>
      <c r="DC401" s="1" t="n">
        <v>0</v>
      </c>
      <c r="DD401" s="1" t="n">
        <v>55.7</v>
      </c>
      <c r="DE401" s="1" t="n">
        <v>45.71</v>
      </c>
      <c r="DF401" s="1" t="n">
        <v>15.9</v>
      </c>
      <c r="DG401" s="1" t="n">
        <v>13.6</v>
      </c>
      <c r="DH401" s="1" t="n">
        <v>6.4</v>
      </c>
      <c r="DI401" s="1" t="n">
        <v>494</v>
      </c>
      <c r="DJ401" s="1" t="n">
        <v>318.9</v>
      </c>
      <c r="DK401" s="1" t="n">
        <v>3.6</v>
      </c>
      <c r="DL401" s="1" t="n">
        <v>14.1</v>
      </c>
      <c r="DM401" s="1" t="n">
        <v>2013</v>
      </c>
      <c r="DN401" s="1" t="n">
        <v>667</v>
      </c>
      <c r="DO401" s="1" t="n">
        <v>0.97</v>
      </c>
      <c r="DP401" s="1" t="n">
        <v>1.7</v>
      </c>
      <c r="DQ401" s="1" t="n">
        <v>0.4</v>
      </c>
      <c r="DR401" s="1" t="n">
        <v>2.48</v>
      </c>
      <c r="DS401" s="1" t="n">
        <v>43</v>
      </c>
      <c r="DT401" s="1" t="n">
        <v>70.8</v>
      </c>
      <c r="DU401" s="1" t="n">
        <v>2.75</v>
      </c>
      <c r="DV401" s="1" t="n">
        <v>6.06</v>
      </c>
      <c r="DW401" s="1" t="n">
        <v>1.58</v>
      </c>
      <c r="DX401" s="1" t="n">
        <v>1537</v>
      </c>
      <c r="DY401" s="1" t="n">
        <v>11.23</v>
      </c>
      <c r="DZ401" s="1" t="n">
        <v>995</v>
      </c>
      <c r="EA401" s="1" t="n">
        <v>114</v>
      </c>
      <c r="EB401" s="1" t="n">
        <v>614</v>
      </c>
      <c r="EC401" s="1" t="n">
        <v>804</v>
      </c>
      <c r="ED401" s="1" t="n">
        <v>53</v>
      </c>
      <c r="EE401" s="1" t="n">
        <v>3.2</v>
      </c>
      <c r="EF401" s="1" t="n">
        <v>0</v>
      </c>
      <c r="EG401" s="1" t="n">
        <v>8</v>
      </c>
      <c r="EH401" s="1" t="n">
        <v>7</v>
      </c>
      <c r="EI401" s="1" t="n">
        <v>355</v>
      </c>
      <c r="EJ401" s="1" t="s">
        <v>425</v>
      </c>
      <c r="EK401" s="1" t="s">
        <v>425</v>
      </c>
      <c r="EL401" s="1" t="s">
        <v>425</v>
      </c>
      <c r="EM401" s="1" t="n">
        <v>1500</v>
      </c>
      <c r="EN401" s="1" t="n">
        <v>0</v>
      </c>
      <c r="EO401" s="1" t="n">
        <v>3</v>
      </c>
      <c r="EP401" s="1" t="n">
        <v>1</v>
      </c>
      <c r="EQ401" s="1" t="n">
        <v>7</v>
      </c>
      <c r="ER401" s="1" t="n">
        <v>1000</v>
      </c>
      <c r="ES401" s="1" t="n">
        <v>2</v>
      </c>
      <c r="ET401" s="1" t="n">
        <v>0</v>
      </c>
      <c r="EU401" s="1" t="n">
        <v>0</v>
      </c>
      <c r="EV401" s="1" t="n">
        <v>0</v>
      </c>
      <c r="EW401" s="1" t="n">
        <v>0</v>
      </c>
      <c r="EX401" s="1" t="n">
        <v>1</v>
      </c>
      <c r="EY401" s="1" t="n">
        <v>1</v>
      </c>
      <c r="EZ401" s="1" t="n">
        <v>10</v>
      </c>
      <c r="FA401" s="1" t="n">
        <v>1</v>
      </c>
      <c r="FB401" s="1" t="n">
        <v>2</v>
      </c>
      <c r="FC401" s="1" t="n">
        <v>3</v>
      </c>
      <c r="FD401" s="1" t="n">
        <v>0</v>
      </c>
      <c r="FE401" s="1" t="n">
        <v>0</v>
      </c>
      <c r="FF401" s="1" t="n">
        <v>0</v>
      </c>
      <c r="FG401" s="1" t="n">
        <v>0</v>
      </c>
      <c r="FH401" s="1" t="n">
        <v>0</v>
      </c>
      <c r="FI401" s="1" t="n">
        <v>0</v>
      </c>
      <c r="FJ401" s="1" t="n">
        <v>5</v>
      </c>
      <c r="FK401" s="1" t="n">
        <v>1</v>
      </c>
      <c r="FL401" s="1" t="n">
        <v>3</v>
      </c>
      <c r="FM401" s="1" t="n">
        <v>33</v>
      </c>
      <c r="FN401" s="1" t="n">
        <v>33</v>
      </c>
      <c r="FO401" s="1" t="n">
        <v>1</v>
      </c>
      <c r="FP401" s="1" t="n">
        <v>1</v>
      </c>
      <c r="FQ401" s="1" t="n">
        <v>29.50001</v>
      </c>
      <c r="FR401" s="1" t="n">
        <v>169.961</v>
      </c>
      <c r="FS401" s="1" t="n">
        <v>0.04</v>
      </c>
      <c r="FT401" s="1" t="n">
        <v>1</v>
      </c>
      <c r="FU401" s="1" t="n">
        <v>3</v>
      </c>
      <c r="FV401" s="1" t="n">
        <v>1</v>
      </c>
      <c r="FW401" s="1" t="n">
        <v>1515.02</v>
      </c>
      <c r="FX401" s="1" t="n">
        <v>35.73</v>
      </c>
      <c r="FY401" s="1" t="n">
        <v>13.97</v>
      </c>
      <c r="FZ401" s="1" t="n">
        <v>14.73</v>
      </c>
      <c r="GA401" s="1" t="n">
        <v>11.8</v>
      </c>
      <c r="GB401" s="1" t="n">
        <v>288.47</v>
      </c>
      <c r="GC401" s="1" t="n">
        <v>33.34</v>
      </c>
      <c r="GD401" s="1" t="n">
        <v>52.87</v>
      </c>
      <c r="GE401" s="1" t="n">
        <v>12.68</v>
      </c>
      <c r="GF401" s="1" t="n">
        <v>77.24</v>
      </c>
      <c r="GG401" s="1" t="n">
        <v>1.8</v>
      </c>
      <c r="GH401" s="1" t="n">
        <v>43.42</v>
      </c>
      <c r="GI401" s="1" t="n">
        <v>4.87</v>
      </c>
      <c r="GJ401" s="1" t="n">
        <v>18.85</v>
      </c>
      <c r="GK401" s="1" t="n">
        <v>18.68</v>
      </c>
      <c r="GL401" s="1" t="n">
        <v>7.57</v>
      </c>
      <c r="GM401" s="1" t="n">
        <v>7.22</v>
      </c>
      <c r="GN401" s="1" t="n">
        <v>0</v>
      </c>
      <c r="GO401" s="1" t="n">
        <v>10.32</v>
      </c>
      <c r="GP401" s="1" t="n">
        <v>2.08</v>
      </c>
      <c r="GQ401" s="1" t="n">
        <v>2.38</v>
      </c>
      <c r="GR401" s="1" t="n">
        <v>0.9</v>
      </c>
      <c r="GS401" s="1" t="n">
        <v>772.64</v>
      </c>
      <c r="GT401" s="1" t="n">
        <v>6.98</v>
      </c>
      <c r="GU401" s="1" t="n">
        <v>0.2</v>
      </c>
      <c r="GV401" s="1" t="n">
        <v>232.54</v>
      </c>
      <c r="GW401" s="1" t="n">
        <v>1052.93</v>
      </c>
      <c r="GX401" s="1" t="n">
        <v>1985.04</v>
      </c>
      <c r="GY401" s="1" t="n">
        <v>930.92</v>
      </c>
      <c r="GZ401" s="1" t="n">
        <v>4.13</v>
      </c>
      <c r="HA401" s="1" t="n">
        <v>0.95</v>
      </c>
      <c r="HB401" s="1" t="n">
        <v>1.57</v>
      </c>
      <c r="HC401" s="1" t="n">
        <v>0</v>
      </c>
      <c r="HD401" s="1" t="n">
        <v>24.33</v>
      </c>
      <c r="HE401" s="1" t="n">
        <v>163.99</v>
      </c>
      <c r="HF401" s="1" t="n">
        <v>0.89</v>
      </c>
      <c r="HG401" s="1" t="n">
        <v>0.95</v>
      </c>
      <c r="HH401" s="1" t="n">
        <v>7.58</v>
      </c>
      <c r="HI401" s="1" t="n">
        <v>2.63</v>
      </c>
      <c r="HJ401" s="1" t="n">
        <v>0.97</v>
      </c>
      <c r="HK401" s="1" t="n">
        <v>0.43</v>
      </c>
      <c r="HL401" s="1" t="n">
        <v>215.29</v>
      </c>
      <c r="HM401" s="1" t="n">
        <v>1.26</v>
      </c>
      <c r="HN401" s="1" t="n">
        <v>44.65</v>
      </c>
      <c r="HO401" s="1" t="n">
        <v>2797.36</v>
      </c>
      <c r="HP401" s="1" t="n">
        <v>2761.43</v>
      </c>
      <c r="HQ401" s="1" t="n">
        <v>46.09</v>
      </c>
      <c r="HR401" s="1" t="n">
        <v>1485.32</v>
      </c>
      <c r="HS401" s="1" t="n">
        <v>310.9</v>
      </c>
      <c r="HT401" s="1" t="n">
        <v>4590.12</v>
      </c>
      <c r="HU401" s="1" t="n">
        <v>716.85</v>
      </c>
      <c r="HV401" s="1" t="n">
        <v>119.93</v>
      </c>
      <c r="HW401" s="1" t="n">
        <v>3.65</v>
      </c>
      <c r="HX401" s="1" t="n">
        <v>3.36</v>
      </c>
      <c r="HY401" s="1" t="n">
        <v>2.99</v>
      </c>
      <c r="HZ401" s="1" t="n">
        <v>0.13</v>
      </c>
      <c r="IA401" s="1" t="n">
        <v>4.27</v>
      </c>
      <c r="IB401" s="1" t="n">
        <v>0.75</v>
      </c>
      <c r="IC401" s="1" t="n">
        <v>8.9</v>
      </c>
      <c r="ID401" s="1" t="n">
        <v>3.72</v>
      </c>
      <c r="IE401" s="1" t="n">
        <v>9.82</v>
      </c>
      <c r="IF401" s="1" t="n">
        <v>9.14</v>
      </c>
      <c r="IG401" s="1" t="n">
        <v>5.06</v>
      </c>
      <c r="IH401" s="1" t="n">
        <v>75.93</v>
      </c>
      <c r="II401" s="1" t="n">
        <v>0.25</v>
      </c>
      <c r="IJ401" s="1" t="n">
        <v>110.48</v>
      </c>
      <c r="IK401" s="1" t="n">
        <v>50.54</v>
      </c>
      <c r="IL401" s="1" t="n">
        <v>3175236.2</v>
      </c>
      <c r="IM401" s="1" t="n">
        <v>11007.16</v>
      </c>
      <c r="IN401" s="1" t="n">
        <v>22.82</v>
      </c>
      <c r="IO401" s="1" t="n">
        <v>0.29</v>
      </c>
      <c r="IP401" s="1" t="n">
        <v>0.19</v>
      </c>
      <c r="IQ401" s="1" t="n">
        <v>0.13</v>
      </c>
      <c r="IR401" s="1" t="n">
        <v>0.25</v>
      </c>
      <c r="IS401" s="1" t="n">
        <v>0.34</v>
      </c>
      <c r="IT401" s="1" t="n">
        <v>0.19</v>
      </c>
      <c r="IU401" s="1" t="n">
        <v>0.98</v>
      </c>
      <c r="IV401" s="1" t="n">
        <v>1.32</v>
      </c>
      <c r="IW401" s="1" t="n">
        <v>4.95</v>
      </c>
      <c r="IX401" s="1" t="n">
        <v>4.62</v>
      </c>
      <c r="IY401" s="1" t="n">
        <v>2.21</v>
      </c>
      <c r="IZ401" s="1" t="n">
        <v>1.39</v>
      </c>
      <c r="JA401" s="1" t="n">
        <v>0.4</v>
      </c>
      <c r="JB401" s="1" t="n">
        <v>0.05</v>
      </c>
      <c r="JC401" s="1" t="n">
        <v>8.32</v>
      </c>
      <c r="JD401" s="1" t="n">
        <v>4.31</v>
      </c>
      <c r="JE401" s="1" t="n">
        <v>0.47</v>
      </c>
      <c r="JF401" s="1" t="n">
        <v>0.03</v>
      </c>
      <c r="JG401" s="1" t="n">
        <v>0</v>
      </c>
      <c r="JH401" s="1" t="n">
        <v>4</v>
      </c>
      <c r="JI401" s="1" t="n">
        <v>2.99</v>
      </c>
      <c r="JJ401" s="1" t="n">
        <v>0.04</v>
      </c>
      <c r="JK401" s="1" t="n">
        <v>0.09</v>
      </c>
      <c r="JL401" s="1" t="n">
        <v>0.29</v>
      </c>
      <c r="JM401" s="1" t="n">
        <v>0.22</v>
      </c>
      <c r="JN401" s="1" t="n">
        <v>0</v>
      </c>
      <c r="JO401" s="1" t="n">
        <v>0.02</v>
      </c>
      <c r="JP401" s="1" t="n">
        <v>0.01</v>
      </c>
      <c r="JQ401" s="1" t="n">
        <v>0</v>
      </c>
      <c r="JR401" s="1" t="n">
        <v>0</v>
      </c>
      <c r="JS401" s="1" t="n">
        <v>0</v>
      </c>
      <c r="JT401" s="1" t="n">
        <v>0</v>
      </c>
      <c r="JU401" s="1" t="n">
        <v>0</v>
      </c>
      <c r="JV401" s="1" t="n">
        <v>56</v>
      </c>
      <c r="JW401" s="1" t="n">
        <v>3360</v>
      </c>
      <c r="JX401" s="1" t="n">
        <v>50.4</v>
      </c>
      <c r="JY401" s="1" t="n">
        <v>2.234</v>
      </c>
      <c r="JZ401" s="1" t="n">
        <v>1.117</v>
      </c>
      <c r="KA401" s="1" t="n">
        <v>67.02</v>
      </c>
      <c r="KB401" s="1" t="n">
        <v>42.551</v>
      </c>
      <c r="KC401" s="1" t="n">
        <v>17.117</v>
      </c>
      <c r="KD401" s="1" t="n">
        <v>1027.02</v>
      </c>
      <c r="KE401" s="1" t="n">
        <v>25.234</v>
      </c>
      <c r="KF401" s="1" t="n">
        <v>81.234</v>
      </c>
      <c r="KG401" s="1" t="n">
        <v>72.085</v>
      </c>
    </row>
    <row r="402" customFormat="false" ht="15" hidden="false" customHeight="true" outlineLevel="0" collapsed="false">
      <c r="A402" s="1" t="n">
        <v>31413</v>
      </c>
      <c r="B402" s="1" t="n">
        <v>1</v>
      </c>
      <c r="C402" s="1" t="n">
        <v>56</v>
      </c>
      <c r="D402" s="1" t="n">
        <v>1</v>
      </c>
      <c r="E402" s="1" t="n">
        <v>1</v>
      </c>
      <c r="F402" s="1" t="n">
        <v>1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1</v>
      </c>
      <c r="N402" s="1" t="n">
        <v>0</v>
      </c>
      <c r="P402" s="1" t="n">
        <f aca="false">SUM(E402:O402)</f>
        <v>3</v>
      </c>
      <c r="Q402" s="1" t="n">
        <v>122</v>
      </c>
      <c r="R402" s="1" t="n">
        <v>82</v>
      </c>
      <c r="S402" s="1" t="n">
        <v>40</v>
      </c>
      <c r="T402" s="2" t="n">
        <v>95.3333333333333</v>
      </c>
      <c r="U402" s="3" t="n">
        <v>84.3</v>
      </c>
      <c r="V402" s="3" t="n">
        <v>172</v>
      </c>
      <c r="W402" s="2" t="n">
        <v>28.4951325040562</v>
      </c>
      <c r="X402" s="2" t="n">
        <v>1</v>
      </c>
      <c r="Y402" s="3" t="n">
        <v>99</v>
      </c>
      <c r="Z402" s="3" t="n">
        <v>103</v>
      </c>
      <c r="AB402" s="2" t="n">
        <v>0.575581395348837</v>
      </c>
      <c r="AC402" s="2" t="n">
        <v>0.961165048543689</v>
      </c>
      <c r="AD402" s="3" t="n">
        <v>39.4</v>
      </c>
      <c r="AO402" s="1" t="n">
        <v>113</v>
      </c>
      <c r="AP402" s="1" t="n">
        <v>156</v>
      </c>
      <c r="AQ402" s="1" t="n">
        <v>162</v>
      </c>
      <c r="AR402" s="1" t="n">
        <v>126</v>
      </c>
      <c r="AS402" s="1" t="n">
        <v>144</v>
      </c>
      <c r="AT402" s="1" t="n">
        <v>4</v>
      </c>
      <c r="AU402" s="1" t="n">
        <f aca="false">((AO402*15)+(AP402*30)+(AQ402*30)+(AR402*30)+(AS402*15))-(AO402*120)</f>
        <v>3615</v>
      </c>
      <c r="AV402" s="1" t="n">
        <f aca="false">((AO402*15)+(AP402*30)+(AQ402*30)+(AR402*30)+(AS402*15))</f>
        <v>17175</v>
      </c>
      <c r="AX402" s="4" t="n">
        <f aca="false">10000/SQRT((AO402*BE402)*(AVERAGE(AO402:AS402)*AVERAGE(BE402:BI402)))</f>
        <v>1.59917982177834</v>
      </c>
      <c r="AY402" s="4" t="n">
        <v>1</v>
      </c>
      <c r="AZ402" s="2" t="n">
        <f aca="false">(AO402*BE402)/405</f>
        <v>7.64493827160494</v>
      </c>
      <c r="BA402" s="2" t="n">
        <v>1</v>
      </c>
      <c r="BB402" s="2" t="n">
        <f aca="false">1/(LOG(BE402)+LOG(AO402))</f>
        <v>0.286464905096807</v>
      </c>
      <c r="BC402" s="2" t="n">
        <f aca="false">(BF402-BE402)/(AP402-AO402)</f>
        <v>1.41860465116279</v>
      </c>
      <c r="BD402" s="2" t="n">
        <f aca="false">(20*BE402)/((AO402/18)-3.5)</f>
        <v>197.28</v>
      </c>
      <c r="BE402" s="3" t="n">
        <v>27.4</v>
      </c>
      <c r="BF402" s="3" t="n">
        <v>88.4</v>
      </c>
      <c r="BG402" s="3" t="n">
        <v>92.6</v>
      </c>
      <c r="BH402" s="3" t="n">
        <v>118</v>
      </c>
      <c r="BI402" s="3" t="n">
        <v>124</v>
      </c>
      <c r="BJ402" s="2" t="n">
        <f aca="false">((BE402*15)+(BF402*30)+(BG402*30)+(BH402*30)+(BI402*15))-(BE402*120)</f>
        <v>7953</v>
      </c>
      <c r="BK402" s="2" t="n">
        <f aca="false">((BE402*15)+(BF402*30)+(BG402*30)+(BH402*30)+(BI402*15))</f>
        <v>11241</v>
      </c>
      <c r="BL402" s="2" t="n">
        <f aca="false">(1/BE402)</f>
        <v>0.0364963503649635</v>
      </c>
      <c r="BM402" s="2" t="n">
        <f aca="false">(BJ402/AU402)</f>
        <v>2.2</v>
      </c>
      <c r="BN402" s="2" t="n">
        <f aca="false">(BK402/AV402)</f>
        <v>0.654497816593887</v>
      </c>
      <c r="BO402" s="2" t="n">
        <f aca="false">(AX402*BM402)</f>
        <v>3.51819560791236</v>
      </c>
      <c r="BP402" s="2" t="n">
        <f aca="false">(AX402*BN402)</f>
        <v>1.04665970169493</v>
      </c>
      <c r="BQ402" s="2" t="n">
        <v>1</v>
      </c>
      <c r="BR402" s="4" t="n">
        <f aca="false">(BC402*BL402)</f>
        <v>0.0517738923782041</v>
      </c>
      <c r="BS402" s="1" t="n">
        <v>192</v>
      </c>
      <c r="BT402" s="1" t="n">
        <v>0</v>
      </c>
      <c r="BU402" s="1" t="n">
        <v>27</v>
      </c>
      <c r="BV402" s="1" t="n">
        <v>1</v>
      </c>
      <c r="BW402" s="1" t="n">
        <v>132</v>
      </c>
      <c r="BX402" s="1" t="n">
        <v>1</v>
      </c>
      <c r="BY402" s="1" t="n">
        <v>15</v>
      </c>
      <c r="BZ402" s="1" t="n">
        <v>193</v>
      </c>
      <c r="CA402" s="1" t="n">
        <v>1</v>
      </c>
      <c r="CB402" s="1" t="n">
        <v>3</v>
      </c>
      <c r="FN402" s="1" t="n">
        <v>2</v>
      </c>
      <c r="FO402" s="1" t="n">
        <v>2</v>
      </c>
      <c r="FP402" s="1" t="n">
        <v>2</v>
      </c>
      <c r="FQ402" s="1" t="n">
        <v>22.95</v>
      </c>
      <c r="FR402" s="1" t="n">
        <v>199.0363</v>
      </c>
      <c r="FS402" s="1" t="n">
        <v>0.9</v>
      </c>
      <c r="FT402" s="1" t="n">
        <v>1</v>
      </c>
      <c r="FU402" s="1" t="n">
        <v>3</v>
      </c>
      <c r="FV402" s="1" t="n">
        <v>2</v>
      </c>
      <c r="FW402" s="1" t="n">
        <v>1424</v>
      </c>
      <c r="FX402" s="1" t="n">
        <v>49.35</v>
      </c>
      <c r="FY402" s="1" t="n">
        <v>9.8</v>
      </c>
      <c r="FZ402" s="1" t="n">
        <v>8.41</v>
      </c>
      <c r="GA402" s="1" t="n">
        <v>16.22</v>
      </c>
      <c r="GB402" s="1" t="n">
        <v>239.08</v>
      </c>
      <c r="GC402" s="1" t="n">
        <v>24.46</v>
      </c>
      <c r="GD402" s="1" t="n">
        <v>19.09</v>
      </c>
      <c r="GE402" s="1" t="n">
        <v>1.52</v>
      </c>
      <c r="GF402" s="1" t="n">
        <v>120.2</v>
      </c>
      <c r="GG402" s="1" t="n">
        <v>0.73</v>
      </c>
      <c r="GH402" s="1" t="n">
        <v>15.5</v>
      </c>
      <c r="GI402" s="1" t="n">
        <v>5.9</v>
      </c>
      <c r="GJ402" s="1" t="n">
        <v>25.73</v>
      </c>
      <c r="GK402" s="1" t="n">
        <v>22.4</v>
      </c>
      <c r="GL402" s="1" t="n">
        <v>11.16</v>
      </c>
      <c r="GM402" s="1" t="n">
        <v>7.43</v>
      </c>
      <c r="GN402" s="1" t="n">
        <v>0</v>
      </c>
      <c r="GO402" s="1" t="n">
        <v>14.67</v>
      </c>
      <c r="GP402" s="1" t="n">
        <v>5.89</v>
      </c>
      <c r="GQ402" s="1" t="n">
        <v>3.43</v>
      </c>
      <c r="GR402" s="1" t="n">
        <v>1.29</v>
      </c>
      <c r="GS402" s="1" t="n">
        <v>666.71</v>
      </c>
      <c r="GT402" s="1" t="n">
        <v>10.36</v>
      </c>
      <c r="GU402" s="1" t="n">
        <v>0.45</v>
      </c>
      <c r="GV402" s="1" t="n">
        <v>292.43</v>
      </c>
      <c r="GW402" s="1" t="n">
        <v>1057.08</v>
      </c>
      <c r="GX402" s="1" t="n">
        <v>2304.23</v>
      </c>
      <c r="GY402" s="1" t="n">
        <v>1418.97</v>
      </c>
      <c r="GZ402" s="1" t="n">
        <v>5.15</v>
      </c>
      <c r="HA402" s="1" t="n">
        <v>1.05</v>
      </c>
      <c r="HB402" s="1" t="n">
        <v>2.07</v>
      </c>
      <c r="HC402" s="1" t="n">
        <v>0</v>
      </c>
      <c r="HD402" s="1" t="n">
        <v>55.17</v>
      </c>
      <c r="HE402" s="1" t="n">
        <v>115.3</v>
      </c>
      <c r="HF402" s="1" t="n">
        <v>1.23</v>
      </c>
      <c r="HG402" s="1" t="n">
        <v>1.32</v>
      </c>
      <c r="HH402" s="1" t="n">
        <v>11.42</v>
      </c>
      <c r="HI402" s="1" t="n">
        <v>3.43</v>
      </c>
      <c r="HJ402" s="1" t="n">
        <v>1.66</v>
      </c>
      <c r="HK402" s="1" t="n">
        <v>0.15</v>
      </c>
      <c r="HL402" s="1" t="n">
        <v>222.56</v>
      </c>
      <c r="HM402" s="1" t="n">
        <v>1.84</v>
      </c>
      <c r="HN402" s="1" t="n">
        <v>21.16</v>
      </c>
      <c r="HO402" s="1" t="n">
        <v>4846.35</v>
      </c>
      <c r="HP402" s="1" t="n">
        <v>4481.02</v>
      </c>
      <c r="HQ402" s="1" t="n">
        <v>18.72</v>
      </c>
      <c r="HR402" s="1" t="n">
        <v>1547.81</v>
      </c>
      <c r="HS402" s="1" t="n">
        <v>556.38</v>
      </c>
      <c r="HT402" s="1" t="n">
        <v>3832.6</v>
      </c>
      <c r="HU402" s="1" t="n">
        <v>294.37</v>
      </c>
      <c r="HV402" s="1" t="n">
        <v>123.83</v>
      </c>
      <c r="HW402" s="1" t="n">
        <v>4.61</v>
      </c>
      <c r="HX402" s="1" t="n">
        <v>4.21</v>
      </c>
      <c r="HY402" s="1" t="n">
        <v>3.98</v>
      </c>
      <c r="HZ402" s="1" t="n">
        <v>0.43</v>
      </c>
      <c r="IA402" s="1" t="n">
        <v>4.29</v>
      </c>
      <c r="IB402" s="1" t="n">
        <v>0.81</v>
      </c>
      <c r="IC402" s="1" t="n">
        <v>10.58</v>
      </c>
      <c r="ID402" s="1" t="n">
        <v>4.69</v>
      </c>
      <c r="IE402" s="1" t="n">
        <v>7.21</v>
      </c>
      <c r="IF402" s="1" t="n">
        <v>11.03</v>
      </c>
      <c r="IG402" s="1" t="n">
        <v>5.41</v>
      </c>
      <c r="IH402" s="1" t="n">
        <v>220.71</v>
      </c>
      <c r="II402" s="1" t="n">
        <v>5.51</v>
      </c>
      <c r="IJ402" s="1" t="n">
        <v>19.09</v>
      </c>
      <c r="IK402" s="1" t="n">
        <v>24.35</v>
      </c>
      <c r="IL402" s="1" t="n">
        <v>1456017.9</v>
      </c>
      <c r="IM402" s="1" t="n">
        <v>6090.09</v>
      </c>
      <c r="IN402" s="1" t="n">
        <v>20.57</v>
      </c>
      <c r="IO402" s="1" t="n">
        <v>0.02</v>
      </c>
      <c r="IP402" s="1" t="n">
        <v>0</v>
      </c>
      <c r="IQ402" s="1" t="n">
        <v>0</v>
      </c>
      <c r="IR402" s="1" t="n">
        <v>0.01</v>
      </c>
      <c r="IS402" s="1" t="n">
        <v>0.05</v>
      </c>
      <c r="IT402" s="1" t="n">
        <v>0</v>
      </c>
      <c r="IU402" s="1" t="n">
        <v>0.19</v>
      </c>
      <c r="IV402" s="1" t="n">
        <v>0.16</v>
      </c>
      <c r="IW402" s="1" t="n">
        <v>4.62</v>
      </c>
      <c r="IX402" s="1" t="n">
        <v>3.23</v>
      </c>
      <c r="IY402" s="1" t="n">
        <v>1.73</v>
      </c>
      <c r="IZ402" s="1" t="n">
        <v>0.8</v>
      </c>
      <c r="JA402" s="1" t="n">
        <v>0.61</v>
      </c>
      <c r="JB402" s="1" t="n">
        <v>0</v>
      </c>
      <c r="JC402" s="1" t="n">
        <v>9.95</v>
      </c>
      <c r="JD402" s="1" t="n">
        <v>6.27</v>
      </c>
      <c r="JE402" s="1" t="n">
        <v>0.24</v>
      </c>
      <c r="JF402" s="1" t="n">
        <v>0.05</v>
      </c>
      <c r="JG402" s="1" t="n">
        <v>0</v>
      </c>
      <c r="JH402" s="1" t="n">
        <v>4.59</v>
      </c>
      <c r="JI402" s="1" t="n">
        <v>4.06</v>
      </c>
      <c r="JJ402" s="1" t="n">
        <v>0.03</v>
      </c>
      <c r="JK402" s="1" t="n">
        <v>0.06</v>
      </c>
      <c r="JL402" s="1" t="n">
        <v>0.32</v>
      </c>
      <c r="JM402" s="1" t="n">
        <v>0.37</v>
      </c>
      <c r="JN402" s="1" t="n">
        <v>0</v>
      </c>
      <c r="JO402" s="1" t="n">
        <v>0.07</v>
      </c>
      <c r="JP402" s="1" t="n">
        <v>0.06</v>
      </c>
      <c r="JQ402" s="1" t="n">
        <v>0.01</v>
      </c>
      <c r="JR402" s="1" t="n">
        <v>0</v>
      </c>
      <c r="JS402" s="1" t="n">
        <v>0</v>
      </c>
      <c r="JT402" s="1" t="n">
        <v>0.04</v>
      </c>
      <c r="JU402" s="1" t="n">
        <v>0.01</v>
      </c>
      <c r="JV402" s="1" t="n">
        <v>44</v>
      </c>
      <c r="JW402" s="1" t="n">
        <v>2640</v>
      </c>
      <c r="JX402" s="1" t="n">
        <v>39.6</v>
      </c>
      <c r="JY402" s="1" t="n">
        <v>2.905</v>
      </c>
      <c r="JZ402" s="1" t="n">
        <v>2.234</v>
      </c>
      <c r="KA402" s="1" t="n">
        <v>134.04</v>
      </c>
      <c r="KB402" s="1" t="n">
        <v>0.2875</v>
      </c>
      <c r="KC402" s="1" t="n">
        <v>0.125</v>
      </c>
      <c r="KD402" s="1" t="n">
        <v>7.5</v>
      </c>
      <c r="KE402" s="1" t="n">
        <v>45.859</v>
      </c>
      <c r="KF402" s="1" t="n">
        <v>89.85899</v>
      </c>
      <c r="KG402" s="1" t="n">
        <v>124.4947</v>
      </c>
    </row>
    <row r="403" customFormat="false" ht="15" hidden="false" customHeight="true" outlineLevel="0" collapsed="false">
      <c r="A403" s="1" t="n">
        <v>31416</v>
      </c>
      <c r="B403" s="1" t="n">
        <v>2</v>
      </c>
      <c r="C403" s="1" t="n">
        <v>63</v>
      </c>
      <c r="D403" s="1" t="n">
        <v>1</v>
      </c>
      <c r="E403" s="1" t="n">
        <v>0</v>
      </c>
      <c r="F403" s="1" t="n">
        <v>1</v>
      </c>
      <c r="G403" s="1" t="n">
        <v>1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</v>
      </c>
      <c r="N403" s="1" t="n">
        <v>0</v>
      </c>
      <c r="P403" s="1" t="n">
        <f aca="false">SUM(E403:O403)</f>
        <v>2</v>
      </c>
      <c r="Q403" s="1" t="n">
        <v>120</v>
      </c>
      <c r="R403" s="1" t="n">
        <v>70</v>
      </c>
      <c r="S403" s="1" t="n">
        <v>40</v>
      </c>
      <c r="T403" s="2" t="n">
        <v>83.3</v>
      </c>
      <c r="U403" s="3" t="n">
        <v>51.4</v>
      </c>
      <c r="V403" s="3" t="n">
        <v>156</v>
      </c>
      <c r="W403" s="2" t="n">
        <v>21.12097304405</v>
      </c>
      <c r="X403" s="2" t="n">
        <v>0</v>
      </c>
      <c r="AD403" s="3" t="n">
        <v>31.4</v>
      </c>
      <c r="AO403" s="1" t="n">
        <v>87</v>
      </c>
      <c r="AP403" s="1" t="n">
        <v>146</v>
      </c>
      <c r="AQ403" s="1" t="n">
        <v>176</v>
      </c>
      <c r="AR403" s="1" t="n">
        <v>184</v>
      </c>
      <c r="AS403" s="1" t="n">
        <v>150</v>
      </c>
      <c r="AT403" s="1" t="n">
        <v>3</v>
      </c>
      <c r="AU403" s="1" t="n">
        <f aca="false">((AO403*15)+(AP403*30)+(AQ403*30)+(AR403*30)+(AS403*15))-(AO403*120)</f>
        <v>8295</v>
      </c>
      <c r="AV403" s="1" t="n">
        <f aca="false">((AO403*15)+(AP403*30)+(AQ403*30)+(AR403*30)+(AS403*15))</f>
        <v>18735</v>
      </c>
      <c r="AX403" s="4" t="n">
        <f aca="false">10000/SQRT((AO403*BE403)*(AVERAGE(AO403:AS403)*AVERAGE(BE403:BI403)))</f>
        <v>9.25157154944965</v>
      </c>
      <c r="AY403" s="4" t="n">
        <v>0</v>
      </c>
      <c r="AZ403" s="2" t="n">
        <f aca="false">(AO403*BE403)/405</f>
        <v>0.500518518518519</v>
      </c>
      <c r="BA403" s="2" t="n">
        <v>0</v>
      </c>
      <c r="BB403" s="2" t="n">
        <f aca="false">1/(LOG(BE403)+LOG(AO403))</f>
        <v>0.433486827299848</v>
      </c>
      <c r="BC403" s="2" t="n">
        <f aca="false">(BF403-BE403)/(AP403-AO403)</f>
        <v>0.472372881355932</v>
      </c>
      <c r="BD403" s="2" t="n">
        <f aca="false">(20*BE403)/((AO403/18)-3.5)</f>
        <v>34.95</v>
      </c>
      <c r="BE403" s="3" t="n">
        <v>2.33</v>
      </c>
      <c r="BF403" s="3" t="n">
        <v>30.2</v>
      </c>
      <c r="BG403" s="3" t="n">
        <v>28.1</v>
      </c>
      <c r="BH403" s="3" t="n">
        <v>76.5</v>
      </c>
      <c r="BI403" s="3" t="n">
        <v>56.8</v>
      </c>
      <c r="BJ403" s="2" t="n">
        <f aca="false">((BE403*15)+(BF403*30)+(BG403*30)+(BH403*30)+(BI403*15))-(BE403*120)</f>
        <v>4651.35</v>
      </c>
      <c r="BK403" s="2" t="n">
        <f aca="false">((BE403*15)+(BF403*30)+(BG403*30)+(BH403*30)+(BI403*15))</f>
        <v>4930.95</v>
      </c>
      <c r="BL403" s="2" t="n">
        <f aca="false">(1/BE403)</f>
        <v>0.429184549356223</v>
      </c>
      <c r="BM403" s="2" t="n">
        <f aca="false">(BJ403/AU403)</f>
        <v>0.560741410488246</v>
      </c>
      <c r="BN403" s="2" t="n">
        <f aca="false">(BK403/AV403)</f>
        <v>0.263194555644516</v>
      </c>
      <c r="BO403" s="2" t="n">
        <f aca="false">(AX403*BM403)</f>
        <v>5.18773927987132</v>
      </c>
      <c r="BP403" s="2" t="n">
        <f aca="false">(AX403*BN403)</f>
        <v>2.43496326297084</v>
      </c>
      <c r="BQ403" s="2" t="n">
        <v>2</v>
      </c>
      <c r="BR403" s="4" t="n">
        <f aca="false">(BC403*BL403)</f>
        <v>0.202735142212846</v>
      </c>
      <c r="BS403" s="1" t="n">
        <v>185</v>
      </c>
      <c r="BT403" s="1" t="n">
        <v>0</v>
      </c>
      <c r="BZ403" s="1" t="n">
        <v>81</v>
      </c>
      <c r="CA403" s="1" t="n">
        <v>0</v>
      </c>
      <c r="FM403" s="1" t="n">
        <v>11</v>
      </c>
      <c r="FN403" s="1" t="n">
        <v>11</v>
      </c>
      <c r="FO403" s="1" t="n">
        <v>2</v>
      </c>
      <c r="FP403" s="1" t="n">
        <v>2</v>
      </c>
      <c r="FQ403" s="1" t="n">
        <v>30.95012</v>
      </c>
      <c r="FR403" s="1" t="n">
        <v>763.2001</v>
      </c>
      <c r="FS403" s="1" t="n">
        <v>35.83</v>
      </c>
      <c r="FT403" s="1" t="n">
        <v>2</v>
      </c>
      <c r="FU403" s="1" t="n">
        <v>4</v>
      </c>
      <c r="FV403" s="1" t="n">
        <v>1</v>
      </c>
      <c r="FW403" s="1" t="n">
        <v>2644.61</v>
      </c>
      <c r="FX403" s="1" t="n">
        <v>72.38</v>
      </c>
      <c r="FY403" s="1" t="n">
        <v>10.86</v>
      </c>
      <c r="FZ403" s="1" t="n">
        <v>14.13</v>
      </c>
      <c r="GA403" s="1" t="n">
        <v>43.12</v>
      </c>
      <c r="GB403" s="1" t="n">
        <v>350.8</v>
      </c>
      <c r="GC403" s="1" t="n">
        <v>22.08</v>
      </c>
      <c r="GD403" s="1" t="n">
        <v>11.94</v>
      </c>
      <c r="GE403" s="1" t="n">
        <v>2.19</v>
      </c>
      <c r="GF403" s="1" t="n">
        <v>132.32</v>
      </c>
      <c r="GG403" s="1" t="n">
        <v>0.93</v>
      </c>
      <c r="GH403" s="1" t="n">
        <v>8.82</v>
      </c>
      <c r="GI403" s="1" t="n">
        <v>8.05</v>
      </c>
      <c r="GJ403" s="1" t="n">
        <v>39.5</v>
      </c>
      <c r="GK403" s="1" t="n">
        <v>29.2</v>
      </c>
      <c r="GL403" s="1" t="n">
        <v>16.1</v>
      </c>
      <c r="GM403" s="1" t="n">
        <v>8.71</v>
      </c>
      <c r="GN403" s="1" t="n">
        <v>0</v>
      </c>
      <c r="GO403" s="1" t="n">
        <v>31.61</v>
      </c>
      <c r="GP403" s="1" t="n">
        <v>10.04</v>
      </c>
      <c r="GQ403" s="1" t="n">
        <v>4.76</v>
      </c>
      <c r="GR403" s="1" t="n">
        <v>0.98</v>
      </c>
      <c r="GS403" s="1" t="n">
        <v>765.87</v>
      </c>
      <c r="GT403" s="1" t="n">
        <v>18.4</v>
      </c>
      <c r="GU403" s="1" t="n">
        <v>0.34</v>
      </c>
      <c r="GV403" s="1" t="n">
        <v>359.11</v>
      </c>
      <c r="GW403" s="1" t="n">
        <v>1281.74</v>
      </c>
      <c r="GX403" s="1" t="n">
        <v>2797.72</v>
      </c>
      <c r="GY403" s="1" t="n">
        <v>3380.6</v>
      </c>
      <c r="GZ403" s="1" t="n">
        <v>7.28</v>
      </c>
      <c r="HA403" s="1" t="n">
        <v>6.22</v>
      </c>
      <c r="HB403" s="1" t="n">
        <v>2.56</v>
      </c>
      <c r="HC403" s="1" t="n">
        <v>0</v>
      </c>
      <c r="HD403" s="1" t="n">
        <v>52.6</v>
      </c>
      <c r="HE403" s="1" t="n">
        <v>128.21</v>
      </c>
      <c r="HF403" s="1" t="n">
        <v>2.23</v>
      </c>
      <c r="HG403" s="1" t="n">
        <v>1.48</v>
      </c>
      <c r="HH403" s="1" t="n">
        <v>19.96</v>
      </c>
      <c r="HI403" s="1" t="n">
        <v>3.5</v>
      </c>
      <c r="HJ403" s="1" t="n">
        <v>1.74</v>
      </c>
      <c r="HK403" s="1" t="n">
        <v>1.04</v>
      </c>
      <c r="HL403" s="1" t="n">
        <v>514.58</v>
      </c>
      <c r="HM403" s="1" t="n">
        <v>1.36</v>
      </c>
      <c r="HN403" s="1" t="n">
        <v>37.22</v>
      </c>
      <c r="HO403" s="1" t="n">
        <v>3587.74</v>
      </c>
      <c r="HP403" s="1" t="n">
        <v>3690.51</v>
      </c>
      <c r="HQ403" s="1" t="n">
        <v>42.02</v>
      </c>
      <c r="HR403" s="1" t="n">
        <v>1258.23</v>
      </c>
      <c r="HS403" s="1" t="n">
        <v>366.4</v>
      </c>
      <c r="HT403" s="1" t="n">
        <v>5378.53</v>
      </c>
      <c r="HU403" s="1" t="n">
        <v>768.31</v>
      </c>
      <c r="HV403" s="1" t="n">
        <v>55.06</v>
      </c>
      <c r="HW403" s="1" t="n">
        <v>15.51</v>
      </c>
      <c r="HX403" s="1" t="n">
        <v>4.97</v>
      </c>
      <c r="HY403" s="1" t="n">
        <v>7.31</v>
      </c>
      <c r="HZ403" s="1" t="n">
        <v>0.62</v>
      </c>
      <c r="IA403" s="1" t="n">
        <v>18.78</v>
      </c>
      <c r="IB403" s="1" t="n">
        <v>2.69</v>
      </c>
      <c r="IC403" s="1" t="n">
        <v>31.03</v>
      </c>
      <c r="ID403" s="1" t="n">
        <v>9.82</v>
      </c>
      <c r="IE403" s="1" t="n">
        <v>21.08</v>
      </c>
      <c r="IF403" s="1" t="n">
        <v>38.04</v>
      </c>
      <c r="IG403" s="1" t="n">
        <v>32.19</v>
      </c>
      <c r="IH403" s="1" t="n">
        <v>91.46</v>
      </c>
      <c r="II403" s="1" t="n">
        <v>10.47</v>
      </c>
      <c r="IJ403" s="1" t="n">
        <v>6.97</v>
      </c>
      <c r="IK403" s="1" t="n">
        <v>50.87</v>
      </c>
      <c r="IL403" s="1" t="n">
        <v>1614071</v>
      </c>
      <c r="IM403" s="1" t="n">
        <v>4601.11</v>
      </c>
      <c r="IN403" s="1" t="n">
        <v>103.25</v>
      </c>
      <c r="IO403" s="1" t="n">
        <v>0.1</v>
      </c>
      <c r="IP403" s="1" t="n">
        <v>0.18</v>
      </c>
      <c r="IQ403" s="1" t="n">
        <v>0.19</v>
      </c>
      <c r="IR403" s="1" t="n">
        <v>0.39</v>
      </c>
      <c r="IS403" s="1" t="n">
        <v>0.2</v>
      </c>
      <c r="IT403" s="1" t="n">
        <v>0.08</v>
      </c>
      <c r="IU403" s="1" t="n">
        <v>0.69</v>
      </c>
      <c r="IV403" s="1" t="n">
        <v>0.74</v>
      </c>
      <c r="IW403" s="1" t="n">
        <v>10.42</v>
      </c>
      <c r="IX403" s="1" t="n">
        <v>9.15</v>
      </c>
      <c r="IY403" s="1" t="n">
        <v>4.7</v>
      </c>
      <c r="IZ403" s="1" t="n">
        <v>3.73</v>
      </c>
      <c r="JA403" s="1" t="n">
        <v>0.85</v>
      </c>
      <c r="JB403" s="1" t="n">
        <v>0.04</v>
      </c>
      <c r="JC403" s="1" t="n">
        <v>32.79</v>
      </c>
      <c r="JD403" s="1" t="n">
        <v>15.24</v>
      </c>
      <c r="JE403" s="1" t="n">
        <v>2.95</v>
      </c>
      <c r="JF403" s="1" t="n">
        <v>0.05</v>
      </c>
      <c r="JG403" s="1" t="n">
        <v>0</v>
      </c>
      <c r="JH403" s="1" t="n">
        <v>17.87</v>
      </c>
      <c r="JI403" s="1" t="n">
        <v>11.61</v>
      </c>
      <c r="JJ403" s="1" t="n">
        <v>0.31</v>
      </c>
      <c r="JK403" s="1" t="n">
        <v>0.9</v>
      </c>
      <c r="JL403" s="1" t="n">
        <v>0.72</v>
      </c>
      <c r="JM403" s="1" t="n">
        <v>1.17</v>
      </c>
      <c r="JN403" s="1" t="n">
        <v>0</v>
      </c>
      <c r="JO403" s="1" t="n">
        <v>0.06</v>
      </c>
      <c r="JP403" s="1" t="n">
        <v>0.02</v>
      </c>
      <c r="JQ403" s="1" t="n">
        <v>0</v>
      </c>
      <c r="JR403" s="1" t="n">
        <v>0</v>
      </c>
      <c r="JS403" s="1" t="n">
        <v>0</v>
      </c>
      <c r="JT403" s="1" t="n">
        <v>0.01</v>
      </c>
      <c r="JU403" s="1" t="n">
        <v>0.01</v>
      </c>
      <c r="JV403" s="1" t="n">
        <v>65</v>
      </c>
      <c r="JW403" s="1" t="n">
        <v>3900</v>
      </c>
      <c r="JX403" s="1" t="n">
        <v>58.5</v>
      </c>
      <c r="JY403" s="1" t="n">
        <v>27.6185</v>
      </c>
      <c r="JZ403" s="1" t="n">
        <v>19.351</v>
      </c>
      <c r="KA403" s="1" t="n">
        <v>1161.06</v>
      </c>
      <c r="KB403" s="1" t="n">
        <v>1.6625</v>
      </c>
      <c r="KC403" s="1" t="n">
        <v>0.625</v>
      </c>
      <c r="KD403" s="1" t="n">
        <v>37.5</v>
      </c>
      <c r="KE403" s="1" t="n">
        <v>60.301</v>
      </c>
      <c r="KF403" s="1" t="n">
        <v>125.301</v>
      </c>
      <c r="KG403" s="1" t="n">
        <v>158.3785</v>
      </c>
    </row>
    <row r="404" customFormat="false" ht="15" hidden="false" customHeight="true" outlineLevel="0" collapsed="false">
      <c r="A404" s="1" t="n">
        <v>31419</v>
      </c>
      <c r="B404" s="1" t="n">
        <v>2</v>
      </c>
      <c r="C404" s="1" t="n">
        <v>62</v>
      </c>
      <c r="D404" s="1" t="n">
        <v>1</v>
      </c>
      <c r="E404" s="1" t="n">
        <v>0</v>
      </c>
      <c r="F404" s="1" t="n">
        <v>1</v>
      </c>
      <c r="G404" s="1" t="n">
        <v>1</v>
      </c>
      <c r="H404" s="1" t="n">
        <v>1</v>
      </c>
      <c r="I404" s="1" t="n">
        <v>1</v>
      </c>
      <c r="J404" s="1" t="n">
        <v>0</v>
      </c>
      <c r="K404" s="1" t="n">
        <v>0</v>
      </c>
      <c r="L404" s="1" t="n">
        <v>0</v>
      </c>
      <c r="M404" s="1" t="n">
        <v>1</v>
      </c>
      <c r="N404" s="1" t="n">
        <v>0</v>
      </c>
      <c r="P404" s="1" t="n">
        <f aca="false">SUM(E404:O404)</f>
        <v>5</v>
      </c>
      <c r="Q404" s="1" t="n">
        <v>150</v>
      </c>
      <c r="R404" s="1" t="n">
        <v>100</v>
      </c>
      <c r="S404" s="1" t="n">
        <v>40</v>
      </c>
      <c r="T404" s="2" t="n">
        <v>83.3</v>
      </c>
      <c r="U404" s="3" t="n">
        <v>71.5</v>
      </c>
      <c r="V404" s="3" t="n">
        <v>155.5</v>
      </c>
      <c r="W404" s="2" t="n">
        <v>29.5695867495167</v>
      </c>
      <c r="X404" s="2" t="n">
        <v>1</v>
      </c>
      <c r="AD404" s="3" t="n">
        <v>45.1</v>
      </c>
      <c r="AO404" s="1" t="n">
        <v>128</v>
      </c>
      <c r="AP404" s="1" t="n">
        <v>167</v>
      </c>
      <c r="AQ404" s="1" t="n">
        <v>222</v>
      </c>
      <c r="AR404" s="1" t="n">
        <v>239</v>
      </c>
      <c r="AS404" s="1" t="n">
        <v>232</v>
      </c>
      <c r="AT404" s="1" t="n">
        <v>5</v>
      </c>
      <c r="AU404" s="1" t="n">
        <f aca="false">((AO404*15)+(AP404*30)+(AQ404*30)+(AR404*30)+(AS404*15))-(AO404*120)</f>
        <v>8880</v>
      </c>
      <c r="AV404" s="1" t="n">
        <f aca="false">((AO404*15)+(AP404*30)+(AQ404*30)+(AR404*30)+(AS404*15))</f>
        <v>24240</v>
      </c>
      <c r="AX404" s="4" t="n">
        <f aca="false">10000/SQRT((AO404*BE404)*(AVERAGE(AO404:AS404)*AVERAGE(BE404:BI404)))</f>
        <v>4.65194175143236</v>
      </c>
      <c r="AY404" s="4" t="n">
        <v>0</v>
      </c>
      <c r="AZ404" s="2" t="n">
        <f aca="false">(AO404*BE404)/405</f>
        <v>2.25659259259259</v>
      </c>
      <c r="BA404" s="2" t="n">
        <v>1</v>
      </c>
      <c r="BB404" s="2" t="n">
        <f aca="false">1/(LOG(BE404)+LOG(AO404))</f>
        <v>0.33773421488506</v>
      </c>
      <c r="BC404" s="2" t="n">
        <f aca="false">(BF404-BE404)/(AP404-AO404)</f>
        <v>0.165641025641026</v>
      </c>
      <c r="BD404" s="2" t="n">
        <f aca="false">(20*BE404)/((AO404/18)-3.5)</f>
        <v>39.5446153846154</v>
      </c>
      <c r="BE404" s="3" t="n">
        <v>7.14</v>
      </c>
      <c r="BF404" s="3" t="n">
        <v>13.6</v>
      </c>
      <c r="BG404" s="3" t="n">
        <v>19.7</v>
      </c>
      <c r="BH404" s="3" t="n">
        <v>40.3</v>
      </c>
      <c r="BI404" s="3" t="n">
        <v>47.2</v>
      </c>
      <c r="BJ404" s="2" t="n">
        <f aca="false">((BE404*15)+(BF404*30)+(BG404*30)+(BH404*30)+(BI404*15))-(BE404*120)</f>
        <v>2166.3</v>
      </c>
      <c r="BK404" s="2" t="n">
        <f aca="false">((BE404*15)+(BF404*30)+(BG404*30)+(BH404*30)+(BI404*15))</f>
        <v>3023.1</v>
      </c>
      <c r="BL404" s="2" t="n">
        <f aca="false">(1/BE404)</f>
        <v>0.140056022408964</v>
      </c>
      <c r="BM404" s="2" t="n">
        <f aca="false">(BJ404/AU404)</f>
        <v>0.243952702702703</v>
      </c>
      <c r="BN404" s="2" t="n">
        <f aca="false">(BK404/AV404)</f>
        <v>0.124715346534653</v>
      </c>
      <c r="BO404" s="2" t="n">
        <f aca="false">(AX404*BM404)</f>
        <v>1.13485376307747</v>
      </c>
      <c r="BP404" s="2" t="n">
        <f aca="false">(AX404*BN404)</f>
        <v>0.580168527588909</v>
      </c>
      <c r="BQ404" s="2" t="n">
        <v>1</v>
      </c>
      <c r="BR404" s="4" t="n">
        <f aca="false">(BC404*BL404)</f>
        <v>0.0231990231990232</v>
      </c>
      <c r="BS404" s="1" t="n">
        <v>229</v>
      </c>
      <c r="BT404" s="1" t="n">
        <v>1</v>
      </c>
      <c r="BZ404" s="1" t="n">
        <v>204</v>
      </c>
      <c r="CA404" s="1" t="n">
        <v>1</v>
      </c>
      <c r="CB404" s="1" t="n">
        <v>3</v>
      </c>
      <c r="FQ404" s="1" t="n">
        <v>22.59339</v>
      </c>
      <c r="FR404" s="1" t="n">
        <v>15.44335</v>
      </c>
      <c r="FS404" s="1" t="n">
        <v>0.11</v>
      </c>
      <c r="FT404" s="1" t="n">
        <v>2</v>
      </c>
      <c r="FU404" s="1" t="n">
        <v>4</v>
      </c>
      <c r="FV404" s="1" t="n">
        <v>1</v>
      </c>
      <c r="FW404" s="1" t="n">
        <v>1039.26</v>
      </c>
      <c r="FX404" s="1" t="n">
        <v>45.53</v>
      </c>
      <c r="FY404" s="1" t="n">
        <v>27.96</v>
      </c>
      <c r="FZ404" s="1" t="n">
        <v>18.9</v>
      </c>
      <c r="GA404" s="1" t="n">
        <v>18.84</v>
      </c>
      <c r="GB404" s="1" t="n">
        <v>110.88</v>
      </c>
      <c r="GC404" s="1" t="n">
        <v>13.43</v>
      </c>
      <c r="GD404" s="1" t="n">
        <v>12.8</v>
      </c>
      <c r="GE404" s="1" t="n">
        <v>3.06</v>
      </c>
      <c r="GF404" s="1" t="n">
        <v>27.61</v>
      </c>
      <c r="GG404" s="1" t="n">
        <v>0.92</v>
      </c>
      <c r="GH404" s="1" t="n">
        <v>8.5</v>
      </c>
      <c r="GI404" s="1" t="n">
        <v>4.04</v>
      </c>
      <c r="GJ404" s="1" t="n">
        <v>13.34</v>
      </c>
      <c r="GK404" s="1" t="n">
        <v>11.74</v>
      </c>
      <c r="GL404" s="1" t="n">
        <v>8.14</v>
      </c>
      <c r="GM404" s="1" t="n">
        <v>3.18</v>
      </c>
      <c r="GN404" s="1" t="n">
        <v>0</v>
      </c>
      <c r="GO404" s="1" t="n">
        <v>9.24</v>
      </c>
      <c r="GP404" s="1" t="n">
        <v>2.67</v>
      </c>
      <c r="GQ404" s="1" t="n">
        <v>2.69</v>
      </c>
      <c r="GR404" s="1" t="n">
        <v>0.79</v>
      </c>
      <c r="GS404" s="1" t="n">
        <v>310.12</v>
      </c>
      <c r="GT404" s="1" t="n">
        <v>7.18</v>
      </c>
      <c r="GU404" s="1" t="n">
        <v>0.72</v>
      </c>
      <c r="GV404" s="1" t="n">
        <v>167.01</v>
      </c>
      <c r="GW404" s="1" t="n">
        <v>613.56</v>
      </c>
      <c r="GX404" s="1" t="n">
        <v>1777.46</v>
      </c>
      <c r="GY404" s="1" t="n">
        <v>1187.86</v>
      </c>
      <c r="GZ404" s="1" t="n">
        <v>3.92</v>
      </c>
      <c r="HA404" s="1" t="n">
        <v>1.66</v>
      </c>
      <c r="HB404" s="1" t="n">
        <v>1.12</v>
      </c>
      <c r="HC404" s="1" t="n">
        <v>0</v>
      </c>
      <c r="HD404" s="1" t="n">
        <v>61.59</v>
      </c>
      <c r="HE404" s="1" t="n">
        <v>83.94</v>
      </c>
      <c r="HF404" s="1" t="n">
        <v>0.84</v>
      </c>
      <c r="HG404" s="1" t="n">
        <v>0.8</v>
      </c>
      <c r="HH404" s="1" t="n">
        <v>15.12</v>
      </c>
      <c r="HI404" s="1" t="n">
        <v>2.65</v>
      </c>
      <c r="HJ404" s="1" t="n">
        <v>1.02</v>
      </c>
      <c r="HK404" s="1" t="n">
        <v>0.77</v>
      </c>
      <c r="HL404" s="1" t="n">
        <v>181.26</v>
      </c>
      <c r="HM404" s="1" t="n">
        <v>1.51</v>
      </c>
      <c r="HN404" s="1" t="n">
        <v>117.78</v>
      </c>
      <c r="HO404" s="1" t="n">
        <v>3508.1</v>
      </c>
      <c r="HP404" s="1" t="n">
        <v>4464.94</v>
      </c>
      <c r="HQ404" s="1" t="n">
        <v>86.9</v>
      </c>
      <c r="HR404" s="1" t="n">
        <v>2515.98</v>
      </c>
      <c r="HS404" s="1" t="n">
        <v>167.08</v>
      </c>
      <c r="HT404" s="1" t="n">
        <v>6231.69</v>
      </c>
      <c r="HU404" s="1" t="n">
        <v>2866.75</v>
      </c>
      <c r="HV404" s="1" t="n">
        <v>110.41</v>
      </c>
      <c r="HW404" s="1" t="n">
        <v>6.65</v>
      </c>
      <c r="HX404" s="1" t="n">
        <v>5.87</v>
      </c>
      <c r="HY404" s="1" t="n">
        <v>6.76</v>
      </c>
      <c r="HZ404" s="1" t="n">
        <v>0.33</v>
      </c>
      <c r="IA404" s="1" t="n">
        <v>6.67</v>
      </c>
      <c r="IB404" s="1" t="n">
        <v>1.38</v>
      </c>
      <c r="IC404" s="1" t="n">
        <v>15.53</v>
      </c>
      <c r="ID404" s="1" t="n">
        <v>7.44</v>
      </c>
      <c r="IE404" s="1" t="n">
        <v>12.29</v>
      </c>
      <c r="IF404" s="1" t="n">
        <v>18.76</v>
      </c>
      <c r="IG404" s="1" t="n">
        <v>10.92</v>
      </c>
      <c r="IH404" s="1" t="n">
        <v>105.78</v>
      </c>
      <c r="II404" s="1" t="n">
        <v>1.65</v>
      </c>
      <c r="IJ404" s="1" t="n">
        <v>0</v>
      </c>
      <c r="IK404" s="1" t="n">
        <v>87.36</v>
      </c>
      <c r="IL404" s="1" t="n">
        <v>657493.91</v>
      </c>
      <c r="IM404" s="1" t="n">
        <v>5929.78</v>
      </c>
      <c r="IN404" s="1" t="n">
        <v>40.05</v>
      </c>
      <c r="IO404" s="1" t="n">
        <v>0.06</v>
      </c>
      <c r="IP404" s="1" t="n">
        <v>0.06</v>
      </c>
      <c r="IQ404" s="1" t="n">
        <v>0.06</v>
      </c>
      <c r="IR404" s="1" t="n">
        <v>0.12</v>
      </c>
      <c r="IS404" s="1" t="n">
        <v>0.08</v>
      </c>
      <c r="IT404" s="1" t="n">
        <v>0.02</v>
      </c>
      <c r="IU404" s="1" t="n">
        <v>0.42</v>
      </c>
      <c r="IV404" s="1" t="n">
        <v>0.4</v>
      </c>
      <c r="IW404" s="1" t="n">
        <v>6.07</v>
      </c>
      <c r="IX404" s="1" t="n">
        <v>4.64</v>
      </c>
      <c r="IY404" s="1" t="n">
        <v>2.14</v>
      </c>
      <c r="IZ404" s="1" t="n">
        <v>1.52</v>
      </c>
      <c r="JA404" s="1" t="n">
        <v>0.97</v>
      </c>
      <c r="JB404" s="1" t="n">
        <v>0.02</v>
      </c>
      <c r="JC404" s="1" t="n">
        <v>15.26</v>
      </c>
      <c r="JD404" s="1" t="n">
        <v>8.83</v>
      </c>
      <c r="JE404" s="1" t="n">
        <v>0.84</v>
      </c>
      <c r="JF404" s="1" t="n">
        <v>0.14</v>
      </c>
      <c r="JG404" s="1" t="n">
        <v>0.03</v>
      </c>
      <c r="JH404" s="1" t="n">
        <v>7.76</v>
      </c>
      <c r="JI404" s="1" t="n">
        <v>4.36</v>
      </c>
      <c r="JJ404" s="1" t="n">
        <v>0.08</v>
      </c>
      <c r="JK404" s="1" t="n">
        <v>0.23</v>
      </c>
      <c r="JL404" s="1" t="n">
        <v>0.58</v>
      </c>
      <c r="JM404" s="1" t="n">
        <v>0.44</v>
      </c>
      <c r="JN404" s="1" t="n">
        <v>0.02</v>
      </c>
      <c r="JO404" s="1" t="n">
        <v>0.08</v>
      </c>
      <c r="JP404" s="1" t="n">
        <v>0.04</v>
      </c>
      <c r="JQ404" s="1" t="n">
        <v>0.11</v>
      </c>
      <c r="JR404" s="1" t="n">
        <v>0.11</v>
      </c>
      <c r="JS404" s="1" t="n">
        <v>0.02</v>
      </c>
      <c r="JT404" s="1" t="n">
        <v>0.31</v>
      </c>
      <c r="JU404" s="1" t="n">
        <v>0.3</v>
      </c>
      <c r="JV404" s="1" t="n">
        <v>35</v>
      </c>
      <c r="JW404" s="1" t="n">
        <v>2100</v>
      </c>
      <c r="JX404" s="1" t="n">
        <v>31.5</v>
      </c>
      <c r="JY404" s="1" t="n">
        <v>32.4975</v>
      </c>
      <c r="JZ404" s="1" t="n">
        <v>19.851</v>
      </c>
      <c r="KA404" s="1" t="n">
        <v>1191.06</v>
      </c>
      <c r="KB404" s="1" t="n">
        <v>5.8347</v>
      </c>
      <c r="KC404" s="1" t="n">
        <v>2.601</v>
      </c>
      <c r="KD404" s="1" t="n">
        <v>156.06</v>
      </c>
      <c r="KE404" s="1" t="n">
        <v>52.24001</v>
      </c>
      <c r="KF404" s="1" t="n">
        <v>87.24001</v>
      </c>
      <c r="KG404" s="1" t="n">
        <v>129.6302</v>
      </c>
    </row>
    <row r="405" customFormat="false" ht="15" hidden="false" customHeight="true" outlineLevel="0" collapsed="false">
      <c r="A405" s="1" t="n">
        <v>31420</v>
      </c>
      <c r="B405" s="1" t="n">
        <v>2</v>
      </c>
      <c r="C405" s="1" t="n">
        <v>45</v>
      </c>
      <c r="D405" s="1" t="n">
        <v>1</v>
      </c>
      <c r="E405" s="1" t="n">
        <v>1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</v>
      </c>
      <c r="L405" s="1" t="n">
        <v>0</v>
      </c>
      <c r="M405" s="1" t="n">
        <v>1</v>
      </c>
      <c r="N405" s="1" t="n">
        <v>0</v>
      </c>
      <c r="P405" s="1" t="n">
        <f aca="false">SUM(E405:O405)</f>
        <v>3</v>
      </c>
      <c r="Q405" s="1" t="n">
        <v>128</v>
      </c>
      <c r="R405" s="1" t="n">
        <v>84</v>
      </c>
      <c r="S405" s="1" t="n">
        <v>40</v>
      </c>
      <c r="T405" s="2" t="n">
        <v>83.3</v>
      </c>
      <c r="U405" s="3" t="n">
        <v>88</v>
      </c>
      <c r="V405" s="3" t="n">
        <v>161.7</v>
      </c>
      <c r="W405" s="2" t="n">
        <v>33.6560103323952</v>
      </c>
      <c r="X405" s="2" t="n">
        <v>2</v>
      </c>
      <c r="AD405" s="3" t="n">
        <v>47.6</v>
      </c>
      <c r="AO405" s="1" t="n">
        <v>96</v>
      </c>
      <c r="AP405" s="1" t="n">
        <v>138</v>
      </c>
      <c r="AQ405" s="1" t="n">
        <v>167</v>
      </c>
      <c r="AR405" s="1" t="n">
        <v>126</v>
      </c>
      <c r="AS405" s="1" t="n">
        <v>165</v>
      </c>
      <c r="AT405" s="1" t="n">
        <v>3</v>
      </c>
      <c r="AU405" s="1" t="n">
        <f aca="false">((AO405*15)+(AP405*30)+(AQ405*30)+(AR405*30)+(AS405*15))-(AO405*120)</f>
        <v>5325</v>
      </c>
      <c r="AV405" s="1" t="n">
        <f aca="false">((AO405*15)+(AP405*30)+(AQ405*30)+(AR405*30)+(AS405*15))</f>
        <v>16845</v>
      </c>
      <c r="BS405" s="1" t="n">
        <v>207</v>
      </c>
      <c r="BT405" s="1" t="n">
        <v>1</v>
      </c>
      <c r="BZ405" s="1" t="n">
        <v>264</v>
      </c>
      <c r="CA405" s="1" t="n">
        <v>1</v>
      </c>
      <c r="CB405" s="1" t="n">
        <v>5</v>
      </c>
      <c r="CC405" s="1" t="n">
        <v>2</v>
      </c>
    </row>
    <row r="406" customFormat="false" ht="15" hidden="false" customHeight="true" outlineLevel="0" collapsed="false">
      <c r="A406" s="1" t="n">
        <v>31421</v>
      </c>
      <c r="B406" s="1" t="n">
        <v>1</v>
      </c>
      <c r="C406" s="1" t="n">
        <v>42</v>
      </c>
      <c r="D406" s="1" t="n">
        <v>1</v>
      </c>
      <c r="M406" s="1" t="n">
        <v>1</v>
      </c>
      <c r="P406" s="1" t="n">
        <f aca="false">SUM(E406:O406)</f>
        <v>1</v>
      </c>
      <c r="Q406" s="1" t="n">
        <v>142</v>
      </c>
      <c r="R406" s="1" t="n">
        <v>98</v>
      </c>
      <c r="S406" s="1" t="n">
        <v>40</v>
      </c>
      <c r="T406" s="2" t="n">
        <v>83.3</v>
      </c>
      <c r="U406" s="3" t="n">
        <v>126</v>
      </c>
      <c r="V406" s="3" t="n">
        <v>176.1</v>
      </c>
      <c r="W406" s="2" t="n">
        <v>40.6304687885445</v>
      </c>
      <c r="X406" s="2" t="n">
        <v>2</v>
      </c>
      <c r="AD406" s="3" t="n">
        <v>40.2</v>
      </c>
      <c r="AO406" s="1" t="n">
        <v>124</v>
      </c>
      <c r="AP406" s="1" t="n">
        <v>191</v>
      </c>
      <c r="AQ406" s="1" t="n">
        <v>255</v>
      </c>
      <c r="AR406" s="1" t="n">
        <v>245</v>
      </c>
      <c r="AS406" s="1" t="n">
        <v>206</v>
      </c>
      <c r="AT406" s="1" t="n">
        <v>5</v>
      </c>
      <c r="AU406" s="1" t="n">
        <f aca="false">((AO406*15)+(AP406*30)+(AQ406*30)+(AR406*30)+(AS406*15))-(AO406*120)</f>
        <v>10800</v>
      </c>
      <c r="AV406" s="1" t="n">
        <f aca="false">((AO406*15)+(AP406*30)+(AQ406*30)+(AR406*30)+(AS406*15))</f>
        <v>25680</v>
      </c>
      <c r="AX406" s="4" t="n">
        <f aca="false">10000/SQRT((AO406*BE406)*(AVERAGE(AO406:AS406)*AVERAGE(BE406:BI406)))</f>
        <v>1.45859706238715</v>
      </c>
      <c r="AY406" s="4" t="n">
        <v>1</v>
      </c>
      <c r="AZ406" s="2" t="n">
        <f aca="false">(AO406*BE406)/405</f>
        <v>7.07259259259259</v>
      </c>
      <c r="BA406" s="2" t="n">
        <v>1</v>
      </c>
      <c r="BB406" s="2" t="n">
        <f aca="false">1/(LOG(BE406)+LOG(AO406))</f>
        <v>0.289265334644715</v>
      </c>
      <c r="BC406" s="2" t="n">
        <f aca="false">(BF406-BE406)/(AP406-AO406)</f>
        <v>0.391044776119403</v>
      </c>
      <c r="BD406" s="2" t="n">
        <f aca="false">(20*BE406)/((AO406/18)-3.5)</f>
        <v>136.327868852459</v>
      </c>
      <c r="BE406" s="3" t="n">
        <v>23.1</v>
      </c>
      <c r="BF406" s="3" t="n">
        <v>49.3</v>
      </c>
      <c r="BG406" s="3" t="n">
        <v>99.4</v>
      </c>
      <c r="BH406" s="3" t="n">
        <v>116</v>
      </c>
      <c r="BI406" s="3" t="n">
        <v>114</v>
      </c>
      <c r="BJ406" s="2" t="n">
        <f aca="false">((BE406*15)+(BF406*30)+(BG406*30)+(BH406*30)+(BI406*15))-(BE406*120)</f>
        <v>7225.5</v>
      </c>
      <c r="BK406" s="2" t="n">
        <f aca="false">((BE406*15)+(BF406*30)+(BG406*30)+(BH406*30)+(BI406*15))</f>
        <v>9997.5</v>
      </c>
      <c r="BL406" s="2" t="n">
        <f aca="false">(1/BE406)</f>
        <v>0.0432900432900433</v>
      </c>
      <c r="BM406" s="2" t="n">
        <f aca="false">(BJ406/AU406)</f>
        <v>0.669027777777778</v>
      </c>
      <c r="BN406" s="2" t="n">
        <f aca="false">(BK406/AV406)</f>
        <v>0.389310747663551</v>
      </c>
      <c r="BO406" s="2" t="n">
        <f aca="false">(AX406*BM406)</f>
        <v>0.975841951322067</v>
      </c>
      <c r="BP406" s="2" t="n">
        <f aca="false">(AX406*BN406)</f>
        <v>0.5678475128978</v>
      </c>
      <c r="BQ406" s="2" t="n">
        <v>1</v>
      </c>
      <c r="BR406" s="4" t="n">
        <f aca="false">(BC406*BL406)</f>
        <v>0.0169283452865542</v>
      </c>
      <c r="BS406" s="1" t="n">
        <v>201</v>
      </c>
      <c r="BT406" s="1" t="n">
        <v>1</v>
      </c>
      <c r="BZ406" s="1" t="n">
        <v>311</v>
      </c>
      <c r="CA406" s="1" t="n">
        <v>1</v>
      </c>
      <c r="CB406" s="1" t="n">
        <v>5</v>
      </c>
      <c r="CC406" s="1" t="n">
        <v>2</v>
      </c>
      <c r="CN406" s="1" t="n">
        <v>1127</v>
      </c>
      <c r="CO406" s="1" t="n">
        <v>18.3850931677019</v>
      </c>
      <c r="CP406" s="1" t="n">
        <v>29.547471162378</v>
      </c>
      <c r="CQ406" s="1" t="n">
        <v>9.18367346938776</v>
      </c>
      <c r="CR406" s="1" t="n">
        <v>10.6211180124224</v>
      </c>
      <c r="CS406" s="1" t="n">
        <v>3.6734693877551</v>
      </c>
      <c r="CT406" s="1" t="n">
        <v>52.9547471162378</v>
      </c>
      <c r="CU406" s="1" t="n">
        <v>0</v>
      </c>
      <c r="CV406" s="1" t="n">
        <v>1.4</v>
      </c>
      <c r="CW406" s="1" t="n">
        <v>6.1</v>
      </c>
      <c r="CX406" s="1" t="n">
        <v>0</v>
      </c>
      <c r="CY406" s="1" t="n">
        <v>0.6</v>
      </c>
      <c r="CZ406" s="1" t="n">
        <v>1.5</v>
      </c>
      <c r="DA406" s="1" t="n">
        <v>0.5</v>
      </c>
      <c r="DB406" s="1" t="n">
        <v>0</v>
      </c>
      <c r="DC406" s="1" t="n">
        <v>1.9</v>
      </c>
      <c r="DD406" s="1" t="n">
        <v>51.8</v>
      </c>
      <c r="DE406" s="1" t="n">
        <v>37</v>
      </c>
      <c r="DF406" s="1" t="n">
        <v>11.5</v>
      </c>
      <c r="DG406" s="1" t="n">
        <v>13.3</v>
      </c>
      <c r="DH406" s="1" t="n">
        <v>4.6</v>
      </c>
      <c r="DI406" s="1" t="n">
        <v>80</v>
      </c>
      <c r="DJ406" s="1" t="n">
        <v>149.2</v>
      </c>
      <c r="DK406" s="1" t="n">
        <v>14.2</v>
      </c>
      <c r="DL406" s="1" t="n">
        <v>21.6</v>
      </c>
      <c r="DM406" s="1" t="n">
        <v>594</v>
      </c>
      <c r="DN406" s="1" t="n">
        <v>1304</v>
      </c>
      <c r="DO406" s="1" t="n">
        <v>1.55</v>
      </c>
      <c r="DP406" s="1" t="n">
        <v>1.35</v>
      </c>
      <c r="DQ406" s="1" t="n">
        <v>1.09</v>
      </c>
      <c r="DR406" s="1" t="n">
        <v>2.31</v>
      </c>
      <c r="DS406" s="1" t="n">
        <v>75.1</v>
      </c>
      <c r="DT406" s="1" t="n">
        <v>221.5</v>
      </c>
      <c r="DU406" s="1" t="n">
        <v>0.84</v>
      </c>
      <c r="DV406" s="1" t="n">
        <v>15.79</v>
      </c>
      <c r="DW406" s="1" t="n">
        <v>0.57</v>
      </c>
      <c r="DX406" s="1" t="n">
        <v>748</v>
      </c>
      <c r="DY406" s="1" t="n">
        <v>10.55</v>
      </c>
      <c r="DZ406" s="1" t="n">
        <v>1582</v>
      </c>
      <c r="EA406" s="1" t="n">
        <v>408</v>
      </c>
      <c r="EB406" s="1" t="n">
        <v>1909</v>
      </c>
      <c r="EC406" s="1" t="n">
        <v>400</v>
      </c>
      <c r="ED406" s="1" t="n">
        <v>48</v>
      </c>
      <c r="EE406" s="1" t="n">
        <v>9.7</v>
      </c>
      <c r="EF406" s="1" t="n">
        <v>0</v>
      </c>
      <c r="EG406" s="1" t="s">
        <v>425</v>
      </c>
      <c r="EH406" s="1" t="s">
        <v>425</v>
      </c>
      <c r="EI406" s="1" t="s">
        <v>425</v>
      </c>
      <c r="EJ406" s="1" t="s">
        <v>425</v>
      </c>
      <c r="EK406" s="1" t="s">
        <v>425</v>
      </c>
      <c r="EL406" s="1" t="s">
        <v>425</v>
      </c>
      <c r="EM406" s="1" t="n">
        <v>2000</v>
      </c>
      <c r="EN406" s="1" t="n">
        <v>500</v>
      </c>
      <c r="EO406" s="1" t="n">
        <v>3</v>
      </c>
      <c r="EP406" s="1" t="n">
        <v>1</v>
      </c>
      <c r="EQ406" s="1" t="n">
        <v>2</v>
      </c>
      <c r="ER406" s="1" t="n">
        <v>600</v>
      </c>
      <c r="ES406" s="1" t="n">
        <v>3</v>
      </c>
      <c r="ET406" s="1" t="n">
        <v>0</v>
      </c>
      <c r="EU406" s="1" t="n">
        <v>0</v>
      </c>
      <c r="EV406" s="1" t="n">
        <v>0</v>
      </c>
      <c r="EW406" s="1" t="n">
        <v>0</v>
      </c>
      <c r="EX406" s="1" t="n">
        <v>0</v>
      </c>
      <c r="EY406" s="1" t="n">
        <v>0</v>
      </c>
      <c r="EZ406" s="1" t="n">
        <v>0</v>
      </c>
      <c r="FA406" s="1" t="n">
        <v>1</v>
      </c>
      <c r="FB406" s="1" t="n">
        <v>2</v>
      </c>
      <c r="FC406" s="1" t="n">
        <v>3</v>
      </c>
      <c r="FD406" s="1" t="n">
        <v>0</v>
      </c>
      <c r="FE406" s="1" t="n">
        <v>2</v>
      </c>
      <c r="FF406" s="1" t="n">
        <v>1</v>
      </c>
      <c r="FG406" s="1" t="n">
        <v>1</v>
      </c>
      <c r="FH406" s="1" t="n">
        <v>1</v>
      </c>
      <c r="FI406" s="1" t="s">
        <v>427</v>
      </c>
      <c r="FJ406" s="1" t="n">
        <v>3</v>
      </c>
      <c r="FK406" s="1" t="n">
        <v>1</v>
      </c>
      <c r="FL406" s="1" t="n">
        <v>3</v>
      </c>
      <c r="FM406" s="1" t="n">
        <v>28</v>
      </c>
      <c r="FN406" s="1" t="n">
        <v>28</v>
      </c>
      <c r="FO406" s="1" t="n">
        <v>1</v>
      </c>
      <c r="FP406" s="1" t="n">
        <v>1</v>
      </c>
      <c r="FQ406" s="1" t="n">
        <v>30.23036</v>
      </c>
      <c r="FR406" s="1" t="n">
        <v>201.7165</v>
      </c>
      <c r="FS406" s="1" t="n">
        <v>0</v>
      </c>
      <c r="FT406" s="1" t="n">
        <v>2</v>
      </c>
      <c r="FU406" s="1" t="n">
        <v>4</v>
      </c>
      <c r="FV406" s="1" t="n">
        <v>3</v>
      </c>
      <c r="FW406" s="1" t="n">
        <v>2097.55</v>
      </c>
      <c r="FX406" s="1" t="n">
        <v>59.92</v>
      </c>
      <c r="FY406" s="1" t="n">
        <v>16.6</v>
      </c>
      <c r="FZ406" s="1" t="n">
        <v>30.04</v>
      </c>
      <c r="GA406" s="1" t="n">
        <v>24.54</v>
      </c>
      <c r="GB406" s="1" t="n">
        <v>344.98</v>
      </c>
      <c r="GC406" s="1" t="n">
        <v>64.94</v>
      </c>
      <c r="GD406" s="1" t="n">
        <v>47.53</v>
      </c>
      <c r="GE406" s="1" t="n">
        <v>3.76</v>
      </c>
      <c r="GF406" s="1" t="n">
        <v>94.45</v>
      </c>
      <c r="GG406" s="1" t="n">
        <v>1.42</v>
      </c>
      <c r="GH406" s="1" t="n">
        <v>19.85</v>
      </c>
      <c r="GI406" s="1" t="n">
        <v>10.3</v>
      </c>
      <c r="GJ406" s="1" t="n">
        <v>36.33</v>
      </c>
      <c r="GK406" s="1" t="n">
        <v>38.55</v>
      </c>
      <c r="GL406" s="1" t="n">
        <v>23.04</v>
      </c>
      <c r="GM406" s="1" t="n">
        <v>8.84</v>
      </c>
      <c r="GN406" s="1" t="n">
        <v>0</v>
      </c>
      <c r="GO406" s="1" t="n">
        <v>14.78</v>
      </c>
      <c r="GP406" s="1" t="n">
        <v>5.49</v>
      </c>
      <c r="GQ406" s="1" t="n">
        <v>4.56</v>
      </c>
      <c r="GR406" s="1" t="n">
        <v>1.37</v>
      </c>
      <c r="GS406" s="1" t="n">
        <v>713.5</v>
      </c>
      <c r="GT406" s="1" t="n">
        <v>15.46</v>
      </c>
      <c r="GU406" s="1" t="n">
        <v>0.93</v>
      </c>
      <c r="GV406" s="1" t="n">
        <v>341.53</v>
      </c>
      <c r="GW406" s="1" t="n">
        <v>1068.2</v>
      </c>
      <c r="GX406" s="1" t="n">
        <v>4115.48</v>
      </c>
      <c r="GY406" s="1" t="n">
        <v>1878.63</v>
      </c>
      <c r="GZ406" s="1" t="n">
        <v>7.06</v>
      </c>
      <c r="HA406" s="1" t="n">
        <v>1.72</v>
      </c>
      <c r="HB406" s="1" t="n">
        <v>2.18</v>
      </c>
      <c r="HC406" s="1" t="n">
        <v>0</v>
      </c>
      <c r="HD406" s="1" t="n">
        <v>56.03</v>
      </c>
      <c r="HE406" s="1" t="n">
        <v>519.13</v>
      </c>
      <c r="HF406" s="1" t="n">
        <v>1.81</v>
      </c>
      <c r="HG406" s="1" t="n">
        <v>1.62</v>
      </c>
      <c r="HH406" s="1" t="n">
        <v>19.46</v>
      </c>
      <c r="HI406" s="1" t="n">
        <v>5.11</v>
      </c>
      <c r="HJ406" s="1" t="n">
        <v>2</v>
      </c>
      <c r="HK406" s="1" t="n">
        <v>1.34</v>
      </c>
      <c r="HL406" s="1" t="n">
        <v>515.07</v>
      </c>
      <c r="HM406" s="1" t="n">
        <v>3.97</v>
      </c>
      <c r="HN406" s="1" t="n">
        <v>50.91</v>
      </c>
      <c r="HO406" s="1" t="n">
        <v>3786.42</v>
      </c>
      <c r="HP406" s="1" t="n">
        <v>9981.75</v>
      </c>
      <c r="HQ406" s="1" t="n">
        <v>62.53</v>
      </c>
      <c r="HR406" s="1" t="n">
        <v>1310.05</v>
      </c>
      <c r="HS406" s="1" t="n">
        <v>2077.42</v>
      </c>
      <c r="HT406" s="1" t="n">
        <v>3172.37</v>
      </c>
      <c r="HU406" s="1" t="n">
        <v>866.73</v>
      </c>
      <c r="HV406" s="1" t="n">
        <v>103.33</v>
      </c>
      <c r="HW406" s="1" t="n">
        <v>8.57</v>
      </c>
      <c r="HX406" s="1" t="n">
        <v>8.85</v>
      </c>
      <c r="HY406" s="1" t="n">
        <v>5.47</v>
      </c>
      <c r="HZ406" s="1" t="n">
        <v>1.11</v>
      </c>
      <c r="IA406" s="1" t="n">
        <v>6.22</v>
      </c>
      <c r="IB406" s="1" t="n">
        <v>1.55</v>
      </c>
      <c r="IC406" s="1" t="n">
        <v>15.22</v>
      </c>
      <c r="ID406" s="1" t="n">
        <v>6.46</v>
      </c>
      <c r="IE406" s="1" t="n">
        <v>18.91</v>
      </c>
      <c r="IF406" s="1" t="n">
        <v>24.31</v>
      </c>
      <c r="IG406" s="1" t="n">
        <v>10.2</v>
      </c>
      <c r="IH406" s="1" t="n">
        <v>182.68</v>
      </c>
      <c r="II406" s="1" t="n">
        <v>0</v>
      </c>
      <c r="IJ406" s="1" t="n">
        <v>299.45</v>
      </c>
      <c r="IK406" s="1" t="n">
        <v>51.28</v>
      </c>
      <c r="IL406" s="1" t="n">
        <v>1935589.9</v>
      </c>
      <c r="IM406" s="1" t="n">
        <v>5610.73</v>
      </c>
      <c r="IN406" s="1" t="n">
        <v>50.57</v>
      </c>
      <c r="IO406" s="1" t="n">
        <v>0.16</v>
      </c>
      <c r="IP406" s="1" t="n">
        <v>0.09</v>
      </c>
      <c r="IQ406" s="1" t="n">
        <v>0.06</v>
      </c>
      <c r="IR406" s="1" t="n">
        <v>0.16</v>
      </c>
      <c r="IS406" s="1" t="n">
        <v>0.28</v>
      </c>
      <c r="IT406" s="1" t="n">
        <v>0.22</v>
      </c>
      <c r="IU406" s="1" t="n">
        <v>0.89</v>
      </c>
      <c r="IV406" s="1" t="n">
        <v>0.99</v>
      </c>
      <c r="IW406" s="1" t="n">
        <v>7.95</v>
      </c>
      <c r="IX406" s="1" t="n">
        <v>6.91</v>
      </c>
      <c r="IY406" s="1" t="n">
        <v>3.99</v>
      </c>
      <c r="IZ406" s="1" t="n">
        <v>2.74</v>
      </c>
      <c r="JA406" s="1" t="n">
        <v>0.88</v>
      </c>
      <c r="JB406" s="1" t="n">
        <v>0.03</v>
      </c>
      <c r="JC406" s="1" t="n">
        <v>15.93</v>
      </c>
      <c r="JD406" s="1" t="n">
        <v>9.8</v>
      </c>
      <c r="JE406" s="1" t="n">
        <v>0.93</v>
      </c>
      <c r="JF406" s="1" t="n">
        <v>0.08</v>
      </c>
      <c r="JG406" s="1" t="n">
        <v>0.01</v>
      </c>
      <c r="JH406" s="1" t="n">
        <v>7.02</v>
      </c>
      <c r="JI406" s="1" t="n">
        <v>5.1</v>
      </c>
      <c r="JJ406" s="1" t="n">
        <v>0.08</v>
      </c>
      <c r="JK406" s="1" t="n">
        <v>0.14</v>
      </c>
      <c r="JL406" s="1" t="n">
        <v>0.7</v>
      </c>
      <c r="JM406" s="1" t="n">
        <v>0.58</v>
      </c>
      <c r="JN406" s="1" t="n">
        <v>0</v>
      </c>
      <c r="JO406" s="1" t="n">
        <v>0.06</v>
      </c>
      <c r="JP406" s="1" t="n">
        <v>0.01</v>
      </c>
      <c r="JQ406" s="1" t="n">
        <v>0.03</v>
      </c>
      <c r="JR406" s="1" t="n">
        <v>0.02</v>
      </c>
      <c r="JS406" s="1" t="n">
        <v>0</v>
      </c>
      <c r="JT406" s="1" t="n">
        <v>0.08</v>
      </c>
      <c r="JU406" s="1" t="n">
        <v>0.05</v>
      </c>
      <c r="JV406" s="1" t="n">
        <v>37</v>
      </c>
      <c r="JW406" s="1" t="n">
        <v>2220</v>
      </c>
      <c r="JX406" s="1" t="n">
        <v>33.3</v>
      </c>
      <c r="JY406" s="1" t="n">
        <v>23.826</v>
      </c>
      <c r="JZ406" s="1" t="n">
        <v>15.726</v>
      </c>
      <c r="KA406" s="1" t="n">
        <v>943.56</v>
      </c>
      <c r="KB406" s="1" t="n">
        <v>38.275</v>
      </c>
      <c r="KC406" s="1" t="n">
        <v>14.125</v>
      </c>
      <c r="KD406" s="1" t="n">
        <v>847.5</v>
      </c>
      <c r="KE406" s="1" t="n">
        <v>67.509</v>
      </c>
      <c r="KF406" s="1" t="n">
        <v>104.509</v>
      </c>
      <c r="KG406" s="1" t="n">
        <v>118.746</v>
      </c>
    </row>
    <row r="407" customFormat="false" ht="15" hidden="false" customHeight="true" outlineLevel="0" collapsed="false">
      <c r="A407" s="1" t="n">
        <v>31422</v>
      </c>
      <c r="B407" s="1" t="n">
        <v>1</v>
      </c>
      <c r="C407" s="1" t="n">
        <v>18</v>
      </c>
      <c r="D407" s="1" t="n">
        <v>1</v>
      </c>
      <c r="E407" s="1" t="n">
        <v>0</v>
      </c>
      <c r="F407" s="1" t="n">
        <v>0</v>
      </c>
      <c r="G407" s="1" t="n">
        <v>1</v>
      </c>
      <c r="H407" s="1" t="n">
        <v>1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</v>
      </c>
      <c r="N407" s="1" t="n">
        <v>1</v>
      </c>
      <c r="P407" s="1" t="n">
        <f aca="false">SUM(E407:O407)</f>
        <v>4</v>
      </c>
      <c r="Q407" s="1" t="n">
        <v>126</v>
      </c>
      <c r="R407" s="1" t="n">
        <v>82</v>
      </c>
      <c r="S407" s="1" t="n">
        <v>40</v>
      </c>
      <c r="T407" s="2" t="n">
        <v>83.3</v>
      </c>
      <c r="U407" s="3" t="n">
        <v>104.5</v>
      </c>
      <c r="V407" s="3" t="n">
        <v>174</v>
      </c>
      <c r="W407" s="2" t="n">
        <v>34.51578808297</v>
      </c>
      <c r="X407" s="2" t="n">
        <v>2</v>
      </c>
      <c r="AD407" s="3" t="n">
        <v>37.5</v>
      </c>
      <c r="AO407" s="1" t="n">
        <v>97</v>
      </c>
      <c r="AP407" s="1" t="n">
        <v>117</v>
      </c>
      <c r="AQ407" s="1" t="n">
        <v>80</v>
      </c>
      <c r="AR407" s="1" t="n">
        <v>95</v>
      </c>
      <c r="AS407" s="1" t="n">
        <v>100</v>
      </c>
      <c r="AT407" s="1" t="n">
        <v>1</v>
      </c>
      <c r="AU407" s="1" t="n">
        <f aca="false">((AO407*15)+(AP407*30)+(AQ407*30)+(AR407*30)+(AS407*15))-(AO407*120)</f>
        <v>75</v>
      </c>
      <c r="AV407" s="1" t="n">
        <f aca="false">((AO407*15)+(AP407*30)+(AQ407*30)+(AR407*30)+(AS407*15))</f>
        <v>11715</v>
      </c>
      <c r="BS407" s="1" t="n">
        <v>168</v>
      </c>
      <c r="BT407" s="1" t="n">
        <v>0</v>
      </c>
      <c r="BZ407" s="1" t="n">
        <v>140</v>
      </c>
      <c r="CA407" s="1" t="n">
        <v>0</v>
      </c>
      <c r="CB407" s="1" t="n">
        <v>4</v>
      </c>
      <c r="CC407" s="1" t="n">
        <v>1</v>
      </c>
    </row>
    <row r="408" customFormat="false" ht="15" hidden="false" customHeight="true" outlineLevel="0" collapsed="false">
      <c r="A408" s="1" t="n">
        <v>31424</v>
      </c>
      <c r="B408" s="1" t="n">
        <v>2</v>
      </c>
      <c r="C408" s="1" t="n">
        <v>59</v>
      </c>
      <c r="D408" s="1" t="n">
        <v>1</v>
      </c>
      <c r="E408" s="1" t="n">
        <v>1</v>
      </c>
      <c r="F408" s="1" t="n">
        <v>1</v>
      </c>
      <c r="G408" s="1" t="n">
        <v>1</v>
      </c>
      <c r="H408" s="1" t="n">
        <v>1</v>
      </c>
      <c r="I408" s="1" t="n">
        <v>1</v>
      </c>
      <c r="J408" s="1" t="n">
        <v>0</v>
      </c>
      <c r="K408" s="1" t="n">
        <v>0</v>
      </c>
      <c r="L408" s="1" t="n">
        <v>0</v>
      </c>
      <c r="M408" s="1" t="n">
        <v>1</v>
      </c>
      <c r="N408" s="1" t="n">
        <v>0</v>
      </c>
      <c r="P408" s="1" t="n">
        <f aca="false">SUM(E408:O408)</f>
        <v>6</v>
      </c>
      <c r="Q408" s="1" t="n">
        <v>160</v>
      </c>
      <c r="R408" s="1" t="n">
        <v>78</v>
      </c>
      <c r="S408" s="1" t="n">
        <v>40</v>
      </c>
      <c r="T408" s="2" t="n">
        <v>83.3</v>
      </c>
      <c r="U408" s="3" t="n">
        <v>84.7</v>
      </c>
      <c r="V408" s="3" t="n">
        <v>151.5</v>
      </c>
      <c r="W408" s="2" t="n">
        <v>36.9027001710072</v>
      </c>
      <c r="X408" s="2" t="n">
        <v>2</v>
      </c>
      <c r="Y408" s="3" t="n">
        <v>98</v>
      </c>
      <c r="Z408" s="3" t="n">
        <v>121</v>
      </c>
      <c r="AD408" s="3" t="n">
        <v>51.2</v>
      </c>
      <c r="AO408" s="1" t="n">
        <v>86</v>
      </c>
      <c r="AP408" s="1" t="n">
        <v>157</v>
      </c>
      <c r="AQ408" s="1" t="n">
        <v>167</v>
      </c>
      <c r="AR408" s="1" t="n">
        <v>151</v>
      </c>
      <c r="AS408" s="1" t="n">
        <v>116</v>
      </c>
      <c r="AT408" s="1" t="n">
        <v>1</v>
      </c>
      <c r="AU408" s="1" t="n">
        <f aca="false">((AO408*15)+(AP408*30)+(AQ408*30)+(AR408*30)+(AS408*15))-(AO408*120)</f>
        <v>6960</v>
      </c>
      <c r="AV408" s="1" t="n">
        <f aca="false">((AO408*15)+(AP408*30)+(AQ408*30)+(AR408*30)+(AS408*15))</f>
        <v>17280</v>
      </c>
      <c r="BS408" s="1" t="n">
        <v>200</v>
      </c>
      <c r="BT408" s="1" t="n">
        <v>0</v>
      </c>
      <c r="BZ408" s="1" t="n">
        <v>332</v>
      </c>
      <c r="CA408" s="1" t="n">
        <v>1</v>
      </c>
      <c r="CB408" s="1" t="n">
        <v>4</v>
      </c>
      <c r="CC408" s="1" t="n">
        <v>1</v>
      </c>
    </row>
    <row r="409" customFormat="false" ht="15" hidden="false" customHeight="true" outlineLevel="0" collapsed="false">
      <c r="A409" s="1" t="n">
        <v>31426</v>
      </c>
      <c r="B409" s="1" t="n">
        <v>2</v>
      </c>
      <c r="C409" s="1" t="n">
        <v>56</v>
      </c>
      <c r="D409" s="1" t="n">
        <v>1</v>
      </c>
      <c r="E409" s="1" t="n">
        <v>1</v>
      </c>
      <c r="F409" s="1" t="n">
        <v>1</v>
      </c>
      <c r="G409" s="1" t="n">
        <v>1</v>
      </c>
      <c r="H409" s="1" t="n">
        <v>0</v>
      </c>
      <c r="I409" s="1" t="n">
        <v>1</v>
      </c>
      <c r="J409" s="1" t="n">
        <v>0</v>
      </c>
      <c r="K409" s="1" t="n">
        <v>0</v>
      </c>
      <c r="L409" s="1" t="n">
        <v>0</v>
      </c>
      <c r="M409" s="1" t="n">
        <v>1</v>
      </c>
      <c r="N409" s="1" t="n">
        <v>0</v>
      </c>
      <c r="P409" s="1" t="n">
        <f aca="false">SUM(E409:O409)</f>
        <v>5</v>
      </c>
      <c r="Q409" s="1" t="n">
        <v>134</v>
      </c>
      <c r="R409" s="1" t="n">
        <v>88</v>
      </c>
      <c r="S409" s="1" t="n">
        <v>40</v>
      </c>
      <c r="T409" s="2" t="n">
        <v>83.3</v>
      </c>
      <c r="U409" s="3" t="n">
        <v>77.8</v>
      </c>
      <c r="V409" s="3" t="n">
        <v>160.5</v>
      </c>
      <c r="W409" s="2" t="n">
        <v>30.2015702487359</v>
      </c>
      <c r="X409" s="2" t="n">
        <v>2</v>
      </c>
      <c r="Y409" s="3" t="n">
        <v>91</v>
      </c>
      <c r="Z409" s="3" t="n">
        <v>109</v>
      </c>
      <c r="AD409" s="3" t="n">
        <v>45.6</v>
      </c>
      <c r="AO409" s="1" t="n">
        <v>148</v>
      </c>
      <c r="AP409" s="1" t="n">
        <v>227</v>
      </c>
      <c r="AQ409" s="1" t="n">
        <v>204</v>
      </c>
      <c r="AR409" s="1" t="n">
        <v>175</v>
      </c>
      <c r="AS409" s="1" t="n">
        <v>134</v>
      </c>
      <c r="AT409" s="1" t="n">
        <v>5</v>
      </c>
      <c r="AU409" s="1" t="n">
        <f aca="false">((AO409*15)+(AP409*30)+(AQ409*30)+(AR409*30)+(AS409*15))-(AO409*120)</f>
        <v>4650</v>
      </c>
      <c r="AV409" s="1" t="n">
        <f aca="false">((AO409*15)+(AP409*30)+(AQ409*30)+(AR409*30)+(AS409*15))</f>
        <v>22410</v>
      </c>
      <c r="BS409" s="1" t="n">
        <v>200</v>
      </c>
      <c r="BT409" s="1" t="n">
        <v>0</v>
      </c>
      <c r="BZ409" s="1" t="n">
        <v>127</v>
      </c>
      <c r="CA409" s="1" t="n">
        <v>0</v>
      </c>
      <c r="CB409" s="1" t="n">
        <v>4</v>
      </c>
      <c r="CC409" s="1" t="n">
        <v>1</v>
      </c>
    </row>
    <row r="410" customFormat="false" ht="15" hidden="false" customHeight="true" outlineLevel="0" collapsed="false">
      <c r="A410" s="1" t="n">
        <v>31429</v>
      </c>
      <c r="B410" s="1" t="n">
        <v>2</v>
      </c>
      <c r="C410" s="1" t="n">
        <v>49</v>
      </c>
      <c r="D410" s="1" t="n">
        <v>1</v>
      </c>
      <c r="E410" s="1" t="n">
        <v>0</v>
      </c>
      <c r="F410" s="1" t="n">
        <v>1</v>
      </c>
      <c r="G410" s="1" t="n">
        <v>1</v>
      </c>
      <c r="H410" s="1" t="n">
        <v>0</v>
      </c>
      <c r="I410" s="1" t="n">
        <v>1</v>
      </c>
      <c r="J410" s="1" t="n">
        <v>0</v>
      </c>
      <c r="K410" s="1" t="n">
        <v>1</v>
      </c>
      <c r="L410" s="1" t="n">
        <v>0</v>
      </c>
      <c r="M410" s="1" t="n">
        <v>1</v>
      </c>
      <c r="N410" s="1" t="n">
        <v>0</v>
      </c>
      <c r="P410" s="1" t="n">
        <f aca="false">SUM(E410:O410)</f>
        <v>5</v>
      </c>
      <c r="Q410" s="1" t="n">
        <v>124</v>
      </c>
      <c r="R410" s="1" t="n">
        <v>88</v>
      </c>
      <c r="S410" s="1" t="n">
        <v>40</v>
      </c>
      <c r="T410" s="2" t="n">
        <v>83.3</v>
      </c>
      <c r="U410" s="3" t="n">
        <v>88.5</v>
      </c>
      <c r="V410" s="3" t="n">
        <v>158</v>
      </c>
      <c r="W410" s="2" t="n">
        <v>35.4510495112963</v>
      </c>
      <c r="X410" s="2" t="n">
        <v>2</v>
      </c>
      <c r="Y410" s="3" t="n">
        <v>106</v>
      </c>
      <c r="Z410" s="3" t="n">
        <v>123</v>
      </c>
      <c r="AD410" s="3" t="n">
        <v>52.4</v>
      </c>
      <c r="AO410" s="1" t="n">
        <v>302</v>
      </c>
      <c r="AP410" s="1" t="n">
        <v>401</v>
      </c>
      <c r="AQ410" s="1" t="n">
        <v>484</v>
      </c>
      <c r="AR410" s="1" t="n">
        <v>548</v>
      </c>
      <c r="AS410" s="1" t="n">
        <v>548</v>
      </c>
      <c r="AT410" s="1" t="n">
        <v>5</v>
      </c>
      <c r="AU410" s="1" t="n">
        <f aca="false">((AO410*15)+(AP410*30)+(AQ410*30)+(AR410*30)+(AS410*15))-(AO410*120)</f>
        <v>19500</v>
      </c>
      <c r="AV410" s="1" t="n">
        <f aca="false">((AO410*15)+(AP410*30)+(AQ410*30)+(AR410*30)+(AS410*15))</f>
        <v>55740</v>
      </c>
      <c r="AW410" s="1" t="n">
        <v>12.73</v>
      </c>
      <c r="AX410" s="4" t="n">
        <f aca="false">10000/SQRT((AO410*BE410)*(AVERAGE(AO410:AS410)*AVERAGE(BE410:BI410)))</f>
        <v>1.80453190997324</v>
      </c>
      <c r="AY410" s="4" t="n">
        <v>1</v>
      </c>
      <c r="AZ410" s="2" t="n">
        <f aca="false">(AO410*BE410)/405</f>
        <v>9.24641975308642</v>
      </c>
      <c r="BA410" s="2" t="n">
        <v>1</v>
      </c>
      <c r="BB410" s="2" t="n">
        <f aca="false">1/(LOG(BE410)+LOG(AO410))</f>
        <v>0.279843283319269</v>
      </c>
      <c r="BC410" s="2" t="n">
        <f aca="false">(BF410-BE410)/(AP410-AO410)</f>
        <v>0.0575757575757576</v>
      </c>
      <c r="BD410" s="2" t="n">
        <f aca="false">(20*BE410)/((AO410/18)-3.5)</f>
        <v>18.6778242677824</v>
      </c>
      <c r="BE410" s="3" t="n">
        <v>12.4</v>
      </c>
      <c r="BF410" s="3" t="n">
        <v>18.1</v>
      </c>
      <c r="BG410" s="3" t="n">
        <v>21.6</v>
      </c>
      <c r="BH410" s="3" t="n">
        <v>19.4</v>
      </c>
      <c r="BI410" s="3" t="n">
        <v>18.3</v>
      </c>
      <c r="BJ410" s="2" t="n">
        <f aca="false">((BE410*15)+(BF410*30)+(BG410*30)+(BH410*30)+(BI410*15))-(BE410*120)</f>
        <v>745.5</v>
      </c>
      <c r="BK410" s="2" t="n">
        <f aca="false">((BE410*15)+(BF410*30)+(BG410*30)+(BH410*30)+(BI410*15))</f>
        <v>2233.5</v>
      </c>
      <c r="BL410" s="2" t="n">
        <f aca="false">(1/BE410)</f>
        <v>0.0806451612903226</v>
      </c>
      <c r="BM410" s="2" t="n">
        <f aca="false">(BJ410/AU410)</f>
        <v>0.0382307692307692</v>
      </c>
      <c r="BN410" s="2" t="n">
        <f aca="false">(BK410/AV410)</f>
        <v>0.0400699677072121</v>
      </c>
      <c r="BO410" s="2" t="n">
        <f aca="false">(AX410*BM410)</f>
        <v>0.068988643019746</v>
      </c>
      <c r="BP410" s="2" t="n">
        <f aca="false">(AX410*BN410)</f>
        <v>0.0723075353592613</v>
      </c>
      <c r="BQ410" s="2" t="n">
        <v>1</v>
      </c>
      <c r="BR410" s="4" t="n">
        <f aca="false">(BC410*BL410)</f>
        <v>0.00464320625610948</v>
      </c>
      <c r="BS410" s="1" t="n">
        <v>177</v>
      </c>
      <c r="BT410" s="1" t="n">
        <v>0</v>
      </c>
      <c r="BZ410" s="1" t="n">
        <v>135</v>
      </c>
      <c r="CA410" s="1" t="n">
        <v>0</v>
      </c>
      <c r="CB410" s="1" t="n">
        <v>4</v>
      </c>
      <c r="CC410" s="1" t="n">
        <v>1</v>
      </c>
      <c r="CN410" s="1" t="n">
        <v>3109</v>
      </c>
      <c r="CO410" s="1" t="n">
        <v>14</v>
      </c>
      <c r="CP410" s="1" t="n">
        <v>18</v>
      </c>
      <c r="CQ410" s="1" t="n">
        <v>4</v>
      </c>
      <c r="CR410" s="1" t="n">
        <v>2</v>
      </c>
      <c r="CS410" s="1" t="n">
        <v>1</v>
      </c>
      <c r="CT410" s="1" t="n">
        <v>69</v>
      </c>
      <c r="CU410" s="1" t="n">
        <v>1.3</v>
      </c>
      <c r="CV410" s="1" t="n">
        <v>5.8</v>
      </c>
      <c r="CW410" s="1" t="n">
        <v>25.6</v>
      </c>
      <c r="CX410" s="1" t="n">
        <v>0</v>
      </c>
      <c r="CY410" s="1" t="n">
        <v>4.9</v>
      </c>
      <c r="CZ410" s="1" t="n">
        <v>3.6</v>
      </c>
      <c r="DA410" s="1" t="n">
        <v>8</v>
      </c>
      <c r="DB410" s="1" t="n">
        <v>0</v>
      </c>
      <c r="DC410" s="1" t="n">
        <v>2</v>
      </c>
      <c r="DD410" s="1" t="n">
        <v>110.2</v>
      </c>
      <c r="DE410" s="1" t="n">
        <v>63.2</v>
      </c>
      <c r="DF410" s="1" t="n">
        <v>13</v>
      </c>
      <c r="DG410" s="1" t="n">
        <v>7.1</v>
      </c>
      <c r="DH410" s="1" t="n">
        <v>3.8</v>
      </c>
      <c r="DI410" s="1" t="n">
        <v>170</v>
      </c>
      <c r="DJ410" s="1" t="n">
        <v>532.4</v>
      </c>
      <c r="DK410" s="1" t="n">
        <v>53</v>
      </c>
      <c r="DL410" s="1" t="n">
        <v>21.2</v>
      </c>
      <c r="DM410" s="1" t="n">
        <v>2304</v>
      </c>
      <c r="DN410" s="1" t="n">
        <v>1341</v>
      </c>
      <c r="DO410" s="1" t="n">
        <v>2.95</v>
      </c>
      <c r="DP410" s="1" t="n">
        <v>2.42</v>
      </c>
      <c r="DQ410" s="1" t="n">
        <v>2.61</v>
      </c>
      <c r="DR410" s="1" t="n">
        <v>2.29</v>
      </c>
      <c r="DS410" s="1" t="n">
        <v>307.8</v>
      </c>
      <c r="DT410" s="1" t="n">
        <v>588.4</v>
      </c>
      <c r="DU410" s="1" t="n">
        <v>4.01</v>
      </c>
      <c r="DV410" s="1" t="n">
        <v>42.21</v>
      </c>
      <c r="DW410" s="1" t="n">
        <v>1.99</v>
      </c>
      <c r="DX410" s="1" t="n">
        <v>1511</v>
      </c>
      <c r="DY410" s="1" t="n">
        <v>43.87</v>
      </c>
      <c r="DZ410" s="1" t="n">
        <v>3289</v>
      </c>
      <c r="EA410" s="1" t="n">
        <v>237</v>
      </c>
      <c r="EB410" s="1" t="n">
        <v>5102</v>
      </c>
      <c r="EC410" s="1" t="n">
        <v>1023</v>
      </c>
      <c r="ED410" s="1" t="n">
        <v>56</v>
      </c>
      <c r="EE410" s="1" t="n">
        <v>7.9</v>
      </c>
      <c r="EF410" s="1" t="n">
        <v>0</v>
      </c>
      <c r="EG410" s="1" t="s">
        <v>425</v>
      </c>
      <c r="EH410" s="1" t="s">
        <v>425</v>
      </c>
      <c r="EI410" s="1" t="s">
        <v>425</v>
      </c>
      <c r="EJ410" s="1" t="s">
        <v>425</v>
      </c>
      <c r="EK410" s="1" t="s">
        <v>425</v>
      </c>
      <c r="EL410" s="1" t="s">
        <v>425</v>
      </c>
      <c r="EM410" s="1" t="n">
        <v>1000</v>
      </c>
      <c r="EN410" s="1" t="n">
        <v>500</v>
      </c>
      <c r="EO410" s="1" t="n">
        <v>3</v>
      </c>
      <c r="EP410" s="1" t="n">
        <v>0</v>
      </c>
      <c r="EQ410" s="1" t="n">
        <v>0</v>
      </c>
      <c r="ER410" s="1" t="n">
        <v>0</v>
      </c>
      <c r="ES410" s="1" t="n">
        <v>0</v>
      </c>
      <c r="ET410" s="1" t="n">
        <v>0</v>
      </c>
      <c r="EU410" s="1" t="n">
        <v>0</v>
      </c>
      <c r="EV410" s="1" t="n">
        <v>0</v>
      </c>
      <c r="EW410" s="1" t="n">
        <v>0</v>
      </c>
      <c r="EX410" s="1" t="n">
        <v>0</v>
      </c>
      <c r="EY410" s="1" t="n">
        <v>0</v>
      </c>
      <c r="EZ410" s="1" t="n">
        <v>0</v>
      </c>
      <c r="FA410" s="1" t="n">
        <v>1</v>
      </c>
      <c r="FB410" s="1" t="n">
        <v>2</v>
      </c>
      <c r="FC410" s="1" t="n">
        <v>3</v>
      </c>
      <c r="FD410" s="1" t="n">
        <v>3</v>
      </c>
      <c r="FE410" s="1" t="n">
        <v>1</v>
      </c>
      <c r="FF410" s="1" t="n">
        <v>0</v>
      </c>
      <c r="FG410" s="1" t="n">
        <v>0</v>
      </c>
      <c r="FH410" s="1" t="s">
        <v>426</v>
      </c>
      <c r="FI410" s="1" t="s">
        <v>426</v>
      </c>
      <c r="FJ410" s="1" t="n">
        <v>4</v>
      </c>
      <c r="FK410" s="1" t="n">
        <v>1</v>
      </c>
      <c r="FL410" s="1" t="n">
        <v>1</v>
      </c>
      <c r="FM410" s="1" t="n">
        <v>3</v>
      </c>
      <c r="FN410" s="1" t="n">
        <v>3</v>
      </c>
      <c r="FO410" s="1" t="n">
        <v>2</v>
      </c>
      <c r="FP410" s="1" t="n">
        <v>2</v>
      </c>
      <c r="FQ410" s="1" t="n">
        <v>35.98173</v>
      </c>
      <c r="FR410" s="1" t="n">
        <v>881.5829</v>
      </c>
      <c r="FS410" s="1" t="n">
        <v>0.16</v>
      </c>
      <c r="FT410" s="1" t="n">
        <v>1</v>
      </c>
      <c r="FU410" s="1" t="n">
        <v>4</v>
      </c>
      <c r="FV410" s="1" t="n">
        <v>1</v>
      </c>
      <c r="FW410" s="1" t="n">
        <v>6148.08</v>
      </c>
      <c r="FX410" s="1" t="n">
        <v>212.27</v>
      </c>
      <c r="FY410" s="1" t="n">
        <v>109.43</v>
      </c>
      <c r="FZ410" s="1" t="n">
        <v>80.8</v>
      </c>
      <c r="GA410" s="1" t="n">
        <v>167.61</v>
      </c>
      <c r="GB410" s="1" t="n">
        <v>805.64</v>
      </c>
      <c r="GC410" s="1" t="n">
        <v>84.96</v>
      </c>
      <c r="GD410" s="1" t="n">
        <v>53.8</v>
      </c>
      <c r="GE410" s="1" t="n">
        <v>89.72</v>
      </c>
      <c r="GF410" s="1" t="n">
        <v>65.89</v>
      </c>
      <c r="GG410" s="1" t="n">
        <v>6.39</v>
      </c>
      <c r="GH410" s="1" t="n">
        <v>51.35</v>
      </c>
      <c r="GI410" s="1" t="n">
        <v>10.45</v>
      </c>
      <c r="GJ410" s="1" t="n">
        <v>41.7</v>
      </c>
      <c r="GK410" s="1" t="n">
        <v>34.49</v>
      </c>
      <c r="GL410" s="1" t="n">
        <v>25.48</v>
      </c>
      <c r="GM410" s="1" t="n">
        <v>7.95</v>
      </c>
      <c r="GN410" s="1" t="n">
        <v>0</v>
      </c>
      <c r="GO410" s="1" t="n">
        <v>76.91</v>
      </c>
      <c r="GP410" s="1" t="n">
        <v>6.64</v>
      </c>
      <c r="GQ410" s="1" t="n">
        <v>4.87</v>
      </c>
      <c r="GR410" s="1" t="n">
        <v>1.5</v>
      </c>
      <c r="GS410" s="1" t="n">
        <v>4994.82</v>
      </c>
      <c r="GT410" s="1" t="n">
        <v>28.1</v>
      </c>
      <c r="GU410" s="1" t="n">
        <v>0.77</v>
      </c>
      <c r="GV410" s="1" t="n">
        <v>865.36</v>
      </c>
      <c r="GW410" s="1" t="n">
        <v>4741.39</v>
      </c>
      <c r="GX410" s="1" t="n">
        <v>10065.45</v>
      </c>
      <c r="GY410" s="1" t="n">
        <v>8227.07</v>
      </c>
      <c r="GZ410" s="1" t="n">
        <v>24.24</v>
      </c>
      <c r="HA410" s="1" t="n">
        <v>2.65</v>
      </c>
      <c r="HB410" s="1" t="n">
        <v>4.17</v>
      </c>
      <c r="HC410" s="1" t="n">
        <v>0</v>
      </c>
      <c r="HD410" s="1" t="n">
        <v>187.59</v>
      </c>
      <c r="HE410" s="1" t="n">
        <v>414.08</v>
      </c>
      <c r="HF410" s="1" t="n">
        <v>4.36</v>
      </c>
      <c r="HG410" s="1" t="n">
        <v>8.97</v>
      </c>
      <c r="HH410" s="1" t="n">
        <v>40.79</v>
      </c>
      <c r="HI410" s="1" t="n">
        <v>18.48</v>
      </c>
      <c r="HJ410" s="1" t="n">
        <v>4.48</v>
      </c>
      <c r="HK410" s="1" t="n">
        <v>6.1</v>
      </c>
      <c r="HL410" s="1" t="n">
        <v>1334.54</v>
      </c>
      <c r="HM410" s="1" t="n">
        <v>17.56</v>
      </c>
      <c r="HN410" s="1" t="n">
        <v>136.97</v>
      </c>
      <c r="HO410" s="1" t="n">
        <v>11198.5</v>
      </c>
      <c r="HP410" s="1" t="n">
        <v>9837.14</v>
      </c>
      <c r="HQ410" s="1" t="n">
        <v>215.83</v>
      </c>
      <c r="HR410" s="1" t="n">
        <v>2727.96</v>
      </c>
      <c r="HS410" s="1" t="n">
        <v>888.99</v>
      </c>
      <c r="HT410" s="1" t="n">
        <v>1779.36</v>
      </c>
      <c r="HU410" s="1" t="n">
        <v>3633.2</v>
      </c>
      <c r="HV410" s="1" t="n">
        <v>1351.8</v>
      </c>
      <c r="HW410" s="1" t="n">
        <v>11.37</v>
      </c>
      <c r="HX410" s="1" t="n">
        <v>13.7</v>
      </c>
      <c r="HY410" s="1" t="n">
        <v>30.66</v>
      </c>
      <c r="HZ410" s="1" t="n">
        <v>2.15</v>
      </c>
      <c r="IA410" s="1" t="n">
        <v>69.36</v>
      </c>
      <c r="IB410" s="1" t="n">
        <v>7.74</v>
      </c>
      <c r="IC410" s="1" t="n">
        <v>113.59</v>
      </c>
      <c r="ID410" s="1" t="n">
        <v>39.31</v>
      </c>
      <c r="IE410" s="1" t="n">
        <v>77</v>
      </c>
      <c r="IF410" s="1" t="n">
        <v>125.06</v>
      </c>
      <c r="IG410" s="1" t="n">
        <v>31.15</v>
      </c>
      <c r="IH410" s="1" t="n">
        <v>428.86</v>
      </c>
      <c r="II410" s="1" t="n">
        <v>2.75</v>
      </c>
      <c r="IJ410" s="1" t="n">
        <v>52.16</v>
      </c>
      <c r="IK410" s="1" t="n">
        <v>173.27</v>
      </c>
      <c r="IL410" s="1" t="n">
        <v>3706162.5</v>
      </c>
      <c r="IM410" s="1" t="n">
        <v>4600.27</v>
      </c>
      <c r="IN410" s="1" t="n">
        <v>218.52</v>
      </c>
      <c r="IO410" s="1" t="n">
        <v>1.9</v>
      </c>
      <c r="IP410" s="1" t="n">
        <v>1.99</v>
      </c>
      <c r="IQ410" s="1" t="n">
        <v>1.96</v>
      </c>
      <c r="IR410" s="1" t="n">
        <v>3.9</v>
      </c>
      <c r="IS410" s="1" t="n">
        <v>4.67</v>
      </c>
      <c r="IT410" s="1" t="n">
        <v>1.19</v>
      </c>
      <c r="IU410" s="1" t="n">
        <v>7.46</v>
      </c>
      <c r="IV410" s="1" t="n">
        <v>8.12</v>
      </c>
      <c r="IW410" s="1" t="n">
        <v>45.15</v>
      </c>
      <c r="IX410" s="1" t="n">
        <v>44.69</v>
      </c>
      <c r="IY410" s="1" t="n">
        <v>24.12</v>
      </c>
      <c r="IZ410" s="1" t="n">
        <v>18.65</v>
      </c>
      <c r="JA410" s="1" t="n">
        <v>2.57</v>
      </c>
      <c r="JB410" s="1" t="n">
        <v>0.23</v>
      </c>
      <c r="JC410" s="1" t="n">
        <v>123.79</v>
      </c>
      <c r="JD410" s="1" t="n">
        <v>58.83</v>
      </c>
      <c r="JE410" s="1" t="n">
        <v>16.88</v>
      </c>
      <c r="JF410" s="1" t="n">
        <v>0.11</v>
      </c>
      <c r="JG410" s="1" t="n">
        <v>0.02</v>
      </c>
      <c r="JH410" s="1" t="n">
        <v>28.51</v>
      </c>
      <c r="JI410" s="1" t="n">
        <v>40.82</v>
      </c>
      <c r="JJ410" s="1" t="n">
        <v>1.9</v>
      </c>
      <c r="JK410" s="1" t="n">
        <v>4.86</v>
      </c>
      <c r="JL410" s="1" t="n">
        <v>2.26</v>
      </c>
      <c r="JM410" s="1" t="n">
        <v>3.92</v>
      </c>
      <c r="JN410" s="1" t="n">
        <v>0.02</v>
      </c>
      <c r="JO410" s="1" t="n">
        <v>0.08</v>
      </c>
      <c r="JP410" s="1" t="n">
        <v>0.03</v>
      </c>
      <c r="JQ410" s="1" t="n">
        <v>0.11</v>
      </c>
      <c r="JR410" s="1" t="n">
        <v>0.11</v>
      </c>
      <c r="JS410" s="1" t="n">
        <v>0.01</v>
      </c>
      <c r="JT410" s="1" t="n">
        <v>0.31</v>
      </c>
      <c r="JU410" s="1" t="n">
        <v>0.29</v>
      </c>
      <c r="JV410" s="1" t="n">
        <v>48</v>
      </c>
      <c r="JW410" s="1" t="n">
        <v>2880</v>
      </c>
      <c r="JX410" s="1" t="n">
        <v>43.2</v>
      </c>
      <c r="JY410" s="1" t="n">
        <v>14.0215</v>
      </c>
      <c r="JZ410" s="1" t="n">
        <v>9.484</v>
      </c>
      <c r="KA410" s="1" t="n">
        <v>569.04</v>
      </c>
      <c r="KB410" s="1" t="n">
        <v>13.483</v>
      </c>
      <c r="KC410" s="1" t="n">
        <v>4.593</v>
      </c>
      <c r="KD410" s="1" t="n">
        <v>275.58</v>
      </c>
      <c r="KE410" s="1" t="n">
        <v>17.393</v>
      </c>
      <c r="KF410" s="1" t="n">
        <v>65.393</v>
      </c>
      <c r="KG410" s="1" t="n">
        <v>41.3605</v>
      </c>
    </row>
    <row r="411" customFormat="false" ht="15" hidden="false" customHeight="true" outlineLevel="0" collapsed="false">
      <c r="A411" s="1" t="n">
        <v>31430</v>
      </c>
      <c r="B411" s="1" t="n">
        <v>2</v>
      </c>
      <c r="C411" s="1" t="n">
        <v>52</v>
      </c>
      <c r="D411" s="1" t="n">
        <v>1</v>
      </c>
      <c r="E411" s="1" t="n">
        <v>0</v>
      </c>
      <c r="F411" s="1" t="n">
        <v>1</v>
      </c>
      <c r="G411" s="1" t="n">
        <v>1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</v>
      </c>
      <c r="P411" s="1" t="n">
        <f aca="false">SUM(E411:O411)</f>
        <v>2</v>
      </c>
      <c r="Q411" s="1" t="n">
        <v>120</v>
      </c>
      <c r="R411" s="1" t="n">
        <v>80</v>
      </c>
      <c r="U411" s="3" t="n">
        <v>68.6</v>
      </c>
      <c r="V411" s="3" t="n">
        <v>167</v>
      </c>
      <c r="W411" s="2" t="n">
        <v>24.5975115636989</v>
      </c>
      <c r="X411" s="2" t="n">
        <v>0</v>
      </c>
      <c r="Y411" s="3" t="n">
        <v>81</v>
      </c>
      <c r="Z411" s="3" t="n">
        <v>101</v>
      </c>
      <c r="AD411" s="3" t="n">
        <v>39.3</v>
      </c>
      <c r="AO411" s="1" t="n">
        <v>93</v>
      </c>
      <c r="AP411" s="1" t="n">
        <v>131</v>
      </c>
      <c r="AQ411" s="1" t="n">
        <v>103</v>
      </c>
      <c r="AR411" s="1" t="n">
        <v>89</v>
      </c>
      <c r="AS411" s="1" t="n">
        <v>82</v>
      </c>
      <c r="AT411" s="1" t="n">
        <v>1</v>
      </c>
      <c r="AU411" s="1" t="n">
        <f aca="false">((AO411*15)+(AP411*30)+(AQ411*30)+(AR411*30)+(AS411*15))-(AO411*120)</f>
        <v>1155</v>
      </c>
      <c r="AV411" s="1" t="n">
        <f aca="false">((AO411*15)+(AP411*30)+(AQ411*30)+(AR411*30)+(AS411*15))</f>
        <v>12315</v>
      </c>
      <c r="AX411" s="4" t="n">
        <f aca="false">10000/SQRT((AO411*BE411)*(AVERAGE(AO411:AS411)*AVERAGE(BE411:BI411)))</f>
        <v>3.28863207247213</v>
      </c>
      <c r="AY411" s="4" t="n">
        <v>1</v>
      </c>
      <c r="AZ411" s="2" t="n">
        <f aca="false">(AO411*BE411)/405</f>
        <v>5.53407407407407</v>
      </c>
      <c r="BA411" s="2" t="n">
        <v>1</v>
      </c>
      <c r="BB411" s="2" t="n">
        <f aca="false">1/(LOG(BE411)+LOG(AO411))</f>
        <v>0.298462916772936</v>
      </c>
      <c r="BC411" s="2" t="n">
        <f aca="false">(BF411-BE411)/(AP411-AO411)</f>
        <v>0.344736842105263</v>
      </c>
      <c r="BD411" s="2" t="n">
        <f aca="false">(20*BE411)/((AO411/18)-3.5)</f>
        <v>289.2</v>
      </c>
      <c r="BE411" s="3" t="n">
        <v>24.1</v>
      </c>
      <c r="BF411" s="3" t="n">
        <v>37.2</v>
      </c>
      <c r="BG411" s="3" t="n">
        <v>61</v>
      </c>
      <c r="BH411" s="3" t="n">
        <v>45.8</v>
      </c>
      <c r="BI411" s="3" t="n">
        <v>39</v>
      </c>
      <c r="BJ411" s="2" t="n">
        <f aca="false">((BE411*15)+(BF411*30)+(BG411*30)+(BH411*30)+(BI411*15))-(BE411*120)</f>
        <v>2374.5</v>
      </c>
      <c r="BK411" s="2" t="n">
        <f aca="false">((BE411*15)+(BF411*30)+(BG411*30)+(BH411*30)+(BI411*15))</f>
        <v>5266.5</v>
      </c>
      <c r="BL411" s="2" t="n">
        <f aca="false">(1/BE411)</f>
        <v>0.04149377593361</v>
      </c>
      <c r="BM411" s="2" t="n">
        <f aca="false">(BJ411/AU411)</f>
        <v>2.05584415584416</v>
      </c>
      <c r="BN411" s="2" t="n">
        <f aca="false">(BK411/AV411)</f>
        <v>0.427649208282582</v>
      </c>
      <c r="BO411" s="2" t="n">
        <f aca="false">(AX411*BM411)</f>
        <v>6.76091502691347</v>
      </c>
      <c r="BP411" s="2" t="n">
        <f aca="false">(AX411*BN411)</f>
        <v>1.40638090212541</v>
      </c>
      <c r="BQ411" s="2" t="n">
        <v>2</v>
      </c>
      <c r="BR411" s="4" t="n">
        <f aca="false">(BC411*BL411)</f>
        <v>0.0143044332823761</v>
      </c>
      <c r="BS411" s="1" t="n">
        <v>191</v>
      </c>
      <c r="BT411" s="1" t="n">
        <v>0</v>
      </c>
      <c r="BZ411" s="1" t="n">
        <v>138</v>
      </c>
      <c r="CA411" s="1" t="n">
        <v>0</v>
      </c>
      <c r="CN411" s="1" t="n">
        <v>895</v>
      </c>
      <c r="CO411" s="1" t="n">
        <v>20.0670391061452</v>
      </c>
      <c r="CP411" s="1" t="n">
        <v>20.0916201117318</v>
      </c>
      <c r="CQ411" s="1" t="n">
        <v>2.51396648044693</v>
      </c>
      <c r="CR411" s="1" t="n">
        <v>8.14525139664804</v>
      </c>
      <c r="CS411" s="1" t="n">
        <v>3.31843575418994</v>
      </c>
      <c r="CT411" s="1" t="n">
        <v>63.5083798882682</v>
      </c>
      <c r="CU411" s="1" t="n">
        <v>4.5</v>
      </c>
      <c r="CV411" s="1" t="n">
        <v>4.2</v>
      </c>
      <c r="CW411" s="1" t="n">
        <v>1.75</v>
      </c>
      <c r="CX411" s="1" t="n">
        <v>0</v>
      </c>
      <c r="CY411" s="1" t="n">
        <v>4.99</v>
      </c>
      <c r="CZ411" s="1" t="n">
        <v>0.98</v>
      </c>
      <c r="DA411" s="1" t="n">
        <v>1.4</v>
      </c>
      <c r="DB411" s="1" t="n">
        <v>0.62</v>
      </c>
      <c r="DC411" s="1" t="n">
        <v>0</v>
      </c>
      <c r="DD411" s="1" t="n">
        <v>44.9</v>
      </c>
      <c r="DE411" s="1" t="n">
        <v>19.98</v>
      </c>
      <c r="DF411" s="1" t="n">
        <v>2.5</v>
      </c>
      <c r="DG411" s="1" t="n">
        <v>8.1</v>
      </c>
      <c r="DH411" s="1" t="n">
        <v>3.3</v>
      </c>
      <c r="DI411" s="1" t="n">
        <v>52</v>
      </c>
      <c r="DJ411" s="1" t="n">
        <v>142.1</v>
      </c>
      <c r="DK411" s="1" t="n">
        <v>24.1</v>
      </c>
      <c r="DL411" s="1" t="n">
        <v>14.1</v>
      </c>
      <c r="DM411" s="1" t="n">
        <v>2386</v>
      </c>
      <c r="DN411" s="1" t="n">
        <v>214</v>
      </c>
      <c r="DO411" s="1" t="n">
        <v>0.53</v>
      </c>
      <c r="DP411" s="1" t="n">
        <v>0.59</v>
      </c>
      <c r="DQ411" s="1" t="n">
        <v>0.77</v>
      </c>
      <c r="DR411" s="1" t="n">
        <v>0.42</v>
      </c>
      <c r="DS411" s="1" t="n">
        <v>238.4</v>
      </c>
      <c r="DT411" s="1" t="n">
        <v>70.9</v>
      </c>
      <c r="DU411" s="1" t="n">
        <v>0.81</v>
      </c>
      <c r="DV411" s="1" t="n">
        <v>7.55</v>
      </c>
      <c r="DW411" s="1" t="n">
        <v>4.74</v>
      </c>
      <c r="DX411" s="1" t="n">
        <v>900</v>
      </c>
      <c r="DY411" s="1" t="n">
        <v>5.36</v>
      </c>
      <c r="DZ411" s="1" t="n">
        <v>1931</v>
      </c>
      <c r="EA411" s="1" t="n">
        <v>190</v>
      </c>
      <c r="EB411" s="1" t="n">
        <v>595</v>
      </c>
      <c r="EC411" s="1" t="n">
        <v>362</v>
      </c>
      <c r="ED411" s="1" t="n">
        <v>28</v>
      </c>
      <c r="EE411" s="1" t="n">
        <v>2.6</v>
      </c>
      <c r="EF411" s="1" t="n">
        <v>0</v>
      </c>
      <c r="EG411" s="1" t="n">
        <v>5</v>
      </c>
      <c r="EH411" s="1" t="n">
        <v>7</v>
      </c>
      <c r="EI411" s="1" t="n">
        <v>300</v>
      </c>
      <c r="EJ411" s="1" t="n">
        <v>5</v>
      </c>
      <c r="EK411" s="1" t="n">
        <v>2</v>
      </c>
      <c r="EL411" s="1" t="n">
        <v>350</v>
      </c>
      <c r="EM411" s="1" t="n">
        <v>1500</v>
      </c>
      <c r="EN411" s="1" t="n">
        <v>900</v>
      </c>
      <c r="EO411" s="1" t="n">
        <v>4</v>
      </c>
      <c r="EP411" s="1" t="n">
        <v>0</v>
      </c>
      <c r="EQ411" s="1" t="n">
        <v>0</v>
      </c>
      <c r="ER411" s="1" t="n">
        <v>0</v>
      </c>
      <c r="ES411" s="1" t="n">
        <v>0</v>
      </c>
      <c r="ET411" s="1" t="n">
        <v>0</v>
      </c>
      <c r="EU411" s="1" t="n">
        <v>0</v>
      </c>
      <c r="EV411" s="1" t="n">
        <v>0</v>
      </c>
      <c r="EW411" s="1" t="n">
        <v>0</v>
      </c>
      <c r="EX411" s="1" t="n">
        <v>0</v>
      </c>
      <c r="EY411" s="1" t="n">
        <v>0</v>
      </c>
      <c r="EZ411" s="1" t="n">
        <v>0</v>
      </c>
      <c r="FA411" s="1" t="n">
        <v>0</v>
      </c>
      <c r="FB411" s="1" t="n">
        <v>0</v>
      </c>
      <c r="FC411" s="1" t="n">
        <v>0</v>
      </c>
      <c r="FD411" s="1" t="n">
        <v>0</v>
      </c>
      <c r="FE411" s="1" t="n">
        <v>0</v>
      </c>
      <c r="FF411" s="1" t="n">
        <v>1</v>
      </c>
      <c r="FG411" s="1" t="n">
        <v>1</v>
      </c>
      <c r="FH411" s="1" t="n">
        <v>1</v>
      </c>
      <c r="FI411" s="1" t="n">
        <v>3</v>
      </c>
      <c r="FJ411" s="1" t="n">
        <v>5</v>
      </c>
      <c r="FK411" s="1" t="n">
        <v>1</v>
      </c>
      <c r="FL411" s="1" t="n">
        <v>3</v>
      </c>
      <c r="FN411" s="1" t="n">
        <v>3</v>
      </c>
      <c r="FO411" s="1" t="n">
        <v>2</v>
      </c>
      <c r="FP411" s="1" t="n">
        <v>2</v>
      </c>
      <c r="FQ411" s="1" t="n">
        <v>29.09036</v>
      </c>
      <c r="FR411" s="1" t="n">
        <v>94.20742</v>
      </c>
      <c r="FS411" s="1" t="n">
        <v>0.06</v>
      </c>
      <c r="FT411" s="1" t="n">
        <v>3</v>
      </c>
      <c r="FU411" s="1" t="n">
        <v>4</v>
      </c>
      <c r="FV411" s="1" t="n">
        <v>2</v>
      </c>
      <c r="FW411" s="1" t="n">
        <v>1904.07</v>
      </c>
      <c r="FX411" s="1" t="n">
        <v>54.94</v>
      </c>
      <c r="FY411" s="1" t="n">
        <v>29.98</v>
      </c>
      <c r="FZ411" s="1" t="n">
        <v>26.65</v>
      </c>
      <c r="GA411" s="1" t="n">
        <v>24.11</v>
      </c>
      <c r="GB411" s="1" t="n">
        <v>307.23</v>
      </c>
      <c r="GC411" s="1" t="n">
        <v>27.22</v>
      </c>
      <c r="GD411" s="1" t="n">
        <v>25.82</v>
      </c>
      <c r="GE411" s="1" t="n">
        <v>9.89</v>
      </c>
      <c r="GF411" s="1" t="n">
        <v>95.23</v>
      </c>
      <c r="GG411" s="1" t="n">
        <v>1.49</v>
      </c>
      <c r="GH411" s="1" t="n">
        <v>19.55</v>
      </c>
      <c r="GI411" s="1" t="n">
        <v>5.74</v>
      </c>
      <c r="GJ411" s="1" t="n">
        <v>23.44</v>
      </c>
      <c r="GK411" s="1" t="n">
        <v>20.69</v>
      </c>
      <c r="GL411" s="1" t="n">
        <v>10.96</v>
      </c>
      <c r="GM411" s="1" t="n">
        <v>6.46</v>
      </c>
      <c r="GN411" s="1" t="n">
        <v>0</v>
      </c>
      <c r="GO411" s="1" t="n">
        <v>15.03</v>
      </c>
      <c r="GP411" s="1" t="n">
        <v>3.84</v>
      </c>
      <c r="GQ411" s="1" t="n">
        <v>2.97</v>
      </c>
      <c r="GR411" s="1" t="n">
        <v>1.13</v>
      </c>
      <c r="GS411" s="1" t="n">
        <v>692.6</v>
      </c>
      <c r="GT411" s="1" t="n">
        <v>10.66</v>
      </c>
      <c r="GU411" s="1" t="n">
        <v>0.68</v>
      </c>
      <c r="GV411" s="1" t="n">
        <v>269.17</v>
      </c>
      <c r="GW411" s="1" t="n">
        <v>1006.93</v>
      </c>
      <c r="GX411" s="1" t="n">
        <v>2749.31</v>
      </c>
      <c r="GY411" s="1" t="n">
        <v>1521.46</v>
      </c>
      <c r="GZ411" s="1" t="n">
        <v>5.72</v>
      </c>
      <c r="HA411" s="1" t="n">
        <v>1.41</v>
      </c>
      <c r="HB411" s="1" t="n">
        <v>2</v>
      </c>
      <c r="HC411" s="1" t="n">
        <v>0</v>
      </c>
      <c r="HD411" s="1" t="n">
        <v>69.35</v>
      </c>
      <c r="HE411" s="1" t="n">
        <v>195.78</v>
      </c>
      <c r="HF411" s="1" t="n">
        <v>1.51</v>
      </c>
      <c r="HG411" s="1" t="n">
        <v>1.49</v>
      </c>
      <c r="HH411" s="1" t="n">
        <v>16.88</v>
      </c>
      <c r="HI411" s="1" t="n">
        <v>4.28</v>
      </c>
      <c r="HJ411" s="1" t="n">
        <v>1.73</v>
      </c>
      <c r="HK411" s="1" t="n">
        <v>0.83</v>
      </c>
      <c r="HL411" s="1" t="n">
        <v>274.41</v>
      </c>
      <c r="HM411" s="1" t="n">
        <v>2.19</v>
      </c>
      <c r="HN411" s="1" t="n">
        <v>46.36</v>
      </c>
      <c r="HO411" s="1" t="n">
        <v>3760.54</v>
      </c>
      <c r="HP411" s="1" t="n">
        <v>4081.69</v>
      </c>
      <c r="HQ411" s="1" t="n">
        <v>53.36</v>
      </c>
      <c r="HR411" s="1" t="n">
        <v>1436.91</v>
      </c>
      <c r="HS411" s="1" t="n">
        <v>489.82</v>
      </c>
      <c r="HT411" s="1" t="n">
        <v>4321.48</v>
      </c>
      <c r="HU411" s="1" t="n">
        <v>624.83</v>
      </c>
      <c r="HV411" s="1" t="n">
        <v>123.5</v>
      </c>
      <c r="HW411" s="1" t="n">
        <v>5.35</v>
      </c>
      <c r="HX411" s="1" t="n">
        <v>5.31</v>
      </c>
      <c r="HY411" s="1" t="n">
        <v>6.34</v>
      </c>
      <c r="HZ411" s="1" t="n">
        <v>0.47</v>
      </c>
      <c r="IA411" s="1" t="n">
        <v>7.89</v>
      </c>
      <c r="IB411" s="1" t="n">
        <v>1.18</v>
      </c>
      <c r="IC411" s="1" t="n">
        <v>16.95</v>
      </c>
      <c r="ID411" s="1" t="n">
        <v>7.31</v>
      </c>
      <c r="IE411" s="1" t="n">
        <v>16.79</v>
      </c>
      <c r="IF411" s="1" t="n">
        <v>22.09</v>
      </c>
      <c r="IG411" s="1" t="n">
        <v>8.69</v>
      </c>
      <c r="IH411" s="1" t="n">
        <v>206.34</v>
      </c>
      <c r="II411" s="1" t="n">
        <v>0.83</v>
      </c>
      <c r="IJ411" s="1" t="n">
        <v>70.04</v>
      </c>
      <c r="IK411" s="1" t="n">
        <v>51.89</v>
      </c>
      <c r="IL411" s="1" t="n">
        <v>2705616.3</v>
      </c>
      <c r="IM411" s="1" t="n">
        <v>8806.48</v>
      </c>
      <c r="IN411" s="1" t="n">
        <v>45.56</v>
      </c>
      <c r="IO411" s="1" t="n">
        <v>0.3</v>
      </c>
      <c r="IP411" s="1" t="n">
        <v>0.2</v>
      </c>
      <c r="IQ411" s="1" t="n">
        <v>0.18</v>
      </c>
      <c r="IR411" s="1" t="n">
        <v>0.35</v>
      </c>
      <c r="IS411" s="1" t="n">
        <v>0.23</v>
      </c>
      <c r="IT411" s="1" t="n">
        <v>0.23</v>
      </c>
      <c r="IU411" s="1" t="n">
        <v>1.2</v>
      </c>
      <c r="IV411" s="1" t="n">
        <v>1.58</v>
      </c>
      <c r="IW411" s="1" t="n">
        <v>9.2</v>
      </c>
      <c r="IX411" s="1" t="n">
        <v>8.39</v>
      </c>
      <c r="IY411" s="1" t="n">
        <v>3.73</v>
      </c>
      <c r="IZ411" s="1" t="n">
        <v>2.93</v>
      </c>
      <c r="JA411" s="1" t="n">
        <v>1.19</v>
      </c>
      <c r="JB411" s="1" t="n">
        <v>0.05</v>
      </c>
      <c r="JC411" s="1" t="n">
        <v>19.98</v>
      </c>
      <c r="JD411" s="1" t="n">
        <v>11.19</v>
      </c>
      <c r="JE411" s="1" t="n">
        <v>1.52</v>
      </c>
      <c r="JF411" s="1" t="n">
        <v>0.11</v>
      </c>
      <c r="JG411" s="1" t="n">
        <v>0.01</v>
      </c>
      <c r="JH411" s="1" t="n">
        <v>7.28</v>
      </c>
      <c r="JI411" s="1" t="n">
        <v>6.02</v>
      </c>
      <c r="JJ411" s="1" t="n">
        <v>0.17</v>
      </c>
      <c r="JK411" s="1" t="n">
        <v>0.41</v>
      </c>
      <c r="JL411" s="1" t="n">
        <v>0.58</v>
      </c>
      <c r="JM411" s="1" t="n">
        <v>0.55</v>
      </c>
      <c r="JN411" s="1" t="n">
        <v>0.01</v>
      </c>
      <c r="JO411" s="1" t="n">
        <v>0.09</v>
      </c>
      <c r="JP411" s="1" t="n">
        <v>0.05</v>
      </c>
      <c r="JQ411" s="1" t="n">
        <v>0.04</v>
      </c>
      <c r="JR411" s="1" t="n">
        <v>0.04</v>
      </c>
      <c r="JS411" s="1" t="n">
        <v>0.01</v>
      </c>
      <c r="JT411" s="1" t="n">
        <v>0.11</v>
      </c>
      <c r="JU411" s="1" t="n">
        <v>0.09</v>
      </c>
      <c r="JV411" s="1" t="n">
        <v>53</v>
      </c>
      <c r="JW411" s="1" t="n">
        <v>3180</v>
      </c>
      <c r="JX411" s="1" t="n">
        <v>47.7</v>
      </c>
      <c r="JY411" s="1" t="n">
        <v>35.8375</v>
      </c>
      <c r="JZ411" s="1" t="n">
        <v>26.625</v>
      </c>
      <c r="KA411" s="1" t="n">
        <v>1597.5</v>
      </c>
      <c r="KB411" s="1" t="n">
        <v>30.6</v>
      </c>
      <c r="KC411" s="1" t="n">
        <v>10.75</v>
      </c>
      <c r="KD411" s="1" t="n">
        <v>645</v>
      </c>
      <c r="KE411" s="1" t="n">
        <v>78.511</v>
      </c>
      <c r="KF411" s="1" t="n">
        <v>131.511</v>
      </c>
      <c r="KG411" s="1" t="n">
        <v>201.685</v>
      </c>
    </row>
    <row r="412" customFormat="false" ht="15" hidden="false" customHeight="true" outlineLevel="0" collapsed="false">
      <c r="A412" s="1" t="n">
        <v>31431</v>
      </c>
      <c r="B412" s="1" t="n">
        <v>2</v>
      </c>
      <c r="C412" s="1" t="n">
        <v>46</v>
      </c>
      <c r="D412" s="1" t="n">
        <v>1</v>
      </c>
      <c r="E412" s="1" t="n">
        <v>1</v>
      </c>
      <c r="F412" s="1" t="n">
        <v>1</v>
      </c>
      <c r="G412" s="1" t="n">
        <v>1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</v>
      </c>
      <c r="N412" s="1" t="n">
        <v>0</v>
      </c>
      <c r="P412" s="1" t="n">
        <f aca="false">SUM(E412:O412)</f>
        <v>4</v>
      </c>
      <c r="Q412" s="1" t="n">
        <v>140</v>
      </c>
      <c r="R412" s="1" t="n">
        <v>86</v>
      </c>
      <c r="S412" s="1" t="n">
        <v>40</v>
      </c>
      <c r="T412" s="2" t="n">
        <v>83.3</v>
      </c>
      <c r="U412" s="3" t="n">
        <v>74.8</v>
      </c>
      <c r="V412" s="3" t="n">
        <v>161.5</v>
      </c>
      <c r="W412" s="2" t="n">
        <v>28.6785074140459</v>
      </c>
      <c r="X412" s="2" t="n">
        <v>1</v>
      </c>
      <c r="Y412" s="3" t="n">
        <v>86.5</v>
      </c>
      <c r="Z412" s="3" t="n">
        <v>108.5</v>
      </c>
      <c r="AD412" s="3" t="n">
        <v>44.7</v>
      </c>
      <c r="AO412" s="1" t="n">
        <v>94</v>
      </c>
      <c r="AP412" s="1" t="n">
        <v>129</v>
      </c>
      <c r="AQ412" s="1" t="n">
        <v>122</v>
      </c>
      <c r="AR412" s="1" t="n">
        <v>109</v>
      </c>
      <c r="AS412" s="1" t="n">
        <v>101</v>
      </c>
      <c r="AT412" s="1" t="n">
        <v>1</v>
      </c>
      <c r="AU412" s="1" t="n">
        <f aca="false">((AO412*15)+(AP412*30)+(AQ412*30)+(AR412*30)+(AS412*15))-(AO412*120)</f>
        <v>2445</v>
      </c>
      <c r="AV412" s="1" t="n">
        <f aca="false">((AO412*15)+(AP412*30)+(AQ412*30)+(AR412*30)+(AS412*15))</f>
        <v>13725</v>
      </c>
      <c r="BS412" s="1" t="n">
        <v>141</v>
      </c>
      <c r="BT412" s="1" t="n">
        <v>0</v>
      </c>
      <c r="BZ412" s="1" t="n">
        <v>87</v>
      </c>
      <c r="CA412" s="1" t="n">
        <v>0</v>
      </c>
      <c r="CB412" s="1" t="n">
        <v>2</v>
      </c>
    </row>
    <row r="413" customFormat="false" ht="15" hidden="false" customHeight="true" outlineLevel="0" collapsed="false">
      <c r="A413" s="1" t="n">
        <v>31436</v>
      </c>
      <c r="B413" s="1" t="n">
        <v>2</v>
      </c>
      <c r="C413" s="1" t="n">
        <v>60</v>
      </c>
      <c r="D413" s="1" t="n">
        <v>1</v>
      </c>
      <c r="E413" s="1" t="n">
        <v>0</v>
      </c>
      <c r="F413" s="1" t="n">
        <v>1</v>
      </c>
      <c r="G413" s="1" t="n">
        <v>1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</v>
      </c>
      <c r="N413" s="1" t="n">
        <v>0</v>
      </c>
      <c r="P413" s="1" t="n">
        <f aca="false">SUM(E413:O413)</f>
        <v>2</v>
      </c>
      <c r="Q413" s="1" t="n">
        <v>150</v>
      </c>
      <c r="R413" s="1" t="n">
        <v>80</v>
      </c>
      <c r="U413" s="3" t="n">
        <v>51.7</v>
      </c>
      <c r="V413" s="3" t="n">
        <v>156.5</v>
      </c>
      <c r="W413" s="2" t="n">
        <v>21.1087180638774</v>
      </c>
      <c r="X413" s="2" t="n">
        <v>0</v>
      </c>
      <c r="AD413" s="3" t="n">
        <v>31</v>
      </c>
      <c r="AO413" s="1" t="n">
        <v>190</v>
      </c>
      <c r="AP413" s="1" t="n">
        <v>245</v>
      </c>
      <c r="AQ413" s="1" t="n">
        <v>270</v>
      </c>
      <c r="AR413" s="1" t="n">
        <v>316</v>
      </c>
      <c r="AS413" s="1" t="n">
        <v>343</v>
      </c>
      <c r="AT413" s="1" t="n">
        <v>6</v>
      </c>
      <c r="AU413" s="1" t="n">
        <f aca="false">((AO413*15)+(AP413*30)+(AQ413*30)+(AR413*30)+(AS413*15))-(AO413*120)</f>
        <v>10125</v>
      </c>
      <c r="AV413" s="1" t="n">
        <f aca="false">((AO413*15)+(AP413*30)+(AQ413*30)+(AR413*30)+(AS413*15))</f>
        <v>32925</v>
      </c>
      <c r="AX413" s="4" t="n">
        <f aca="false">10000/SQRT((AO413*BE413)*(AVERAGE(AO413:AS413)*AVERAGE(BE413:BI413)))</f>
        <v>6.51647635568949</v>
      </c>
      <c r="AY413" s="4" t="n">
        <v>0</v>
      </c>
      <c r="AZ413" s="2" t="n">
        <f aca="false">(AO413*BE413)/405</f>
        <v>1.75456790123457</v>
      </c>
      <c r="BA413" s="2" t="n">
        <v>0</v>
      </c>
      <c r="BB413" s="2" t="n">
        <f aca="false">1/(LOG(BE413)+LOG(AO413))</f>
        <v>0.350677220447556</v>
      </c>
      <c r="BC413" s="2" t="n">
        <f aca="false">(BF413-BE413)/(AP413-AO413)</f>
        <v>0.217454545454545</v>
      </c>
      <c r="BD413" s="2" t="n">
        <f aca="false">(20*BE413)/((AO413/18)-3.5)</f>
        <v>10.6015748031496</v>
      </c>
      <c r="BE413" s="3" t="n">
        <v>3.74</v>
      </c>
      <c r="BF413" s="3" t="n">
        <v>15.7</v>
      </c>
      <c r="BG413" s="3" t="n">
        <v>10.1</v>
      </c>
      <c r="BH413" s="3" t="n">
        <v>14.6</v>
      </c>
      <c r="BI413" s="3" t="n">
        <v>16.6</v>
      </c>
      <c r="BJ413" s="2" t="n">
        <f aca="false">((BE413*15)+(BF413*30)+(BG413*30)+(BH413*30)+(BI413*15))-(BE413*120)</f>
        <v>1068.3</v>
      </c>
      <c r="BK413" s="2" t="n">
        <f aca="false">((BE413*15)+(BF413*30)+(BG413*30)+(BH413*30)+(BI413*15))</f>
        <v>1517.1</v>
      </c>
      <c r="BL413" s="2" t="n">
        <f aca="false">(1/BE413)</f>
        <v>0.267379679144385</v>
      </c>
      <c r="BM413" s="2" t="n">
        <f aca="false">(BJ413/AU413)</f>
        <v>0.105511111111111</v>
      </c>
      <c r="BN413" s="2" t="n">
        <f aca="false">(BK413/AV413)</f>
        <v>0.0460774487471526</v>
      </c>
      <c r="BO413" s="2" t="n">
        <f aca="false">(AX413*BM413)</f>
        <v>0.687560660818082</v>
      </c>
      <c r="BP413" s="2" t="n">
        <f aca="false">(AX413*BN413)</f>
        <v>0.300262605291314</v>
      </c>
      <c r="BQ413" s="2" t="n">
        <v>1</v>
      </c>
      <c r="BR413" s="4" t="n">
        <f aca="false">(BC413*BL413)</f>
        <v>0.0581429265921244</v>
      </c>
      <c r="BS413" s="1" t="n">
        <v>256</v>
      </c>
      <c r="BT413" s="1" t="n">
        <v>1</v>
      </c>
      <c r="BZ413" s="1" t="n">
        <v>328</v>
      </c>
      <c r="CA413" s="1" t="n">
        <v>1</v>
      </c>
      <c r="CN413" s="1" t="n">
        <v>1085</v>
      </c>
      <c r="CO413" s="1" t="n">
        <v>20.9400921658986</v>
      </c>
      <c r="CP413" s="1" t="n">
        <v>22.6783410138249</v>
      </c>
      <c r="CQ413" s="1" t="n">
        <v>8.95852534562212</v>
      </c>
      <c r="CR413" s="1" t="n">
        <v>4.89400921658986</v>
      </c>
      <c r="CS413" s="1" t="n">
        <v>2.07373271889401</v>
      </c>
      <c r="CT413" s="1" t="n">
        <v>58.4331797235023</v>
      </c>
      <c r="CU413" s="1" t="n">
        <v>2.98</v>
      </c>
      <c r="CV413" s="1" t="n">
        <v>4.03</v>
      </c>
      <c r="CW413" s="1" t="n">
        <v>4.58</v>
      </c>
      <c r="CX413" s="1" t="n">
        <v>0</v>
      </c>
      <c r="CY413" s="1" t="n">
        <v>2.48</v>
      </c>
      <c r="CZ413" s="1" t="n">
        <v>0</v>
      </c>
      <c r="DA413" s="1" t="n">
        <v>0</v>
      </c>
      <c r="DB413" s="1" t="n">
        <v>1.82</v>
      </c>
      <c r="DC413" s="1" t="n">
        <v>0</v>
      </c>
      <c r="DD413" s="1" t="n">
        <v>56.8</v>
      </c>
      <c r="DE413" s="1" t="n">
        <v>27.34</v>
      </c>
      <c r="DF413" s="1" t="n">
        <v>10.8</v>
      </c>
      <c r="DG413" s="1" t="n">
        <v>5.9</v>
      </c>
      <c r="DH413" s="1" t="n">
        <v>2.5</v>
      </c>
      <c r="DI413" s="1" t="n">
        <v>116</v>
      </c>
      <c r="DJ413" s="1" t="n">
        <v>158.5</v>
      </c>
      <c r="DK413" s="1" t="n">
        <v>32</v>
      </c>
      <c r="DL413" s="1" t="n">
        <v>11.7</v>
      </c>
      <c r="DM413" s="1" t="n">
        <v>1818</v>
      </c>
      <c r="DN413" s="1" t="n">
        <v>357</v>
      </c>
      <c r="DO413" s="1" t="n">
        <v>0.57</v>
      </c>
      <c r="DP413" s="1" t="n">
        <v>1.37</v>
      </c>
      <c r="DQ413" s="1" t="n">
        <v>0.74</v>
      </c>
      <c r="DR413" s="1" t="n">
        <v>1.93</v>
      </c>
      <c r="DS413" s="1" t="n">
        <v>27.3</v>
      </c>
      <c r="DT413" s="1" t="n">
        <v>41.9</v>
      </c>
      <c r="DU413" s="1" t="n">
        <v>3.45</v>
      </c>
      <c r="DV413" s="1" t="n">
        <v>12.7</v>
      </c>
      <c r="DW413" s="1" t="n">
        <v>2.49</v>
      </c>
      <c r="DX413" s="1" t="n">
        <v>1267</v>
      </c>
      <c r="DY413" s="1" t="n">
        <v>7.4</v>
      </c>
      <c r="DZ413" s="1" t="n">
        <v>1633</v>
      </c>
      <c r="EA413" s="1" t="n">
        <v>126</v>
      </c>
      <c r="EB413" s="1" t="n">
        <v>725</v>
      </c>
      <c r="EC413" s="1" t="n">
        <v>656</v>
      </c>
      <c r="ED413" s="1" t="n">
        <v>43</v>
      </c>
      <c r="EE413" s="1" t="n">
        <v>4.1</v>
      </c>
      <c r="EF413" s="1" t="n">
        <v>0</v>
      </c>
      <c r="EG413" s="1" t="n">
        <v>10</v>
      </c>
      <c r="EH413" s="1" t="n">
        <v>3</v>
      </c>
      <c r="EI413" s="1" t="n">
        <v>450</v>
      </c>
      <c r="EJ413" s="1" t="n">
        <v>10</v>
      </c>
      <c r="EK413" s="1" t="n">
        <v>1</v>
      </c>
      <c r="EL413" s="1" t="n">
        <v>250</v>
      </c>
      <c r="EM413" s="1" t="n">
        <v>1000</v>
      </c>
      <c r="EN413" s="1" t="n">
        <v>1000</v>
      </c>
      <c r="EO413" s="1" t="n">
        <v>3</v>
      </c>
      <c r="EP413" s="1" t="n">
        <v>1</v>
      </c>
      <c r="EQ413" s="1" t="n">
        <v>2</v>
      </c>
      <c r="ER413" s="1" t="n">
        <v>600</v>
      </c>
      <c r="ES413" s="1" t="n">
        <v>2</v>
      </c>
      <c r="ET413" s="1" t="n">
        <v>0</v>
      </c>
      <c r="EU413" s="1" t="n">
        <v>0</v>
      </c>
      <c r="EV413" s="1" t="n">
        <v>0</v>
      </c>
      <c r="EW413" s="1" t="n">
        <v>0</v>
      </c>
      <c r="EX413" s="1" t="n">
        <v>1</v>
      </c>
      <c r="EY413" s="1" t="n">
        <v>1</v>
      </c>
      <c r="EZ413" s="1" t="n">
        <v>10</v>
      </c>
      <c r="FA413" s="1" t="n">
        <v>1</v>
      </c>
      <c r="FB413" s="1" t="n">
        <v>2</v>
      </c>
      <c r="FC413" s="1" t="n">
        <v>3</v>
      </c>
      <c r="FD413" s="1" t="n">
        <v>5</v>
      </c>
      <c r="FE413" s="1" t="n">
        <v>1</v>
      </c>
      <c r="FF413" s="1" t="n">
        <v>1</v>
      </c>
      <c r="FG413" s="1" t="n">
        <v>3</v>
      </c>
      <c r="FH413" s="1" t="n">
        <v>0</v>
      </c>
      <c r="FI413" s="1" t="n">
        <v>0</v>
      </c>
      <c r="FJ413" s="1" t="n">
        <v>1</v>
      </c>
      <c r="FK413" s="1" t="n">
        <v>1</v>
      </c>
      <c r="FL413" s="1" t="n">
        <v>1</v>
      </c>
    </row>
    <row r="414" customFormat="false" ht="15" hidden="false" customHeight="true" outlineLevel="0" collapsed="false">
      <c r="A414" s="1" t="n">
        <v>31437</v>
      </c>
      <c r="B414" s="1" t="n">
        <v>1</v>
      </c>
      <c r="C414" s="1" t="n">
        <v>43</v>
      </c>
      <c r="D414" s="1" t="n">
        <v>1</v>
      </c>
      <c r="E414" s="1" t="n">
        <v>1</v>
      </c>
      <c r="F414" s="1" t="n">
        <v>0</v>
      </c>
      <c r="G414" s="1" t="n">
        <v>1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</v>
      </c>
      <c r="N414" s="1" t="n">
        <v>0</v>
      </c>
      <c r="P414" s="1" t="n">
        <f aca="false">SUM(E414:O414)</f>
        <v>2</v>
      </c>
      <c r="Q414" s="1" t="n">
        <v>138</v>
      </c>
      <c r="R414" s="1" t="n">
        <v>90</v>
      </c>
      <c r="U414" s="3" t="n">
        <v>79.8</v>
      </c>
      <c r="V414" s="3" t="n">
        <v>172</v>
      </c>
      <c r="W414" s="2" t="n">
        <v>26.9740400216333</v>
      </c>
      <c r="X414" s="2" t="n">
        <v>1</v>
      </c>
      <c r="AD414" s="3" t="n">
        <v>29.2</v>
      </c>
      <c r="AO414" s="1" t="n">
        <v>95</v>
      </c>
      <c r="AP414" s="1" t="n">
        <v>215</v>
      </c>
      <c r="AQ414" s="1" t="n">
        <v>203</v>
      </c>
      <c r="AR414" s="1" t="n">
        <v>125</v>
      </c>
      <c r="AS414" s="1" t="n">
        <v>103</v>
      </c>
      <c r="AT414" s="1" t="n">
        <v>1</v>
      </c>
      <c r="AU414" s="1" t="n">
        <f aca="false">((AO414*15)+(AP414*30)+(AQ414*30)+(AR414*30)+(AS414*15))-(AO414*120)</f>
        <v>7860</v>
      </c>
      <c r="AV414" s="1" t="n">
        <f aca="false">((AO414*15)+(AP414*30)+(AQ414*30)+(AR414*30)+(AS414*15))</f>
        <v>19260</v>
      </c>
      <c r="AX414" s="4" t="n">
        <f aca="false">10000/SQRT((AO414*BE414)*(AVERAGE(AO414:AS414)*AVERAGE(BE414:BI414)))</f>
        <v>1.33480417899996</v>
      </c>
      <c r="AY414" s="4" t="n">
        <v>1</v>
      </c>
      <c r="AZ414" s="2" t="n">
        <f aca="false">(AO414*BE414)/405</f>
        <v>4.8320987654321</v>
      </c>
      <c r="BA414" s="2" t="n">
        <v>1</v>
      </c>
      <c r="BB414" s="2" t="n">
        <f aca="false">1/(LOG(BE414)+LOG(AO414))</f>
        <v>0.30380446810247</v>
      </c>
      <c r="BC414" s="2" t="n">
        <f aca="false">(BF414-BE414)/(AP414-AO414)</f>
        <v>1.87</v>
      </c>
      <c r="BD414" s="2" t="n">
        <f aca="false">(20*BE414)/((AO414/18)-3.5)</f>
        <v>231.75</v>
      </c>
      <c r="BE414" s="3" t="n">
        <v>20.6</v>
      </c>
      <c r="BF414" s="3" t="n">
        <v>245</v>
      </c>
      <c r="BG414" s="3" t="n">
        <v>300</v>
      </c>
      <c r="BH414" s="3" t="n">
        <v>265</v>
      </c>
      <c r="BI414" s="3" t="n">
        <v>137</v>
      </c>
      <c r="BJ414" s="2" t="n">
        <f aca="false">((BE414*15)+(BF414*30)+(BG414*30)+(BH414*30)+(BI414*15))-(BE414*120)</f>
        <v>24192</v>
      </c>
      <c r="BK414" s="2" t="n">
        <f aca="false">((BE414*15)+(BF414*30)+(BG414*30)+(BH414*30)+(BI414*15))</f>
        <v>26664</v>
      </c>
      <c r="BL414" s="2" t="n">
        <f aca="false">(1/BE414)</f>
        <v>0.0485436893203883</v>
      </c>
      <c r="BM414" s="2" t="n">
        <f aca="false">(BJ414/AU414)</f>
        <v>3.07786259541985</v>
      </c>
      <c r="BN414" s="2" t="n">
        <f aca="false">(BK414/AV414)</f>
        <v>1.38442367601246</v>
      </c>
      <c r="BO414" s="2" t="n">
        <f aca="false">(AX414*BM414)</f>
        <v>4.10834385475408</v>
      </c>
      <c r="BP414" s="2" t="n">
        <f aca="false">(AX414*BN414)</f>
        <v>1.84793450824792</v>
      </c>
      <c r="BQ414" s="2" t="n">
        <v>2</v>
      </c>
      <c r="BR414" s="4" t="n">
        <f aca="false">(BC414*BL414)</f>
        <v>0.0907766990291262</v>
      </c>
      <c r="BS414" s="1" t="n">
        <v>207</v>
      </c>
      <c r="BT414" s="1" t="n">
        <v>1</v>
      </c>
      <c r="BZ414" s="1" t="n">
        <v>143</v>
      </c>
      <c r="CA414" s="1" t="n">
        <v>0</v>
      </c>
      <c r="CB414" s="1" t="n">
        <v>3</v>
      </c>
      <c r="CN414" s="1" t="n">
        <v>2344</v>
      </c>
      <c r="CO414" s="1" t="n">
        <v>14.061433447099</v>
      </c>
      <c r="CP414" s="1" t="n">
        <v>28.1403583617747</v>
      </c>
      <c r="CQ414" s="1" t="n">
        <v>10.3284982935154</v>
      </c>
      <c r="CR414" s="1" t="n">
        <v>9.17662116040956</v>
      </c>
      <c r="CS414" s="1" t="n">
        <v>3.60921501706485</v>
      </c>
      <c r="CT414" s="1" t="n">
        <v>57.8156996587031</v>
      </c>
      <c r="CU414" s="1" t="n">
        <v>5.61</v>
      </c>
      <c r="CV414" s="1" t="n">
        <v>6.89</v>
      </c>
      <c r="CW414" s="1" t="n">
        <v>14.34</v>
      </c>
      <c r="CX414" s="1" t="n">
        <v>0</v>
      </c>
      <c r="CY414" s="1" t="n">
        <v>1.67</v>
      </c>
      <c r="CZ414" s="1" t="n">
        <v>1.66</v>
      </c>
      <c r="DA414" s="1" t="n">
        <v>0.38</v>
      </c>
      <c r="DB414" s="1" t="n">
        <v>0</v>
      </c>
      <c r="DC414" s="1" t="n">
        <v>0</v>
      </c>
      <c r="DD414" s="1" t="n">
        <v>82.4</v>
      </c>
      <c r="DE414" s="1" t="n">
        <v>73.29</v>
      </c>
      <c r="DF414" s="1" t="n">
        <v>26.9</v>
      </c>
      <c r="DG414" s="1" t="n">
        <v>23.9</v>
      </c>
      <c r="DH414" s="1" t="n">
        <v>9.4</v>
      </c>
      <c r="DI414" s="1" t="n">
        <v>680</v>
      </c>
      <c r="DJ414" s="1" t="n">
        <v>338.8</v>
      </c>
      <c r="DK414" s="1" t="n">
        <v>21.2</v>
      </c>
      <c r="DL414" s="1" t="n">
        <v>25.7</v>
      </c>
      <c r="DM414" s="1" t="n">
        <v>1550</v>
      </c>
      <c r="DN414" s="1" t="n">
        <v>649</v>
      </c>
      <c r="DO414" s="1" t="n">
        <v>0.96</v>
      </c>
      <c r="DP414" s="1" t="n">
        <v>1.4</v>
      </c>
      <c r="DQ414" s="1" t="n">
        <v>1</v>
      </c>
      <c r="DR414" s="1" t="n">
        <v>2.92</v>
      </c>
      <c r="DS414" s="1" t="n">
        <v>101.7</v>
      </c>
      <c r="DT414" s="1" t="n">
        <v>96</v>
      </c>
      <c r="DU414" s="1" t="n">
        <v>2.3</v>
      </c>
      <c r="DV414" s="1" t="n">
        <v>10.06</v>
      </c>
      <c r="DW414" s="1" t="n">
        <v>1.21</v>
      </c>
      <c r="DX414" s="1" t="n">
        <v>1295</v>
      </c>
      <c r="DY414" s="1" t="n">
        <v>15.76</v>
      </c>
      <c r="DZ414" s="1" t="n">
        <v>1573</v>
      </c>
      <c r="EA414" s="1" t="n">
        <v>136</v>
      </c>
      <c r="EB414" s="1" t="n">
        <v>1975</v>
      </c>
      <c r="EC414" s="1" t="n">
        <v>764</v>
      </c>
      <c r="ED414" s="1" t="n">
        <v>75</v>
      </c>
      <c r="EE414" s="1" t="n">
        <v>7.7</v>
      </c>
      <c r="EF414" s="1" t="n">
        <v>0</v>
      </c>
      <c r="EG414" s="1" t="n">
        <v>0</v>
      </c>
      <c r="EH414" s="1" t="n">
        <v>0</v>
      </c>
      <c r="EI414" s="1" t="n">
        <v>0</v>
      </c>
      <c r="EJ414" s="1" t="n">
        <v>0</v>
      </c>
      <c r="EK414" s="1" t="n">
        <v>0</v>
      </c>
      <c r="EL414" s="1" t="n">
        <v>0</v>
      </c>
      <c r="EM414" s="1" t="n">
        <v>500</v>
      </c>
      <c r="EN414" s="1" t="n">
        <v>500</v>
      </c>
      <c r="EO414" s="1" t="n">
        <v>3</v>
      </c>
      <c r="EP414" s="1" t="n">
        <v>1</v>
      </c>
      <c r="EQ414" s="1" t="n">
        <v>1</v>
      </c>
      <c r="ER414" s="1" t="n">
        <v>600</v>
      </c>
      <c r="ES414" s="1" t="n">
        <v>2</v>
      </c>
      <c r="ET414" s="1" t="n">
        <v>0</v>
      </c>
      <c r="EU414" s="1" t="n">
        <v>0</v>
      </c>
      <c r="EV414" s="1" t="n">
        <v>0</v>
      </c>
      <c r="EW414" s="1" t="n">
        <v>0</v>
      </c>
      <c r="EX414" s="1" t="n">
        <v>1</v>
      </c>
      <c r="EY414" s="1" t="n">
        <v>1</v>
      </c>
      <c r="EZ414" s="1" t="n">
        <v>2</v>
      </c>
      <c r="FA414" s="1" t="n">
        <v>0</v>
      </c>
      <c r="FB414" s="1" t="n">
        <v>0</v>
      </c>
      <c r="FC414" s="1" t="n">
        <v>0</v>
      </c>
      <c r="FD414" s="1" t="n">
        <v>0</v>
      </c>
      <c r="FE414" s="1" t="n">
        <v>0</v>
      </c>
      <c r="FF414" s="1" t="n">
        <v>1</v>
      </c>
      <c r="FG414" s="1" t="n">
        <v>2</v>
      </c>
      <c r="FH414" s="1" t="n">
        <v>1</v>
      </c>
      <c r="FI414" s="1" t="n">
        <v>12</v>
      </c>
      <c r="FJ414" s="1" t="n">
        <v>4</v>
      </c>
      <c r="FK414" s="1" t="n">
        <v>0</v>
      </c>
      <c r="FL414" s="1" t="n">
        <v>5</v>
      </c>
      <c r="FM414" s="1" t="n">
        <v>31</v>
      </c>
      <c r="FN414" s="1" t="n">
        <v>31</v>
      </c>
      <c r="FO414" s="1" t="n">
        <v>1</v>
      </c>
      <c r="FP414" s="1" t="n">
        <v>1</v>
      </c>
      <c r="FQ414" s="1" t="n">
        <v>30.6</v>
      </c>
      <c r="FR414" s="1" t="n">
        <v>281.831</v>
      </c>
      <c r="FS414" s="1" t="n">
        <v>0</v>
      </c>
      <c r="FT414" s="1" t="n">
        <v>4</v>
      </c>
      <c r="FU414" s="1" t="n">
        <v>4</v>
      </c>
      <c r="FV414" s="1" t="n">
        <v>1</v>
      </c>
      <c r="FW414" s="1" t="n">
        <v>1668.29</v>
      </c>
      <c r="FX414" s="1" t="n">
        <v>32.81</v>
      </c>
      <c r="FY414" s="1" t="n">
        <v>10.21</v>
      </c>
      <c r="FZ414" s="1" t="n">
        <v>12.14</v>
      </c>
      <c r="GA414" s="1" t="n">
        <v>22.18</v>
      </c>
      <c r="GB414" s="1" t="n">
        <v>305.69</v>
      </c>
      <c r="GC414" s="1" t="n">
        <v>12.81</v>
      </c>
      <c r="GD414" s="1" t="n">
        <v>5.84</v>
      </c>
      <c r="GE414" s="1" t="n">
        <v>2.47</v>
      </c>
      <c r="GF414" s="1" t="n">
        <v>95.99</v>
      </c>
      <c r="GG414" s="1" t="n">
        <v>0.4</v>
      </c>
      <c r="GH414" s="1" t="n">
        <v>4.21</v>
      </c>
      <c r="GI414" s="1" t="n">
        <v>3.77</v>
      </c>
      <c r="GJ414" s="1" t="n">
        <v>18.13</v>
      </c>
      <c r="GK414" s="1" t="n">
        <v>17.61</v>
      </c>
      <c r="GL414" s="1" t="n">
        <v>3.21</v>
      </c>
      <c r="GM414" s="1" t="n">
        <v>5.49</v>
      </c>
      <c r="GN414" s="1" t="n">
        <v>0</v>
      </c>
      <c r="GO414" s="1" t="n">
        <v>11.86</v>
      </c>
      <c r="GP414" s="1" t="n">
        <v>0.89</v>
      </c>
      <c r="GQ414" s="1" t="n">
        <v>0.86</v>
      </c>
      <c r="GR414" s="1" t="n">
        <v>0.23</v>
      </c>
      <c r="GS414" s="1" t="n">
        <v>588.81</v>
      </c>
      <c r="GT414" s="1" t="n">
        <v>8.5</v>
      </c>
      <c r="GU414" s="1" t="n">
        <v>0.32</v>
      </c>
      <c r="GV414" s="1" t="n">
        <v>251.22</v>
      </c>
      <c r="GW414" s="1" t="n">
        <v>891.34</v>
      </c>
      <c r="GX414" s="1" t="n">
        <v>1702.51</v>
      </c>
      <c r="GY414" s="1" t="n">
        <v>1082.85</v>
      </c>
      <c r="GZ414" s="1" t="n">
        <v>4.1</v>
      </c>
      <c r="HA414" s="1" t="n">
        <v>1.19</v>
      </c>
      <c r="HB414" s="1" t="n">
        <v>1.79</v>
      </c>
      <c r="HC414" s="1" t="n">
        <v>0</v>
      </c>
      <c r="HD414" s="1" t="n">
        <v>21.93</v>
      </c>
      <c r="HE414" s="1" t="n">
        <v>118.64</v>
      </c>
      <c r="HF414" s="1" t="n">
        <v>0.86</v>
      </c>
      <c r="HG414" s="1" t="n">
        <v>0.73</v>
      </c>
      <c r="HH414" s="1" t="n">
        <v>9.87</v>
      </c>
      <c r="HI414" s="1" t="n">
        <v>2.04</v>
      </c>
      <c r="HJ414" s="1" t="n">
        <v>0.86</v>
      </c>
      <c r="HK414" s="1" t="n">
        <v>0.34</v>
      </c>
      <c r="HL414" s="1" t="n">
        <v>153.08</v>
      </c>
      <c r="HM414" s="1" t="n">
        <v>1.41</v>
      </c>
      <c r="HN414" s="1" t="n">
        <v>16.91</v>
      </c>
      <c r="HO414" s="1" t="n">
        <v>2213.1</v>
      </c>
      <c r="HP414" s="1" t="n">
        <v>1271</v>
      </c>
      <c r="HQ414" s="1" t="n">
        <v>9.05</v>
      </c>
      <c r="HR414" s="1" t="n">
        <v>466.89</v>
      </c>
      <c r="HS414" s="1" t="n">
        <v>69.87</v>
      </c>
      <c r="HT414" s="1" t="n">
        <v>1612.57</v>
      </c>
      <c r="HU414" s="1" t="n">
        <v>184.44</v>
      </c>
      <c r="HV414" s="1" t="n">
        <v>45.7</v>
      </c>
      <c r="HW414" s="1" t="n">
        <v>3.91</v>
      </c>
      <c r="HX414" s="1" t="n">
        <v>2.68</v>
      </c>
      <c r="HY414" s="1" t="n">
        <v>3.31</v>
      </c>
      <c r="HZ414" s="1" t="n">
        <v>0.26</v>
      </c>
      <c r="IA414" s="1" t="n">
        <v>8.6</v>
      </c>
      <c r="IB414" s="1" t="n">
        <v>1.48</v>
      </c>
      <c r="IC414" s="1" t="n">
        <v>14.83</v>
      </c>
      <c r="ID414" s="1" t="n">
        <v>4.76</v>
      </c>
      <c r="IE414" s="1" t="n">
        <v>9.78</v>
      </c>
      <c r="IF414" s="1" t="n">
        <v>15.6</v>
      </c>
      <c r="IG414" s="1" t="n">
        <v>7.35</v>
      </c>
      <c r="IH414" s="1" t="n">
        <v>63.16</v>
      </c>
      <c r="II414" s="1" t="n">
        <v>0</v>
      </c>
      <c r="IJ414" s="1" t="n">
        <v>119.64</v>
      </c>
      <c r="IK414" s="1" t="n">
        <v>16.96</v>
      </c>
      <c r="IL414" s="1" t="n">
        <v>2778878.8</v>
      </c>
      <c r="IM414" s="1" t="n">
        <v>9090.51</v>
      </c>
      <c r="IN414" s="1" t="n">
        <v>32.5</v>
      </c>
      <c r="IO414" s="1" t="n">
        <v>0.12</v>
      </c>
      <c r="IP414" s="1" t="n">
        <v>0.13</v>
      </c>
      <c r="IQ414" s="1" t="n">
        <v>0.14</v>
      </c>
      <c r="IR414" s="1" t="n">
        <v>0.25</v>
      </c>
      <c r="IS414" s="1" t="n">
        <v>0.18</v>
      </c>
      <c r="IT414" s="1" t="n">
        <v>0.08</v>
      </c>
      <c r="IU414" s="1" t="n">
        <v>0.54</v>
      </c>
      <c r="IV414" s="1" t="n">
        <v>0.78</v>
      </c>
      <c r="IW414" s="1" t="n">
        <v>5.14</v>
      </c>
      <c r="IX414" s="1" t="n">
        <v>5.84</v>
      </c>
      <c r="IY414" s="1" t="n">
        <v>2.06</v>
      </c>
      <c r="IZ414" s="1" t="n">
        <v>2.13</v>
      </c>
      <c r="JA414" s="1" t="n">
        <v>0.5</v>
      </c>
      <c r="JB414" s="1" t="n">
        <v>0.05</v>
      </c>
      <c r="JC414" s="1" t="n">
        <v>13.54</v>
      </c>
      <c r="JD414" s="1" t="n">
        <v>8.69</v>
      </c>
      <c r="JE414" s="1" t="n">
        <v>1.32</v>
      </c>
      <c r="JF414" s="1" t="n">
        <v>0.04</v>
      </c>
      <c r="JG414" s="1" t="n">
        <v>0</v>
      </c>
      <c r="JH414" s="1" t="n">
        <v>5.78</v>
      </c>
      <c r="JI414" s="1" t="n">
        <v>5.91</v>
      </c>
      <c r="JJ414" s="1" t="n">
        <v>0.14</v>
      </c>
      <c r="JK414" s="1" t="n">
        <v>0.36</v>
      </c>
      <c r="JL414" s="1" t="n">
        <v>0.28</v>
      </c>
      <c r="JM414" s="1" t="n">
        <v>0.41</v>
      </c>
      <c r="JN414" s="1" t="n">
        <v>0</v>
      </c>
      <c r="JO414" s="1" t="n">
        <v>0.02</v>
      </c>
      <c r="JP414" s="1" t="n">
        <v>0.01</v>
      </c>
      <c r="JQ414" s="1" t="n">
        <v>0</v>
      </c>
      <c r="JR414" s="1" t="n">
        <v>0</v>
      </c>
      <c r="JS414" s="1" t="n">
        <v>0</v>
      </c>
      <c r="JT414" s="1" t="n">
        <v>0.01</v>
      </c>
      <c r="JU414" s="1" t="n">
        <v>0.01</v>
      </c>
      <c r="JV414" s="1" t="n">
        <v>65</v>
      </c>
      <c r="JW414" s="1" t="n">
        <v>3900</v>
      </c>
      <c r="JX414" s="1" t="n">
        <v>58.5</v>
      </c>
      <c r="JY414" s="1" t="n">
        <v>4.8375</v>
      </c>
      <c r="JZ414" s="1" t="n">
        <v>4.5</v>
      </c>
      <c r="KA414" s="1" t="n">
        <v>270</v>
      </c>
      <c r="KB414" s="1" t="n">
        <v>58.2702</v>
      </c>
      <c r="KC414" s="1" t="n">
        <v>22.593</v>
      </c>
      <c r="KD414" s="1" t="n">
        <v>1355.58</v>
      </c>
      <c r="KE414" s="1" t="n">
        <v>28.325</v>
      </c>
      <c r="KF414" s="1" t="n">
        <v>93.325</v>
      </c>
      <c r="KG414" s="1" t="n">
        <v>68.7147</v>
      </c>
    </row>
    <row r="415" customFormat="false" ht="15" hidden="false" customHeight="true" outlineLevel="0" collapsed="false">
      <c r="A415" s="1" t="n">
        <v>31439</v>
      </c>
      <c r="B415" s="1" t="n">
        <v>1</v>
      </c>
      <c r="C415" s="1" t="n">
        <v>55</v>
      </c>
      <c r="D415" s="1" t="n">
        <v>1</v>
      </c>
      <c r="E415" s="1" t="n">
        <v>1</v>
      </c>
      <c r="F415" s="1" t="n">
        <v>1</v>
      </c>
      <c r="G415" s="1" t="n">
        <v>1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</v>
      </c>
      <c r="P415" s="1" t="n">
        <f aca="false">SUM(E415:O415)</f>
        <v>3</v>
      </c>
      <c r="Q415" s="1" t="n">
        <v>132</v>
      </c>
      <c r="R415" s="1" t="n">
        <v>96</v>
      </c>
      <c r="U415" s="3" t="n">
        <v>91</v>
      </c>
      <c r="V415" s="3" t="n">
        <v>185</v>
      </c>
      <c r="W415" s="2" t="n">
        <v>26.5887509130752</v>
      </c>
      <c r="X415" s="2" t="n">
        <v>1</v>
      </c>
      <c r="Y415" s="3" t="n">
        <v>95</v>
      </c>
      <c r="Z415" s="3" t="n">
        <v>111</v>
      </c>
      <c r="AD415" s="3" t="n">
        <v>29.3</v>
      </c>
      <c r="AO415" s="1" t="n">
        <v>103</v>
      </c>
      <c r="AP415" s="1" t="n">
        <v>166</v>
      </c>
      <c r="AQ415" s="1" t="n">
        <v>216</v>
      </c>
      <c r="AR415" s="1" t="n">
        <v>127</v>
      </c>
      <c r="AS415" s="1" t="n">
        <v>99</v>
      </c>
      <c r="AT415" s="1" t="n">
        <v>2</v>
      </c>
      <c r="AU415" s="1" t="n">
        <f aca="false">((AO415*15)+(AP415*30)+(AQ415*30)+(AR415*30)+(AS415*15))-(AO415*120)</f>
        <v>5940</v>
      </c>
      <c r="AV415" s="1" t="n">
        <f aca="false">((AO415*15)+(AP415*30)+(AQ415*30)+(AR415*30)+(AS415*15))</f>
        <v>18300</v>
      </c>
      <c r="AW415" s="1" t="n">
        <v>5.62</v>
      </c>
      <c r="AX415" s="4" t="n">
        <f aca="false">10000/SQRT((AO415*BE415)*(AVERAGE(AO415:AS415)*AVERAGE(BE415:BI415)))</f>
        <v>1.52850011276255</v>
      </c>
      <c r="AY415" s="4" t="n">
        <v>1</v>
      </c>
      <c r="AZ415" s="2" t="n">
        <f aca="false">(AO415*BE415)/405</f>
        <v>5.36617283950617</v>
      </c>
      <c r="BA415" s="2" t="n">
        <v>1</v>
      </c>
      <c r="BB415" s="2" t="n">
        <f aca="false">1/(LOG(BE415)+LOG(AO415))</f>
        <v>0.299659615443921</v>
      </c>
      <c r="BC415" s="2" t="n">
        <f aca="false">(BF415-BE415)/(AP415-AO415)</f>
        <v>0.512698412698413</v>
      </c>
      <c r="BD415" s="2" t="n">
        <f aca="false">(20*BE415)/((AO415/18)-3.5)</f>
        <v>189.9</v>
      </c>
      <c r="BE415" s="3" t="n">
        <v>21.1</v>
      </c>
      <c r="BF415" s="3" t="n">
        <v>53.4</v>
      </c>
      <c r="BG415" s="3" t="n">
        <v>159</v>
      </c>
      <c r="BH415" s="3" t="n">
        <v>272</v>
      </c>
      <c r="BI415" s="3" t="n">
        <v>187</v>
      </c>
      <c r="BJ415" s="2" t="n">
        <f aca="false">((BE415*15)+(BF415*30)+(BG415*30)+(BH415*30)+(BI415*15))-(BE415*120)</f>
        <v>15121.5</v>
      </c>
      <c r="BK415" s="2" t="n">
        <f aca="false">((BE415*15)+(BF415*30)+(BG415*30)+(BH415*30)+(BI415*15))</f>
        <v>17653.5</v>
      </c>
      <c r="BL415" s="2" t="n">
        <f aca="false">(1/BE415)</f>
        <v>0.0473933649289099</v>
      </c>
      <c r="BM415" s="2" t="n">
        <f aca="false">(BJ415/AU415)</f>
        <v>2.54570707070707</v>
      </c>
      <c r="BN415" s="2" t="n">
        <f aca="false">(BK415/AV415)</f>
        <v>0.964672131147541</v>
      </c>
      <c r="BO415" s="2" t="n">
        <f aca="false">(AX415*BM415)</f>
        <v>3.89111354463617</v>
      </c>
      <c r="BP415" s="2" t="n">
        <f aca="false">(AX415*BN415)</f>
        <v>1.4745014612379</v>
      </c>
      <c r="BQ415" s="2" t="n">
        <v>2</v>
      </c>
      <c r="BR415" s="4" t="n">
        <f aca="false">(BC415*BL415)</f>
        <v>0.0242985029714887</v>
      </c>
      <c r="BS415" s="1" t="n">
        <v>158</v>
      </c>
      <c r="BT415" s="1" t="n">
        <v>0</v>
      </c>
      <c r="BZ415" s="1" t="n">
        <v>70</v>
      </c>
      <c r="CA415" s="1" t="n">
        <v>0</v>
      </c>
      <c r="CB415" s="1" t="n">
        <v>2</v>
      </c>
      <c r="FM415" s="1" t="n">
        <v>25</v>
      </c>
      <c r="FN415" s="1" t="n">
        <v>25</v>
      </c>
      <c r="FO415" s="1" t="n">
        <v>1</v>
      </c>
      <c r="FP415" s="1" t="n">
        <v>1</v>
      </c>
      <c r="FQ415" s="1" t="n">
        <v>34.46036</v>
      </c>
      <c r="FR415" s="1" t="n">
        <v>180.4549</v>
      </c>
      <c r="FS415" s="1" t="n">
        <v>0.11</v>
      </c>
      <c r="FT415" s="1" t="n">
        <v>2</v>
      </c>
      <c r="FU415" s="1" t="n">
        <v>4</v>
      </c>
      <c r="FV415" s="1" t="n">
        <v>1</v>
      </c>
      <c r="FW415" s="1" t="n">
        <v>1758.09</v>
      </c>
      <c r="FX415" s="1" t="n">
        <v>68.7</v>
      </c>
      <c r="FY415" s="1" t="n">
        <v>37.61</v>
      </c>
      <c r="FZ415" s="1" t="n">
        <v>34.63</v>
      </c>
      <c r="GA415" s="1" t="n">
        <v>14.42</v>
      </c>
      <c r="GB415" s="1" t="n">
        <v>253.53</v>
      </c>
      <c r="GC415" s="1" t="n">
        <v>33.77</v>
      </c>
      <c r="GD415" s="1" t="n">
        <v>27.46</v>
      </c>
      <c r="GE415" s="1" t="n">
        <v>17.46</v>
      </c>
      <c r="GF415" s="1" t="n">
        <v>99.89</v>
      </c>
      <c r="GG415" s="1" t="n">
        <v>1.84</v>
      </c>
      <c r="GH415" s="1" t="n">
        <v>19.93</v>
      </c>
      <c r="GI415" s="1" t="n">
        <v>5.82</v>
      </c>
      <c r="GJ415" s="1" t="n">
        <v>22.17</v>
      </c>
      <c r="GK415" s="1" t="n">
        <v>23.61</v>
      </c>
      <c r="GL415" s="1" t="n">
        <v>9.76</v>
      </c>
      <c r="GM415" s="1" t="n">
        <v>7.81</v>
      </c>
      <c r="GN415" s="1" t="n">
        <v>0</v>
      </c>
      <c r="GO415" s="1" t="n">
        <v>12.86</v>
      </c>
      <c r="GP415" s="1" t="n">
        <v>3.61</v>
      </c>
      <c r="GQ415" s="1" t="n">
        <v>3.25</v>
      </c>
      <c r="GR415" s="1" t="n">
        <v>1.1</v>
      </c>
      <c r="GS415" s="1" t="n">
        <v>958.84</v>
      </c>
      <c r="GT415" s="1" t="n">
        <v>10.84</v>
      </c>
      <c r="GU415" s="1" t="n">
        <v>1.1</v>
      </c>
      <c r="GV415" s="1" t="n">
        <v>304.49</v>
      </c>
      <c r="GW415" s="1" t="n">
        <v>1399.91</v>
      </c>
      <c r="GX415" s="1" t="n">
        <v>2746.27</v>
      </c>
      <c r="GY415" s="1" t="n">
        <v>1546.71</v>
      </c>
      <c r="GZ415" s="1" t="n">
        <v>7.55</v>
      </c>
      <c r="HA415" s="1" t="n">
        <v>1.32</v>
      </c>
      <c r="HB415" s="1" t="n">
        <v>2.1</v>
      </c>
      <c r="HC415" s="1" t="n">
        <v>0</v>
      </c>
      <c r="HD415" s="1" t="n">
        <v>52.04</v>
      </c>
      <c r="HE415" s="1" t="n">
        <v>177.55</v>
      </c>
      <c r="HF415" s="1" t="n">
        <v>1.42</v>
      </c>
      <c r="HG415" s="1" t="n">
        <v>1.67</v>
      </c>
      <c r="HH415" s="1" t="n">
        <v>16.53</v>
      </c>
      <c r="HI415" s="1" t="n">
        <v>4.94</v>
      </c>
      <c r="HJ415" s="1" t="n">
        <v>1.74</v>
      </c>
      <c r="HK415" s="1" t="n">
        <v>0.95</v>
      </c>
      <c r="HL415" s="1" t="n">
        <v>312.29</v>
      </c>
      <c r="HM415" s="1" t="n">
        <v>5.37</v>
      </c>
      <c r="HN415" s="1" t="n">
        <v>51.55</v>
      </c>
      <c r="HO415" s="1" t="n">
        <v>3072.11</v>
      </c>
      <c r="HP415" s="1" t="n">
        <v>2752.58</v>
      </c>
      <c r="HQ415" s="1" t="n">
        <v>61.53</v>
      </c>
      <c r="HR415" s="1" t="n">
        <v>1297</v>
      </c>
      <c r="HS415" s="1" t="n">
        <v>396.32</v>
      </c>
      <c r="HT415" s="1" t="n">
        <v>4511.56</v>
      </c>
      <c r="HU415" s="1" t="n">
        <v>750.96</v>
      </c>
      <c r="HV415" s="1" t="n">
        <v>261.72</v>
      </c>
      <c r="HW415" s="1" t="n">
        <v>6.07</v>
      </c>
      <c r="HX415" s="1" t="n">
        <v>5.75</v>
      </c>
      <c r="HY415" s="1" t="n">
        <v>4.87</v>
      </c>
      <c r="HZ415" s="1" t="n">
        <v>0.34</v>
      </c>
      <c r="IA415" s="1" t="n">
        <v>6.04</v>
      </c>
      <c r="IB415" s="1" t="n">
        <v>1.34</v>
      </c>
      <c r="IC415" s="1" t="n">
        <v>13.56</v>
      </c>
      <c r="ID415" s="1" t="n">
        <v>5.82</v>
      </c>
      <c r="IE415" s="1" t="n">
        <v>19.31</v>
      </c>
      <c r="IF415" s="1" t="n">
        <v>19.54</v>
      </c>
      <c r="IG415" s="1" t="n">
        <v>9.02</v>
      </c>
      <c r="IH415" s="1" t="n">
        <v>235.47</v>
      </c>
      <c r="II415" s="1" t="n">
        <v>2.19</v>
      </c>
      <c r="IJ415" s="1" t="n">
        <v>63.96</v>
      </c>
      <c r="IK415" s="1" t="n">
        <v>58.02</v>
      </c>
      <c r="IL415" s="1" t="n">
        <v>1355794.9</v>
      </c>
      <c r="IM415" s="1" t="n">
        <v>5347.67</v>
      </c>
      <c r="IN415" s="1" t="n">
        <v>41.18</v>
      </c>
      <c r="IO415" s="1" t="n">
        <v>0.34</v>
      </c>
      <c r="IP415" s="1" t="n">
        <v>0.22</v>
      </c>
      <c r="IQ415" s="1" t="n">
        <v>0.15</v>
      </c>
      <c r="IR415" s="1" t="n">
        <v>0.3</v>
      </c>
      <c r="IS415" s="1" t="n">
        <v>0.42</v>
      </c>
      <c r="IT415" s="1" t="n">
        <v>0.23</v>
      </c>
      <c r="IU415" s="1" t="n">
        <v>1.4</v>
      </c>
      <c r="IV415" s="1" t="n">
        <v>1.73</v>
      </c>
      <c r="IW415" s="1" t="n">
        <v>9.18</v>
      </c>
      <c r="IX415" s="1" t="n">
        <v>8.59</v>
      </c>
      <c r="IY415" s="1" t="n">
        <v>4.18</v>
      </c>
      <c r="IZ415" s="1" t="n">
        <v>2.8</v>
      </c>
      <c r="JA415" s="1" t="n">
        <v>1.13</v>
      </c>
      <c r="JB415" s="1" t="n">
        <v>0.09</v>
      </c>
      <c r="JC415" s="1" t="n">
        <v>15.88</v>
      </c>
      <c r="JD415" s="1" t="n">
        <v>9.8</v>
      </c>
      <c r="JE415" s="1" t="n">
        <v>0.68</v>
      </c>
      <c r="JF415" s="1" t="n">
        <v>0.14</v>
      </c>
      <c r="JG415" s="1" t="n">
        <v>0.01</v>
      </c>
      <c r="JH415" s="1" t="n">
        <v>7.23</v>
      </c>
      <c r="JI415" s="1" t="n">
        <v>5.03</v>
      </c>
      <c r="JJ415" s="1" t="n">
        <v>0.06</v>
      </c>
      <c r="JK415" s="1" t="n">
        <v>0.11</v>
      </c>
      <c r="JL415" s="1" t="n">
        <v>0.71</v>
      </c>
      <c r="JM415" s="1" t="n">
        <v>0.47</v>
      </c>
      <c r="JN415" s="1" t="n">
        <v>0.01</v>
      </c>
      <c r="JO415" s="1" t="n">
        <v>0.09</v>
      </c>
      <c r="JP415" s="1" t="n">
        <v>0.03</v>
      </c>
      <c r="JQ415" s="1" t="n">
        <v>0.04</v>
      </c>
      <c r="JR415" s="1" t="n">
        <v>0.04</v>
      </c>
      <c r="JS415" s="1" t="n">
        <v>0.01</v>
      </c>
      <c r="JT415" s="1" t="n">
        <v>0.13</v>
      </c>
      <c r="JU415" s="1" t="n">
        <v>0.1</v>
      </c>
      <c r="JV415" s="1" t="n">
        <v>44</v>
      </c>
      <c r="JW415" s="1" t="n">
        <v>2640</v>
      </c>
      <c r="JX415" s="1" t="n">
        <v>39.6</v>
      </c>
      <c r="JY415" s="1" t="n">
        <v>25.8875</v>
      </c>
      <c r="JZ415" s="1" t="n">
        <v>18.125</v>
      </c>
      <c r="KA415" s="1" t="n">
        <v>1087.5</v>
      </c>
      <c r="KB415" s="1" t="n">
        <v>5.7</v>
      </c>
      <c r="KC415" s="1" t="n">
        <v>1.875</v>
      </c>
      <c r="KD415" s="1" t="n">
        <v>112.5</v>
      </c>
      <c r="KE415" s="1" t="n">
        <v>31.19</v>
      </c>
      <c r="KF415" s="1" t="n">
        <v>75.19</v>
      </c>
      <c r="KG415" s="1" t="n">
        <v>80.3345</v>
      </c>
    </row>
    <row r="416" customFormat="false" ht="15" hidden="false" customHeight="true" outlineLevel="0" collapsed="false">
      <c r="A416" s="1" t="n">
        <v>31440</v>
      </c>
      <c r="B416" s="1" t="n">
        <v>2</v>
      </c>
      <c r="C416" s="1" t="n">
        <v>40</v>
      </c>
      <c r="D416" s="1" t="n">
        <v>1</v>
      </c>
      <c r="E416" s="1" t="n">
        <v>1</v>
      </c>
      <c r="F416" s="1" t="n">
        <v>0</v>
      </c>
      <c r="G416" s="1" t="n">
        <v>1</v>
      </c>
      <c r="H416" s="1" t="n">
        <v>0</v>
      </c>
      <c r="I416" s="1" t="n">
        <v>0</v>
      </c>
      <c r="J416" s="1" t="n">
        <v>0</v>
      </c>
      <c r="K416" s="1" t="n">
        <v>1</v>
      </c>
      <c r="L416" s="1" t="n">
        <v>0</v>
      </c>
      <c r="M416" s="1" t="n">
        <v>1</v>
      </c>
      <c r="P416" s="1" t="n">
        <f aca="false">SUM(E416:O416)</f>
        <v>4</v>
      </c>
      <c r="Q416" s="1" t="n">
        <v>122</v>
      </c>
      <c r="R416" s="1" t="n">
        <v>80</v>
      </c>
      <c r="U416" s="3" t="n">
        <v>71.5</v>
      </c>
      <c r="V416" s="3" t="n">
        <v>155.5</v>
      </c>
      <c r="W416" s="2" t="n">
        <v>29.5695867495167</v>
      </c>
      <c r="X416" s="2" t="n">
        <v>1</v>
      </c>
      <c r="Y416" s="3" t="n">
        <v>90</v>
      </c>
      <c r="Z416" s="3" t="n">
        <v>107.5</v>
      </c>
      <c r="AD416" s="3" t="n">
        <v>47.1</v>
      </c>
      <c r="AO416" s="1" t="n">
        <v>91</v>
      </c>
      <c r="AP416" s="1" t="n">
        <v>140</v>
      </c>
      <c r="AQ416" s="1" t="n">
        <v>104</v>
      </c>
      <c r="AR416" s="1" t="n">
        <v>100</v>
      </c>
      <c r="AS416" s="1" t="n">
        <v>102</v>
      </c>
      <c r="AT416" s="1" t="n">
        <v>1</v>
      </c>
      <c r="AU416" s="1" t="n">
        <f aca="false">((AO416*15)+(AP416*30)+(AQ416*30)+(AR416*30)+(AS416*15))-(AO416*120)</f>
        <v>2295</v>
      </c>
      <c r="AV416" s="1" t="n">
        <f aca="false">((AO416*15)+(AP416*30)+(AQ416*30)+(AR416*30)+(AS416*15))</f>
        <v>13215</v>
      </c>
      <c r="AX416" s="4" t="n">
        <f aca="false">10000/SQRT((AO416*BE416)*(AVERAGE(AO416:AS416)*AVERAGE(BE416:BI416)))</f>
        <v>2.19721389841307</v>
      </c>
      <c r="AY416" s="4" t="n">
        <v>1</v>
      </c>
      <c r="AZ416" s="2" t="n">
        <f aca="false">(AO416*BE416)/405</f>
        <v>5.48246913580247</v>
      </c>
      <c r="BA416" s="2" t="n">
        <v>1</v>
      </c>
      <c r="BB416" s="2" t="n">
        <f aca="false">1/(LOG(BE416)+LOG(AO416))</f>
        <v>0.298825804165334</v>
      </c>
      <c r="BC416" s="2" t="n">
        <f aca="false">(BF416-BE416)/(AP416-AO416)</f>
        <v>2.33877551020408</v>
      </c>
      <c r="BD416" s="2" t="n">
        <f aca="false">(20*BE416)/((AO416/18)-3.5)</f>
        <v>313.714285714286</v>
      </c>
      <c r="BE416" s="3" t="n">
        <v>24.4</v>
      </c>
      <c r="BF416" s="3" t="n">
        <v>139</v>
      </c>
      <c r="BG416" s="3" t="n">
        <v>100</v>
      </c>
      <c r="BH416" s="3" t="n">
        <v>90</v>
      </c>
      <c r="BI416" s="3" t="n">
        <v>80.9</v>
      </c>
      <c r="BJ416" s="2" t="n">
        <f aca="false">((BE416*15)+(BF416*30)+(BG416*30)+(BH416*30)+(BI416*15))-(BE416*120)</f>
        <v>8521.5</v>
      </c>
      <c r="BK416" s="2" t="n">
        <f aca="false">((BE416*15)+(BF416*30)+(BG416*30)+(BH416*30)+(BI416*15))</f>
        <v>11449.5</v>
      </c>
      <c r="BL416" s="2" t="n">
        <f aca="false">(1/BE416)</f>
        <v>0.0409836065573771</v>
      </c>
      <c r="BM416" s="2" t="n">
        <f aca="false">(BJ416/AU416)</f>
        <v>3.71307189542484</v>
      </c>
      <c r="BN416" s="2" t="n">
        <f aca="false">(BK416/AV416)</f>
        <v>0.866401816118048</v>
      </c>
      <c r="BO416" s="2" t="n">
        <f aca="false">(AX416*BM416)</f>
        <v>8.15841317443442</v>
      </c>
      <c r="BP416" s="2" t="n">
        <f aca="false">(AX416*BN416)</f>
        <v>1.9036701119849</v>
      </c>
      <c r="BQ416" s="2" t="n">
        <v>2</v>
      </c>
      <c r="BR416" s="4" t="n">
        <f aca="false">(BC416*BL416)</f>
        <v>0.0958514553362329</v>
      </c>
      <c r="BS416" s="1" t="n">
        <v>225</v>
      </c>
      <c r="BT416" s="1" t="n">
        <v>1</v>
      </c>
      <c r="BZ416" s="1" t="n">
        <v>135</v>
      </c>
      <c r="CA416" s="1" t="n">
        <v>0</v>
      </c>
      <c r="CB416" s="1" t="n">
        <v>3</v>
      </c>
      <c r="CN416" s="1" t="n">
        <v>2778</v>
      </c>
      <c r="CO416" s="1" t="n">
        <v>13.5061195104392</v>
      </c>
      <c r="CP416" s="1" t="n">
        <v>44.3455723542117</v>
      </c>
      <c r="CQ416" s="1" t="n">
        <v>5.57235421166307</v>
      </c>
      <c r="CR416" s="1" t="n">
        <v>17.7537796976242</v>
      </c>
      <c r="CS416" s="1" t="n">
        <v>4.27645788336933</v>
      </c>
      <c r="CT416" s="1" t="n">
        <v>45.1691864650828</v>
      </c>
      <c r="CU416" s="1" t="n">
        <v>6.64</v>
      </c>
      <c r="CV416" s="1" t="n">
        <v>7.18</v>
      </c>
      <c r="CW416" s="1" t="n">
        <v>6.31</v>
      </c>
      <c r="CX416" s="1" t="n">
        <v>0</v>
      </c>
      <c r="CY416" s="1" t="n">
        <v>2.55</v>
      </c>
      <c r="CZ416" s="1" t="n">
        <v>13.05</v>
      </c>
      <c r="DA416" s="1" t="n">
        <v>1.4</v>
      </c>
      <c r="DB416" s="1" t="n">
        <v>0</v>
      </c>
      <c r="DC416" s="1" t="n">
        <v>2.34</v>
      </c>
      <c r="DD416" s="1" t="n">
        <v>93.8</v>
      </c>
      <c r="DE416" s="1" t="n">
        <v>136.88</v>
      </c>
      <c r="DF416" s="1" t="n">
        <v>17.2</v>
      </c>
      <c r="DG416" s="1" t="n">
        <v>54.8</v>
      </c>
      <c r="DH416" s="1" t="n">
        <v>13.2</v>
      </c>
      <c r="DI416" s="1" t="n">
        <v>498</v>
      </c>
      <c r="DJ416" s="1" t="n">
        <v>313.7</v>
      </c>
      <c r="DK416" s="1" t="n">
        <v>52.9</v>
      </c>
      <c r="DL416" s="1" t="n">
        <v>32.8</v>
      </c>
      <c r="DM416" s="1" t="n">
        <v>2649</v>
      </c>
      <c r="DN416" s="1" t="n">
        <v>8737</v>
      </c>
      <c r="DO416" s="1" t="n">
        <v>1.4</v>
      </c>
      <c r="DP416" s="1" t="n">
        <v>2.33</v>
      </c>
      <c r="DQ416" s="1" t="n">
        <v>2.54</v>
      </c>
      <c r="DR416" s="1" t="n">
        <v>1.28</v>
      </c>
      <c r="DS416" s="1" t="n">
        <v>289.5</v>
      </c>
      <c r="DT416" s="1" t="n">
        <v>464</v>
      </c>
      <c r="DU416" s="1" t="n">
        <v>4.83</v>
      </c>
      <c r="DV416" s="1" t="n">
        <v>27.27</v>
      </c>
      <c r="DW416" s="1" t="n">
        <v>10.62</v>
      </c>
      <c r="DX416" s="1" t="n">
        <v>1189</v>
      </c>
      <c r="DY416" s="1" t="n">
        <v>24.04</v>
      </c>
      <c r="DZ416" s="1" t="n">
        <v>5143</v>
      </c>
      <c r="EA416" s="1" t="n">
        <v>392</v>
      </c>
      <c r="EB416" s="1" t="n">
        <v>3559</v>
      </c>
      <c r="EC416" s="1" t="n">
        <v>1182</v>
      </c>
      <c r="ED416" s="1" t="n">
        <v>51</v>
      </c>
      <c r="EE416" s="1" t="n">
        <v>6.9</v>
      </c>
      <c r="EF416" s="1" t="n">
        <v>0</v>
      </c>
      <c r="EG416" s="1" t="n">
        <v>2</v>
      </c>
      <c r="EH416" s="1" t="n">
        <v>1</v>
      </c>
      <c r="EI416" s="1" t="n">
        <v>450</v>
      </c>
      <c r="EJ416" s="1" t="n">
        <v>6</v>
      </c>
      <c r="EK416" s="1" t="n">
        <v>7</v>
      </c>
      <c r="EL416" s="1" t="n">
        <v>450</v>
      </c>
      <c r="EM416" s="1" t="n">
        <v>450</v>
      </c>
      <c r="EN416" s="1" t="n">
        <v>900</v>
      </c>
      <c r="EO416" s="1" t="n">
        <v>6</v>
      </c>
      <c r="EP416" s="1" t="n">
        <v>1</v>
      </c>
      <c r="EQ416" s="1" t="n">
        <v>7</v>
      </c>
      <c r="ER416" s="1" t="n">
        <v>900</v>
      </c>
      <c r="ES416" s="1" t="n">
        <v>2</v>
      </c>
      <c r="ET416" s="1" t="n">
        <v>1</v>
      </c>
      <c r="EU416" s="1" t="n">
        <v>2</v>
      </c>
      <c r="EV416" s="1" t="n">
        <v>450</v>
      </c>
      <c r="EW416" s="1" t="n">
        <v>9</v>
      </c>
      <c r="EX416" s="1" t="n">
        <v>1</v>
      </c>
      <c r="EY416" s="1" t="n">
        <v>3</v>
      </c>
      <c r="EZ416" s="1" t="n">
        <v>10</v>
      </c>
      <c r="FA416" s="1" t="n">
        <v>1</v>
      </c>
      <c r="FB416" s="1" t="n">
        <v>2</v>
      </c>
      <c r="FC416" s="1" t="n">
        <v>3</v>
      </c>
      <c r="FD416" s="1" t="n">
        <v>1</v>
      </c>
      <c r="FE416" s="1" t="n">
        <v>10</v>
      </c>
      <c r="FF416" s="1" t="n">
        <v>1</v>
      </c>
      <c r="FG416" s="1" t="n">
        <v>10</v>
      </c>
      <c r="FH416" s="1" t="n">
        <v>0</v>
      </c>
      <c r="FI416" s="1" t="n">
        <v>0</v>
      </c>
      <c r="FJ416" s="1" t="n">
        <v>2</v>
      </c>
      <c r="FK416" s="1" t="n">
        <v>0</v>
      </c>
      <c r="FL416" s="1" t="n">
        <v>3</v>
      </c>
      <c r="FM416" s="1" t="n">
        <v>37</v>
      </c>
      <c r="FN416" s="1" t="n">
        <v>37</v>
      </c>
      <c r="FO416" s="1" t="n">
        <v>1</v>
      </c>
      <c r="FP416" s="1" t="n">
        <v>1</v>
      </c>
      <c r="FQ416" s="1" t="n">
        <v>34.63339</v>
      </c>
      <c r="FR416" s="1" t="n">
        <v>490.8855</v>
      </c>
      <c r="FS416" s="1" t="n">
        <v>0.12</v>
      </c>
      <c r="FT416" s="1" t="n">
        <v>1</v>
      </c>
      <c r="FU416" s="1" t="n">
        <v>3</v>
      </c>
      <c r="FV416" s="1" t="n">
        <v>1</v>
      </c>
      <c r="FW416" s="1" t="n">
        <v>4181.45</v>
      </c>
      <c r="FX416" s="1" t="n">
        <v>101.65</v>
      </c>
      <c r="FY416" s="1" t="n">
        <v>33.97</v>
      </c>
      <c r="FZ416" s="1" t="n">
        <v>39.98</v>
      </c>
      <c r="GA416" s="1" t="n">
        <v>72.27</v>
      </c>
      <c r="GB416" s="1" t="n">
        <v>602.01</v>
      </c>
      <c r="GC416" s="1" t="n">
        <v>36.7</v>
      </c>
      <c r="GD416" s="1" t="n">
        <v>35.55</v>
      </c>
      <c r="GE416" s="1" t="n">
        <v>15.77</v>
      </c>
      <c r="GF416" s="1" t="n">
        <v>138.81</v>
      </c>
      <c r="GG416" s="1" t="n">
        <v>2.03</v>
      </c>
      <c r="GH416" s="1" t="n">
        <v>31.17</v>
      </c>
      <c r="GI416" s="1" t="n">
        <v>8.39</v>
      </c>
      <c r="GJ416" s="1" t="n">
        <v>43.21</v>
      </c>
      <c r="GK416" s="1" t="n">
        <v>35.83</v>
      </c>
      <c r="GL416" s="1" t="n">
        <v>16.74</v>
      </c>
      <c r="GM416" s="1" t="n">
        <v>10.1</v>
      </c>
      <c r="GN416" s="1" t="n">
        <v>0</v>
      </c>
      <c r="GO416" s="1" t="n">
        <v>37.38</v>
      </c>
      <c r="GP416" s="1" t="n">
        <v>7.97</v>
      </c>
      <c r="GQ416" s="1" t="n">
        <v>4.63</v>
      </c>
      <c r="GR416" s="1" t="n">
        <v>1.55</v>
      </c>
      <c r="GS416" s="1" t="n">
        <v>1383.79</v>
      </c>
      <c r="GT416" s="1" t="n">
        <v>24.57</v>
      </c>
      <c r="GU416" s="1" t="n">
        <v>0.7</v>
      </c>
      <c r="GV416" s="1" t="n">
        <v>533.62</v>
      </c>
      <c r="GW416" s="1" t="n">
        <v>1828.17</v>
      </c>
      <c r="GX416" s="1" t="n">
        <v>4522.36</v>
      </c>
      <c r="GY416" s="1" t="n">
        <v>3667.1</v>
      </c>
      <c r="GZ416" s="1" t="n">
        <v>10.25</v>
      </c>
      <c r="HA416" s="1" t="n">
        <v>6.99</v>
      </c>
      <c r="HB416" s="1" t="n">
        <v>4.66</v>
      </c>
      <c r="HC416" s="1" t="n">
        <v>0</v>
      </c>
      <c r="HD416" s="1" t="n">
        <v>85.76</v>
      </c>
      <c r="HE416" s="1" t="n">
        <v>302.26</v>
      </c>
      <c r="HF416" s="1" t="n">
        <v>2.83</v>
      </c>
      <c r="HG416" s="1" t="n">
        <v>2.62</v>
      </c>
      <c r="HH416" s="1" t="n">
        <v>24.41</v>
      </c>
      <c r="HI416" s="1" t="n">
        <v>6.48</v>
      </c>
      <c r="HJ416" s="1" t="n">
        <v>2.37</v>
      </c>
      <c r="HK416" s="1" t="n">
        <v>3.82</v>
      </c>
      <c r="HL416" s="1" t="n">
        <v>657.82</v>
      </c>
      <c r="HM416" s="1" t="n">
        <v>2.83</v>
      </c>
      <c r="HN416" s="1" t="n">
        <v>238.36</v>
      </c>
      <c r="HO416" s="1" t="n">
        <v>8640.91</v>
      </c>
      <c r="HP416" s="1" t="n">
        <v>7941.49</v>
      </c>
      <c r="HQ416" s="1" t="n">
        <v>116.46</v>
      </c>
      <c r="HR416" s="1" t="n">
        <v>4093.06</v>
      </c>
      <c r="HS416" s="1" t="n">
        <v>457.17</v>
      </c>
      <c r="HT416" s="1" t="n">
        <v>4398.67</v>
      </c>
      <c r="HU416" s="1" t="n">
        <v>7248.74</v>
      </c>
      <c r="HV416" s="1" t="n">
        <v>208.01</v>
      </c>
      <c r="HW416" s="1" t="n">
        <v>20.92</v>
      </c>
      <c r="HX416" s="1" t="n">
        <v>9.01</v>
      </c>
      <c r="HY416" s="1" t="n">
        <v>14.55</v>
      </c>
      <c r="HZ416" s="1" t="n">
        <v>1.04</v>
      </c>
      <c r="IA416" s="1" t="n">
        <v>25.2</v>
      </c>
      <c r="IB416" s="1" t="n">
        <v>3.15</v>
      </c>
      <c r="IC416" s="1" t="n">
        <v>46.05</v>
      </c>
      <c r="ID416" s="1" t="n">
        <v>17.39</v>
      </c>
      <c r="IE416" s="1" t="n">
        <v>37.8</v>
      </c>
      <c r="IF416" s="1" t="n">
        <v>62.24</v>
      </c>
      <c r="IG416" s="1" t="n">
        <v>39.61</v>
      </c>
      <c r="IH416" s="1" t="n">
        <v>325.08</v>
      </c>
      <c r="II416" s="1" t="n">
        <v>2.17</v>
      </c>
      <c r="IJ416" s="1" t="n">
        <v>95.66</v>
      </c>
      <c r="IK416" s="1" t="n">
        <v>175.82</v>
      </c>
      <c r="IL416" s="1" t="n">
        <v>4928774.5</v>
      </c>
      <c r="IM416" s="1" t="n">
        <v>8187.2</v>
      </c>
      <c r="IN416" s="1" t="n">
        <v>144.55</v>
      </c>
      <c r="IO416" s="1" t="n">
        <v>0.43</v>
      </c>
      <c r="IP416" s="1" t="n">
        <v>0.47</v>
      </c>
      <c r="IQ416" s="1" t="n">
        <v>0.42</v>
      </c>
      <c r="IR416" s="1" t="n">
        <v>0.83</v>
      </c>
      <c r="IS416" s="1" t="n">
        <v>0.55</v>
      </c>
      <c r="IT416" s="1" t="n">
        <v>0.29</v>
      </c>
      <c r="IU416" s="1" t="n">
        <v>1.88</v>
      </c>
      <c r="IV416" s="1" t="n">
        <v>2.06</v>
      </c>
      <c r="IW416" s="1" t="n">
        <v>17.73</v>
      </c>
      <c r="IX416" s="1" t="n">
        <v>14.98</v>
      </c>
      <c r="IY416" s="1" t="n">
        <v>7.49</v>
      </c>
      <c r="IZ416" s="1" t="n">
        <v>6.13</v>
      </c>
      <c r="JA416" s="1" t="n">
        <v>1.61</v>
      </c>
      <c r="JB416" s="1" t="n">
        <v>0.05</v>
      </c>
      <c r="JC416" s="1" t="n">
        <v>49.32</v>
      </c>
      <c r="JD416" s="1" t="n">
        <v>22.86</v>
      </c>
      <c r="JE416" s="1" t="n">
        <v>5.24</v>
      </c>
      <c r="JF416" s="1" t="n">
        <v>0.15</v>
      </c>
      <c r="JG416" s="1" t="n">
        <v>0.01</v>
      </c>
      <c r="JH416" s="1" t="n">
        <v>23.22</v>
      </c>
      <c r="JI416" s="1" t="n">
        <v>16.38</v>
      </c>
      <c r="JJ416" s="1" t="n">
        <v>0.58</v>
      </c>
      <c r="JK416" s="1" t="n">
        <v>1.53</v>
      </c>
      <c r="JL416" s="1" t="n">
        <v>1.13</v>
      </c>
      <c r="JM416" s="1" t="n">
        <v>1.61</v>
      </c>
      <c r="JN416" s="1" t="n">
        <v>0</v>
      </c>
      <c r="JO416" s="1" t="n">
        <v>0.12</v>
      </c>
      <c r="JP416" s="1" t="n">
        <v>0.06</v>
      </c>
      <c r="JQ416" s="1" t="n">
        <v>0.02</v>
      </c>
      <c r="JR416" s="1" t="n">
        <v>0.02</v>
      </c>
      <c r="JS416" s="1" t="n">
        <v>0.01</v>
      </c>
      <c r="JT416" s="1" t="n">
        <v>0.09</v>
      </c>
      <c r="JU416" s="1" t="n">
        <v>0.06</v>
      </c>
      <c r="JV416" s="1" t="n">
        <v>39</v>
      </c>
      <c r="JW416" s="1" t="n">
        <v>2340</v>
      </c>
      <c r="JX416" s="1" t="n">
        <v>35.1</v>
      </c>
      <c r="JY416" s="1" t="n">
        <v>47.4715</v>
      </c>
      <c r="JZ416" s="1" t="n">
        <v>35.367</v>
      </c>
      <c r="KA416" s="1" t="n">
        <v>2122.02</v>
      </c>
      <c r="KB416" s="1" t="n">
        <v>23.05</v>
      </c>
      <c r="KC416" s="1" t="n">
        <v>8.25</v>
      </c>
      <c r="KD416" s="1" t="n">
        <v>495</v>
      </c>
      <c r="KE416" s="1" t="n">
        <v>88.77501</v>
      </c>
      <c r="KF416" s="1" t="n">
        <v>127.775</v>
      </c>
      <c r="KG416" s="1" t="n">
        <v>173.0279</v>
      </c>
    </row>
    <row r="417" customFormat="false" ht="15" hidden="false" customHeight="true" outlineLevel="0" collapsed="false">
      <c r="A417" s="1" t="n">
        <v>31441</v>
      </c>
      <c r="B417" s="1" t="n">
        <v>2</v>
      </c>
      <c r="C417" s="1" t="n">
        <v>47</v>
      </c>
      <c r="D417" s="1" t="n">
        <v>1</v>
      </c>
      <c r="E417" s="1" t="n">
        <v>1</v>
      </c>
      <c r="F417" s="1" t="n">
        <v>1</v>
      </c>
      <c r="G417" s="1" t="n">
        <v>1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</v>
      </c>
      <c r="P417" s="1" t="n">
        <f aca="false">SUM(E417:O417)</f>
        <v>3</v>
      </c>
      <c r="Q417" s="1" t="n">
        <v>118</v>
      </c>
      <c r="R417" s="1" t="n">
        <v>70</v>
      </c>
      <c r="U417" s="3" t="n">
        <v>66.8</v>
      </c>
      <c r="V417" s="3" t="n">
        <v>164</v>
      </c>
      <c r="W417" s="2" t="n">
        <v>24.8364069006544</v>
      </c>
      <c r="X417" s="2" t="n">
        <v>0</v>
      </c>
      <c r="Y417" s="3" t="n">
        <v>85</v>
      </c>
      <c r="Z417" s="3" t="n">
        <v>99</v>
      </c>
      <c r="AD417" s="3" t="n">
        <v>41.2</v>
      </c>
      <c r="AO417" s="1" t="n">
        <v>83</v>
      </c>
      <c r="AP417" s="1" t="n">
        <v>100</v>
      </c>
      <c r="AQ417" s="1" t="n">
        <v>87</v>
      </c>
      <c r="AR417" s="1" t="n">
        <v>64</v>
      </c>
      <c r="AS417" s="1" t="n">
        <v>82</v>
      </c>
      <c r="AT417" s="1" t="n">
        <v>1</v>
      </c>
      <c r="AU417" s="1" t="n">
        <f aca="false">((AO417*15)+(AP417*30)+(AQ417*30)+(AR417*30)+(AS417*15))-(AO417*120)</f>
        <v>45</v>
      </c>
      <c r="AV417" s="1" t="n">
        <f aca="false">((AO417*15)+(AP417*30)+(AQ417*30)+(AR417*30)+(AS417*15))</f>
        <v>10005</v>
      </c>
      <c r="AX417" s="4" t="n">
        <f aca="false">10000/SQRT((AO417*BE417)*(AVERAGE(AO417:AS417)*AVERAGE(BE417:BI417)))</f>
        <v>9.03813046285882</v>
      </c>
      <c r="AY417" s="4" t="n">
        <v>0</v>
      </c>
      <c r="AZ417" s="2" t="n">
        <f aca="false">(AO417*BE417)/405</f>
        <v>1.1783950617284</v>
      </c>
      <c r="BA417" s="2" t="n">
        <v>0</v>
      </c>
      <c r="BB417" s="2" t="n">
        <f aca="false">1/(LOG(BE417)+LOG(AO417))</f>
        <v>0.373309012311708</v>
      </c>
      <c r="BC417" s="2" t="n">
        <f aca="false">(BF417-BE417)/(AP417-AO417)</f>
        <v>1.75</v>
      </c>
      <c r="BD417" s="2" t="n">
        <f aca="false">(20*BE417)/((AO417/18)-3.5)</f>
        <v>103.5</v>
      </c>
      <c r="BE417" s="3" t="n">
        <v>5.75</v>
      </c>
      <c r="BF417" s="3" t="n">
        <v>35.5</v>
      </c>
      <c r="BG417" s="3" t="n">
        <v>56.7</v>
      </c>
      <c r="BH417" s="3" t="n">
        <v>25.8</v>
      </c>
      <c r="BI417" s="3" t="n">
        <v>30.4</v>
      </c>
      <c r="BJ417" s="2" t="n">
        <f aca="false">((BE417*15)+(BF417*30)+(BG417*30)+(BH417*30)+(BI417*15))-(BE417*120)</f>
        <v>3392.25</v>
      </c>
      <c r="BK417" s="2" t="n">
        <f aca="false">((BE417*15)+(BF417*30)+(BG417*30)+(BH417*30)+(BI417*15))</f>
        <v>4082.25</v>
      </c>
      <c r="BL417" s="2" t="n">
        <f aca="false">(1/BE417)</f>
        <v>0.173913043478261</v>
      </c>
      <c r="BM417" s="2" t="n">
        <f aca="false">(BJ417/AU417)</f>
        <v>75.3833333333333</v>
      </c>
      <c r="BN417" s="2" t="n">
        <f aca="false">(BK417/AV417)</f>
        <v>0.408020989505247</v>
      </c>
      <c r="BO417" s="2" t="n">
        <f aca="false">(AX417*BM417)</f>
        <v>681.324401391841</v>
      </c>
      <c r="BP417" s="2" t="n">
        <f aca="false">(AX417*BN417)</f>
        <v>3.68774693473318</v>
      </c>
      <c r="BQ417" s="2" t="n">
        <v>2</v>
      </c>
      <c r="BR417" s="4" t="n">
        <f aca="false">(BC417*BL417)</f>
        <v>0.304347826086957</v>
      </c>
      <c r="BS417" s="1" t="n">
        <v>190</v>
      </c>
      <c r="BT417" s="1" t="n">
        <v>0</v>
      </c>
      <c r="BZ417" s="1" t="n">
        <v>78</v>
      </c>
      <c r="CA417" s="1" t="n">
        <v>0</v>
      </c>
      <c r="CN417" s="1" t="n">
        <v>1107</v>
      </c>
      <c r="CO417" s="1" t="n">
        <v>20.3432700993677</v>
      </c>
      <c r="CP417" s="1" t="n">
        <v>27.9918699186992</v>
      </c>
      <c r="CQ417" s="1" t="n">
        <v>10.8130081300813</v>
      </c>
      <c r="CR417" s="1" t="n">
        <v>9.26829268292683</v>
      </c>
      <c r="CS417" s="1" t="n">
        <v>3.08943089430894</v>
      </c>
      <c r="CT417" s="1" t="n">
        <v>52.646793134598</v>
      </c>
      <c r="CU417" s="1" t="n">
        <v>3.91</v>
      </c>
      <c r="CV417" s="1" t="n">
        <v>4.66</v>
      </c>
      <c r="CW417" s="1" t="n">
        <v>6.3</v>
      </c>
      <c r="CX417" s="1" t="n">
        <v>0</v>
      </c>
      <c r="CY417" s="1" t="n">
        <v>0</v>
      </c>
      <c r="CZ417" s="1" t="n">
        <v>0</v>
      </c>
      <c r="DA417" s="1" t="n">
        <v>1.13</v>
      </c>
      <c r="DB417" s="1" t="n">
        <v>0</v>
      </c>
      <c r="DC417" s="1" t="n">
        <v>0</v>
      </c>
      <c r="DD417" s="1" t="n">
        <v>56.3</v>
      </c>
      <c r="DE417" s="1" t="n">
        <v>34.43</v>
      </c>
      <c r="DF417" s="1" t="n">
        <v>13.3</v>
      </c>
      <c r="DG417" s="1" t="n">
        <v>11.4</v>
      </c>
      <c r="DH417" s="1" t="n">
        <v>3.8</v>
      </c>
      <c r="DI417" s="1" t="n">
        <v>287</v>
      </c>
      <c r="DJ417" s="1" t="n">
        <v>145.7</v>
      </c>
      <c r="DK417" s="1" t="n">
        <v>2</v>
      </c>
      <c r="DL417" s="1" t="n">
        <v>9.1</v>
      </c>
      <c r="DM417" s="1" t="n">
        <v>2411</v>
      </c>
      <c r="DN417" s="1" t="n">
        <v>166</v>
      </c>
      <c r="DO417" s="1" t="n">
        <v>0.61</v>
      </c>
      <c r="DP417" s="1" t="n">
        <v>0.81</v>
      </c>
      <c r="DQ417" s="1" t="n">
        <v>0.57</v>
      </c>
      <c r="DR417" s="1" t="n">
        <v>4.19</v>
      </c>
      <c r="DS417" s="1" t="n">
        <v>0</v>
      </c>
      <c r="DT417" s="1" t="n">
        <v>43.2</v>
      </c>
      <c r="DU417" s="1" t="n">
        <v>0.78</v>
      </c>
      <c r="DV417" s="1" t="n">
        <v>12</v>
      </c>
      <c r="DW417" s="1" t="n">
        <v>0.36</v>
      </c>
      <c r="DX417" s="1" t="n">
        <v>730</v>
      </c>
      <c r="DY417" s="1" t="n">
        <v>10.6</v>
      </c>
      <c r="DZ417" s="1" t="n">
        <v>892</v>
      </c>
      <c r="EA417" s="1" t="n">
        <v>67</v>
      </c>
      <c r="EB417" s="1" t="n">
        <v>2964</v>
      </c>
      <c r="EC417" s="1" t="n">
        <v>376</v>
      </c>
      <c r="ED417" s="1" t="n">
        <v>32</v>
      </c>
      <c r="EE417" s="1" t="n">
        <v>5.8</v>
      </c>
      <c r="EF417" s="1" t="n">
        <v>0</v>
      </c>
      <c r="EG417" s="1" t="n">
        <v>6</v>
      </c>
      <c r="EH417" s="1" t="n">
        <v>2</v>
      </c>
      <c r="EI417" s="1" t="n">
        <v>300</v>
      </c>
      <c r="EJ417" s="1" t="s">
        <v>425</v>
      </c>
      <c r="EK417" s="1" t="s">
        <v>425</v>
      </c>
      <c r="EL417" s="1" t="s">
        <v>425</v>
      </c>
      <c r="EM417" s="1" t="n">
        <v>2000</v>
      </c>
      <c r="EN417" s="1" t="n">
        <v>300</v>
      </c>
      <c r="EO417" s="1" t="n">
        <v>3</v>
      </c>
      <c r="EP417" s="1" t="n">
        <v>1</v>
      </c>
      <c r="EQ417" s="1" t="n">
        <v>2</v>
      </c>
      <c r="ER417" s="1" t="n">
        <v>300</v>
      </c>
      <c r="ES417" s="1" t="n">
        <v>2</v>
      </c>
      <c r="ET417" s="1" t="n">
        <v>0</v>
      </c>
      <c r="EU417" s="1" t="n">
        <v>0</v>
      </c>
      <c r="EV417" s="1" t="n">
        <v>0</v>
      </c>
      <c r="EW417" s="1" t="n">
        <v>0</v>
      </c>
      <c r="EX417" s="1" t="n">
        <v>0</v>
      </c>
      <c r="EY417" s="1" t="n">
        <v>0</v>
      </c>
      <c r="EZ417" s="1" t="n">
        <v>0</v>
      </c>
      <c r="FA417" s="1" t="n">
        <v>1</v>
      </c>
      <c r="FB417" s="1" t="n">
        <v>1</v>
      </c>
      <c r="FC417" s="1" t="n">
        <v>2</v>
      </c>
      <c r="FD417" s="1" t="n">
        <v>0</v>
      </c>
      <c r="FE417" s="1" t="n">
        <v>0</v>
      </c>
      <c r="FF417" s="1" t="n">
        <v>0</v>
      </c>
      <c r="FG417" s="1" t="n">
        <v>0</v>
      </c>
      <c r="FH417" s="1" t="n">
        <v>0</v>
      </c>
      <c r="FI417" s="1" t="n">
        <v>0</v>
      </c>
      <c r="FJ417" s="1" t="n">
        <v>4</v>
      </c>
      <c r="FK417" s="1" t="n">
        <v>1</v>
      </c>
      <c r="FL417" s="1" t="n">
        <v>2</v>
      </c>
      <c r="FM417" s="1" t="n">
        <v>19</v>
      </c>
      <c r="FN417" s="1" t="n">
        <v>19</v>
      </c>
      <c r="FO417" s="1" t="n">
        <v>1</v>
      </c>
      <c r="FP417" s="1" t="n">
        <v>1</v>
      </c>
      <c r="FQ417" s="1" t="n">
        <v>30.39339</v>
      </c>
      <c r="FR417" s="1" t="n">
        <v>225.1206</v>
      </c>
      <c r="FS417" s="1" t="n">
        <v>0.16</v>
      </c>
      <c r="FT417" s="1" t="n">
        <v>1</v>
      </c>
      <c r="FU417" s="1" t="n">
        <v>4</v>
      </c>
      <c r="FV417" s="1" t="n">
        <v>1</v>
      </c>
      <c r="FW417" s="1" t="n">
        <v>1816.13</v>
      </c>
      <c r="FX417" s="1" t="n">
        <v>69.53</v>
      </c>
      <c r="FY417" s="1" t="n">
        <v>23.99</v>
      </c>
      <c r="FZ417" s="1" t="n">
        <v>21.46</v>
      </c>
      <c r="GA417" s="1" t="n">
        <v>12.04</v>
      </c>
      <c r="GB417" s="1" t="n">
        <v>270.93</v>
      </c>
      <c r="GC417" s="1" t="n">
        <v>22.18</v>
      </c>
      <c r="GD417" s="1" t="n">
        <v>19.02</v>
      </c>
      <c r="GE417" s="1" t="n">
        <v>5.38</v>
      </c>
      <c r="GF417" s="1" t="n">
        <v>130.7</v>
      </c>
      <c r="GG417" s="1" t="n">
        <v>1.07</v>
      </c>
      <c r="GH417" s="1" t="n">
        <v>15.1</v>
      </c>
      <c r="GI417" s="1" t="n">
        <v>7.99</v>
      </c>
      <c r="GJ417" s="1" t="n">
        <v>35.66</v>
      </c>
      <c r="GK417" s="1" t="n">
        <v>27.58</v>
      </c>
      <c r="GL417" s="1" t="n">
        <v>18.07</v>
      </c>
      <c r="GM417" s="1" t="n">
        <v>9.17</v>
      </c>
      <c r="GN417" s="1" t="n">
        <v>0</v>
      </c>
      <c r="GO417" s="1" t="n">
        <v>20.89</v>
      </c>
      <c r="GP417" s="1" t="n">
        <v>10.37</v>
      </c>
      <c r="GQ417" s="1" t="n">
        <v>5.06</v>
      </c>
      <c r="GR417" s="1" t="n">
        <v>1.41</v>
      </c>
      <c r="GS417" s="1" t="n">
        <v>687.29</v>
      </c>
      <c r="GT417" s="1" t="n">
        <v>13.61</v>
      </c>
      <c r="GU417" s="1" t="n">
        <v>0.73</v>
      </c>
      <c r="GV417" s="1" t="n">
        <v>357.5</v>
      </c>
      <c r="GW417" s="1" t="n">
        <v>1224.17</v>
      </c>
      <c r="GX417" s="1" t="n">
        <v>3004.39</v>
      </c>
      <c r="GY417" s="1" t="n">
        <v>1500.07</v>
      </c>
      <c r="GZ417" s="1" t="n">
        <v>6.69</v>
      </c>
      <c r="HA417" s="1" t="n">
        <v>3.38</v>
      </c>
      <c r="HB417" s="1" t="n">
        <v>3.13</v>
      </c>
      <c r="HC417" s="1" t="n">
        <v>0</v>
      </c>
      <c r="HD417" s="1" t="n">
        <v>40.72</v>
      </c>
      <c r="HE417" s="1" t="n">
        <v>222.62</v>
      </c>
      <c r="HF417" s="1" t="n">
        <v>1.75</v>
      </c>
      <c r="HG417" s="1" t="n">
        <v>1.21</v>
      </c>
      <c r="HH417" s="1" t="n">
        <v>17.27</v>
      </c>
      <c r="HI417" s="1" t="n">
        <v>3.97</v>
      </c>
      <c r="HJ417" s="1" t="n">
        <v>1.69</v>
      </c>
      <c r="HK417" s="1" t="n">
        <v>0.45</v>
      </c>
      <c r="HL417" s="1" t="n">
        <v>361.39</v>
      </c>
      <c r="HM417" s="1" t="n">
        <v>1.72</v>
      </c>
      <c r="HN417" s="1" t="n">
        <v>79.22</v>
      </c>
      <c r="HO417" s="1" t="n">
        <v>3352.33</v>
      </c>
      <c r="HP417" s="1" t="n">
        <v>5911.12</v>
      </c>
      <c r="HQ417" s="1" t="n">
        <v>94.26</v>
      </c>
      <c r="HR417" s="1" t="n">
        <v>2012.23</v>
      </c>
      <c r="HS417" s="1" t="n">
        <v>706.72</v>
      </c>
      <c r="HT417" s="1" t="n">
        <v>5612.71</v>
      </c>
      <c r="HU417" s="1" t="n">
        <v>1869.94</v>
      </c>
      <c r="HV417" s="1" t="n">
        <v>125.78</v>
      </c>
      <c r="HW417" s="1" t="n">
        <v>9.6</v>
      </c>
      <c r="HX417" s="1" t="n">
        <v>5</v>
      </c>
      <c r="HY417" s="1" t="n">
        <v>4.78</v>
      </c>
      <c r="HZ417" s="1" t="n">
        <v>0.28</v>
      </c>
      <c r="IA417" s="1" t="n">
        <v>6.2</v>
      </c>
      <c r="IB417" s="1" t="n">
        <v>1.09</v>
      </c>
      <c r="IC417" s="1" t="n">
        <v>13.2</v>
      </c>
      <c r="ID417" s="1" t="n">
        <v>5.71</v>
      </c>
      <c r="IE417" s="1" t="n">
        <v>14.55</v>
      </c>
      <c r="IF417" s="1" t="n">
        <v>16.18</v>
      </c>
      <c r="IG417" s="1" t="n">
        <v>15.53</v>
      </c>
      <c r="IH417" s="1" t="n">
        <v>136.47</v>
      </c>
      <c r="II417" s="1" t="n">
        <v>2.37</v>
      </c>
      <c r="IJ417" s="1" t="n">
        <v>7.38</v>
      </c>
      <c r="IK417" s="1" t="n">
        <v>67.05</v>
      </c>
      <c r="IL417" s="1" t="n">
        <v>1571176.8</v>
      </c>
      <c r="IM417" s="1" t="n">
        <v>5799.2</v>
      </c>
      <c r="IN417" s="1" t="n">
        <v>43.81</v>
      </c>
      <c r="IO417" s="1" t="n">
        <v>0.05</v>
      </c>
      <c r="IP417" s="1" t="n">
        <v>0.02</v>
      </c>
      <c r="IQ417" s="1" t="n">
        <v>0.02</v>
      </c>
      <c r="IR417" s="1" t="n">
        <v>0.03</v>
      </c>
      <c r="IS417" s="1" t="n">
        <v>0.16</v>
      </c>
      <c r="IT417" s="1" t="n">
        <v>0</v>
      </c>
      <c r="IU417" s="1" t="n">
        <v>0.38</v>
      </c>
      <c r="IV417" s="1" t="n">
        <v>0.2</v>
      </c>
      <c r="IW417" s="1" t="n">
        <v>5.9</v>
      </c>
      <c r="IX417" s="1" t="n">
        <v>3.23</v>
      </c>
      <c r="IY417" s="1" t="n">
        <v>2.28</v>
      </c>
      <c r="IZ417" s="1" t="n">
        <v>0.91</v>
      </c>
      <c r="JA417" s="1" t="n">
        <v>0.9</v>
      </c>
      <c r="JB417" s="1" t="n">
        <v>0.01</v>
      </c>
      <c r="JC417" s="1" t="n">
        <v>11.77</v>
      </c>
      <c r="JD417" s="1" t="n">
        <v>5.7</v>
      </c>
      <c r="JE417" s="1" t="n">
        <v>0.22</v>
      </c>
      <c r="JF417" s="1" t="n">
        <v>0.15</v>
      </c>
      <c r="JG417" s="1" t="n">
        <v>0.01</v>
      </c>
      <c r="JH417" s="1" t="n">
        <v>9.26</v>
      </c>
      <c r="JI417" s="1" t="n">
        <v>4.2</v>
      </c>
      <c r="JJ417" s="1" t="n">
        <v>0.01</v>
      </c>
      <c r="JK417" s="1" t="n">
        <v>0.05</v>
      </c>
      <c r="JL417" s="1" t="n">
        <v>0.59</v>
      </c>
      <c r="JM417" s="1" t="n">
        <v>0.52</v>
      </c>
      <c r="JN417" s="1" t="n">
        <v>0.01</v>
      </c>
      <c r="JO417" s="1" t="n">
        <v>0.07</v>
      </c>
      <c r="JP417" s="1" t="n">
        <v>0.02</v>
      </c>
      <c r="JQ417" s="1" t="n">
        <v>0.04</v>
      </c>
      <c r="JR417" s="1" t="n">
        <v>0.04</v>
      </c>
      <c r="JS417" s="1" t="n">
        <v>0.01</v>
      </c>
      <c r="JT417" s="1" t="n">
        <v>0.11</v>
      </c>
      <c r="JU417" s="1" t="n">
        <v>0.1</v>
      </c>
      <c r="JV417" s="1" t="n">
        <v>53</v>
      </c>
      <c r="JW417" s="1" t="n">
        <v>3180</v>
      </c>
      <c r="JX417" s="1" t="n">
        <v>47.7</v>
      </c>
      <c r="JY417" s="1" t="n">
        <v>3.8095</v>
      </c>
      <c r="JZ417" s="1" t="n">
        <v>3.101</v>
      </c>
      <c r="KA417" s="1" t="n">
        <v>186.06</v>
      </c>
      <c r="KB417" s="1" t="n">
        <v>14.6131</v>
      </c>
      <c r="KC417" s="1" t="n">
        <v>5.226</v>
      </c>
      <c r="KD417" s="1" t="n">
        <v>313.56</v>
      </c>
      <c r="KE417" s="1" t="n">
        <v>51.327</v>
      </c>
      <c r="KF417" s="1" t="n">
        <v>104.327</v>
      </c>
      <c r="KG417" s="1" t="n">
        <v>152.1202</v>
      </c>
    </row>
    <row r="418" customFormat="false" ht="15" hidden="false" customHeight="true" outlineLevel="0" collapsed="false">
      <c r="A418" s="1" t="n">
        <v>31442</v>
      </c>
      <c r="B418" s="1" t="n">
        <v>1</v>
      </c>
      <c r="C418" s="1" t="n">
        <v>50</v>
      </c>
      <c r="D418" s="1" t="n">
        <v>1</v>
      </c>
      <c r="E418" s="1" t="n">
        <v>0</v>
      </c>
      <c r="F418" s="1" t="n">
        <v>1</v>
      </c>
      <c r="G418" s="1" t="n">
        <v>1</v>
      </c>
      <c r="H418" s="1" t="n">
        <v>1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</v>
      </c>
      <c r="P418" s="1" t="n">
        <f aca="false">SUM(E418:O418)</f>
        <v>4</v>
      </c>
      <c r="Q418" s="1" t="n">
        <v>150</v>
      </c>
      <c r="R418" s="1" t="n">
        <v>100</v>
      </c>
      <c r="U418" s="3" t="n">
        <v>87.6</v>
      </c>
      <c r="V418" s="3" t="n">
        <v>173</v>
      </c>
      <c r="W418" s="2" t="n">
        <v>29.2692706071035</v>
      </c>
      <c r="X418" s="2" t="n">
        <v>1</v>
      </c>
      <c r="Y418" s="3" t="n">
        <v>95.5</v>
      </c>
      <c r="Z418" s="3" t="n">
        <v>104</v>
      </c>
      <c r="AD418" s="3" t="n">
        <v>31.5</v>
      </c>
      <c r="AO418" s="1" t="n">
        <v>91</v>
      </c>
      <c r="AP418" s="1" t="n">
        <v>122</v>
      </c>
      <c r="AQ418" s="1" t="n">
        <v>132</v>
      </c>
      <c r="AR418" s="1" t="n">
        <v>102</v>
      </c>
      <c r="AS418" s="1" t="n">
        <v>76</v>
      </c>
      <c r="AT418" s="1" t="n">
        <v>1</v>
      </c>
      <c r="AU418" s="1" t="n">
        <f aca="false">((AO418*15)+(AP418*30)+(AQ418*30)+(AR418*30)+(AS418*15))-(AO418*120)</f>
        <v>2265</v>
      </c>
      <c r="AV418" s="1" t="n">
        <f aca="false">((AO418*15)+(AP418*30)+(AQ418*30)+(AR418*30)+(AS418*15))</f>
        <v>13185</v>
      </c>
      <c r="AX418" s="4" t="n">
        <f aca="false">10000/SQRT((AO418*BE418)*(AVERAGE(AO418:AS418)*AVERAGE(BE418:BI418)))</f>
        <v>4.2401245090712</v>
      </c>
      <c r="AY418" s="4" t="n">
        <v>0</v>
      </c>
      <c r="AZ418" s="2" t="n">
        <f aca="false">(AO418*BE418)/405</f>
        <v>2.01098765432099</v>
      </c>
      <c r="BA418" s="2" t="n">
        <v>1</v>
      </c>
      <c r="BB418" s="2" t="n">
        <f aca="false">1/(LOG(BE418)+LOG(AO418))</f>
        <v>0.343540561527211</v>
      </c>
      <c r="BC418" s="2" t="n">
        <f aca="false">(BF418-BE418)/(AP418-AO418)</f>
        <v>1.40161290322581</v>
      </c>
      <c r="BD418" s="2" t="n">
        <f aca="false">(20*BE418)/((AO418/18)-3.5)</f>
        <v>115.071428571429</v>
      </c>
      <c r="BE418" s="3" t="n">
        <v>8.95</v>
      </c>
      <c r="BF418" s="3" t="n">
        <v>52.4</v>
      </c>
      <c r="BG418" s="3" t="n">
        <v>129</v>
      </c>
      <c r="BH418" s="3" t="n">
        <v>93.3</v>
      </c>
      <c r="BI418" s="3" t="n">
        <v>42.8</v>
      </c>
      <c r="BJ418" s="2" t="n">
        <f aca="false">((BE418*15)+(BF418*30)+(BG418*30)+(BH418*30)+(BI418*15))-(BE418*120)</f>
        <v>7943.25</v>
      </c>
      <c r="BK418" s="2" t="n">
        <f aca="false">((BE418*15)+(BF418*30)+(BG418*30)+(BH418*30)+(BI418*15))</f>
        <v>9017.25</v>
      </c>
      <c r="BL418" s="2" t="n">
        <f aca="false">(1/BE418)</f>
        <v>0.111731843575419</v>
      </c>
      <c r="BM418" s="2" t="n">
        <f aca="false">(BJ418/AU418)</f>
        <v>3.50695364238411</v>
      </c>
      <c r="BN418" s="2" t="n">
        <f aca="false">(BK418/AV418)</f>
        <v>0.683902161547213</v>
      </c>
      <c r="BO418" s="2" t="n">
        <f aca="false">(AX418*BM418)</f>
        <v>14.8699200912494</v>
      </c>
      <c r="BP418" s="2" t="n">
        <f aca="false">(AX418*BN418)</f>
        <v>2.89983031698311</v>
      </c>
      <c r="BQ418" s="2" t="n">
        <v>2</v>
      </c>
      <c r="BR418" s="4" t="n">
        <f aca="false">(BC418*BL418)</f>
        <v>0.156604793656515</v>
      </c>
      <c r="BS418" s="1" t="n">
        <v>185</v>
      </c>
      <c r="BT418" s="1" t="n">
        <v>0</v>
      </c>
      <c r="BZ418" s="1" t="n">
        <v>142</v>
      </c>
      <c r="CA418" s="1" t="n">
        <v>0</v>
      </c>
      <c r="CB418" s="1" t="n">
        <v>2</v>
      </c>
      <c r="CN418" s="1" t="n">
        <v>2213</v>
      </c>
      <c r="CO418" s="1" t="n">
        <v>15.4360596475373</v>
      </c>
      <c r="CP418" s="1" t="n">
        <v>22.5711703569815</v>
      </c>
      <c r="CQ418" s="1" t="n">
        <v>4.47356529597831</v>
      </c>
      <c r="CR418" s="1" t="n">
        <v>4.79891549932219</v>
      </c>
      <c r="CS418" s="1" t="n">
        <v>2.44012652507908</v>
      </c>
      <c r="CT418" s="1" t="n">
        <v>63.3348395842747</v>
      </c>
      <c r="CU418" s="1" t="n">
        <v>7.5</v>
      </c>
      <c r="CV418" s="1" t="n">
        <v>5</v>
      </c>
      <c r="CW418" s="1" t="n">
        <v>11.6</v>
      </c>
      <c r="CX418" s="1" t="n">
        <v>0</v>
      </c>
      <c r="CY418" s="1" t="n">
        <v>3.9</v>
      </c>
      <c r="CZ418" s="1" t="n">
        <v>0</v>
      </c>
      <c r="DA418" s="1" t="n">
        <v>2</v>
      </c>
      <c r="DB418" s="1" t="n">
        <v>0.7</v>
      </c>
      <c r="DC418" s="1" t="n">
        <v>0</v>
      </c>
      <c r="DD418" s="1" t="n">
        <v>85.4</v>
      </c>
      <c r="DE418" s="1" t="n">
        <v>55.5</v>
      </c>
      <c r="DF418" s="1" t="n">
        <v>11</v>
      </c>
      <c r="DG418" s="1" t="n">
        <v>11.8</v>
      </c>
      <c r="DH418" s="1" t="n">
        <v>6</v>
      </c>
      <c r="DI418" s="1" t="n">
        <v>461</v>
      </c>
      <c r="DJ418" s="1" t="n">
        <v>350.4</v>
      </c>
      <c r="DK418" s="1" t="n">
        <v>68.6</v>
      </c>
      <c r="DL418" s="1" t="n">
        <v>23.1</v>
      </c>
      <c r="DM418" s="1" t="n">
        <v>1357</v>
      </c>
      <c r="DN418" s="1" t="n">
        <v>564</v>
      </c>
      <c r="DO418" s="1" t="n">
        <v>1.1</v>
      </c>
      <c r="DP418" s="1" t="n">
        <v>2.11</v>
      </c>
      <c r="DQ418" s="1" t="n">
        <v>1.32</v>
      </c>
      <c r="DR418" s="1" t="n">
        <v>4.3</v>
      </c>
      <c r="DS418" s="1" t="n">
        <v>28.3</v>
      </c>
      <c r="DT418" s="1" t="n">
        <v>96.3</v>
      </c>
      <c r="DU418" s="1" t="n">
        <v>3.32</v>
      </c>
      <c r="DV418" s="1" t="n">
        <v>10.35</v>
      </c>
      <c r="DW418" s="1" t="n">
        <v>1.7</v>
      </c>
      <c r="DX418" s="1" t="n">
        <v>1470</v>
      </c>
      <c r="DY418" s="1" t="n">
        <v>14.04</v>
      </c>
      <c r="DZ418" s="1" t="n">
        <v>2036</v>
      </c>
      <c r="EA418" s="1" t="n">
        <v>180</v>
      </c>
      <c r="EB418" s="1" t="n">
        <v>2464</v>
      </c>
      <c r="EC418" s="1" t="n">
        <v>809</v>
      </c>
      <c r="ED418" s="1" t="n">
        <v>60</v>
      </c>
      <c r="EE418" s="1" t="n">
        <v>5.2</v>
      </c>
      <c r="EF418" s="1" t="n">
        <v>0</v>
      </c>
      <c r="EG418" s="1" t="n">
        <v>5</v>
      </c>
      <c r="EH418" s="1" t="n">
        <v>7</v>
      </c>
      <c r="EI418" s="1" t="n">
        <v>600</v>
      </c>
      <c r="EJ418" s="1" t="s">
        <v>425</v>
      </c>
      <c r="EK418" s="1" t="s">
        <v>425</v>
      </c>
      <c r="EL418" s="1" t="s">
        <v>425</v>
      </c>
      <c r="EM418" s="1" t="n">
        <v>2000</v>
      </c>
      <c r="EN418" s="1" t="n">
        <v>500</v>
      </c>
      <c r="EO418" s="1" t="n">
        <v>4</v>
      </c>
      <c r="EP418" s="1" t="n">
        <v>1</v>
      </c>
      <c r="EQ418" s="1" t="n">
        <v>7</v>
      </c>
      <c r="ER418" s="1" t="n">
        <v>600</v>
      </c>
      <c r="ES418" s="1" t="n">
        <v>2</v>
      </c>
      <c r="ET418" s="1" t="n">
        <v>0</v>
      </c>
      <c r="EU418" s="1" t="n">
        <v>0</v>
      </c>
      <c r="EV418" s="1" t="n">
        <v>0</v>
      </c>
      <c r="EW418" s="1" t="n">
        <v>0</v>
      </c>
      <c r="EX418" s="1" t="n">
        <v>0</v>
      </c>
      <c r="EY418" s="1" t="n">
        <v>0</v>
      </c>
      <c r="EZ418" s="1" t="n">
        <v>0</v>
      </c>
      <c r="FA418" s="1" t="n">
        <v>0</v>
      </c>
      <c r="FB418" s="1" t="n">
        <v>0</v>
      </c>
      <c r="FC418" s="1" t="n">
        <v>0</v>
      </c>
      <c r="FD418" s="1" t="n">
        <v>2</v>
      </c>
      <c r="FE418" s="1" t="n">
        <v>6</v>
      </c>
      <c r="FF418" s="1" t="n">
        <v>0</v>
      </c>
      <c r="FG418" s="1" t="n">
        <v>0</v>
      </c>
      <c r="FH418" s="1" t="n">
        <v>0</v>
      </c>
      <c r="FI418" s="1" t="n">
        <v>0</v>
      </c>
      <c r="FJ418" s="1" t="n">
        <v>4</v>
      </c>
      <c r="FK418" s="1" t="n">
        <v>1</v>
      </c>
      <c r="FL418" s="1" t="n">
        <v>5</v>
      </c>
      <c r="FM418" s="1" t="n">
        <v>2</v>
      </c>
      <c r="FN418" s="1" t="n">
        <v>2</v>
      </c>
      <c r="FO418" s="1" t="n">
        <v>2</v>
      </c>
      <c r="FP418" s="1" t="n">
        <v>2</v>
      </c>
      <c r="FQ418" s="1" t="n">
        <v>26.21012</v>
      </c>
      <c r="FR418" s="1" t="n">
        <v>1001.101</v>
      </c>
      <c r="FS418" s="1" t="n">
        <v>1.45</v>
      </c>
      <c r="FT418" s="1" t="n">
        <v>1</v>
      </c>
      <c r="FU418" s="1" t="n">
        <v>4</v>
      </c>
      <c r="FV418" s="1" t="n">
        <v>3</v>
      </c>
      <c r="FW418" s="1" t="n">
        <v>2743.41</v>
      </c>
      <c r="FX418" s="1" t="n">
        <v>67.54</v>
      </c>
      <c r="FY418" s="1" t="n">
        <v>16.84</v>
      </c>
      <c r="FZ418" s="1" t="n">
        <v>18.49</v>
      </c>
      <c r="GA418" s="1" t="n">
        <v>25.34</v>
      </c>
      <c r="GB418" s="1" t="n">
        <v>389.55</v>
      </c>
      <c r="GC418" s="1" t="n">
        <v>36.2</v>
      </c>
      <c r="GD418" s="1" t="n">
        <v>38.6</v>
      </c>
      <c r="GE418" s="1" t="n">
        <v>1.81</v>
      </c>
      <c r="GF418" s="1" t="n">
        <v>118.68</v>
      </c>
      <c r="GG418" s="1" t="n">
        <v>1.52</v>
      </c>
      <c r="GH418" s="1" t="n">
        <v>36.39</v>
      </c>
      <c r="GI418" s="1" t="n">
        <v>5.13</v>
      </c>
      <c r="GJ418" s="1" t="n">
        <v>29.28</v>
      </c>
      <c r="GK418" s="1" t="n">
        <v>24.23</v>
      </c>
      <c r="GL418" s="1" t="n">
        <v>9.98</v>
      </c>
      <c r="GM418" s="1" t="n">
        <v>8.49</v>
      </c>
      <c r="GN418" s="1" t="n">
        <v>0</v>
      </c>
      <c r="GO418" s="1" t="n">
        <v>17.18</v>
      </c>
      <c r="GP418" s="1" t="n">
        <v>5.53</v>
      </c>
      <c r="GQ418" s="1" t="n">
        <v>2.46</v>
      </c>
      <c r="GR418" s="1" t="n">
        <v>0.95</v>
      </c>
      <c r="GS418" s="1" t="n">
        <v>890.9</v>
      </c>
      <c r="GT418" s="1" t="n">
        <v>15.31</v>
      </c>
      <c r="GU418" s="1" t="n">
        <v>0.29</v>
      </c>
      <c r="GV418" s="1" t="n">
        <v>347.14</v>
      </c>
      <c r="GW418" s="1" t="n">
        <v>1298.46</v>
      </c>
      <c r="GX418" s="1" t="n">
        <v>3130.03</v>
      </c>
      <c r="GY418" s="1" t="n">
        <v>1947.94</v>
      </c>
      <c r="GZ418" s="1" t="n">
        <v>6.87</v>
      </c>
      <c r="HA418" s="1" t="n">
        <v>6.14</v>
      </c>
      <c r="HB418" s="1" t="n">
        <v>2.65</v>
      </c>
      <c r="HC418" s="1" t="n">
        <v>0</v>
      </c>
      <c r="HD418" s="1" t="n">
        <v>58.11</v>
      </c>
      <c r="HE418" s="1" t="n">
        <v>220.66</v>
      </c>
      <c r="HF418" s="1" t="n">
        <v>2.12</v>
      </c>
      <c r="HG418" s="1" t="n">
        <v>1.56</v>
      </c>
      <c r="HH418" s="1" t="n">
        <v>16.09</v>
      </c>
      <c r="HI418" s="1" t="n">
        <v>4.1</v>
      </c>
      <c r="HJ418" s="1" t="n">
        <v>1.56</v>
      </c>
      <c r="HK418" s="1" t="n">
        <v>0.75</v>
      </c>
      <c r="HL418" s="1" t="n">
        <v>379.04</v>
      </c>
      <c r="HM418" s="1" t="n">
        <v>1.91</v>
      </c>
      <c r="HN418" s="1" t="n">
        <v>24.12</v>
      </c>
      <c r="HO418" s="1" t="n">
        <v>3514.71</v>
      </c>
      <c r="HP418" s="1" t="n">
        <v>1919.41</v>
      </c>
      <c r="HQ418" s="1" t="n">
        <v>50.12</v>
      </c>
      <c r="HR418" s="1" t="n">
        <v>591.84</v>
      </c>
      <c r="HS418" s="1" t="n">
        <v>260.02</v>
      </c>
      <c r="HT418" s="1" t="n">
        <v>1227.17</v>
      </c>
      <c r="HU418" s="1" t="n">
        <v>509.85</v>
      </c>
      <c r="HV418" s="1" t="n">
        <v>94.02</v>
      </c>
      <c r="HW418" s="1" t="n">
        <v>15.31</v>
      </c>
      <c r="HX418" s="1" t="n">
        <v>4.6</v>
      </c>
      <c r="HY418" s="1" t="n">
        <v>5.31</v>
      </c>
      <c r="HZ418" s="1" t="n">
        <v>0.95</v>
      </c>
      <c r="IA418" s="1" t="n">
        <v>9.59</v>
      </c>
      <c r="IB418" s="1" t="n">
        <v>1.61</v>
      </c>
      <c r="IC418" s="1" t="n">
        <v>18.87</v>
      </c>
      <c r="ID418" s="1" t="n">
        <v>6.84</v>
      </c>
      <c r="IE418" s="1" t="n">
        <v>18.6</v>
      </c>
      <c r="IF418" s="1" t="n">
        <v>28.79</v>
      </c>
      <c r="IG418" s="1" t="n">
        <v>28.86</v>
      </c>
      <c r="IH418" s="1" t="n">
        <v>252.82</v>
      </c>
      <c r="II418" s="1" t="n">
        <v>27.41</v>
      </c>
      <c r="IJ418" s="1" t="n">
        <v>326.28</v>
      </c>
      <c r="IK418" s="1" t="n">
        <v>22.26</v>
      </c>
      <c r="IL418" s="1" t="n">
        <v>3261947.6</v>
      </c>
      <c r="IM418" s="1" t="n">
        <v>8373.63</v>
      </c>
      <c r="IN418" s="1" t="n">
        <v>89.36</v>
      </c>
      <c r="IO418" s="1" t="n">
        <v>0.04</v>
      </c>
      <c r="IP418" s="1" t="n">
        <v>0.06</v>
      </c>
      <c r="IQ418" s="1" t="n">
        <v>0.07</v>
      </c>
      <c r="IR418" s="1" t="n">
        <v>0.17</v>
      </c>
      <c r="IS418" s="1" t="n">
        <v>0.1</v>
      </c>
      <c r="IT418" s="1" t="n">
        <v>0.05</v>
      </c>
      <c r="IU418" s="1" t="n">
        <v>0.4</v>
      </c>
      <c r="IV418" s="1" t="n">
        <v>0.68</v>
      </c>
      <c r="IW418" s="1" t="n">
        <v>7.75</v>
      </c>
      <c r="IX418" s="1" t="n">
        <v>8.48</v>
      </c>
      <c r="IY418" s="1" t="n">
        <v>3.84</v>
      </c>
      <c r="IZ418" s="1" t="n">
        <v>3.44</v>
      </c>
      <c r="JA418" s="1" t="n">
        <v>0.69</v>
      </c>
      <c r="JB418" s="1" t="n">
        <v>0.05</v>
      </c>
      <c r="JC418" s="1" t="n">
        <v>20.46</v>
      </c>
      <c r="JD418" s="1" t="n">
        <v>12.9</v>
      </c>
      <c r="JE418" s="1" t="n">
        <v>1.69</v>
      </c>
      <c r="JF418" s="1" t="n">
        <v>0.04</v>
      </c>
      <c r="JG418" s="1" t="n">
        <v>0</v>
      </c>
      <c r="JH418" s="1" t="n">
        <v>14.25</v>
      </c>
      <c r="JI418" s="1" t="n">
        <v>7.12</v>
      </c>
      <c r="JJ418" s="1" t="n">
        <v>0.16</v>
      </c>
      <c r="JK418" s="1" t="n">
        <v>0.41</v>
      </c>
      <c r="JL418" s="1" t="n">
        <v>0.46</v>
      </c>
      <c r="JM418" s="1" t="n">
        <v>0.62</v>
      </c>
      <c r="JN418" s="1" t="n">
        <v>0</v>
      </c>
      <c r="JO418" s="1" t="n">
        <v>0.11</v>
      </c>
      <c r="JP418" s="1" t="n">
        <v>0.08</v>
      </c>
      <c r="JQ418" s="1" t="n">
        <v>0</v>
      </c>
      <c r="JR418" s="1" t="n">
        <v>0</v>
      </c>
      <c r="JS418" s="1" t="n">
        <v>0</v>
      </c>
      <c r="JT418" s="1" t="n">
        <v>0.03</v>
      </c>
      <c r="JU418" s="1" t="n">
        <v>0.01</v>
      </c>
      <c r="JV418" s="1" t="n">
        <v>49</v>
      </c>
      <c r="JW418" s="1" t="n">
        <v>2940</v>
      </c>
      <c r="JX418" s="1" t="n">
        <v>44.1</v>
      </c>
      <c r="JY418" s="1" t="n">
        <v>1.484</v>
      </c>
      <c r="JZ418" s="1" t="n">
        <v>1.484</v>
      </c>
      <c r="KA418" s="1" t="n">
        <v>89.04</v>
      </c>
      <c r="KB418" s="1" t="n">
        <v>1.5375</v>
      </c>
      <c r="KC418" s="1" t="n">
        <v>0.625</v>
      </c>
      <c r="KD418" s="1" t="n">
        <v>37.5</v>
      </c>
      <c r="KE418" s="1" t="n">
        <v>43.609</v>
      </c>
      <c r="KF418" s="1" t="n">
        <v>92.609</v>
      </c>
      <c r="KG418" s="1" t="n">
        <v>117.1837</v>
      </c>
    </row>
    <row r="419" customFormat="false" ht="15" hidden="false" customHeight="true" outlineLevel="0" collapsed="false">
      <c r="A419" s="1" t="n">
        <v>31445</v>
      </c>
      <c r="B419" s="1" t="n">
        <v>2</v>
      </c>
      <c r="C419" s="1" t="n">
        <v>50</v>
      </c>
      <c r="D419" s="1" t="n">
        <v>1</v>
      </c>
      <c r="E419" s="1" t="n">
        <v>0</v>
      </c>
      <c r="F419" s="1" t="n">
        <v>1</v>
      </c>
      <c r="G419" s="1" t="n">
        <v>1</v>
      </c>
      <c r="H419" s="1" t="n">
        <v>1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</v>
      </c>
      <c r="N419" s="1" t="n">
        <v>0</v>
      </c>
      <c r="P419" s="1" t="n">
        <f aca="false">SUM(E419:O419)</f>
        <v>3</v>
      </c>
      <c r="Q419" s="1" t="n">
        <v>138</v>
      </c>
      <c r="R419" s="1" t="n">
        <v>82</v>
      </c>
      <c r="U419" s="3" t="n">
        <v>52.2</v>
      </c>
      <c r="V419" s="3" t="n">
        <v>160</v>
      </c>
      <c r="W419" s="2" t="n">
        <v>20.390625</v>
      </c>
      <c r="X419" s="2" t="n">
        <v>0</v>
      </c>
      <c r="AD419" s="3" t="n">
        <v>31.1</v>
      </c>
      <c r="AO419" s="1" t="n">
        <v>92</v>
      </c>
      <c r="AP419" s="1" t="n">
        <v>119</v>
      </c>
      <c r="AQ419" s="1" t="n">
        <v>99</v>
      </c>
      <c r="AR419" s="1" t="n">
        <v>60</v>
      </c>
      <c r="AS419" s="1" t="n">
        <v>90</v>
      </c>
      <c r="AT419" s="1" t="n">
        <v>1</v>
      </c>
      <c r="AU419" s="1" t="n">
        <f aca="false">((AO419*15)+(AP419*30)+(AQ419*30)+(AR419*30)+(AS419*15))-(AO419*120)</f>
        <v>30</v>
      </c>
      <c r="AV419" s="1" t="n">
        <f aca="false">((AO419*15)+(AP419*30)+(AQ419*30)+(AR419*30)+(AS419*15))</f>
        <v>11070</v>
      </c>
      <c r="AX419" s="4" t="n">
        <f aca="false">10000/SQRT((AO419*BE419)*(AVERAGE(AO419:AS419)*AVERAGE(BE419:BI419)))</f>
        <v>13.1497526977497</v>
      </c>
      <c r="AY419" s="4" t="n">
        <v>0</v>
      </c>
      <c r="AZ419" s="2" t="n">
        <f aca="false">(AO419*BE419)/405</f>
        <v>0.465679012345679</v>
      </c>
      <c r="BA419" s="2" t="n">
        <v>0</v>
      </c>
      <c r="BB419" s="2" t="n">
        <f aca="false">1/(LOG(BE419)+LOG(AO419))</f>
        <v>0.439455803027961</v>
      </c>
      <c r="BC419" s="2" t="n">
        <f aca="false">(BF419-BE419)/(AP419-AO419)</f>
        <v>0.901851851851852</v>
      </c>
      <c r="BD419" s="2" t="n">
        <f aca="false">(20*BE419)/((AO419/18)-3.5)</f>
        <v>25.448275862069</v>
      </c>
      <c r="BE419" s="3" t="n">
        <v>2.05</v>
      </c>
      <c r="BF419" s="3" t="n">
        <v>26.4</v>
      </c>
      <c r="BG419" s="3" t="n">
        <v>63.3</v>
      </c>
      <c r="BH419" s="3" t="n">
        <v>39.3</v>
      </c>
      <c r="BI419" s="3" t="n">
        <v>35.6</v>
      </c>
      <c r="BJ419" s="2" t="n">
        <f aca="false">((BE419*15)+(BF419*30)+(BG419*30)+(BH419*30)+(BI419*15))-(BE419*120)</f>
        <v>4188.75</v>
      </c>
      <c r="BK419" s="2" t="n">
        <f aca="false">((BE419*15)+(BF419*30)+(BG419*30)+(BH419*30)+(BI419*15))</f>
        <v>4434.75</v>
      </c>
      <c r="BL419" s="2" t="n">
        <f aca="false">(1/BE419)</f>
        <v>0.487804878048781</v>
      </c>
      <c r="BM419" s="2" t="n">
        <f aca="false">(BJ419/AU419)</f>
        <v>139.625</v>
      </c>
      <c r="BN419" s="2" t="n">
        <f aca="false">(BK419/AV419)</f>
        <v>0.400609756097561</v>
      </c>
      <c r="BO419" s="2" t="n">
        <f aca="false">(AX419*BM419)</f>
        <v>1836.03422042331</v>
      </c>
      <c r="BP419" s="2" t="n">
        <f aca="false">(AX419*BN419)</f>
        <v>5.26791922098876</v>
      </c>
      <c r="BQ419" s="2" t="n">
        <v>2</v>
      </c>
      <c r="BR419" s="4" t="n">
        <f aca="false">(BC419*BL419)</f>
        <v>0.439927732610659</v>
      </c>
      <c r="BS419" s="1" t="n">
        <v>183</v>
      </c>
      <c r="BT419" s="1" t="n">
        <v>0</v>
      </c>
      <c r="BZ419" s="1" t="n">
        <v>66</v>
      </c>
      <c r="CA419" s="1" t="n">
        <v>0</v>
      </c>
      <c r="CN419" s="1" t="n">
        <v>1863</v>
      </c>
      <c r="CO419" s="1" t="n">
        <v>11.9162640901771</v>
      </c>
      <c r="CP419" s="1" t="n">
        <v>24.1062801932367</v>
      </c>
      <c r="CQ419" s="1" t="n">
        <v>5.1207729468599</v>
      </c>
      <c r="CR419" s="1" t="n">
        <v>4.34782608695652</v>
      </c>
      <c r="CS419" s="1" t="n">
        <v>2.9951690821256</v>
      </c>
      <c r="CT419" s="1" t="n">
        <v>67.4396135265701</v>
      </c>
      <c r="CU419" s="1" t="n">
        <v>5.3</v>
      </c>
      <c r="CV419" s="1" t="n">
        <v>2.2</v>
      </c>
      <c r="CW419" s="1" t="n">
        <v>9.5</v>
      </c>
      <c r="CX419" s="1" t="n">
        <v>0</v>
      </c>
      <c r="CY419" s="1" t="n">
        <v>3</v>
      </c>
      <c r="CZ419" s="1" t="n">
        <v>2.7</v>
      </c>
      <c r="DA419" s="1" t="n">
        <v>0</v>
      </c>
      <c r="DB419" s="1" t="n">
        <v>1.1</v>
      </c>
      <c r="DC419" s="1" t="n">
        <v>5.6</v>
      </c>
      <c r="DD419" s="1" t="n">
        <v>55.5</v>
      </c>
      <c r="DE419" s="1" t="n">
        <v>49.9</v>
      </c>
      <c r="DF419" s="1" t="n">
        <v>10.6</v>
      </c>
      <c r="DG419" s="1" t="n">
        <v>9</v>
      </c>
      <c r="DH419" s="1" t="n">
        <v>6.2</v>
      </c>
      <c r="DI419" s="1" t="n">
        <v>198</v>
      </c>
      <c r="DJ419" s="1" t="n">
        <v>314.1</v>
      </c>
      <c r="DK419" s="1" t="n">
        <v>71</v>
      </c>
      <c r="DL419" s="1" t="n">
        <v>33</v>
      </c>
      <c r="DM419" s="1" t="n">
        <v>2110</v>
      </c>
      <c r="DN419" s="1" t="n">
        <v>296</v>
      </c>
      <c r="DO419" s="1" t="n">
        <v>1.49</v>
      </c>
      <c r="DP419" s="1" t="n">
        <v>1.29</v>
      </c>
      <c r="DQ419" s="1" t="n">
        <v>0.6</v>
      </c>
      <c r="DR419" s="1" t="n">
        <v>0.64</v>
      </c>
      <c r="DS419" s="1" t="n">
        <v>245.7</v>
      </c>
      <c r="DT419" s="1" t="n">
        <v>285.1</v>
      </c>
      <c r="DU419" s="1" t="n">
        <v>1.85</v>
      </c>
      <c r="DV419" s="1" t="n">
        <v>16.2</v>
      </c>
      <c r="DW419" s="1" t="n">
        <v>2.45</v>
      </c>
      <c r="DX419" s="1" t="n">
        <v>1000</v>
      </c>
      <c r="DY419" s="1" t="n">
        <v>13.16</v>
      </c>
      <c r="DZ419" s="1" t="n">
        <v>1829</v>
      </c>
      <c r="EA419" s="1" t="n">
        <v>169</v>
      </c>
      <c r="EB419" s="1" t="n">
        <v>2346</v>
      </c>
      <c r="EC419" s="1" t="n">
        <v>502</v>
      </c>
      <c r="ED419" s="1" t="n">
        <v>21</v>
      </c>
      <c r="EE419" s="1" t="n">
        <v>4</v>
      </c>
      <c r="EF419" s="1" t="n">
        <v>0</v>
      </c>
      <c r="EG419" s="1" t="n">
        <v>11</v>
      </c>
      <c r="EH419" s="1" t="n">
        <v>1</v>
      </c>
      <c r="EI419" s="1" t="n">
        <v>300</v>
      </c>
      <c r="EJ419" s="1" t="n">
        <v>7</v>
      </c>
      <c r="EK419" s="1" t="n">
        <v>1</v>
      </c>
      <c r="EL419" s="1" t="n">
        <v>200</v>
      </c>
      <c r="EM419" s="1" t="n">
        <v>1500</v>
      </c>
      <c r="EN419" s="1" t="n">
        <v>500</v>
      </c>
      <c r="EO419" s="1" t="n">
        <v>5</v>
      </c>
      <c r="EP419" s="1" t="n">
        <v>1</v>
      </c>
      <c r="EQ419" s="1" t="n">
        <v>2</v>
      </c>
      <c r="ER419" s="1" t="n">
        <v>300</v>
      </c>
      <c r="ES419" s="1" t="n">
        <v>2</v>
      </c>
      <c r="ET419" s="1" t="n">
        <v>0</v>
      </c>
      <c r="EU419" s="1" t="n">
        <v>0</v>
      </c>
      <c r="EV419" s="1" t="n">
        <v>0</v>
      </c>
      <c r="EW419" s="1" t="n">
        <v>0</v>
      </c>
      <c r="EX419" s="1" t="n">
        <v>1</v>
      </c>
      <c r="EY419" s="1" t="n">
        <v>2</v>
      </c>
      <c r="EZ419" s="1" t="n">
        <v>7</v>
      </c>
      <c r="FA419" s="1" t="n">
        <v>1</v>
      </c>
      <c r="FB419" s="1" t="n">
        <v>1</v>
      </c>
      <c r="FC419" s="1" t="n">
        <v>3</v>
      </c>
      <c r="FD419" s="1" t="n">
        <v>0</v>
      </c>
      <c r="FE419" s="1" t="n">
        <v>4</v>
      </c>
      <c r="FF419" s="1" t="n">
        <v>0</v>
      </c>
      <c r="FG419" s="1" t="n">
        <v>0</v>
      </c>
      <c r="FH419" s="1" t="n">
        <v>0</v>
      </c>
      <c r="FI419" s="1" t="n">
        <v>0</v>
      </c>
      <c r="FJ419" s="1" t="n">
        <v>4</v>
      </c>
      <c r="FK419" s="1" t="n">
        <v>1</v>
      </c>
      <c r="FL419" s="1" t="n">
        <v>5</v>
      </c>
    </row>
    <row r="420" customFormat="false" ht="15" hidden="false" customHeight="true" outlineLevel="0" collapsed="false">
      <c r="A420" s="1" t="n">
        <v>31448</v>
      </c>
      <c r="B420" s="1" t="n">
        <v>1</v>
      </c>
      <c r="C420" s="1" t="n">
        <v>58</v>
      </c>
      <c r="D420" s="1" t="n">
        <v>1</v>
      </c>
      <c r="E420" s="1" t="n">
        <v>1</v>
      </c>
      <c r="F420" s="1" t="n">
        <v>1</v>
      </c>
      <c r="G420" s="1" t="n">
        <v>1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</v>
      </c>
      <c r="P420" s="1" t="n">
        <f aca="false">SUM(E420:O420)</f>
        <v>4</v>
      </c>
      <c r="Q420" s="1" t="n">
        <v>152</v>
      </c>
      <c r="R420" s="1" t="n">
        <v>98</v>
      </c>
      <c r="U420" s="3" t="n">
        <v>93.1</v>
      </c>
      <c r="V420" s="3" t="n">
        <v>171.5</v>
      </c>
      <c r="W420" s="2" t="n">
        <v>31.6534777176177</v>
      </c>
      <c r="X420" s="2" t="n">
        <v>2</v>
      </c>
      <c r="Y420" s="3" t="n">
        <v>107</v>
      </c>
      <c r="Z420" s="3" t="n">
        <v>109.5</v>
      </c>
      <c r="AD420" s="3" t="n">
        <v>32.3</v>
      </c>
      <c r="AO420" s="1" t="n">
        <v>113</v>
      </c>
      <c r="AP420" s="1" t="n">
        <v>168</v>
      </c>
      <c r="AQ420" s="1" t="n">
        <v>198</v>
      </c>
      <c r="AR420" s="1" t="n">
        <v>159</v>
      </c>
      <c r="AS420" s="1" t="n">
        <v>111</v>
      </c>
      <c r="AT420" s="1" t="n">
        <v>2</v>
      </c>
      <c r="AU420" s="1" t="n">
        <f aca="false">((AO420*15)+(AP420*30)+(AQ420*30)+(AR420*30)+(AS420*15))-(AO420*120)</f>
        <v>5550</v>
      </c>
      <c r="AV420" s="1" t="n">
        <f aca="false">((AO420*15)+(AP420*30)+(AQ420*30)+(AR420*30)+(AS420*15))</f>
        <v>19110</v>
      </c>
      <c r="AW420" s="1" t="n">
        <v>5.6</v>
      </c>
      <c r="AX420" s="4" t="n">
        <f aca="false">10000/SQRT((AO420*BE420)*(AVERAGE(AO420:AS420)*AVERAGE(BE420:BI420)))</f>
        <v>1.72249212404929</v>
      </c>
      <c r="AY420" s="4" t="n">
        <v>1</v>
      </c>
      <c r="AZ420" s="2" t="n">
        <f aca="false">(AO420*BE420)/405</f>
        <v>7.05901234567901</v>
      </c>
      <c r="BA420" s="2" t="n">
        <v>1</v>
      </c>
      <c r="BB420" s="2" t="n">
        <f aca="false">1/(LOG(BE420)+LOG(AO420))</f>
        <v>0.289335194595371</v>
      </c>
      <c r="BC420" s="2" t="n">
        <f aca="false">(BF420-BE420)/(AP420-AO420)</f>
        <v>-0.154545454545455</v>
      </c>
      <c r="BD420" s="2" t="n">
        <f aca="false">(20*BE420)/((AO420/18)-3.5)</f>
        <v>182.16</v>
      </c>
      <c r="BE420" s="3" t="n">
        <v>25.3</v>
      </c>
      <c r="BF420" s="3" t="n">
        <v>16.8</v>
      </c>
      <c r="BG420" s="3" t="n">
        <v>122</v>
      </c>
      <c r="BH420" s="3" t="n">
        <v>140</v>
      </c>
      <c r="BI420" s="3" t="n">
        <v>89.4</v>
      </c>
      <c r="BJ420" s="2" t="n">
        <f aca="false">((BE420*15)+(BF420*30)+(BG420*30)+(BH420*30)+(BI420*15))-(BE420*120)</f>
        <v>7048.5</v>
      </c>
      <c r="BK420" s="2" t="n">
        <f aca="false">((BE420*15)+(BF420*30)+(BG420*30)+(BH420*30)+(BI420*15))</f>
        <v>10084.5</v>
      </c>
      <c r="BL420" s="2" t="n">
        <f aca="false">(1/BE420)</f>
        <v>0.0395256916996047</v>
      </c>
      <c r="BM420" s="2" t="n">
        <f aca="false">(BJ420/AU420)</f>
        <v>1.27</v>
      </c>
      <c r="BN420" s="2" t="n">
        <f aca="false">(BK420/AV420)</f>
        <v>0.527708006279435</v>
      </c>
      <c r="BO420" s="2" t="n">
        <f aca="false">(AX420*BM420)</f>
        <v>2.1875649975426</v>
      </c>
      <c r="BP420" s="2" t="n">
        <f aca="false">(AX420*BN420)</f>
        <v>0.90897288461408</v>
      </c>
      <c r="BQ420" s="2" t="n">
        <v>1</v>
      </c>
      <c r="BR420" s="4" t="n">
        <f aca="false">(BC420*BL420)</f>
        <v>-0.00610851598993891</v>
      </c>
      <c r="BS420" s="1" t="n">
        <v>191</v>
      </c>
      <c r="BT420" s="1" t="n">
        <v>0</v>
      </c>
      <c r="BZ420" s="1" t="n">
        <v>138</v>
      </c>
      <c r="CA420" s="1" t="n">
        <v>0</v>
      </c>
      <c r="CB420" s="1" t="n">
        <v>4</v>
      </c>
      <c r="CC420" s="1" t="n">
        <v>1</v>
      </c>
      <c r="CN420" s="1" t="n">
        <v>1705</v>
      </c>
      <c r="CO420" s="1" t="n">
        <v>17.5953079178886</v>
      </c>
      <c r="CP420" s="1" t="n">
        <v>35.5565982404692</v>
      </c>
      <c r="CQ420" s="1" t="n">
        <v>17.4721407624633</v>
      </c>
      <c r="CR420" s="1" t="n">
        <v>11.1378299120235</v>
      </c>
      <c r="CS420" s="1" t="n">
        <v>3.8533724340176</v>
      </c>
      <c r="CT420" s="1" t="n">
        <v>48.6099706744868</v>
      </c>
      <c r="CU420" s="1" t="n">
        <v>0.69</v>
      </c>
      <c r="CV420" s="1" t="n">
        <v>6.44</v>
      </c>
      <c r="CW420" s="1" t="n">
        <v>9.65</v>
      </c>
      <c r="CX420" s="1" t="n">
        <v>0</v>
      </c>
      <c r="CY420" s="1" t="n">
        <v>1.38</v>
      </c>
      <c r="CZ420" s="1" t="n">
        <v>0</v>
      </c>
      <c r="DA420" s="1" t="n">
        <v>0</v>
      </c>
      <c r="DB420" s="1" t="n">
        <v>0.96</v>
      </c>
      <c r="DC420" s="1" t="n">
        <v>0</v>
      </c>
      <c r="DD420" s="1" t="n">
        <v>75</v>
      </c>
      <c r="DE420" s="1" t="n">
        <v>67.36</v>
      </c>
      <c r="DF420" s="1" t="n">
        <v>33.1</v>
      </c>
      <c r="DG420" s="1" t="n">
        <v>21.1</v>
      </c>
      <c r="DH420" s="1" t="n">
        <v>7.3</v>
      </c>
      <c r="DI420" s="1" t="n">
        <v>399</v>
      </c>
      <c r="DJ420" s="1" t="n">
        <v>207.2</v>
      </c>
      <c r="DK420" s="1" t="n">
        <v>22.3</v>
      </c>
      <c r="DL420" s="1" t="n">
        <v>20.9</v>
      </c>
      <c r="DM420" s="1" t="n">
        <v>5583</v>
      </c>
      <c r="DN420" s="1" t="n">
        <v>3161</v>
      </c>
      <c r="DO420" s="1" t="n">
        <v>0.96</v>
      </c>
      <c r="DP420" s="1" t="n">
        <v>1.37</v>
      </c>
      <c r="DQ420" s="1" t="n">
        <v>1.39</v>
      </c>
      <c r="DR420" s="1" t="n">
        <v>2.72</v>
      </c>
      <c r="DS420" s="1" t="n">
        <v>173.9</v>
      </c>
      <c r="DT420" s="1" t="n">
        <v>129.6</v>
      </c>
      <c r="DU420" s="1" t="n">
        <v>3.54</v>
      </c>
      <c r="DV420" s="1" t="n">
        <v>12.63</v>
      </c>
      <c r="DW420" s="1" t="n">
        <v>3.72</v>
      </c>
      <c r="DX420" s="1" t="n">
        <v>1778</v>
      </c>
      <c r="DY420" s="1" t="n">
        <v>12.1</v>
      </c>
      <c r="DZ420" s="1" t="n">
        <v>3040</v>
      </c>
      <c r="EA420" s="1" t="n">
        <v>257</v>
      </c>
      <c r="EB420" s="1" t="n">
        <v>1999</v>
      </c>
      <c r="EC420" s="1" t="n">
        <v>1164</v>
      </c>
      <c r="ED420" s="1" t="n">
        <v>62</v>
      </c>
      <c r="EE420" s="1" t="n">
        <v>7.1</v>
      </c>
      <c r="EF420" s="1" t="n">
        <v>0</v>
      </c>
      <c r="EG420" s="1" t="n">
        <v>0</v>
      </c>
      <c r="EH420" s="1" t="n">
        <v>0</v>
      </c>
      <c r="EI420" s="1" t="n">
        <v>0</v>
      </c>
      <c r="EJ420" s="1" t="n">
        <v>0</v>
      </c>
      <c r="EK420" s="1" t="n">
        <v>0</v>
      </c>
      <c r="EL420" s="1" t="n">
        <v>0</v>
      </c>
      <c r="EM420" s="1" t="n">
        <v>2500</v>
      </c>
      <c r="EN420" s="1" t="n">
        <v>0</v>
      </c>
      <c r="EO420" s="1" t="n">
        <v>3</v>
      </c>
      <c r="EP420" s="1" t="n">
        <v>1</v>
      </c>
      <c r="EQ420" s="1" t="n">
        <v>1</v>
      </c>
      <c r="ER420" s="1" t="n">
        <v>600</v>
      </c>
      <c r="ES420" s="1" t="n">
        <v>2</v>
      </c>
      <c r="ET420" s="1" t="n">
        <v>0</v>
      </c>
      <c r="EU420" s="1" t="n">
        <v>0</v>
      </c>
      <c r="EV420" s="1" t="n">
        <v>0</v>
      </c>
      <c r="EW420" s="1" t="n">
        <v>0</v>
      </c>
      <c r="EX420" s="1" t="n">
        <v>0</v>
      </c>
      <c r="EY420" s="1" t="n">
        <v>0</v>
      </c>
      <c r="EZ420" s="1" t="n">
        <v>0</v>
      </c>
      <c r="FA420" s="1" t="n">
        <v>0</v>
      </c>
      <c r="FB420" s="1" t="n">
        <v>0</v>
      </c>
      <c r="FC420" s="1" t="n">
        <v>0</v>
      </c>
      <c r="FD420" s="1" t="n">
        <v>0</v>
      </c>
      <c r="FE420" s="1" t="n">
        <v>0</v>
      </c>
      <c r="FF420" s="1" t="n">
        <v>1</v>
      </c>
      <c r="FG420" s="1" t="n">
        <v>4</v>
      </c>
      <c r="FH420" s="1" t="n">
        <v>1</v>
      </c>
      <c r="FI420" s="1" t="n">
        <v>12</v>
      </c>
      <c r="FJ420" s="1" t="n">
        <v>4</v>
      </c>
      <c r="FK420" s="1" t="n">
        <v>1</v>
      </c>
      <c r="FL420" s="1" t="n">
        <v>1</v>
      </c>
      <c r="FQ420" s="1" t="n">
        <v>28.04012</v>
      </c>
      <c r="FR420" s="1" t="n">
        <v>2075.665</v>
      </c>
      <c r="FS420" s="1" t="n">
        <v>0</v>
      </c>
      <c r="FT420" s="1" t="n">
        <v>1</v>
      </c>
      <c r="FU420" s="1" t="n">
        <v>3</v>
      </c>
      <c r="FV420" s="1" t="n">
        <v>1</v>
      </c>
      <c r="FW420" s="1" t="n">
        <v>956.89</v>
      </c>
      <c r="FX420" s="1" t="n">
        <v>22.01</v>
      </c>
      <c r="FY420" s="1" t="n">
        <v>3.11</v>
      </c>
      <c r="FZ420" s="1" t="n">
        <v>3.99</v>
      </c>
      <c r="GA420" s="1" t="n">
        <v>8.11</v>
      </c>
      <c r="GB420" s="1" t="n">
        <v>193.67</v>
      </c>
      <c r="GC420" s="1" t="n">
        <v>21.62</v>
      </c>
      <c r="GD420" s="1" t="n">
        <v>24.52</v>
      </c>
      <c r="GE420" s="1" t="n">
        <v>0.47</v>
      </c>
      <c r="GF420" s="1" t="n">
        <v>88.12</v>
      </c>
      <c r="GG420" s="1" t="n">
        <v>0.98</v>
      </c>
      <c r="GH420" s="1" t="n">
        <v>18.33</v>
      </c>
      <c r="GI420" s="1" t="n">
        <v>4.65</v>
      </c>
      <c r="GJ420" s="1" t="n">
        <v>17.55</v>
      </c>
      <c r="GK420" s="1" t="n">
        <v>19.86</v>
      </c>
      <c r="GL420" s="1" t="n">
        <v>7.6</v>
      </c>
      <c r="GM420" s="1" t="n">
        <v>6.58</v>
      </c>
      <c r="GN420" s="1" t="n">
        <v>0</v>
      </c>
      <c r="GO420" s="1" t="n">
        <v>8.97</v>
      </c>
      <c r="GP420" s="1" t="n">
        <v>1.69</v>
      </c>
      <c r="GQ420" s="1" t="n">
        <v>2.07</v>
      </c>
      <c r="GR420" s="1" t="n">
        <v>0.62</v>
      </c>
      <c r="GS420" s="1" t="n">
        <v>386.41</v>
      </c>
      <c r="GT420" s="1" t="n">
        <v>6.6</v>
      </c>
      <c r="GU420" s="1" t="n">
        <v>0.13</v>
      </c>
      <c r="GV420" s="1" t="n">
        <v>192.5</v>
      </c>
      <c r="GW420" s="1" t="n">
        <v>678.26</v>
      </c>
      <c r="GX420" s="1" t="n">
        <v>1543.93</v>
      </c>
      <c r="GY420" s="1" t="n">
        <v>492.01</v>
      </c>
      <c r="GZ420" s="1" t="n">
        <v>3.05</v>
      </c>
      <c r="HA420" s="1" t="n">
        <v>1.08</v>
      </c>
      <c r="HB420" s="1" t="n">
        <v>1.72</v>
      </c>
      <c r="HC420" s="1" t="n">
        <v>0</v>
      </c>
      <c r="HD420" s="1" t="n">
        <v>9.43</v>
      </c>
      <c r="HE420" s="1" t="n">
        <v>223.13</v>
      </c>
      <c r="HF420" s="1" t="n">
        <v>0.66</v>
      </c>
      <c r="HG420" s="1" t="n">
        <v>0.48</v>
      </c>
      <c r="HH420" s="1" t="n">
        <v>8.09</v>
      </c>
      <c r="HI420" s="1" t="n">
        <v>1.86</v>
      </c>
      <c r="HJ420" s="1" t="n">
        <v>0.92</v>
      </c>
      <c r="HK420" s="1" t="n">
        <v>0.26</v>
      </c>
      <c r="HL420" s="1" t="n">
        <v>148.68</v>
      </c>
      <c r="HM420" s="1" t="n">
        <v>0.23</v>
      </c>
      <c r="HN420" s="1" t="n">
        <v>24.73</v>
      </c>
      <c r="HO420" s="1" t="n">
        <v>2909.25</v>
      </c>
      <c r="HP420" s="1" t="n">
        <v>4067.37</v>
      </c>
      <c r="HQ420" s="1" t="n">
        <v>33.3</v>
      </c>
      <c r="HR420" s="1" t="n">
        <v>1300.05</v>
      </c>
      <c r="HS420" s="1" t="n">
        <v>426.34</v>
      </c>
      <c r="HT420" s="1" t="n">
        <v>3172.37</v>
      </c>
      <c r="HU420" s="1" t="n">
        <v>488.29</v>
      </c>
      <c r="HV420" s="1" t="n">
        <v>17.7</v>
      </c>
      <c r="HW420" s="1" t="n">
        <v>3.85</v>
      </c>
      <c r="HX420" s="1" t="n">
        <v>2.77</v>
      </c>
      <c r="HY420" s="1" t="n">
        <v>2.55</v>
      </c>
      <c r="HZ420" s="1" t="n">
        <v>0.15</v>
      </c>
      <c r="IA420" s="1" t="n">
        <v>3.65</v>
      </c>
      <c r="IB420" s="1" t="n">
        <v>0.79</v>
      </c>
      <c r="IC420" s="1" t="n">
        <v>7.84</v>
      </c>
      <c r="ID420" s="1" t="n">
        <v>3.25</v>
      </c>
      <c r="IE420" s="1" t="n">
        <v>3.44</v>
      </c>
      <c r="IF420" s="1" t="n">
        <v>4.69</v>
      </c>
      <c r="IG420" s="1" t="n">
        <v>4.34</v>
      </c>
      <c r="IH420" s="1" t="n">
        <v>21.47</v>
      </c>
      <c r="II420" s="1" t="n">
        <v>0</v>
      </c>
      <c r="IJ420" s="1" t="n">
        <v>20.85</v>
      </c>
      <c r="IK420" s="1" t="n">
        <v>28.31</v>
      </c>
      <c r="IL420" s="1" t="n">
        <v>1585300</v>
      </c>
      <c r="IM420" s="1" t="n">
        <v>8185.57</v>
      </c>
      <c r="IN420" s="1" t="n">
        <v>12.12</v>
      </c>
      <c r="IO420" s="1" t="n">
        <v>0.02</v>
      </c>
      <c r="IP420" s="1" t="n">
        <v>0</v>
      </c>
      <c r="IQ420" s="1" t="n">
        <v>0</v>
      </c>
      <c r="IR420" s="1" t="n">
        <v>0.01</v>
      </c>
      <c r="IS420" s="1" t="n">
        <v>0</v>
      </c>
      <c r="IT420" s="1" t="n">
        <v>0</v>
      </c>
      <c r="IU420" s="1" t="n">
        <v>0.13</v>
      </c>
      <c r="IV420" s="1" t="n">
        <v>0.13</v>
      </c>
      <c r="IW420" s="1" t="n">
        <v>1.69</v>
      </c>
      <c r="IX420" s="1" t="n">
        <v>1.28</v>
      </c>
      <c r="IY420" s="1" t="n">
        <v>0.51</v>
      </c>
      <c r="IZ420" s="1" t="n">
        <v>0.37</v>
      </c>
      <c r="JA420" s="1" t="n">
        <v>0.16</v>
      </c>
      <c r="JB420" s="1" t="n">
        <v>0</v>
      </c>
      <c r="JC420" s="1" t="n">
        <v>3.7</v>
      </c>
      <c r="JD420" s="1" t="n">
        <v>2.04</v>
      </c>
      <c r="JE420" s="1" t="n">
        <v>0.17</v>
      </c>
      <c r="JF420" s="1" t="n">
        <v>0.02</v>
      </c>
      <c r="JG420" s="1" t="n">
        <v>0</v>
      </c>
      <c r="JH420" s="1" t="n">
        <v>3.25</v>
      </c>
      <c r="JI420" s="1" t="n">
        <v>2.66</v>
      </c>
      <c r="JJ420" s="1" t="n">
        <v>0.01</v>
      </c>
      <c r="JK420" s="1" t="n">
        <v>0.05</v>
      </c>
      <c r="JL420" s="1" t="n">
        <v>0.21</v>
      </c>
      <c r="JM420" s="1" t="n">
        <v>0.27</v>
      </c>
      <c r="JN420" s="1" t="n">
        <v>0</v>
      </c>
      <c r="JO420" s="1" t="n">
        <v>0.01</v>
      </c>
      <c r="JP420" s="1" t="n">
        <v>0</v>
      </c>
      <c r="JQ420" s="1" t="n">
        <v>0</v>
      </c>
      <c r="JR420" s="1" t="n">
        <v>0</v>
      </c>
      <c r="JS420" s="1" t="n">
        <v>0</v>
      </c>
      <c r="JT420" s="1" t="n">
        <v>0</v>
      </c>
      <c r="JU420" s="1" t="n">
        <v>0</v>
      </c>
      <c r="JV420" s="1" t="n">
        <v>56</v>
      </c>
      <c r="JW420" s="1" t="n">
        <v>3360</v>
      </c>
      <c r="JX420" s="1" t="n">
        <v>50.4</v>
      </c>
      <c r="JY420" s="1" t="n">
        <v>6.35</v>
      </c>
      <c r="JZ420" s="1" t="n">
        <v>6.125</v>
      </c>
      <c r="KA420" s="1" t="n">
        <v>367.5</v>
      </c>
      <c r="KB420" s="1" t="n">
        <v>59.36</v>
      </c>
      <c r="KC420" s="1" t="n">
        <v>18.609</v>
      </c>
      <c r="KD420" s="1" t="n">
        <v>1116.54</v>
      </c>
      <c r="KE420" s="1" t="n">
        <v>31.734</v>
      </c>
      <c r="KF420" s="1" t="n">
        <v>87.734</v>
      </c>
      <c r="KG420" s="1" t="n">
        <v>96.96</v>
      </c>
    </row>
    <row r="421" customFormat="false" ht="15" hidden="false" customHeight="true" outlineLevel="0" collapsed="false">
      <c r="A421" s="1" t="n">
        <v>31449</v>
      </c>
      <c r="B421" s="1" t="n">
        <v>2</v>
      </c>
      <c r="C421" s="1" t="n">
        <v>51</v>
      </c>
      <c r="D421" s="1" t="n">
        <v>1</v>
      </c>
      <c r="E421" s="1" t="n">
        <v>1</v>
      </c>
      <c r="F421" s="1" t="n">
        <v>1</v>
      </c>
      <c r="G421" s="1" t="n">
        <v>1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</v>
      </c>
      <c r="N421" s="1" t="n">
        <v>0</v>
      </c>
      <c r="P421" s="1" t="n">
        <f aca="false">SUM(E421:O421)</f>
        <v>3</v>
      </c>
      <c r="Q421" s="1" t="n">
        <v>120</v>
      </c>
      <c r="R421" s="1" t="n">
        <v>82</v>
      </c>
      <c r="U421" s="3" t="n">
        <v>67.7</v>
      </c>
      <c r="V421" s="3" t="n">
        <v>166</v>
      </c>
      <c r="W421" s="2" t="n">
        <v>24.5681521265786</v>
      </c>
      <c r="X421" s="2" t="n">
        <v>0</v>
      </c>
      <c r="AD421" s="3" t="n">
        <v>34.9</v>
      </c>
      <c r="AO421" s="1" t="n">
        <v>105</v>
      </c>
      <c r="AP421" s="1" t="n">
        <v>153</v>
      </c>
      <c r="AQ421" s="1" t="n">
        <v>136</v>
      </c>
      <c r="AR421" s="1" t="n">
        <v>137</v>
      </c>
      <c r="AS421" s="1" t="n">
        <v>120</v>
      </c>
      <c r="AT421" s="1" t="n">
        <v>2</v>
      </c>
      <c r="AU421" s="1" t="n">
        <f aca="false">((AO421*15)+(AP421*30)+(AQ421*30)+(AR421*30)+(AS421*15))-(AO421*120)</f>
        <v>3555</v>
      </c>
      <c r="AV421" s="1" t="n">
        <f aca="false">((AO421*15)+(AP421*30)+(AQ421*30)+(AR421*30)+(AS421*15))</f>
        <v>16155</v>
      </c>
      <c r="AW421" s="1" t="n">
        <v>5.66</v>
      </c>
      <c r="AX421" s="4" t="n">
        <f aca="false">10000/SQRT((AO421*BE421)*(AVERAGE(AO421:AS421)*AVERAGE(BE421:BI421)))</f>
        <v>4.05887177205339</v>
      </c>
      <c r="AY421" s="4" t="n">
        <v>0</v>
      </c>
      <c r="AZ421" s="2" t="n">
        <f aca="false">(AO421*BE421)/405</f>
        <v>1.86925925925926</v>
      </c>
      <c r="BA421" s="2" t="n">
        <v>0</v>
      </c>
      <c r="BB421" s="2" t="n">
        <f aca="false">1/(LOG(BE421)+LOG(AO421))</f>
        <v>0.34732779976836</v>
      </c>
      <c r="BC421" s="2" t="n">
        <f aca="false">(BF421-BE421)/(AP421-AO421)</f>
        <v>0.951875</v>
      </c>
      <c r="BD421" s="2" t="n">
        <f aca="false">(20*BE421)/((AO421/18)-3.5)</f>
        <v>61.8</v>
      </c>
      <c r="BE421" s="3" t="n">
        <v>7.21</v>
      </c>
      <c r="BF421" s="3" t="n">
        <v>52.9</v>
      </c>
      <c r="BG421" s="3" t="n">
        <v>41.1</v>
      </c>
      <c r="BH421" s="3" t="n">
        <v>110</v>
      </c>
      <c r="BI421" s="3" t="n">
        <v>96.7</v>
      </c>
      <c r="BJ421" s="2" t="n">
        <f aca="false">((BE421*15)+(BF421*30)+(BG421*30)+(BH421*30)+(BI421*15))-(BE421*120)</f>
        <v>6813.45</v>
      </c>
      <c r="BK421" s="2" t="n">
        <f aca="false">((BE421*15)+(BF421*30)+(BG421*30)+(BH421*30)+(BI421*15))</f>
        <v>7678.65</v>
      </c>
      <c r="BL421" s="2" t="n">
        <f aca="false">(1/BE421)</f>
        <v>0.13869625520111</v>
      </c>
      <c r="BM421" s="2" t="n">
        <f aca="false">(BJ421/AU421)</f>
        <v>1.91658227848101</v>
      </c>
      <c r="BN421" s="2" t="n">
        <f aca="false">(BK421/AV421)</f>
        <v>0.475311049210771</v>
      </c>
      <c r="BO421" s="2" t="n">
        <f aca="false">(AX421*BM421)</f>
        <v>7.77916170894434</v>
      </c>
      <c r="BP421" s="2" t="n">
        <f aca="false">(AX421*BN421)</f>
        <v>1.92922660058667</v>
      </c>
      <c r="BQ421" s="2" t="n">
        <v>2</v>
      </c>
      <c r="BR421" s="4" t="n">
        <f aca="false">(BC421*BL421)</f>
        <v>0.132021497919556</v>
      </c>
      <c r="BS421" s="1" t="n">
        <v>127</v>
      </c>
      <c r="BT421" s="1" t="n">
        <v>0</v>
      </c>
      <c r="BZ421" s="1" t="n">
        <v>106</v>
      </c>
      <c r="CA421" s="1" t="n">
        <v>0</v>
      </c>
      <c r="CN421" s="1" t="n">
        <v>1113</v>
      </c>
      <c r="CO421" s="1" t="n">
        <v>11.7879604672057</v>
      </c>
      <c r="CP421" s="1" t="n">
        <v>11.0377358490566</v>
      </c>
      <c r="CQ421" s="1" t="n">
        <v>2.83018867924528</v>
      </c>
      <c r="CR421" s="1" t="n">
        <v>4.77088948787062</v>
      </c>
      <c r="CS421" s="1" t="n">
        <v>2.42587601078167</v>
      </c>
      <c r="CT421" s="1" t="n">
        <v>80.2875112309075</v>
      </c>
      <c r="CU421" s="1" t="n">
        <v>13.2</v>
      </c>
      <c r="CV421" s="1" t="n">
        <v>2.38</v>
      </c>
      <c r="CW421" s="1" t="n">
        <v>4.67</v>
      </c>
      <c r="CX421" s="1" t="n">
        <v>0</v>
      </c>
      <c r="CY421" s="1" t="n">
        <v>3.42</v>
      </c>
      <c r="CZ421" s="1" t="n">
        <v>0.9</v>
      </c>
      <c r="DA421" s="1" t="n">
        <v>0</v>
      </c>
      <c r="DB421" s="1" t="n">
        <v>0</v>
      </c>
      <c r="DC421" s="1" t="n">
        <v>0</v>
      </c>
      <c r="DD421" s="1" t="n">
        <v>32.8</v>
      </c>
      <c r="DE421" s="1" t="n">
        <v>13.65</v>
      </c>
      <c r="DF421" s="1" t="n">
        <v>3.5</v>
      </c>
      <c r="DG421" s="1" t="n">
        <v>5.9</v>
      </c>
      <c r="DH421" s="1" t="n">
        <v>3</v>
      </c>
      <c r="DI421" s="1" t="n">
        <v>104</v>
      </c>
      <c r="DJ421" s="1" t="n">
        <v>223.4</v>
      </c>
      <c r="DK421" s="1" t="n">
        <v>59.3</v>
      </c>
      <c r="DL421" s="1" t="n">
        <v>18.6</v>
      </c>
      <c r="DM421" s="1" t="n">
        <v>2173</v>
      </c>
      <c r="DN421" s="1" t="n">
        <v>941</v>
      </c>
      <c r="DO421" s="1" t="n">
        <v>1.8</v>
      </c>
      <c r="DP421" s="1" t="n">
        <v>1.19</v>
      </c>
      <c r="DQ421" s="1" t="n">
        <v>0.35</v>
      </c>
      <c r="DR421" s="1" t="n">
        <v>0</v>
      </c>
      <c r="DS421" s="1" t="n">
        <v>100.1</v>
      </c>
      <c r="DT421" s="1" t="n">
        <v>88.3</v>
      </c>
      <c r="DU421" s="1" t="n">
        <v>0.44</v>
      </c>
      <c r="DV421" s="1" t="n">
        <v>12.98</v>
      </c>
      <c r="DW421" s="1" t="n">
        <v>1.94</v>
      </c>
      <c r="DX421" s="1" t="n">
        <v>634</v>
      </c>
      <c r="DY421" s="1" t="n">
        <v>20.58</v>
      </c>
      <c r="DZ421" s="1" t="n">
        <v>943</v>
      </c>
      <c r="EA421" s="1" t="n">
        <v>118</v>
      </c>
      <c r="EB421" s="1" t="n">
        <v>1269</v>
      </c>
      <c r="EC421" s="1" t="n">
        <v>477</v>
      </c>
      <c r="ED421" s="1" t="n">
        <v>18</v>
      </c>
      <c r="EE421" s="1" t="n">
        <v>1.1</v>
      </c>
      <c r="EF421" s="1" t="n">
        <v>0</v>
      </c>
      <c r="EG421" s="1" t="n">
        <v>10</v>
      </c>
      <c r="EH421" s="1" t="n">
        <v>1</v>
      </c>
      <c r="EI421" s="1" t="n">
        <v>450</v>
      </c>
      <c r="EJ421" s="1" t="n">
        <v>6</v>
      </c>
      <c r="EK421" s="1" t="n">
        <v>4</v>
      </c>
      <c r="EL421" s="1" t="n">
        <v>250</v>
      </c>
      <c r="EM421" s="1" t="n">
        <v>1500</v>
      </c>
      <c r="EN421" s="1" t="n">
        <v>0</v>
      </c>
      <c r="EO421" s="1" t="n">
        <v>1</v>
      </c>
      <c r="EP421" s="1" t="n">
        <v>0</v>
      </c>
      <c r="EQ421" s="1" t="n">
        <v>0</v>
      </c>
      <c r="ER421" s="1" t="n">
        <v>0</v>
      </c>
      <c r="ES421" s="1" t="n">
        <v>0</v>
      </c>
      <c r="ET421" s="1" t="n">
        <v>0</v>
      </c>
      <c r="EU421" s="1" t="n">
        <v>0</v>
      </c>
      <c r="EV421" s="1" t="n">
        <v>0</v>
      </c>
      <c r="EW421" s="1" t="n">
        <v>0</v>
      </c>
      <c r="EX421" s="1" t="n">
        <v>1</v>
      </c>
      <c r="EY421" s="1" t="n">
        <v>7</v>
      </c>
      <c r="EZ421" s="1" t="n">
        <v>6</v>
      </c>
      <c r="FA421" s="1" t="n">
        <v>0</v>
      </c>
      <c r="FB421" s="1" t="n">
        <v>0</v>
      </c>
      <c r="FC421" s="1" t="n">
        <v>0</v>
      </c>
      <c r="FD421" s="1" t="n">
        <v>0</v>
      </c>
      <c r="FE421" s="1" t="n">
        <v>16</v>
      </c>
      <c r="FF421" s="1" t="n">
        <v>0</v>
      </c>
      <c r="FG421" s="1" t="n">
        <v>0</v>
      </c>
      <c r="FH421" s="1" t="n">
        <v>0</v>
      </c>
      <c r="FI421" s="1" t="n">
        <v>0</v>
      </c>
      <c r="FJ421" s="1" t="n">
        <v>0</v>
      </c>
      <c r="FK421" s="1" t="n">
        <v>0</v>
      </c>
      <c r="FL421" s="1" t="n">
        <v>0</v>
      </c>
      <c r="FQ421" s="1" t="n">
        <v>19.92</v>
      </c>
      <c r="FR421" s="1" t="n">
        <v>18.11412</v>
      </c>
      <c r="FS421" s="1" t="n">
        <v>0</v>
      </c>
      <c r="FT421" s="1" t="n">
        <v>6</v>
      </c>
      <c r="FU421" s="1" t="n">
        <v>1</v>
      </c>
      <c r="FV421" s="1" t="n">
        <v>1</v>
      </c>
      <c r="FW421" s="1" t="n">
        <v>915.37</v>
      </c>
      <c r="FX421" s="1" t="n">
        <v>13.27</v>
      </c>
      <c r="FY421" s="1" t="n">
        <v>2.15</v>
      </c>
      <c r="FZ421" s="1" t="n">
        <v>1.63</v>
      </c>
      <c r="GA421" s="1" t="n">
        <v>9.61</v>
      </c>
      <c r="GB421" s="1" t="n">
        <v>193.34</v>
      </c>
      <c r="GC421" s="1" t="n">
        <v>6.13</v>
      </c>
      <c r="GD421" s="1" t="n">
        <v>4.77</v>
      </c>
      <c r="GE421" s="1" t="n">
        <v>0.38</v>
      </c>
      <c r="GF421" s="1" t="n">
        <v>18.37</v>
      </c>
      <c r="GG421" s="1" t="n">
        <v>0.1</v>
      </c>
      <c r="GH421" s="1" t="n">
        <v>3.96</v>
      </c>
      <c r="GI421" s="1" t="n">
        <v>2.53</v>
      </c>
      <c r="GJ421" s="1" t="n">
        <v>12.11</v>
      </c>
      <c r="GK421" s="1" t="n">
        <v>12.66</v>
      </c>
      <c r="GL421" s="1" t="n">
        <v>5.86</v>
      </c>
      <c r="GM421" s="1" t="n">
        <v>2.35</v>
      </c>
      <c r="GN421" s="1" t="n">
        <v>0</v>
      </c>
      <c r="GO421" s="1" t="n">
        <v>6.81</v>
      </c>
      <c r="GP421" s="1" t="n">
        <v>3.65</v>
      </c>
      <c r="GQ421" s="1" t="n">
        <v>1.76</v>
      </c>
      <c r="GR421" s="1" t="n">
        <v>0.38</v>
      </c>
      <c r="GS421" s="1" t="n">
        <v>207.53</v>
      </c>
      <c r="GT421" s="1" t="n">
        <v>5.14</v>
      </c>
      <c r="GU421" s="1" t="n">
        <v>0.02</v>
      </c>
      <c r="GV421" s="1" t="n">
        <v>131.73</v>
      </c>
      <c r="GW421" s="1" t="n">
        <v>294.77</v>
      </c>
      <c r="GX421" s="1" t="n">
        <v>1408.66</v>
      </c>
      <c r="GY421" s="1" t="n">
        <v>514.83</v>
      </c>
      <c r="GZ421" s="1" t="n">
        <v>1.72</v>
      </c>
      <c r="HA421" s="1" t="n">
        <v>0.86</v>
      </c>
      <c r="HB421" s="1" t="n">
        <v>1.21</v>
      </c>
      <c r="HC421" s="1" t="n">
        <v>0</v>
      </c>
      <c r="HD421" s="1" t="n">
        <v>6.38</v>
      </c>
      <c r="HE421" s="1" t="n">
        <v>200.76</v>
      </c>
      <c r="HF421" s="1" t="n">
        <v>0.4</v>
      </c>
      <c r="HG421" s="1" t="n">
        <v>0.33</v>
      </c>
      <c r="HH421" s="1" t="n">
        <v>4.25</v>
      </c>
      <c r="HI421" s="1" t="n">
        <v>1.25</v>
      </c>
      <c r="HJ421" s="1" t="n">
        <v>0.5</v>
      </c>
      <c r="HK421" s="1" t="n">
        <v>0.87</v>
      </c>
      <c r="HL421" s="1" t="n">
        <v>116.14</v>
      </c>
      <c r="HM421" s="1" t="n">
        <v>0.17</v>
      </c>
      <c r="HN421" s="1" t="n">
        <v>13.39</v>
      </c>
      <c r="HO421" s="1" t="n">
        <v>1956.96</v>
      </c>
      <c r="HP421" s="1" t="n">
        <v>1179.81</v>
      </c>
      <c r="HQ421" s="1" t="n">
        <v>1.39</v>
      </c>
      <c r="HR421" s="1" t="n">
        <v>640.39</v>
      </c>
      <c r="HS421" s="1" t="n">
        <v>28.32</v>
      </c>
      <c r="HT421" s="1" t="n">
        <v>3059.96</v>
      </c>
      <c r="HU421" s="1" t="n">
        <v>189.4</v>
      </c>
      <c r="HV421" s="1" t="n">
        <v>26.04</v>
      </c>
      <c r="HW421" s="1" t="n">
        <v>3.24</v>
      </c>
      <c r="HX421" s="1" t="n">
        <v>2.35</v>
      </c>
      <c r="HY421" s="1" t="n">
        <v>1.85</v>
      </c>
      <c r="HZ421" s="1" t="n">
        <v>0.05</v>
      </c>
      <c r="IA421" s="1" t="n">
        <v>1.93</v>
      </c>
      <c r="IB421" s="1" t="n">
        <v>0.26</v>
      </c>
      <c r="IC421" s="1" t="n">
        <v>4.39</v>
      </c>
      <c r="ID421" s="1" t="n">
        <v>2</v>
      </c>
      <c r="IE421" s="1" t="n">
        <v>2.66</v>
      </c>
      <c r="IF421" s="1" t="n">
        <v>6.27</v>
      </c>
      <c r="IG421" s="1" t="n">
        <v>2.69</v>
      </c>
      <c r="IH421" s="1" t="n">
        <v>24.33</v>
      </c>
      <c r="II421" s="1" t="n">
        <v>0</v>
      </c>
      <c r="IJ421" s="1" t="n">
        <v>3.58</v>
      </c>
      <c r="IK421" s="1" t="n">
        <v>10.05</v>
      </c>
      <c r="IL421" s="1" t="n">
        <v>2479402.5</v>
      </c>
      <c r="IM421" s="1" t="n">
        <v>12824.05</v>
      </c>
      <c r="IN421" s="1" t="n">
        <v>10.94</v>
      </c>
      <c r="IO421" s="1" t="n">
        <v>0.01</v>
      </c>
      <c r="IP421" s="1" t="n">
        <v>0</v>
      </c>
      <c r="IQ421" s="1" t="n">
        <v>0.01</v>
      </c>
      <c r="IR421" s="1" t="n">
        <v>0.01</v>
      </c>
      <c r="IS421" s="1" t="n">
        <v>0.11</v>
      </c>
      <c r="IT421" s="1" t="n">
        <v>0</v>
      </c>
      <c r="IU421" s="1" t="n">
        <v>0.08</v>
      </c>
      <c r="IV421" s="1" t="n">
        <v>0.03</v>
      </c>
      <c r="IW421" s="1" t="n">
        <v>1.76</v>
      </c>
      <c r="IX421" s="1" t="n">
        <v>1.28</v>
      </c>
      <c r="IY421" s="1" t="n">
        <v>0.62</v>
      </c>
      <c r="IZ421" s="1" t="n">
        <v>0.21</v>
      </c>
      <c r="JA421" s="1" t="n">
        <v>0.24</v>
      </c>
      <c r="JB421" s="1" t="n">
        <v>0</v>
      </c>
      <c r="JC421" s="1" t="n">
        <v>5.11</v>
      </c>
      <c r="JD421" s="1" t="n">
        <v>3.85</v>
      </c>
      <c r="JE421" s="1" t="n">
        <v>0.08</v>
      </c>
      <c r="JF421" s="1" t="n">
        <v>0</v>
      </c>
      <c r="JG421" s="1" t="n">
        <v>0</v>
      </c>
      <c r="JH421" s="1" t="n">
        <v>1.89</v>
      </c>
      <c r="JI421" s="1" t="n">
        <v>1.63</v>
      </c>
      <c r="JJ421" s="1" t="n">
        <v>0</v>
      </c>
      <c r="JK421" s="1" t="n">
        <v>0.02</v>
      </c>
      <c r="JL421" s="1" t="n">
        <v>0.14</v>
      </c>
      <c r="JM421" s="1" t="n">
        <v>0.16</v>
      </c>
      <c r="JN421" s="1" t="n">
        <v>0</v>
      </c>
      <c r="JO421" s="1" t="n">
        <v>0.01</v>
      </c>
      <c r="JP421" s="1" t="n">
        <v>0.01</v>
      </c>
      <c r="JQ421" s="1" t="n">
        <v>0</v>
      </c>
      <c r="JR421" s="1" t="n">
        <v>0</v>
      </c>
      <c r="JS421" s="1" t="n">
        <v>0</v>
      </c>
      <c r="JT421" s="1" t="n">
        <v>0.01</v>
      </c>
      <c r="JU421" s="1" t="n">
        <v>0.01</v>
      </c>
      <c r="JV421" s="1" t="n">
        <v>44</v>
      </c>
      <c r="JW421" s="1" t="n">
        <v>2640</v>
      </c>
      <c r="JX421" s="1" t="n">
        <v>39.6</v>
      </c>
      <c r="JY421" s="1" t="n">
        <v>7.3125</v>
      </c>
      <c r="JZ421" s="1" t="n">
        <v>3.75</v>
      </c>
      <c r="KA421" s="1" t="n">
        <v>225</v>
      </c>
      <c r="KB421" s="1" t="n">
        <v>0</v>
      </c>
      <c r="KC421" s="1" t="n">
        <v>0</v>
      </c>
      <c r="KD421" s="1" t="n">
        <v>0</v>
      </c>
      <c r="KE421" s="1" t="n">
        <v>3.75</v>
      </c>
      <c r="KF421" s="1" t="n">
        <v>47.75</v>
      </c>
      <c r="KG421" s="1" t="n">
        <v>7.3125</v>
      </c>
    </row>
    <row r="422" customFormat="false" ht="15" hidden="false" customHeight="true" outlineLevel="0" collapsed="false">
      <c r="A422" s="1" t="n">
        <v>31451</v>
      </c>
      <c r="B422" s="1" t="n">
        <v>1</v>
      </c>
      <c r="C422" s="1" t="n">
        <v>29</v>
      </c>
      <c r="D422" s="1" t="n">
        <v>1</v>
      </c>
      <c r="E422" s="1" t="n">
        <v>1</v>
      </c>
      <c r="F422" s="1" t="n">
        <v>0</v>
      </c>
      <c r="G422" s="1" t="n">
        <v>1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</v>
      </c>
      <c r="N422" s="1" t="n">
        <v>0</v>
      </c>
      <c r="P422" s="1" t="n">
        <f aca="false">SUM(E422:O422)</f>
        <v>2</v>
      </c>
      <c r="Q422" s="1" t="n">
        <v>130</v>
      </c>
      <c r="R422" s="1" t="n">
        <v>86</v>
      </c>
      <c r="U422" s="3" t="n">
        <v>65.7</v>
      </c>
      <c r="V422" s="3" t="n">
        <v>174</v>
      </c>
      <c r="W422" s="2" t="n">
        <v>21.7003567181926</v>
      </c>
      <c r="X422" s="2" t="n">
        <v>0</v>
      </c>
      <c r="AD422" s="3" t="n">
        <v>20.7</v>
      </c>
      <c r="AO422" s="1" t="n">
        <v>102</v>
      </c>
      <c r="AP422" s="1" t="n">
        <v>137</v>
      </c>
      <c r="AQ422" s="1" t="n">
        <v>138</v>
      </c>
      <c r="AR422" s="1" t="n">
        <v>97</v>
      </c>
      <c r="AS422" s="1" t="n">
        <v>98</v>
      </c>
      <c r="AT422" s="1" t="n">
        <v>2</v>
      </c>
      <c r="AU422" s="1" t="n">
        <f aca="false">((AO422*15)+(AP422*30)+(AQ422*30)+(AR422*30)+(AS422*15))-(AO422*120)</f>
        <v>1920</v>
      </c>
      <c r="AV422" s="1" t="n">
        <f aca="false">((AO422*15)+(AP422*30)+(AQ422*30)+(AR422*30)+(AS422*15))</f>
        <v>14160</v>
      </c>
      <c r="AW422" s="1" t="n">
        <v>5.16</v>
      </c>
      <c r="AX422" s="4" t="n">
        <f aca="false">10000/SQRT((AO422*BE422)*(AVERAGE(AO422:AS422)*AVERAGE(BE422:BI422)))</f>
        <v>4.06829642250943</v>
      </c>
      <c r="AY422" s="4" t="n">
        <v>0</v>
      </c>
      <c r="AZ422" s="2" t="n">
        <f aca="false">(AO422*BE422)/405</f>
        <v>2.97185185185185</v>
      </c>
      <c r="BA422" s="2" t="n">
        <v>1</v>
      </c>
      <c r="BB422" s="2" t="n">
        <f aca="false">1/(LOG(BE422)+LOG(AO422))</f>
        <v>0.324624504175037</v>
      </c>
      <c r="BC422" s="2" t="n">
        <f aca="false">(BF422-BE422)/(AP422-AO422)</f>
        <v>0.802857142857143</v>
      </c>
      <c r="BD422" s="2" t="n">
        <f aca="false">(20*BE422)/((AO422/18)-3.5)</f>
        <v>108.923076923077</v>
      </c>
      <c r="BE422" s="3" t="n">
        <v>11.8</v>
      </c>
      <c r="BF422" s="3" t="n">
        <v>39.9</v>
      </c>
      <c r="BG422" s="3" t="n">
        <v>73.4</v>
      </c>
      <c r="BH422" s="3" t="n">
        <v>44.5</v>
      </c>
      <c r="BI422" s="3" t="n">
        <v>49.8</v>
      </c>
      <c r="BJ422" s="2" t="n">
        <f aca="false">((BE422*15)+(BF422*30)+(BG422*30)+(BH422*30)+(BI422*15))-(BE422*120)</f>
        <v>4242</v>
      </c>
      <c r="BK422" s="2" t="n">
        <f aca="false">((BE422*15)+(BF422*30)+(BG422*30)+(BH422*30)+(BI422*15))</f>
        <v>5658</v>
      </c>
      <c r="BL422" s="2" t="n">
        <f aca="false">(1/BE422)</f>
        <v>0.0847457627118644</v>
      </c>
      <c r="BM422" s="2" t="n">
        <f aca="false">(BJ422/AU422)</f>
        <v>2.209375</v>
      </c>
      <c r="BN422" s="2" t="n">
        <f aca="false">(BK422/AV422)</f>
        <v>0.399576271186441</v>
      </c>
      <c r="BO422" s="2" t="n">
        <f aca="false">(AX422*BM422)</f>
        <v>8.98839240848177</v>
      </c>
      <c r="BP422" s="2" t="n">
        <f aca="false">(AX422*BN422)</f>
        <v>1.62559471458745</v>
      </c>
      <c r="BQ422" s="2" t="n">
        <v>2</v>
      </c>
      <c r="BR422" s="4" t="n">
        <f aca="false">(BC422*BL422)</f>
        <v>0.0680387409200969</v>
      </c>
      <c r="BS422" s="1" t="n">
        <v>186</v>
      </c>
      <c r="BT422" s="1" t="n">
        <v>0</v>
      </c>
      <c r="BZ422" s="1" t="n">
        <v>115</v>
      </c>
      <c r="CA422" s="1" t="n">
        <v>0</v>
      </c>
      <c r="CN422" s="1" t="n">
        <v>1049</v>
      </c>
      <c r="CO422" s="1" t="n">
        <v>20.0571973307912</v>
      </c>
      <c r="CP422" s="1" t="n">
        <v>19.7244995233556</v>
      </c>
      <c r="CQ422" s="1" t="n">
        <v>1.88751191611058</v>
      </c>
      <c r="CR422" s="1" t="n">
        <v>3.77502383222116</v>
      </c>
      <c r="CS422" s="1" t="n">
        <v>2.91706387035272</v>
      </c>
      <c r="CT422" s="1" t="n">
        <v>64.3660629170639</v>
      </c>
      <c r="CU422" s="1" t="n">
        <v>0.31</v>
      </c>
      <c r="CV422" s="1" t="n">
        <v>4.82</v>
      </c>
      <c r="CW422" s="1" t="n">
        <v>6.7</v>
      </c>
      <c r="CX422" s="1" t="n">
        <v>0</v>
      </c>
      <c r="CY422" s="1" t="n">
        <v>1.32</v>
      </c>
      <c r="CZ422" s="1" t="n">
        <v>1.36</v>
      </c>
      <c r="DA422" s="1" t="n">
        <v>0</v>
      </c>
      <c r="DB422" s="1" t="n">
        <v>0</v>
      </c>
      <c r="DC422" s="1" t="n">
        <v>0</v>
      </c>
      <c r="DD422" s="1" t="n">
        <v>52.6</v>
      </c>
      <c r="DE422" s="1" t="n">
        <v>22.99</v>
      </c>
      <c r="DF422" s="1" t="n">
        <v>2.2</v>
      </c>
      <c r="DG422" s="1" t="n">
        <v>4.4</v>
      </c>
      <c r="DH422" s="1" t="n">
        <v>3.4</v>
      </c>
      <c r="DI422" s="1" t="n">
        <v>17</v>
      </c>
      <c r="DJ422" s="1" t="n">
        <v>168.8</v>
      </c>
      <c r="DK422" s="1" t="n">
        <v>25.7</v>
      </c>
      <c r="DL422" s="1" t="n">
        <v>19</v>
      </c>
      <c r="DM422" s="1" t="n">
        <v>477</v>
      </c>
      <c r="DN422" s="1" t="n">
        <v>2693</v>
      </c>
      <c r="DO422" s="1" t="n">
        <v>1.08</v>
      </c>
      <c r="DP422" s="1" t="n">
        <v>1.79</v>
      </c>
      <c r="DQ422" s="1" t="n">
        <v>0.79</v>
      </c>
      <c r="DR422" s="1" t="n">
        <v>0.07</v>
      </c>
      <c r="DS422" s="1" t="n">
        <v>109</v>
      </c>
      <c r="DT422" s="1" t="n">
        <v>339.3</v>
      </c>
      <c r="DU422" s="1" t="n">
        <v>3.19</v>
      </c>
      <c r="DV422" s="1" t="n">
        <v>18.47</v>
      </c>
      <c r="DW422" s="1" t="n">
        <v>2.45</v>
      </c>
      <c r="DX422" s="1" t="n">
        <v>1685</v>
      </c>
      <c r="DY422" s="1" t="n">
        <v>13.15</v>
      </c>
      <c r="DZ422" s="1" t="n">
        <v>2752</v>
      </c>
      <c r="EA422" s="1" t="n">
        <v>243</v>
      </c>
      <c r="EB422" s="1" t="n">
        <v>962</v>
      </c>
      <c r="EC422" s="1" t="n">
        <v>512</v>
      </c>
      <c r="ED422" s="1" t="n">
        <v>44</v>
      </c>
      <c r="EE422" s="1" t="n">
        <v>2.9</v>
      </c>
      <c r="EF422" s="1" t="n">
        <v>0</v>
      </c>
      <c r="EG422" s="1" t="s">
        <v>425</v>
      </c>
      <c r="EH422" s="1" t="s">
        <v>425</v>
      </c>
      <c r="EI422" s="1" t="s">
        <v>425</v>
      </c>
      <c r="EJ422" s="1" t="s">
        <v>425</v>
      </c>
      <c r="EK422" s="1" t="s">
        <v>425</v>
      </c>
      <c r="EL422" s="1" t="s">
        <v>425</v>
      </c>
      <c r="EM422" s="1" t="n">
        <v>1500</v>
      </c>
      <c r="EN422" s="1" t="n">
        <v>0</v>
      </c>
      <c r="EO422" s="1" t="n">
        <v>3</v>
      </c>
      <c r="EP422" s="1" t="n">
        <v>1</v>
      </c>
      <c r="EQ422" s="1" t="n">
        <v>7</v>
      </c>
      <c r="ER422" s="1" t="n">
        <v>600</v>
      </c>
      <c r="ES422" s="1" t="n">
        <v>3</v>
      </c>
      <c r="ET422" s="1" t="n">
        <v>0</v>
      </c>
      <c r="EU422" s="1" t="n">
        <v>0</v>
      </c>
      <c r="EV422" s="1" t="n">
        <v>0</v>
      </c>
      <c r="EW422" s="1" t="n">
        <v>0</v>
      </c>
      <c r="EX422" s="1" t="n">
        <v>0</v>
      </c>
      <c r="EY422" s="1" t="n">
        <v>0</v>
      </c>
      <c r="EZ422" s="1" t="n">
        <v>0</v>
      </c>
      <c r="FA422" s="1" t="n">
        <v>1</v>
      </c>
      <c r="FB422" s="1" t="n">
        <v>7</v>
      </c>
      <c r="FC422" s="1" t="n">
        <v>3</v>
      </c>
      <c r="FD422" s="1" t="n">
        <v>1</v>
      </c>
      <c r="FE422" s="1" t="n">
        <v>12</v>
      </c>
      <c r="FF422" s="1" t="n">
        <v>1</v>
      </c>
      <c r="FG422" s="1" t="n">
        <v>12</v>
      </c>
      <c r="FH422" s="1" t="n">
        <v>1</v>
      </c>
      <c r="FI422" s="1" t="n">
        <v>12</v>
      </c>
      <c r="FJ422" s="1" t="n">
        <v>2</v>
      </c>
      <c r="FK422" s="1" t="n">
        <v>1</v>
      </c>
      <c r="FL422" s="1" t="n">
        <v>3</v>
      </c>
      <c r="FM422" s="1" t="n">
        <v>34</v>
      </c>
      <c r="FN422" s="1" t="n">
        <v>34</v>
      </c>
      <c r="FO422" s="1" t="n">
        <v>1</v>
      </c>
      <c r="FP422" s="1" t="n">
        <v>1</v>
      </c>
      <c r="FQ422" s="1" t="n">
        <v>33.60012</v>
      </c>
      <c r="FR422" s="1" t="n">
        <v>26387.58</v>
      </c>
      <c r="FS422" s="1" t="n">
        <v>0.5</v>
      </c>
      <c r="FT422" s="1" t="n">
        <v>1</v>
      </c>
      <c r="FU422" s="1" t="n">
        <v>4</v>
      </c>
      <c r="FV422" s="1" t="n">
        <v>2</v>
      </c>
      <c r="FW422" s="1" t="n">
        <v>4939.08</v>
      </c>
      <c r="FX422" s="1" t="n">
        <v>114.26</v>
      </c>
      <c r="FY422" s="1" t="n">
        <v>49.51</v>
      </c>
      <c r="FZ422" s="1" t="n">
        <v>55.9</v>
      </c>
      <c r="GA422" s="1" t="n">
        <v>148.51</v>
      </c>
      <c r="GB422" s="1" t="n">
        <v>634.73</v>
      </c>
      <c r="GC422" s="1" t="n">
        <v>103.06</v>
      </c>
      <c r="GD422" s="1" t="n">
        <v>93.45</v>
      </c>
      <c r="GE422" s="1" t="n">
        <v>7.49</v>
      </c>
      <c r="GF422" s="1" t="n">
        <v>130.47</v>
      </c>
      <c r="GG422" s="1" t="n">
        <v>2.32</v>
      </c>
      <c r="GH422" s="1" t="n">
        <v>64.17</v>
      </c>
      <c r="GI422" s="1" t="n">
        <v>14.08</v>
      </c>
      <c r="GJ422" s="1" t="n">
        <v>44</v>
      </c>
      <c r="GK422" s="1" t="n">
        <v>44.19</v>
      </c>
      <c r="GL422" s="1" t="n">
        <v>26.11</v>
      </c>
      <c r="GM422" s="1" t="n">
        <v>13.34</v>
      </c>
      <c r="GN422" s="1" t="n">
        <v>0</v>
      </c>
      <c r="GO422" s="1" t="n">
        <v>61.46</v>
      </c>
      <c r="GP422" s="1" t="n">
        <v>8.46</v>
      </c>
      <c r="GQ422" s="1" t="n">
        <v>6.17</v>
      </c>
      <c r="GR422" s="1" t="n">
        <v>1.73</v>
      </c>
      <c r="GS422" s="1" t="n">
        <v>1248.11</v>
      </c>
      <c r="GT422" s="1" t="n">
        <v>26.84</v>
      </c>
      <c r="GU422" s="1" t="n">
        <v>0.59</v>
      </c>
      <c r="GV422" s="1" t="n">
        <v>618.11</v>
      </c>
      <c r="GW422" s="1" t="n">
        <v>2467.4</v>
      </c>
      <c r="GX422" s="1" t="n">
        <v>5823.06</v>
      </c>
      <c r="GY422" s="1" t="n">
        <v>5702.19</v>
      </c>
      <c r="GZ422" s="1" t="n">
        <v>11.72</v>
      </c>
      <c r="HA422" s="1" t="n">
        <v>3.31</v>
      </c>
      <c r="HB422" s="1" t="n">
        <v>6.15</v>
      </c>
      <c r="HC422" s="1" t="n">
        <v>0</v>
      </c>
      <c r="HD422" s="1" t="n">
        <v>138.1</v>
      </c>
      <c r="HE422" s="1" t="n">
        <v>250.66</v>
      </c>
      <c r="HF422" s="1" t="n">
        <v>3.21</v>
      </c>
      <c r="HG422" s="1" t="n">
        <v>3.51</v>
      </c>
      <c r="HH422" s="1" t="n">
        <v>38.81</v>
      </c>
      <c r="HI422" s="1" t="n">
        <v>7.98</v>
      </c>
      <c r="HJ422" s="1" t="n">
        <v>3.43</v>
      </c>
      <c r="HK422" s="1" t="n">
        <v>3.85</v>
      </c>
      <c r="HL422" s="1" t="n">
        <v>860.99</v>
      </c>
      <c r="HM422" s="1" t="n">
        <v>3.81</v>
      </c>
      <c r="HN422" s="1" t="n">
        <v>272.59</v>
      </c>
      <c r="HO422" s="1" t="n">
        <v>7675.9</v>
      </c>
      <c r="HP422" s="1" t="n">
        <v>9046.19</v>
      </c>
      <c r="HQ422" s="1" t="n">
        <v>37.7</v>
      </c>
      <c r="HR422" s="1" t="n">
        <v>4572.71</v>
      </c>
      <c r="HS422" s="1" t="n">
        <v>159.67</v>
      </c>
      <c r="HT422" s="1" t="n">
        <v>7500.27</v>
      </c>
      <c r="HU422" s="1" t="n">
        <v>7456.45</v>
      </c>
      <c r="HV422" s="1" t="n">
        <v>200.15</v>
      </c>
      <c r="HW422" s="1" t="n">
        <v>20.01</v>
      </c>
      <c r="HX422" s="1" t="n">
        <v>22.85</v>
      </c>
      <c r="HY422" s="1" t="n">
        <v>26.96</v>
      </c>
      <c r="HZ422" s="1" t="n">
        <v>4.56</v>
      </c>
      <c r="IA422" s="1" t="n">
        <v>55.15</v>
      </c>
      <c r="IB422" s="1" t="n">
        <v>8.71</v>
      </c>
      <c r="IC422" s="1" t="n">
        <v>98.77</v>
      </c>
      <c r="ID422" s="1" t="n">
        <v>34.51</v>
      </c>
      <c r="IE422" s="1" t="n">
        <v>45.85</v>
      </c>
      <c r="IF422" s="1" t="n">
        <v>105.5</v>
      </c>
      <c r="IG422" s="1" t="n">
        <v>45.36</v>
      </c>
      <c r="IH422" s="1" t="n">
        <v>315.42</v>
      </c>
      <c r="II422" s="1" t="n">
        <v>5.73</v>
      </c>
      <c r="IJ422" s="1" t="n">
        <v>228.75</v>
      </c>
      <c r="IK422" s="1" t="n">
        <v>148.58</v>
      </c>
      <c r="IL422" s="1" t="n">
        <v>2894230</v>
      </c>
      <c r="IM422" s="1" t="n">
        <v>4559.78</v>
      </c>
      <c r="IN422" s="1" t="n">
        <v>184.47</v>
      </c>
      <c r="IO422" s="1" t="n">
        <v>0.16</v>
      </c>
      <c r="IP422" s="1" t="n">
        <v>0.66</v>
      </c>
      <c r="IQ422" s="1" t="n">
        <v>0.86</v>
      </c>
      <c r="IR422" s="1" t="n">
        <v>1.56</v>
      </c>
      <c r="IS422" s="1" t="n">
        <v>0.42</v>
      </c>
      <c r="IT422" s="1" t="n">
        <v>0.23</v>
      </c>
      <c r="IU422" s="1" t="n">
        <v>1.51</v>
      </c>
      <c r="IV422" s="1" t="n">
        <v>1.98</v>
      </c>
      <c r="IW422" s="1" t="n">
        <v>28.3</v>
      </c>
      <c r="IX422" s="1" t="n">
        <v>29.09</v>
      </c>
      <c r="IY422" s="1" t="n">
        <v>10.52</v>
      </c>
      <c r="IZ422" s="1" t="n">
        <v>12.51</v>
      </c>
      <c r="JA422" s="1" t="n">
        <v>2.54</v>
      </c>
      <c r="JB422" s="1" t="n">
        <v>0.07</v>
      </c>
      <c r="JC422" s="1" t="n">
        <v>93.62</v>
      </c>
      <c r="JD422" s="1" t="n">
        <v>53.99</v>
      </c>
      <c r="JE422" s="1" t="n">
        <v>11.53</v>
      </c>
      <c r="JF422" s="1" t="n">
        <v>0.23</v>
      </c>
      <c r="JG422" s="1" t="n">
        <v>0.07</v>
      </c>
      <c r="JH422" s="1" t="n">
        <v>32.6</v>
      </c>
      <c r="JI422" s="1" t="n">
        <v>33.88</v>
      </c>
      <c r="JJ422" s="1" t="n">
        <v>1.25</v>
      </c>
      <c r="JK422" s="1" t="n">
        <v>3.14</v>
      </c>
      <c r="JL422" s="1" t="n">
        <v>2.12</v>
      </c>
      <c r="JM422" s="1" t="n">
        <v>3.07</v>
      </c>
      <c r="JN422" s="1" t="n">
        <v>0.02</v>
      </c>
      <c r="JO422" s="1" t="n">
        <v>0.12</v>
      </c>
      <c r="JP422" s="1" t="n">
        <v>0.09</v>
      </c>
      <c r="JQ422" s="1" t="n">
        <v>0.11</v>
      </c>
      <c r="JR422" s="1" t="n">
        <v>0.11</v>
      </c>
      <c r="JS422" s="1" t="n">
        <v>0.01</v>
      </c>
      <c r="JT422" s="1" t="n">
        <v>0.32</v>
      </c>
      <c r="JU422" s="1" t="n">
        <v>0.3</v>
      </c>
      <c r="JV422" s="1" t="n">
        <v>61</v>
      </c>
      <c r="JW422" s="1" t="n">
        <v>3660</v>
      </c>
      <c r="JX422" s="1" t="n">
        <v>54.9</v>
      </c>
      <c r="JY422" s="1" t="n">
        <v>13.6223</v>
      </c>
      <c r="JZ422" s="1" t="n">
        <v>11.234</v>
      </c>
      <c r="KA422" s="1" t="n">
        <v>674.04</v>
      </c>
      <c r="KB422" s="1" t="n">
        <v>39.484</v>
      </c>
      <c r="KC422" s="1" t="n">
        <v>14.367</v>
      </c>
      <c r="KD422" s="1" t="n">
        <v>862.02</v>
      </c>
      <c r="KE422" s="1" t="n">
        <v>70.601</v>
      </c>
      <c r="KF422" s="1" t="n">
        <v>131.601</v>
      </c>
      <c r="KG422" s="1" t="n">
        <v>178.1097</v>
      </c>
    </row>
    <row r="423" customFormat="false" ht="15" hidden="false" customHeight="true" outlineLevel="0" collapsed="false">
      <c r="A423" s="1" t="n">
        <v>31453</v>
      </c>
      <c r="B423" s="1" t="n">
        <v>1</v>
      </c>
      <c r="C423" s="1" t="n">
        <v>52</v>
      </c>
      <c r="D423" s="1" t="n">
        <v>1</v>
      </c>
      <c r="E423" s="1" t="n">
        <v>1</v>
      </c>
      <c r="F423" s="1" t="n">
        <v>1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</v>
      </c>
      <c r="N423" s="1" t="n">
        <v>0</v>
      </c>
      <c r="P423" s="1" t="n">
        <f aca="false">SUM(E423:O423)</f>
        <v>3</v>
      </c>
      <c r="Q423" s="1" t="n">
        <v>132</v>
      </c>
      <c r="R423" s="1" t="n">
        <v>92</v>
      </c>
      <c r="U423" s="3" t="n">
        <v>65</v>
      </c>
      <c r="V423" s="3" t="n">
        <v>152.5</v>
      </c>
      <c r="W423" s="2" t="n">
        <v>27.949475947326</v>
      </c>
      <c r="X423" s="2" t="n">
        <v>1</v>
      </c>
      <c r="Y423" s="3" t="n">
        <v>84.5</v>
      </c>
      <c r="Z423" s="3" t="n">
        <v>107.5</v>
      </c>
      <c r="AD423" s="3" t="n">
        <v>47.6</v>
      </c>
      <c r="AO423" s="1" t="n">
        <v>93</v>
      </c>
      <c r="AP423" s="1" t="n">
        <v>158</v>
      </c>
      <c r="AQ423" s="1" t="n">
        <v>138</v>
      </c>
      <c r="AR423" s="1" t="n">
        <v>124</v>
      </c>
      <c r="AS423" s="1" t="n">
        <v>121</v>
      </c>
      <c r="AT423" s="1" t="n">
        <v>1</v>
      </c>
      <c r="AU423" s="1" t="n">
        <f aca="false">((AO423*15)+(AP423*30)+(AQ423*30)+(AR423*30)+(AS423*15))-(AO423*120)</f>
        <v>4650</v>
      </c>
      <c r="AV423" s="1" t="n">
        <f aca="false">((AO423*15)+(AP423*30)+(AQ423*30)+(AR423*30)+(AS423*15))</f>
        <v>15810</v>
      </c>
      <c r="AX423" s="4" t="n">
        <f aca="false">10000/SQRT((AO423*BE423)*(AVERAGE(AO423:AS423)*AVERAGE(BE423:BI423)))</f>
        <v>2.48637232725289</v>
      </c>
      <c r="AY423" s="4" t="n">
        <v>1</v>
      </c>
      <c r="AZ423" s="2" t="n">
        <f aca="false">(AO423*BE423)/405</f>
        <v>3.69703703703704</v>
      </c>
      <c r="BA423" s="2" t="n">
        <v>1</v>
      </c>
      <c r="BB423" s="2" t="n">
        <f aca="false">1/(LOG(BE423)+LOG(AO423))</f>
        <v>0.314929997440626</v>
      </c>
      <c r="BC423" s="2" t="n">
        <f aca="false">(BF423-BE423)/(AP423-AO423)</f>
        <v>0.904615384615385</v>
      </c>
      <c r="BD423" s="2" t="n">
        <f aca="false">(20*BE423)/((AO423/18)-3.5)</f>
        <v>193.2</v>
      </c>
      <c r="BE423" s="3" t="n">
        <v>16.1</v>
      </c>
      <c r="BF423" s="3" t="n">
        <v>74.9</v>
      </c>
      <c r="BG423" s="3" t="n">
        <v>122</v>
      </c>
      <c r="BH423" s="3" t="n">
        <v>110</v>
      </c>
      <c r="BI423" s="3" t="n">
        <v>103</v>
      </c>
      <c r="BJ423" s="2" t="n">
        <f aca="false">((BE423*15)+(BF423*30)+(BG423*30)+(BH423*30)+(BI423*15))-(BE423*120)</f>
        <v>9061.5</v>
      </c>
      <c r="BK423" s="2" t="n">
        <f aca="false">((BE423*15)+(BF423*30)+(BG423*30)+(BH423*30)+(BI423*15))</f>
        <v>10993.5</v>
      </c>
      <c r="BL423" s="2" t="n">
        <f aca="false">(1/BE423)</f>
        <v>0.062111801242236</v>
      </c>
      <c r="BM423" s="2" t="n">
        <f aca="false">(BJ423/AU423)</f>
        <v>1.94870967741935</v>
      </c>
      <c r="BN423" s="2" t="n">
        <f aca="false">(BK423/AV423)</f>
        <v>0.695351043643264</v>
      </c>
      <c r="BO423" s="2" t="n">
        <f aca="false">(AX423*BM423)</f>
        <v>4.84521781578539</v>
      </c>
      <c r="BP423" s="2" t="n">
        <f aca="false">(AX423*BN423)</f>
        <v>1.72890159264103</v>
      </c>
      <c r="BQ423" s="2" t="n">
        <v>2</v>
      </c>
      <c r="BR423" s="4" t="n">
        <f aca="false">(BC423*BL423)</f>
        <v>0.0561872909698997</v>
      </c>
      <c r="BS423" s="1" t="n">
        <v>202</v>
      </c>
      <c r="BT423" s="1" t="n">
        <v>1</v>
      </c>
      <c r="BZ423" s="1" t="n">
        <v>218</v>
      </c>
      <c r="CA423" s="1" t="n">
        <v>1</v>
      </c>
      <c r="CB423" s="1" t="n">
        <v>3</v>
      </c>
      <c r="CN423" s="1" t="n">
        <v>1751</v>
      </c>
      <c r="CO423" s="1" t="n">
        <v>18.0696744717304</v>
      </c>
      <c r="CP423" s="1" t="n">
        <v>28.9377498572244</v>
      </c>
      <c r="CQ423" s="1" t="n">
        <v>7.65848086807539</v>
      </c>
      <c r="CR423" s="1" t="n">
        <v>10.2798400913764</v>
      </c>
      <c r="CS423" s="1" t="n">
        <v>3.49514563106796</v>
      </c>
      <c r="CT423" s="1" t="n">
        <v>51.8789263278127</v>
      </c>
      <c r="CU423" s="1" t="n">
        <v>0</v>
      </c>
      <c r="CV423" s="1" t="n">
        <v>5.5</v>
      </c>
      <c r="CW423" s="1" t="n">
        <v>10</v>
      </c>
      <c r="CX423" s="1" t="n">
        <v>0</v>
      </c>
      <c r="CY423" s="1" t="n">
        <v>0</v>
      </c>
      <c r="CZ423" s="1" t="n">
        <v>2.4</v>
      </c>
      <c r="DA423" s="1" t="n">
        <v>1</v>
      </c>
      <c r="DB423" s="1" t="n">
        <v>0</v>
      </c>
      <c r="DC423" s="1" t="n">
        <v>0</v>
      </c>
      <c r="DD423" s="1" t="n">
        <v>79.1</v>
      </c>
      <c r="DE423" s="1" t="n">
        <v>56.3</v>
      </c>
      <c r="DF423" s="1" t="n">
        <v>14.9</v>
      </c>
      <c r="DG423" s="1" t="n">
        <v>20</v>
      </c>
      <c r="DH423" s="1" t="n">
        <v>6.8</v>
      </c>
      <c r="DI423" s="1" t="n">
        <v>170</v>
      </c>
      <c r="DJ423" s="1" t="n">
        <v>227.1</v>
      </c>
      <c r="DK423" s="1" t="n">
        <v>10.2</v>
      </c>
      <c r="DL423" s="1" t="n">
        <v>2.9</v>
      </c>
      <c r="DM423" s="1" t="n">
        <v>1470</v>
      </c>
      <c r="DN423" s="1" t="n">
        <v>721</v>
      </c>
      <c r="DO423" s="1" t="n">
        <v>0.74</v>
      </c>
      <c r="DP423" s="1" t="n">
        <v>1.11</v>
      </c>
      <c r="DQ423" s="1" t="n">
        <v>0.35</v>
      </c>
      <c r="DR423" s="1" t="n">
        <v>3</v>
      </c>
      <c r="DS423" s="1" t="n">
        <v>20</v>
      </c>
      <c r="DT423" s="1" t="n">
        <v>25.8</v>
      </c>
      <c r="DU423" s="1" t="n">
        <v>0.9</v>
      </c>
      <c r="DV423" s="1" t="n">
        <v>8.2</v>
      </c>
      <c r="DW423" s="1" t="n">
        <v>3.18</v>
      </c>
      <c r="DX423" s="1" t="n">
        <v>779</v>
      </c>
      <c r="DY423" s="1" t="n">
        <v>6.15</v>
      </c>
      <c r="DZ423" s="1" t="n">
        <v>1160</v>
      </c>
      <c r="EA423" s="1" t="n">
        <v>719</v>
      </c>
      <c r="EB423" s="1" t="n">
        <v>2550</v>
      </c>
      <c r="EC423" s="1" t="n">
        <v>728</v>
      </c>
      <c r="ED423" s="1" t="n">
        <v>66</v>
      </c>
      <c r="EE423" s="1" t="n">
        <v>9.1</v>
      </c>
      <c r="EF423" s="1" t="n">
        <v>0</v>
      </c>
      <c r="EG423" s="1" t="n">
        <v>4</v>
      </c>
      <c r="EH423" s="1" t="n">
        <v>7</v>
      </c>
      <c r="EI423" s="1" t="n">
        <v>355</v>
      </c>
      <c r="EJ423" s="1" t="n">
        <v>10</v>
      </c>
      <c r="EK423" s="1" t="n">
        <v>2</v>
      </c>
      <c r="EL423" s="1" t="n">
        <v>250</v>
      </c>
      <c r="EM423" s="1" t="n">
        <v>2000</v>
      </c>
      <c r="EN423" s="1" t="n">
        <v>450</v>
      </c>
      <c r="EO423" s="1" t="n">
        <v>3</v>
      </c>
      <c r="EP423" s="1" t="n">
        <v>1</v>
      </c>
      <c r="EQ423" s="1" t="n">
        <v>7</v>
      </c>
      <c r="ER423" s="1" t="n">
        <v>250</v>
      </c>
      <c r="ES423" s="1" t="n">
        <v>4</v>
      </c>
      <c r="ET423" s="1" t="n">
        <v>0</v>
      </c>
      <c r="EU423" s="1" t="n">
        <v>0</v>
      </c>
      <c r="EV423" s="1" t="n">
        <v>0</v>
      </c>
      <c r="EW423" s="1" t="n">
        <v>0</v>
      </c>
      <c r="EX423" s="1" t="n">
        <v>1</v>
      </c>
      <c r="EY423" s="1" t="n">
        <v>3</v>
      </c>
      <c r="EZ423" s="1" t="n">
        <v>1</v>
      </c>
      <c r="FA423" s="1" t="n">
        <v>0</v>
      </c>
      <c r="FB423" s="1" t="n">
        <v>0</v>
      </c>
      <c r="FC423" s="1" t="n">
        <v>0</v>
      </c>
      <c r="FD423" s="1" t="n">
        <v>0</v>
      </c>
      <c r="FE423" s="1" t="n">
        <v>16</v>
      </c>
      <c r="FF423" s="1" t="n">
        <v>0</v>
      </c>
      <c r="FG423" s="1" t="n">
        <v>0</v>
      </c>
      <c r="FH423" s="1" t="s">
        <v>426</v>
      </c>
      <c r="FI423" s="1" t="s">
        <v>426</v>
      </c>
      <c r="FJ423" s="1" t="n">
        <v>3</v>
      </c>
      <c r="FK423" s="1" t="n">
        <v>1</v>
      </c>
      <c r="FL423" s="1" t="n">
        <v>5</v>
      </c>
      <c r="FN423" s="1" t="n">
        <v>11</v>
      </c>
      <c r="FO423" s="1" t="n">
        <v>2</v>
      </c>
      <c r="FP423" s="1" t="n">
        <v>2</v>
      </c>
      <c r="FQ423" s="1" t="n">
        <v>20.67</v>
      </c>
      <c r="FR423" s="1" t="n">
        <v>480.1015</v>
      </c>
      <c r="FS423" s="1" t="n">
        <v>0</v>
      </c>
      <c r="FT423" s="1" t="n">
        <v>1</v>
      </c>
      <c r="FU423" s="1" t="n">
        <v>2</v>
      </c>
      <c r="FV423" s="1" t="n">
        <v>3</v>
      </c>
      <c r="FW423" s="1" t="n">
        <v>2113.73</v>
      </c>
      <c r="FX423" s="1" t="n">
        <v>50.84</v>
      </c>
      <c r="FY423" s="1" t="n">
        <v>16.99</v>
      </c>
      <c r="FZ423" s="1" t="n">
        <v>20.58</v>
      </c>
      <c r="GA423" s="1" t="n">
        <v>31.16</v>
      </c>
      <c r="GB423" s="1" t="n">
        <v>364.03</v>
      </c>
      <c r="GC423" s="1" t="n">
        <v>31.74</v>
      </c>
      <c r="GD423" s="1" t="n">
        <v>57.25</v>
      </c>
      <c r="GE423" s="1" t="n">
        <v>4.37</v>
      </c>
      <c r="GF423" s="1" t="n">
        <v>184.54</v>
      </c>
      <c r="GG423" s="1" t="n">
        <v>2.16</v>
      </c>
      <c r="GH423" s="1" t="n">
        <v>48.45</v>
      </c>
      <c r="GI423" s="1" t="n">
        <v>4.33</v>
      </c>
      <c r="GJ423" s="1" t="n">
        <v>21.57</v>
      </c>
      <c r="GK423" s="1" t="n">
        <v>19.25</v>
      </c>
      <c r="GL423" s="1" t="n">
        <v>5.44</v>
      </c>
      <c r="GM423" s="1" t="n">
        <v>8.4</v>
      </c>
      <c r="GN423" s="1" t="n">
        <v>0</v>
      </c>
      <c r="GO423" s="1" t="n">
        <v>14.41</v>
      </c>
      <c r="GP423" s="1" t="n">
        <v>4.72</v>
      </c>
      <c r="GQ423" s="1" t="n">
        <v>1.3</v>
      </c>
      <c r="GR423" s="1" t="n">
        <v>0.37</v>
      </c>
      <c r="GS423" s="1" t="n">
        <v>709.27</v>
      </c>
      <c r="GT423" s="1" t="n">
        <v>12</v>
      </c>
      <c r="GU423" s="1" t="n">
        <v>0.39</v>
      </c>
      <c r="GV423" s="1" t="n">
        <v>250.89</v>
      </c>
      <c r="GW423" s="1" t="n">
        <v>1274.37</v>
      </c>
      <c r="GX423" s="1" t="n">
        <v>1244.91</v>
      </c>
      <c r="GY423" s="1" t="n">
        <v>2367.94</v>
      </c>
      <c r="GZ423" s="1" t="n">
        <v>5.56</v>
      </c>
      <c r="HA423" s="1" t="n">
        <v>0.97</v>
      </c>
      <c r="HB423" s="1" t="n">
        <v>2.28</v>
      </c>
      <c r="HC423" s="1" t="n">
        <v>0</v>
      </c>
      <c r="HD423" s="1" t="n">
        <v>89.45</v>
      </c>
      <c r="HE423" s="1" t="n">
        <v>21.54</v>
      </c>
      <c r="HF423" s="1" t="n">
        <v>1.77</v>
      </c>
      <c r="HG423" s="1" t="n">
        <v>1.2</v>
      </c>
      <c r="HH423" s="1" t="n">
        <v>15.78</v>
      </c>
      <c r="HI423" s="1" t="n">
        <v>2.25</v>
      </c>
      <c r="HJ423" s="1" t="n">
        <v>1.06</v>
      </c>
      <c r="HK423" s="1" t="n">
        <v>6.35</v>
      </c>
      <c r="HL423" s="1" t="n">
        <v>171.35</v>
      </c>
      <c r="HM423" s="1" t="n">
        <v>1.13</v>
      </c>
      <c r="HN423" s="1" t="n">
        <v>15.29</v>
      </c>
      <c r="HO423" s="1" t="n">
        <v>1357.44</v>
      </c>
      <c r="HP423" s="1" t="n">
        <v>915.4</v>
      </c>
      <c r="HQ423" s="1" t="n">
        <v>3.86</v>
      </c>
      <c r="HR423" s="1" t="n">
        <v>380.53</v>
      </c>
      <c r="HS423" s="1" t="n">
        <v>28.09</v>
      </c>
      <c r="HT423" s="1" t="n">
        <v>761.71</v>
      </c>
      <c r="HU423" s="1" t="n">
        <v>37.61</v>
      </c>
      <c r="HV423" s="1" t="n">
        <v>45.35</v>
      </c>
      <c r="HW423" s="1" t="n">
        <v>5.04</v>
      </c>
      <c r="HX423" s="1" t="n">
        <v>4.11</v>
      </c>
      <c r="HY423" s="1" t="n">
        <v>4.9</v>
      </c>
      <c r="HZ423" s="1" t="n">
        <v>0.88</v>
      </c>
      <c r="IA423" s="1" t="n">
        <v>7.81</v>
      </c>
      <c r="IB423" s="1" t="n">
        <v>1.24</v>
      </c>
      <c r="IC423" s="1" t="n">
        <v>16.88</v>
      </c>
      <c r="ID423" s="1" t="n">
        <v>5.24</v>
      </c>
      <c r="IE423" s="1" t="n">
        <v>12.99</v>
      </c>
      <c r="IF423" s="1" t="n">
        <v>25.23</v>
      </c>
      <c r="IG423" s="1" t="n">
        <v>8.65</v>
      </c>
      <c r="IH423" s="1" t="n">
        <v>95.24</v>
      </c>
      <c r="II423" s="1" t="n">
        <v>0</v>
      </c>
      <c r="IJ423" s="1" t="n">
        <v>110.48</v>
      </c>
      <c r="IK423" s="1" t="n">
        <v>10.44</v>
      </c>
      <c r="IL423" s="1" t="n">
        <v>3663559.4</v>
      </c>
      <c r="IM423" s="1" t="n">
        <v>10063.89</v>
      </c>
      <c r="IN423" s="1" t="n">
        <v>46.03</v>
      </c>
      <c r="IO423" s="1" t="n">
        <v>0.06</v>
      </c>
      <c r="IP423" s="1" t="n">
        <v>0.06</v>
      </c>
      <c r="IQ423" s="1" t="n">
        <v>0.07</v>
      </c>
      <c r="IR423" s="1" t="n">
        <v>0.19</v>
      </c>
      <c r="IS423" s="1" t="n">
        <v>0.11</v>
      </c>
      <c r="IT423" s="1" t="n">
        <v>0.05</v>
      </c>
      <c r="IU423" s="1" t="n">
        <v>0.47</v>
      </c>
      <c r="IV423" s="1" t="n">
        <v>1.05</v>
      </c>
      <c r="IW423" s="1" t="n">
        <v>7.23</v>
      </c>
      <c r="IX423" s="1" t="n">
        <v>10.75</v>
      </c>
      <c r="IY423" s="1" t="n">
        <v>3.69</v>
      </c>
      <c r="IZ423" s="1" t="n">
        <v>3.95</v>
      </c>
      <c r="JA423" s="1" t="n">
        <v>0.8</v>
      </c>
      <c r="JB423" s="1" t="n">
        <v>0.08</v>
      </c>
      <c r="JC423" s="1" t="n">
        <v>17.35</v>
      </c>
      <c r="JD423" s="1" t="n">
        <v>15.43</v>
      </c>
      <c r="JE423" s="1" t="n">
        <v>1.26</v>
      </c>
      <c r="JF423" s="1" t="n">
        <v>0.01</v>
      </c>
      <c r="JG423" s="1" t="n">
        <v>0</v>
      </c>
      <c r="JH423" s="1" t="n">
        <v>6.97</v>
      </c>
      <c r="JI423" s="1" t="n">
        <v>6.98</v>
      </c>
      <c r="JJ423" s="1" t="n">
        <v>0.15</v>
      </c>
      <c r="JK423" s="1" t="n">
        <v>0.35</v>
      </c>
      <c r="JL423" s="1" t="n">
        <v>0.5</v>
      </c>
      <c r="JM423" s="1" t="n">
        <v>0.46</v>
      </c>
      <c r="JN423" s="1" t="n">
        <v>0</v>
      </c>
      <c r="JO423" s="1" t="n">
        <v>0.05</v>
      </c>
      <c r="JP423" s="1" t="n">
        <v>0.04</v>
      </c>
      <c r="JQ423" s="1" t="n">
        <v>0</v>
      </c>
      <c r="JR423" s="1" t="n">
        <v>0</v>
      </c>
      <c r="JS423" s="1" t="n">
        <v>0</v>
      </c>
      <c r="JT423" s="1" t="n">
        <v>0.01</v>
      </c>
      <c r="JU423" s="1" t="n">
        <v>0.01</v>
      </c>
      <c r="JV423" s="1" t="n">
        <v>53</v>
      </c>
      <c r="JW423" s="1" t="n">
        <v>3180</v>
      </c>
      <c r="JX423" s="1" t="n">
        <v>47.7</v>
      </c>
      <c r="JY423" s="1" t="n">
        <v>16.6965</v>
      </c>
      <c r="JZ423" s="1" t="n">
        <v>12.242</v>
      </c>
      <c r="KA423" s="1" t="n">
        <v>734.52</v>
      </c>
      <c r="KB423" s="1" t="n">
        <v>9.9625</v>
      </c>
      <c r="KC423" s="1" t="n">
        <v>4.125</v>
      </c>
      <c r="KD423" s="1" t="n">
        <v>247.5</v>
      </c>
      <c r="KE423" s="1" t="n">
        <v>16.367</v>
      </c>
      <c r="KF423" s="1" t="n">
        <v>69.367</v>
      </c>
      <c r="KG423" s="1" t="n">
        <v>26.659</v>
      </c>
    </row>
    <row r="424" customFormat="false" ht="15" hidden="false" customHeight="true" outlineLevel="0" collapsed="false">
      <c r="A424" s="1" t="n">
        <v>31454</v>
      </c>
      <c r="B424" s="1" t="n">
        <v>2</v>
      </c>
      <c r="C424" s="1" t="n">
        <v>46</v>
      </c>
      <c r="D424" s="1" t="n">
        <v>1</v>
      </c>
      <c r="E424" s="1" t="n">
        <v>1</v>
      </c>
      <c r="F424" s="1" t="n">
        <v>1</v>
      </c>
      <c r="G424" s="1" t="n">
        <v>0</v>
      </c>
      <c r="H424" s="1" t="n">
        <v>1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</v>
      </c>
      <c r="N424" s="1" t="n">
        <v>0</v>
      </c>
      <c r="P424" s="1" t="n">
        <f aca="false">SUM(E424:O424)</f>
        <v>4</v>
      </c>
      <c r="Q424" s="1" t="n">
        <v>120</v>
      </c>
      <c r="R424" s="1" t="n">
        <v>80</v>
      </c>
      <c r="U424" s="3" t="n">
        <v>68.7</v>
      </c>
      <c r="V424" s="3" t="n">
        <v>143</v>
      </c>
      <c r="W424" s="2" t="n">
        <v>33.5957748545161</v>
      </c>
      <c r="X424" s="2" t="n">
        <v>2</v>
      </c>
      <c r="Y424" s="3" t="n">
        <v>81.5</v>
      </c>
      <c r="Z424" s="3" t="n">
        <v>105.5</v>
      </c>
      <c r="AD424" s="3" t="n">
        <v>50.8</v>
      </c>
      <c r="AO424" s="1" t="n">
        <v>93</v>
      </c>
      <c r="AP424" s="1" t="n">
        <v>129</v>
      </c>
      <c r="AQ424" s="1" t="n">
        <v>96</v>
      </c>
      <c r="AR424" s="1" t="n">
        <v>85</v>
      </c>
      <c r="AS424" s="1" t="n">
        <v>95</v>
      </c>
      <c r="AT424" s="1" t="n">
        <v>1</v>
      </c>
      <c r="AU424" s="1" t="n">
        <f aca="false">((AO424*15)+(AP424*30)+(AQ424*30)+(AR424*30)+(AS424*15))-(AO424*120)</f>
        <v>960</v>
      </c>
      <c r="AV424" s="1" t="n">
        <f aca="false">((AO424*15)+(AP424*30)+(AQ424*30)+(AR424*30)+(AS424*15))</f>
        <v>12120</v>
      </c>
      <c r="AX424" s="4" t="n">
        <f aca="false">10000/SQRT((AO424*BE424)*(AVERAGE(AO424:AS424)*AVERAGE(BE424:BI424)))</f>
        <v>4.7267800482725</v>
      </c>
      <c r="AY424" s="4" t="n">
        <v>0</v>
      </c>
      <c r="AZ424" s="2" t="n">
        <f aca="false">(AO424*BE424)/405</f>
        <v>3.46740740740741</v>
      </c>
      <c r="BA424" s="2" t="n">
        <v>1</v>
      </c>
      <c r="BB424" s="2" t="n">
        <f aca="false">1/(LOG(BE424)+LOG(AO424))</f>
        <v>0.317716518427905</v>
      </c>
      <c r="BC424" s="2" t="n">
        <f aca="false">(BF424-BE424)/(AP424-AO424)</f>
        <v>0.469444444444444</v>
      </c>
      <c r="BD424" s="2" t="n">
        <f aca="false">(20*BE424)/((AO424/18)-3.5)</f>
        <v>181.2</v>
      </c>
      <c r="BE424" s="3" t="n">
        <v>15.1</v>
      </c>
      <c r="BF424" s="3" t="n">
        <v>32</v>
      </c>
      <c r="BG424" s="3" t="n">
        <v>46.3</v>
      </c>
      <c r="BH424" s="3" t="n">
        <v>25.1</v>
      </c>
      <c r="BI424" s="3" t="n">
        <v>41.5</v>
      </c>
      <c r="BJ424" s="2" t="n">
        <f aca="false">((BE424*15)+(BF424*30)+(BG424*30)+(BH424*30)+(BI424*15))-(BE424*120)</f>
        <v>2139</v>
      </c>
      <c r="BK424" s="2" t="n">
        <f aca="false">((BE424*15)+(BF424*30)+(BG424*30)+(BH424*30)+(BI424*15))</f>
        <v>3951</v>
      </c>
      <c r="BL424" s="2" t="n">
        <f aca="false">(1/BE424)</f>
        <v>0.0662251655629139</v>
      </c>
      <c r="BM424" s="2" t="n">
        <f aca="false">(BJ424/AU424)</f>
        <v>2.228125</v>
      </c>
      <c r="BN424" s="2" t="n">
        <f aca="false">(BK424/AV424)</f>
        <v>0.325990099009901</v>
      </c>
      <c r="BO424" s="2" t="n">
        <f aca="false">(AX424*BM424)</f>
        <v>10.5318567950572</v>
      </c>
      <c r="BP424" s="2" t="n">
        <f aca="false">(AX424*BN424)</f>
        <v>1.54088349593438</v>
      </c>
      <c r="BQ424" s="2" t="n">
        <v>2</v>
      </c>
      <c r="BR424" s="4" t="n">
        <f aca="false">(BC424*BL424)</f>
        <v>0.0310890360559235</v>
      </c>
      <c r="BS424" s="1" t="n">
        <v>203</v>
      </c>
      <c r="BT424" s="1" t="n">
        <v>1</v>
      </c>
      <c r="BZ424" s="1" t="n">
        <v>218</v>
      </c>
      <c r="CA424" s="1" t="n">
        <v>1</v>
      </c>
      <c r="CB424" s="1" t="n">
        <v>5</v>
      </c>
      <c r="CC424" s="1" t="n">
        <v>2</v>
      </c>
      <c r="FN424" s="1" t="n">
        <v>8</v>
      </c>
      <c r="FO424" s="1" t="n">
        <v>2</v>
      </c>
      <c r="FP424" s="1" t="n">
        <v>2</v>
      </c>
      <c r="FQ424" s="1" t="n">
        <v>31.03036</v>
      </c>
      <c r="FR424" s="1" t="n">
        <v>55.1172</v>
      </c>
      <c r="FS424" s="1" t="n">
        <v>0.07</v>
      </c>
      <c r="FT424" s="1" t="n">
        <v>1</v>
      </c>
      <c r="FU424" s="1" t="n">
        <v>4</v>
      </c>
      <c r="FV424" s="1" t="n">
        <v>1</v>
      </c>
      <c r="FW424" s="1" t="n">
        <v>1982.57</v>
      </c>
      <c r="FX424" s="1" t="n">
        <v>41.53</v>
      </c>
      <c r="FY424" s="1" t="n">
        <v>16.77</v>
      </c>
      <c r="FZ424" s="1" t="n">
        <v>18.52</v>
      </c>
      <c r="GA424" s="1" t="n">
        <v>29.08</v>
      </c>
      <c r="GB424" s="1" t="n">
        <v>351.19</v>
      </c>
      <c r="GC424" s="1" t="n">
        <v>44.38</v>
      </c>
      <c r="GD424" s="1" t="n">
        <v>37.67</v>
      </c>
      <c r="GE424" s="1" t="n">
        <v>3.18</v>
      </c>
      <c r="GF424" s="1" t="n">
        <v>31.95</v>
      </c>
      <c r="GG424" s="1" t="n">
        <v>2.68</v>
      </c>
      <c r="GH424" s="1" t="n">
        <v>23.98</v>
      </c>
      <c r="GI424" s="1" t="n">
        <v>8.19</v>
      </c>
      <c r="GJ424" s="1" t="n">
        <v>27.2</v>
      </c>
      <c r="GK424" s="1" t="n">
        <v>26.42</v>
      </c>
      <c r="GL424" s="1" t="n">
        <v>16.49</v>
      </c>
      <c r="GM424" s="1" t="n">
        <v>7.09</v>
      </c>
      <c r="GN424" s="1" t="n">
        <v>0</v>
      </c>
      <c r="GO424" s="1" t="n">
        <v>16.4</v>
      </c>
      <c r="GP424" s="1" t="n">
        <v>3.4</v>
      </c>
      <c r="GQ424" s="1" t="n">
        <v>5.05</v>
      </c>
      <c r="GR424" s="1" t="n">
        <v>1.55</v>
      </c>
      <c r="GS424" s="1" t="n">
        <v>623.33</v>
      </c>
      <c r="GT424" s="1" t="n">
        <v>10.19</v>
      </c>
      <c r="GU424" s="1" t="n">
        <v>0.53</v>
      </c>
      <c r="GV424" s="1" t="n">
        <v>279.66</v>
      </c>
      <c r="GW424" s="1" t="n">
        <v>784.45</v>
      </c>
      <c r="GX424" s="1" t="n">
        <v>3446.11</v>
      </c>
      <c r="GY424" s="1" t="n">
        <v>1049.03</v>
      </c>
      <c r="GZ424" s="1" t="n">
        <v>5.39</v>
      </c>
      <c r="HA424" s="1" t="n">
        <v>1.81</v>
      </c>
      <c r="HB424" s="1" t="n">
        <v>2.85</v>
      </c>
      <c r="HC424" s="1" t="n">
        <v>0</v>
      </c>
      <c r="HD424" s="1" t="n">
        <v>32.26</v>
      </c>
      <c r="HE424" s="1" t="n">
        <v>336.7</v>
      </c>
      <c r="HF424" s="1" t="n">
        <v>1.21</v>
      </c>
      <c r="HG424" s="1" t="n">
        <v>1.53</v>
      </c>
      <c r="HH424" s="1" t="n">
        <v>12.63</v>
      </c>
      <c r="HI424" s="1" t="n">
        <v>4.83</v>
      </c>
      <c r="HJ424" s="1" t="n">
        <v>1.71</v>
      </c>
      <c r="HK424" s="1" t="n">
        <v>1.31</v>
      </c>
      <c r="HL424" s="1" t="n">
        <v>303.07</v>
      </c>
      <c r="HM424" s="1" t="n">
        <v>1.52</v>
      </c>
      <c r="HN424" s="1" t="n">
        <v>82.08</v>
      </c>
      <c r="HO424" s="1" t="n">
        <v>9116.37</v>
      </c>
      <c r="HP424" s="1" t="n">
        <v>8369.44</v>
      </c>
      <c r="HQ424" s="1" t="n">
        <v>66.97</v>
      </c>
      <c r="HR424" s="1" t="n">
        <v>3884.76</v>
      </c>
      <c r="HS424" s="1" t="n">
        <v>765.01</v>
      </c>
      <c r="HT424" s="1" t="n">
        <v>6610.18</v>
      </c>
      <c r="HU424" s="1" t="n">
        <v>2069.01</v>
      </c>
      <c r="HV424" s="1" t="n">
        <v>97.77</v>
      </c>
      <c r="HW424" s="1" t="n">
        <v>8.16</v>
      </c>
      <c r="HX424" s="1" t="n">
        <v>8.26</v>
      </c>
      <c r="HY424" s="1" t="n">
        <v>8.49</v>
      </c>
      <c r="HZ424" s="1" t="n">
        <v>0.36</v>
      </c>
      <c r="IA424" s="1" t="n">
        <v>6.71</v>
      </c>
      <c r="IB424" s="1" t="n">
        <v>0.87</v>
      </c>
      <c r="IC424" s="1" t="n">
        <v>17.22</v>
      </c>
      <c r="ID424" s="1" t="n">
        <v>9.14</v>
      </c>
      <c r="IE424" s="1" t="n">
        <v>12.94</v>
      </c>
      <c r="IF424" s="1" t="n">
        <v>22.5</v>
      </c>
      <c r="IG424" s="1" t="n">
        <v>9.23</v>
      </c>
      <c r="IH424" s="1" t="n">
        <v>158.06</v>
      </c>
      <c r="II424" s="1" t="n">
        <v>2.88</v>
      </c>
      <c r="IJ424" s="1" t="n">
        <v>8.68</v>
      </c>
      <c r="IK424" s="1" t="n">
        <v>64.62</v>
      </c>
      <c r="IL424" s="1" t="n">
        <v>3834148.4</v>
      </c>
      <c r="IM424" s="1" t="n">
        <v>10917.59</v>
      </c>
      <c r="IN424" s="1" t="n">
        <v>42.29</v>
      </c>
      <c r="IO424" s="1" t="n">
        <v>0.1</v>
      </c>
      <c r="IP424" s="1" t="n">
        <v>0.1</v>
      </c>
      <c r="IQ424" s="1" t="n">
        <v>0.1</v>
      </c>
      <c r="IR424" s="1" t="n">
        <v>0.24</v>
      </c>
      <c r="IS424" s="1" t="n">
        <v>0.21</v>
      </c>
      <c r="IT424" s="1" t="n">
        <v>0.14</v>
      </c>
      <c r="IU424" s="1" t="n">
        <v>0.52</v>
      </c>
      <c r="IV424" s="1" t="n">
        <v>0.39</v>
      </c>
      <c r="IW424" s="1" t="n">
        <v>7.97</v>
      </c>
      <c r="IX424" s="1" t="n">
        <v>5.81</v>
      </c>
      <c r="IY424" s="1" t="n">
        <v>3.18</v>
      </c>
      <c r="IZ424" s="1" t="n">
        <v>2.41</v>
      </c>
      <c r="JA424" s="1" t="n">
        <v>1.12</v>
      </c>
      <c r="JB424" s="1" t="n">
        <v>0</v>
      </c>
      <c r="JC424" s="1" t="n">
        <v>20.13</v>
      </c>
      <c r="JD424" s="1" t="n">
        <v>11.85</v>
      </c>
      <c r="JE424" s="1" t="n">
        <v>1.32</v>
      </c>
      <c r="JF424" s="1" t="n">
        <v>0.09</v>
      </c>
      <c r="JG424" s="1" t="n">
        <v>0</v>
      </c>
      <c r="JH424" s="1" t="n">
        <v>7.36</v>
      </c>
      <c r="JI424" s="1" t="n">
        <v>5.71</v>
      </c>
      <c r="JJ424" s="1" t="n">
        <v>0.13</v>
      </c>
      <c r="JK424" s="1" t="n">
        <v>0.37</v>
      </c>
      <c r="JL424" s="1" t="n">
        <v>0.6</v>
      </c>
      <c r="JM424" s="1" t="n">
        <v>0.65</v>
      </c>
      <c r="JN424" s="1" t="n">
        <v>0</v>
      </c>
      <c r="JO424" s="1" t="n">
        <v>0.07</v>
      </c>
      <c r="JP424" s="1" t="n">
        <v>0.03</v>
      </c>
      <c r="JQ424" s="1" t="n">
        <v>0</v>
      </c>
      <c r="JR424" s="1" t="n">
        <v>0</v>
      </c>
      <c r="JS424" s="1" t="n">
        <v>0.01</v>
      </c>
      <c r="JT424" s="1" t="n">
        <v>0.03</v>
      </c>
      <c r="JU424" s="1" t="n">
        <v>0.01</v>
      </c>
      <c r="JV424" s="1" t="n">
        <v>53</v>
      </c>
      <c r="JW424" s="1" t="n">
        <v>3180</v>
      </c>
      <c r="JX424" s="1" t="n">
        <v>47.7</v>
      </c>
      <c r="JY424" s="1" t="n">
        <v>21.0598</v>
      </c>
      <c r="JZ424" s="1" t="n">
        <v>14.992</v>
      </c>
      <c r="KA424" s="1" t="n">
        <v>899.52</v>
      </c>
      <c r="KB424" s="1" t="n">
        <v>30.8</v>
      </c>
      <c r="KC424" s="1" t="n">
        <v>12.375</v>
      </c>
      <c r="KD424" s="1" t="n">
        <v>742.5</v>
      </c>
      <c r="KE424" s="1" t="n">
        <v>28.125</v>
      </c>
      <c r="KF424" s="1" t="n">
        <v>81.125</v>
      </c>
      <c r="KG424" s="1" t="n">
        <v>54.3612</v>
      </c>
    </row>
    <row r="425" customFormat="false" ht="15" hidden="false" customHeight="true" outlineLevel="0" collapsed="false">
      <c r="A425" s="1" t="n">
        <v>31455</v>
      </c>
      <c r="B425" s="1" t="n">
        <v>2</v>
      </c>
      <c r="C425" s="1" t="n">
        <v>68</v>
      </c>
      <c r="D425" s="1" t="n">
        <v>1</v>
      </c>
      <c r="E425" s="1" t="n">
        <v>0</v>
      </c>
      <c r="F425" s="1" t="n">
        <v>1</v>
      </c>
      <c r="G425" s="1" t="n">
        <v>1</v>
      </c>
      <c r="H425" s="1" t="n">
        <v>0</v>
      </c>
      <c r="I425" s="1" t="n">
        <v>1</v>
      </c>
      <c r="J425" s="1" t="n">
        <v>1</v>
      </c>
      <c r="K425" s="1" t="n">
        <v>0</v>
      </c>
      <c r="L425" s="1" t="n">
        <v>0</v>
      </c>
      <c r="M425" s="1" t="n">
        <v>1</v>
      </c>
      <c r="N425" s="1" t="n">
        <v>0</v>
      </c>
      <c r="P425" s="1" t="n">
        <f aca="false">SUM(E425:O425)</f>
        <v>5</v>
      </c>
      <c r="Q425" s="1" t="n">
        <v>108</v>
      </c>
      <c r="R425" s="1" t="n">
        <v>80</v>
      </c>
      <c r="U425" s="3" t="n">
        <v>63.8</v>
      </c>
      <c r="V425" s="3" t="n">
        <v>148</v>
      </c>
      <c r="W425" s="2" t="n">
        <v>29.127100073046</v>
      </c>
      <c r="X425" s="2" t="n">
        <v>1</v>
      </c>
      <c r="Y425" s="3" t="n">
        <v>91</v>
      </c>
      <c r="Z425" s="3" t="n">
        <v>103</v>
      </c>
      <c r="AD425" s="3" t="n">
        <v>45</v>
      </c>
      <c r="AO425" s="1" t="n">
        <v>148</v>
      </c>
      <c r="AP425" s="1" t="n">
        <v>185</v>
      </c>
      <c r="AQ425" s="1" t="n">
        <v>199</v>
      </c>
      <c r="AR425" s="1" t="n">
        <v>199</v>
      </c>
      <c r="AS425" s="1" t="n">
        <v>235</v>
      </c>
      <c r="AT425" s="1" t="n">
        <v>6</v>
      </c>
      <c r="AU425" s="1" t="n">
        <f aca="false">((AO425*15)+(AP425*30)+(AQ425*30)+(AR425*30)+(AS425*15))-(AO425*120)</f>
        <v>5475</v>
      </c>
      <c r="AV425" s="1" t="n">
        <f aca="false">((AO425*15)+(AP425*30)+(AQ425*30)+(AR425*30)+(AS425*15))</f>
        <v>23235</v>
      </c>
      <c r="AW425" s="1" t="n">
        <v>8.34</v>
      </c>
      <c r="AX425" s="4" t="n">
        <f aca="false">10000/SQRT((AO425*BE425)*(AVERAGE(AO425:AS425)*AVERAGE(BE425:BI425)))</f>
        <v>4.00022310935328</v>
      </c>
      <c r="AY425" s="4" t="n">
        <v>1</v>
      </c>
      <c r="AZ425" s="2" t="n">
        <f aca="false">(AO425*BE425)/405</f>
        <v>2.85037037037037</v>
      </c>
      <c r="BA425" s="2" t="n">
        <v>1</v>
      </c>
      <c r="BB425" s="2" t="n">
        <f aca="false">1/(LOG(BE425)+LOG(AO425))</f>
        <v>0.326545932651362</v>
      </c>
      <c r="BC425" s="2" t="n">
        <f aca="false">(BF425-BE425)/(AP425-AO425)</f>
        <v>1.1027027027027</v>
      </c>
      <c r="BD425" s="2" t="n">
        <f aca="false">(20*BE425)/((AO425/18)-3.5)</f>
        <v>33.0352941176471</v>
      </c>
      <c r="BE425" s="3" t="n">
        <v>7.8</v>
      </c>
      <c r="BF425" s="3" t="n">
        <v>48.6</v>
      </c>
      <c r="BG425" s="3" t="n">
        <v>28.6</v>
      </c>
      <c r="BH425" s="3" t="n">
        <v>33.5</v>
      </c>
      <c r="BI425" s="3" t="n">
        <v>21.6</v>
      </c>
      <c r="BJ425" s="2" t="n">
        <f aca="false">((BE425*15)+(BF425*30)+(BG425*30)+(BH425*30)+(BI425*15))-(BE425*120)</f>
        <v>2826</v>
      </c>
      <c r="BK425" s="2" t="n">
        <f aca="false">((BE425*15)+(BF425*30)+(BG425*30)+(BH425*30)+(BI425*15))</f>
        <v>3762</v>
      </c>
      <c r="BL425" s="2" t="n">
        <f aca="false">(1/BE425)</f>
        <v>0.128205128205128</v>
      </c>
      <c r="BM425" s="2" t="n">
        <f aca="false">(BJ425/AU425)</f>
        <v>0.516164383561644</v>
      </c>
      <c r="BN425" s="2" t="n">
        <f aca="false">(BK425/AV425)</f>
        <v>0.161910910264687</v>
      </c>
      <c r="BO425" s="2" t="n">
        <f aca="false">(AX425*BM425)</f>
        <v>2.06477269534838</v>
      </c>
      <c r="BP425" s="2" t="n">
        <f aca="false">(AX425*BN425)</f>
        <v>0.647679764897226</v>
      </c>
      <c r="BQ425" s="2" t="n">
        <v>1</v>
      </c>
      <c r="BR425" s="4" t="n">
        <f aca="false">(BC425*BL425)</f>
        <v>0.141372141372141</v>
      </c>
      <c r="BS425" s="1" t="n">
        <v>227</v>
      </c>
      <c r="BT425" s="1" t="n">
        <v>1</v>
      </c>
      <c r="BZ425" s="1" t="n">
        <v>164</v>
      </c>
      <c r="CA425" s="1" t="n">
        <v>1</v>
      </c>
      <c r="CB425" s="1" t="n">
        <v>3</v>
      </c>
    </row>
    <row r="426" customFormat="false" ht="15" hidden="false" customHeight="true" outlineLevel="0" collapsed="false">
      <c r="A426" s="1" t="n">
        <v>31457</v>
      </c>
      <c r="B426" s="1" t="n">
        <v>2</v>
      </c>
      <c r="C426" s="1" t="n">
        <v>48</v>
      </c>
      <c r="D426" s="1" t="n">
        <v>1</v>
      </c>
      <c r="E426" s="1" t="n">
        <v>0</v>
      </c>
      <c r="F426" s="1" t="n">
        <v>1</v>
      </c>
      <c r="G426" s="1" t="n">
        <v>1</v>
      </c>
      <c r="H426" s="1" t="n">
        <v>1</v>
      </c>
      <c r="I426" s="1" t="n">
        <v>1</v>
      </c>
      <c r="J426" s="1" t="n">
        <v>0</v>
      </c>
      <c r="K426" s="1" t="n">
        <v>0</v>
      </c>
      <c r="L426" s="1" t="n">
        <v>0</v>
      </c>
      <c r="M426" s="1" t="n">
        <v>1</v>
      </c>
      <c r="N426" s="1" t="n">
        <v>0</v>
      </c>
      <c r="P426" s="1" t="n">
        <f aca="false">SUM(E426:O426)</f>
        <v>5</v>
      </c>
      <c r="Q426" s="1" t="n">
        <v>202</v>
      </c>
      <c r="R426" s="1" t="n">
        <v>110</v>
      </c>
      <c r="U426" s="3" t="n">
        <v>123.6</v>
      </c>
      <c r="V426" s="3" t="n">
        <v>151.5</v>
      </c>
      <c r="W426" s="2" t="n">
        <v>53.8509296474202</v>
      </c>
      <c r="X426" s="2" t="n">
        <v>2</v>
      </c>
      <c r="Y426" s="3" t="n">
        <v>124</v>
      </c>
      <c r="Z426" s="3" t="n">
        <v>154</v>
      </c>
      <c r="AD426" s="3" t="n">
        <v>59.3</v>
      </c>
      <c r="AO426" s="1" t="n">
        <v>116</v>
      </c>
      <c r="AP426" s="1" t="n">
        <v>144</v>
      </c>
      <c r="AQ426" s="1" t="n">
        <v>189</v>
      </c>
      <c r="AR426" s="1" t="n">
        <v>188</v>
      </c>
      <c r="AS426" s="1" t="n">
        <v>177</v>
      </c>
      <c r="AT426" s="1" t="n">
        <v>4</v>
      </c>
      <c r="AU426" s="1" t="n">
        <f aca="false">((AO426*15)+(AP426*30)+(AQ426*30)+(AR426*30)+(AS426*15))-(AO426*120)</f>
        <v>6105</v>
      </c>
      <c r="AV426" s="1" t="n">
        <f aca="false">((AO426*15)+(AP426*30)+(AQ426*30)+(AR426*30)+(AS426*15))</f>
        <v>20025</v>
      </c>
      <c r="AW426" s="1" t="n">
        <v>6.1</v>
      </c>
      <c r="AX426" s="4" t="n">
        <f aca="false">10000/SQRT((AO426*BE426)*(AVERAGE(AO426:AS426)*AVERAGE(BE426:BI426)))</f>
        <v>3.07343771775342</v>
      </c>
      <c r="AY426" s="4" t="n">
        <v>1</v>
      </c>
      <c r="AZ426" s="2" t="n">
        <f aca="false">(AO426*BE426)/405</f>
        <v>1.58676543209877</v>
      </c>
      <c r="BA426" s="2" t="n">
        <v>0</v>
      </c>
      <c r="BB426" s="2" t="n">
        <f aca="false">1/(LOG(BE426)+LOG(AO426))</f>
        <v>0.356129445785616</v>
      </c>
      <c r="BC426" s="2" t="n">
        <f aca="false">(BF426-BE426)/(AP426-AO426)</f>
        <v>2.26642857142857</v>
      </c>
      <c r="BD426" s="2" t="n">
        <f aca="false">(20*BE426)/((AO426/18)-3.5)</f>
        <v>37.6301886792453</v>
      </c>
      <c r="BE426" s="3" t="n">
        <v>5.54</v>
      </c>
      <c r="BF426" s="3" t="n">
        <v>69</v>
      </c>
      <c r="BG426" s="3" t="n">
        <v>261</v>
      </c>
      <c r="BH426" s="3" t="n">
        <v>115</v>
      </c>
      <c r="BI426" s="3" t="n">
        <v>55.4</v>
      </c>
      <c r="BJ426" s="2" t="n">
        <f aca="false">((BE426*15)+(BF426*30)+(BG426*30)+(BH426*30)+(BI426*15))-(BE426*120)</f>
        <v>13599.3</v>
      </c>
      <c r="BK426" s="2" t="n">
        <f aca="false">((BE426*15)+(BF426*30)+(BG426*30)+(BH426*30)+(BI426*15))</f>
        <v>14264.1</v>
      </c>
      <c r="BL426" s="2" t="n">
        <f aca="false">(1/BE426)</f>
        <v>0.180505415162455</v>
      </c>
      <c r="BM426" s="2" t="n">
        <f aca="false">(BJ426/AU426)</f>
        <v>2.22756756756757</v>
      </c>
      <c r="BN426" s="2" t="n">
        <f aca="false">(BK426/AV426)</f>
        <v>0.712314606741573</v>
      </c>
      <c r="BO426" s="2" t="n">
        <f aca="false">(AX426*BM426)</f>
        <v>6.8462901810064</v>
      </c>
      <c r="BP426" s="2" t="n">
        <f aca="false">(AX426*BN426)</f>
        <v>2.18925457926624</v>
      </c>
      <c r="BQ426" s="2" t="n">
        <v>2</v>
      </c>
      <c r="BR426" s="4" t="n">
        <f aca="false">(BC426*BL426)</f>
        <v>0.409102630221764</v>
      </c>
      <c r="BS426" s="1" t="n">
        <v>293</v>
      </c>
      <c r="BT426" s="1" t="n">
        <v>1</v>
      </c>
      <c r="BZ426" s="1" t="n">
        <v>158</v>
      </c>
      <c r="CA426" s="1" t="n">
        <v>1</v>
      </c>
      <c r="CB426" s="1" t="n">
        <v>5</v>
      </c>
      <c r="CC426" s="1" t="n">
        <v>2</v>
      </c>
      <c r="FM426" s="1" t="n">
        <v>40</v>
      </c>
      <c r="FN426" s="1" t="n">
        <v>40</v>
      </c>
      <c r="FO426" s="1" t="n">
        <v>1</v>
      </c>
      <c r="FP426" s="1" t="n">
        <v>1</v>
      </c>
      <c r="FQ426" s="1" t="n">
        <v>32.93036</v>
      </c>
      <c r="FR426" s="1" t="n">
        <v>43.04352</v>
      </c>
      <c r="FS426" s="1" t="n">
        <v>0.02</v>
      </c>
      <c r="FT426" s="1" t="n">
        <v>2</v>
      </c>
      <c r="FU426" s="1" t="n">
        <v>3</v>
      </c>
      <c r="FV426" s="1" t="n">
        <v>1</v>
      </c>
      <c r="FW426" s="1" t="n">
        <v>1586.39</v>
      </c>
      <c r="FX426" s="1" t="n">
        <v>48.1</v>
      </c>
      <c r="FY426" s="1" t="n">
        <v>19.77</v>
      </c>
      <c r="FZ426" s="1" t="n">
        <v>25.52</v>
      </c>
      <c r="GA426" s="1" t="n">
        <v>12.23</v>
      </c>
      <c r="GB426" s="1" t="n">
        <v>261.68</v>
      </c>
      <c r="GC426" s="1" t="n">
        <v>31.65</v>
      </c>
      <c r="GD426" s="1" t="n">
        <v>11.96</v>
      </c>
      <c r="GE426" s="1" t="n">
        <v>11.97</v>
      </c>
      <c r="GF426" s="1" t="n">
        <v>54.6</v>
      </c>
      <c r="GG426" s="1" t="n">
        <v>1.19</v>
      </c>
      <c r="GH426" s="1" t="n">
        <v>11.77</v>
      </c>
      <c r="GI426" s="1" t="n">
        <v>3.59</v>
      </c>
      <c r="GJ426" s="1" t="n">
        <v>19.57</v>
      </c>
      <c r="GK426" s="1" t="n">
        <v>15.08</v>
      </c>
      <c r="GL426" s="1" t="n">
        <v>9.75</v>
      </c>
      <c r="GM426" s="1" t="n">
        <v>3.68</v>
      </c>
      <c r="GN426" s="1" t="n">
        <v>0</v>
      </c>
      <c r="GO426" s="1" t="n">
        <v>11.32</v>
      </c>
      <c r="GP426" s="1" t="n">
        <v>6.09</v>
      </c>
      <c r="GQ426" s="1" t="n">
        <v>2.81</v>
      </c>
      <c r="GR426" s="1" t="n">
        <v>1.17</v>
      </c>
      <c r="GS426" s="1" t="n">
        <v>678.05</v>
      </c>
      <c r="GT426" s="1" t="n">
        <v>8.63</v>
      </c>
      <c r="GU426" s="1" t="n">
        <v>0.39</v>
      </c>
      <c r="GV426" s="1" t="n">
        <v>238.46</v>
      </c>
      <c r="GW426" s="1" t="n">
        <v>861.3</v>
      </c>
      <c r="GX426" s="1" t="n">
        <v>2408.63</v>
      </c>
      <c r="GY426" s="1" t="n">
        <v>1514.58</v>
      </c>
      <c r="GZ426" s="1" t="n">
        <v>5.8</v>
      </c>
      <c r="HA426" s="1" t="n">
        <v>1.17</v>
      </c>
      <c r="HB426" s="1" t="n">
        <v>2.06</v>
      </c>
      <c r="HC426" s="1" t="n">
        <v>0</v>
      </c>
      <c r="HD426" s="1" t="n">
        <v>32.82</v>
      </c>
      <c r="HE426" s="1" t="n">
        <v>144.7</v>
      </c>
      <c r="HF426" s="1" t="n">
        <v>1.25</v>
      </c>
      <c r="HG426" s="1" t="n">
        <v>1.47</v>
      </c>
      <c r="HH426" s="1" t="n">
        <v>12.57</v>
      </c>
      <c r="HI426" s="1" t="n">
        <v>3.28</v>
      </c>
      <c r="HJ426" s="1" t="n">
        <v>1.63</v>
      </c>
      <c r="HK426" s="1" t="n">
        <v>1.73</v>
      </c>
      <c r="HL426" s="1" t="n">
        <v>216.56</v>
      </c>
      <c r="HM426" s="1" t="n">
        <v>2.81</v>
      </c>
      <c r="HN426" s="1" t="n">
        <v>21.49</v>
      </c>
      <c r="HO426" s="1" t="n">
        <v>3102.06</v>
      </c>
      <c r="HP426" s="1" t="n">
        <v>2369.89</v>
      </c>
      <c r="HQ426" s="1" t="n">
        <v>38.36</v>
      </c>
      <c r="HR426" s="1" t="n">
        <v>980.54</v>
      </c>
      <c r="HS426" s="1" t="n">
        <v>208.86</v>
      </c>
      <c r="HT426" s="1" t="n">
        <v>1748.36</v>
      </c>
      <c r="HU426" s="1" t="n">
        <v>289.44</v>
      </c>
      <c r="HV426" s="1" t="n">
        <v>167.37</v>
      </c>
      <c r="HW426" s="1" t="n">
        <v>4.55</v>
      </c>
      <c r="HX426" s="1" t="n">
        <v>4.08</v>
      </c>
      <c r="HY426" s="1" t="n">
        <v>3.46</v>
      </c>
      <c r="HZ426" s="1" t="n">
        <v>0.3</v>
      </c>
      <c r="IA426" s="1" t="n">
        <v>3.42</v>
      </c>
      <c r="IB426" s="1" t="n">
        <v>0.55</v>
      </c>
      <c r="IC426" s="1" t="n">
        <v>8.21</v>
      </c>
      <c r="ID426" s="1" t="n">
        <v>3.82</v>
      </c>
      <c r="IE426" s="1" t="n">
        <v>14.71</v>
      </c>
      <c r="IF426" s="1" t="n">
        <v>16.49</v>
      </c>
      <c r="IG426" s="1" t="n">
        <v>6.71</v>
      </c>
      <c r="IH426" s="1" t="n">
        <v>124.17</v>
      </c>
      <c r="II426" s="1" t="n">
        <v>0.04</v>
      </c>
      <c r="IJ426" s="1" t="n">
        <v>11.95</v>
      </c>
      <c r="IK426" s="1" t="n">
        <v>21.14</v>
      </c>
      <c r="IL426" s="1" t="n">
        <v>2252949.5</v>
      </c>
      <c r="IM426" s="1" t="n">
        <v>8609.56</v>
      </c>
      <c r="IN426" s="1" t="n">
        <v>29.63</v>
      </c>
      <c r="IO426" s="1" t="n">
        <v>0.25</v>
      </c>
      <c r="IP426" s="1" t="n">
        <v>0.11</v>
      </c>
      <c r="IQ426" s="1" t="n">
        <v>0.1</v>
      </c>
      <c r="IR426" s="1" t="n">
        <v>0.48</v>
      </c>
      <c r="IS426" s="1" t="n">
        <v>1.54</v>
      </c>
      <c r="IT426" s="1" t="n">
        <v>0.04</v>
      </c>
      <c r="IU426" s="1" t="n">
        <v>1.46</v>
      </c>
      <c r="IV426" s="1" t="n">
        <v>0.44</v>
      </c>
      <c r="IW426" s="1" t="n">
        <v>12.82</v>
      </c>
      <c r="IX426" s="1" t="n">
        <v>3.2</v>
      </c>
      <c r="IY426" s="1" t="n">
        <v>9.77</v>
      </c>
      <c r="IZ426" s="1" t="n">
        <v>1.18</v>
      </c>
      <c r="JA426" s="1" t="n">
        <v>0.71</v>
      </c>
      <c r="JB426" s="1" t="n">
        <v>0.01</v>
      </c>
      <c r="JC426" s="1" t="n">
        <v>19.76</v>
      </c>
      <c r="JD426" s="1" t="n">
        <v>5.2</v>
      </c>
      <c r="JE426" s="1" t="n">
        <v>0.51</v>
      </c>
      <c r="JF426" s="1" t="n">
        <v>0.06</v>
      </c>
      <c r="JG426" s="1" t="n">
        <v>0.01</v>
      </c>
      <c r="JH426" s="1" t="n">
        <v>5.16</v>
      </c>
      <c r="JI426" s="1" t="n">
        <v>2.68</v>
      </c>
      <c r="JJ426" s="1" t="n">
        <v>0.04</v>
      </c>
      <c r="JK426" s="1" t="n">
        <v>0.11</v>
      </c>
      <c r="JL426" s="1" t="n">
        <v>0.48</v>
      </c>
      <c r="JM426" s="1" t="n">
        <v>0.3</v>
      </c>
      <c r="JN426" s="1" t="n">
        <v>0</v>
      </c>
      <c r="JO426" s="1" t="n">
        <v>0.04</v>
      </c>
      <c r="JP426" s="1" t="n">
        <v>0.01</v>
      </c>
      <c r="JQ426" s="1" t="n">
        <v>0.02</v>
      </c>
      <c r="JR426" s="1" t="n">
        <v>0.02</v>
      </c>
      <c r="JS426" s="1" t="n">
        <v>0</v>
      </c>
      <c r="JT426" s="1" t="n">
        <v>0.05</v>
      </c>
      <c r="JU426" s="1" t="n">
        <v>0.05</v>
      </c>
      <c r="JV426" s="1" t="n">
        <v>50</v>
      </c>
      <c r="JW426" s="1" t="n">
        <v>3000</v>
      </c>
      <c r="JX426" s="1" t="n">
        <v>45</v>
      </c>
      <c r="JY426" s="1" t="n">
        <v>12.1345</v>
      </c>
      <c r="JZ426" s="1" t="n">
        <v>7.734</v>
      </c>
      <c r="KA426" s="1" t="n">
        <v>464.04</v>
      </c>
      <c r="KB426" s="1" t="n">
        <v>28.705</v>
      </c>
      <c r="KC426" s="1" t="n">
        <v>11.617</v>
      </c>
      <c r="KD426" s="1" t="n">
        <v>697.02</v>
      </c>
      <c r="KE426" s="1" t="n">
        <v>19.351</v>
      </c>
      <c r="KF426" s="1" t="n">
        <v>69.351</v>
      </c>
      <c r="KG426" s="1" t="n">
        <v>40.8395</v>
      </c>
    </row>
    <row r="427" customFormat="false" ht="15" hidden="false" customHeight="true" outlineLevel="0" collapsed="false">
      <c r="A427" s="1" t="n">
        <v>31458</v>
      </c>
      <c r="B427" s="1" t="n">
        <v>1</v>
      </c>
      <c r="C427" s="1" t="n">
        <v>53</v>
      </c>
      <c r="D427" s="1" t="n">
        <v>1</v>
      </c>
      <c r="E427" s="1" t="n">
        <v>0</v>
      </c>
      <c r="F427" s="1" t="n">
        <v>1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</v>
      </c>
      <c r="N427" s="1" t="n">
        <v>0</v>
      </c>
      <c r="P427" s="1" t="n">
        <f aca="false">SUM(E427:O427)</f>
        <v>2</v>
      </c>
      <c r="Q427" s="1" t="n">
        <v>140</v>
      </c>
      <c r="R427" s="1" t="n">
        <v>90</v>
      </c>
      <c r="U427" s="3" t="n">
        <v>87.2</v>
      </c>
      <c r="V427" s="3" t="n">
        <v>174.5</v>
      </c>
      <c r="W427" s="2" t="n">
        <v>28.6368749025049</v>
      </c>
      <c r="X427" s="2" t="n">
        <v>1</v>
      </c>
      <c r="Y427" s="3" t="n">
        <v>93.5</v>
      </c>
      <c r="Z427" s="3" t="n">
        <v>102</v>
      </c>
      <c r="AD427" s="3" t="n">
        <v>27</v>
      </c>
      <c r="AO427" s="1" t="n">
        <v>94</v>
      </c>
      <c r="AP427" s="1" t="n">
        <v>167</v>
      </c>
      <c r="AQ427" s="1" t="n">
        <v>151</v>
      </c>
      <c r="AR427" s="1" t="n">
        <v>130</v>
      </c>
      <c r="AS427" s="1" t="n">
        <v>122</v>
      </c>
      <c r="AT427" s="1" t="n">
        <v>1</v>
      </c>
      <c r="AU427" s="1" t="n">
        <f aca="false">((AO427*15)+(AP427*30)+(AQ427*30)+(AR427*30)+(AS427*15))-(AO427*120)</f>
        <v>5400</v>
      </c>
      <c r="AV427" s="1" t="n">
        <f aca="false">((AO427*15)+(AP427*30)+(AQ427*30)+(AR427*30)+(AS427*15))</f>
        <v>16680</v>
      </c>
      <c r="BS427" s="1" t="n">
        <v>218</v>
      </c>
      <c r="BT427" s="1" t="n">
        <v>1</v>
      </c>
      <c r="BZ427" s="1" t="n">
        <v>253</v>
      </c>
      <c r="CA427" s="1" t="n">
        <v>1</v>
      </c>
      <c r="CB427" s="1" t="n">
        <v>3</v>
      </c>
    </row>
    <row r="428" customFormat="false" ht="15" hidden="false" customHeight="true" outlineLevel="0" collapsed="false">
      <c r="A428" s="1" t="n">
        <v>31462</v>
      </c>
      <c r="B428" s="1" t="n">
        <v>2</v>
      </c>
      <c r="C428" s="1" t="n">
        <v>30</v>
      </c>
      <c r="D428" s="1" t="n">
        <v>1</v>
      </c>
      <c r="E428" s="1" t="n">
        <v>1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</v>
      </c>
      <c r="M428" s="1" t="n">
        <v>1</v>
      </c>
      <c r="N428" s="1" t="n">
        <v>1</v>
      </c>
      <c r="P428" s="1" t="n">
        <f aca="false">SUM(E428:O428)</f>
        <v>4</v>
      </c>
      <c r="Q428" s="1" t="n">
        <v>126</v>
      </c>
      <c r="R428" s="1" t="n">
        <v>80</v>
      </c>
      <c r="U428" s="3" t="n">
        <v>100.5</v>
      </c>
      <c r="V428" s="3" t="n">
        <v>165</v>
      </c>
      <c r="W428" s="2" t="n">
        <v>36.9146005509642</v>
      </c>
      <c r="X428" s="2" t="n">
        <v>2</v>
      </c>
      <c r="Y428" s="3" t="n">
        <v>104.5</v>
      </c>
      <c r="Z428" s="3" t="n">
        <v>118</v>
      </c>
      <c r="AD428" s="3" t="n">
        <v>46.3</v>
      </c>
      <c r="AO428" s="1" t="n">
        <v>93</v>
      </c>
      <c r="AP428" s="1" t="n">
        <v>137</v>
      </c>
      <c r="AQ428" s="1" t="n">
        <v>106</v>
      </c>
      <c r="AR428" s="1" t="n">
        <v>121</v>
      </c>
      <c r="AS428" s="1" t="n">
        <v>126</v>
      </c>
      <c r="AT428" s="1" t="n">
        <v>1</v>
      </c>
      <c r="AU428" s="1" t="n">
        <f aca="false">((AO428*15)+(AP428*30)+(AQ428*30)+(AR428*30)+(AS428*15))-(AO428*120)</f>
        <v>3045</v>
      </c>
      <c r="AV428" s="1" t="n">
        <f aca="false">((AO428*15)+(AP428*30)+(AQ428*30)+(AR428*30)+(AS428*15))</f>
        <v>14205</v>
      </c>
      <c r="BS428" s="1" t="n">
        <v>116</v>
      </c>
      <c r="BT428" s="1" t="n">
        <v>0</v>
      </c>
      <c r="BZ428" s="1" t="n">
        <v>153</v>
      </c>
      <c r="CA428" s="1" t="n">
        <v>1</v>
      </c>
      <c r="CB428" s="1" t="n">
        <v>4</v>
      </c>
      <c r="CC428" s="1" t="n">
        <v>1</v>
      </c>
    </row>
    <row r="429" customFormat="false" ht="15" hidden="false" customHeight="true" outlineLevel="0" collapsed="false">
      <c r="A429" s="1" t="n">
        <v>31463</v>
      </c>
      <c r="B429" s="1" t="n">
        <v>2</v>
      </c>
      <c r="C429" s="1" t="n">
        <v>19</v>
      </c>
      <c r="D429" s="1" t="n">
        <v>1</v>
      </c>
      <c r="E429" s="1" t="n">
        <v>0</v>
      </c>
      <c r="F429" s="1" t="n">
        <v>0</v>
      </c>
      <c r="G429" s="1" t="n">
        <v>1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</v>
      </c>
      <c r="N429" s="1" t="n">
        <v>0</v>
      </c>
      <c r="P429" s="1" t="n">
        <f aca="false">SUM(E429:O429)</f>
        <v>1</v>
      </c>
      <c r="Q429" s="1" t="n">
        <v>110</v>
      </c>
      <c r="R429" s="1" t="n">
        <v>70</v>
      </c>
      <c r="U429" s="3" t="n">
        <v>54.2</v>
      </c>
      <c r="V429" s="3" t="n">
        <v>160</v>
      </c>
      <c r="W429" s="2" t="n">
        <v>21.171875</v>
      </c>
      <c r="X429" s="2" t="n">
        <v>0</v>
      </c>
      <c r="Y429" s="3" t="n">
        <v>68</v>
      </c>
      <c r="Z429" s="3" t="n">
        <v>96</v>
      </c>
      <c r="AD429" s="3" t="n">
        <v>32.1</v>
      </c>
      <c r="AO429" s="1" t="n">
        <v>80</v>
      </c>
      <c r="AP429" s="1" t="n">
        <v>95</v>
      </c>
      <c r="AQ429" s="1" t="n">
        <v>61</v>
      </c>
      <c r="AR429" s="1" t="n">
        <v>68</v>
      </c>
      <c r="AS429" s="1" t="n">
        <v>79</v>
      </c>
      <c r="AT429" s="1" t="n">
        <v>1</v>
      </c>
      <c r="AU429" s="1" t="n">
        <f aca="false">((AO429*15)+(AP429*30)+(AQ429*30)+(AR429*30)+(AS429*15))-(AO429*120)</f>
        <v>-495</v>
      </c>
      <c r="AV429" s="1" t="n">
        <f aca="false">((AO429*15)+(AP429*30)+(AQ429*30)+(AR429*30)+(AS429*15))</f>
        <v>9105</v>
      </c>
      <c r="BS429" s="1" t="n">
        <v>183</v>
      </c>
      <c r="BT429" s="1" t="n">
        <v>0</v>
      </c>
      <c r="BZ429" s="1" t="n">
        <v>71</v>
      </c>
      <c r="CA429" s="1" t="n">
        <v>0</v>
      </c>
    </row>
    <row r="430" customFormat="false" ht="15" hidden="false" customHeight="true" outlineLevel="0" collapsed="false">
      <c r="A430" s="1" t="n">
        <v>31465</v>
      </c>
      <c r="B430" s="1" t="n">
        <v>2</v>
      </c>
      <c r="C430" s="1" t="n">
        <v>62</v>
      </c>
      <c r="D430" s="1" t="n">
        <v>1</v>
      </c>
      <c r="E430" s="1" t="n">
        <v>1</v>
      </c>
      <c r="F430" s="1" t="n">
        <v>1</v>
      </c>
      <c r="G430" s="1" t="n">
        <v>1</v>
      </c>
      <c r="H430" s="1" t="n">
        <v>1</v>
      </c>
      <c r="I430" s="1" t="n">
        <v>0</v>
      </c>
      <c r="J430" s="1" t="n">
        <v>0</v>
      </c>
      <c r="K430" s="1" t="n">
        <v>1</v>
      </c>
      <c r="L430" s="1" t="n">
        <v>0</v>
      </c>
      <c r="M430" s="1" t="n">
        <f aca="false">IF(W430&gt;27,1,0)</f>
        <v>1</v>
      </c>
      <c r="N430" s="1" t="n">
        <v>1</v>
      </c>
      <c r="P430" s="1" t="n">
        <f aca="false">SUM(E430:O430)</f>
        <v>7</v>
      </c>
      <c r="Q430" s="1" t="n">
        <v>156</v>
      </c>
      <c r="R430" s="1" t="n">
        <v>96</v>
      </c>
      <c r="S430" s="1" t="n">
        <v>60</v>
      </c>
      <c r="T430" s="2" t="n">
        <v>116</v>
      </c>
      <c r="U430" s="3" t="n">
        <v>80.8</v>
      </c>
      <c r="V430" s="3" t="n">
        <v>146.5</v>
      </c>
      <c r="W430" s="2" t="n">
        <v>37.6474973499982</v>
      </c>
      <c r="X430" s="2" t="n">
        <v>2</v>
      </c>
      <c r="AD430" s="3" t="n">
        <v>55.5</v>
      </c>
      <c r="AO430" s="1" t="n">
        <v>294</v>
      </c>
      <c r="AP430" s="1" t="n">
        <v>383</v>
      </c>
      <c r="AQ430" s="1" t="n">
        <v>436</v>
      </c>
      <c r="AR430" s="1" t="n">
        <v>490</v>
      </c>
      <c r="AS430" s="1" t="n">
        <v>474</v>
      </c>
      <c r="AT430" s="21" t="n">
        <v>5</v>
      </c>
      <c r="AU430" s="1" t="n">
        <f aca="false">((AO430*15)+(AP430*30)+(AQ430*30)+(AR430*30)+(AS430*15))-(AO430*120)</f>
        <v>15510</v>
      </c>
      <c r="AV430" s="1" t="n">
        <f aca="false">((AO430*15)+(AP430*30)+(AQ430*30)+(AR430*30)+(AS430*15))</f>
        <v>50790</v>
      </c>
      <c r="AX430" s="4" t="n">
        <f aca="false">10000/SQRT((AO430*BE430)*(AVERAGE(AO430:AS430)*AVERAGE(BE430:BI430)))</f>
        <v>2.12423829441545</v>
      </c>
      <c r="AY430" s="4" t="n">
        <v>1</v>
      </c>
      <c r="AZ430" s="2" t="n">
        <f aca="false">(AO430*BE430)/405</f>
        <v>2.06888888888889</v>
      </c>
      <c r="BA430" s="2" t="n">
        <v>1</v>
      </c>
      <c r="BB430" s="2" t="n">
        <f aca="false">1/(LOG(BE430)+LOG(AO430))</f>
        <v>0.34209177325973</v>
      </c>
      <c r="BC430" s="2" t="n">
        <f aca="false">(BF430-BE430)/(AP430-AO430)</f>
        <v>1.08932584269663</v>
      </c>
      <c r="BD430" s="2" t="n">
        <f aca="false">(20*BE430)/((AO430/18)-3.5)</f>
        <v>4.44155844155844</v>
      </c>
      <c r="BE430" s="3" t="n">
        <v>2.85</v>
      </c>
      <c r="BF430" s="3" t="n">
        <v>99.8</v>
      </c>
      <c r="BG430" s="3" t="n">
        <v>113</v>
      </c>
      <c r="BH430" s="3" t="n">
        <v>36</v>
      </c>
      <c r="BI430" s="3" t="n">
        <v>66.7</v>
      </c>
      <c r="BJ430" s="2" t="n">
        <f aca="false">((BE430*15)+(BF430*30)+(BG430*30)+(BH430*30)+(BI430*15))-(BE430*120)</f>
        <v>8165.25</v>
      </c>
      <c r="BK430" s="2" t="n">
        <f aca="false">((BE430*15)+(BF430*30)+(BG430*30)+(BH430*30)+(BI430*15))</f>
        <v>8507.25</v>
      </c>
      <c r="BL430" s="2" t="n">
        <f aca="false">(1/BE430)</f>
        <v>0.350877192982456</v>
      </c>
      <c r="BM430" s="2" t="n">
        <f aca="false">(BJ430/AU430)</f>
        <v>0.526450676982592</v>
      </c>
      <c r="BN430" s="2" t="n">
        <f aca="false">(BK430/AV430)</f>
        <v>0.167498523331364</v>
      </c>
      <c r="BO430" s="2" t="n">
        <f aca="false">(AX430*BM430)</f>
        <v>1.11830668816736</v>
      </c>
      <c r="BP430" s="2" t="n">
        <f aca="false">(AX430*BN430)</f>
        <v>0.355806777518525</v>
      </c>
      <c r="BQ430" s="2" t="n">
        <v>1</v>
      </c>
      <c r="BR430" s="4" t="n">
        <f aca="false">(BC430*BL430)</f>
        <v>0.382219593928642</v>
      </c>
      <c r="CN430" s="1" t="n">
        <v>1767</v>
      </c>
      <c r="CO430" s="1" t="n">
        <v>21.0979060554612</v>
      </c>
      <c r="CP430" s="1" t="n">
        <v>31.1205432937182</v>
      </c>
      <c r="CQ430" s="1" t="n">
        <v>11.0016977928693</v>
      </c>
      <c r="CR430" s="1" t="n">
        <v>8.76061120543294</v>
      </c>
      <c r="CS430" s="1" t="n">
        <v>2.54668930390492</v>
      </c>
      <c r="CT430" s="1" t="n">
        <v>48.8511601584607</v>
      </c>
      <c r="CU430" s="1" t="n">
        <v>0.9</v>
      </c>
      <c r="CV430" s="1" t="n">
        <v>6.2</v>
      </c>
      <c r="CW430" s="1" t="n">
        <v>7.9</v>
      </c>
      <c r="CX430" s="1" t="n">
        <v>0</v>
      </c>
      <c r="CY430" s="1" t="n">
        <v>1.1</v>
      </c>
      <c r="CZ430" s="1" t="n">
        <v>1.8</v>
      </c>
      <c r="DA430" s="1" t="n">
        <v>2.2</v>
      </c>
      <c r="DB430" s="1" t="n">
        <v>1.1</v>
      </c>
      <c r="DC430" s="1" t="n">
        <v>4.4</v>
      </c>
      <c r="DD430" s="1" t="n">
        <v>93.2</v>
      </c>
      <c r="DE430" s="1" t="n">
        <v>61.1</v>
      </c>
      <c r="DF430" s="1" t="n">
        <v>21.6</v>
      </c>
      <c r="DG430" s="1" t="n">
        <v>17.2</v>
      </c>
      <c r="DH430" s="1" t="n">
        <v>5</v>
      </c>
      <c r="DI430" s="1" t="n">
        <v>237</v>
      </c>
      <c r="DJ430" s="1" t="n">
        <v>215.8</v>
      </c>
      <c r="DK430" s="1" t="n">
        <v>38.9</v>
      </c>
      <c r="DL430" s="1" t="n">
        <v>26.1</v>
      </c>
      <c r="DM430" s="1" t="n">
        <v>1625</v>
      </c>
      <c r="DN430" s="1" t="n">
        <v>593</v>
      </c>
      <c r="DO430" s="1" t="n">
        <v>2.99</v>
      </c>
      <c r="DP430" s="1" t="n">
        <v>2.62</v>
      </c>
      <c r="DQ430" s="1" t="n">
        <v>3.57</v>
      </c>
      <c r="DR430" s="1" t="n">
        <v>4.88</v>
      </c>
      <c r="DS430" s="1" t="n">
        <v>82.2</v>
      </c>
      <c r="DT430" s="1" t="n">
        <v>335.8</v>
      </c>
      <c r="DU430" s="1" t="n">
        <v>0.89</v>
      </c>
      <c r="DV430" s="1" t="n">
        <v>23.94</v>
      </c>
      <c r="DW430" s="1" t="n">
        <v>2.18</v>
      </c>
      <c r="DX430" s="1" t="n">
        <v>1239</v>
      </c>
      <c r="DY430" s="1" t="n">
        <v>18.99</v>
      </c>
      <c r="DZ430" s="1" t="n">
        <v>2407</v>
      </c>
      <c r="EA430" s="1" t="n">
        <v>230</v>
      </c>
      <c r="EB430" s="1" t="n">
        <v>1809</v>
      </c>
      <c r="EC430" s="1" t="n">
        <v>254</v>
      </c>
      <c r="ED430" s="1" t="n">
        <v>88</v>
      </c>
      <c r="EE430" s="1" t="n">
        <v>9.9</v>
      </c>
      <c r="EF430" s="1" t="n">
        <v>0</v>
      </c>
      <c r="EG430" s="1" t="n">
        <v>3</v>
      </c>
      <c r="EH430" s="1" t="n">
        <v>2</v>
      </c>
      <c r="EI430" s="1" t="n">
        <v>450</v>
      </c>
      <c r="EJ430" s="1" t="n">
        <v>5</v>
      </c>
      <c r="EK430" s="1" t="n">
        <v>5</v>
      </c>
      <c r="EL430" s="1" t="n">
        <v>250</v>
      </c>
      <c r="EM430" s="1" t="n">
        <v>3000</v>
      </c>
      <c r="EN430" s="1" t="n">
        <v>900</v>
      </c>
      <c r="EO430" s="1" t="n">
        <v>4</v>
      </c>
      <c r="EP430" s="1" t="n">
        <v>1</v>
      </c>
      <c r="EQ430" s="1" t="n">
        <v>1</v>
      </c>
      <c r="ER430" s="1" t="n">
        <v>600</v>
      </c>
      <c r="ES430" s="1" t="n">
        <v>2</v>
      </c>
      <c r="ET430" s="1" t="n">
        <v>0</v>
      </c>
      <c r="EU430" s="1" t="n">
        <v>0</v>
      </c>
      <c r="EV430" s="1" t="n">
        <v>0</v>
      </c>
      <c r="EW430" s="1" t="n">
        <v>0</v>
      </c>
      <c r="EX430" s="1" t="n">
        <v>1</v>
      </c>
      <c r="EY430" s="1" t="n">
        <v>1</v>
      </c>
      <c r="EZ430" s="1" t="n">
        <v>2</v>
      </c>
      <c r="FA430" s="1" t="n">
        <v>1</v>
      </c>
      <c r="FB430" s="1" t="n">
        <v>1</v>
      </c>
      <c r="FC430" s="1" t="n">
        <v>3</v>
      </c>
      <c r="FD430" s="1" t="n">
        <v>0</v>
      </c>
      <c r="FE430" s="1" t="n">
        <v>2</v>
      </c>
      <c r="FF430" s="1" t="n">
        <v>1</v>
      </c>
      <c r="FG430" s="1" t="n">
        <v>5</v>
      </c>
      <c r="FH430" s="1" t="n">
        <v>1</v>
      </c>
      <c r="FI430" s="1" t="n">
        <v>4</v>
      </c>
      <c r="FJ430" s="1" t="n">
        <v>3</v>
      </c>
      <c r="FK430" s="1" t="n">
        <v>1</v>
      </c>
      <c r="FL430" s="1" t="n">
        <v>3</v>
      </c>
    </row>
    <row r="431" customFormat="false" ht="15" hidden="false" customHeight="true" outlineLevel="0" collapsed="false">
      <c r="A431" s="1" t="n">
        <v>31468</v>
      </c>
      <c r="B431" s="1" t="n">
        <v>2</v>
      </c>
      <c r="C431" s="1" t="n">
        <v>19</v>
      </c>
      <c r="D431" s="1" t="n">
        <v>1</v>
      </c>
      <c r="E431" s="1" t="n">
        <v>0</v>
      </c>
      <c r="F431" s="1" t="n">
        <v>0</v>
      </c>
      <c r="G431" s="1" t="n">
        <v>1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f aca="false">IF(W431&gt;27,1,0)</f>
        <v>0</v>
      </c>
      <c r="N431" s="1" t="n">
        <v>0</v>
      </c>
      <c r="P431" s="1" t="n">
        <f aca="false">SUM(E431:O431)</f>
        <v>1</v>
      </c>
      <c r="Q431" s="1" t="n">
        <v>110</v>
      </c>
      <c r="R431" s="1" t="n">
        <v>70</v>
      </c>
      <c r="S431" s="1" t="n">
        <v>40</v>
      </c>
      <c r="T431" s="2" t="n">
        <v>83.3333333333333</v>
      </c>
      <c r="U431" s="3" t="n">
        <v>55</v>
      </c>
      <c r="V431" s="3" t="n">
        <v>160</v>
      </c>
      <c r="W431" s="2" t="n">
        <v>21.484375</v>
      </c>
      <c r="X431" s="2" t="n">
        <v>0</v>
      </c>
      <c r="Y431" s="3" t="n">
        <v>65</v>
      </c>
      <c r="Z431" s="3" t="n">
        <v>92.5</v>
      </c>
      <c r="AB431" s="2" t="n">
        <v>0.40625</v>
      </c>
      <c r="AC431" s="2" t="n">
        <v>0.702702702702703</v>
      </c>
      <c r="AD431" s="3" t="n">
        <v>31.2</v>
      </c>
      <c r="AO431" s="1" t="n">
        <v>84</v>
      </c>
      <c r="AP431" s="1" t="n">
        <v>99</v>
      </c>
      <c r="AQ431" s="1" t="n">
        <v>89</v>
      </c>
      <c r="AR431" s="1" t="n">
        <v>86</v>
      </c>
      <c r="AS431" s="1" t="n">
        <v>79</v>
      </c>
      <c r="AT431" s="21" t="n">
        <v>1</v>
      </c>
      <c r="AU431" s="1" t="n">
        <f aca="false">((AO431*15)+(AP431*30)+(AQ431*30)+(AR431*30)+(AS431*15))-(AO431*120)</f>
        <v>585</v>
      </c>
      <c r="AV431" s="1" t="n">
        <f aca="false">((AO431*15)+(AP431*30)+(AQ431*30)+(AR431*30)+(AS431*15))</f>
        <v>10665</v>
      </c>
      <c r="AX431" s="4" t="n">
        <f aca="false">10000/SQRT((AO431*BE431)*(AVERAGE(AO431:AS431)*AVERAGE(BE431:BI431)))</f>
        <v>2.95170101576754</v>
      </c>
      <c r="AY431" s="4" t="n">
        <v>1</v>
      </c>
      <c r="AZ431" s="2" t="n">
        <f aca="false">(AO431*BE431)/405</f>
        <v>3.77481481481481</v>
      </c>
      <c r="BA431" s="2" t="n">
        <v>1</v>
      </c>
      <c r="BB431" s="2" t="n">
        <f aca="false">1/(LOG(BE431)+LOG(AO431))</f>
        <v>0.314035765014885</v>
      </c>
      <c r="BC431" s="2" t="n">
        <f aca="false">(BF431-BE431)/(AP431-AO431)</f>
        <v>4.22</v>
      </c>
      <c r="BD431" s="2" t="n">
        <f aca="false">(20*BE431)/((AO431/18)-3.5)</f>
        <v>312</v>
      </c>
      <c r="BE431" s="3" t="n">
        <v>18.2</v>
      </c>
      <c r="BF431" s="3" t="n">
        <v>81.5</v>
      </c>
      <c r="BG431" s="3" t="n">
        <v>142</v>
      </c>
      <c r="BH431" s="3" t="n">
        <v>84.8</v>
      </c>
      <c r="BI431" s="3" t="n">
        <v>103</v>
      </c>
      <c r="BJ431" s="2" t="n">
        <f aca="false">((BE431*15)+(BF431*30)+(BG431*30)+(BH431*30)+(BI431*15))-(BE431*120)</f>
        <v>8883</v>
      </c>
      <c r="BK431" s="2" t="n">
        <f aca="false">((BE431*15)+(BF431*30)+(BG431*30)+(BH431*30)+(BI431*15))</f>
        <v>11067</v>
      </c>
      <c r="BL431" s="2" t="n">
        <f aca="false">(1/BE431)</f>
        <v>0.0549450549450549</v>
      </c>
      <c r="BM431" s="2" t="n">
        <f aca="false">(BJ431/AU431)</f>
        <v>15.1846153846154</v>
      </c>
      <c r="BN431" s="2" t="n">
        <f aca="false">(BK431/AV431)</f>
        <v>1.03769338959212</v>
      </c>
      <c r="BO431" s="2" t="n">
        <f aca="false">(AX431*BM431)</f>
        <v>44.8204446548087</v>
      </c>
      <c r="BP431" s="2" t="n">
        <f aca="false">(AX431*BN431)</f>
        <v>3.06296063211433</v>
      </c>
      <c r="BQ431" s="2" t="n">
        <v>2</v>
      </c>
      <c r="BR431" s="4" t="n">
        <f aca="false">(BC431*BL431)</f>
        <v>0.231868131868132</v>
      </c>
      <c r="CN431" s="1" t="n">
        <v>1928</v>
      </c>
      <c r="CO431" s="1" t="n">
        <v>10.5601659751037</v>
      </c>
      <c r="CP431" s="1" t="n">
        <v>19.7458506224066</v>
      </c>
      <c r="CQ431" s="1" t="n">
        <v>5.32157676348548</v>
      </c>
      <c r="CR431" s="1" t="n">
        <v>4.9948132780083</v>
      </c>
      <c r="CS431" s="1" t="n">
        <v>2.75414937759336</v>
      </c>
      <c r="CT431" s="1" t="n">
        <v>73.6929460580913</v>
      </c>
      <c r="CU431" s="1" t="n">
        <v>3.5</v>
      </c>
      <c r="CV431" s="1" t="n">
        <v>0.9</v>
      </c>
      <c r="CW431" s="1" t="n">
        <v>17.1</v>
      </c>
      <c r="CX431" s="1" t="n">
        <v>0</v>
      </c>
      <c r="CY431" s="1" t="n">
        <v>2.4</v>
      </c>
      <c r="CZ431" s="1" t="n">
        <v>0.7</v>
      </c>
      <c r="DA431" s="1" t="n">
        <v>0</v>
      </c>
      <c r="DB431" s="1" t="n">
        <v>0.7</v>
      </c>
      <c r="DC431" s="1" t="n">
        <v>2</v>
      </c>
      <c r="DD431" s="1" t="n">
        <v>50.9</v>
      </c>
      <c r="DE431" s="1" t="n">
        <v>42.3</v>
      </c>
      <c r="DF431" s="1" t="n">
        <v>11.4</v>
      </c>
      <c r="DG431" s="1" t="n">
        <v>10.7</v>
      </c>
      <c r="DH431" s="1" t="n">
        <v>5.9</v>
      </c>
      <c r="DI431" s="1" t="n">
        <v>48</v>
      </c>
      <c r="DJ431" s="1" t="n">
        <v>355.2</v>
      </c>
      <c r="DK431" s="1" t="n">
        <v>67</v>
      </c>
      <c r="DL431" s="1" t="n">
        <v>24.7</v>
      </c>
      <c r="DM431" s="1" t="n">
        <v>1471</v>
      </c>
      <c r="DN431" s="1" t="n">
        <v>869</v>
      </c>
      <c r="DO431" s="1" t="n">
        <v>1.65</v>
      </c>
      <c r="DP431" s="1" t="n">
        <v>0.93</v>
      </c>
      <c r="DQ431" s="1" t="n">
        <v>1.14</v>
      </c>
      <c r="DR431" s="1" t="n">
        <v>0.37</v>
      </c>
      <c r="DS431" s="1" t="n">
        <v>444.2</v>
      </c>
      <c r="DT431" s="1" t="n">
        <v>199.5</v>
      </c>
      <c r="DU431" s="1" t="n">
        <v>0.71</v>
      </c>
      <c r="DV431" s="1" t="n">
        <v>11.93</v>
      </c>
      <c r="DW431" s="1" t="n">
        <v>0.92</v>
      </c>
      <c r="DX431" s="1" t="n">
        <v>821</v>
      </c>
      <c r="DY431" s="1" t="n">
        <v>18.05</v>
      </c>
      <c r="DZ431" s="1" t="n">
        <v>2107</v>
      </c>
      <c r="EA431" s="1" t="n">
        <v>209</v>
      </c>
      <c r="EB431" s="1" t="n">
        <v>1643</v>
      </c>
      <c r="EC431" s="1" t="n">
        <v>361</v>
      </c>
      <c r="ED431" s="1" t="n">
        <v>21</v>
      </c>
      <c r="EE431" s="1" t="n">
        <v>3.8</v>
      </c>
      <c r="EF431" s="1" t="n">
        <v>0</v>
      </c>
      <c r="EG431" s="1" t="n">
        <v>8</v>
      </c>
      <c r="EH431" s="1" t="n">
        <v>7</v>
      </c>
      <c r="EI431" s="1" t="n">
        <v>450</v>
      </c>
      <c r="EJ431" s="1" t="n">
        <v>6</v>
      </c>
      <c r="EK431" s="1" t="n">
        <v>3</v>
      </c>
      <c r="EL431" s="1" t="n">
        <v>450</v>
      </c>
      <c r="EM431" s="1" t="n">
        <v>2000</v>
      </c>
      <c r="EN431" s="1" t="n">
        <v>900</v>
      </c>
      <c r="EO431" s="1" t="n">
        <v>3</v>
      </c>
      <c r="EP431" s="1" t="n">
        <v>1</v>
      </c>
      <c r="EQ431" s="1" t="n">
        <v>7</v>
      </c>
      <c r="ER431" s="1" t="n">
        <v>900</v>
      </c>
      <c r="ES431" s="1" t="n">
        <v>1</v>
      </c>
      <c r="ET431" s="1" t="n">
        <v>0</v>
      </c>
      <c r="EU431" s="1" t="n">
        <v>0</v>
      </c>
      <c r="EV431" s="1" t="n">
        <v>0</v>
      </c>
      <c r="EW431" s="1" t="n">
        <v>0</v>
      </c>
      <c r="EX431" s="1" t="n">
        <v>1</v>
      </c>
      <c r="EY431" s="1" t="n">
        <v>7</v>
      </c>
      <c r="EZ431" s="1" t="n">
        <v>2</v>
      </c>
      <c r="FA431" s="1" t="n">
        <v>1</v>
      </c>
      <c r="FB431" s="1" t="n">
        <v>7</v>
      </c>
      <c r="FC431" s="1" t="n">
        <v>3</v>
      </c>
      <c r="FD431" s="1" t="n">
        <v>1</v>
      </c>
      <c r="FE431" s="1" t="n">
        <v>6</v>
      </c>
      <c r="FF431" s="1" t="n">
        <v>1</v>
      </c>
      <c r="FG431" s="1" t="n">
        <v>2</v>
      </c>
      <c r="FH431" s="1" t="n">
        <v>1</v>
      </c>
      <c r="FI431" s="1" t="n">
        <v>1</v>
      </c>
      <c r="FJ431" s="1" t="n">
        <v>3</v>
      </c>
      <c r="FK431" s="1" t="n">
        <v>1</v>
      </c>
      <c r="FL431" s="1" t="n">
        <v>4</v>
      </c>
      <c r="FM431" s="1" t="n">
        <v>7</v>
      </c>
      <c r="FN431" s="1" t="n">
        <v>7</v>
      </c>
      <c r="FO431" s="1" t="n">
        <v>2</v>
      </c>
      <c r="FP431" s="1" t="n">
        <v>2</v>
      </c>
      <c r="FQ431" s="1" t="n">
        <v>29.76036</v>
      </c>
      <c r="FR431" s="1" t="n">
        <v>346.7749</v>
      </c>
      <c r="FS431" s="1" t="n">
        <v>0.43</v>
      </c>
      <c r="FT431" s="1" t="n">
        <v>2</v>
      </c>
      <c r="FU431" s="1" t="n">
        <v>4</v>
      </c>
      <c r="FV431" s="1" t="n">
        <v>2</v>
      </c>
      <c r="FW431" s="1" t="n">
        <v>2368.3</v>
      </c>
      <c r="FX431" s="1" t="n">
        <v>66.87</v>
      </c>
      <c r="FY431" s="1" t="n">
        <v>18.16</v>
      </c>
      <c r="FZ431" s="1" t="n">
        <v>32.28</v>
      </c>
      <c r="GA431" s="1" t="n">
        <v>29.2</v>
      </c>
      <c r="GB431" s="1" t="n">
        <v>378.15</v>
      </c>
      <c r="GC431" s="1" t="n">
        <v>37.22</v>
      </c>
      <c r="GD431" s="1" t="n">
        <v>25.89</v>
      </c>
      <c r="GE431" s="1" t="n">
        <v>3.97</v>
      </c>
      <c r="GF431" s="1" t="n">
        <v>150.44</v>
      </c>
      <c r="GG431" s="1" t="n">
        <v>0.97</v>
      </c>
      <c r="GH431" s="1" t="n">
        <v>17.48</v>
      </c>
      <c r="GI431" s="1" t="n">
        <v>7.47</v>
      </c>
      <c r="GJ431" s="1" t="n">
        <v>34.54</v>
      </c>
      <c r="GK431" s="1" t="n">
        <v>30.77</v>
      </c>
      <c r="GL431" s="1" t="n">
        <v>13.93</v>
      </c>
      <c r="GM431" s="1" t="n">
        <v>9.94</v>
      </c>
      <c r="GN431" s="1" t="n">
        <v>0</v>
      </c>
      <c r="GO431" s="1" t="n">
        <v>23.64</v>
      </c>
      <c r="GP431" s="1" t="n">
        <v>8.63</v>
      </c>
      <c r="GQ431" s="1" t="n">
        <v>4.48</v>
      </c>
      <c r="GR431" s="1" t="n">
        <v>1.56</v>
      </c>
      <c r="GS431" s="1" t="n">
        <v>757.85</v>
      </c>
      <c r="GT431" s="1" t="n">
        <v>15.12</v>
      </c>
      <c r="GU431" s="1" t="n">
        <v>0.29</v>
      </c>
      <c r="GV431" s="1" t="n">
        <v>373.05</v>
      </c>
      <c r="GW431" s="1" t="n">
        <v>1441.14</v>
      </c>
      <c r="GX431" s="1" t="n">
        <v>2723.3</v>
      </c>
      <c r="GY431" s="1" t="n">
        <v>2499.28</v>
      </c>
      <c r="GZ431" s="1" t="n">
        <v>7.81</v>
      </c>
      <c r="HA431" s="1" t="n">
        <v>1.59</v>
      </c>
      <c r="HB431" s="1" t="n">
        <v>3.36</v>
      </c>
      <c r="HC431" s="1" t="n">
        <v>0</v>
      </c>
      <c r="HD431" s="1" t="n">
        <v>48.52</v>
      </c>
      <c r="HE431" s="1" t="n">
        <v>140.24</v>
      </c>
      <c r="HF431" s="1" t="n">
        <v>1.88</v>
      </c>
      <c r="HG431" s="1" t="n">
        <v>1.66</v>
      </c>
      <c r="HH431" s="1" t="n">
        <v>20.8</v>
      </c>
      <c r="HI431" s="1" t="n">
        <v>3.38</v>
      </c>
      <c r="HJ431" s="1" t="n">
        <v>2.36</v>
      </c>
      <c r="HK431" s="1" t="n">
        <v>3.63</v>
      </c>
      <c r="HL431" s="1" t="n">
        <v>402.67</v>
      </c>
      <c r="HM431" s="1" t="n">
        <v>2.41</v>
      </c>
      <c r="HN431" s="1" t="n">
        <v>44.01</v>
      </c>
      <c r="HO431" s="1" t="n">
        <v>3296.37</v>
      </c>
      <c r="HP431" s="1" t="n">
        <v>2397.59</v>
      </c>
      <c r="HQ431" s="1" t="n">
        <v>38.4</v>
      </c>
      <c r="HR431" s="1" t="n">
        <v>1527.85</v>
      </c>
      <c r="HS431" s="1" t="n">
        <v>53.93</v>
      </c>
      <c r="HT431" s="1" t="n">
        <v>5688.52</v>
      </c>
      <c r="HU431" s="1" t="n">
        <v>507.74</v>
      </c>
      <c r="HV431" s="1" t="n">
        <v>109.44</v>
      </c>
      <c r="HW431" s="1" t="n">
        <v>8.27</v>
      </c>
      <c r="HX431" s="1" t="n">
        <v>7.71</v>
      </c>
      <c r="HY431" s="1" t="n">
        <v>5.97</v>
      </c>
      <c r="HZ431" s="1" t="n">
        <v>0.71</v>
      </c>
      <c r="IA431" s="1" t="n">
        <v>10.12</v>
      </c>
      <c r="IB431" s="1" t="n">
        <v>1.8</v>
      </c>
      <c r="IC431" s="1" t="n">
        <v>20.3</v>
      </c>
      <c r="ID431" s="1" t="n">
        <v>7.15</v>
      </c>
      <c r="IE431" s="1" t="n">
        <v>16.45</v>
      </c>
      <c r="IF431" s="1" t="n">
        <v>25.14</v>
      </c>
      <c r="IG431" s="1" t="n">
        <v>13.78</v>
      </c>
      <c r="IH431" s="1" t="n">
        <v>152.19</v>
      </c>
      <c r="II431" s="1" t="n">
        <v>5.51</v>
      </c>
      <c r="IJ431" s="1" t="n">
        <v>19.44</v>
      </c>
      <c r="IK431" s="1" t="n">
        <v>43.31</v>
      </c>
      <c r="IL431" s="1" t="n">
        <v>2031619.7</v>
      </c>
      <c r="IM431" s="1" t="n">
        <v>5372.52</v>
      </c>
      <c r="IN431" s="1" t="n">
        <v>41.44</v>
      </c>
      <c r="IO431" s="1" t="n">
        <v>0.14</v>
      </c>
      <c r="IP431" s="1" t="n">
        <v>0.11</v>
      </c>
      <c r="IQ431" s="1" t="n">
        <v>0.11</v>
      </c>
      <c r="IR431" s="1" t="n">
        <v>0.26</v>
      </c>
      <c r="IS431" s="1" t="n">
        <v>0.35</v>
      </c>
      <c r="IT431" s="1" t="n">
        <v>0.08</v>
      </c>
      <c r="IU431" s="1" t="n">
        <v>0.81</v>
      </c>
      <c r="IV431" s="1" t="n">
        <v>0.64</v>
      </c>
      <c r="IW431" s="1" t="n">
        <v>11.17</v>
      </c>
      <c r="IX431" s="1" t="n">
        <v>5.58</v>
      </c>
      <c r="IY431" s="1" t="n">
        <v>5.01</v>
      </c>
      <c r="IZ431" s="1" t="n">
        <v>2.05</v>
      </c>
      <c r="JA431" s="1" t="n">
        <v>0.72</v>
      </c>
      <c r="JB431" s="1" t="n">
        <v>0.02</v>
      </c>
      <c r="JC431" s="1" t="n">
        <v>22.99</v>
      </c>
      <c r="JD431" s="1" t="n">
        <v>8.88</v>
      </c>
      <c r="JE431" s="1" t="n">
        <v>1.23</v>
      </c>
      <c r="JF431" s="1" t="n">
        <v>0.11</v>
      </c>
      <c r="JG431" s="1" t="n">
        <v>0.01</v>
      </c>
      <c r="JH431" s="1" t="n">
        <v>11.71</v>
      </c>
      <c r="JI431" s="1" t="n">
        <v>7.05</v>
      </c>
      <c r="JJ431" s="1" t="n">
        <v>0.13</v>
      </c>
      <c r="JK431" s="1" t="n">
        <v>0.33</v>
      </c>
      <c r="JL431" s="1" t="n">
        <v>0.64</v>
      </c>
      <c r="JM431" s="1" t="n">
        <v>0.6</v>
      </c>
      <c r="JN431" s="1" t="n">
        <v>0</v>
      </c>
      <c r="JO431" s="1" t="n">
        <v>0.04</v>
      </c>
      <c r="JP431" s="1" t="n">
        <v>0.03</v>
      </c>
      <c r="JQ431" s="1" t="n">
        <v>0</v>
      </c>
      <c r="JR431" s="1" t="n">
        <v>0</v>
      </c>
      <c r="JS431" s="1" t="n">
        <v>0</v>
      </c>
      <c r="JT431" s="1" t="n">
        <v>0.02</v>
      </c>
      <c r="JU431" s="1" t="n">
        <v>0.01</v>
      </c>
      <c r="JV431" s="1" t="n">
        <v>35</v>
      </c>
      <c r="JW431" s="1" t="n">
        <v>2100</v>
      </c>
      <c r="JX431" s="1" t="n">
        <v>31.5</v>
      </c>
      <c r="JY431" s="1" t="n">
        <v>19.032</v>
      </c>
      <c r="JZ431" s="1" t="n">
        <v>15.702</v>
      </c>
      <c r="KA431" s="1" t="n">
        <v>942.1199</v>
      </c>
      <c r="KB431" s="1" t="n">
        <v>23.4762</v>
      </c>
      <c r="KC431" s="1" t="n">
        <v>9.484</v>
      </c>
      <c r="KD431" s="1" t="n">
        <v>569.04</v>
      </c>
      <c r="KE431" s="1" t="n">
        <v>66.686</v>
      </c>
      <c r="KF431" s="1" t="n">
        <v>101.686</v>
      </c>
      <c r="KG431" s="1" t="n">
        <v>122.8782</v>
      </c>
    </row>
    <row r="432" customFormat="false" ht="15" hidden="false" customHeight="true" outlineLevel="0" collapsed="false">
      <c r="A432" s="1" t="n">
        <v>31470</v>
      </c>
      <c r="B432" s="1" t="n">
        <v>2</v>
      </c>
      <c r="C432" s="1" t="n">
        <v>20</v>
      </c>
      <c r="D432" s="1" t="n">
        <v>1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f aca="false">IF(W432&gt;27,1,0)</f>
        <v>0</v>
      </c>
      <c r="N432" s="1" t="n">
        <v>0</v>
      </c>
      <c r="P432" s="1" t="n">
        <f aca="false">SUM(E432:O432)</f>
        <v>0</v>
      </c>
      <c r="Q432" s="1" t="n">
        <v>108</v>
      </c>
      <c r="R432" s="1" t="n">
        <v>74</v>
      </c>
      <c r="S432" s="1" t="n">
        <v>34</v>
      </c>
      <c r="T432" s="2" t="n">
        <v>85.3333333333333</v>
      </c>
      <c r="U432" s="3" t="n">
        <v>52.3</v>
      </c>
      <c r="V432" s="3" t="n">
        <v>157</v>
      </c>
      <c r="W432" s="2" t="n">
        <v>21.2178993062599</v>
      </c>
      <c r="X432" s="2" t="n">
        <v>0</v>
      </c>
      <c r="Y432" s="3" t="n">
        <v>71.5</v>
      </c>
      <c r="Z432" s="3" t="n">
        <v>90</v>
      </c>
      <c r="AB432" s="2" t="n">
        <v>0.455414012738854</v>
      </c>
      <c r="AC432" s="2" t="n">
        <v>0.794444444444444</v>
      </c>
      <c r="AD432" s="3" t="n">
        <v>32.8</v>
      </c>
      <c r="AO432" s="1" t="n">
        <v>90</v>
      </c>
      <c r="AP432" s="1" t="n">
        <v>152</v>
      </c>
      <c r="AQ432" s="1" t="n">
        <v>135</v>
      </c>
      <c r="AR432" s="1" t="n">
        <v>98</v>
      </c>
      <c r="AS432" s="1" t="n">
        <v>59</v>
      </c>
      <c r="AT432" s="21" t="n">
        <v>1</v>
      </c>
      <c r="AU432" s="1" t="n">
        <f aca="false">((AO432*15)+(AP432*30)+(AQ432*30)+(AR432*30)+(AS432*15))-(AO432*120)</f>
        <v>2985</v>
      </c>
      <c r="AV432" s="1" t="n">
        <f aca="false">((AO432*15)+(AP432*30)+(AQ432*30)+(AR432*30)+(AS432*15))</f>
        <v>13785</v>
      </c>
      <c r="AX432" s="4" t="n">
        <f aca="false">10000/SQRT((AO432*BE432)*(AVERAGE(AO432:AS432)*AVERAGE(BE432:BI432)))</f>
        <v>5.67905141179397</v>
      </c>
      <c r="AY432" s="4" t="n">
        <v>0</v>
      </c>
      <c r="AZ432" s="2" t="n">
        <f aca="false">(AO432*BE432)/405</f>
        <v>0.835555555555555</v>
      </c>
      <c r="BA432" s="2" t="n">
        <v>0</v>
      </c>
      <c r="BB432" s="2" t="n">
        <f aca="false">1/(LOG(BE432)+LOG(AO432))</f>
        <v>0.395345931653556</v>
      </c>
      <c r="BC432" s="2" t="n">
        <f aca="false">(BF432-BE432)/(AP432-AO432)</f>
        <v>1.69741935483871</v>
      </c>
      <c r="BD432" s="2" t="n">
        <f aca="false">(20*BE432)/((AO432/18)-3.5)</f>
        <v>50.1333333333333</v>
      </c>
      <c r="BE432" s="3" t="n">
        <v>3.76</v>
      </c>
      <c r="BF432" s="3" t="n">
        <v>109</v>
      </c>
      <c r="BG432" s="3" t="n">
        <v>72.8</v>
      </c>
      <c r="BH432" s="3" t="n">
        <v>159</v>
      </c>
      <c r="BI432" s="3" t="n">
        <v>84.4</v>
      </c>
      <c r="BJ432" s="2" t="n">
        <f aca="false">((BE432*15)+(BF432*30)+(BG432*30)+(BH432*30)+(BI432*15))-(BE432*120)</f>
        <v>11095.2</v>
      </c>
      <c r="BK432" s="2" t="n">
        <f aca="false">((BE432*15)+(BF432*30)+(BG432*30)+(BH432*30)+(BI432*15))</f>
        <v>11546.4</v>
      </c>
      <c r="BL432" s="2" t="n">
        <f aca="false">(1/BE432)</f>
        <v>0.265957446808511</v>
      </c>
      <c r="BM432" s="2" t="n">
        <f aca="false">(BJ432/AU432)</f>
        <v>3.71698492462311</v>
      </c>
      <c r="BN432" s="2" t="n">
        <f aca="false">(BK432/AV432)</f>
        <v>0.837606093579978</v>
      </c>
      <c r="BO432" s="2" t="n">
        <f aca="false">(AX432*BM432)</f>
        <v>21.1089484837978</v>
      </c>
      <c r="BP432" s="2" t="n">
        <f aca="false">(AX432*BN432)</f>
        <v>4.75680806827261</v>
      </c>
      <c r="BQ432" s="2" t="n">
        <v>2</v>
      </c>
      <c r="BR432" s="4" t="n">
        <f aca="false">(BC432*BL432)</f>
        <v>0.451441317776253</v>
      </c>
      <c r="CN432" s="1" t="n">
        <v>1987</v>
      </c>
      <c r="CO432" s="1" t="n">
        <v>15.4403623553095</v>
      </c>
      <c r="CP432" s="1" t="n">
        <v>37.8434826371414</v>
      </c>
      <c r="CQ432" s="1" t="n">
        <v>5.75239053850025</v>
      </c>
      <c r="CR432" s="1" t="n">
        <v>9.60241570206341</v>
      </c>
      <c r="CS432" s="1" t="n">
        <v>4.03120281831907</v>
      </c>
      <c r="CT432" s="1" t="n">
        <v>48.5153497735279</v>
      </c>
      <c r="CU432" s="1" t="n">
        <v>5.08</v>
      </c>
      <c r="CV432" s="1" t="n">
        <v>6.56</v>
      </c>
      <c r="CW432" s="1" t="n">
        <v>7.75</v>
      </c>
      <c r="CX432" s="1" t="n">
        <v>0</v>
      </c>
      <c r="CY432" s="1" t="n">
        <v>0.61</v>
      </c>
      <c r="CZ432" s="1" t="n">
        <v>5.06</v>
      </c>
      <c r="DA432" s="1" t="n">
        <v>0</v>
      </c>
      <c r="DB432" s="1" t="n">
        <v>0.28</v>
      </c>
      <c r="DC432" s="1" t="n">
        <v>0</v>
      </c>
      <c r="DD432" s="1" t="n">
        <v>76.7</v>
      </c>
      <c r="DE432" s="1" t="n">
        <v>83.55</v>
      </c>
      <c r="DF432" s="1" t="n">
        <v>12.7</v>
      </c>
      <c r="DG432" s="1" t="n">
        <v>21.2</v>
      </c>
      <c r="DH432" s="1" t="n">
        <v>8.9</v>
      </c>
      <c r="DI432" s="1" t="n">
        <v>229</v>
      </c>
      <c r="DJ432" s="1" t="n">
        <v>241</v>
      </c>
      <c r="DK432" s="1" t="n">
        <v>11.1</v>
      </c>
      <c r="DL432" s="1" t="n">
        <v>20.3</v>
      </c>
      <c r="DM432" s="1" t="n">
        <v>2130</v>
      </c>
      <c r="DN432" s="1" t="n">
        <v>1525</v>
      </c>
      <c r="DO432" s="1" t="n">
        <v>0.91</v>
      </c>
      <c r="DP432" s="1" t="n">
        <v>1.29</v>
      </c>
      <c r="DQ432" s="1" t="n">
        <v>0.75</v>
      </c>
      <c r="DR432" s="1" t="n">
        <v>1.08</v>
      </c>
      <c r="DS432" s="1" t="n">
        <v>87</v>
      </c>
      <c r="DT432" s="1" t="n">
        <v>264.4</v>
      </c>
      <c r="DU432" s="1" t="n">
        <v>1.12</v>
      </c>
      <c r="DV432" s="1" t="n">
        <v>8.27</v>
      </c>
      <c r="DW432" s="1" t="n">
        <v>3.28</v>
      </c>
      <c r="DX432" s="1" t="n">
        <v>1608</v>
      </c>
      <c r="DY432" s="1" t="n">
        <v>12.1</v>
      </c>
      <c r="DZ432" s="1" t="n">
        <v>1238</v>
      </c>
      <c r="EA432" s="1" t="n">
        <v>149</v>
      </c>
      <c r="EB432" s="1" t="n">
        <v>1389</v>
      </c>
      <c r="EC432" s="1" t="n">
        <v>491</v>
      </c>
      <c r="ED432" s="1" t="n">
        <v>43</v>
      </c>
      <c r="EE432" s="1" t="n">
        <v>4.2</v>
      </c>
      <c r="EF432" s="1" t="n">
        <v>0</v>
      </c>
      <c r="EG432" s="1" t="n">
        <v>6</v>
      </c>
      <c r="EH432" s="1" t="n">
        <v>4</v>
      </c>
      <c r="EI432" s="1" t="n">
        <v>250</v>
      </c>
      <c r="EJ432" s="1" t="s">
        <v>425</v>
      </c>
      <c r="EK432" s="1" t="s">
        <v>425</v>
      </c>
      <c r="EL432" s="1" t="s">
        <v>425</v>
      </c>
      <c r="EM432" s="1" t="n">
        <v>750</v>
      </c>
      <c r="EN432" s="1" t="n">
        <v>0</v>
      </c>
      <c r="EO432" s="1" t="n">
        <v>3</v>
      </c>
      <c r="EP432" s="1" t="n">
        <v>1</v>
      </c>
      <c r="EQ432" s="1" t="n">
        <v>7</v>
      </c>
      <c r="ER432" s="1" t="n">
        <v>250</v>
      </c>
      <c r="ES432" s="1" t="n">
        <v>2</v>
      </c>
      <c r="ET432" s="1" t="n">
        <v>0</v>
      </c>
      <c r="EU432" s="1" t="n">
        <v>0</v>
      </c>
      <c r="EV432" s="1" t="n">
        <v>0</v>
      </c>
      <c r="EW432" s="1" t="n">
        <v>0</v>
      </c>
      <c r="EX432" s="1" t="n">
        <v>1</v>
      </c>
      <c r="EY432" s="1" t="n">
        <v>2</v>
      </c>
      <c r="EZ432" s="1" t="n">
        <v>2</v>
      </c>
      <c r="FA432" s="1" t="n">
        <v>0</v>
      </c>
      <c r="FB432" s="1" t="n">
        <v>0</v>
      </c>
      <c r="FC432" s="1" t="n">
        <v>0</v>
      </c>
      <c r="FD432" s="1" t="n">
        <v>1</v>
      </c>
      <c r="FE432" s="1" t="n">
        <v>17</v>
      </c>
      <c r="FF432" s="1" t="n">
        <v>1</v>
      </c>
      <c r="FG432" s="1" t="n">
        <v>4</v>
      </c>
      <c r="FH432" s="1" t="n">
        <v>1</v>
      </c>
      <c r="FI432" s="1" t="n">
        <v>4</v>
      </c>
      <c r="FJ432" s="1" t="n">
        <v>3</v>
      </c>
      <c r="FK432" s="1" t="n">
        <v>1</v>
      </c>
      <c r="FL432" s="1" t="n">
        <v>3</v>
      </c>
    </row>
    <row r="433" customFormat="false" ht="15" hidden="false" customHeight="true" outlineLevel="0" collapsed="false">
      <c r="A433" s="1" t="n">
        <v>31471</v>
      </c>
      <c r="B433" s="1" t="n">
        <v>2</v>
      </c>
      <c r="C433" s="1" t="n">
        <v>20</v>
      </c>
      <c r="D433" s="1" t="n">
        <v>1</v>
      </c>
      <c r="E433" s="1" t="n">
        <v>0</v>
      </c>
      <c r="F433" s="1" t="n">
        <v>0</v>
      </c>
      <c r="G433" s="1" t="n">
        <v>1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f aca="false">IF(W433&gt;27,1,0)</f>
        <v>0</v>
      </c>
      <c r="N433" s="1" t="n">
        <v>0</v>
      </c>
      <c r="P433" s="1" t="n">
        <f aca="false">SUM(E433:O433)</f>
        <v>1</v>
      </c>
      <c r="Q433" s="1" t="n">
        <v>108</v>
      </c>
      <c r="R433" s="1" t="n">
        <v>66</v>
      </c>
      <c r="S433" s="1" t="n">
        <v>42</v>
      </c>
      <c r="T433" s="2" t="n">
        <v>80</v>
      </c>
      <c r="U433" s="3" t="n">
        <v>59.7</v>
      </c>
      <c r="V433" s="3" t="n">
        <v>168</v>
      </c>
      <c r="W433" s="2" t="n">
        <v>21.1522108843537</v>
      </c>
      <c r="X433" s="2" t="n">
        <v>0</v>
      </c>
      <c r="Y433" s="3" t="n">
        <v>80</v>
      </c>
      <c r="Z433" s="3" t="n">
        <v>95</v>
      </c>
      <c r="AB433" s="2" t="n">
        <v>0.476190476190476</v>
      </c>
      <c r="AC433" s="2" t="n">
        <v>0.842105263157895</v>
      </c>
      <c r="AD433" s="3" t="n">
        <v>30.3</v>
      </c>
      <c r="AO433" s="1" t="n">
        <v>99</v>
      </c>
      <c r="AP433" s="1" t="n">
        <v>150</v>
      </c>
      <c r="AQ433" s="1" t="n">
        <v>162</v>
      </c>
      <c r="AR433" s="1" t="n">
        <v>123</v>
      </c>
      <c r="AS433" s="1" t="n">
        <v>127</v>
      </c>
      <c r="AT433" s="21" t="n">
        <v>1</v>
      </c>
      <c r="AU433" s="1" t="n">
        <f aca="false">((AO433*15)+(AP433*30)+(AQ433*30)+(AR433*30)+(AS433*15))-(AO433*120)</f>
        <v>4560</v>
      </c>
      <c r="AV433" s="1" t="n">
        <f aca="false">((AO433*15)+(AP433*30)+(AQ433*30)+(AR433*30)+(AS433*15))</f>
        <v>16440</v>
      </c>
      <c r="AX433" s="4" t="n">
        <f aca="false">10000/SQRT((AO433*BE433)*(AVERAGE(AO433:AS433)*AVERAGE(BE433:BI433)))</f>
        <v>42.9602207754816</v>
      </c>
      <c r="AY433" s="4" t="n">
        <v>0</v>
      </c>
      <c r="AZ433" s="2" t="n">
        <f aca="false">(AO433*BE433)/405</f>
        <v>0.488888888888889</v>
      </c>
      <c r="BA433" s="2" t="n">
        <v>0</v>
      </c>
      <c r="BB433" s="2" t="n">
        <f aca="false">1/(LOG(BE433)+LOG(AO433))</f>
        <v>0.43541392286532</v>
      </c>
      <c r="BC433" s="2" t="n">
        <f aca="false">(BF433-BE433)/(AP433-AO433)</f>
        <v>0.00470588235294118</v>
      </c>
      <c r="BD433" s="2" t="n">
        <f aca="false">(20*BE433)/((AO433/18)-3.5)</f>
        <v>20</v>
      </c>
      <c r="BE433" s="3" t="n">
        <v>2</v>
      </c>
      <c r="BF433" s="3" t="n">
        <v>2.24</v>
      </c>
      <c r="BG433" s="3" t="n">
        <v>2</v>
      </c>
      <c r="BH433" s="3" t="n">
        <v>2.11</v>
      </c>
      <c r="BI433" s="3" t="n">
        <v>2</v>
      </c>
      <c r="BJ433" s="2" t="n">
        <f aca="false">((BE433*15)+(BF433*30)+(BG433*30)+(BH433*30)+(BI433*15))-(BE433*120)</f>
        <v>10.5</v>
      </c>
      <c r="BK433" s="2" t="n">
        <f aca="false">((BE433*15)+(BF433*30)+(BG433*30)+(BH433*30)+(BI433*15))</f>
        <v>250.5</v>
      </c>
      <c r="BL433" s="2" t="n">
        <f aca="false">(1/BE433)</f>
        <v>0.5</v>
      </c>
      <c r="BM433" s="2" t="n">
        <f aca="false">(BJ433/AU433)</f>
        <v>0.00230263157894737</v>
      </c>
      <c r="BN433" s="2" t="n">
        <f aca="false">(BK433/AV433)</f>
        <v>0.0152372262773723</v>
      </c>
      <c r="BO433" s="2" t="e">
        <f aca="false">(BM433/#REF!)</f>
        <v>#REF!</v>
      </c>
      <c r="BP433" s="2" t="n">
        <f aca="false">(AX433*BN433)</f>
        <v>0.654594604881883</v>
      </c>
      <c r="BQ433" s="2" t="n">
        <v>1</v>
      </c>
      <c r="BR433" s="4" t="n">
        <f aca="false">(BC433*BL433)</f>
        <v>0.00235294117647059</v>
      </c>
      <c r="CN433" s="1" t="n">
        <v>1232</v>
      </c>
      <c r="CO433" s="1" t="n">
        <v>12.8246753246753</v>
      </c>
      <c r="CP433" s="1" t="n">
        <v>29.1477272727273</v>
      </c>
      <c r="CQ433" s="1" t="n">
        <v>4.60227272727273</v>
      </c>
      <c r="CR433" s="1" t="n">
        <v>5.4788961038961</v>
      </c>
      <c r="CS433" s="1" t="n">
        <v>3.06818181818182</v>
      </c>
      <c r="CT433" s="1" t="n">
        <v>60.6818181818182</v>
      </c>
      <c r="CU433" s="1" t="n">
        <v>1.9</v>
      </c>
      <c r="CV433" s="1" t="n">
        <v>2.3</v>
      </c>
      <c r="CW433" s="1" t="n">
        <v>6.3</v>
      </c>
      <c r="CX433" s="1" t="n">
        <v>0</v>
      </c>
      <c r="CY433" s="1" t="n">
        <v>1.8</v>
      </c>
      <c r="CZ433" s="1" t="n">
        <v>3.1</v>
      </c>
      <c r="DA433" s="1" t="n">
        <v>0</v>
      </c>
      <c r="DB433" s="1" t="n">
        <v>0.5</v>
      </c>
      <c r="DC433" s="1" t="n">
        <v>4.2</v>
      </c>
      <c r="DD433" s="1" t="n">
        <v>39.5</v>
      </c>
      <c r="DE433" s="1" t="n">
        <v>39.9</v>
      </c>
      <c r="DF433" s="1" t="n">
        <v>6.3</v>
      </c>
      <c r="DG433" s="1" t="n">
        <v>7.5</v>
      </c>
      <c r="DH433" s="1" t="n">
        <v>4.2</v>
      </c>
      <c r="DI433" s="1" t="n">
        <v>204</v>
      </c>
      <c r="DJ433" s="1" t="n">
        <v>186.9</v>
      </c>
      <c r="DK433" s="1" t="n">
        <v>26.7</v>
      </c>
      <c r="DL433" s="1" t="n">
        <v>17.9</v>
      </c>
      <c r="DM433" s="1" t="n">
        <v>477</v>
      </c>
      <c r="DN433" s="1" t="n">
        <v>188</v>
      </c>
      <c r="DO433" s="1" t="n">
        <v>0.61</v>
      </c>
      <c r="DP433" s="1" t="n">
        <v>0.39</v>
      </c>
      <c r="DQ433" s="1" t="n">
        <v>0.29</v>
      </c>
      <c r="DR433" s="1" t="n">
        <v>0.46</v>
      </c>
      <c r="DS433" s="1" t="n">
        <v>82</v>
      </c>
      <c r="DT433" s="1" t="n">
        <v>112.4</v>
      </c>
      <c r="DU433" s="1" t="n">
        <v>0.76</v>
      </c>
      <c r="DV433" s="1" t="n">
        <v>6.39</v>
      </c>
      <c r="DW433" s="1" t="n">
        <v>1.55</v>
      </c>
      <c r="DX433" s="1" t="n">
        <v>625</v>
      </c>
      <c r="DY433" s="1" t="n">
        <v>7.6</v>
      </c>
      <c r="DZ433" s="1" t="n">
        <v>1080</v>
      </c>
      <c r="EA433" s="1" t="n">
        <v>91</v>
      </c>
      <c r="EB433" s="1" t="n">
        <v>1414</v>
      </c>
      <c r="EC433" s="1" t="n">
        <v>192</v>
      </c>
      <c r="ED433" s="1" t="n">
        <v>27</v>
      </c>
      <c r="EE433" s="1" t="n">
        <v>1.5</v>
      </c>
      <c r="EF433" s="1" t="n">
        <v>0</v>
      </c>
      <c r="EG433" s="1" t="s">
        <v>425</v>
      </c>
      <c r="EH433" s="1" t="s">
        <v>425</v>
      </c>
      <c r="EI433" s="1" t="s">
        <v>425</v>
      </c>
      <c r="EJ433" s="1" t="s">
        <v>425</v>
      </c>
      <c r="EK433" s="1" t="s">
        <v>425</v>
      </c>
      <c r="EL433" s="1" t="s">
        <v>425</v>
      </c>
      <c r="EM433" s="1" t="n">
        <v>1000</v>
      </c>
      <c r="EN433" s="1" t="n">
        <v>500</v>
      </c>
      <c r="EO433" s="1" t="n">
        <v>3</v>
      </c>
      <c r="EP433" s="1" t="n">
        <v>0</v>
      </c>
      <c r="EQ433" s="1" t="n">
        <v>0</v>
      </c>
      <c r="ER433" s="1" t="n">
        <v>0</v>
      </c>
      <c r="ES433" s="1" t="n">
        <v>0</v>
      </c>
      <c r="ET433" s="1" t="n">
        <v>0</v>
      </c>
      <c r="EU433" s="1" t="n">
        <v>0</v>
      </c>
      <c r="EV433" s="1" t="n">
        <v>0</v>
      </c>
      <c r="EW433" s="1" t="n">
        <v>0</v>
      </c>
      <c r="EX433" s="1" t="n">
        <v>1</v>
      </c>
      <c r="EY433" s="1" t="n">
        <v>1</v>
      </c>
      <c r="EZ433" s="1" t="n">
        <v>7</v>
      </c>
      <c r="FA433" s="1" t="n">
        <v>0</v>
      </c>
      <c r="FB433" s="1" t="n">
        <v>0</v>
      </c>
      <c r="FC433" s="1" t="n">
        <v>0</v>
      </c>
      <c r="FD433" s="1" t="n">
        <v>0</v>
      </c>
      <c r="FE433" s="1" t="n">
        <v>1</v>
      </c>
      <c r="FF433" s="1" t="n">
        <v>1</v>
      </c>
      <c r="FG433" s="1" t="n">
        <v>2</v>
      </c>
      <c r="FH433" s="1" t="n">
        <v>1</v>
      </c>
      <c r="FI433" s="1" t="n">
        <v>6</v>
      </c>
      <c r="FJ433" s="1" t="n">
        <v>4</v>
      </c>
      <c r="FK433" s="1" t="n">
        <v>1</v>
      </c>
      <c r="FL433" s="1" t="n">
        <v>5</v>
      </c>
    </row>
    <row r="434" customFormat="false" ht="15" hidden="false" customHeight="true" outlineLevel="0" collapsed="false">
      <c r="A434" s="1" t="n">
        <v>31472</v>
      </c>
      <c r="B434" s="1" t="n">
        <v>2</v>
      </c>
      <c r="C434" s="1" t="n">
        <v>32</v>
      </c>
      <c r="D434" s="1" t="n">
        <v>1</v>
      </c>
      <c r="E434" s="1" t="n">
        <v>1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f aca="false">IF(W434&gt;27,1,0)</f>
        <v>1</v>
      </c>
      <c r="N434" s="1" t="n">
        <v>1</v>
      </c>
      <c r="P434" s="1" t="n">
        <f aca="false">SUM(E434:O434)</f>
        <v>3</v>
      </c>
      <c r="Q434" s="1" t="n">
        <v>140</v>
      </c>
      <c r="R434" s="1" t="n">
        <v>100</v>
      </c>
      <c r="S434" s="1" t="n">
        <v>40</v>
      </c>
      <c r="T434" s="2" t="n">
        <v>113.333333333333</v>
      </c>
      <c r="U434" s="3" t="n">
        <v>89.3</v>
      </c>
      <c r="V434" s="3" t="n">
        <v>157.3</v>
      </c>
      <c r="W434" s="2" t="n">
        <v>36.0905926414798</v>
      </c>
      <c r="X434" s="2" t="n">
        <v>2</v>
      </c>
      <c r="Y434" s="3" t="n">
        <v>82</v>
      </c>
      <c r="Z434" s="3" t="n">
        <v>103</v>
      </c>
      <c r="AB434" s="2" t="n">
        <v>0.521296884933249</v>
      </c>
      <c r="AC434" s="2" t="n">
        <v>0.796116504854369</v>
      </c>
      <c r="AD434" s="3" t="n">
        <v>52.5</v>
      </c>
      <c r="AO434" s="1" t="n">
        <v>93</v>
      </c>
      <c r="AP434" s="1" t="n">
        <v>125</v>
      </c>
      <c r="AQ434" s="1" t="n">
        <v>142</v>
      </c>
      <c r="AR434" s="1" t="n">
        <v>112</v>
      </c>
      <c r="AS434" s="1" t="n">
        <v>104</v>
      </c>
      <c r="AT434" s="21" t="n">
        <v>1</v>
      </c>
      <c r="AU434" s="1" t="n">
        <f aca="false">((AO434*15)+(AP434*30)+(AQ434*30)+(AR434*30)+(AS434*15))-(AO434*120)</f>
        <v>3165</v>
      </c>
      <c r="AV434" s="1" t="n">
        <f aca="false">((AO434*15)+(AP434*30)+(AQ434*30)+(AR434*30)+(AS434*15))</f>
        <v>14325</v>
      </c>
      <c r="AX434" s="4" t="n">
        <f aca="false">10000/SQRT((AO434*BE434)*(AVERAGE(AO434:AS434)*AVERAGE(BE434:BI434)))</f>
        <v>5.79069675437574</v>
      </c>
      <c r="AY434" s="4" t="n">
        <v>0</v>
      </c>
      <c r="AZ434" s="2" t="n">
        <f aca="false">(AO434*BE434)/405</f>
        <v>1.32037037037037</v>
      </c>
      <c r="BA434" s="2" t="n">
        <v>0</v>
      </c>
      <c r="BB434" s="2" t="n">
        <f aca="false">1/(LOG(BE434)+LOG(AO434))</f>
        <v>0.366548653570236</v>
      </c>
      <c r="BC434" s="2" t="n">
        <f aca="false">(BF434-BE434)/(AP434-AO434)</f>
        <v>2.3890625</v>
      </c>
      <c r="BD434" s="2" t="n">
        <f aca="false">(20*BE434)/((AO434/18)-3.5)</f>
        <v>69</v>
      </c>
      <c r="BE434" s="3" t="n">
        <v>5.75</v>
      </c>
      <c r="BF434" s="3" t="n">
        <v>82.2</v>
      </c>
      <c r="BG434" s="3" t="n">
        <v>47.3</v>
      </c>
      <c r="BH434" s="3" t="n">
        <v>61.3</v>
      </c>
      <c r="BI434" s="3" t="n">
        <v>45.5</v>
      </c>
      <c r="BJ434" s="2" t="n">
        <f aca="false">((BE434*15)+(BF434*30)+(BG434*30)+(BH434*30)+(BI434*15))-(BE434*120)</f>
        <v>5802.75</v>
      </c>
      <c r="BK434" s="2" t="n">
        <f aca="false">((BE434*15)+(BF434*30)+(BG434*30)+(BH434*30)+(BI434*15))</f>
        <v>6492.75</v>
      </c>
      <c r="BL434" s="2" t="n">
        <f aca="false">(1/BE434)</f>
        <v>0.173913043478261</v>
      </c>
      <c r="BM434" s="2" t="n">
        <f aca="false">(BJ434/AU434)</f>
        <v>1.83341232227488</v>
      </c>
      <c r="BN434" s="2" t="n">
        <f aca="false">(BK434/AV434)</f>
        <v>0.453246073298429</v>
      </c>
      <c r="BO434" s="2" t="n">
        <f aca="false">(AX434*BM434)</f>
        <v>10.6167347840296</v>
      </c>
      <c r="BP434" s="2" t="n">
        <f aca="false">(AX434*BN434)</f>
        <v>2.62461056558276</v>
      </c>
      <c r="BQ434" s="2" t="n">
        <v>2</v>
      </c>
      <c r="BR434" s="4" t="n">
        <f aca="false">(BC434*BL434)</f>
        <v>0.415489130434783</v>
      </c>
      <c r="CN434" s="1" t="n">
        <v>1265</v>
      </c>
      <c r="CO434" s="1" t="n">
        <v>22.1660079051383</v>
      </c>
      <c r="CP434" s="1" t="n">
        <v>39.9913043478261</v>
      </c>
      <c r="CQ434" s="1" t="n">
        <v>16.4347826086957</v>
      </c>
      <c r="CR434" s="1" t="n">
        <v>10.9565217391304</v>
      </c>
      <c r="CS434" s="1" t="n">
        <v>5.47826086956522</v>
      </c>
      <c r="CT434" s="1" t="n">
        <v>40</v>
      </c>
      <c r="CU434" s="1" t="n">
        <v>0.9</v>
      </c>
      <c r="CV434" s="1" t="n">
        <v>6.18</v>
      </c>
      <c r="CW434" s="1" t="n">
        <v>3.4</v>
      </c>
      <c r="CX434" s="1" t="n">
        <v>0</v>
      </c>
      <c r="CY434" s="1" t="n">
        <v>0.05</v>
      </c>
      <c r="CZ434" s="1" t="n">
        <v>0.45</v>
      </c>
      <c r="DA434" s="1" t="n">
        <v>0</v>
      </c>
      <c r="DB434" s="1" t="n">
        <v>1.51</v>
      </c>
      <c r="DC434" s="1" t="n">
        <v>0</v>
      </c>
      <c r="DD434" s="1" t="n">
        <v>70.1</v>
      </c>
      <c r="DE434" s="1" t="n">
        <v>56.21</v>
      </c>
      <c r="DF434" s="1" t="n">
        <v>23.1</v>
      </c>
      <c r="DG434" s="1" t="n">
        <v>15.4</v>
      </c>
      <c r="DH434" s="1" t="n">
        <v>7.7</v>
      </c>
      <c r="DI434" s="1" t="n">
        <v>180</v>
      </c>
      <c r="DJ434" s="1" t="n">
        <v>126.5</v>
      </c>
      <c r="DK434" s="1" t="n">
        <v>10.4</v>
      </c>
      <c r="DL434" s="1" t="n">
        <v>16.7</v>
      </c>
      <c r="DM434" s="1" t="n">
        <v>5999</v>
      </c>
      <c r="DN434" s="1" t="n">
        <v>12481</v>
      </c>
      <c r="DO434" s="1" t="n">
        <v>2.18</v>
      </c>
      <c r="DP434" s="1" t="n">
        <v>1.48</v>
      </c>
      <c r="DQ434" s="1" t="n">
        <v>1.35</v>
      </c>
      <c r="DR434" s="1" t="n">
        <v>0.66</v>
      </c>
      <c r="DS434" s="1" t="n">
        <v>81</v>
      </c>
      <c r="DT434" s="1" t="n">
        <v>39.2</v>
      </c>
      <c r="DU434" s="1" t="n">
        <v>1.49</v>
      </c>
      <c r="DV434" s="1" t="n">
        <v>14.61</v>
      </c>
      <c r="DW434" s="1" t="n">
        <v>0.2</v>
      </c>
      <c r="DX434" s="1" t="n">
        <v>990</v>
      </c>
      <c r="DY434" s="1" t="n">
        <v>18.98</v>
      </c>
      <c r="DZ434" s="1" t="n">
        <v>3198</v>
      </c>
      <c r="EA434" s="1" t="n">
        <v>294</v>
      </c>
      <c r="EB434" s="1" t="n">
        <v>1143</v>
      </c>
      <c r="EC434" s="1" t="n">
        <v>830</v>
      </c>
      <c r="ED434" s="1" t="n">
        <v>22</v>
      </c>
      <c r="EE434" s="1" t="n">
        <v>4.8</v>
      </c>
      <c r="EF434" s="1" t="n">
        <v>0</v>
      </c>
      <c r="EG434" s="1" t="n">
        <v>3</v>
      </c>
      <c r="EH434" s="1" t="n">
        <v>2</v>
      </c>
      <c r="EI434" s="1" t="n">
        <v>450</v>
      </c>
      <c r="EJ434" s="1" t="n">
        <v>3</v>
      </c>
      <c r="EK434" s="1" t="n">
        <v>2</v>
      </c>
      <c r="EL434" s="1" t="n">
        <v>250</v>
      </c>
      <c r="EM434" s="1" t="n">
        <v>2000</v>
      </c>
      <c r="EN434" s="1" t="n">
        <v>0</v>
      </c>
      <c r="EO434" s="1" t="n">
        <v>2</v>
      </c>
      <c r="EP434" s="1" t="n">
        <v>1</v>
      </c>
      <c r="EQ434" s="1" t="n">
        <v>1</v>
      </c>
      <c r="ER434" s="1" t="n">
        <v>900</v>
      </c>
      <c r="ES434" s="1" t="n">
        <v>2</v>
      </c>
      <c r="ET434" s="1" t="n">
        <v>0</v>
      </c>
      <c r="EU434" s="1" t="n">
        <v>0</v>
      </c>
      <c r="EV434" s="1" t="n">
        <v>0</v>
      </c>
      <c r="EW434" s="1" t="n">
        <v>0</v>
      </c>
      <c r="EX434" s="1" t="n">
        <v>0</v>
      </c>
      <c r="EY434" s="1" t="n">
        <v>0</v>
      </c>
      <c r="EZ434" s="1" t="n">
        <v>0</v>
      </c>
      <c r="FA434" s="1" t="n">
        <v>1</v>
      </c>
      <c r="FB434" s="1" t="n">
        <v>2</v>
      </c>
      <c r="FC434" s="1" t="n">
        <v>3</v>
      </c>
      <c r="FD434" s="1" t="n">
        <v>1</v>
      </c>
      <c r="FE434" s="1" t="n">
        <v>4</v>
      </c>
      <c r="FF434" s="1" t="n">
        <v>1</v>
      </c>
      <c r="FG434" s="1" t="s">
        <v>427</v>
      </c>
      <c r="FH434" s="1" t="n">
        <v>0</v>
      </c>
      <c r="FI434" s="1" t="n">
        <v>0</v>
      </c>
      <c r="FJ434" s="1" t="n">
        <v>1</v>
      </c>
      <c r="FK434" s="1" t="n">
        <v>1</v>
      </c>
      <c r="FL434" s="1" t="n">
        <v>6</v>
      </c>
      <c r="FM434" s="1" t="n">
        <v>13</v>
      </c>
      <c r="FN434" s="1" t="n">
        <v>13</v>
      </c>
      <c r="FO434" s="1" t="n">
        <v>2</v>
      </c>
      <c r="FP434" s="1" t="n">
        <v>2</v>
      </c>
      <c r="FQ434" s="1" t="n">
        <v>30.49036</v>
      </c>
      <c r="FR434" s="1" t="n">
        <v>128.637</v>
      </c>
      <c r="FS434" s="1" t="n">
        <v>0.45</v>
      </c>
      <c r="FT434" s="1" t="n">
        <v>1</v>
      </c>
      <c r="FU434" s="1" t="n">
        <v>4</v>
      </c>
      <c r="FV434" s="1" t="n">
        <v>3</v>
      </c>
      <c r="FW434" s="1" t="n">
        <v>2151.99</v>
      </c>
      <c r="FX434" s="1" t="n">
        <v>50.3</v>
      </c>
      <c r="FY434" s="1" t="n">
        <v>18.03</v>
      </c>
      <c r="FZ434" s="1" t="n">
        <v>22.61</v>
      </c>
      <c r="GA434" s="1" t="n">
        <v>26.42</v>
      </c>
      <c r="GB434" s="1" t="n">
        <v>360.49</v>
      </c>
      <c r="GC434" s="1" t="n">
        <v>28.5</v>
      </c>
      <c r="GD434" s="1" t="n">
        <v>14.51</v>
      </c>
      <c r="GE434" s="1" t="n">
        <v>1.74</v>
      </c>
      <c r="GF434" s="1" t="n">
        <v>116.15</v>
      </c>
      <c r="GG434" s="1" t="n">
        <v>1.17</v>
      </c>
      <c r="GH434" s="1" t="n">
        <v>11.97</v>
      </c>
      <c r="GI434" s="1" t="n">
        <v>3.82</v>
      </c>
      <c r="GJ434" s="1" t="n">
        <v>20.35</v>
      </c>
      <c r="GK434" s="1" t="n">
        <v>18.64</v>
      </c>
      <c r="GL434" s="1" t="n">
        <v>6.58</v>
      </c>
      <c r="GM434" s="1" t="n">
        <v>5.84</v>
      </c>
      <c r="GN434" s="1" t="n">
        <v>0</v>
      </c>
      <c r="GO434" s="1" t="n">
        <v>8.9</v>
      </c>
      <c r="GP434" s="1" t="n">
        <v>3.05</v>
      </c>
      <c r="GQ434" s="1" t="n">
        <v>1.6</v>
      </c>
      <c r="GR434" s="1" t="n">
        <v>0.54</v>
      </c>
      <c r="GS434" s="1" t="n">
        <v>549.06</v>
      </c>
      <c r="GT434" s="1" t="n">
        <v>14.09</v>
      </c>
      <c r="GU434" s="1" t="n">
        <v>0.44</v>
      </c>
      <c r="GV434" s="1" t="n">
        <v>288.68</v>
      </c>
      <c r="GW434" s="1" t="n">
        <v>936.67</v>
      </c>
      <c r="GX434" s="1" t="n">
        <v>2374.7</v>
      </c>
      <c r="GY434" s="1" t="n">
        <v>1406.1</v>
      </c>
      <c r="GZ434" s="1" t="n">
        <v>6.84</v>
      </c>
      <c r="HA434" s="1" t="n">
        <v>2.16</v>
      </c>
      <c r="HB434" s="1" t="n">
        <v>2.98</v>
      </c>
      <c r="HC434" s="1" t="n">
        <v>0</v>
      </c>
      <c r="HD434" s="1" t="n">
        <v>51.09</v>
      </c>
      <c r="HE434" s="1" t="n">
        <v>164.73</v>
      </c>
      <c r="HF434" s="1" t="n">
        <v>1.6</v>
      </c>
      <c r="HG434" s="1" t="n">
        <v>1.18</v>
      </c>
      <c r="HH434" s="1" t="n">
        <v>18.01</v>
      </c>
      <c r="HI434" s="1" t="n">
        <v>2.86</v>
      </c>
      <c r="HJ434" s="1" t="n">
        <v>1.43</v>
      </c>
      <c r="HK434" s="1" t="n">
        <v>6.42</v>
      </c>
      <c r="HL434" s="1" t="n">
        <v>250.07</v>
      </c>
      <c r="HM434" s="1" t="n">
        <v>1.61</v>
      </c>
      <c r="HN434" s="1" t="n">
        <v>60.43</v>
      </c>
      <c r="HO434" s="1" t="n">
        <v>4104.13</v>
      </c>
      <c r="HP434" s="1" t="n">
        <v>2363.99</v>
      </c>
      <c r="HQ434" s="1" t="n">
        <v>44.21</v>
      </c>
      <c r="HR434" s="1" t="n">
        <v>1297.87</v>
      </c>
      <c r="HS434" s="1" t="n">
        <v>44.41</v>
      </c>
      <c r="HT434" s="1" t="n">
        <v>1761.57</v>
      </c>
      <c r="HU434" s="1" t="n">
        <v>1566.35</v>
      </c>
      <c r="HV434" s="1" t="n">
        <v>67.69</v>
      </c>
      <c r="HW434" s="1" t="n">
        <v>8.7</v>
      </c>
      <c r="HX434" s="1" t="n">
        <v>6.29</v>
      </c>
      <c r="HY434" s="1" t="n">
        <v>4.84</v>
      </c>
      <c r="HZ434" s="1" t="n">
        <v>1.14</v>
      </c>
      <c r="IA434" s="1" t="n">
        <v>6.97</v>
      </c>
      <c r="IB434" s="1" t="n">
        <v>1.62</v>
      </c>
      <c r="IC434" s="1" t="n">
        <v>15.48</v>
      </c>
      <c r="ID434" s="1" t="n">
        <v>5.14</v>
      </c>
      <c r="IE434" s="1" t="n">
        <v>13.59</v>
      </c>
      <c r="IF434" s="1" t="n">
        <v>24.2</v>
      </c>
      <c r="IG434" s="1" t="n">
        <v>12.95</v>
      </c>
      <c r="IH434" s="1" t="n">
        <v>91.83</v>
      </c>
      <c r="II434" s="1" t="n">
        <v>1.41</v>
      </c>
      <c r="IJ434" s="1" t="n">
        <v>310.15</v>
      </c>
      <c r="IK434" s="1" t="n">
        <v>42.49</v>
      </c>
      <c r="IL434" s="1" t="n">
        <v>3452257</v>
      </c>
      <c r="IM434" s="1" t="n">
        <v>9576.57</v>
      </c>
      <c r="IN434" s="1" t="n">
        <v>46.32</v>
      </c>
      <c r="IO434" s="1" t="n">
        <v>0.04</v>
      </c>
      <c r="IP434" s="1" t="n">
        <v>0.05</v>
      </c>
      <c r="IQ434" s="1" t="n">
        <v>0.03</v>
      </c>
      <c r="IR434" s="1" t="n">
        <v>0.1</v>
      </c>
      <c r="IS434" s="1" t="n">
        <v>0.09</v>
      </c>
      <c r="IT434" s="1" t="n">
        <v>0.06</v>
      </c>
      <c r="IU434" s="1" t="n">
        <v>0.5</v>
      </c>
      <c r="IV434" s="1" t="n">
        <v>0.59</v>
      </c>
      <c r="IW434" s="1" t="n">
        <v>7.43</v>
      </c>
      <c r="IX434" s="1" t="n">
        <v>5.83</v>
      </c>
      <c r="IY434" s="1" t="n">
        <v>2.8</v>
      </c>
      <c r="IZ434" s="1" t="n">
        <v>2.11</v>
      </c>
      <c r="JA434" s="1" t="n">
        <v>0.85</v>
      </c>
      <c r="JB434" s="1" t="n">
        <v>0.04</v>
      </c>
      <c r="JC434" s="1" t="n">
        <v>15.84</v>
      </c>
      <c r="JD434" s="1" t="n">
        <v>9.41</v>
      </c>
      <c r="JE434" s="1" t="n">
        <v>0.89</v>
      </c>
      <c r="JF434" s="1" t="n">
        <v>0.11</v>
      </c>
      <c r="JG434" s="1" t="n">
        <v>0.01</v>
      </c>
      <c r="JH434" s="1" t="n">
        <v>9.05</v>
      </c>
      <c r="JI434" s="1" t="n">
        <v>4.71</v>
      </c>
      <c r="JJ434" s="1" t="n">
        <v>0.08</v>
      </c>
      <c r="JK434" s="1" t="n">
        <v>0.15</v>
      </c>
      <c r="JL434" s="1" t="n">
        <v>0.53</v>
      </c>
      <c r="JM434" s="1" t="n">
        <v>0.4</v>
      </c>
      <c r="JN434" s="1" t="n">
        <v>0</v>
      </c>
      <c r="JO434" s="1" t="n">
        <v>0.03</v>
      </c>
      <c r="JP434" s="1" t="n">
        <v>0.02</v>
      </c>
      <c r="JQ434" s="1" t="n">
        <v>0.02</v>
      </c>
      <c r="JR434" s="1" t="n">
        <v>0.02</v>
      </c>
      <c r="JS434" s="1" t="n">
        <v>0</v>
      </c>
      <c r="JT434" s="1" t="n">
        <v>0.05</v>
      </c>
      <c r="JU434" s="1" t="n">
        <v>0.05</v>
      </c>
      <c r="JV434" s="1" t="n">
        <v>46</v>
      </c>
      <c r="JW434" s="1" t="n">
        <v>2760</v>
      </c>
      <c r="JX434" s="1" t="n">
        <v>41.4</v>
      </c>
      <c r="JY434" s="1" t="n">
        <v>6.859</v>
      </c>
      <c r="JZ434" s="1" t="n">
        <v>4.609</v>
      </c>
      <c r="KA434" s="1" t="n">
        <v>276.54</v>
      </c>
      <c r="KB434" s="1" t="n">
        <v>18.6441</v>
      </c>
      <c r="KC434" s="1" t="n">
        <v>7.742</v>
      </c>
      <c r="KD434" s="1" t="n">
        <v>464.52</v>
      </c>
      <c r="KE434" s="1" t="n">
        <v>57.35099</v>
      </c>
      <c r="KF434" s="1" t="n">
        <v>103.351</v>
      </c>
      <c r="KG434" s="1" t="n">
        <v>153.8767</v>
      </c>
    </row>
    <row r="435" customFormat="false" ht="15" hidden="false" customHeight="true" outlineLevel="0" collapsed="false">
      <c r="A435" s="1" t="n">
        <v>31505</v>
      </c>
      <c r="B435" s="1" t="n">
        <v>2</v>
      </c>
      <c r="C435" s="1" t="n">
        <v>58</v>
      </c>
      <c r="D435" s="1" t="n">
        <v>1</v>
      </c>
      <c r="E435" s="1" t="n">
        <v>0</v>
      </c>
      <c r="F435" s="1" t="n">
        <v>1</v>
      </c>
      <c r="G435" s="1" t="n">
        <v>1</v>
      </c>
      <c r="H435" s="1" t="n">
        <v>1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</v>
      </c>
      <c r="N435" s="1" t="n">
        <v>0</v>
      </c>
      <c r="O435" s="1" t="n">
        <v>0</v>
      </c>
      <c r="P435" s="1" t="n">
        <f aca="false">SUM(E435:O435)</f>
        <v>3</v>
      </c>
      <c r="Q435" s="1" t="n">
        <v>140</v>
      </c>
      <c r="R435" s="1" t="n">
        <v>80</v>
      </c>
      <c r="S435" s="1" t="n">
        <v>60</v>
      </c>
      <c r="T435" s="2" t="n">
        <v>100</v>
      </c>
      <c r="U435" s="3" t="n">
        <v>60.4</v>
      </c>
      <c r="V435" s="3" t="n">
        <v>152.2</v>
      </c>
      <c r="W435" s="2" t="n">
        <v>26.0739983526759</v>
      </c>
      <c r="X435" s="2" t="n">
        <v>1</v>
      </c>
      <c r="Y435" s="3" t="n">
        <v>82.4</v>
      </c>
      <c r="Z435" s="3" t="n">
        <v>95.5</v>
      </c>
      <c r="AA435" s="2" t="n">
        <v>39.0234738353862</v>
      </c>
      <c r="AB435" s="2" t="n">
        <v>0.541392904073587</v>
      </c>
      <c r="AC435" s="2" t="n">
        <v>0.86282722513089</v>
      </c>
      <c r="AD435" s="3" t="n">
        <v>35.8</v>
      </c>
      <c r="AE435" s="3" t="n">
        <v>21.6</v>
      </c>
      <c r="AF435" s="3" t="n">
        <v>38.8</v>
      </c>
      <c r="AG435" s="1" t="n">
        <v>9</v>
      </c>
      <c r="AH435" s="3" t="n">
        <v>43.7</v>
      </c>
      <c r="AI435" s="3" t="n">
        <v>26.4</v>
      </c>
      <c r="AJ435" s="3" t="n">
        <v>36.8</v>
      </c>
      <c r="AK435" s="3" t="n">
        <v>2</v>
      </c>
      <c r="AL435" s="1" t="n">
        <v>1174</v>
      </c>
      <c r="AM435" s="1" t="n">
        <v>53</v>
      </c>
      <c r="AN435" s="1" t="n">
        <v>1925</v>
      </c>
      <c r="AO435" s="1" t="n">
        <v>106</v>
      </c>
      <c r="AP435" s="1" t="n">
        <v>200</v>
      </c>
      <c r="AQ435" s="1" t="n">
        <v>227</v>
      </c>
      <c r="AR435" s="1" t="n">
        <v>139</v>
      </c>
      <c r="AS435" s="1" t="n">
        <v>114</v>
      </c>
      <c r="AT435" s="1" t="n">
        <v>2</v>
      </c>
      <c r="AU435" s="1" t="n">
        <v>7560</v>
      </c>
      <c r="AV435" s="1" t="n">
        <f aca="false">((AO435*15)+(AP435*30)+(AQ435*30)+(AR435*30)+(AS435*15))</f>
        <v>20280</v>
      </c>
      <c r="AW435" s="1" t="n">
        <v>5.58</v>
      </c>
      <c r="AX435" s="4" t="n">
        <f aca="false">10000/SQRT((AO435*BE435)*(AVERAGE(AO435:AS435)*AVERAGE(BE435:BI435)))</f>
        <v>5.03401309091383</v>
      </c>
      <c r="AY435" s="4" t="n">
        <v>0</v>
      </c>
      <c r="AZ435" s="2" t="n">
        <f aca="false">(AO435*BE435)/405</f>
        <v>1.6200987654321</v>
      </c>
      <c r="BA435" s="2" t="n">
        <v>0</v>
      </c>
      <c r="BB435" s="2" t="n">
        <f aca="false">1/(LOG(BE435)+LOG(AO435))</f>
        <v>0.354988014691902</v>
      </c>
      <c r="BC435" s="2" t="n">
        <f aca="false">(BF435-BE435)/(AP435-AO435)</f>
        <v>0.232021276595745</v>
      </c>
      <c r="BD435" s="2" t="n">
        <f aca="false">(20*BE435)/((AO435/18)-3.5)</f>
        <v>51.8232558139535</v>
      </c>
      <c r="BE435" s="3" t="n">
        <v>6.19</v>
      </c>
      <c r="BF435" s="3" t="n">
        <v>28</v>
      </c>
      <c r="BG435" s="3" t="n">
        <v>57.2</v>
      </c>
      <c r="BH435" s="3" t="n">
        <v>51.5</v>
      </c>
      <c r="BI435" s="3" t="n">
        <v>48.4</v>
      </c>
      <c r="BJ435" s="2" t="n">
        <f aca="false">((BE435*15)+(BF435*30)+(BG435*30)+(BH435*30)+(BI435*15))-(BE435*120)</f>
        <v>4177.05</v>
      </c>
      <c r="BK435" s="2" t="n">
        <f aca="false">((BE435*15)+(BF435*30)+(BG435*30)+(BH435*30)+(BI435*15))</f>
        <v>4919.85</v>
      </c>
      <c r="BL435" s="2" t="n">
        <f aca="false">(1/BE435)</f>
        <v>0.161550888529887</v>
      </c>
      <c r="BM435" s="2" t="n">
        <f aca="false">(BJ435/AU435)</f>
        <v>0.552519841269841</v>
      </c>
      <c r="BN435" s="2" t="n">
        <f aca="false">(BK435/AV435)</f>
        <v>0.242596153846154</v>
      </c>
      <c r="BO435" s="2" t="n">
        <f aca="false">(AX435*BM435)</f>
        <v>2.78139211394201</v>
      </c>
      <c r="BP435" s="2" t="n">
        <f aca="false">(AX435*BN435)</f>
        <v>1.22123221426688</v>
      </c>
      <c r="BQ435" s="2" t="n">
        <v>1</v>
      </c>
      <c r="BR435" s="4" t="n">
        <f aca="false">(BC435*BL435)</f>
        <v>0.0374832433918812</v>
      </c>
      <c r="BS435" s="1" t="n">
        <v>138</v>
      </c>
      <c r="BT435" s="1" t="n">
        <v>0</v>
      </c>
      <c r="BU435" s="1" t="n">
        <v>63</v>
      </c>
      <c r="BV435" s="1" t="n">
        <v>0</v>
      </c>
      <c r="BW435" s="1" t="n">
        <v>62</v>
      </c>
      <c r="BX435" s="1" t="n">
        <v>0</v>
      </c>
      <c r="BY435" s="1" t="n">
        <v>13</v>
      </c>
      <c r="BZ435" s="1" t="n">
        <v>66</v>
      </c>
      <c r="CA435" s="1" t="n">
        <v>0</v>
      </c>
      <c r="CB435" s="1" t="n">
        <v>2</v>
      </c>
      <c r="CN435" s="1" t="n">
        <v>1300</v>
      </c>
      <c r="CO435" s="1" t="n">
        <v>14.4307692307692</v>
      </c>
      <c r="CP435" s="1" t="n">
        <v>26.8338461538462</v>
      </c>
      <c r="CQ435" s="1" t="n">
        <v>3.25384615384615</v>
      </c>
      <c r="CR435" s="1" t="n">
        <v>5.67692307692308</v>
      </c>
      <c r="CS435" s="1" t="n">
        <v>4.08461538461538</v>
      </c>
      <c r="CT435" s="1" t="n">
        <v>67.9076923076923</v>
      </c>
      <c r="CU435" s="1" t="n">
        <v>0.82</v>
      </c>
      <c r="CV435" s="1" t="n">
        <v>2.46</v>
      </c>
      <c r="CW435" s="1" t="n">
        <v>6.69</v>
      </c>
      <c r="CX435" s="1" t="n">
        <v>0</v>
      </c>
      <c r="CY435" s="1" t="n">
        <v>3.58</v>
      </c>
      <c r="CZ435" s="1" t="n">
        <v>1.94</v>
      </c>
      <c r="DA435" s="1" t="n">
        <v>0.36</v>
      </c>
      <c r="DB435" s="1" t="n">
        <v>0.12</v>
      </c>
      <c r="DC435" s="1" t="n">
        <v>0</v>
      </c>
      <c r="DD435" s="1" t="n">
        <v>46.9</v>
      </c>
      <c r="DE435" s="1" t="n">
        <v>38.76</v>
      </c>
      <c r="DF435" s="1" t="n">
        <v>4.7</v>
      </c>
      <c r="DG435" s="1" t="n">
        <v>8.2</v>
      </c>
      <c r="DH435" s="1" t="n">
        <v>5.9</v>
      </c>
      <c r="DI435" s="1" t="n">
        <v>72</v>
      </c>
      <c r="DJ435" s="1" t="n">
        <v>220.7</v>
      </c>
      <c r="DK435" s="1" t="n">
        <v>41.7</v>
      </c>
      <c r="DL435" s="1" t="n">
        <v>31.9</v>
      </c>
      <c r="DM435" s="1" t="n">
        <v>2521</v>
      </c>
      <c r="DN435" s="1" t="n">
        <v>1548</v>
      </c>
      <c r="DO435" s="1" t="n">
        <v>1.22</v>
      </c>
      <c r="DP435" s="1" t="n">
        <v>1.2</v>
      </c>
      <c r="DQ435" s="1" t="n">
        <v>1.03</v>
      </c>
      <c r="DR435" s="1" t="n">
        <v>0.21</v>
      </c>
      <c r="DS435" s="1" t="n">
        <v>262.2</v>
      </c>
      <c r="DT435" s="1" t="n">
        <v>210</v>
      </c>
      <c r="DU435" s="1" t="n">
        <v>1.9</v>
      </c>
      <c r="DV435" s="1" t="n">
        <v>12.36</v>
      </c>
      <c r="DW435" s="1" t="n">
        <v>3.9</v>
      </c>
      <c r="DX435" s="1" t="n">
        <v>889</v>
      </c>
      <c r="DY435" s="1" t="n">
        <v>12.82</v>
      </c>
      <c r="DZ435" s="1" t="n">
        <v>2800</v>
      </c>
      <c r="EA435" s="1" t="n">
        <v>391</v>
      </c>
      <c r="EB435" s="1" t="n">
        <v>1094</v>
      </c>
      <c r="EC435" s="1" t="n">
        <v>647</v>
      </c>
      <c r="ED435" s="1" t="n">
        <v>20</v>
      </c>
      <c r="EE435" s="1" t="n">
        <v>4.6</v>
      </c>
      <c r="EF435" s="1" t="n">
        <v>0</v>
      </c>
      <c r="EG435" s="1" t="n">
        <v>7</v>
      </c>
      <c r="EH435" s="1" t="n">
        <v>1</v>
      </c>
      <c r="EI435" s="1" t="n">
        <v>250</v>
      </c>
      <c r="EJ435" s="1" t="n">
        <v>7</v>
      </c>
      <c r="EK435" s="1" t="n">
        <v>2</v>
      </c>
      <c r="EL435" s="1" t="n">
        <v>250</v>
      </c>
      <c r="EM435" s="1" t="n">
        <v>1500</v>
      </c>
      <c r="EN435" s="1" t="n">
        <v>450</v>
      </c>
      <c r="EO435" s="1" t="n">
        <v>5</v>
      </c>
      <c r="EP435" s="1" t="n">
        <v>1</v>
      </c>
      <c r="EQ435" s="1" t="n">
        <v>1</v>
      </c>
      <c r="ER435" s="1" t="n">
        <v>450</v>
      </c>
      <c r="ES435" s="1" t="n">
        <v>9</v>
      </c>
      <c r="ET435" s="1" t="n">
        <v>0</v>
      </c>
      <c r="EU435" s="1" t="n">
        <v>0</v>
      </c>
      <c r="EV435" s="1" t="n">
        <v>0</v>
      </c>
      <c r="EW435" s="1" t="n">
        <v>0</v>
      </c>
      <c r="EX435" s="1" t="n">
        <v>1</v>
      </c>
      <c r="EY435" s="1" t="n">
        <v>1</v>
      </c>
      <c r="EZ435" s="1" t="n">
        <v>10</v>
      </c>
      <c r="FA435" s="1" t="n">
        <v>1</v>
      </c>
      <c r="FB435" s="1" t="n">
        <v>1</v>
      </c>
      <c r="FC435" s="1" t="n">
        <v>3</v>
      </c>
      <c r="FD435" s="1" t="n">
        <v>1</v>
      </c>
      <c r="FE435" s="1" t="n">
        <v>17</v>
      </c>
      <c r="FF435" s="1" t="n">
        <v>1</v>
      </c>
      <c r="FG435" s="1" t="n">
        <v>2</v>
      </c>
      <c r="FH435" s="1" t="n">
        <v>1</v>
      </c>
      <c r="FI435" s="1" t="n">
        <v>8</v>
      </c>
      <c r="FJ435" s="1" t="n">
        <v>4</v>
      </c>
      <c r="FK435" s="1" t="n">
        <v>1</v>
      </c>
      <c r="FL435" s="1" t="n">
        <v>3</v>
      </c>
      <c r="FM435" s="1" t="n">
        <v>16</v>
      </c>
      <c r="FN435" s="1" t="n">
        <v>16</v>
      </c>
      <c r="FO435" s="1" t="n">
        <v>2</v>
      </c>
      <c r="FP435" s="1" t="n">
        <v>1</v>
      </c>
      <c r="FQ435" s="1" t="n">
        <v>37.46012</v>
      </c>
      <c r="FR435" s="1" t="n">
        <v>105.3474</v>
      </c>
      <c r="FS435" s="1" t="n">
        <v>0.3</v>
      </c>
      <c r="FT435" s="1" t="n">
        <v>1</v>
      </c>
      <c r="FU435" s="1" t="n">
        <v>2</v>
      </c>
      <c r="FV435" s="1" t="n">
        <v>1</v>
      </c>
      <c r="FW435" s="1" t="n">
        <v>2148.38</v>
      </c>
      <c r="FX435" s="1" t="n">
        <v>51.69</v>
      </c>
      <c r="FY435" s="1" t="n">
        <v>14.64</v>
      </c>
      <c r="FZ435" s="1" t="n">
        <v>13.24</v>
      </c>
      <c r="GA435" s="1" t="n">
        <v>26.06</v>
      </c>
      <c r="GB435" s="1" t="n">
        <v>385.77</v>
      </c>
      <c r="GC435" s="1" t="n">
        <v>35.73</v>
      </c>
      <c r="GD435" s="1" t="n">
        <v>27.14</v>
      </c>
      <c r="GE435" s="1" t="n">
        <v>6.62</v>
      </c>
      <c r="GF435" s="1" t="n">
        <v>71.96</v>
      </c>
      <c r="GG435" s="1" t="n">
        <v>1.94</v>
      </c>
      <c r="GH435" s="1" t="n">
        <v>15.38</v>
      </c>
      <c r="GI435" s="1" t="n">
        <v>9.41</v>
      </c>
      <c r="GJ435" s="1" t="n">
        <v>36.94</v>
      </c>
      <c r="GK435" s="1" t="n">
        <v>33.81</v>
      </c>
      <c r="GL435" s="1" t="n">
        <v>22.29</v>
      </c>
      <c r="GM435" s="1" t="n">
        <v>8.38</v>
      </c>
      <c r="GN435" s="1" t="n">
        <v>0</v>
      </c>
      <c r="GO435" s="1" t="n">
        <v>24.33</v>
      </c>
      <c r="GP435" s="1" t="n">
        <v>9.91</v>
      </c>
      <c r="GQ435" s="1" t="n">
        <v>5.24</v>
      </c>
      <c r="GR435" s="1" t="n">
        <v>1.69</v>
      </c>
      <c r="GS435" s="1" t="n">
        <v>698.83</v>
      </c>
      <c r="GT435" s="1" t="n">
        <v>15.74</v>
      </c>
      <c r="GU435" s="1" t="n">
        <v>0.31</v>
      </c>
      <c r="GV435" s="1" t="n">
        <v>397.97</v>
      </c>
      <c r="GW435" s="1" t="n">
        <v>1082.02</v>
      </c>
      <c r="GX435" s="1" t="n">
        <v>3439.74</v>
      </c>
      <c r="GY435" s="1" t="n">
        <v>1669.54</v>
      </c>
      <c r="GZ435" s="1" t="n">
        <v>8.59</v>
      </c>
      <c r="HA435" s="1" t="n">
        <v>2.55</v>
      </c>
      <c r="HB435" s="1" t="n">
        <v>5.78</v>
      </c>
      <c r="HC435" s="1" t="n">
        <v>0</v>
      </c>
      <c r="HD435" s="1" t="n">
        <v>45.56</v>
      </c>
      <c r="HE435" s="1" t="n">
        <v>346.54</v>
      </c>
      <c r="HF435" s="1" t="n">
        <v>1.66</v>
      </c>
      <c r="HG435" s="1" t="n">
        <v>1.69</v>
      </c>
      <c r="HH435" s="1" t="n">
        <v>18.19</v>
      </c>
      <c r="HI435" s="1" t="n">
        <v>3.87</v>
      </c>
      <c r="HJ435" s="1" t="n">
        <v>2.1</v>
      </c>
      <c r="HK435" s="1" t="n">
        <v>1.17</v>
      </c>
      <c r="HL435" s="1" t="n">
        <v>425.61</v>
      </c>
      <c r="HM435" s="1" t="n">
        <v>2.81</v>
      </c>
      <c r="HN435" s="1" t="n">
        <v>40.76</v>
      </c>
      <c r="HO435" s="1" t="n">
        <v>5675.86</v>
      </c>
      <c r="HP435" s="1" t="n">
        <v>5543.55</v>
      </c>
      <c r="HQ435" s="1" t="n">
        <v>53.5</v>
      </c>
      <c r="HR435" s="1" t="n">
        <v>2005.3</v>
      </c>
      <c r="HS435" s="1" t="n">
        <v>922.85</v>
      </c>
      <c r="HT435" s="1" t="n">
        <v>2692.52</v>
      </c>
      <c r="HU435" s="1" t="n">
        <v>720.19</v>
      </c>
      <c r="HV435" s="1" t="n">
        <v>138.74</v>
      </c>
      <c r="HW435" s="1" t="n">
        <v>8.08</v>
      </c>
      <c r="HX435" s="1" t="n">
        <v>6.15</v>
      </c>
      <c r="HY435" s="1" t="n">
        <v>6.2</v>
      </c>
      <c r="HZ435" s="1" t="n">
        <v>0.35</v>
      </c>
      <c r="IA435" s="1" t="n">
        <v>8.35</v>
      </c>
      <c r="IB435" s="1" t="n">
        <v>1.24</v>
      </c>
      <c r="IC435" s="1" t="n">
        <v>18.29</v>
      </c>
      <c r="ID435" s="1" t="n">
        <v>7.3</v>
      </c>
      <c r="IE435" s="1" t="n">
        <v>13.29</v>
      </c>
      <c r="IF435" s="1" t="n">
        <v>20.17</v>
      </c>
      <c r="IG435" s="1" t="n">
        <v>11.54</v>
      </c>
      <c r="IH435" s="1" t="n">
        <v>96.39</v>
      </c>
      <c r="II435" s="1" t="n">
        <v>5.59</v>
      </c>
      <c r="IJ435" s="1" t="n">
        <v>19.37</v>
      </c>
      <c r="IK435" s="1" t="n">
        <v>39.32</v>
      </c>
      <c r="IL435" s="1" t="n">
        <v>3567687.5</v>
      </c>
      <c r="IM435" s="1" t="n">
        <v>9248.22</v>
      </c>
      <c r="IN435" s="1" t="n">
        <v>39.68</v>
      </c>
      <c r="IO435" s="1" t="n">
        <v>0.12</v>
      </c>
      <c r="IP435" s="1" t="n">
        <v>0.12</v>
      </c>
      <c r="IQ435" s="1" t="n">
        <v>0.13</v>
      </c>
      <c r="IR435" s="1" t="n">
        <v>0.29</v>
      </c>
      <c r="IS435" s="1" t="n">
        <v>0.38</v>
      </c>
      <c r="IT435" s="1" t="n">
        <v>0.08</v>
      </c>
      <c r="IU435" s="1" t="n">
        <v>0.68</v>
      </c>
      <c r="IV435" s="1" t="n">
        <v>0.52</v>
      </c>
      <c r="IW435" s="1" t="n">
        <v>7.48</v>
      </c>
      <c r="IX435" s="1" t="n">
        <v>4.99</v>
      </c>
      <c r="IY435" s="1" t="n">
        <v>3.76</v>
      </c>
      <c r="IZ435" s="1" t="n">
        <v>1.82</v>
      </c>
      <c r="JA435" s="1" t="n">
        <v>0.65</v>
      </c>
      <c r="JB435" s="1" t="n">
        <v>0.01</v>
      </c>
      <c r="JC435" s="1" t="n">
        <v>17.97</v>
      </c>
      <c r="JD435" s="1" t="n">
        <v>9.02</v>
      </c>
      <c r="JE435" s="1" t="n">
        <v>1.34</v>
      </c>
      <c r="JF435" s="1" t="n">
        <v>0.05</v>
      </c>
      <c r="JG435" s="1" t="n">
        <v>0.01</v>
      </c>
      <c r="JH435" s="1" t="n">
        <v>7.73</v>
      </c>
      <c r="JI435" s="1" t="n">
        <v>5.61</v>
      </c>
      <c r="JJ435" s="1" t="n">
        <v>0.14</v>
      </c>
      <c r="JK435" s="1" t="n">
        <v>0.38</v>
      </c>
      <c r="JL435" s="1" t="n">
        <v>0.63</v>
      </c>
      <c r="JM435" s="1" t="n">
        <v>0.64</v>
      </c>
      <c r="JN435" s="1" t="n">
        <v>0.01</v>
      </c>
      <c r="JO435" s="1" t="n">
        <v>0.03</v>
      </c>
      <c r="JP435" s="1" t="n">
        <v>0.02</v>
      </c>
      <c r="JQ435" s="1" t="n">
        <v>0.04</v>
      </c>
      <c r="JR435" s="1" t="n">
        <v>0.04</v>
      </c>
      <c r="JS435" s="1" t="n">
        <v>0</v>
      </c>
      <c r="JT435" s="1" t="n">
        <v>0.09</v>
      </c>
      <c r="JU435" s="1" t="n">
        <v>0.09</v>
      </c>
      <c r="JV435" s="1" t="n">
        <v>58</v>
      </c>
      <c r="JW435" s="1" t="n">
        <v>3480</v>
      </c>
      <c r="JX435" s="1" t="n">
        <v>52.2</v>
      </c>
      <c r="JY435" s="1" t="n">
        <v>7.717</v>
      </c>
      <c r="JZ435" s="1" t="n">
        <v>6.492</v>
      </c>
      <c r="KA435" s="1" t="n">
        <v>389.52</v>
      </c>
      <c r="KB435" s="1" t="n">
        <v>57.225</v>
      </c>
      <c r="KC435" s="1" t="n">
        <v>19.75</v>
      </c>
      <c r="KD435" s="1" t="n">
        <v>1185</v>
      </c>
      <c r="KE435" s="1" t="n">
        <v>31.9</v>
      </c>
      <c r="KF435" s="1" t="n">
        <v>89.9</v>
      </c>
      <c r="KG435" s="1" t="n">
        <v>79.087</v>
      </c>
    </row>
    <row r="436" customFormat="false" ht="15" hidden="false" customHeight="true" outlineLevel="0" collapsed="false">
      <c r="A436" s="1" t="n">
        <v>31511</v>
      </c>
      <c r="B436" s="1" t="n">
        <v>2</v>
      </c>
      <c r="C436" s="1" t="n">
        <v>46</v>
      </c>
      <c r="D436" s="1" t="n">
        <v>1</v>
      </c>
      <c r="E436" s="1" t="n">
        <v>1</v>
      </c>
      <c r="F436" s="1" t="n">
        <v>1</v>
      </c>
      <c r="G436" s="1" t="n">
        <v>1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</v>
      </c>
      <c r="N436" s="1" t="n">
        <v>1</v>
      </c>
      <c r="O436" s="1" t="n">
        <v>1</v>
      </c>
      <c r="P436" s="1" t="n">
        <f aca="false">SUM(E436:O436)</f>
        <v>6</v>
      </c>
      <c r="Q436" s="1" t="n">
        <v>130</v>
      </c>
      <c r="R436" s="1" t="n">
        <v>90</v>
      </c>
      <c r="S436" s="1" t="n">
        <v>40</v>
      </c>
      <c r="T436" s="2" t="n">
        <v>103.333333333333</v>
      </c>
      <c r="U436" s="3" t="n">
        <v>84</v>
      </c>
      <c r="V436" s="3" t="n">
        <v>155</v>
      </c>
      <c r="W436" s="2" t="n">
        <v>34.9635796045786</v>
      </c>
      <c r="X436" s="2" t="n">
        <v>2</v>
      </c>
      <c r="Y436" s="3" t="n">
        <v>96</v>
      </c>
      <c r="Z436" s="3" t="n">
        <v>111</v>
      </c>
      <c r="AA436" s="2" t="n">
        <v>44.3112097031344</v>
      </c>
      <c r="AB436" s="2" t="n">
        <v>0.619354838709678</v>
      </c>
      <c r="AC436" s="2" t="n">
        <v>0.864864864864865</v>
      </c>
      <c r="AD436" s="3" t="n">
        <v>44.1</v>
      </c>
      <c r="AE436" s="3" t="n">
        <v>37</v>
      </c>
      <c r="AF436" s="3" t="n">
        <v>47</v>
      </c>
      <c r="AG436" s="1" t="n">
        <v>11</v>
      </c>
      <c r="AH436" s="3" t="n">
        <v>39.9</v>
      </c>
      <c r="AI436" s="3" t="n">
        <v>33.5</v>
      </c>
      <c r="AJ436" s="3" t="n">
        <v>44.6</v>
      </c>
      <c r="AK436" s="3" t="n">
        <v>2.4</v>
      </c>
      <c r="AL436" s="1" t="n">
        <v>1459</v>
      </c>
      <c r="AM436" s="1" t="n">
        <v>61</v>
      </c>
      <c r="AN436" s="1" t="n">
        <v>2276</v>
      </c>
      <c r="AO436" s="1" t="n">
        <v>94</v>
      </c>
      <c r="AP436" s="1" t="n">
        <v>130</v>
      </c>
      <c r="AQ436" s="1" t="n">
        <v>179</v>
      </c>
      <c r="AR436" s="1" t="n">
        <v>175</v>
      </c>
      <c r="AS436" s="1" t="n">
        <v>158</v>
      </c>
      <c r="AT436" s="1" t="n">
        <v>3</v>
      </c>
      <c r="AU436" s="1" t="n">
        <v>7020</v>
      </c>
      <c r="AV436" s="1" t="n">
        <f aca="false">((AO436*15)+(AP436*30)+(AQ436*30)+(AR436*30)+(AS436*15))</f>
        <v>18300</v>
      </c>
      <c r="AW436" s="1" t="n">
        <v>5.62</v>
      </c>
      <c r="AX436" s="4" t="n">
        <f aca="false">10000/SQRT((AO436*BE436)*(AVERAGE(AO436:AS436)*AVERAGE(BE436:BI436)))</f>
        <v>4.41090099744469</v>
      </c>
      <c r="AY436" s="4" t="n">
        <v>0</v>
      </c>
      <c r="AZ436" s="2" t="n">
        <f aca="false">(AO436*BE436)/405</f>
        <v>1.83358024691358</v>
      </c>
      <c r="BA436" s="2" t="n">
        <v>0</v>
      </c>
      <c r="BB436" s="2" t="n">
        <f aca="false">1/(LOG(BE436)+LOG(AO436))</f>
        <v>0.348340425845115</v>
      </c>
      <c r="BC436" s="2" t="n">
        <f aca="false">(BF436-BE436)/(AP436-AO436)</f>
        <v>0.502777777777778</v>
      </c>
      <c r="BD436" s="2" t="n">
        <f aca="false">(20*BE436)/((AO436/18)-3.5)</f>
        <v>91.741935483871</v>
      </c>
      <c r="BE436" s="3" t="n">
        <v>7.9</v>
      </c>
      <c r="BF436" s="3" t="n">
        <v>26</v>
      </c>
      <c r="BG436" s="3" t="n">
        <v>66.6</v>
      </c>
      <c r="BH436" s="3" t="n">
        <v>77.2</v>
      </c>
      <c r="BI436" s="3" t="n">
        <v>57.4</v>
      </c>
      <c r="BJ436" s="2" t="n">
        <f aca="false">((BE436*15)+(BF436*30)+(BG436*30)+(BH436*30)+(BI436*15))-(BE436*120)</f>
        <v>5125.5</v>
      </c>
      <c r="BK436" s="2" t="n">
        <f aca="false">((BE436*15)+(BF436*30)+(BG436*30)+(BH436*30)+(BI436*15))</f>
        <v>6073.5</v>
      </c>
      <c r="BL436" s="2" t="n">
        <f aca="false">(1/BE436)</f>
        <v>0.126582278481013</v>
      </c>
      <c r="BM436" s="2" t="n">
        <f aca="false">(BJ436/AU436)</f>
        <v>0.730128205128205</v>
      </c>
      <c r="BN436" s="2" t="n">
        <f aca="false">(BK436/AV436)</f>
        <v>0.331885245901639</v>
      </c>
      <c r="BO436" s="2" t="n">
        <f aca="false">(AX436*BM436)</f>
        <v>3.2205232282625</v>
      </c>
      <c r="BP436" s="2" t="n">
        <f aca="false">(AX436*BN436)</f>
        <v>1.46391296218472</v>
      </c>
      <c r="BQ436" s="2" t="n">
        <v>2</v>
      </c>
      <c r="BR436" s="4" t="n">
        <f aca="false">(BC436*BL436)</f>
        <v>0.0636427566807314</v>
      </c>
      <c r="BS436" s="1" t="n">
        <v>169</v>
      </c>
      <c r="BT436" s="1" t="n">
        <v>0</v>
      </c>
      <c r="BU436" s="1" t="n">
        <v>34</v>
      </c>
      <c r="BV436" s="1" t="n">
        <v>1</v>
      </c>
      <c r="BW436" s="1" t="n">
        <v>92</v>
      </c>
      <c r="BX436" s="1" t="n">
        <v>0</v>
      </c>
      <c r="BY436" s="1" t="n">
        <v>43</v>
      </c>
      <c r="BZ436" s="1" t="n">
        <v>214</v>
      </c>
      <c r="CA436" s="1" t="n">
        <v>1</v>
      </c>
      <c r="CB436" s="1" t="n">
        <v>5</v>
      </c>
      <c r="CC436" s="1" t="n">
        <v>2</v>
      </c>
      <c r="CL436" s="4" t="n">
        <v>0.0475</v>
      </c>
      <c r="CM436" s="4" t="n">
        <v>0.045</v>
      </c>
      <c r="FM436" s="1" t="n">
        <v>6</v>
      </c>
      <c r="FN436" s="1" t="n">
        <v>6</v>
      </c>
      <c r="FO436" s="1" t="n">
        <v>2</v>
      </c>
      <c r="FP436" s="1" t="n">
        <v>2</v>
      </c>
      <c r="FQ436" s="1" t="n">
        <v>23.46036</v>
      </c>
      <c r="FR436" s="1" t="n">
        <v>13604.58</v>
      </c>
      <c r="FS436" s="1" t="n">
        <v>0.88</v>
      </c>
      <c r="FT436" s="1" t="n">
        <v>1</v>
      </c>
      <c r="FU436" s="1" t="n">
        <v>2</v>
      </c>
      <c r="FV436" s="1" t="n">
        <v>3</v>
      </c>
      <c r="FW436" s="1" t="n">
        <v>1801.12</v>
      </c>
      <c r="FX436" s="1" t="n">
        <v>38.11</v>
      </c>
      <c r="FY436" s="1" t="n">
        <v>6.11</v>
      </c>
      <c r="FZ436" s="1" t="n">
        <v>11.91</v>
      </c>
      <c r="GA436" s="1" t="n">
        <v>14.11</v>
      </c>
      <c r="GB436" s="1" t="n">
        <v>313.07</v>
      </c>
      <c r="GC436" s="1" t="n">
        <v>22.47</v>
      </c>
      <c r="GD436" s="1" t="n">
        <v>19.3</v>
      </c>
      <c r="GE436" s="1" t="n">
        <v>1.32</v>
      </c>
      <c r="GF436" s="1" t="n">
        <v>128.94</v>
      </c>
      <c r="GG436" s="1" t="n">
        <v>0.99</v>
      </c>
      <c r="GH436" s="1" t="n">
        <v>14.7</v>
      </c>
      <c r="GI436" s="1" t="n">
        <v>6.16</v>
      </c>
      <c r="GJ436" s="1" t="n">
        <v>27.16</v>
      </c>
      <c r="GK436" s="1" t="n">
        <v>24.25</v>
      </c>
      <c r="GL436" s="1" t="n">
        <v>9.89</v>
      </c>
      <c r="GM436" s="1" t="n">
        <v>8.18</v>
      </c>
      <c r="GN436" s="1" t="n">
        <v>0</v>
      </c>
      <c r="GO436" s="1" t="n">
        <v>15.75</v>
      </c>
      <c r="GP436" s="1" t="n">
        <v>5.92</v>
      </c>
      <c r="GQ436" s="1" t="n">
        <v>3.47</v>
      </c>
      <c r="GR436" s="1" t="n">
        <v>1.09</v>
      </c>
      <c r="GS436" s="1" t="n">
        <v>584.26</v>
      </c>
      <c r="GT436" s="1" t="n">
        <v>10.79</v>
      </c>
      <c r="GU436" s="1" t="n">
        <v>0.11</v>
      </c>
      <c r="GV436" s="1" t="n">
        <v>313.14</v>
      </c>
      <c r="GW436" s="1" t="n">
        <v>1011.93</v>
      </c>
      <c r="GX436" s="1" t="n">
        <v>2373.12</v>
      </c>
      <c r="GY436" s="1" t="n">
        <v>1574.14</v>
      </c>
      <c r="GZ436" s="1" t="n">
        <v>4.86</v>
      </c>
      <c r="HA436" s="1" t="n">
        <v>1.38</v>
      </c>
      <c r="HB436" s="1" t="n">
        <v>2.62</v>
      </c>
      <c r="HC436" s="1" t="n">
        <v>0</v>
      </c>
      <c r="HD436" s="1" t="n">
        <v>31.25</v>
      </c>
      <c r="HE436" s="1" t="n">
        <v>127.32</v>
      </c>
      <c r="HF436" s="1" t="n">
        <v>1.19</v>
      </c>
      <c r="HG436" s="1" t="n">
        <v>0.87</v>
      </c>
      <c r="HH436" s="1" t="n">
        <v>13.3</v>
      </c>
      <c r="HI436" s="1" t="n">
        <v>2.18</v>
      </c>
      <c r="HJ436" s="1" t="n">
        <v>1.45</v>
      </c>
      <c r="HK436" s="1" t="n">
        <v>0.75</v>
      </c>
      <c r="HL436" s="1" t="n">
        <v>236.67</v>
      </c>
      <c r="HM436" s="1" t="n">
        <v>0.48</v>
      </c>
      <c r="HN436" s="1" t="n">
        <v>25.95</v>
      </c>
      <c r="HO436" s="1" t="n">
        <v>2244.35</v>
      </c>
      <c r="HP436" s="1" t="n">
        <v>2404.91</v>
      </c>
      <c r="HQ436" s="1" t="n">
        <v>54.52</v>
      </c>
      <c r="HR436" s="1" t="n">
        <v>1263.43</v>
      </c>
      <c r="HS436" s="1" t="n">
        <v>94.99</v>
      </c>
      <c r="HT436" s="1" t="n">
        <v>4790.79</v>
      </c>
      <c r="HU436" s="1" t="n">
        <v>413.56</v>
      </c>
      <c r="HV436" s="1" t="n">
        <v>21.43</v>
      </c>
      <c r="HW436" s="1" t="n">
        <v>5.22</v>
      </c>
      <c r="HX436" s="1" t="n">
        <v>3.92</v>
      </c>
      <c r="HY436" s="1" t="n">
        <v>2.8</v>
      </c>
      <c r="HZ436" s="1" t="n">
        <v>0.44</v>
      </c>
      <c r="IA436" s="1" t="n">
        <v>5.82</v>
      </c>
      <c r="IB436" s="1" t="n">
        <v>1.25</v>
      </c>
      <c r="IC436" s="1" t="n">
        <v>11.38</v>
      </c>
      <c r="ID436" s="1" t="n">
        <v>3.76</v>
      </c>
      <c r="IE436" s="1" t="n">
        <v>7.09</v>
      </c>
      <c r="IF436" s="1" t="n">
        <v>9.99</v>
      </c>
      <c r="IG436" s="1" t="n">
        <v>7.42</v>
      </c>
      <c r="IH436" s="1" t="n">
        <v>43.99</v>
      </c>
      <c r="II436" s="1" t="n">
        <v>21.03</v>
      </c>
      <c r="IJ436" s="1" t="n">
        <v>309.45</v>
      </c>
      <c r="IK436" s="1" t="n">
        <v>27.36</v>
      </c>
      <c r="IL436" s="1" t="n">
        <v>2445399.6</v>
      </c>
      <c r="IM436" s="1" t="n">
        <v>7811.03</v>
      </c>
      <c r="IN436" s="1" t="n">
        <v>19.35</v>
      </c>
      <c r="IO436" s="1" t="n">
        <v>0.02</v>
      </c>
      <c r="IP436" s="1" t="n">
        <v>0.01</v>
      </c>
      <c r="IQ436" s="1" t="n">
        <v>0</v>
      </c>
      <c r="IR436" s="1" t="n">
        <v>0.03</v>
      </c>
      <c r="IS436" s="1" t="n">
        <v>0.11</v>
      </c>
      <c r="IT436" s="1" t="n">
        <v>0.02</v>
      </c>
      <c r="IU436" s="1" t="n">
        <v>0.24</v>
      </c>
      <c r="IV436" s="1" t="n">
        <v>0.15</v>
      </c>
      <c r="IW436" s="1" t="n">
        <v>4.72</v>
      </c>
      <c r="IX436" s="1" t="n">
        <v>2.54</v>
      </c>
      <c r="IY436" s="1" t="n">
        <v>1.91</v>
      </c>
      <c r="IZ436" s="1" t="n">
        <v>0.84</v>
      </c>
      <c r="JA436" s="1" t="n">
        <v>0.34</v>
      </c>
      <c r="JB436" s="1" t="n">
        <v>0</v>
      </c>
      <c r="JC436" s="1" t="n">
        <v>9.54</v>
      </c>
      <c r="JD436" s="1" t="n">
        <v>4.37</v>
      </c>
      <c r="JE436" s="1" t="n">
        <v>0.3</v>
      </c>
      <c r="JF436" s="1" t="n">
        <v>0.03</v>
      </c>
      <c r="JG436" s="1" t="n">
        <v>0</v>
      </c>
      <c r="JH436" s="1" t="n">
        <v>6.28</v>
      </c>
      <c r="JI436" s="1" t="n">
        <v>4.29</v>
      </c>
      <c r="JJ436" s="1" t="n">
        <v>0.02</v>
      </c>
      <c r="JK436" s="1" t="n">
        <v>0.07</v>
      </c>
      <c r="JL436" s="1" t="n">
        <v>0.34</v>
      </c>
      <c r="JM436" s="1" t="n">
        <v>0.37</v>
      </c>
      <c r="JN436" s="1" t="n">
        <v>0</v>
      </c>
      <c r="JO436" s="1" t="n">
        <v>0.02</v>
      </c>
      <c r="JP436" s="1" t="n">
        <v>0.01</v>
      </c>
      <c r="JQ436" s="1" t="n">
        <v>0</v>
      </c>
      <c r="JR436" s="1" t="n">
        <v>0</v>
      </c>
      <c r="JS436" s="1" t="n">
        <v>0</v>
      </c>
      <c r="JT436" s="1" t="n">
        <v>0</v>
      </c>
      <c r="JU436" s="1" t="n">
        <v>0</v>
      </c>
      <c r="JV436" s="1" t="n">
        <v>35</v>
      </c>
      <c r="JW436" s="1" t="n">
        <v>2100</v>
      </c>
      <c r="JX436" s="1" t="n">
        <v>31.5</v>
      </c>
      <c r="JY436" s="1" t="n">
        <v>24.6293</v>
      </c>
      <c r="JZ436" s="1" t="n">
        <v>17.811</v>
      </c>
      <c r="KA436" s="1" t="n">
        <v>1068.66</v>
      </c>
      <c r="KB436" s="1" t="n">
        <v>1.855</v>
      </c>
      <c r="KC436" s="1" t="n">
        <v>0.742</v>
      </c>
      <c r="KD436" s="1" t="n">
        <v>44.52</v>
      </c>
      <c r="KE436" s="1" t="n">
        <v>60.811</v>
      </c>
      <c r="KF436" s="1" t="n">
        <v>95.811</v>
      </c>
      <c r="KG436" s="1" t="n">
        <v>185.1048</v>
      </c>
    </row>
    <row r="437" customFormat="false" ht="15" hidden="false" customHeight="true" outlineLevel="0" collapsed="false">
      <c r="A437" s="1" t="n">
        <v>31512</v>
      </c>
      <c r="B437" s="1" t="n">
        <v>2</v>
      </c>
      <c r="C437" s="1" t="n">
        <v>43</v>
      </c>
      <c r="D437" s="1" t="n">
        <v>1</v>
      </c>
      <c r="E437" s="1" t="n">
        <v>0</v>
      </c>
      <c r="F437" s="1" t="n">
        <v>0</v>
      </c>
      <c r="G437" s="1" t="n">
        <v>1</v>
      </c>
      <c r="H437" s="1" t="n">
        <v>1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</v>
      </c>
      <c r="N437" s="1" t="n">
        <v>0</v>
      </c>
      <c r="O437" s="1" t="n">
        <v>1</v>
      </c>
      <c r="P437" s="1" t="n">
        <f aca="false">SUM(E437:O437)</f>
        <v>4</v>
      </c>
      <c r="Q437" s="1" t="n">
        <v>130</v>
      </c>
      <c r="R437" s="1" t="n">
        <v>80</v>
      </c>
      <c r="S437" s="1" t="n">
        <v>50</v>
      </c>
      <c r="T437" s="2" t="n">
        <v>96.6666666666667</v>
      </c>
      <c r="U437" s="3" t="n">
        <v>70</v>
      </c>
      <c r="V437" s="3" t="n">
        <v>156</v>
      </c>
      <c r="W437" s="2" t="n">
        <v>28.7639710716634</v>
      </c>
      <c r="X437" s="2" t="n">
        <v>1</v>
      </c>
      <c r="Y437" s="3" t="n">
        <v>87</v>
      </c>
      <c r="Z437" s="3" t="n">
        <v>106</v>
      </c>
      <c r="AA437" s="2" t="n">
        <v>40.8338728135682</v>
      </c>
      <c r="AB437" s="2" t="n">
        <v>0.557692307692308</v>
      </c>
      <c r="AC437" s="2" t="n">
        <v>0.820754716981132</v>
      </c>
      <c r="AD437" s="3" t="n">
        <v>33.6</v>
      </c>
      <c r="AE437" s="3" t="n">
        <v>23.5</v>
      </c>
      <c r="AF437" s="3" t="n">
        <v>46.5</v>
      </c>
      <c r="AG437" s="1" t="n">
        <v>6</v>
      </c>
      <c r="AH437" s="3" t="n">
        <v>46.7</v>
      </c>
      <c r="AI437" s="3" t="n">
        <v>32.7</v>
      </c>
      <c r="AJ437" s="3" t="n">
        <v>44.1</v>
      </c>
      <c r="AK437" s="3" t="n">
        <v>2.4</v>
      </c>
      <c r="AL437" s="1" t="n">
        <v>1400</v>
      </c>
      <c r="AM437" s="1" t="n">
        <v>45</v>
      </c>
      <c r="AN437" s="1" t="n">
        <v>2548</v>
      </c>
      <c r="AO437" s="1" t="n">
        <v>101</v>
      </c>
      <c r="AP437" s="1" t="n">
        <v>105</v>
      </c>
      <c r="AQ437" s="1" t="n">
        <v>81</v>
      </c>
      <c r="AR437" s="1" t="n">
        <v>83</v>
      </c>
      <c r="AS437" s="1" t="n">
        <v>91</v>
      </c>
      <c r="AT437" s="1" t="n">
        <v>2</v>
      </c>
      <c r="AU437" s="1" t="n">
        <v>-1170</v>
      </c>
      <c r="AV437" s="1" t="n">
        <f aca="false">((AO437*15)+(AP437*30)+(AQ437*30)+(AR437*30)+(AS437*15))</f>
        <v>10950</v>
      </c>
      <c r="AW437" s="1" t="n">
        <v>5.47</v>
      </c>
      <c r="AX437" s="4" t="n">
        <f aca="false">10000/SQRT((AO437*BE437)*(AVERAGE(AO437:AS437)*AVERAGE(BE437:BI437)))</f>
        <v>9.04510766400228</v>
      </c>
      <c r="AY437" s="4" t="n">
        <v>0</v>
      </c>
      <c r="AZ437" s="2" t="n">
        <f aca="false">(AO437*BE437)/405</f>
        <v>1.88034567901235</v>
      </c>
      <c r="BA437" s="2" t="n">
        <v>0</v>
      </c>
      <c r="BB437" s="2" t="n">
        <f aca="false">1/(LOG(BE437)+LOG(AO437))</f>
        <v>0.347018262280448</v>
      </c>
      <c r="BC437" s="2" t="n">
        <f aca="false">(BF437-BE437)/(AP437-AO437)</f>
        <v>3.815</v>
      </c>
      <c r="BD437" s="2" t="n">
        <f aca="false">(20*BE437)/((AO437/18)-3.5)</f>
        <v>71.4315789473684</v>
      </c>
      <c r="BE437" s="3" t="n">
        <v>7.54</v>
      </c>
      <c r="BF437" s="3" t="n">
        <v>22.8</v>
      </c>
      <c r="BG437" s="3" t="n">
        <v>20.3</v>
      </c>
      <c r="BH437" s="3" t="n">
        <v>17.9</v>
      </c>
      <c r="BI437" s="3" t="n">
        <v>18.5</v>
      </c>
      <c r="BJ437" s="2" t="n">
        <f aca="false">((BE437*15)+(BF437*30)+(BG437*30)+(BH437*30)+(BI437*15))-(BE437*120)</f>
        <v>1315.8</v>
      </c>
      <c r="BK437" s="2" t="n">
        <f aca="false">((BE437*15)+(BF437*30)+(BG437*30)+(BH437*30)+(BI437*15))</f>
        <v>2220.6</v>
      </c>
      <c r="BL437" s="2" t="n">
        <f aca="false">(1/BE437)</f>
        <v>0.13262599469496</v>
      </c>
      <c r="BM437" s="2" t="n">
        <f aca="false">(BJ437/AU437)</f>
        <v>-1.12461538461538</v>
      </c>
      <c r="BN437" s="2" t="n">
        <f aca="false">(BK437/AV437)</f>
        <v>0.202794520547945</v>
      </c>
      <c r="BO437" s="2" t="n">
        <f aca="false">(AX437*BM437)</f>
        <v>-10.1722672344395</v>
      </c>
      <c r="BP437" s="2" t="n">
        <f aca="false">(AX437*BN437)</f>
        <v>1.83429827202589</v>
      </c>
      <c r="BQ437" s="2" t="n">
        <v>2</v>
      </c>
      <c r="BR437" s="4" t="n">
        <f aca="false">(BC437*BL437)</f>
        <v>0.505968169761273</v>
      </c>
      <c r="BS437" s="1" t="n">
        <v>136</v>
      </c>
      <c r="BT437" s="1" t="n">
        <v>0</v>
      </c>
      <c r="BU437" s="1" t="n">
        <v>33</v>
      </c>
      <c r="BV437" s="1" t="n">
        <v>1</v>
      </c>
      <c r="BW437" s="1" t="n">
        <v>91</v>
      </c>
      <c r="BX437" s="1" t="n">
        <v>0</v>
      </c>
      <c r="BY437" s="1" t="n">
        <v>12</v>
      </c>
      <c r="BZ437" s="1" t="n">
        <v>61</v>
      </c>
      <c r="CA437" s="1" t="n">
        <v>0</v>
      </c>
      <c r="CB437" s="1" t="n">
        <v>2</v>
      </c>
      <c r="CL437" s="4" t="n">
        <v>0.05</v>
      </c>
      <c r="CM437" s="4" t="n">
        <v>0.055</v>
      </c>
      <c r="CN437" s="1" t="n">
        <v>1815</v>
      </c>
      <c r="CO437" s="1" t="n">
        <v>18.2038567493113</v>
      </c>
      <c r="CP437" s="1" t="n">
        <v>40.8099173553719</v>
      </c>
      <c r="CQ437" s="1" t="n">
        <v>9.47107438016529</v>
      </c>
      <c r="CR437" s="1" t="n">
        <v>12.9421487603306</v>
      </c>
      <c r="CS437" s="1" t="n">
        <v>7.38842975206612</v>
      </c>
      <c r="CT437" s="1" t="n">
        <v>46.1707988980716</v>
      </c>
      <c r="CU437" s="1" t="n">
        <v>2.1</v>
      </c>
      <c r="CV437" s="1" t="n">
        <v>9.1</v>
      </c>
      <c r="CW437" s="1" t="n">
        <v>3.3</v>
      </c>
      <c r="CX437" s="1" t="n">
        <v>0</v>
      </c>
      <c r="CY437" s="1" t="n">
        <v>7.1</v>
      </c>
      <c r="CZ437" s="1" t="n">
        <v>2.6</v>
      </c>
      <c r="DA437" s="1" t="n">
        <v>0</v>
      </c>
      <c r="DB437" s="1" t="n">
        <v>0</v>
      </c>
      <c r="DC437" s="1" t="n">
        <v>7.5</v>
      </c>
      <c r="DD437" s="1" t="n">
        <v>82.6</v>
      </c>
      <c r="DE437" s="1" t="n">
        <v>82.3</v>
      </c>
      <c r="DF437" s="1" t="n">
        <v>19.1</v>
      </c>
      <c r="DG437" s="1" t="n">
        <v>26.1</v>
      </c>
      <c r="DH437" s="1" t="n">
        <v>14.9</v>
      </c>
      <c r="DI437" s="1" t="n">
        <v>8</v>
      </c>
      <c r="DJ437" s="1" t="n">
        <v>209.5</v>
      </c>
      <c r="DK437" s="1" t="n">
        <v>96.8</v>
      </c>
      <c r="DL437" s="1" t="n">
        <v>19.6</v>
      </c>
      <c r="DM437" s="1" t="n">
        <v>1157</v>
      </c>
      <c r="DN437" s="1" t="n">
        <v>907</v>
      </c>
      <c r="DO437" s="1" t="n">
        <v>1.27</v>
      </c>
      <c r="DP437" s="1" t="n">
        <v>1.01</v>
      </c>
      <c r="DQ437" s="1" t="n">
        <v>1.07</v>
      </c>
      <c r="DR437" s="1" t="n">
        <v>0.08</v>
      </c>
      <c r="DS437" s="1" t="n">
        <v>279.3</v>
      </c>
      <c r="DT437" s="1" t="n">
        <v>340.9</v>
      </c>
      <c r="DU437" s="1" t="n">
        <v>1.95</v>
      </c>
      <c r="DV437" s="1" t="n">
        <v>20.91</v>
      </c>
      <c r="DW437" s="1" t="n">
        <v>2.74</v>
      </c>
      <c r="DX437" s="1" t="n">
        <v>510</v>
      </c>
      <c r="DY437" s="1" t="n">
        <v>12.09</v>
      </c>
      <c r="DZ437" s="1" t="n">
        <v>2368</v>
      </c>
      <c r="EA437" s="1" t="n">
        <v>167</v>
      </c>
      <c r="EB437" s="1" t="n">
        <v>93</v>
      </c>
      <c r="EC437" s="1" t="n">
        <v>258</v>
      </c>
      <c r="ED437" s="1" t="n">
        <v>55</v>
      </c>
      <c r="EE437" s="1" t="n">
        <v>3.5</v>
      </c>
      <c r="EF437" s="1" t="n">
        <v>0</v>
      </c>
      <c r="EG437" s="1" t="s">
        <v>425</v>
      </c>
      <c r="EH437" s="1" t="s">
        <v>425</v>
      </c>
      <c r="EI437" s="1" t="s">
        <v>425</v>
      </c>
      <c r="EJ437" s="1" t="s">
        <v>425</v>
      </c>
      <c r="EK437" s="1" t="s">
        <v>425</v>
      </c>
      <c r="EL437" s="1" t="s">
        <v>425</v>
      </c>
      <c r="EM437" s="1" t="n">
        <v>1500</v>
      </c>
      <c r="EN437" s="1" t="n">
        <v>500</v>
      </c>
      <c r="EO437" s="1" t="n">
        <v>4</v>
      </c>
      <c r="EP437" s="1" t="n">
        <v>0</v>
      </c>
      <c r="EQ437" s="1" t="n">
        <v>0</v>
      </c>
      <c r="ER437" s="1" t="n">
        <v>0</v>
      </c>
      <c r="ES437" s="1" t="n">
        <v>0</v>
      </c>
      <c r="ET437" s="1" t="n">
        <v>0</v>
      </c>
      <c r="EU437" s="1" t="n">
        <v>0</v>
      </c>
      <c r="EV437" s="1" t="n">
        <v>0</v>
      </c>
      <c r="EW437" s="1" t="n">
        <v>0</v>
      </c>
      <c r="EX437" s="1" t="n">
        <v>0</v>
      </c>
      <c r="EY437" s="1" t="n">
        <v>0</v>
      </c>
      <c r="EZ437" s="1" t="n">
        <v>0</v>
      </c>
      <c r="FA437" s="1" t="n">
        <v>1</v>
      </c>
      <c r="FB437" s="1" t="n">
        <v>1</v>
      </c>
      <c r="FC437" s="1" t="n">
        <v>3</v>
      </c>
      <c r="FD437" s="1" t="n">
        <v>1</v>
      </c>
      <c r="FE437" s="1" t="n">
        <v>1</v>
      </c>
      <c r="FF437" s="1" t="n">
        <v>0</v>
      </c>
      <c r="FG437" s="1" t="n">
        <v>0</v>
      </c>
      <c r="FH437" s="1" t="n">
        <v>0</v>
      </c>
      <c r="FI437" s="1" t="n">
        <v>0</v>
      </c>
      <c r="FJ437" s="1" t="n">
        <v>1</v>
      </c>
      <c r="FK437" s="1" t="n">
        <v>1</v>
      </c>
      <c r="FL437" s="1" t="n">
        <v>5</v>
      </c>
      <c r="FM437" s="1" t="n">
        <v>5</v>
      </c>
      <c r="FN437" s="1" t="n">
        <v>5</v>
      </c>
      <c r="FO437" s="1" t="n">
        <v>2</v>
      </c>
      <c r="FP437" s="1" t="n">
        <v>2</v>
      </c>
      <c r="FQ437" s="1" t="n">
        <v>28.79012</v>
      </c>
      <c r="FR437" s="1" t="n">
        <v>157.5575</v>
      </c>
      <c r="FS437" s="1" t="n">
        <v>0</v>
      </c>
      <c r="FT437" s="1" t="n">
        <v>1</v>
      </c>
      <c r="FU437" s="1" t="n">
        <v>4</v>
      </c>
      <c r="FV437" s="1" t="n">
        <v>1</v>
      </c>
      <c r="FW437" s="1" t="n">
        <v>1005.9</v>
      </c>
      <c r="FX437" s="1" t="n">
        <v>25.4</v>
      </c>
      <c r="FY437" s="1" t="n">
        <v>4.56</v>
      </c>
      <c r="FZ437" s="1" t="n">
        <v>5.16</v>
      </c>
      <c r="GA437" s="1" t="n">
        <v>18.55</v>
      </c>
      <c r="GB437" s="1" t="n">
        <v>179.79</v>
      </c>
      <c r="GC437" s="1" t="n">
        <v>13.26</v>
      </c>
      <c r="GD437" s="1" t="n">
        <v>15.35</v>
      </c>
      <c r="GE437" s="1" t="n">
        <v>1.12</v>
      </c>
      <c r="GF437" s="1" t="n">
        <v>73.56</v>
      </c>
      <c r="GG437" s="1" t="n">
        <v>0.98</v>
      </c>
      <c r="GH437" s="1" t="n">
        <v>12.59</v>
      </c>
      <c r="GI437" s="1" t="n">
        <v>6.67</v>
      </c>
      <c r="GJ437" s="1" t="n">
        <v>21.68</v>
      </c>
      <c r="GK437" s="1" t="n">
        <v>20.76</v>
      </c>
      <c r="GL437" s="1" t="n">
        <v>9.53</v>
      </c>
      <c r="GM437" s="1" t="n">
        <v>7.38</v>
      </c>
      <c r="GN437" s="1" t="n">
        <v>0</v>
      </c>
      <c r="GO437" s="1" t="n">
        <v>12</v>
      </c>
      <c r="GP437" s="1" t="n">
        <v>2.4</v>
      </c>
      <c r="GQ437" s="1" t="n">
        <v>2.86</v>
      </c>
      <c r="GR437" s="1" t="n">
        <v>0.95</v>
      </c>
      <c r="GS437" s="1" t="n">
        <v>465.23</v>
      </c>
      <c r="GT437" s="1" t="n">
        <v>8.29</v>
      </c>
      <c r="GU437" s="1" t="n">
        <v>0.18</v>
      </c>
      <c r="GV437" s="1" t="n">
        <v>252.08</v>
      </c>
      <c r="GW437" s="1" t="n">
        <v>748.92</v>
      </c>
      <c r="GX437" s="1" t="n">
        <v>2100.08</v>
      </c>
      <c r="GY437" s="1" t="n">
        <v>711.76</v>
      </c>
      <c r="GZ437" s="1" t="n">
        <v>3.58</v>
      </c>
      <c r="HA437" s="1" t="n">
        <v>1.17</v>
      </c>
      <c r="HB437" s="1" t="n">
        <v>2.21</v>
      </c>
      <c r="HC437" s="1" t="n">
        <v>0</v>
      </c>
      <c r="HD437" s="1" t="n">
        <v>14.77</v>
      </c>
      <c r="HE437" s="1" t="n">
        <v>178.96</v>
      </c>
      <c r="HF437" s="1" t="n">
        <v>0.8</v>
      </c>
      <c r="HG437" s="1" t="n">
        <v>0.73</v>
      </c>
      <c r="HH437" s="1" t="n">
        <v>9.17</v>
      </c>
      <c r="HI437" s="1" t="n">
        <v>2.5</v>
      </c>
      <c r="HJ437" s="1" t="n">
        <v>1.08</v>
      </c>
      <c r="HK437" s="1" t="n">
        <v>0.37</v>
      </c>
      <c r="HL437" s="1" t="n">
        <v>226.42</v>
      </c>
      <c r="HM437" s="1" t="n">
        <v>0.49</v>
      </c>
      <c r="HN437" s="1" t="n">
        <v>113.78</v>
      </c>
      <c r="HO437" s="1" t="n">
        <v>4100.53</v>
      </c>
      <c r="HP437" s="1" t="n">
        <v>4796.46</v>
      </c>
      <c r="HQ437" s="1" t="n">
        <v>29.81</v>
      </c>
      <c r="HR437" s="1" t="n">
        <v>2822.13</v>
      </c>
      <c r="HS437" s="1" t="n">
        <v>221.33</v>
      </c>
      <c r="HT437" s="1" t="n">
        <v>7500.27</v>
      </c>
      <c r="HU437" s="1" t="n">
        <v>2863.28</v>
      </c>
      <c r="HV437" s="1" t="n">
        <v>27.74</v>
      </c>
      <c r="HW437" s="1" t="n">
        <v>5.09</v>
      </c>
      <c r="HX437" s="1" t="n">
        <v>5.4</v>
      </c>
      <c r="HY437" s="1" t="n">
        <v>4.89</v>
      </c>
      <c r="HZ437" s="1" t="n">
        <v>0.11</v>
      </c>
      <c r="IA437" s="1" t="n">
        <v>5.08</v>
      </c>
      <c r="IB437" s="1" t="n">
        <v>1.02</v>
      </c>
      <c r="IC437" s="1" t="n">
        <v>11.88</v>
      </c>
      <c r="ID437" s="1" t="n">
        <v>5.73</v>
      </c>
      <c r="IE437" s="1" t="n">
        <v>5.18</v>
      </c>
      <c r="IF437" s="1" t="n">
        <v>11.39</v>
      </c>
      <c r="IG437" s="1" t="n">
        <v>6.33</v>
      </c>
      <c r="IH437" s="1" t="n">
        <v>24.29</v>
      </c>
      <c r="II437" s="1" t="n">
        <v>0</v>
      </c>
      <c r="IJ437" s="1" t="n">
        <v>16.34</v>
      </c>
      <c r="IK437" s="1" t="n">
        <v>89.96</v>
      </c>
      <c r="IL437" s="1" t="n">
        <v>1025703.4</v>
      </c>
      <c r="IM437" s="1" t="n">
        <v>5705.01</v>
      </c>
      <c r="IN437" s="1" t="n">
        <v>22.45</v>
      </c>
      <c r="IO437" s="1" t="n">
        <v>0.03</v>
      </c>
      <c r="IP437" s="1" t="n">
        <v>0.01</v>
      </c>
      <c r="IQ437" s="1" t="n">
        <v>0.02</v>
      </c>
      <c r="IR437" s="1" t="n">
        <v>0.03</v>
      </c>
      <c r="IS437" s="1" t="n">
        <v>0.08</v>
      </c>
      <c r="IT437" s="1" t="n">
        <v>0</v>
      </c>
      <c r="IU437" s="1" t="n">
        <v>0.15</v>
      </c>
      <c r="IV437" s="1" t="n">
        <v>0.13</v>
      </c>
      <c r="IW437" s="1" t="n">
        <v>3.4</v>
      </c>
      <c r="IX437" s="1" t="n">
        <v>2.71</v>
      </c>
      <c r="IY437" s="1" t="n">
        <v>0.74</v>
      </c>
      <c r="IZ437" s="1" t="n">
        <v>0.48</v>
      </c>
      <c r="JA437" s="1" t="n">
        <v>0.51</v>
      </c>
      <c r="JB437" s="1" t="n">
        <v>0</v>
      </c>
      <c r="JC437" s="1" t="n">
        <v>10.54</v>
      </c>
      <c r="JD437" s="1" t="n">
        <v>7.85</v>
      </c>
      <c r="JE437" s="1" t="n">
        <v>0.21</v>
      </c>
      <c r="JF437" s="1" t="n">
        <v>0.03</v>
      </c>
      <c r="JG437" s="1" t="n">
        <v>0.01</v>
      </c>
      <c r="JH437" s="1" t="n">
        <v>4.97</v>
      </c>
      <c r="JI437" s="1" t="n">
        <v>4.52</v>
      </c>
      <c r="JJ437" s="1" t="n">
        <v>0.02</v>
      </c>
      <c r="JK437" s="1" t="n">
        <v>0.07</v>
      </c>
      <c r="JL437" s="1" t="n">
        <v>0.35</v>
      </c>
      <c r="JM437" s="1" t="n">
        <v>0.41</v>
      </c>
      <c r="JN437" s="1" t="n">
        <v>0</v>
      </c>
      <c r="JO437" s="1" t="n">
        <v>0.01</v>
      </c>
      <c r="JP437" s="1" t="n">
        <v>0</v>
      </c>
      <c r="JQ437" s="1" t="n">
        <v>0</v>
      </c>
      <c r="JR437" s="1" t="n">
        <v>0</v>
      </c>
      <c r="JS437" s="1" t="n">
        <v>0</v>
      </c>
      <c r="JT437" s="1" t="n">
        <v>0.01</v>
      </c>
      <c r="JU437" s="1" t="n">
        <v>0.01</v>
      </c>
      <c r="JV437" s="1" t="n">
        <v>46</v>
      </c>
      <c r="JW437" s="1" t="n">
        <v>2760</v>
      </c>
      <c r="JX437" s="1" t="n">
        <v>41.4</v>
      </c>
      <c r="JY437" s="1" t="n">
        <v>26.976</v>
      </c>
      <c r="JZ437" s="1" t="n">
        <v>17.734</v>
      </c>
      <c r="KA437" s="1" t="n">
        <v>1064.04</v>
      </c>
      <c r="KB437" s="1" t="n">
        <v>4.6125</v>
      </c>
      <c r="KC437" s="1" t="n">
        <v>1.875</v>
      </c>
      <c r="KD437" s="1" t="n">
        <v>112.5</v>
      </c>
      <c r="KE437" s="1" t="n">
        <v>22.984</v>
      </c>
      <c r="KF437" s="1" t="n">
        <v>68.984</v>
      </c>
      <c r="KG437" s="1" t="n">
        <v>38.901</v>
      </c>
    </row>
    <row r="438" customFormat="false" ht="15" hidden="false" customHeight="true" outlineLevel="0" collapsed="false">
      <c r="A438" s="1" t="n">
        <v>31513</v>
      </c>
      <c r="B438" s="1" t="n">
        <v>2</v>
      </c>
      <c r="C438" s="1" t="n">
        <v>56</v>
      </c>
      <c r="D438" s="1" t="n">
        <v>1</v>
      </c>
      <c r="E438" s="1" t="n">
        <v>0</v>
      </c>
      <c r="F438" s="1" t="n">
        <v>1</v>
      </c>
      <c r="G438" s="1" t="n">
        <v>1</v>
      </c>
      <c r="H438" s="1" t="n">
        <v>1</v>
      </c>
      <c r="I438" s="1" t="n">
        <v>0</v>
      </c>
      <c r="J438" s="1" t="n">
        <v>0</v>
      </c>
      <c r="K438" s="1" t="n">
        <v>1</v>
      </c>
      <c r="L438" s="1" t="n">
        <v>0</v>
      </c>
      <c r="M438" s="1" t="n">
        <v>1</v>
      </c>
      <c r="N438" s="1" t="n">
        <v>0</v>
      </c>
      <c r="O438" s="1" t="n">
        <v>1</v>
      </c>
      <c r="P438" s="1" t="n">
        <f aca="false">SUM(E438:O438)</f>
        <v>6</v>
      </c>
      <c r="Q438" s="1" t="n">
        <v>150</v>
      </c>
      <c r="R438" s="1" t="n">
        <v>80</v>
      </c>
      <c r="S438" s="1" t="n">
        <v>70</v>
      </c>
      <c r="T438" s="2" t="n">
        <v>103.333333333333</v>
      </c>
      <c r="U438" s="3" t="n">
        <v>70.2</v>
      </c>
      <c r="V438" s="3" t="n">
        <v>155.5</v>
      </c>
      <c r="W438" s="2" t="n">
        <v>29.0319578995254</v>
      </c>
      <c r="X438" s="2" t="n">
        <v>1</v>
      </c>
      <c r="Y438" s="3" t="n">
        <v>100</v>
      </c>
      <c r="Z438" s="3" t="n">
        <v>96.5</v>
      </c>
      <c r="AA438" s="2" t="n">
        <v>43.7724861013599</v>
      </c>
      <c r="AB438" s="2" t="n">
        <v>0.643086816720257</v>
      </c>
      <c r="AC438" s="2" t="n">
        <v>1.03626943005181</v>
      </c>
      <c r="AD438" s="3" t="n">
        <v>27.8</v>
      </c>
      <c r="AE438" s="3" t="n">
        <v>19.5</v>
      </c>
      <c r="AF438" s="3" t="n">
        <v>50.7</v>
      </c>
      <c r="AG438" s="1" t="n">
        <v>7</v>
      </c>
      <c r="AH438" s="3" t="n">
        <v>50.4</v>
      </c>
      <c r="AI438" s="3" t="n">
        <v>35.4</v>
      </c>
      <c r="AJ438" s="3" t="n">
        <v>48.1</v>
      </c>
      <c r="AK438" s="3" t="n">
        <v>2.6</v>
      </c>
      <c r="AL438" s="1" t="n">
        <v>1482</v>
      </c>
      <c r="AM438" s="1" t="n">
        <v>41</v>
      </c>
      <c r="AN438" s="1" t="n">
        <v>2430</v>
      </c>
      <c r="AO438" s="1" t="n">
        <v>117</v>
      </c>
      <c r="AP438" s="1" t="n">
        <v>228</v>
      </c>
      <c r="AQ438" s="1" t="n">
        <v>293</v>
      </c>
      <c r="AR438" s="1" t="n">
        <v>331</v>
      </c>
      <c r="AS438" s="1" t="n">
        <v>353</v>
      </c>
      <c r="AT438" s="1" t="n">
        <v>6</v>
      </c>
      <c r="AU438" s="1" t="n">
        <v>18570</v>
      </c>
      <c r="AV438" s="1" t="n">
        <f aca="false">((AO438*15)+(AP438*30)+(AQ438*30)+(AR438*30)+(AS438*15))</f>
        <v>32610</v>
      </c>
      <c r="AX438" s="4" t="n">
        <f aca="false">10000/SQRT((AO438*BE438)*(AVERAGE(AO438:AS438)*AVERAGE(BE438:BI438)))</f>
        <v>3.57320732214792</v>
      </c>
      <c r="AY438" s="4" t="n">
        <v>1</v>
      </c>
      <c r="AZ438" s="2" t="n">
        <f aca="false">(AO438*BE438)/405</f>
        <v>3.69777777777778</v>
      </c>
      <c r="BA438" s="2" t="n">
        <v>1</v>
      </c>
      <c r="BB438" s="2" t="n">
        <f aca="false">1/(LOG(BE438)+LOG(AO438))</f>
        <v>0.314921368263241</v>
      </c>
      <c r="BC438" s="2" t="n">
        <f aca="false">(BF438-BE438)/(AP438-AO438)</f>
        <v>0.0792792792792793</v>
      </c>
      <c r="BD438" s="2" t="n">
        <f aca="false">(20*BE438)/((AO438/18)-3.5)</f>
        <v>85.3333333333333</v>
      </c>
      <c r="BE438" s="3" t="n">
        <v>12.8</v>
      </c>
      <c r="BF438" s="3" t="n">
        <v>21.6</v>
      </c>
      <c r="BG438" s="3" t="n">
        <v>21.9</v>
      </c>
      <c r="BH438" s="3" t="n">
        <v>20.8</v>
      </c>
      <c r="BI438" s="3" t="n">
        <v>21.8</v>
      </c>
      <c r="BJ438" s="2" t="n">
        <f aca="false">((BE438*15)+(BF438*30)+(BG438*30)+(BH438*30)+(BI438*15))-(BE438*120)</f>
        <v>912</v>
      </c>
      <c r="BK438" s="2" t="n">
        <f aca="false">((BE438*15)+(BF438*30)+(BG438*30)+(BH438*30)+(BI438*15))</f>
        <v>2448</v>
      </c>
      <c r="BL438" s="2" t="n">
        <f aca="false">(1/BE438)</f>
        <v>0.078125</v>
      </c>
      <c r="BM438" s="2" t="n">
        <f aca="false">(BJ438/AU438)</f>
        <v>0.0491114701130856</v>
      </c>
      <c r="BN438" s="2" t="n">
        <f aca="false">(BK438/AV438)</f>
        <v>0.0750689972401104</v>
      </c>
      <c r="BO438" s="2" t="n">
        <f aca="false">(AX438*BM438)</f>
        <v>0.175485464609526</v>
      </c>
      <c r="BP438" s="2" t="n">
        <f aca="false">(AX438*BN438)</f>
        <v>0.268237090604665</v>
      </c>
      <c r="BQ438" s="2" t="n">
        <v>1</v>
      </c>
      <c r="BR438" s="4" t="n">
        <f aca="false">(BC438*BL438)</f>
        <v>0.00619369369369369</v>
      </c>
      <c r="BS438" s="1" t="n">
        <v>174</v>
      </c>
      <c r="BT438" s="1" t="n">
        <v>0</v>
      </c>
      <c r="BU438" s="1" t="n">
        <v>41</v>
      </c>
      <c r="BV438" s="1" t="n">
        <v>1</v>
      </c>
      <c r="BW438" s="1" t="n">
        <v>92</v>
      </c>
      <c r="BX438" s="1" t="n">
        <v>0</v>
      </c>
      <c r="BY438" s="1" t="n">
        <v>41</v>
      </c>
      <c r="BZ438" s="1" t="n">
        <v>205</v>
      </c>
      <c r="CA438" s="1" t="n">
        <v>1</v>
      </c>
      <c r="CB438" s="1" t="n">
        <v>3</v>
      </c>
      <c r="CL438" s="4" t="n">
        <v>0.04</v>
      </c>
      <c r="CM438" s="4" t="n">
        <v>0.045</v>
      </c>
      <c r="CN438" s="1" t="n">
        <v>1351</v>
      </c>
      <c r="CO438" s="1" t="n">
        <v>19.60029607698</v>
      </c>
      <c r="CP438" s="1" t="n">
        <v>21.3774981495189</v>
      </c>
      <c r="CQ438" s="1" t="n">
        <v>7.1280532938564</v>
      </c>
      <c r="CR438" s="1" t="n">
        <v>5.46262028127313</v>
      </c>
      <c r="CS438" s="1" t="n">
        <v>2.66469282013323</v>
      </c>
      <c r="CT438" s="1" t="n">
        <v>59.3930421909697</v>
      </c>
      <c r="CU438" s="1" t="n">
        <v>2.06</v>
      </c>
      <c r="CV438" s="1" t="n">
        <v>4.37</v>
      </c>
      <c r="CW438" s="1" t="n">
        <v>7.46</v>
      </c>
      <c r="CX438" s="1" t="n">
        <v>0</v>
      </c>
      <c r="CY438" s="1" t="n">
        <v>2.75</v>
      </c>
      <c r="CZ438" s="1" t="n">
        <v>1.95</v>
      </c>
      <c r="DA438" s="1" t="n">
        <v>1.36</v>
      </c>
      <c r="DB438" s="1" t="n">
        <v>0.98</v>
      </c>
      <c r="DC438" s="1" t="n">
        <v>0</v>
      </c>
      <c r="DD438" s="1" t="n">
        <v>66.2</v>
      </c>
      <c r="DE438" s="1" t="n">
        <v>32.09</v>
      </c>
      <c r="DF438" s="1" t="n">
        <v>10.7</v>
      </c>
      <c r="DG438" s="1" t="n">
        <v>8.2</v>
      </c>
      <c r="DH438" s="1" t="n">
        <v>4</v>
      </c>
      <c r="DI438" s="1" t="n">
        <v>165</v>
      </c>
      <c r="DJ438" s="1" t="n">
        <v>200.6</v>
      </c>
      <c r="DK438" s="1" t="n">
        <v>48.9</v>
      </c>
      <c r="DL438" s="1" t="n">
        <v>7.1</v>
      </c>
      <c r="DM438" s="1" t="n">
        <v>2523</v>
      </c>
      <c r="DN438" s="1" t="n">
        <v>1264</v>
      </c>
      <c r="DO438" s="1" t="n">
        <v>1.57</v>
      </c>
      <c r="DP438" s="1" t="n">
        <v>1.71</v>
      </c>
      <c r="DQ438" s="1" t="n">
        <v>1.93</v>
      </c>
      <c r="DR438" s="1" t="n">
        <v>3.77</v>
      </c>
      <c r="DS438" s="1" t="n">
        <v>145.3</v>
      </c>
      <c r="DT438" s="1" t="n">
        <v>282.5</v>
      </c>
      <c r="DU438" s="1" t="n">
        <v>1.92</v>
      </c>
      <c r="DV438" s="1" t="n">
        <v>21.34</v>
      </c>
      <c r="DW438" s="1" t="n">
        <v>2.26</v>
      </c>
      <c r="DX438" s="1" t="n">
        <v>538</v>
      </c>
      <c r="DY438" s="1" t="n">
        <v>15.57</v>
      </c>
      <c r="DZ438" s="1" t="n">
        <v>2078</v>
      </c>
      <c r="EA438" s="1" t="n">
        <v>520</v>
      </c>
      <c r="EB438" s="1" t="n">
        <v>1299</v>
      </c>
      <c r="EC438" s="1" t="n">
        <v>585</v>
      </c>
      <c r="ED438" s="1" t="n">
        <v>85</v>
      </c>
      <c r="EE438" s="1" t="n">
        <v>8.5</v>
      </c>
      <c r="EF438" s="1" t="n">
        <v>0</v>
      </c>
      <c r="EG438" s="1" t="n">
        <v>5</v>
      </c>
      <c r="EH438" s="1" t="n">
        <v>1</v>
      </c>
      <c r="EI438" s="1" t="n">
        <v>500</v>
      </c>
      <c r="EJ438" s="1" t="n">
        <v>10</v>
      </c>
      <c r="EK438" s="1" t="n">
        <v>2</v>
      </c>
      <c r="EL438" s="1" t="n">
        <v>250</v>
      </c>
      <c r="EM438" s="1" t="n">
        <v>2000</v>
      </c>
      <c r="EN438" s="1" t="n">
        <v>1000</v>
      </c>
      <c r="EO438" s="1" t="n">
        <v>4</v>
      </c>
      <c r="EP438" s="1" t="n">
        <v>0</v>
      </c>
      <c r="EQ438" s="1" t="n">
        <v>0</v>
      </c>
      <c r="ER438" s="1" t="n">
        <v>0</v>
      </c>
      <c r="ES438" s="1" t="n">
        <v>0</v>
      </c>
      <c r="ET438" s="1" t="n">
        <v>0</v>
      </c>
      <c r="EU438" s="1" t="n">
        <v>0</v>
      </c>
      <c r="EV438" s="1" t="n">
        <v>0</v>
      </c>
      <c r="EW438" s="1" t="n">
        <v>0</v>
      </c>
      <c r="EX438" s="1" t="n">
        <v>0</v>
      </c>
      <c r="EY438" s="1" t="n">
        <v>0</v>
      </c>
      <c r="EZ438" s="1" t="n">
        <v>0</v>
      </c>
      <c r="FA438" s="1" t="n">
        <v>0</v>
      </c>
      <c r="FB438" s="1" t="n">
        <v>0</v>
      </c>
      <c r="FC438" s="1" t="n">
        <v>0</v>
      </c>
      <c r="FD438" s="1" t="n">
        <v>1</v>
      </c>
      <c r="FE438" s="1" t="n">
        <v>7</v>
      </c>
      <c r="FF438" s="1" t="n">
        <v>1</v>
      </c>
      <c r="FG438" s="1" t="n">
        <v>2</v>
      </c>
      <c r="FH438" s="1" t="n">
        <v>0</v>
      </c>
      <c r="FI438" s="1" t="n">
        <v>0</v>
      </c>
      <c r="FJ438" s="1" t="n">
        <v>2</v>
      </c>
      <c r="FK438" s="1" t="n">
        <v>1</v>
      </c>
      <c r="FL438" s="1" t="n">
        <v>3</v>
      </c>
      <c r="FM438" s="1" t="n">
        <v>12</v>
      </c>
      <c r="FN438" s="1" t="n">
        <v>12</v>
      </c>
      <c r="FO438" s="1" t="n">
        <v>2</v>
      </c>
      <c r="FP438" s="1" t="n">
        <v>2</v>
      </c>
      <c r="FQ438" s="1" t="n">
        <v>33.87001</v>
      </c>
      <c r="FR438" s="1" t="n">
        <v>66.0059</v>
      </c>
      <c r="FS438" s="1" t="n">
        <v>0.08</v>
      </c>
      <c r="FT438" s="1" t="n">
        <v>1</v>
      </c>
      <c r="FU438" s="1" t="n">
        <v>4</v>
      </c>
      <c r="FV438" s="1" t="n">
        <v>1</v>
      </c>
      <c r="FW438" s="1" t="n">
        <v>1808.64</v>
      </c>
      <c r="FX438" s="1" t="n">
        <v>44.58</v>
      </c>
      <c r="FY438" s="1" t="n">
        <v>16.9</v>
      </c>
      <c r="FZ438" s="1" t="n">
        <v>22.52</v>
      </c>
      <c r="GA438" s="1" t="n">
        <v>12.52</v>
      </c>
      <c r="GB438" s="1" t="n">
        <v>319.98</v>
      </c>
      <c r="GC438" s="1" t="n">
        <v>24.81</v>
      </c>
      <c r="GD438" s="1" t="n">
        <v>18.89</v>
      </c>
      <c r="GE438" s="1" t="n">
        <v>4.24</v>
      </c>
      <c r="GF438" s="1" t="n">
        <v>75.55</v>
      </c>
      <c r="GG438" s="1" t="n">
        <v>1.28</v>
      </c>
      <c r="GH438" s="1" t="n">
        <v>12.9</v>
      </c>
      <c r="GI438" s="1" t="n">
        <v>3.38</v>
      </c>
      <c r="GJ438" s="1" t="n">
        <v>18.82</v>
      </c>
      <c r="GK438" s="1" t="n">
        <v>16.42</v>
      </c>
      <c r="GL438" s="1" t="n">
        <v>8.02</v>
      </c>
      <c r="GM438" s="1" t="n">
        <v>4.13</v>
      </c>
      <c r="GN438" s="1" t="n">
        <v>0</v>
      </c>
      <c r="GO438" s="1" t="n">
        <v>8.77</v>
      </c>
      <c r="GP438" s="1" t="n">
        <v>4.08</v>
      </c>
      <c r="GQ438" s="1" t="n">
        <v>2.4</v>
      </c>
      <c r="GR438" s="1" t="n">
        <v>0.78</v>
      </c>
      <c r="GS438" s="1" t="n">
        <v>488.78</v>
      </c>
      <c r="GT438" s="1" t="n">
        <v>11.37</v>
      </c>
      <c r="GU438" s="1" t="n">
        <v>0.66</v>
      </c>
      <c r="GV438" s="1" t="n">
        <v>236.55</v>
      </c>
      <c r="GW438" s="1" t="n">
        <v>728.09</v>
      </c>
      <c r="GX438" s="1" t="n">
        <v>2139.69</v>
      </c>
      <c r="GY438" s="1" t="n">
        <v>1257.01</v>
      </c>
      <c r="GZ438" s="1" t="n">
        <v>5.07</v>
      </c>
      <c r="HA438" s="1" t="n">
        <v>1.41</v>
      </c>
      <c r="HB438" s="1" t="n">
        <v>2.31</v>
      </c>
      <c r="HC438" s="1" t="n">
        <v>0</v>
      </c>
      <c r="HD438" s="1" t="n">
        <v>41.66</v>
      </c>
      <c r="HE438" s="1" t="n">
        <v>167.27</v>
      </c>
      <c r="HF438" s="1" t="n">
        <v>1.25</v>
      </c>
      <c r="HG438" s="1" t="n">
        <v>1.08</v>
      </c>
      <c r="HH438" s="1" t="n">
        <v>13.01</v>
      </c>
      <c r="HI438" s="1" t="n">
        <v>3.27</v>
      </c>
      <c r="HJ438" s="1" t="n">
        <v>0.97</v>
      </c>
      <c r="HK438" s="1" t="n">
        <v>0.41</v>
      </c>
      <c r="HL438" s="1" t="n">
        <v>194.37</v>
      </c>
      <c r="HM438" s="1" t="n">
        <v>1.81</v>
      </c>
      <c r="HN438" s="1" t="n">
        <v>25.59</v>
      </c>
      <c r="HO438" s="1" t="n">
        <v>3347.19</v>
      </c>
      <c r="HP438" s="1" t="n">
        <v>2449.12</v>
      </c>
      <c r="HQ438" s="1" t="n">
        <v>21.45</v>
      </c>
      <c r="HR438" s="1" t="n">
        <v>1357.49</v>
      </c>
      <c r="HS438" s="1" t="n">
        <v>162.13</v>
      </c>
      <c r="HT438" s="1" t="n">
        <v>5020.78</v>
      </c>
      <c r="HU438" s="1" t="n">
        <v>532.17</v>
      </c>
      <c r="HV438" s="1" t="n">
        <v>70.8</v>
      </c>
      <c r="HW438" s="1" t="n">
        <v>6.11</v>
      </c>
      <c r="HX438" s="1" t="n">
        <v>4.79</v>
      </c>
      <c r="HY438" s="1" t="n">
        <v>4.05</v>
      </c>
      <c r="HZ438" s="1" t="n">
        <v>0.8</v>
      </c>
      <c r="IA438" s="1" t="n">
        <v>3.78</v>
      </c>
      <c r="IB438" s="1" t="n">
        <v>0.89</v>
      </c>
      <c r="IC438" s="1" t="n">
        <v>10.05</v>
      </c>
      <c r="ID438" s="1" t="n">
        <v>4.63</v>
      </c>
      <c r="IE438" s="1" t="n">
        <v>11.6</v>
      </c>
      <c r="IF438" s="1" t="n">
        <v>14.92</v>
      </c>
      <c r="IG438" s="1" t="n">
        <v>8.13</v>
      </c>
      <c r="IH438" s="1" t="n">
        <v>184.32</v>
      </c>
      <c r="II438" s="1" t="n">
        <v>1.41</v>
      </c>
      <c r="IJ438" s="1" t="n">
        <v>129.7</v>
      </c>
      <c r="IK438" s="1" t="n">
        <v>28.58</v>
      </c>
      <c r="IL438" s="1" t="n">
        <v>3350075.8</v>
      </c>
      <c r="IM438" s="1" t="n">
        <v>10469.64</v>
      </c>
      <c r="IN438" s="1" t="n">
        <v>32.23</v>
      </c>
      <c r="IO438" s="1" t="n">
        <v>0.1</v>
      </c>
      <c r="IP438" s="1" t="n">
        <v>0.03</v>
      </c>
      <c r="IQ438" s="1" t="n">
        <v>0.03</v>
      </c>
      <c r="IR438" s="1" t="n">
        <v>0.07</v>
      </c>
      <c r="IS438" s="1" t="n">
        <v>0.2</v>
      </c>
      <c r="IT438" s="1" t="n">
        <v>0.1</v>
      </c>
      <c r="IU438" s="1" t="n">
        <v>0.55</v>
      </c>
      <c r="IV438" s="1" t="n">
        <v>0.59</v>
      </c>
      <c r="IW438" s="1" t="n">
        <v>6.58</v>
      </c>
      <c r="IX438" s="1" t="n">
        <v>4.04</v>
      </c>
      <c r="IY438" s="1" t="n">
        <v>2.89</v>
      </c>
      <c r="IZ438" s="1" t="n">
        <v>1.55</v>
      </c>
      <c r="JA438" s="1" t="n">
        <v>0.85</v>
      </c>
      <c r="JB438" s="1" t="n">
        <v>0.01</v>
      </c>
      <c r="JC438" s="1" t="n">
        <v>13.33</v>
      </c>
      <c r="JD438" s="1" t="n">
        <v>5.91</v>
      </c>
      <c r="JE438" s="1" t="n">
        <v>0.55</v>
      </c>
      <c r="JF438" s="1" t="n">
        <v>0.11</v>
      </c>
      <c r="JG438" s="1" t="n">
        <v>0</v>
      </c>
      <c r="JH438" s="1" t="n">
        <v>6.26</v>
      </c>
      <c r="JI438" s="1" t="n">
        <v>3.47</v>
      </c>
      <c r="JJ438" s="1" t="n">
        <v>0.04</v>
      </c>
      <c r="JK438" s="1" t="n">
        <v>0.09</v>
      </c>
      <c r="JL438" s="1" t="n">
        <v>0.38</v>
      </c>
      <c r="JM438" s="1" t="n">
        <v>0.32</v>
      </c>
      <c r="JN438" s="1" t="n">
        <v>0</v>
      </c>
      <c r="JO438" s="1" t="n">
        <v>0.08</v>
      </c>
      <c r="JP438" s="1" t="n">
        <v>0.03</v>
      </c>
      <c r="JQ438" s="1" t="n">
        <v>0</v>
      </c>
      <c r="JR438" s="1" t="n">
        <v>0</v>
      </c>
      <c r="JS438" s="1" t="n">
        <v>0.01</v>
      </c>
      <c r="JT438" s="1" t="n">
        <v>0.03</v>
      </c>
      <c r="JU438" s="1" t="n">
        <v>0.01</v>
      </c>
      <c r="JV438" s="1" t="n">
        <v>44</v>
      </c>
      <c r="JW438" s="1" t="n">
        <v>2640</v>
      </c>
      <c r="JX438" s="1" t="n">
        <v>39.6</v>
      </c>
      <c r="JY438" s="1" t="n">
        <v>26.939</v>
      </c>
      <c r="JZ438" s="1" t="n">
        <v>20.101</v>
      </c>
      <c r="KA438" s="1" t="n">
        <v>1206.06</v>
      </c>
      <c r="KB438" s="1" t="n">
        <v>37.6432</v>
      </c>
      <c r="KC438" s="1" t="n">
        <v>13.101</v>
      </c>
      <c r="KD438" s="1" t="n">
        <v>786.06</v>
      </c>
      <c r="KE438" s="1" t="n">
        <v>72.862</v>
      </c>
      <c r="KF438" s="1" t="n">
        <v>116.862</v>
      </c>
      <c r="KG438" s="1" t="n">
        <v>150.7212</v>
      </c>
    </row>
    <row r="439" customFormat="false" ht="15" hidden="false" customHeight="true" outlineLevel="0" collapsed="false">
      <c r="A439" s="1" t="n">
        <v>31516</v>
      </c>
      <c r="B439" s="1" t="n">
        <v>2</v>
      </c>
      <c r="C439" s="1" t="n">
        <v>47</v>
      </c>
      <c r="D439" s="1" t="n">
        <v>1</v>
      </c>
      <c r="E439" s="1" t="n">
        <v>1</v>
      </c>
      <c r="F439" s="1" t="n">
        <v>1</v>
      </c>
      <c r="G439" s="1" t="n">
        <v>0</v>
      </c>
      <c r="H439" s="1" t="n">
        <v>0</v>
      </c>
      <c r="I439" s="1" t="n">
        <v>1</v>
      </c>
      <c r="J439" s="1" t="n">
        <v>0</v>
      </c>
      <c r="K439" s="1" t="n">
        <v>0</v>
      </c>
      <c r="L439" s="1" t="n">
        <v>0</v>
      </c>
      <c r="M439" s="1" t="n">
        <v>1</v>
      </c>
      <c r="N439" s="1" t="n">
        <v>0</v>
      </c>
      <c r="O439" s="1" t="n">
        <v>1</v>
      </c>
      <c r="P439" s="1" t="n">
        <f aca="false">SUM(E439:O439)</f>
        <v>5</v>
      </c>
      <c r="Q439" s="1" t="n">
        <v>110</v>
      </c>
      <c r="R439" s="1" t="n">
        <v>70</v>
      </c>
      <c r="S439" s="1" t="n">
        <v>40</v>
      </c>
      <c r="T439" s="2" t="n">
        <v>83.3333333333333</v>
      </c>
      <c r="U439" s="3" t="n">
        <v>80.6</v>
      </c>
      <c r="V439" s="3" t="n">
        <v>157.5</v>
      </c>
      <c r="W439" s="2" t="n">
        <v>32.4918115394306</v>
      </c>
      <c r="X439" s="2" t="n">
        <v>2</v>
      </c>
      <c r="Y439" s="3" t="n">
        <v>99.5</v>
      </c>
      <c r="Z439" s="3" t="n">
        <v>117.5</v>
      </c>
      <c r="AA439" s="2" t="n">
        <v>44.7802730596935</v>
      </c>
      <c r="AB439" s="2" t="n">
        <v>0.631746031746032</v>
      </c>
      <c r="AC439" s="2" t="n">
        <v>0.846808510638298</v>
      </c>
      <c r="AD439" s="3" t="n">
        <v>43.5</v>
      </c>
      <c r="AE439" s="3" t="n">
        <v>35.1</v>
      </c>
      <c r="AF439" s="3" t="n">
        <v>45.5</v>
      </c>
      <c r="AG439" s="1" t="n">
        <v>10</v>
      </c>
      <c r="AH439" s="3" t="n">
        <v>40.1</v>
      </c>
      <c r="AI439" s="3" t="n">
        <v>32.3</v>
      </c>
      <c r="AJ439" s="3" t="n">
        <v>43.2</v>
      </c>
      <c r="AK439" s="3" t="n">
        <v>2.3</v>
      </c>
      <c r="AL439" s="1" t="n">
        <v>1412</v>
      </c>
      <c r="AM439" s="1" t="n">
        <v>62</v>
      </c>
      <c r="AN439" s="1" t="n">
        <v>2316</v>
      </c>
      <c r="AO439" s="1" t="n">
        <v>92</v>
      </c>
      <c r="AP439" s="1" t="n">
        <v>148</v>
      </c>
      <c r="AQ439" s="1" t="n">
        <v>171</v>
      </c>
      <c r="AR439" s="1" t="n">
        <v>131</v>
      </c>
      <c r="AS439" s="1" t="n">
        <v>143</v>
      </c>
      <c r="AT439" s="1" t="n">
        <v>3</v>
      </c>
      <c r="AU439" s="1" t="n">
        <v>5985</v>
      </c>
      <c r="AV439" s="1" t="n">
        <f aca="false">((AO439*15)+(AP439*30)+(AQ439*30)+(AR439*30)+(AS439*15))</f>
        <v>17025</v>
      </c>
      <c r="AW439" s="1" t="n">
        <v>5.61</v>
      </c>
      <c r="AX439" s="4" t="n">
        <f aca="false">10000/SQRT((AO439*BE439)*(AVERAGE(AO439:AS439)*AVERAGE(BE439:BI439)))</f>
        <v>4.83637757063836</v>
      </c>
      <c r="AY439" s="4" t="n">
        <v>0</v>
      </c>
      <c r="AZ439" s="2" t="n">
        <f aca="false">(AO439*BE439)/405</f>
        <v>1.71051851851852</v>
      </c>
      <c r="BA439" s="2" t="n">
        <v>0</v>
      </c>
      <c r="BB439" s="2" t="n">
        <f aca="false">1/(LOG(BE439)+LOG(AO439))</f>
        <v>0.352040432953257</v>
      </c>
      <c r="BC439" s="2" t="n">
        <f aca="false">(BF439-BE439)/(AP439-AO439)</f>
        <v>0.861964285714286</v>
      </c>
      <c r="BD439" s="2" t="n">
        <f aca="false">(20*BE439)/((AO439/18)-3.5)</f>
        <v>93.4758620689656</v>
      </c>
      <c r="BE439" s="3" t="n">
        <v>7.53</v>
      </c>
      <c r="BF439" s="3" t="n">
        <v>55.8</v>
      </c>
      <c r="BG439" s="3" t="n">
        <v>68.1</v>
      </c>
      <c r="BH439" s="3" t="n">
        <v>41.4</v>
      </c>
      <c r="BI439" s="3" t="n">
        <v>52.4</v>
      </c>
      <c r="BJ439" s="2" t="n">
        <f aca="false">((BE439*15)+(BF439*30)+(BG439*30)+(BH439*30)+(BI439*15))-(BE439*120)</f>
        <v>4954.35</v>
      </c>
      <c r="BK439" s="2" t="n">
        <f aca="false">((BE439*15)+(BF439*30)+(BG439*30)+(BH439*30)+(BI439*15))</f>
        <v>5857.95</v>
      </c>
      <c r="BL439" s="2" t="n">
        <f aca="false">(1/BE439)</f>
        <v>0.132802124833997</v>
      </c>
      <c r="BM439" s="2" t="n">
        <f aca="false">(BJ439/AU439)</f>
        <v>0.827794486215539</v>
      </c>
      <c r="BN439" s="2" t="n">
        <f aca="false">(BK439/AV439)</f>
        <v>0.344079295154185</v>
      </c>
      <c r="BO439" s="2" t="n">
        <f aca="false">(AX439*BM439)</f>
        <v>4.00352668623093</v>
      </c>
      <c r="BP439" s="2" t="n">
        <f aca="false">(AX439*BN439)</f>
        <v>1.66409738560475</v>
      </c>
      <c r="BQ439" s="2" t="n">
        <v>2</v>
      </c>
      <c r="BR439" s="4" t="n">
        <f aca="false">(BC439*BL439)</f>
        <v>0.114470688673876</v>
      </c>
      <c r="BS439" s="1" t="n">
        <v>147</v>
      </c>
      <c r="BT439" s="1" t="n">
        <v>0</v>
      </c>
      <c r="BU439" s="1" t="n">
        <v>31</v>
      </c>
      <c r="BV439" s="1" t="n">
        <v>1</v>
      </c>
      <c r="BW439" s="1" t="n">
        <v>86</v>
      </c>
      <c r="BX439" s="1" t="n">
        <v>0</v>
      </c>
      <c r="BY439" s="1" t="n">
        <v>30</v>
      </c>
      <c r="BZ439" s="1" t="n">
        <v>148</v>
      </c>
      <c r="CA439" s="1" t="n">
        <v>0</v>
      </c>
      <c r="CB439" s="1" t="n">
        <v>4</v>
      </c>
      <c r="CC439" s="1" t="n">
        <v>1</v>
      </c>
      <c r="CL439" s="4" t="n">
        <v>0.045</v>
      </c>
      <c r="CM439" s="4" t="n">
        <v>0.035</v>
      </c>
      <c r="CN439" s="1" t="n">
        <v>1915</v>
      </c>
      <c r="CO439" s="1" t="n">
        <v>11.9268929503916</v>
      </c>
      <c r="CP439" s="1" t="n">
        <v>28.3018276762402</v>
      </c>
      <c r="CQ439" s="1" t="n">
        <v>10.668407310705</v>
      </c>
      <c r="CR439" s="1" t="n">
        <v>12.7832898172324</v>
      </c>
      <c r="CS439" s="1" t="n">
        <v>3.90078328981723</v>
      </c>
      <c r="CT439" s="1" t="n">
        <v>62.0992167101828</v>
      </c>
      <c r="CU439" s="1" t="n">
        <v>10.08</v>
      </c>
      <c r="CV439" s="1" t="n">
        <v>4.03</v>
      </c>
      <c r="CW439" s="1" t="n">
        <v>8.8</v>
      </c>
      <c r="CX439" s="1" t="n">
        <v>0</v>
      </c>
      <c r="CY439" s="1" t="n">
        <v>2.42</v>
      </c>
      <c r="CZ439" s="1" t="n">
        <v>0.63</v>
      </c>
      <c r="DA439" s="1" t="n">
        <v>0</v>
      </c>
      <c r="DB439" s="1" t="n">
        <v>0.96</v>
      </c>
      <c r="DC439" s="1" t="n">
        <v>0</v>
      </c>
      <c r="DD439" s="1" t="n">
        <v>57.1</v>
      </c>
      <c r="DE439" s="1" t="n">
        <v>60.22</v>
      </c>
      <c r="DF439" s="1" t="n">
        <v>22.7</v>
      </c>
      <c r="DG439" s="1" t="n">
        <v>27.2</v>
      </c>
      <c r="DH439" s="1" t="n">
        <v>8.3</v>
      </c>
      <c r="DI439" s="1" t="n">
        <v>172</v>
      </c>
      <c r="DJ439" s="1" t="n">
        <v>297.3</v>
      </c>
      <c r="DK439" s="1" t="n">
        <v>113.9</v>
      </c>
      <c r="DL439" s="1" t="n">
        <v>9.3</v>
      </c>
      <c r="DM439" s="1" t="n">
        <v>3183</v>
      </c>
      <c r="DN439" s="1" t="n">
        <v>739</v>
      </c>
      <c r="DO439" s="1" t="n">
        <v>1.11</v>
      </c>
      <c r="DP439" s="1" t="n">
        <v>1.22</v>
      </c>
      <c r="DQ439" s="1" t="n">
        <v>1.36</v>
      </c>
      <c r="DR439" s="1" t="n">
        <v>0.86</v>
      </c>
      <c r="DS439" s="1" t="n">
        <v>78.4</v>
      </c>
      <c r="DT439" s="1" t="n">
        <v>140.6</v>
      </c>
      <c r="DU439" s="1" t="n">
        <v>1.21</v>
      </c>
      <c r="DV439" s="1" t="n">
        <v>11.76</v>
      </c>
      <c r="DW439" s="1" t="n">
        <v>1.62</v>
      </c>
      <c r="DX439" s="1" t="n">
        <v>662</v>
      </c>
      <c r="DY439" s="1" t="n">
        <v>17.35</v>
      </c>
      <c r="DZ439" s="1" t="n">
        <v>1994</v>
      </c>
      <c r="EA439" s="1" t="n">
        <v>816</v>
      </c>
      <c r="EB439" s="1" t="n">
        <v>2789</v>
      </c>
      <c r="EC439" s="1" t="n">
        <v>708</v>
      </c>
      <c r="ED439" s="1" t="n">
        <v>72</v>
      </c>
      <c r="EE439" s="1" t="n">
        <v>5.5</v>
      </c>
      <c r="EF439" s="1" t="n">
        <v>0</v>
      </c>
      <c r="EG439" s="1" t="n">
        <v>1</v>
      </c>
      <c r="EH439" s="1" t="n">
        <v>2</v>
      </c>
      <c r="EI439" s="1" t="n">
        <v>250</v>
      </c>
      <c r="EJ439" s="1" t="n">
        <v>1</v>
      </c>
      <c r="EK439" s="1" t="n">
        <v>3</v>
      </c>
      <c r="EL439" s="1" t="n">
        <v>250</v>
      </c>
      <c r="EM439" s="1" t="n">
        <v>2000</v>
      </c>
      <c r="EN439" s="1" t="n">
        <v>900</v>
      </c>
      <c r="EO439" s="1" t="n">
        <v>3</v>
      </c>
      <c r="EP439" s="1" t="n">
        <v>1</v>
      </c>
      <c r="EQ439" s="1" t="n">
        <v>2</v>
      </c>
      <c r="ER439" s="1" t="n">
        <v>600</v>
      </c>
      <c r="ES439" s="1" t="n">
        <v>7</v>
      </c>
      <c r="ET439" s="1" t="n">
        <v>0</v>
      </c>
      <c r="EU439" s="1" t="n">
        <v>0</v>
      </c>
      <c r="EV439" s="1" t="n">
        <v>0</v>
      </c>
      <c r="EW439" s="1" t="n">
        <v>0</v>
      </c>
      <c r="EX439" s="1" t="n">
        <v>1</v>
      </c>
      <c r="EY439" s="1" t="n">
        <v>3</v>
      </c>
      <c r="EZ439" s="1" t="n">
        <v>10</v>
      </c>
      <c r="FA439" s="1" t="n">
        <v>0</v>
      </c>
      <c r="FB439" s="1" t="n">
        <v>0</v>
      </c>
      <c r="FC439" s="1" t="n">
        <v>0</v>
      </c>
      <c r="FD439" s="1" t="n">
        <v>0</v>
      </c>
      <c r="FE439" s="1" t="n">
        <v>0</v>
      </c>
      <c r="FF439" s="1" t="n">
        <v>1</v>
      </c>
      <c r="FG439" s="1" t="n">
        <v>1</v>
      </c>
      <c r="FH439" s="1" t="n">
        <v>1</v>
      </c>
      <c r="FI439" s="1" t="n">
        <v>6</v>
      </c>
      <c r="FJ439" s="1" t="n">
        <v>5</v>
      </c>
      <c r="FK439" s="1" t="n">
        <v>0</v>
      </c>
      <c r="FL439" s="1" t="n">
        <v>5</v>
      </c>
      <c r="FQ439" s="1" t="n">
        <v>20.14001</v>
      </c>
      <c r="FR439" s="1" t="n">
        <v>64533.86</v>
      </c>
      <c r="FS439" s="1" t="n">
        <v>0</v>
      </c>
      <c r="FT439" s="1" t="n">
        <v>2</v>
      </c>
      <c r="FV439" s="1" t="n">
        <v>1</v>
      </c>
      <c r="FW439" s="1" t="n">
        <v>1629.19</v>
      </c>
      <c r="FX439" s="1" t="n">
        <v>55.29</v>
      </c>
      <c r="FY439" s="1" t="n">
        <v>38.74</v>
      </c>
      <c r="FZ439" s="1" t="n">
        <v>39.58</v>
      </c>
      <c r="GA439" s="1" t="n">
        <v>12.91</v>
      </c>
      <c r="GB439" s="1" t="n">
        <v>241.04</v>
      </c>
      <c r="GC439" s="1" t="n">
        <v>21.87</v>
      </c>
      <c r="GD439" s="1" t="n">
        <v>37.03</v>
      </c>
      <c r="GE439" s="1" t="n">
        <v>51.15</v>
      </c>
      <c r="GF439" s="1" t="n">
        <v>57.4</v>
      </c>
      <c r="GG439" s="1" t="n">
        <v>0.76</v>
      </c>
      <c r="GH439" s="1" t="n">
        <v>18.1</v>
      </c>
      <c r="GI439" s="1" t="n">
        <v>6.6</v>
      </c>
      <c r="GJ439" s="1" t="n">
        <v>21.63</v>
      </c>
      <c r="GK439" s="1" t="n">
        <v>20.13</v>
      </c>
      <c r="GL439" s="1" t="n">
        <v>13.01</v>
      </c>
      <c r="GM439" s="1" t="n">
        <v>6.01</v>
      </c>
      <c r="GN439" s="1" t="n">
        <v>0</v>
      </c>
      <c r="GO439" s="1" t="n">
        <v>13.51</v>
      </c>
      <c r="GP439" s="1" t="n">
        <v>5.39</v>
      </c>
      <c r="GQ439" s="1" t="n">
        <v>4.23</v>
      </c>
      <c r="GR439" s="1" t="n">
        <v>0.55</v>
      </c>
      <c r="GS439" s="1" t="n">
        <v>1593.83</v>
      </c>
      <c r="GT439" s="1" t="n">
        <v>6.31</v>
      </c>
      <c r="GU439" s="1" t="n">
        <v>0.06</v>
      </c>
      <c r="GV439" s="1" t="n">
        <v>301.07</v>
      </c>
      <c r="GW439" s="1" t="n">
        <v>1521.45</v>
      </c>
      <c r="GX439" s="1" t="n">
        <v>3231.52</v>
      </c>
      <c r="GY439" s="1" t="n">
        <v>1320.73</v>
      </c>
      <c r="GZ439" s="1" t="n">
        <v>6.39</v>
      </c>
      <c r="HA439" s="1" t="n">
        <v>1.07</v>
      </c>
      <c r="HB439" s="1" t="n">
        <v>1.19</v>
      </c>
      <c r="HC439" s="1" t="n">
        <v>0</v>
      </c>
      <c r="HD439" s="1" t="n">
        <v>41.4</v>
      </c>
      <c r="HE439" s="1" t="n">
        <v>120.46</v>
      </c>
      <c r="HF439" s="1" t="n">
        <v>1.03</v>
      </c>
      <c r="HG439" s="1" t="n">
        <v>2.19</v>
      </c>
      <c r="HH439" s="1" t="n">
        <v>6.87</v>
      </c>
      <c r="HI439" s="1" t="n">
        <v>5.04</v>
      </c>
      <c r="HJ439" s="1" t="n">
        <v>1.21</v>
      </c>
      <c r="HK439" s="1" t="n">
        <v>0.75</v>
      </c>
      <c r="HL439" s="1" t="n">
        <v>205.46</v>
      </c>
      <c r="HM439" s="1" t="n">
        <v>4.06</v>
      </c>
      <c r="HN439" s="1" t="n">
        <v>34.36</v>
      </c>
      <c r="HO439" s="1" t="n">
        <v>2674.9</v>
      </c>
      <c r="HP439" s="1" t="n">
        <v>3346.78</v>
      </c>
      <c r="HQ439" s="1" t="n">
        <v>16.1</v>
      </c>
      <c r="HR439" s="1" t="n">
        <v>1175.58</v>
      </c>
      <c r="HS439" s="1" t="n">
        <v>319.23</v>
      </c>
      <c r="HT439" s="1" t="n">
        <v>4321.48</v>
      </c>
      <c r="HU439" s="1" t="n">
        <v>401.6</v>
      </c>
      <c r="HV439" s="1" t="n">
        <v>443.68</v>
      </c>
      <c r="HW439" s="1" t="n">
        <v>5.32</v>
      </c>
      <c r="HX439" s="1" t="n">
        <v>6.22</v>
      </c>
      <c r="HY439" s="1" t="n">
        <v>3.28</v>
      </c>
      <c r="HZ439" s="1" t="n">
        <v>0.22</v>
      </c>
      <c r="IA439" s="1" t="n">
        <v>3.91</v>
      </c>
      <c r="IB439" s="1" t="n">
        <v>0.61</v>
      </c>
      <c r="IC439" s="1" t="n">
        <v>8.61</v>
      </c>
      <c r="ID439" s="1" t="n">
        <v>3.78</v>
      </c>
      <c r="IE439" s="1" t="n">
        <v>26.38</v>
      </c>
      <c r="IF439" s="1" t="n">
        <v>18.6</v>
      </c>
      <c r="IG439" s="1" t="n">
        <v>5.87</v>
      </c>
      <c r="IH439" s="1" t="n">
        <v>174.02</v>
      </c>
      <c r="II439" s="1" t="n">
        <v>0</v>
      </c>
      <c r="IJ439" s="1" t="n">
        <v>6.23</v>
      </c>
      <c r="IK439" s="1" t="n">
        <v>25.47</v>
      </c>
      <c r="IL439" s="1" t="n">
        <v>1974110.1</v>
      </c>
      <c r="IM439" s="1" t="n">
        <v>8189.97</v>
      </c>
      <c r="IN439" s="1" t="n">
        <v>50.87</v>
      </c>
      <c r="IO439" s="1" t="n">
        <v>1.2</v>
      </c>
      <c r="IP439" s="1" t="n">
        <v>0.77</v>
      </c>
      <c r="IQ439" s="1" t="n">
        <v>0.44</v>
      </c>
      <c r="IR439" s="1" t="n">
        <v>0.9</v>
      </c>
      <c r="IS439" s="1" t="n">
        <v>1.01</v>
      </c>
      <c r="IT439" s="1" t="n">
        <v>0.86</v>
      </c>
      <c r="IU439" s="1" t="n">
        <v>3.78</v>
      </c>
      <c r="IV439" s="1" t="n">
        <v>5.53</v>
      </c>
      <c r="IW439" s="1" t="n">
        <v>12.15</v>
      </c>
      <c r="IX439" s="1" t="n">
        <v>15.55</v>
      </c>
      <c r="IY439" s="1" t="n">
        <v>5.41</v>
      </c>
      <c r="IZ439" s="1" t="n">
        <v>4.28</v>
      </c>
      <c r="JA439" s="1" t="n">
        <v>1.08</v>
      </c>
      <c r="JB439" s="1" t="n">
        <v>0.22</v>
      </c>
      <c r="JC439" s="1" t="n">
        <v>16.24</v>
      </c>
      <c r="JD439" s="1" t="n">
        <v>12.01</v>
      </c>
      <c r="JE439" s="1" t="n">
        <v>1.09</v>
      </c>
      <c r="JF439" s="1" t="n">
        <v>0</v>
      </c>
      <c r="JG439" s="1" t="n">
        <v>0</v>
      </c>
      <c r="JH439" s="1" t="n">
        <v>4.25</v>
      </c>
      <c r="JI439" s="1" t="n">
        <v>4.02</v>
      </c>
      <c r="JJ439" s="1" t="n">
        <v>0.14</v>
      </c>
      <c r="JK439" s="1" t="n">
        <v>0.09</v>
      </c>
      <c r="JL439" s="1" t="n">
        <v>0.79</v>
      </c>
      <c r="JM439" s="1" t="n">
        <v>0.54</v>
      </c>
      <c r="JN439" s="1" t="n">
        <v>0</v>
      </c>
      <c r="JO439" s="1" t="n">
        <v>0.01</v>
      </c>
      <c r="JP439" s="1" t="n">
        <v>0.01</v>
      </c>
      <c r="JQ439" s="1" t="n">
        <v>0</v>
      </c>
      <c r="JR439" s="1" t="n">
        <v>0</v>
      </c>
      <c r="JS439" s="1" t="n">
        <v>0</v>
      </c>
      <c r="JT439" s="1" t="n">
        <v>0.01</v>
      </c>
      <c r="JU439" s="1" t="n">
        <v>0.01</v>
      </c>
      <c r="JV439" s="1" t="n">
        <v>58</v>
      </c>
      <c r="JW439" s="1" t="n">
        <v>3480</v>
      </c>
      <c r="JX439" s="1" t="n">
        <v>52.2</v>
      </c>
      <c r="JY439" s="1" t="n">
        <v>0.125</v>
      </c>
      <c r="JZ439" s="1" t="n">
        <v>0.125</v>
      </c>
      <c r="KA439" s="1" t="n">
        <v>7.5</v>
      </c>
      <c r="KB439" s="1" t="n">
        <v>16.4696</v>
      </c>
      <c r="KC439" s="1" t="n">
        <v>6.742</v>
      </c>
      <c r="KD439" s="1" t="n">
        <v>404.52</v>
      </c>
      <c r="KE439" s="1" t="n">
        <v>6.867</v>
      </c>
      <c r="KF439" s="1" t="n">
        <v>64.867</v>
      </c>
      <c r="KG439" s="1" t="n">
        <v>16.5946</v>
      </c>
    </row>
    <row r="440" customFormat="false" ht="15" hidden="false" customHeight="true" outlineLevel="0" collapsed="false">
      <c r="A440" s="1" t="n">
        <v>31517</v>
      </c>
      <c r="B440" s="1" t="n">
        <v>1</v>
      </c>
      <c r="C440" s="1" t="n">
        <v>49</v>
      </c>
      <c r="D440" s="1" t="n">
        <v>1</v>
      </c>
      <c r="E440" s="1" t="n">
        <v>1</v>
      </c>
      <c r="F440" s="1" t="n">
        <v>1</v>
      </c>
      <c r="G440" s="1" t="n">
        <v>1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</v>
      </c>
      <c r="N440" s="1" t="n">
        <v>0</v>
      </c>
      <c r="O440" s="1" t="n">
        <v>1</v>
      </c>
      <c r="P440" s="1" t="n">
        <f aca="false">SUM(E440:O440)</f>
        <v>5</v>
      </c>
      <c r="Q440" s="1" t="n">
        <v>140</v>
      </c>
      <c r="R440" s="1" t="n">
        <v>90</v>
      </c>
      <c r="S440" s="1" t="n">
        <v>50</v>
      </c>
      <c r="T440" s="2" t="n">
        <v>106.666666666667</v>
      </c>
      <c r="U440" s="3" t="n">
        <v>99.7</v>
      </c>
      <c r="V440" s="3" t="n">
        <v>177</v>
      </c>
      <c r="W440" s="2" t="n">
        <v>31.8235500654346</v>
      </c>
      <c r="X440" s="2" t="n">
        <v>2</v>
      </c>
      <c r="Y440" s="3" t="n">
        <v>107</v>
      </c>
      <c r="Z440" s="3" t="n">
        <v>105</v>
      </c>
      <c r="AA440" s="2" t="n">
        <v>42.0212503391496</v>
      </c>
      <c r="AB440" s="2" t="n">
        <v>0.604519774011299</v>
      </c>
      <c r="AC440" s="2" t="n">
        <v>1.01904761904762</v>
      </c>
      <c r="AD440" s="3" t="n">
        <v>31.1</v>
      </c>
      <c r="AE440" s="3" t="n">
        <v>31</v>
      </c>
      <c r="AF440" s="3" t="n">
        <v>68.7</v>
      </c>
      <c r="AG440" s="1" t="n">
        <v>15</v>
      </c>
      <c r="AH440" s="3" t="n">
        <v>48.7</v>
      </c>
      <c r="AI440" s="3" t="n">
        <v>48.6</v>
      </c>
      <c r="AJ440" s="3" t="n">
        <v>65.3</v>
      </c>
      <c r="AK440" s="3" t="n">
        <v>3.4</v>
      </c>
      <c r="AL440" s="1" t="n">
        <v>2040</v>
      </c>
      <c r="AM440" s="1" t="n">
        <v>64</v>
      </c>
      <c r="AN440" s="1" t="n">
        <v>3631</v>
      </c>
      <c r="AO440" s="1" t="n">
        <v>140</v>
      </c>
      <c r="AQ440" s="1" t="n">
        <v>291</v>
      </c>
      <c r="AR440" s="1" t="n">
        <v>272</v>
      </c>
      <c r="AS440" s="1" t="n">
        <v>255</v>
      </c>
      <c r="AT440" s="1" t="n">
        <v>5</v>
      </c>
      <c r="AU440" s="1" t="n">
        <v>6015</v>
      </c>
      <c r="AV440" s="1" t="n">
        <f aca="false">((((AO440+AQ440)/2)*60)+(((AQ440+AS440)/2)*60))</f>
        <v>29310</v>
      </c>
      <c r="AW440" s="1" t="n">
        <v>7.05</v>
      </c>
      <c r="AX440" s="4" t="n">
        <f aca="false">10000/SQRT((AO440*BE440)*(AVERAGE(AO440:AS440)*AVERAGE(BE440:BI440)))</f>
        <v>1.92660394290835</v>
      </c>
      <c r="AY440" s="4" t="n">
        <v>1</v>
      </c>
      <c r="AZ440" s="2" t="n">
        <f aca="false">(AO440*BE440)/405</f>
        <v>6.15308641975309</v>
      </c>
      <c r="BA440" s="2" t="n">
        <v>1</v>
      </c>
      <c r="BB440" s="2" t="n">
        <f aca="false">1/(LOG(BE440)+LOG(AO440))</f>
        <v>0.294416563174128</v>
      </c>
      <c r="BC440" s="2" t="n">
        <f aca="false">(BF440-BE440)/(AP440-AO440)</f>
        <v>-0.190714285714286</v>
      </c>
      <c r="BD440" s="2" t="n">
        <f aca="false">(20*BE440)/((AO440/18)-3.5)</f>
        <v>83.2207792207792</v>
      </c>
      <c r="BE440" s="3" t="n">
        <v>17.8</v>
      </c>
      <c r="BF440" s="3" t="n">
        <v>44.5</v>
      </c>
      <c r="BG440" s="3" t="n">
        <v>48</v>
      </c>
      <c r="BH440" s="3" t="n">
        <v>58.8</v>
      </c>
      <c r="BI440" s="3" t="n">
        <v>56.6</v>
      </c>
      <c r="BJ440" s="2" t="n">
        <f aca="false">((BE440*15)+(BF440*30)+(BG440*30)+(BH440*30)+(BI440*15))-(BE440*120)</f>
        <v>3519</v>
      </c>
      <c r="BK440" s="2" t="n">
        <f aca="false">((BE440*15)+(BF440*30)+(BG440*30)+(BH440*30)+(BI440*15))</f>
        <v>5655</v>
      </c>
      <c r="BL440" s="2" t="n">
        <f aca="false">(1/BE440)</f>
        <v>0.0561797752808989</v>
      </c>
      <c r="BM440" s="2" t="n">
        <f aca="false">(BJ440/AU440)</f>
        <v>0.585037406483791</v>
      </c>
      <c r="BN440" s="2" t="n">
        <f aca="false">(BK440/AV440)</f>
        <v>0.192937563971341</v>
      </c>
      <c r="BO440" s="2" t="n">
        <f aca="false">(AX440*BM440)</f>
        <v>1.12713537408055</v>
      </c>
      <c r="BP440" s="2" t="n">
        <f aca="false">(AX440*BN440)</f>
        <v>0.371714271482317</v>
      </c>
      <c r="BQ440" s="2" t="n">
        <v>1</v>
      </c>
      <c r="BR440" s="4" t="n">
        <f aca="false">(BC440*BL440)</f>
        <v>-0.0107142857142857</v>
      </c>
      <c r="BS440" s="1" t="n">
        <v>183</v>
      </c>
      <c r="BT440" s="1" t="n">
        <v>0</v>
      </c>
      <c r="BU440" s="1" t="n">
        <v>29</v>
      </c>
      <c r="BV440" s="1" t="n">
        <v>1</v>
      </c>
      <c r="BW440" s="1" t="n">
        <v>89</v>
      </c>
      <c r="BX440" s="1" t="n">
        <v>0</v>
      </c>
      <c r="BY440" s="1" t="n">
        <v>65</v>
      </c>
      <c r="BZ440" s="1" t="n">
        <v>325</v>
      </c>
      <c r="CA440" s="1" t="n">
        <v>1</v>
      </c>
      <c r="CB440" s="1" t="n">
        <v>5</v>
      </c>
      <c r="CC440" s="1" t="n">
        <v>2</v>
      </c>
      <c r="CL440" s="4" t="n">
        <v>0.04</v>
      </c>
      <c r="CM440" s="4" t="n">
        <v>0.0425</v>
      </c>
      <c r="FN440" s="1" t="n">
        <v>6</v>
      </c>
      <c r="FO440" s="1" t="n">
        <v>2</v>
      </c>
      <c r="FP440" s="1" t="n">
        <v>2</v>
      </c>
      <c r="FQ440" s="1" t="n">
        <v>22.37036</v>
      </c>
      <c r="FR440" s="1" t="n">
        <v>279.6619</v>
      </c>
      <c r="FS440" s="1" t="n">
        <v>0.02</v>
      </c>
      <c r="FT440" s="1" t="n">
        <v>4</v>
      </c>
      <c r="FU440" s="1" t="n">
        <v>4</v>
      </c>
      <c r="FV440" s="1" t="n">
        <v>1</v>
      </c>
      <c r="FW440" s="1" t="n">
        <v>722.59</v>
      </c>
      <c r="FX440" s="1" t="n">
        <v>22.38</v>
      </c>
      <c r="FY440" s="1" t="n">
        <v>6.28</v>
      </c>
      <c r="FZ440" s="1" t="n">
        <v>6.93</v>
      </c>
      <c r="GA440" s="1" t="n">
        <v>6.19</v>
      </c>
      <c r="GB440" s="1" t="n">
        <v>112.92</v>
      </c>
      <c r="GC440" s="1" t="n">
        <v>14.94</v>
      </c>
      <c r="GD440" s="1" t="n">
        <v>14.8</v>
      </c>
      <c r="GE440" s="1" t="n">
        <v>1.89</v>
      </c>
      <c r="GF440" s="1" t="n">
        <v>31.71</v>
      </c>
      <c r="GG440" s="1" t="n">
        <v>0.61</v>
      </c>
      <c r="GH440" s="1" t="n">
        <v>9.54</v>
      </c>
      <c r="GI440" s="1" t="n">
        <v>3.1</v>
      </c>
      <c r="GJ440" s="1" t="n">
        <v>12.57</v>
      </c>
      <c r="GK440" s="1" t="n">
        <v>12.42</v>
      </c>
      <c r="GL440" s="1" t="n">
        <v>7.53</v>
      </c>
      <c r="GM440" s="1" t="n">
        <v>3.32</v>
      </c>
      <c r="GN440" s="1" t="n">
        <v>0</v>
      </c>
      <c r="GO440" s="1" t="n">
        <v>5.78</v>
      </c>
      <c r="GP440" s="1" t="n">
        <v>2.63</v>
      </c>
      <c r="GQ440" s="1" t="n">
        <v>1.89</v>
      </c>
      <c r="GR440" s="1" t="n">
        <v>0.56</v>
      </c>
      <c r="GS440" s="1" t="n">
        <v>243.16</v>
      </c>
      <c r="GT440" s="1" t="n">
        <v>5.59</v>
      </c>
      <c r="GU440" s="1" t="n">
        <v>0.19</v>
      </c>
      <c r="GV440" s="1" t="n">
        <v>116.57</v>
      </c>
      <c r="GW440" s="1" t="n">
        <v>350.13</v>
      </c>
      <c r="GX440" s="1" t="n">
        <v>1391.31</v>
      </c>
      <c r="GY440" s="1" t="n">
        <v>760.44</v>
      </c>
      <c r="GZ440" s="1" t="n">
        <v>2.36</v>
      </c>
      <c r="HA440" s="1" t="n">
        <v>1.32</v>
      </c>
      <c r="HB440" s="1" t="n">
        <v>0.8</v>
      </c>
      <c r="HC440" s="1" t="n">
        <v>0</v>
      </c>
      <c r="HD440" s="1" t="n">
        <v>21.77</v>
      </c>
      <c r="HE440" s="1" t="n">
        <v>172.95</v>
      </c>
      <c r="HF440" s="1" t="n">
        <v>0.71</v>
      </c>
      <c r="HG440" s="1" t="n">
        <v>0.45</v>
      </c>
      <c r="HH440" s="1" t="n">
        <v>6.5</v>
      </c>
      <c r="HI440" s="1" t="n">
        <v>1.67</v>
      </c>
      <c r="HJ440" s="1" t="n">
        <v>0.67</v>
      </c>
      <c r="HK440" s="1" t="n">
        <v>0.22</v>
      </c>
      <c r="HL440" s="1" t="n">
        <v>160.78</v>
      </c>
      <c r="HM440" s="1" t="n">
        <v>1.1</v>
      </c>
      <c r="HN440" s="1" t="n">
        <v>20.77</v>
      </c>
      <c r="HO440" s="1" t="n">
        <v>2015.07</v>
      </c>
      <c r="HP440" s="1" t="n">
        <v>3131.07</v>
      </c>
      <c r="HQ440" s="1" t="n">
        <v>47.23</v>
      </c>
      <c r="HR440" s="1" t="n">
        <v>1066.75</v>
      </c>
      <c r="HS440" s="1" t="n">
        <v>408.21</v>
      </c>
      <c r="HT440" s="1" t="n">
        <v>1748.36</v>
      </c>
      <c r="HU440" s="1" t="n">
        <v>492.58</v>
      </c>
      <c r="HV440" s="1" t="n">
        <v>88.81</v>
      </c>
      <c r="HW440" s="1" t="n">
        <v>4.58</v>
      </c>
      <c r="HX440" s="1" t="n">
        <v>2.47</v>
      </c>
      <c r="HY440" s="1" t="n">
        <v>2.23</v>
      </c>
      <c r="HZ440" s="1" t="n">
        <v>0.28</v>
      </c>
      <c r="IA440" s="1" t="n">
        <v>1.68</v>
      </c>
      <c r="IB440" s="1" t="n">
        <v>0.33</v>
      </c>
      <c r="IC440" s="1" t="n">
        <v>4.8</v>
      </c>
      <c r="ID440" s="1" t="n">
        <v>2.43</v>
      </c>
      <c r="IE440" s="1" t="n">
        <v>5.75</v>
      </c>
      <c r="IF440" s="1" t="n">
        <v>7.58</v>
      </c>
      <c r="IG440" s="1" t="n">
        <v>6.37</v>
      </c>
      <c r="IH440" s="1" t="n">
        <v>67.58</v>
      </c>
      <c r="II440" s="1" t="n">
        <v>0.21</v>
      </c>
      <c r="IJ440" s="1" t="n">
        <v>56.15</v>
      </c>
      <c r="IK440" s="1" t="n">
        <v>36.51</v>
      </c>
      <c r="IL440" s="1" t="n">
        <v>752290.47</v>
      </c>
      <c r="IM440" s="1" t="n">
        <v>6662.15</v>
      </c>
      <c r="IN440" s="1" t="n">
        <v>20.88</v>
      </c>
      <c r="IO440" s="1" t="n">
        <v>0.04</v>
      </c>
      <c r="IP440" s="1" t="n">
        <v>0.02</v>
      </c>
      <c r="IQ440" s="1" t="n">
        <v>0.01</v>
      </c>
      <c r="IR440" s="1" t="n">
        <v>0.03</v>
      </c>
      <c r="IS440" s="1" t="n">
        <v>0.04</v>
      </c>
      <c r="IT440" s="1" t="n">
        <v>0.02</v>
      </c>
      <c r="IU440" s="1" t="n">
        <v>0.23</v>
      </c>
      <c r="IV440" s="1" t="n">
        <v>0.24</v>
      </c>
      <c r="IW440" s="1" t="n">
        <v>2.57</v>
      </c>
      <c r="IX440" s="1" t="n">
        <v>1.88</v>
      </c>
      <c r="IY440" s="1" t="n">
        <v>1.03</v>
      </c>
      <c r="IZ440" s="1" t="n">
        <v>0.57</v>
      </c>
      <c r="JA440" s="1" t="n">
        <v>0.35</v>
      </c>
      <c r="JB440" s="1" t="n">
        <v>0</v>
      </c>
      <c r="JC440" s="1" t="n">
        <v>5.65</v>
      </c>
      <c r="JD440" s="1" t="n">
        <v>3.07</v>
      </c>
      <c r="JE440" s="1" t="n">
        <v>0.22</v>
      </c>
      <c r="JF440" s="1" t="n">
        <v>0.02</v>
      </c>
      <c r="JG440" s="1" t="n">
        <v>0</v>
      </c>
      <c r="JH440" s="1" t="n">
        <v>3.47</v>
      </c>
      <c r="JI440" s="1" t="n">
        <v>1.69</v>
      </c>
      <c r="JJ440" s="1" t="n">
        <v>0.01</v>
      </c>
      <c r="JK440" s="1" t="n">
        <v>0.04</v>
      </c>
      <c r="JL440" s="1" t="n">
        <v>0.25</v>
      </c>
      <c r="JM440" s="1" t="n">
        <v>0.2</v>
      </c>
      <c r="JN440" s="1" t="n">
        <v>0</v>
      </c>
      <c r="JO440" s="1" t="n">
        <v>0.03</v>
      </c>
      <c r="JP440" s="1" t="n">
        <v>0.01</v>
      </c>
      <c r="JQ440" s="1" t="n">
        <v>0</v>
      </c>
      <c r="JR440" s="1" t="n">
        <v>0</v>
      </c>
      <c r="JS440" s="1" t="n">
        <v>0</v>
      </c>
      <c r="JT440" s="1" t="n">
        <v>0.02</v>
      </c>
      <c r="JU440" s="1" t="n">
        <v>0.02</v>
      </c>
      <c r="JV440" s="1" t="n">
        <v>42</v>
      </c>
      <c r="JW440" s="1" t="n">
        <v>2520</v>
      </c>
      <c r="JX440" s="1" t="n">
        <v>37.8</v>
      </c>
      <c r="JY440" s="1" t="n">
        <v>4.484</v>
      </c>
      <c r="JZ440" s="1" t="n">
        <v>3.742</v>
      </c>
      <c r="KA440" s="1" t="n">
        <v>224.52</v>
      </c>
      <c r="KB440" s="1" t="n">
        <v>12.193</v>
      </c>
      <c r="KC440" s="1" t="n">
        <v>4.109</v>
      </c>
      <c r="KD440" s="1" t="n">
        <v>246.54</v>
      </c>
      <c r="KE440" s="1" t="n">
        <v>8.984</v>
      </c>
      <c r="KF440" s="1" t="n">
        <v>50.984</v>
      </c>
      <c r="KG440" s="1" t="n">
        <v>20.072</v>
      </c>
    </row>
    <row r="441" customFormat="false" ht="15" hidden="false" customHeight="true" outlineLevel="0" collapsed="false">
      <c r="A441" s="1" t="n">
        <v>75007</v>
      </c>
      <c r="B441" s="1" t="n">
        <v>2</v>
      </c>
      <c r="C441" s="1" t="n">
        <v>17</v>
      </c>
      <c r="D441" s="1" t="n">
        <v>1</v>
      </c>
      <c r="E441" s="1" t="n">
        <v>1</v>
      </c>
      <c r="F441" s="1" t="n">
        <v>0</v>
      </c>
      <c r="G441" s="1" t="n">
        <v>1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</v>
      </c>
      <c r="N441" s="1" t="n">
        <v>0</v>
      </c>
      <c r="O441" s="1" t="n">
        <v>1</v>
      </c>
      <c r="P441" s="1" t="n">
        <f aca="false">SUM(E441:O441)</f>
        <v>3</v>
      </c>
      <c r="Q441" s="1" t="n">
        <v>110</v>
      </c>
      <c r="R441" s="1" t="n">
        <v>70</v>
      </c>
      <c r="S441" s="1" t="n">
        <v>40</v>
      </c>
      <c r="T441" s="2" t="n">
        <v>83.3333333333333</v>
      </c>
      <c r="U441" s="3" t="n">
        <v>63.4</v>
      </c>
      <c r="V441" s="3" t="n">
        <v>154</v>
      </c>
      <c r="W441" s="2" t="n">
        <v>26.7330072524878</v>
      </c>
      <c r="X441" s="2" t="n">
        <v>1</v>
      </c>
      <c r="Y441" s="3" t="n">
        <v>78.5</v>
      </c>
      <c r="Z441" s="3" t="n">
        <v>94</v>
      </c>
      <c r="AA441" s="2" t="n">
        <v>27.7239370542416</v>
      </c>
      <c r="AB441" s="2" t="n">
        <v>0.50974025974026</v>
      </c>
      <c r="AC441" s="2" t="n">
        <v>0.835106382978723</v>
      </c>
      <c r="AD441" s="3" t="n">
        <v>33.8</v>
      </c>
      <c r="AE441" s="3" t="n">
        <v>21.4</v>
      </c>
      <c r="AF441" s="3" t="n">
        <v>42</v>
      </c>
      <c r="AG441" s="1" t="n">
        <v>3</v>
      </c>
      <c r="AH441" s="3" t="n">
        <v>46.8</v>
      </c>
      <c r="AI441" s="3" t="n">
        <v>29.7</v>
      </c>
      <c r="AJ441" s="3" t="n">
        <v>39.9</v>
      </c>
      <c r="AK441" s="3" t="n">
        <v>2.1</v>
      </c>
      <c r="AL441" s="1" t="n">
        <v>1360</v>
      </c>
      <c r="AM441" s="1" t="n">
        <v>30</v>
      </c>
      <c r="AN441" s="1" t="n">
        <v>2122</v>
      </c>
      <c r="AO441" s="1" t="n">
        <v>95</v>
      </c>
      <c r="AP441" s="1" t="n">
        <v>102</v>
      </c>
      <c r="AQ441" s="1" t="n">
        <v>86</v>
      </c>
      <c r="AR441" s="1" t="n">
        <v>87</v>
      </c>
      <c r="AS441" s="1" t="n">
        <v>96</v>
      </c>
      <c r="AT441" s="1" t="n">
        <v>1</v>
      </c>
      <c r="AU441" s="1" t="n">
        <f aca="false">((AO441*15)+(AP441*30)+(AQ441*30)+(AR441*30)+(AS441*15))-(AO441*120)</f>
        <v>-285</v>
      </c>
      <c r="AV441" s="1" t="n">
        <f aca="false">((AO441*15)+(AP441*30)+(AQ441*30)+(AR441*30)+(AS441*15))</f>
        <v>11115</v>
      </c>
      <c r="BS441" s="1" t="n">
        <v>168</v>
      </c>
      <c r="BT441" s="1" t="n">
        <v>0</v>
      </c>
      <c r="BU441" s="1" t="n">
        <v>40</v>
      </c>
      <c r="BV441" s="1" t="n">
        <v>1</v>
      </c>
      <c r="BW441" s="1" t="n">
        <v>107</v>
      </c>
      <c r="BX441" s="1" t="n">
        <v>0</v>
      </c>
      <c r="BY441" s="1" t="n">
        <v>21</v>
      </c>
      <c r="BZ441" s="1" t="n">
        <v>107</v>
      </c>
      <c r="CA441" s="1" t="n">
        <v>0</v>
      </c>
      <c r="CB441" s="1" t="n">
        <v>2</v>
      </c>
      <c r="CN441" s="1" t="n">
        <v>2046</v>
      </c>
      <c r="CO441" s="1" t="n">
        <v>21.0361681329423</v>
      </c>
      <c r="CP441" s="1" t="n">
        <v>44.4061583577713</v>
      </c>
      <c r="CQ441" s="1" t="n">
        <v>22.6979472140762</v>
      </c>
      <c r="CR441" s="1" t="n">
        <v>12.4926686217009</v>
      </c>
      <c r="CS441" s="1" t="n">
        <v>2.59530791788856</v>
      </c>
      <c r="CT441" s="1" t="n">
        <v>34.9169110459433</v>
      </c>
      <c r="CU441" s="1" t="n">
        <v>4.69</v>
      </c>
      <c r="CV441" s="1" t="n">
        <v>11.36</v>
      </c>
      <c r="CW441" s="1" t="n">
        <v>6.56</v>
      </c>
      <c r="CX441" s="1" t="n">
        <v>0</v>
      </c>
      <c r="CY441" s="1" t="n">
        <v>0</v>
      </c>
      <c r="CZ441" s="1" t="n">
        <v>1</v>
      </c>
      <c r="DA441" s="1" t="n">
        <v>0</v>
      </c>
      <c r="DB441" s="1" t="n">
        <v>1.86</v>
      </c>
      <c r="DC441" s="1" t="n">
        <v>0</v>
      </c>
      <c r="DD441" s="1" t="n">
        <v>107.6</v>
      </c>
      <c r="DE441" s="1" t="n">
        <v>100.95</v>
      </c>
      <c r="DF441" s="1" t="n">
        <v>51.6</v>
      </c>
      <c r="DG441" s="1" t="n">
        <v>28.4</v>
      </c>
      <c r="DH441" s="1" t="n">
        <v>5.9</v>
      </c>
      <c r="DI441" s="1" t="n">
        <v>524</v>
      </c>
      <c r="DJ441" s="1" t="n">
        <v>178.6</v>
      </c>
      <c r="DK441" s="1" t="n">
        <v>1.7</v>
      </c>
      <c r="DL441" s="1" t="n">
        <v>4.7</v>
      </c>
      <c r="DM441" s="1" t="n">
        <v>1950</v>
      </c>
      <c r="DN441" s="1" t="n">
        <v>541</v>
      </c>
      <c r="DO441" s="1" t="n">
        <v>1.37</v>
      </c>
      <c r="DP441" s="1" t="n">
        <v>1.76</v>
      </c>
      <c r="DQ441" s="1" t="n">
        <v>0.73</v>
      </c>
      <c r="DR441" s="1" t="n">
        <v>4.86</v>
      </c>
      <c r="DS441" s="1" t="n">
        <v>3.7</v>
      </c>
      <c r="DT441" s="1" t="n">
        <v>113.9</v>
      </c>
      <c r="DU441" s="1" t="n">
        <v>2.99</v>
      </c>
      <c r="DV441" s="1" t="n">
        <v>8.98</v>
      </c>
      <c r="DW441" s="1" t="n">
        <v>0.76</v>
      </c>
      <c r="DX441" s="1" t="n">
        <v>2450</v>
      </c>
      <c r="DY441" s="1" t="n">
        <v>7.76</v>
      </c>
      <c r="DZ441" s="1" t="n">
        <v>1481</v>
      </c>
      <c r="EA441" s="1" t="n">
        <v>154</v>
      </c>
      <c r="EB441" s="1" t="n">
        <v>3209</v>
      </c>
      <c r="EC441" s="1" t="n">
        <v>1750</v>
      </c>
      <c r="ED441" s="1" t="n">
        <v>82</v>
      </c>
      <c r="EE441" s="1" t="n">
        <v>11.1</v>
      </c>
      <c r="EF441" s="1" t="n">
        <v>0</v>
      </c>
      <c r="EG441" s="1" t="s">
        <v>425</v>
      </c>
      <c r="EH441" s="1" t="s">
        <v>425</v>
      </c>
      <c r="EI441" s="1" t="s">
        <v>425</v>
      </c>
      <c r="EJ441" s="1" t="s">
        <v>425</v>
      </c>
      <c r="EK441" s="1" t="s">
        <v>425</v>
      </c>
      <c r="EL441" s="1" t="s">
        <v>425</v>
      </c>
      <c r="EM441" s="1" t="n">
        <v>2000</v>
      </c>
      <c r="EN441" s="1" t="n">
        <v>0</v>
      </c>
      <c r="EO441" s="1" t="n">
        <v>3</v>
      </c>
      <c r="EP441" s="1" t="n">
        <v>1</v>
      </c>
      <c r="EQ441" s="1" t="n">
        <v>4</v>
      </c>
      <c r="ER441" s="1" t="n">
        <v>400</v>
      </c>
      <c r="ES441" s="1" t="n">
        <v>3</v>
      </c>
      <c r="ET441" s="1" t="n">
        <v>0</v>
      </c>
      <c r="EU441" s="1" t="n">
        <v>0</v>
      </c>
      <c r="EV441" s="1" t="n">
        <v>0</v>
      </c>
      <c r="EW441" s="1" t="n">
        <v>0</v>
      </c>
      <c r="EX441" s="1" t="n">
        <v>1</v>
      </c>
      <c r="EY441" s="1" t="n">
        <v>1</v>
      </c>
      <c r="EZ441" s="1" t="n">
        <v>9</v>
      </c>
      <c r="FA441" s="1" t="n">
        <v>0</v>
      </c>
      <c r="FB441" s="1" t="n">
        <v>0</v>
      </c>
      <c r="FC441" s="1" t="n">
        <v>0</v>
      </c>
      <c r="FD441" s="1" t="n">
        <v>1</v>
      </c>
      <c r="FE441" s="1" t="n">
        <v>17</v>
      </c>
      <c r="FF441" s="1" t="n">
        <v>1</v>
      </c>
      <c r="FG441" s="1" t="n">
        <v>2</v>
      </c>
      <c r="FH441" s="1" t="n">
        <v>1</v>
      </c>
      <c r="FI441" s="1" t="n">
        <v>12</v>
      </c>
      <c r="FJ441" s="1" t="n">
        <v>4</v>
      </c>
      <c r="FK441" s="1" t="n">
        <v>1</v>
      </c>
      <c r="FL441" s="1" t="n">
        <v>3</v>
      </c>
      <c r="FQ441" s="1" t="n">
        <v>18.82036</v>
      </c>
      <c r="FR441" s="1" t="n">
        <v>330.0201</v>
      </c>
      <c r="FS441" s="1" t="n">
        <v>0.18</v>
      </c>
      <c r="FT441" s="1" t="n">
        <v>1</v>
      </c>
      <c r="FU441" s="1" t="n">
        <v>3</v>
      </c>
      <c r="FV441" s="1" t="n">
        <v>2</v>
      </c>
      <c r="FW441" s="1" t="n">
        <v>1045.96</v>
      </c>
      <c r="FX441" s="1" t="n">
        <v>35.72</v>
      </c>
      <c r="FY441" s="1" t="n">
        <v>8.42</v>
      </c>
      <c r="FZ441" s="1" t="n">
        <v>15.42</v>
      </c>
      <c r="GA441" s="1" t="n">
        <v>13.06</v>
      </c>
      <c r="GB441" s="1" t="n">
        <v>144</v>
      </c>
      <c r="GC441" s="1" t="n">
        <v>7.09</v>
      </c>
      <c r="GD441" s="1" t="n">
        <v>3.48</v>
      </c>
      <c r="GE441" s="1" t="n">
        <v>2.75</v>
      </c>
      <c r="GF441" s="1" t="n">
        <v>102.62</v>
      </c>
      <c r="GG441" s="1" t="n">
        <v>0.39</v>
      </c>
      <c r="GH441" s="1" t="n">
        <v>3.31</v>
      </c>
      <c r="GI441" s="1" t="n">
        <v>2.85</v>
      </c>
      <c r="GJ441" s="1" t="n">
        <v>12.4</v>
      </c>
      <c r="GK441" s="1" t="n">
        <v>12.79</v>
      </c>
      <c r="GL441" s="1" t="n">
        <v>2.41</v>
      </c>
      <c r="GM441" s="1" t="n">
        <v>5.3</v>
      </c>
      <c r="GN441" s="1" t="n">
        <v>0</v>
      </c>
      <c r="GO441" s="1" t="n">
        <v>6.52</v>
      </c>
      <c r="GP441" s="1" t="n">
        <v>1.55</v>
      </c>
      <c r="GQ441" s="1" t="n">
        <v>0.88</v>
      </c>
      <c r="GR441" s="1" t="n">
        <v>0.3</v>
      </c>
      <c r="GS441" s="1" t="n">
        <v>572.34</v>
      </c>
      <c r="GT441" s="1" t="n">
        <v>6.28</v>
      </c>
      <c r="GU441" s="1" t="n">
        <v>0.28</v>
      </c>
      <c r="GV441" s="1" t="n">
        <v>180.58</v>
      </c>
      <c r="GW441" s="1" t="n">
        <v>857.97</v>
      </c>
      <c r="GX441" s="1" t="n">
        <v>1141.04</v>
      </c>
      <c r="GY441" s="1" t="n">
        <v>1146.23</v>
      </c>
      <c r="GZ441" s="1" t="n">
        <v>3.98</v>
      </c>
      <c r="HA441" s="1" t="n">
        <v>0.82</v>
      </c>
      <c r="HB441" s="1" t="n">
        <v>1.11</v>
      </c>
      <c r="HC441" s="1" t="n">
        <v>0</v>
      </c>
      <c r="HD441" s="1" t="n">
        <v>25.06</v>
      </c>
      <c r="HE441" s="1" t="n">
        <v>37.03</v>
      </c>
      <c r="HF441" s="1" t="n">
        <v>0.95</v>
      </c>
      <c r="HG441" s="1" t="n">
        <v>0.75</v>
      </c>
      <c r="HH441" s="1" t="n">
        <v>8.93</v>
      </c>
      <c r="HI441" s="1" t="n">
        <v>1.81</v>
      </c>
      <c r="HJ441" s="1" t="n">
        <v>0.69</v>
      </c>
      <c r="HK441" s="1" t="n">
        <v>3.43</v>
      </c>
      <c r="HL441" s="1" t="n">
        <v>108.82</v>
      </c>
      <c r="HM441" s="1" t="n">
        <v>0.96</v>
      </c>
      <c r="HN441" s="1" t="n">
        <v>29.26</v>
      </c>
      <c r="HO441" s="1" t="n">
        <v>1050.86</v>
      </c>
      <c r="HP441" s="1" t="n">
        <v>1048.12</v>
      </c>
      <c r="HQ441" s="1" t="n">
        <v>35.25</v>
      </c>
      <c r="HR441" s="1" t="n">
        <v>549.75</v>
      </c>
      <c r="HS441" s="1" t="n">
        <v>20.82</v>
      </c>
      <c r="HT441" s="1" t="n">
        <v>1856.92</v>
      </c>
      <c r="HU441" s="1" t="n">
        <v>528.17</v>
      </c>
      <c r="HV441" s="1" t="n">
        <v>62.09</v>
      </c>
      <c r="HW441" s="1" t="n">
        <v>3.3</v>
      </c>
      <c r="HX441" s="1" t="n">
        <v>2.62</v>
      </c>
      <c r="HY441" s="1" t="n">
        <v>1.99</v>
      </c>
      <c r="HZ441" s="1" t="n">
        <v>0.35</v>
      </c>
      <c r="IA441" s="1" t="n">
        <v>4.02</v>
      </c>
      <c r="IB441" s="1" t="n">
        <v>0.97</v>
      </c>
      <c r="IC441" s="1" t="n">
        <v>8.19</v>
      </c>
      <c r="ID441" s="1" t="n">
        <v>2.24</v>
      </c>
      <c r="IE441" s="1" t="n">
        <v>9.49</v>
      </c>
      <c r="IF441" s="1" t="n">
        <v>14.17</v>
      </c>
      <c r="IG441" s="1" t="n">
        <v>6.45</v>
      </c>
      <c r="IH441" s="1" t="n">
        <v>56.52</v>
      </c>
      <c r="II441" s="1" t="n">
        <v>4.53</v>
      </c>
      <c r="IJ441" s="1" t="n">
        <v>49.88</v>
      </c>
      <c r="IK441" s="1" t="n">
        <v>33.21</v>
      </c>
      <c r="IL441" s="1" t="n">
        <v>462112.8</v>
      </c>
      <c r="IM441" s="1" t="n">
        <v>3209.12</v>
      </c>
      <c r="IN441" s="1" t="n">
        <v>28.37</v>
      </c>
      <c r="IO441" s="1" t="n">
        <v>0.07</v>
      </c>
      <c r="IP441" s="1" t="n">
        <v>0.04</v>
      </c>
      <c r="IQ441" s="1" t="n">
        <v>0.02</v>
      </c>
      <c r="IR441" s="1" t="n">
        <v>0.05</v>
      </c>
      <c r="IS441" s="1" t="n">
        <v>0.05</v>
      </c>
      <c r="IT441" s="1" t="n">
        <v>0.05</v>
      </c>
      <c r="IU441" s="1" t="n">
        <v>0.35</v>
      </c>
      <c r="IV441" s="1" t="n">
        <v>0.43</v>
      </c>
      <c r="IW441" s="1" t="n">
        <v>3.37</v>
      </c>
      <c r="IX441" s="1" t="n">
        <v>2.54</v>
      </c>
      <c r="IY441" s="1" t="n">
        <v>1.5</v>
      </c>
      <c r="IZ441" s="1" t="n">
        <v>0.8</v>
      </c>
      <c r="JA441" s="1" t="n">
        <v>0.35</v>
      </c>
      <c r="JB441" s="1" t="n">
        <v>0.02</v>
      </c>
      <c r="JC441" s="1" t="n">
        <v>6.61</v>
      </c>
      <c r="JD441" s="1" t="n">
        <v>3.21</v>
      </c>
      <c r="JE441" s="1" t="n">
        <v>0.25</v>
      </c>
      <c r="JF441" s="1" t="n">
        <v>0.03</v>
      </c>
      <c r="JG441" s="1" t="n">
        <v>0</v>
      </c>
      <c r="JH441" s="1" t="n">
        <v>4.02</v>
      </c>
      <c r="JI441" s="1" t="n">
        <v>3</v>
      </c>
      <c r="JJ441" s="1" t="n">
        <v>0.02</v>
      </c>
      <c r="JK441" s="1" t="n">
        <v>0.04</v>
      </c>
      <c r="JL441" s="1" t="n">
        <v>0.24</v>
      </c>
      <c r="JM441" s="1" t="n">
        <v>0.22</v>
      </c>
      <c r="JN441" s="1" t="n">
        <v>0</v>
      </c>
      <c r="JO441" s="1" t="n">
        <v>0.01</v>
      </c>
      <c r="JP441" s="1" t="n">
        <v>0</v>
      </c>
      <c r="JQ441" s="1" t="n">
        <v>0</v>
      </c>
      <c r="JR441" s="1" t="n">
        <v>0</v>
      </c>
      <c r="JS441" s="1" t="n">
        <v>0</v>
      </c>
      <c r="JT441" s="1" t="n">
        <v>0</v>
      </c>
      <c r="JU441" s="1" t="n">
        <v>0</v>
      </c>
      <c r="JV441" s="1" t="n">
        <v>42</v>
      </c>
      <c r="JW441" s="1" t="n">
        <v>2520</v>
      </c>
      <c r="JX441" s="1" t="n">
        <v>37.8</v>
      </c>
      <c r="JY441" s="1" t="n">
        <v>8.6965</v>
      </c>
      <c r="JZ441" s="1" t="n">
        <v>6.242</v>
      </c>
      <c r="KA441" s="1" t="n">
        <v>374.52</v>
      </c>
      <c r="KB441" s="1" t="n">
        <v>18.75</v>
      </c>
      <c r="KC441" s="1" t="n">
        <v>7.5</v>
      </c>
      <c r="KD441" s="1" t="n">
        <v>450</v>
      </c>
      <c r="KE441" s="1" t="n">
        <v>42.742</v>
      </c>
      <c r="KF441" s="1" t="n">
        <v>84.742</v>
      </c>
      <c r="KG441" s="1" t="n">
        <v>80.6965</v>
      </c>
    </row>
    <row r="442" customFormat="false" ht="15" hidden="false" customHeight="true" outlineLevel="0" collapsed="false">
      <c r="A442" s="1" t="n">
        <v>75015</v>
      </c>
      <c r="B442" s="1" t="n">
        <v>1</v>
      </c>
      <c r="C442" s="1" t="n">
        <v>16</v>
      </c>
      <c r="D442" s="1" t="n">
        <v>1</v>
      </c>
      <c r="E442" s="1" t="n">
        <v>1</v>
      </c>
      <c r="F442" s="1" t="n">
        <v>0</v>
      </c>
      <c r="G442" s="1" t="n">
        <v>1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</v>
      </c>
      <c r="N442" s="1" t="n">
        <v>1</v>
      </c>
      <c r="O442" s="1" t="n">
        <v>1</v>
      </c>
      <c r="P442" s="1" t="n">
        <f aca="false">SUM(E442:O442)</f>
        <v>5</v>
      </c>
      <c r="Q442" s="1" t="n">
        <v>130</v>
      </c>
      <c r="R442" s="1" t="n">
        <v>90</v>
      </c>
      <c r="S442" s="1" t="n">
        <v>40</v>
      </c>
      <c r="T442" s="2" t="n">
        <v>103.333333333333</v>
      </c>
      <c r="U442" s="3" t="n">
        <v>101.1</v>
      </c>
      <c r="V442" s="3" t="n">
        <v>176.4</v>
      </c>
      <c r="W442" s="2" t="n">
        <v>32.490320391195</v>
      </c>
      <c r="X442" s="2" t="n">
        <v>2</v>
      </c>
      <c r="Y442" s="3" t="n">
        <v>107</v>
      </c>
      <c r="Z442" s="3" t="n">
        <v>113</v>
      </c>
      <c r="AA442" s="2" t="n">
        <v>6.09884257690831</v>
      </c>
      <c r="AB442" s="2" t="n">
        <v>0.606575963718821</v>
      </c>
      <c r="AC442" s="2" t="n">
        <v>0.946902654867257</v>
      </c>
      <c r="AD442" s="3" t="n">
        <v>30.8</v>
      </c>
      <c r="AE442" s="3" t="n">
        <v>31.1</v>
      </c>
      <c r="AF442" s="3" t="n">
        <v>70</v>
      </c>
      <c r="AG442" s="1" t="n">
        <v>10</v>
      </c>
      <c r="AH442" s="3" t="n">
        <v>50.4</v>
      </c>
      <c r="AI442" s="3" t="n">
        <v>51</v>
      </c>
      <c r="AJ442" s="3" t="n">
        <v>66.5</v>
      </c>
      <c r="AK442" s="3" t="n">
        <v>3.5</v>
      </c>
      <c r="AL442" s="1" t="n">
        <v>2170</v>
      </c>
      <c r="AM442" s="1" t="n">
        <v>33</v>
      </c>
      <c r="AN442" s="1" t="n">
        <v>3863</v>
      </c>
      <c r="AO442" s="1" t="n">
        <v>93</v>
      </c>
      <c r="AP442" s="1" t="n">
        <v>118</v>
      </c>
      <c r="AQ442" s="1" t="n">
        <v>132</v>
      </c>
      <c r="AR442" s="1" t="n">
        <v>137</v>
      </c>
      <c r="AS442" s="1" t="n">
        <v>153</v>
      </c>
      <c r="AT442" s="1" t="n">
        <v>3</v>
      </c>
      <c r="AU442" s="1" t="n">
        <f aca="false">((AO442*15)+(AP442*30)+(AQ442*30)+(AR442*30)+(AS442*15))-(AO442*120)</f>
        <v>4140</v>
      </c>
      <c r="AV442" s="1" t="n">
        <f aca="false">((AO442*15)+(AP442*30)+(AQ442*30)+(AR442*30)+(AS442*15))</f>
        <v>15300</v>
      </c>
      <c r="AX442" s="4" t="n">
        <f aca="false">10000/SQRT((AO442*BE442)*(AVERAGE(AO442:AS442)*AVERAGE(BE442:BI442)))</f>
        <v>2.91893024536715</v>
      </c>
      <c r="AY442" s="4" t="n">
        <v>1</v>
      </c>
      <c r="AZ442" s="2" t="n">
        <f aca="false">(AO442*BE442)/405</f>
        <v>4.04148148148148</v>
      </c>
      <c r="BA442" s="2" t="n">
        <v>1</v>
      </c>
      <c r="BB442" s="2" t="n">
        <f aca="false">1/(LOG(BE442)+LOG(AO442))</f>
        <v>0.311139192258772</v>
      </c>
      <c r="BC442" s="2" t="n">
        <f aca="false">(BF442-BE442)/(AP442-AO442)</f>
        <v>2.08</v>
      </c>
      <c r="BD442" s="2" t="n">
        <f aca="false">(20*BE442)/((AO442/18)-3.5)</f>
        <v>211.2</v>
      </c>
      <c r="BE442" s="3" t="n">
        <v>17.6</v>
      </c>
      <c r="BF442" s="3" t="n">
        <v>69.6</v>
      </c>
      <c r="BG442" s="3" t="n">
        <v>49.4</v>
      </c>
      <c r="BH442" s="3" t="n">
        <v>57.5</v>
      </c>
      <c r="BI442" s="3" t="n">
        <v>89.1</v>
      </c>
      <c r="BJ442" s="2" t="n">
        <f aca="false">((BE442*15)+(BF442*30)+(BG442*30)+(BH442*30)+(BI442*15))-(BE442*120)</f>
        <v>4783.5</v>
      </c>
      <c r="BK442" s="2" t="n">
        <f aca="false">((BE442*15)+(BF442*30)+(BG442*30)+(BH442*30)+(BI442*15))</f>
        <v>6895.5</v>
      </c>
      <c r="BL442" s="2" t="n">
        <f aca="false">(1/BE442)</f>
        <v>0.0568181818181818</v>
      </c>
      <c r="BM442" s="2" t="n">
        <f aca="false">(BJ442/AU442)</f>
        <v>1.1554347826087</v>
      </c>
      <c r="BN442" s="2" t="n">
        <f aca="false">(BK442/AV442)</f>
        <v>0.450686274509804</v>
      </c>
      <c r="BO442" s="2" t="n">
        <f aca="false">(AX442*BM442)</f>
        <v>3.37263353350574</v>
      </c>
      <c r="BP442" s="2" t="n">
        <f aca="false">(AX442*BN442)</f>
        <v>1.31552179783851</v>
      </c>
      <c r="BQ442" s="2" t="n">
        <v>2</v>
      </c>
      <c r="BR442" s="4" t="n">
        <f aca="false">(BC442*BL442)</f>
        <v>0.118181818181818</v>
      </c>
      <c r="BS442" s="1" t="n">
        <v>128</v>
      </c>
      <c r="BT442" s="1" t="n">
        <v>0</v>
      </c>
      <c r="BU442" s="1" t="n">
        <v>41</v>
      </c>
      <c r="BV442" s="1" t="n">
        <v>0</v>
      </c>
      <c r="BW442" s="1" t="n">
        <v>57</v>
      </c>
      <c r="BX442" s="1" t="n">
        <v>0</v>
      </c>
      <c r="BY442" s="1" t="n">
        <v>30</v>
      </c>
      <c r="BZ442" s="1" t="n">
        <v>152</v>
      </c>
      <c r="CA442" s="1" t="n">
        <v>1</v>
      </c>
      <c r="CB442" s="1" t="n">
        <v>5</v>
      </c>
      <c r="CC442" s="1" t="n">
        <v>2</v>
      </c>
      <c r="CN442" s="1" t="n">
        <v>2498</v>
      </c>
      <c r="CO442" s="1" t="n">
        <v>17.5660528422738</v>
      </c>
      <c r="CP442" s="1" t="n">
        <v>36.8214571657326</v>
      </c>
      <c r="CQ442" s="1" t="n">
        <v>10.3763010408327</v>
      </c>
      <c r="CR442" s="1" t="n">
        <v>11.0608486789432</v>
      </c>
      <c r="CS442" s="1" t="n">
        <v>5.15212169735789</v>
      </c>
      <c r="CT442" s="1" t="n">
        <v>47.8783026421137</v>
      </c>
      <c r="CU442" s="1" t="n">
        <v>6.9</v>
      </c>
      <c r="CV442" s="1" t="n">
        <v>10.7</v>
      </c>
      <c r="CW442" s="1" t="n">
        <v>9.3</v>
      </c>
      <c r="CX442" s="1" t="n">
        <v>0</v>
      </c>
      <c r="CY442" s="1" t="n">
        <v>3.1</v>
      </c>
      <c r="CZ442" s="1" t="n">
        <v>1.4</v>
      </c>
      <c r="DA442" s="1" t="n">
        <v>1</v>
      </c>
      <c r="DB442" s="1" t="n">
        <v>0</v>
      </c>
      <c r="DC442" s="1" t="n">
        <v>1.4</v>
      </c>
      <c r="DD442" s="1" t="n">
        <v>109.7</v>
      </c>
      <c r="DE442" s="1" t="n">
        <v>102.2</v>
      </c>
      <c r="DF442" s="1" t="n">
        <v>28.8</v>
      </c>
      <c r="DG442" s="1" t="n">
        <v>30.7</v>
      </c>
      <c r="DH442" s="1" t="n">
        <v>14.3</v>
      </c>
      <c r="DI442" s="1" t="n">
        <v>231</v>
      </c>
      <c r="DJ442" s="1" t="n">
        <v>299</v>
      </c>
      <c r="DK442" s="1" t="n">
        <v>71</v>
      </c>
      <c r="DL442" s="1" t="n">
        <v>11.6</v>
      </c>
      <c r="DM442" s="1" t="n">
        <v>1013</v>
      </c>
      <c r="DN442" s="1" t="n">
        <v>1169</v>
      </c>
      <c r="DO442" s="1" t="n">
        <v>0.68</v>
      </c>
      <c r="DP442" s="1" t="n">
        <v>1.6</v>
      </c>
      <c r="DQ442" s="1" t="n">
        <v>1.36</v>
      </c>
      <c r="DR442" s="1" t="n">
        <v>1.14</v>
      </c>
      <c r="DS442" s="1" t="n">
        <v>54.8</v>
      </c>
      <c r="DT442" s="1" t="n">
        <v>63.7</v>
      </c>
      <c r="DU442" s="1" t="n">
        <v>1.73</v>
      </c>
      <c r="DV442" s="1" t="n">
        <v>25.96</v>
      </c>
      <c r="DW442" s="1" t="n">
        <v>1.97</v>
      </c>
      <c r="DX442" s="1" t="n">
        <v>832</v>
      </c>
      <c r="DY442" s="1" t="n">
        <v>10</v>
      </c>
      <c r="DZ442" s="1" t="n">
        <v>1872</v>
      </c>
      <c r="EA442" s="1" t="n">
        <v>152</v>
      </c>
      <c r="EB442" s="1" t="n">
        <v>1638</v>
      </c>
      <c r="EC442" s="1" t="n">
        <v>592</v>
      </c>
      <c r="ED442" s="1" t="n">
        <v>80</v>
      </c>
      <c r="EE442" s="1" t="n">
        <v>3.8</v>
      </c>
      <c r="EF442" s="1" t="n">
        <v>0</v>
      </c>
      <c r="EG442" s="1" t="n">
        <v>7</v>
      </c>
      <c r="EH442" s="1" t="n">
        <v>7</v>
      </c>
      <c r="EI442" s="1" t="n">
        <v>1000</v>
      </c>
      <c r="EJ442" s="1" t="n">
        <v>16</v>
      </c>
      <c r="EK442" s="1" t="s">
        <v>427</v>
      </c>
      <c r="EL442" s="1" t="s">
        <v>427</v>
      </c>
      <c r="EM442" s="1" t="n">
        <v>3000</v>
      </c>
      <c r="EN442" s="1" t="n">
        <v>1000</v>
      </c>
      <c r="EO442" s="1" t="n">
        <v>4</v>
      </c>
      <c r="EP442" s="1" t="n">
        <v>1</v>
      </c>
      <c r="EQ442" s="1" t="n">
        <v>7</v>
      </c>
      <c r="ER442" s="1" t="n">
        <v>600</v>
      </c>
      <c r="ES442" s="1" t="n">
        <v>2</v>
      </c>
      <c r="ET442" s="1" t="n">
        <v>0</v>
      </c>
      <c r="EU442" s="1" t="n">
        <v>0</v>
      </c>
      <c r="EV442" s="1" t="n">
        <v>0</v>
      </c>
      <c r="EW442" s="1" t="n">
        <v>0</v>
      </c>
      <c r="EX442" s="1" t="n">
        <v>1</v>
      </c>
      <c r="EY442" s="1" t="n">
        <v>1</v>
      </c>
      <c r="EZ442" s="1" t="n">
        <v>1</v>
      </c>
      <c r="FA442" s="1" t="n">
        <v>1</v>
      </c>
      <c r="FB442" s="1" t="n">
        <v>1</v>
      </c>
      <c r="FC442" s="1" t="n">
        <v>1</v>
      </c>
      <c r="FD442" s="1" t="n">
        <v>0</v>
      </c>
      <c r="FE442" s="1" t="n">
        <v>0</v>
      </c>
      <c r="FF442" s="1" t="n">
        <v>0</v>
      </c>
      <c r="FG442" s="1" t="n">
        <v>0</v>
      </c>
      <c r="FH442" s="1" t="s">
        <v>426</v>
      </c>
      <c r="FI442" s="1" t="s">
        <v>426</v>
      </c>
      <c r="FJ442" s="1" t="n">
        <v>3</v>
      </c>
      <c r="FK442" s="1" t="n">
        <v>1</v>
      </c>
      <c r="FL442" s="1" t="n">
        <v>5</v>
      </c>
    </row>
    <row r="443" customFormat="false" ht="15" hidden="false" customHeight="true" outlineLevel="0" collapsed="false">
      <c r="A443" s="1" t="n">
        <v>75024</v>
      </c>
      <c r="B443" s="1" t="n">
        <v>2</v>
      </c>
      <c r="C443" s="1" t="n">
        <v>18</v>
      </c>
      <c r="D443" s="1" t="n">
        <v>1</v>
      </c>
      <c r="E443" s="1" t="n">
        <v>0</v>
      </c>
      <c r="F443" s="1" t="n">
        <v>0</v>
      </c>
      <c r="G443" s="1" t="n">
        <v>1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</v>
      </c>
      <c r="N443" s="1" t="n">
        <v>0</v>
      </c>
      <c r="O443" s="1" t="n">
        <v>1</v>
      </c>
      <c r="P443" s="1" t="n">
        <f aca="false">SUM(E443:O443)</f>
        <v>3</v>
      </c>
      <c r="Q443" s="1" t="n">
        <v>116</v>
      </c>
      <c r="R443" s="1" t="n">
        <v>70</v>
      </c>
      <c r="S443" s="1" t="n">
        <v>46</v>
      </c>
      <c r="T443" s="2" t="n">
        <v>85.3333333333333</v>
      </c>
      <c r="U443" s="3" t="n">
        <v>70.1</v>
      </c>
      <c r="V443" s="3" t="n">
        <v>157</v>
      </c>
      <c r="W443" s="2" t="n">
        <v>28.4392875978741</v>
      </c>
      <c r="X443" s="2" t="n">
        <v>1</v>
      </c>
      <c r="Y443" s="3" t="n">
        <v>83</v>
      </c>
      <c r="Z443" s="3" t="n">
        <v>102.3</v>
      </c>
      <c r="AA443" s="2" t="n">
        <v>36.3128164020621</v>
      </c>
      <c r="AB443" s="2" t="n">
        <v>0.528662420382166</v>
      </c>
      <c r="AC443" s="2" t="n">
        <v>0.811339198435973</v>
      </c>
      <c r="AD443" s="3" t="n">
        <v>34.1</v>
      </c>
      <c r="AE443" s="3" t="n">
        <v>23.9</v>
      </c>
      <c r="AF443" s="3" t="n">
        <v>46.2</v>
      </c>
      <c r="AG443" s="1" t="n">
        <v>4</v>
      </c>
      <c r="AH443" s="3" t="n">
        <v>46.9</v>
      </c>
      <c r="AI443" s="3" t="n">
        <v>32.9</v>
      </c>
      <c r="AJ443" s="3" t="n">
        <v>43.9</v>
      </c>
      <c r="AK443" s="3" t="n">
        <v>2.3</v>
      </c>
      <c r="AL443" s="1" t="n">
        <v>1477</v>
      </c>
      <c r="AM443" s="1" t="n">
        <v>33</v>
      </c>
      <c r="AN443" s="1" t="n">
        <v>2304</v>
      </c>
      <c r="AO443" s="1" t="n">
        <v>101</v>
      </c>
      <c r="AP443" s="1" t="n">
        <v>169</v>
      </c>
      <c r="AQ443" s="1" t="n">
        <v>164</v>
      </c>
      <c r="AR443" s="1" t="n">
        <v>128</v>
      </c>
      <c r="AS443" s="1" t="n">
        <v>150</v>
      </c>
      <c r="AT443" s="1" t="n">
        <v>4</v>
      </c>
      <c r="AU443" s="1" t="n">
        <f aca="false">((AO443*15)+(AP443*30)+(AQ443*30)+(AR443*30)+(AS443*15))-(AO443*120)</f>
        <v>5475</v>
      </c>
      <c r="AV443" s="1" t="n">
        <f aca="false">((AO443*15)+(AP443*30)+(AQ443*30)+(AR443*30)+(AS443*15))</f>
        <v>17595</v>
      </c>
      <c r="AX443" s="4" t="n">
        <f aca="false">10000/SQRT((AO443*BE443)*(AVERAGE(AO443:AS443)*AVERAGE(BE443:BI443)))</f>
        <v>1.85295163646273</v>
      </c>
      <c r="AY443" s="4" t="n">
        <v>1</v>
      </c>
      <c r="AZ443" s="2" t="n">
        <f aca="false">(AO443*BE443)/405</f>
        <v>4.08987654320988</v>
      </c>
      <c r="BA443" s="2" t="n">
        <v>1</v>
      </c>
      <c r="BB443" s="2" t="n">
        <f aca="false">1/(LOG(BE443)+LOG(AO443))</f>
        <v>0.310639538852692</v>
      </c>
      <c r="BC443" s="2" t="n">
        <f aca="false">(BF443-BE443)/(AP443-AO443)</f>
        <v>1.74411764705882</v>
      </c>
      <c r="BD443" s="2" t="n">
        <f aca="false">(20*BE443)/((AO443/18)-3.5)</f>
        <v>155.368421052632</v>
      </c>
      <c r="BE443" s="2" t="n">
        <v>16.4</v>
      </c>
      <c r="BF443" s="2" t="n">
        <v>135</v>
      </c>
      <c r="BG443" s="2" t="n">
        <v>160</v>
      </c>
      <c r="BH443" s="2" t="n">
        <v>169</v>
      </c>
      <c r="BI443" s="2" t="n">
        <v>137</v>
      </c>
      <c r="BJ443" s="2" t="n">
        <f aca="false">((BE443*15)+(BF443*30)+(BG443*30)+(BH443*30)+(BI443*15))-(BE443*120)</f>
        <v>14253</v>
      </c>
      <c r="BK443" s="2" t="n">
        <f aca="false">((BE443*15)+(BF443*30)+(BG443*30)+(BH443*30)+(BI443*15))</f>
        <v>16221</v>
      </c>
      <c r="BL443" s="2" t="n">
        <f aca="false">(1/BE443)</f>
        <v>0.0609756097560976</v>
      </c>
      <c r="BM443" s="2" t="n">
        <f aca="false">(BJ443/AU443)</f>
        <v>2.60328767123288</v>
      </c>
      <c r="BN443" s="2" t="n">
        <f aca="false">(BK443/AV443)</f>
        <v>0.921909633418585</v>
      </c>
      <c r="BO443" s="2" t="n">
        <f aca="false">(AX443*BM443)</f>
        <v>4.8237661505942</v>
      </c>
      <c r="BP443" s="2" t="n">
        <f aca="false">(AX443*BN443)</f>
        <v>1.70825396391372</v>
      </c>
      <c r="BQ443" s="2" t="n">
        <v>2</v>
      </c>
      <c r="BR443" s="4" t="n">
        <f aca="false">(BC443*BL443)</f>
        <v>0.106348637015782</v>
      </c>
      <c r="BS443" s="1" t="n">
        <v>142</v>
      </c>
      <c r="BT443" s="1" t="n">
        <v>0</v>
      </c>
      <c r="BU443" s="1" t="n">
        <v>39</v>
      </c>
      <c r="BV443" s="1" t="n">
        <v>1</v>
      </c>
      <c r="BW443" s="1" t="n">
        <v>87</v>
      </c>
      <c r="BX443" s="1" t="n">
        <v>0</v>
      </c>
      <c r="BY443" s="1" t="n">
        <v>16</v>
      </c>
      <c r="BZ443" s="1" t="n">
        <v>81</v>
      </c>
      <c r="CA443" s="1" t="n">
        <v>0</v>
      </c>
      <c r="CB443" s="1" t="n">
        <v>3</v>
      </c>
      <c r="FN443" s="1" t="n">
        <v>14</v>
      </c>
      <c r="FO443" s="1" t="n">
        <v>2</v>
      </c>
      <c r="FP443" s="1" t="n">
        <v>2</v>
      </c>
      <c r="FQ443" s="1" t="n">
        <v>25.83</v>
      </c>
      <c r="FR443" s="1" t="n">
        <v>75.83111</v>
      </c>
      <c r="FS443" s="1" t="n">
        <v>0.07</v>
      </c>
      <c r="FT443" s="1" t="n">
        <v>2</v>
      </c>
      <c r="FU443" s="1" t="n">
        <v>3</v>
      </c>
      <c r="FV443" s="1" t="n">
        <v>1</v>
      </c>
      <c r="FW443" s="1" t="n">
        <v>1672.1</v>
      </c>
      <c r="FX443" s="1" t="n">
        <v>49.56</v>
      </c>
      <c r="FY443" s="1" t="n">
        <v>33.72</v>
      </c>
      <c r="FZ443" s="1" t="n">
        <v>24.44</v>
      </c>
      <c r="GA443" s="1" t="n">
        <v>30.17</v>
      </c>
      <c r="GB443" s="1" t="n">
        <v>234.91</v>
      </c>
      <c r="GC443" s="1" t="n">
        <v>26.03</v>
      </c>
      <c r="GD443" s="1" t="n">
        <v>33.73</v>
      </c>
      <c r="GE443" s="1" t="n">
        <v>3.16</v>
      </c>
      <c r="GF443" s="1" t="n">
        <v>21.08</v>
      </c>
      <c r="GG443" s="1" t="n">
        <v>0.81</v>
      </c>
      <c r="GH443" s="1" t="n">
        <v>14.29</v>
      </c>
      <c r="GI443" s="1" t="n">
        <v>6.16</v>
      </c>
      <c r="GJ443" s="1" t="n">
        <v>19.16</v>
      </c>
      <c r="GK443" s="1" t="n">
        <v>20.81</v>
      </c>
      <c r="GL443" s="1" t="n">
        <v>12.58</v>
      </c>
      <c r="GM443" s="1" t="n">
        <v>6.15</v>
      </c>
      <c r="GN443" s="1" t="n">
        <v>0</v>
      </c>
      <c r="GO443" s="1" t="n">
        <v>14.74</v>
      </c>
      <c r="GP443" s="1" t="n">
        <v>2.36</v>
      </c>
      <c r="GQ443" s="1" t="n">
        <v>4.11</v>
      </c>
      <c r="GR443" s="1" t="n">
        <v>0.97</v>
      </c>
      <c r="GS443" s="1" t="n">
        <v>357.26</v>
      </c>
      <c r="GT443" s="1" t="n">
        <v>8.25</v>
      </c>
      <c r="GU443" s="1" t="n">
        <v>1.09</v>
      </c>
      <c r="GV443" s="1" t="n">
        <v>187.92</v>
      </c>
      <c r="GW443" s="1" t="n">
        <v>664.4</v>
      </c>
      <c r="GX443" s="1" t="n">
        <v>2546.15</v>
      </c>
      <c r="GY443" s="1" t="n">
        <v>1311.43</v>
      </c>
      <c r="GZ443" s="1" t="n">
        <v>4.17</v>
      </c>
      <c r="HA443" s="1" t="n">
        <v>1.9</v>
      </c>
      <c r="HB443" s="1" t="n">
        <v>1.16</v>
      </c>
      <c r="HC443" s="1" t="n">
        <v>0</v>
      </c>
      <c r="HD443" s="1" t="n">
        <v>64.52</v>
      </c>
      <c r="HE443" s="1" t="n">
        <v>180.55</v>
      </c>
      <c r="HF443" s="1" t="n">
        <v>1.12</v>
      </c>
      <c r="HG443" s="1" t="n">
        <v>1.06</v>
      </c>
      <c r="HH443" s="1" t="n">
        <v>19.04</v>
      </c>
      <c r="HI443" s="1" t="n">
        <v>3.88</v>
      </c>
      <c r="HJ443" s="1" t="n">
        <v>1.4</v>
      </c>
      <c r="HK443" s="1" t="n">
        <v>0.17</v>
      </c>
      <c r="HL443" s="1" t="n">
        <v>259.89</v>
      </c>
      <c r="HM443" s="1" t="n">
        <v>1.6</v>
      </c>
      <c r="HN443" s="1" t="n">
        <v>48.59</v>
      </c>
      <c r="HO443" s="1" t="n">
        <v>3930.79</v>
      </c>
      <c r="HP443" s="1" t="n">
        <v>3700.96</v>
      </c>
      <c r="HQ443" s="1" t="n">
        <v>44.39</v>
      </c>
      <c r="HR443" s="1" t="n">
        <v>1602</v>
      </c>
      <c r="HS443" s="1" t="n">
        <v>1427.38</v>
      </c>
      <c r="HT443" s="1" t="n">
        <v>7145.32</v>
      </c>
      <c r="HU443" s="1" t="n">
        <v>659.47</v>
      </c>
      <c r="HV443" s="1" t="n">
        <v>127.7</v>
      </c>
      <c r="HW443" s="1" t="n">
        <v>8.4</v>
      </c>
      <c r="HX443" s="1" t="n">
        <v>8.37</v>
      </c>
      <c r="HY443" s="1" t="n">
        <v>8.99</v>
      </c>
      <c r="HZ443" s="1" t="n">
        <v>0.34</v>
      </c>
      <c r="IA443" s="1" t="n">
        <v>10.28</v>
      </c>
      <c r="IB443" s="1" t="n">
        <v>1.79</v>
      </c>
      <c r="IC443" s="1" t="n">
        <v>21.92</v>
      </c>
      <c r="ID443" s="1" t="n">
        <v>10.2</v>
      </c>
      <c r="IE443" s="1" t="n">
        <v>14.19</v>
      </c>
      <c r="IF443" s="1" t="n">
        <v>25.88</v>
      </c>
      <c r="IG443" s="1" t="n">
        <v>13.99</v>
      </c>
      <c r="IH443" s="1" t="n">
        <v>122.19</v>
      </c>
      <c r="II443" s="1" t="n">
        <v>2.88</v>
      </c>
      <c r="IJ443" s="1" t="n">
        <v>4.4</v>
      </c>
      <c r="IK443" s="1" t="n">
        <v>37.17</v>
      </c>
      <c r="IL443" s="1" t="n">
        <v>2008340.4</v>
      </c>
      <c r="IM443" s="1" t="n">
        <v>8549.4</v>
      </c>
      <c r="IN443" s="1" t="n">
        <v>54.38</v>
      </c>
      <c r="IO443" s="1" t="n">
        <v>0.09</v>
      </c>
      <c r="IP443" s="1" t="n">
        <v>0.11</v>
      </c>
      <c r="IQ443" s="1" t="n">
        <v>0.13</v>
      </c>
      <c r="IR443" s="1" t="n">
        <v>0.26</v>
      </c>
      <c r="IS443" s="1" t="n">
        <v>0.13</v>
      </c>
      <c r="IT443" s="1" t="n">
        <v>0.05</v>
      </c>
      <c r="IU443" s="1" t="n">
        <v>0.55</v>
      </c>
      <c r="IV443" s="1" t="n">
        <v>0.46</v>
      </c>
      <c r="IW443" s="1" t="n">
        <v>9.01</v>
      </c>
      <c r="IX443" s="1" t="n">
        <v>5.63</v>
      </c>
      <c r="IY443" s="1" t="n">
        <v>2.95</v>
      </c>
      <c r="IZ443" s="1" t="n">
        <v>1.92</v>
      </c>
      <c r="JA443" s="1" t="n">
        <v>1.43</v>
      </c>
      <c r="JB443" s="1" t="n">
        <v>0</v>
      </c>
      <c r="JC443" s="1" t="n">
        <v>23.34</v>
      </c>
      <c r="JD443" s="1" t="n">
        <v>10.97</v>
      </c>
      <c r="JE443" s="1" t="n">
        <v>1.64</v>
      </c>
      <c r="JF443" s="1" t="n">
        <v>0.21</v>
      </c>
      <c r="JG443" s="1" t="n">
        <v>0.02</v>
      </c>
      <c r="JH443" s="1" t="n">
        <v>10.73</v>
      </c>
      <c r="JI443" s="1" t="n">
        <v>6.41</v>
      </c>
      <c r="JJ443" s="1" t="n">
        <v>0.18</v>
      </c>
      <c r="JK443" s="1" t="n">
        <v>0.48</v>
      </c>
      <c r="JL443" s="1" t="n">
        <v>0.69</v>
      </c>
      <c r="JM443" s="1" t="n">
        <v>0.64</v>
      </c>
      <c r="JN443" s="1" t="n">
        <v>0.02</v>
      </c>
      <c r="JO443" s="1" t="n">
        <v>0.1</v>
      </c>
      <c r="JP443" s="1" t="n">
        <v>0.03</v>
      </c>
      <c r="JQ443" s="1" t="n">
        <v>0.12</v>
      </c>
      <c r="JR443" s="1" t="n">
        <v>0.11</v>
      </c>
      <c r="JS443" s="1" t="n">
        <v>0.03</v>
      </c>
      <c r="JT443" s="1" t="n">
        <v>0.32</v>
      </c>
      <c r="JU443" s="1" t="n">
        <v>0.3</v>
      </c>
      <c r="JV443" s="1" t="n">
        <v>53</v>
      </c>
      <c r="JW443" s="1" t="n">
        <v>3180</v>
      </c>
      <c r="JX443" s="1" t="n">
        <v>47.7</v>
      </c>
      <c r="JY443" s="1" t="n">
        <v>20.5</v>
      </c>
      <c r="JZ443" s="1" t="n">
        <v>22</v>
      </c>
      <c r="KA443" s="1" t="n">
        <v>1320</v>
      </c>
      <c r="KB443" s="1" t="n">
        <v>4.193</v>
      </c>
      <c r="KC443" s="1" t="n">
        <v>1.242</v>
      </c>
      <c r="KD443" s="1" t="n">
        <v>74.52</v>
      </c>
      <c r="KE443" s="1" t="n">
        <v>23.617</v>
      </c>
      <c r="KF443" s="1" t="n">
        <v>76.617</v>
      </c>
      <c r="KG443" s="1" t="n">
        <v>25.6305</v>
      </c>
    </row>
    <row r="444" customFormat="false" ht="15" hidden="false" customHeight="true" outlineLevel="0" collapsed="false">
      <c r="A444" s="1" t="n">
        <v>75029</v>
      </c>
      <c r="B444" s="1" t="n">
        <v>2</v>
      </c>
      <c r="C444" s="1" t="n">
        <v>14</v>
      </c>
      <c r="D444" s="1" t="n">
        <v>1</v>
      </c>
      <c r="E444" s="1" t="n">
        <v>1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f aca="false">IF(U444&gt;27,1,0)</f>
        <v>1</v>
      </c>
      <c r="N444" s="1" t="n">
        <v>0</v>
      </c>
      <c r="P444" s="1" t="n">
        <f aca="false">SUM(E444:O444)</f>
        <v>2</v>
      </c>
      <c r="Q444" s="1" t="n">
        <v>120</v>
      </c>
      <c r="R444" s="1" t="n">
        <v>70</v>
      </c>
      <c r="S444" s="1" t="n">
        <v>50</v>
      </c>
      <c r="T444" s="2" t="n">
        <v>86.6666666666667</v>
      </c>
      <c r="U444" s="3" t="n">
        <v>68.9</v>
      </c>
      <c r="V444" s="3" t="n">
        <v>159</v>
      </c>
      <c r="W444" s="18" t="n">
        <v>27.2536687631027</v>
      </c>
      <c r="X444" s="2" t="n">
        <v>1</v>
      </c>
      <c r="Y444" s="3" t="n">
        <v>82.5</v>
      </c>
      <c r="Z444" s="3" t="n">
        <v>107.8</v>
      </c>
      <c r="AA444" s="2" t="n">
        <v>14.7131753057139</v>
      </c>
      <c r="AB444" s="2" t="n">
        <v>0.518867924528302</v>
      </c>
      <c r="AC444" s="2" t="n">
        <v>0.76530612244898</v>
      </c>
      <c r="AD444" s="3" t="n">
        <v>36.1</v>
      </c>
      <c r="AE444" s="3" t="n">
        <v>24.9</v>
      </c>
      <c r="AF444" s="3" t="n">
        <v>44</v>
      </c>
      <c r="AG444" s="1" t="n">
        <v>4</v>
      </c>
      <c r="AH444" s="3" t="n">
        <v>45.4</v>
      </c>
      <c r="AI444" s="3" t="n">
        <v>31.3</v>
      </c>
      <c r="AJ444" s="3" t="n">
        <v>41.8</v>
      </c>
      <c r="AK444" s="3" t="n">
        <v>2.2</v>
      </c>
      <c r="AL444" s="1" t="n">
        <v>1424</v>
      </c>
      <c r="AM444" s="1" t="n">
        <v>33</v>
      </c>
      <c r="AN444" s="1" t="n">
        <v>2335</v>
      </c>
      <c r="AO444" s="1" t="n">
        <v>87</v>
      </c>
      <c r="AP444" s="1" t="n">
        <v>131</v>
      </c>
      <c r="AQ444" s="1" t="n">
        <v>111</v>
      </c>
      <c r="AR444" s="1" t="n">
        <v>117</v>
      </c>
      <c r="AS444" s="1" t="n">
        <v>104</v>
      </c>
      <c r="AT444" s="1" t="n">
        <v>1</v>
      </c>
      <c r="AU444" s="1" t="n">
        <v>3195</v>
      </c>
      <c r="AV444" s="1" t="n">
        <f aca="false">((AO444*15)+(AP444*30)+(AQ444*30)+(AR444*30)+(AS444*15))</f>
        <v>13635</v>
      </c>
      <c r="AX444" s="4" t="n">
        <f aca="false">10000/SQRT((AO444*BE444)*(AVERAGE(AO444:AS444)*AVERAGE(BE444:BI444)))</f>
        <v>2.76728620626278</v>
      </c>
      <c r="AY444" s="4" t="n">
        <v>1</v>
      </c>
      <c r="AZ444" s="2" t="n">
        <f aca="false">(AO444*BE444)/405</f>
        <v>2.94296296296296</v>
      </c>
      <c r="BA444" s="2" t="n">
        <v>1</v>
      </c>
      <c r="BB444" s="2" t="n">
        <f aca="false">1/(LOG(BE444)+LOG(AO444))</f>
        <v>0.325072185065576</v>
      </c>
      <c r="BC444" s="2" t="n">
        <f aca="false">(BF444-BE444)/(AP444-AO444)</f>
        <v>2.59772727272727</v>
      </c>
      <c r="BD444" s="2" t="n">
        <f aca="false">(20*BE444)/((AO444/18)-3.5)</f>
        <v>205.5</v>
      </c>
      <c r="BE444" s="2" t="n">
        <v>13.7</v>
      </c>
      <c r="BF444" s="2" t="n">
        <v>128</v>
      </c>
      <c r="BG444" s="2" t="n">
        <v>117</v>
      </c>
      <c r="BH444" s="2" t="n">
        <v>143</v>
      </c>
      <c r="BI444" s="2" t="n">
        <v>96.3</v>
      </c>
      <c r="BJ444" s="2" t="n">
        <f aca="false">((BE444*15)+(BF444*30)+(BG444*30)+(BH444*30)+(BI444*15))-(BE444*120)</f>
        <v>11646</v>
      </c>
      <c r="BK444" s="2" t="n">
        <f aca="false">((BE444*15)+(BF444*30)+(BG444*30)+(BH444*30)+(BI444*15))</f>
        <v>13290</v>
      </c>
      <c r="BL444" s="2" t="n">
        <f aca="false">(1/BE444)</f>
        <v>0.072992700729927</v>
      </c>
      <c r="BM444" s="2" t="n">
        <f aca="false">(BJ444/AU444)</f>
        <v>3.64507042253521</v>
      </c>
      <c r="BN444" s="2" t="n">
        <f aca="false">(BK444/AV444)</f>
        <v>0.974697469746975</v>
      </c>
      <c r="BO444" s="2" t="n">
        <f aca="false">(AX444*BM444)</f>
        <v>10.0869531011381</v>
      </c>
      <c r="BP444" s="2" t="n">
        <f aca="false">(AX444*BN444)</f>
        <v>2.69726686331004</v>
      </c>
      <c r="BQ444" s="2" t="n">
        <v>2</v>
      </c>
      <c r="BR444" s="4" t="n">
        <f aca="false">(BC444*BL444)</f>
        <v>0.189615129396151</v>
      </c>
      <c r="BS444" s="1" t="n">
        <v>165</v>
      </c>
      <c r="BT444" s="1" t="n">
        <v>0</v>
      </c>
      <c r="BU444" s="1" t="n">
        <v>48</v>
      </c>
      <c r="BV444" s="1" t="n">
        <v>1</v>
      </c>
      <c r="BW444" s="1" t="n">
        <v>93</v>
      </c>
      <c r="BX444" s="1" t="n">
        <v>0</v>
      </c>
      <c r="BY444" s="1" t="n">
        <v>24</v>
      </c>
      <c r="BZ444" s="1" t="n">
        <v>122</v>
      </c>
      <c r="CA444" s="1" t="n">
        <v>0</v>
      </c>
      <c r="CB444" s="1" t="n">
        <v>3</v>
      </c>
      <c r="FQ444" s="1" t="n">
        <v>27.70036</v>
      </c>
      <c r="FR444" s="1" t="n">
        <v>363.1614</v>
      </c>
      <c r="FS444" s="1" t="n">
        <v>0.06</v>
      </c>
      <c r="FU444" s="1" t="n">
        <v>1</v>
      </c>
      <c r="FV444" s="1" t="n">
        <v>1</v>
      </c>
      <c r="FW444" s="1" t="n">
        <v>1858.36</v>
      </c>
      <c r="FX444" s="1" t="n">
        <v>56.02</v>
      </c>
      <c r="FY444" s="1" t="n">
        <v>9.22</v>
      </c>
      <c r="FZ444" s="1" t="n">
        <v>10.15</v>
      </c>
      <c r="GA444" s="1" t="n">
        <v>28.95</v>
      </c>
      <c r="GB444" s="1" t="n">
        <v>328.77</v>
      </c>
      <c r="GC444" s="1" t="n">
        <v>40.18</v>
      </c>
      <c r="GD444" s="1" t="n">
        <v>18.79</v>
      </c>
      <c r="GE444" s="1" t="n">
        <v>2.62</v>
      </c>
      <c r="GF444" s="1" t="n">
        <v>137.02</v>
      </c>
      <c r="GG444" s="1" t="n">
        <v>0.66</v>
      </c>
      <c r="GH444" s="1" t="n">
        <v>11.67</v>
      </c>
      <c r="GI444" s="1" t="n">
        <v>9.34</v>
      </c>
      <c r="GJ444" s="1" t="n">
        <v>34.35</v>
      </c>
      <c r="GK444" s="1" t="n">
        <v>33.33</v>
      </c>
      <c r="GL444" s="1" t="n">
        <v>17.27</v>
      </c>
      <c r="GM444" s="1" t="n">
        <v>9.95</v>
      </c>
      <c r="GN444" s="1" t="n">
        <v>0</v>
      </c>
      <c r="GO444" s="1" t="n">
        <v>24.25</v>
      </c>
      <c r="GP444" s="1" t="n">
        <v>8.87</v>
      </c>
      <c r="GQ444" s="1" t="n">
        <v>5.7</v>
      </c>
      <c r="GR444" s="1" t="n">
        <v>1.53</v>
      </c>
      <c r="GS444" s="1" t="n">
        <v>1039.26</v>
      </c>
      <c r="GT444" s="1" t="n">
        <v>12.95</v>
      </c>
      <c r="GU444" s="1" t="n">
        <v>0.02</v>
      </c>
      <c r="GV444" s="1" t="n">
        <v>402.99</v>
      </c>
      <c r="GW444" s="1" t="n">
        <v>1473.71</v>
      </c>
      <c r="GX444" s="1" t="n">
        <v>3654.09</v>
      </c>
      <c r="GY444" s="1" t="n">
        <v>2434.01</v>
      </c>
      <c r="GZ444" s="1" t="n">
        <v>6.93</v>
      </c>
      <c r="HA444" s="1" t="n">
        <v>1.58</v>
      </c>
      <c r="HB444" s="1" t="n">
        <v>3.45</v>
      </c>
      <c r="HC444" s="1" t="n">
        <v>0</v>
      </c>
      <c r="HD444" s="1" t="n">
        <v>40.79</v>
      </c>
      <c r="HE444" s="1" t="n">
        <v>200.73</v>
      </c>
      <c r="HF444" s="1" t="n">
        <v>1.41</v>
      </c>
      <c r="HG444" s="1" t="n">
        <v>1.68</v>
      </c>
      <c r="HH444" s="1" t="n">
        <v>14.71</v>
      </c>
      <c r="HI444" s="1" t="n">
        <v>4.64</v>
      </c>
      <c r="HJ444" s="1" t="n">
        <v>1.74</v>
      </c>
      <c r="HK444" s="1" t="n">
        <v>0.39</v>
      </c>
      <c r="HL444" s="1" t="n">
        <v>320.46</v>
      </c>
      <c r="HM444" s="1" t="n">
        <v>2</v>
      </c>
      <c r="HN444" s="1" t="n">
        <v>35.47</v>
      </c>
      <c r="HO444" s="1" t="n">
        <v>5516.26</v>
      </c>
      <c r="HP444" s="1" t="n">
        <v>6362.05</v>
      </c>
      <c r="HQ444" s="1" t="n">
        <v>38.24</v>
      </c>
      <c r="HR444" s="1" t="n">
        <v>2923.33</v>
      </c>
      <c r="HS444" s="1" t="n">
        <v>593.03</v>
      </c>
      <c r="HT444" s="1" t="n">
        <v>13563.88</v>
      </c>
      <c r="HU444" s="1" t="n">
        <v>703.27</v>
      </c>
      <c r="HV444" s="1" t="n">
        <v>158.6</v>
      </c>
      <c r="HW444" s="1" t="n">
        <v>6.79</v>
      </c>
      <c r="HX444" s="1" t="n">
        <v>7</v>
      </c>
      <c r="HY444" s="1" t="n">
        <v>6.25</v>
      </c>
      <c r="HZ444" s="1" t="n">
        <v>0.75</v>
      </c>
      <c r="IA444" s="1" t="n">
        <v>13.85</v>
      </c>
      <c r="IB444" s="1" t="n">
        <v>3.05</v>
      </c>
      <c r="IC444" s="1" t="n">
        <v>25.3</v>
      </c>
      <c r="ID444" s="1" t="n">
        <v>8.27</v>
      </c>
      <c r="IE444" s="1" t="n">
        <v>9.12</v>
      </c>
      <c r="IF444" s="1" t="n">
        <v>17.58</v>
      </c>
      <c r="IG444" s="1" t="n">
        <v>9.43</v>
      </c>
      <c r="IH444" s="1" t="n">
        <v>245.65</v>
      </c>
      <c r="II444" s="1" t="n">
        <v>0.83</v>
      </c>
      <c r="IJ444" s="1" t="n">
        <v>293.82</v>
      </c>
      <c r="IK444" s="1" t="n">
        <v>70.65</v>
      </c>
      <c r="IL444" s="1" t="n">
        <v>1744813.1</v>
      </c>
      <c r="IM444" s="1" t="n">
        <v>5307.09</v>
      </c>
      <c r="IN444" s="1" t="n">
        <v>34.21</v>
      </c>
      <c r="IO444" s="1" t="n">
        <v>0.06</v>
      </c>
      <c r="IP444" s="1" t="n">
        <v>0.07</v>
      </c>
      <c r="IQ444" s="1" t="n">
        <v>0.08</v>
      </c>
      <c r="IR444" s="1" t="n">
        <v>0.2</v>
      </c>
      <c r="IS444" s="1" t="n">
        <v>0.3</v>
      </c>
      <c r="IT444" s="1" t="n">
        <v>0.02</v>
      </c>
      <c r="IU444" s="1" t="n">
        <v>0.36</v>
      </c>
      <c r="IV444" s="1" t="n">
        <v>0.18</v>
      </c>
      <c r="IW444" s="1" t="n">
        <v>6.78</v>
      </c>
      <c r="IX444" s="1" t="n">
        <v>5.6</v>
      </c>
      <c r="IY444" s="1" t="n">
        <v>3.14</v>
      </c>
      <c r="IZ444" s="1" t="n">
        <v>1.76</v>
      </c>
      <c r="JA444" s="1" t="n">
        <v>0.57</v>
      </c>
      <c r="JB444" s="1" t="n">
        <v>0</v>
      </c>
      <c r="JC444" s="1" t="n">
        <v>17.73</v>
      </c>
      <c r="JD444" s="1" t="n">
        <v>10.35</v>
      </c>
      <c r="JE444" s="1" t="n">
        <v>0.96</v>
      </c>
      <c r="JF444" s="1" t="n">
        <v>0.05</v>
      </c>
      <c r="JG444" s="1" t="n">
        <v>0</v>
      </c>
      <c r="JH444" s="1" t="n">
        <v>8.19</v>
      </c>
      <c r="JI444" s="1" t="n">
        <v>10.5</v>
      </c>
      <c r="JJ444" s="1" t="n">
        <v>0.1</v>
      </c>
      <c r="JK444" s="1" t="n">
        <v>0.29</v>
      </c>
      <c r="JL444" s="1" t="n">
        <v>0.61</v>
      </c>
      <c r="JM444" s="1" t="n">
        <v>1.12</v>
      </c>
      <c r="JN444" s="1" t="n">
        <v>0</v>
      </c>
      <c r="JO444" s="1" t="n">
        <v>0.07</v>
      </c>
      <c r="JP444" s="1" t="n">
        <v>0.07</v>
      </c>
      <c r="JQ444" s="1" t="n">
        <v>0.01</v>
      </c>
      <c r="JR444" s="1" t="n">
        <v>0</v>
      </c>
      <c r="JS444" s="1" t="n">
        <v>0</v>
      </c>
      <c r="JT444" s="1" t="n">
        <v>0.02</v>
      </c>
      <c r="JU444" s="1" t="n">
        <v>0</v>
      </c>
      <c r="JV444" s="1" t="n">
        <v>42</v>
      </c>
      <c r="JW444" s="1" t="n">
        <v>2520</v>
      </c>
      <c r="JX444" s="1" t="n">
        <v>37.8</v>
      </c>
      <c r="JY444" s="1" t="n">
        <v>0.742</v>
      </c>
      <c r="JZ444" s="1" t="n">
        <v>0.742</v>
      </c>
      <c r="KA444" s="1" t="n">
        <v>44.52</v>
      </c>
      <c r="KB444" s="1" t="n">
        <v>7</v>
      </c>
      <c r="KC444" s="1" t="n">
        <v>3.5</v>
      </c>
      <c r="KD444" s="1" t="n">
        <v>210</v>
      </c>
      <c r="KE444" s="1" t="n">
        <v>42.5</v>
      </c>
      <c r="KF444" s="1" t="n">
        <v>84.5</v>
      </c>
      <c r="KG444" s="1" t="n">
        <v>95.887</v>
      </c>
    </row>
    <row r="445" customFormat="false" ht="15" hidden="false" customHeight="true" outlineLevel="0" collapsed="false">
      <c r="A445" s="1" t="n">
        <v>75041</v>
      </c>
      <c r="B445" s="1" t="n">
        <v>2</v>
      </c>
      <c r="C445" s="1" t="n">
        <v>15</v>
      </c>
      <c r="D445" s="1" t="n">
        <v>1</v>
      </c>
      <c r="E445" s="1" t="n">
        <v>1</v>
      </c>
      <c r="F445" s="1" t="n">
        <v>0</v>
      </c>
      <c r="G445" s="1" t="n">
        <v>1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f aca="false">IF(W445&gt;27,1,0)</f>
        <v>1</v>
      </c>
      <c r="N445" s="1" t="n">
        <v>0</v>
      </c>
      <c r="O445" s="1" t="n">
        <v>1</v>
      </c>
      <c r="P445" s="1" t="n">
        <f aca="false">SUM(E445:O445)</f>
        <v>4</v>
      </c>
      <c r="Q445" s="1" t="n">
        <v>110</v>
      </c>
      <c r="R445" s="1" t="n">
        <v>70</v>
      </c>
      <c r="S445" s="1" t="n">
        <f aca="false">Q445-R445</f>
        <v>40</v>
      </c>
      <c r="T445" s="2" t="n">
        <f aca="false">(S445/3)+ R445</f>
        <v>83.3333333333333</v>
      </c>
      <c r="U445" s="3" t="n">
        <v>89.9</v>
      </c>
      <c r="V445" s="3" t="n">
        <v>167.5</v>
      </c>
      <c r="W445" s="18" t="n">
        <f aca="false">U445/POWER((V445/100),2)</f>
        <v>32.0427712185342</v>
      </c>
      <c r="X445" s="2" t="n">
        <v>2</v>
      </c>
      <c r="Y445" s="3" t="n">
        <v>93</v>
      </c>
      <c r="Z445" s="3" t="n">
        <v>112</v>
      </c>
      <c r="AB445" s="2" t="n">
        <f aca="false">(Y445/V445)</f>
        <v>0.555223880597015</v>
      </c>
      <c r="AC445" s="2" t="n">
        <f aca="false">(Y445/Z445)</f>
        <v>0.830357142857143</v>
      </c>
      <c r="AD445" s="3" t="n">
        <v>26.2</v>
      </c>
      <c r="AE445" s="3" t="n">
        <v>23.6</v>
      </c>
      <c r="AF445" s="3" t="n">
        <v>66.3</v>
      </c>
      <c r="AG445" s="1" t="n">
        <v>8</v>
      </c>
      <c r="AH445" s="3" t="n">
        <v>53.8</v>
      </c>
      <c r="AI445" s="3" t="n">
        <v>48.4</v>
      </c>
      <c r="AJ445" s="3" t="n">
        <v>63</v>
      </c>
      <c r="AK445" s="3" t="n">
        <v>3.3</v>
      </c>
      <c r="AL445" s="1" t="n">
        <v>2025</v>
      </c>
      <c r="AM445" s="1" t="n">
        <v>34</v>
      </c>
      <c r="AN445" s="1" t="n">
        <v>3604</v>
      </c>
      <c r="AO445" s="1" t="n">
        <v>108</v>
      </c>
      <c r="AP445" s="1" t="n">
        <v>140</v>
      </c>
      <c r="AQ445" s="1" t="n">
        <v>147</v>
      </c>
      <c r="AR445" s="1" t="n">
        <v>109</v>
      </c>
      <c r="AS445" s="1" t="n">
        <v>104</v>
      </c>
      <c r="AT445" s="1" t="n">
        <v>2</v>
      </c>
      <c r="AU445" s="1" t="n">
        <f aca="false">((AO445*15)+(AP445*30)+(AQ445*30)+(AR445*30)+(AS445*15))-(AO445*120)</f>
        <v>2100</v>
      </c>
      <c r="AV445" s="1" t="n">
        <f aca="false">((AO445*15)+(AP445*30)+(AQ445*30)+(AR445*30)+(AS445*15))</f>
        <v>15060</v>
      </c>
      <c r="AW445" s="1" t="n">
        <v>4.54</v>
      </c>
      <c r="AX445" s="4" t="n">
        <f aca="false">10000/SQRT((AO445*BE445)*(AVERAGE(AO445:AS445)*AVERAGE(BE445:BI445)))</f>
        <v>2.8111949751269</v>
      </c>
      <c r="AY445" s="4" t="n">
        <v>1</v>
      </c>
      <c r="AZ445" s="2" t="n">
        <f aca="false">(AO445*BE445)/405</f>
        <v>4.26666666666667</v>
      </c>
      <c r="BA445" s="2" t="n">
        <v>1</v>
      </c>
      <c r="BB445" s="2" t="n">
        <f aca="false">1/(LOG(BE445)+LOG(AO445))</f>
        <v>0.308876136009709</v>
      </c>
      <c r="BC445" s="2" t="n">
        <f aca="false">(BF445-BE445)/(AP445-AO445)</f>
        <v>1.259375</v>
      </c>
      <c r="BD445" s="2" t="n">
        <f aca="false">(20*BE445)/((AO445/18)-3.5)</f>
        <v>128</v>
      </c>
      <c r="BE445" s="3" t="n">
        <v>16</v>
      </c>
      <c r="BF445" s="3" t="n">
        <v>56.3</v>
      </c>
      <c r="BG445" s="3" t="n">
        <v>113</v>
      </c>
      <c r="BH445" s="3" t="n">
        <v>54.7</v>
      </c>
      <c r="BI445" s="3" t="n">
        <v>61.1</v>
      </c>
      <c r="BJ445" s="2" t="n">
        <f aca="false">((BE445*15)+(BF445*30)+(BG445*30)+(BH445*30)+(BI445*15))-(BE445*120)</f>
        <v>5956.5</v>
      </c>
      <c r="BK445" s="2" t="n">
        <f aca="false">((BE445*15)+(BF445*30)+(BG445*30)+(BH445*30)+(BI445*15))</f>
        <v>7876.5</v>
      </c>
      <c r="BL445" s="2" t="n">
        <f aca="false">(1/BE445)</f>
        <v>0.0625</v>
      </c>
      <c r="BM445" s="2" t="n">
        <f aca="false">(BJ445/AU445)</f>
        <v>2.83642857142857</v>
      </c>
      <c r="BN445" s="2" t="n">
        <f aca="false">(BK445/AV445)</f>
        <v>0.52300796812749</v>
      </c>
      <c r="BO445" s="2" t="n">
        <f aca="false">(AX445*BM445)</f>
        <v>7.97375374730638</v>
      </c>
      <c r="BP445" s="2" t="n">
        <f aca="false">(AX445*BN445)</f>
        <v>1.47027737195133</v>
      </c>
      <c r="BQ445" s="2" t="n">
        <v>2</v>
      </c>
      <c r="BR445" s="4" t="n">
        <f aca="false">(BC445*BL445)</f>
        <v>0.0787109375</v>
      </c>
      <c r="BS445" s="1" t="n">
        <v>161</v>
      </c>
      <c r="BT445" s="1" t="n">
        <v>0</v>
      </c>
      <c r="BU445" s="1" t="n">
        <v>39</v>
      </c>
      <c r="BV445" s="1" t="n">
        <v>1</v>
      </c>
      <c r="BW445" s="1" t="n">
        <v>101</v>
      </c>
      <c r="BX445" s="1" t="n">
        <v>0</v>
      </c>
      <c r="BY445" s="1" t="n">
        <v>21</v>
      </c>
      <c r="BZ445" s="1" t="n">
        <v>104</v>
      </c>
      <c r="CA445" s="1" t="n">
        <v>0</v>
      </c>
      <c r="CB445" s="1" t="n">
        <v>5</v>
      </c>
      <c r="CC445" s="1" t="n">
        <v>2</v>
      </c>
    </row>
    <row r="446" customFormat="false" ht="15" hidden="false" customHeight="true" outlineLevel="0" collapsed="false">
      <c r="A446" s="1" t="n">
        <v>75049</v>
      </c>
      <c r="B446" s="1" t="n">
        <v>2</v>
      </c>
      <c r="C446" s="1" t="n">
        <v>17</v>
      </c>
      <c r="D446" s="1" t="n">
        <v>1</v>
      </c>
      <c r="E446" s="1" t="n">
        <v>0</v>
      </c>
      <c r="F446" s="1" t="n">
        <v>0</v>
      </c>
      <c r="G446" s="1" t="n">
        <v>1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</v>
      </c>
      <c r="N446" s="1" t="n">
        <v>0</v>
      </c>
      <c r="O446" s="1" t="n">
        <v>1</v>
      </c>
      <c r="P446" s="1" t="n">
        <f aca="false">SUM(E446:O446)</f>
        <v>2</v>
      </c>
      <c r="Q446" s="1" t="n">
        <v>100</v>
      </c>
      <c r="R446" s="1" t="n">
        <v>80</v>
      </c>
      <c r="S446" s="1" t="n">
        <v>20</v>
      </c>
      <c r="T446" s="2" t="n">
        <v>86.6666666666667</v>
      </c>
      <c r="U446" s="3" t="n">
        <v>54.8</v>
      </c>
      <c r="V446" s="3" t="n">
        <v>162</v>
      </c>
      <c r="W446" s="2" t="n">
        <v>20.8809632677945</v>
      </c>
      <c r="X446" s="2" t="n">
        <v>0</v>
      </c>
      <c r="Y446" s="3" t="n">
        <v>70</v>
      </c>
      <c r="Z446" s="3" t="n">
        <v>94.5</v>
      </c>
      <c r="AA446" s="2" t="n">
        <v>35.4438927701964</v>
      </c>
      <c r="AB446" s="2" t="n">
        <v>0.432098765432099</v>
      </c>
      <c r="AC446" s="2" t="n">
        <v>0.740740740740741</v>
      </c>
      <c r="AD446" s="3" t="n">
        <v>27.2</v>
      </c>
      <c r="AE446" s="3" t="n">
        <v>14.9</v>
      </c>
      <c r="AF446" s="3" t="n">
        <v>39.9</v>
      </c>
      <c r="AG446" s="1" t="n">
        <v>1</v>
      </c>
      <c r="AH446" s="3" t="n">
        <v>50.9</v>
      </c>
      <c r="AI446" s="3" t="n">
        <v>27.9</v>
      </c>
      <c r="AJ446" s="3" t="n">
        <v>37.9</v>
      </c>
      <c r="AK446" s="3" t="n">
        <v>2</v>
      </c>
      <c r="AL446" s="1" t="n">
        <v>1275</v>
      </c>
      <c r="AM446" s="1" t="n">
        <v>15</v>
      </c>
      <c r="AN446" s="1" t="n">
        <v>1989</v>
      </c>
      <c r="AO446" s="1" t="n">
        <v>91</v>
      </c>
      <c r="AP446" s="1" t="n">
        <v>98</v>
      </c>
      <c r="AQ446" s="1" t="n">
        <v>94</v>
      </c>
      <c r="AR446" s="1" t="n">
        <v>82</v>
      </c>
      <c r="AS446" s="1" t="n">
        <v>95</v>
      </c>
      <c r="AT446" s="1" t="n">
        <v>1</v>
      </c>
      <c r="AU446" s="1" t="n">
        <f aca="false">((AO446*15)+(AP446*30)+(AQ446*30)+(AR446*30)+(AS446*15))-(AO446*120)</f>
        <v>90</v>
      </c>
      <c r="AV446" s="1" t="n">
        <f aca="false">((AO446*15)+(AP446*30)+(AQ446*30)+(AR446*30)+(AS446*15))</f>
        <v>11010</v>
      </c>
      <c r="AX446" s="4" t="n">
        <f aca="false">10000/SQRT((AO446*BE446)*(AVERAGE(AO446:AS446)*AVERAGE(BE446:BI446)))</f>
        <v>13.0124564651753</v>
      </c>
      <c r="AY446" s="4" t="n">
        <v>0</v>
      </c>
      <c r="AZ446" s="2" t="n">
        <f aca="false">(AO446*BE446)/405</f>
        <v>0.665086419753086</v>
      </c>
      <c r="BA446" s="2" t="n">
        <v>0</v>
      </c>
      <c r="BB446" s="2" t="n">
        <f aca="false">1/(LOG(BE446)+LOG(AO446))</f>
        <v>0.411466230126739</v>
      </c>
      <c r="BC446" s="2" t="n">
        <f aca="false">(BF446-BE446)/(AP446-AO446)</f>
        <v>4.96285714285714</v>
      </c>
      <c r="BD446" s="2" t="n">
        <f aca="false">(20*BE446)/((AO446/18)-3.5)</f>
        <v>38.0571428571429</v>
      </c>
      <c r="BE446" s="3" t="n">
        <v>2.96</v>
      </c>
      <c r="BF446" s="3" t="n">
        <v>37.7</v>
      </c>
      <c r="BG446" s="3" t="n">
        <v>27.2</v>
      </c>
      <c r="BH446" s="3" t="n">
        <v>12.2</v>
      </c>
      <c r="BI446" s="3" t="n">
        <v>39.1</v>
      </c>
      <c r="BJ446" s="2" t="n">
        <f aca="false">((BE446*15)+(BF446*30)+(BG446*30)+(BH446*30)+(BI446*15))-(BE446*120)</f>
        <v>2588.7</v>
      </c>
      <c r="BK446" s="2" t="n">
        <f aca="false">((BE446*15)+(BF446*30)+(BG446*30)+(BH446*30)+(BI446*15))</f>
        <v>2943.9</v>
      </c>
      <c r="BL446" s="2" t="n">
        <f aca="false">(1/BE446)</f>
        <v>0.337837837837838</v>
      </c>
      <c r="BM446" s="2" t="n">
        <f aca="false">(BJ446/AU446)</f>
        <v>28.7633333333333</v>
      </c>
      <c r="BN446" s="2" t="n">
        <f aca="false">(BK446/AV446)</f>
        <v>0.267384196185286</v>
      </c>
      <c r="BO446" s="2" t="n">
        <f aca="false">(AX446*BM446)</f>
        <v>374.281622793327</v>
      </c>
      <c r="BP446" s="2" t="n">
        <f aca="false">(AX446*BN446)</f>
        <v>3.47932521233694</v>
      </c>
      <c r="BQ446" s="2" t="n">
        <v>2</v>
      </c>
      <c r="BR446" s="4" t="n">
        <f aca="false">(BC446*BL446)</f>
        <v>1.67664092664093</v>
      </c>
      <c r="BS446" s="1" t="n">
        <v>133</v>
      </c>
      <c r="BT446" s="1" t="n">
        <v>0</v>
      </c>
      <c r="BU446" s="1" t="n">
        <v>36</v>
      </c>
      <c r="BV446" s="1" t="n">
        <v>1</v>
      </c>
      <c r="BW446" s="1" t="n">
        <v>73</v>
      </c>
      <c r="BX446" s="1" t="n">
        <v>0</v>
      </c>
      <c r="BY446" s="1" t="n">
        <v>24</v>
      </c>
      <c r="BZ446" s="1" t="n">
        <v>120</v>
      </c>
      <c r="CA446" s="1" t="n">
        <v>0</v>
      </c>
      <c r="CB446" s="1" t="n">
        <v>0</v>
      </c>
      <c r="CL446" s="4" t="n">
        <v>0.04</v>
      </c>
      <c r="CM446" s="4" t="n">
        <v>0.0375</v>
      </c>
      <c r="CN446" s="1" t="n">
        <v>1495</v>
      </c>
      <c r="CO446" s="1" t="n">
        <v>24</v>
      </c>
      <c r="CP446" s="1" t="n">
        <v>16</v>
      </c>
      <c r="CQ446" s="1" t="n">
        <v>5</v>
      </c>
      <c r="CR446" s="1" t="n">
        <v>4</v>
      </c>
      <c r="CS446" s="1" t="n">
        <v>2</v>
      </c>
      <c r="CT446" s="1" t="n">
        <v>62</v>
      </c>
      <c r="CU446" s="1" t="n">
        <v>0</v>
      </c>
      <c r="CV446" s="1" t="n">
        <v>4.1</v>
      </c>
      <c r="CW446" s="1" t="n">
        <v>6.3</v>
      </c>
      <c r="CX446" s="1" t="n">
        <v>0</v>
      </c>
      <c r="CY446" s="1" t="n">
        <v>3</v>
      </c>
      <c r="CZ446" s="1" t="n">
        <v>2.2</v>
      </c>
      <c r="DA446" s="1" t="n">
        <v>2.9</v>
      </c>
      <c r="DB446" s="1" t="n">
        <v>1.1</v>
      </c>
      <c r="DC446" s="1" t="n">
        <v>6.5</v>
      </c>
      <c r="DD446" s="1" t="n">
        <v>88.6</v>
      </c>
      <c r="DE446" s="1" t="n">
        <v>26</v>
      </c>
      <c r="DF446" s="1" t="n">
        <v>8.7</v>
      </c>
      <c r="DG446" s="1" t="n">
        <v>7.4</v>
      </c>
      <c r="DH446" s="1" t="n">
        <v>3.6</v>
      </c>
      <c r="DI446" s="1" t="n">
        <v>105</v>
      </c>
      <c r="DJ446" s="1" t="n">
        <v>232.5</v>
      </c>
      <c r="DK446" s="1" t="n">
        <v>10.5</v>
      </c>
      <c r="DL446" s="1" t="n">
        <v>24.8</v>
      </c>
      <c r="DM446" s="1" t="n">
        <v>667</v>
      </c>
      <c r="DN446" s="1" t="n">
        <v>1401</v>
      </c>
      <c r="DO446" s="1" t="n">
        <v>1.76</v>
      </c>
      <c r="DP446" s="1" t="n">
        <v>2.21</v>
      </c>
      <c r="DQ446" s="1" t="n">
        <v>1.74</v>
      </c>
      <c r="DR446" s="1" t="n">
        <v>3.34</v>
      </c>
      <c r="DS446" s="1" t="n">
        <v>275.5</v>
      </c>
      <c r="DT446" s="1" t="n">
        <v>543.3</v>
      </c>
      <c r="DU446" s="1" t="n">
        <v>4.59</v>
      </c>
      <c r="DV446" s="1" t="n">
        <v>23.08</v>
      </c>
      <c r="DW446" s="1" t="n">
        <v>5.85</v>
      </c>
      <c r="DX446" s="1" t="n">
        <v>1918</v>
      </c>
      <c r="DY446" s="1" t="n">
        <v>14.96</v>
      </c>
      <c r="DZ446" s="1" t="n">
        <v>3836</v>
      </c>
      <c r="EA446" s="1" t="n">
        <v>371</v>
      </c>
      <c r="EB446" s="1" t="n">
        <v>1853</v>
      </c>
      <c r="EC446" s="1" t="n">
        <v>1280</v>
      </c>
      <c r="ED446" s="1" t="n">
        <v>59</v>
      </c>
      <c r="EE446" s="1" t="n">
        <v>8</v>
      </c>
      <c r="EF446" s="1" t="n">
        <v>0</v>
      </c>
      <c r="EG446" s="1" t="n">
        <v>4</v>
      </c>
      <c r="EH446" s="1" t="n">
        <v>2</v>
      </c>
      <c r="EI446" s="1" t="n">
        <v>250</v>
      </c>
      <c r="EJ446" s="1" t="n">
        <v>4</v>
      </c>
      <c r="EK446" s="1" t="n">
        <v>3</v>
      </c>
      <c r="EL446" s="1" t="n">
        <v>250</v>
      </c>
      <c r="EM446" s="1" t="n">
        <v>1500</v>
      </c>
      <c r="EN446" s="1" t="n">
        <v>300</v>
      </c>
      <c r="EO446" s="1" t="n">
        <v>5</v>
      </c>
      <c r="EP446" s="1" t="n">
        <v>1</v>
      </c>
      <c r="EQ446" s="1" t="n">
        <v>2</v>
      </c>
      <c r="ER446" s="1" t="n">
        <v>250</v>
      </c>
      <c r="ES446" s="1" t="n">
        <v>3</v>
      </c>
      <c r="ET446" s="1" t="n">
        <v>0</v>
      </c>
      <c r="EU446" s="1" t="n">
        <v>0</v>
      </c>
      <c r="EV446" s="1" t="n">
        <v>0</v>
      </c>
      <c r="EW446" s="1" t="n">
        <v>0</v>
      </c>
      <c r="EX446" s="1" t="n">
        <v>1</v>
      </c>
      <c r="EY446" s="1" t="n">
        <v>4</v>
      </c>
      <c r="EZ446" s="1" t="n">
        <v>7</v>
      </c>
      <c r="FA446" s="1" t="n">
        <v>0</v>
      </c>
      <c r="FB446" s="1" t="n">
        <v>0</v>
      </c>
      <c r="FC446" s="1" t="n">
        <v>0</v>
      </c>
      <c r="FD446" s="1" t="n">
        <v>3</v>
      </c>
      <c r="FE446" s="1" t="n">
        <v>10</v>
      </c>
      <c r="FF446" s="1" t="n">
        <v>1</v>
      </c>
      <c r="FG446" s="1" t="n">
        <v>1</v>
      </c>
      <c r="FH446" s="1" t="n">
        <v>1</v>
      </c>
      <c r="FI446" s="1" t="n">
        <v>1</v>
      </c>
      <c r="FJ446" s="1" t="n">
        <v>1</v>
      </c>
      <c r="FK446" s="1" t="n">
        <v>1</v>
      </c>
      <c r="FL446" s="1" t="n">
        <v>3</v>
      </c>
    </row>
    <row r="447" customFormat="false" ht="15" hidden="false" customHeight="true" outlineLevel="0" collapsed="false"/>
    <row r="448" customFormat="false" ht="15" hidden="false" customHeight="true" outlineLevel="0" collapsed="false"/>
    <row r="449" customFormat="false" ht="15" hidden="false" customHeight="true" outlineLevel="0" collapsed="false"/>
    <row r="450" customFormat="false" ht="15" hidden="false" customHeight="true" outlineLevel="0" collapsed="false"/>
    <row r="451" customFormat="false" ht="15" hidden="false" customHeight="true" outlineLevel="0" collapsed="false"/>
    <row r="452" customFormat="false" ht="15" hidden="false" customHeight="true" outlineLevel="0" collapsed="false"/>
    <row r="453" customFormat="false" ht="15" hidden="false" customHeight="true" outlineLevel="0" collapsed="false"/>
    <row r="454" customFormat="false" ht="15" hidden="false" customHeight="true" outlineLevel="0" collapsed="false"/>
    <row r="455" customFormat="false" ht="15" hidden="false" customHeight="true" outlineLevel="0" collapsed="false"/>
    <row r="456" customFormat="false" ht="15" hidden="false" customHeight="true" outlineLevel="0" collapsed="false"/>
    <row r="457" customFormat="false" ht="15" hidden="false" customHeight="true" outlineLevel="0" collapsed="false"/>
    <row r="458" customFormat="false" ht="15" hidden="false" customHeight="true" outlineLevel="0" collapsed="false"/>
    <row r="459" customFormat="false" ht="15" hidden="false" customHeight="true" outlineLevel="0" collapsed="false"/>
    <row r="460" customFormat="false" ht="15" hidden="false" customHeight="true" outlineLevel="0" collapsed="false"/>
    <row r="461" customFormat="false" ht="15" hidden="false" customHeight="true" outlineLevel="0" collapsed="false"/>
    <row r="462" customFormat="false" ht="15" hidden="false" customHeight="true" outlineLevel="0" collapsed="false"/>
    <row r="463" customFormat="false" ht="15" hidden="false" customHeight="true" outlineLevel="0" collapsed="false"/>
    <row r="464" customFormat="false" ht="15" hidden="false" customHeight="true" outlineLevel="0" collapsed="false"/>
    <row r="465" customFormat="false" ht="15" hidden="false" customHeight="true" outlineLevel="0" collapsed="false"/>
    <row r="466" customFormat="false" ht="15" hidden="false" customHeight="true" outlineLevel="0" collapsed="false"/>
    <row r="467" customFormat="false" ht="15" hidden="false" customHeight="true" outlineLevel="0" collapsed="false"/>
    <row r="468" customFormat="false" ht="15" hidden="false" customHeight="true" outlineLevel="0" collapsed="false"/>
    <row r="469" customFormat="false" ht="15" hidden="false" customHeight="true" outlineLevel="0" collapsed="false"/>
    <row r="470" customFormat="false" ht="15" hidden="false" customHeight="true" outlineLevel="0" collapsed="false"/>
    <row r="471" customFormat="false" ht="15" hidden="false" customHeight="true" outlineLevel="0" collapsed="false"/>
    <row r="472" customFormat="false" ht="15" hidden="false" customHeight="true" outlineLevel="0" collapsed="false"/>
    <row r="473" customFormat="false" ht="15" hidden="false" customHeight="true" outlineLevel="0" collapsed="false"/>
    <row r="474" customFormat="false" ht="15" hidden="false" customHeight="true" outlineLevel="0" collapsed="false"/>
    <row r="475" customFormat="false" ht="15" hidden="false" customHeight="true" outlineLevel="0" collapsed="false"/>
    <row r="476" customFormat="false" ht="15" hidden="false" customHeight="true" outlineLevel="0" collapsed="false"/>
    <row r="477" customFormat="false" ht="15" hidden="false" customHeight="true" outlineLevel="0" collapsed="false"/>
    <row r="478" customFormat="false" ht="15" hidden="false" customHeight="true" outlineLevel="0" collapsed="false"/>
    <row r="479" customFormat="false" ht="15" hidden="false" customHeight="true" outlineLevel="0" collapsed="false"/>
    <row r="480" customFormat="false" ht="15" hidden="false" customHeight="true" outlineLevel="0" collapsed="false"/>
    <row r="481" customFormat="false" ht="15" hidden="false" customHeight="true" outlineLevel="0" collapsed="false"/>
    <row r="482" customFormat="false" ht="15" hidden="false" customHeight="true" outlineLevel="0" collapsed="false"/>
    <row r="483" customFormat="false" ht="15" hidden="false" customHeight="true" outlineLevel="0" collapsed="false"/>
    <row r="484" customFormat="false" ht="15" hidden="false" customHeight="true" outlineLevel="0" collapsed="false"/>
    <row r="485" customFormat="false" ht="15" hidden="false" customHeight="true" outlineLevel="0" collapsed="false"/>
    <row r="486" customFormat="false" ht="15" hidden="false" customHeight="true" outlineLevel="0" collapsed="false"/>
    <row r="487" customFormat="false" ht="15" hidden="false" customHeight="true" outlineLevel="0" collapsed="false"/>
    <row r="488" customFormat="false" ht="15" hidden="false" customHeight="true" outlineLevel="0" collapsed="false"/>
    <row r="489" customFormat="false" ht="15" hidden="false" customHeight="true" outlineLevel="0" collapsed="false"/>
    <row r="490" customFormat="false" ht="15" hidden="false" customHeight="true" outlineLevel="0" collapsed="false"/>
    <row r="491" customFormat="false" ht="15" hidden="false" customHeight="true" outlineLevel="0" collapsed="false"/>
    <row r="492" customFormat="false" ht="15" hidden="false" customHeight="true" outlineLevel="0" collapsed="false"/>
    <row r="493" customFormat="false" ht="15" hidden="false" customHeight="true" outlineLevel="0" collapsed="false"/>
    <row r="494" customFormat="false" ht="15" hidden="false" customHeight="true" outlineLevel="0" collapsed="false"/>
    <row r="495" customFormat="false" ht="15" hidden="false" customHeight="true" outlineLevel="0" collapsed="false"/>
    <row r="496" customFormat="false" ht="15" hidden="false" customHeight="true" outlineLevel="0" collapsed="false"/>
    <row r="497" customFormat="false" ht="15" hidden="false" customHeight="true" outlineLevel="0" collapsed="false"/>
    <row r="498" customFormat="false" ht="15" hidden="false" customHeight="true" outlineLevel="0" collapsed="false"/>
    <row r="499" customFormat="false" ht="15" hidden="false" customHeight="true" outlineLevel="0" collapsed="false"/>
    <row r="500" customFormat="false" ht="15" hidden="false" customHeight="true" outlineLevel="0" collapsed="false"/>
    <row r="501" customFormat="false" ht="15" hidden="false" customHeight="true" outlineLevel="0" collapsed="false"/>
    <row r="502" customFormat="false" ht="15" hidden="false" customHeight="true" outlineLevel="0" collapsed="false"/>
    <row r="503" customFormat="false" ht="15" hidden="false" customHeight="true" outlineLevel="0" collapsed="false"/>
    <row r="504" customFormat="false" ht="15" hidden="false" customHeight="true" outlineLevel="0" collapsed="false"/>
    <row r="505" customFormat="false" ht="15" hidden="false" customHeight="true" outlineLevel="0" collapsed="false"/>
    <row r="506" customFormat="false" ht="15" hidden="false" customHeight="true" outlineLevel="0" collapsed="false"/>
    <row r="507" customFormat="false" ht="15" hidden="false" customHeight="true" outlineLevel="0" collapsed="false"/>
    <row r="508" customFormat="false" ht="15" hidden="false" customHeight="true" outlineLevel="0" collapsed="false"/>
    <row r="509" customFormat="false" ht="15" hidden="false" customHeight="true" outlineLevel="0" collapsed="false"/>
    <row r="510" customFormat="false" ht="15" hidden="false" customHeight="true" outlineLevel="0" collapsed="false"/>
    <row r="511" customFormat="false" ht="15" hidden="false" customHeight="true" outlineLevel="0" collapsed="false"/>
    <row r="512" customFormat="false" ht="15" hidden="false" customHeight="true" outlineLevel="0" collapsed="false"/>
    <row r="513" customFormat="false" ht="15" hidden="false" customHeight="true" outlineLevel="0" collapsed="false"/>
    <row r="514" customFormat="false" ht="15" hidden="false" customHeight="true" outlineLevel="0" collapsed="false"/>
    <row r="515" customFormat="false" ht="15" hidden="false" customHeight="true" outlineLevel="0" collapsed="false"/>
    <row r="516" customFormat="false" ht="15" hidden="false" customHeight="true" outlineLevel="0" collapsed="false"/>
    <row r="517" customFormat="false" ht="15" hidden="false" customHeight="true" outlineLevel="0" collapsed="false"/>
    <row r="518" customFormat="false" ht="15" hidden="false" customHeight="true" outlineLevel="0" collapsed="false"/>
    <row r="519" customFormat="false" ht="15" hidden="false" customHeight="true" outlineLevel="0" collapsed="false"/>
    <row r="520" customFormat="false" ht="15" hidden="false" customHeight="true" outlineLevel="0" collapsed="false"/>
    <row r="521" customFormat="false" ht="15" hidden="false" customHeight="true" outlineLevel="0" collapsed="false"/>
    <row r="522" customFormat="false" ht="15" hidden="false" customHeight="true" outlineLevel="0" collapsed="false"/>
    <row r="523" customFormat="false" ht="15" hidden="false" customHeight="true" outlineLevel="0" collapsed="false"/>
    <row r="524" customFormat="false" ht="15" hidden="false" customHeight="true" outlineLevel="0" collapsed="false"/>
    <row r="525" customFormat="false" ht="15" hidden="false" customHeight="true" outlineLevel="0" collapsed="false"/>
    <row r="526" customFormat="false" ht="15" hidden="false" customHeight="true" outlineLevel="0" collapsed="false"/>
    <row r="527" customFormat="false" ht="15" hidden="false" customHeight="true" outlineLevel="0" collapsed="false"/>
    <row r="528" customFormat="false" ht="15" hidden="false" customHeight="true" outlineLevel="0" collapsed="false"/>
    <row r="529" customFormat="false" ht="15" hidden="false" customHeight="true" outlineLevel="0" collapsed="false"/>
    <row r="530" customFormat="false" ht="15" hidden="false" customHeight="true" outlineLevel="0" collapsed="false"/>
    <row r="531" customFormat="false" ht="15" hidden="false" customHeight="true" outlineLevel="0" collapsed="false"/>
    <row r="532" customFormat="false" ht="15" hidden="false" customHeight="true" outlineLevel="0" collapsed="false"/>
    <row r="533" customFormat="false" ht="15" hidden="false" customHeight="true" outlineLevel="0" collapsed="false"/>
    <row r="534" customFormat="false" ht="15" hidden="false" customHeight="true" outlineLevel="0" collapsed="false"/>
    <row r="535" customFormat="false" ht="15" hidden="false" customHeight="true" outlineLevel="0" collapsed="false"/>
    <row r="536" customFormat="false" ht="15" hidden="false" customHeight="true" outlineLevel="0" collapsed="false"/>
    <row r="537" customFormat="false" ht="15" hidden="false" customHeight="true" outlineLevel="0" collapsed="false"/>
    <row r="538" customFormat="false" ht="15" hidden="false" customHeight="true" outlineLevel="0" collapsed="false"/>
    <row r="539" customFormat="false" ht="15" hidden="false" customHeight="true" outlineLevel="0" collapsed="false"/>
    <row r="540" customFormat="false" ht="15" hidden="false" customHeight="true" outlineLevel="0" collapsed="false"/>
    <row r="541" customFormat="false" ht="15" hidden="false" customHeight="true" outlineLevel="0" collapsed="false"/>
    <row r="542" customFormat="false" ht="15" hidden="false" customHeight="true" outlineLevel="0" collapsed="false"/>
    <row r="543" customFormat="false" ht="15" hidden="false" customHeight="true" outlineLevel="0" collapsed="false"/>
    <row r="544" customFormat="false" ht="15" hidden="false" customHeight="true" outlineLevel="0" collapsed="false"/>
    <row r="545" customFormat="false" ht="15" hidden="false" customHeight="true" outlineLevel="0" collapsed="false"/>
    <row r="546" customFormat="false" ht="15" hidden="false" customHeight="true" outlineLevel="0" collapsed="false"/>
    <row r="547" customFormat="false" ht="15" hidden="false" customHeight="true" outlineLevel="0" collapsed="false"/>
    <row r="548" customFormat="false" ht="15" hidden="false" customHeight="true" outlineLevel="0" collapsed="false"/>
    <row r="549" customFormat="false" ht="15" hidden="false" customHeight="true" outlineLevel="0" collapsed="false"/>
    <row r="550" customFormat="false" ht="15" hidden="false" customHeight="true" outlineLevel="0" collapsed="false"/>
    <row r="551" customFormat="false" ht="15" hidden="false" customHeight="true" outlineLevel="0" collapsed="false"/>
    <row r="552" customFormat="false" ht="15" hidden="false" customHeight="true" outlineLevel="0" collapsed="false"/>
    <row r="553" customFormat="false" ht="15" hidden="false" customHeight="true" outlineLevel="0" collapsed="false"/>
    <row r="554" customFormat="false" ht="15" hidden="false" customHeight="true" outlineLevel="0" collapsed="false"/>
    <row r="555" customFormat="false" ht="15" hidden="false" customHeight="true" outlineLevel="0" collapsed="false"/>
    <row r="556" customFormat="false" ht="15" hidden="false" customHeight="true" outlineLevel="0" collapsed="false"/>
    <row r="557" customFormat="false" ht="15" hidden="false" customHeight="true" outlineLevel="0" collapsed="false"/>
    <row r="558" customFormat="false" ht="15" hidden="false" customHeight="true" outlineLevel="0" collapsed="false"/>
    <row r="559" customFormat="false" ht="15" hidden="false" customHeight="true" outlineLevel="0" collapsed="false"/>
    <row r="560" customFormat="false" ht="15" hidden="false" customHeight="true" outlineLevel="0" collapsed="false"/>
    <row r="561" customFormat="false" ht="15" hidden="false" customHeight="true" outlineLevel="0" collapsed="false"/>
    <row r="562" customFormat="false" ht="15" hidden="false" customHeight="true" outlineLevel="0" collapsed="false"/>
    <row r="563" customFormat="false" ht="15" hidden="false" customHeight="true" outlineLevel="0" collapsed="false"/>
    <row r="564" customFormat="false" ht="15" hidden="false" customHeight="true" outlineLevel="0" collapsed="false"/>
    <row r="565" customFormat="false" ht="15" hidden="false" customHeight="true" outlineLevel="0" collapsed="false"/>
    <row r="566" customFormat="false" ht="15" hidden="false" customHeight="true" outlineLevel="0" collapsed="false"/>
    <row r="567" customFormat="false" ht="15" hidden="false" customHeight="true" outlineLevel="0" collapsed="false"/>
    <row r="568" customFormat="false" ht="15" hidden="false" customHeight="true" outlineLevel="0" collapsed="false"/>
    <row r="569" customFormat="false" ht="15" hidden="false" customHeight="true" outlineLevel="0" collapsed="false"/>
    <row r="570" customFormat="false" ht="15" hidden="false" customHeight="true" outlineLevel="0" collapsed="false"/>
    <row r="571" customFormat="false" ht="15" hidden="false" customHeight="true" outlineLevel="0" collapsed="false"/>
    <row r="572" customFormat="false" ht="15" hidden="false" customHeight="true" outlineLevel="0" collapsed="false"/>
    <row r="573" customFormat="false" ht="15" hidden="false" customHeight="true" outlineLevel="0" collapsed="false"/>
    <row r="574" customFormat="false" ht="15" hidden="false" customHeight="true" outlineLevel="0" collapsed="false"/>
    <row r="575" customFormat="false" ht="15" hidden="false" customHeight="true" outlineLevel="0" collapsed="false"/>
    <row r="576" customFormat="false" ht="15" hidden="false" customHeight="true" outlineLevel="0" collapsed="false"/>
    <row r="577" customFormat="false" ht="15" hidden="false" customHeight="true" outlineLevel="0" collapsed="false"/>
    <row r="578" customFormat="false" ht="15" hidden="false" customHeight="true" outlineLevel="0" collapsed="false"/>
    <row r="579" customFormat="false" ht="15" hidden="false" customHeight="true" outlineLevel="0" collapsed="false"/>
    <row r="580" customFormat="false" ht="15" hidden="false" customHeight="true" outlineLevel="0" collapsed="false"/>
    <row r="581" customFormat="false" ht="15" hidden="false" customHeight="true" outlineLevel="0" collapsed="false"/>
    <row r="582" customFormat="false" ht="15" hidden="false" customHeight="true" outlineLevel="0" collapsed="false"/>
    <row r="583" customFormat="false" ht="15" hidden="false" customHeight="true" outlineLevel="0" collapsed="false"/>
    <row r="584" customFormat="false" ht="15" hidden="false" customHeight="true" outlineLevel="0" collapsed="false"/>
    <row r="585" customFormat="false" ht="15" hidden="false" customHeight="true" outlineLevel="0" collapsed="false"/>
    <row r="586" customFormat="false" ht="15" hidden="false" customHeight="true" outlineLevel="0" collapsed="false"/>
    <row r="587" customFormat="false" ht="15" hidden="false" customHeight="true" outlineLevel="0" collapsed="false"/>
    <row r="588" customFormat="false" ht="15" hidden="false" customHeight="true" outlineLevel="0" collapsed="false"/>
    <row r="589" customFormat="false" ht="15" hidden="false" customHeight="true" outlineLevel="0" collapsed="false"/>
    <row r="590" customFormat="false" ht="15" hidden="false" customHeight="true" outlineLevel="0" collapsed="false"/>
    <row r="591" customFormat="false" ht="15" hidden="false" customHeight="true" outlineLevel="0" collapsed="false"/>
    <row r="592" customFormat="false" ht="15" hidden="false" customHeight="true" outlineLevel="0" collapsed="false"/>
    <row r="593" customFormat="false" ht="15" hidden="false" customHeight="true" outlineLevel="0" collapsed="false"/>
    <row r="594" customFormat="false" ht="15" hidden="false" customHeight="true" outlineLevel="0" collapsed="false"/>
    <row r="595" customFormat="false" ht="15" hidden="false" customHeight="true" outlineLevel="0" collapsed="false"/>
    <row r="596" customFormat="false" ht="15" hidden="false" customHeight="true" outlineLevel="0" collapsed="false"/>
    <row r="597" customFormat="false" ht="15" hidden="false" customHeight="true" outlineLevel="0" collapsed="false"/>
    <row r="598" customFormat="false" ht="15" hidden="false" customHeight="true" outlineLevel="0" collapsed="false"/>
    <row r="599" customFormat="false" ht="15" hidden="false" customHeight="true" outlineLevel="0" collapsed="false"/>
    <row r="600" customFormat="false" ht="15" hidden="false" customHeight="true" outlineLevel="0" collapsed="false"/>
    <row r="601" customFormat="false" ht="15" hidden="false" customHeight="true" outlineLevel="0" collapsed="false"/>
    <row r="602" customFormat="false" ht="15" hidden="false" customHeight="true" outlineLevel="0" collapsed="false"/>
    <row r="603" customFormat="false" ht="15" hidden="false" customHeight="true" outlineLevel="0" collapsed="false"/>
    <row r="604" customFormat="false" ht="15" hidden="false" customHeight="true" outlineLevel="0" collapsed="false"/>
    <row r="605" customFormat="false" ht="15" hidden="false" customHeight="true" outlineLevel="0" collapsed="false"/>
    <row r="606" customFormat="false" ht="15" hidden="false" customHeight="true" outlineLevel="0" collapsed="false"/>
    <row r="607" customFormat="false" ht="15" hidden="false" customHeight="true" outlineLevel="0" collapsed="false"/>
    <row r="608" customFormat="false" ht="15" hidden="false" customHeight="true" outlineLevel="0" collapsed="false"/>
    <row r="609" customFormat="false" ht="15" hidden="false" customHeight="true" outlineLevel="0" collapsed="false"/>
    <row r="610" customFormat="false" ht="15" hidden="false" customHeight="true" outlineLevel="0" collapsed="false"/>
    <row r="611" customFormat="false" ht="15" hidden="false" customHeight="true" outlineLevel="0" collapsed="false"/>
    <row r="612" customFormat="false" ht="15" hidden="false" customHeight="true" outlineLevel="0" collapsed="false"/>
    <row r="613" customFormat="false" ht="15" hidden="false" customHeight="true" outlineLevel="0" collapsed="false"/>
    <row r="614" customFormat="false" ht="15" hidden="false" customHeight="true" outlineLevel="0" collapsed="false"/>
    <row r="615" customFormat="false" ht="15" hidden="false" customHeight="true" outlineLevel="0" collapsed="false"/>
    <row r="616" customFormat="false" ht="15" hidden="false" customHeight="true" outlineLevel="0" collapsed="false"/>
    <row r="617" customFormat="false" ht="15" hidden="false" customHeight="true" outlineLevel="0" collapsed="false"/>
    <row r="618" customFormat="false" ht="15" hidden="false" customHeight="true" outlineLevel="0" collapsed="false"/>
    <row r="619" customFormat="false" ht="15" hidden="false" customHeight="true" outlineLevel="0" collapsed="false"/>
    <row r="620" customFormat="false" ht="15" hidden="false" customHeight="true" outlineLevel="0" collapsed="false"/>
    <row r="621" customFormat="false" ht="15" hidden="false" customHeight="true" outlineLevel="0" collapsed="false"/>
    <row r="622" customFormat="false" ht="15" hidden="false" customHeight="true" outlineLevel="0" collapsed="false"/>
    <row r="623" customFormat="false" ht="15" hidden="false" customHeight="true" outlineLevel="0" collapsed="false"/>
    <row r="624" customFormat="false" ht="15" hidden="false" customHeight="true" outlineLevel="0" collapsed="false"/>
    <row r="625" customFormat="false" ht="15" hidden="false" customHeight="true" outlineLevel="0" collapsed="false"/>
    <row r="626" customFormat="false" ht="15" hidden="false" customHeight="true" outlineLevel="0" collapsed="false"/>
    <row r="627" customFormat="false" ht="15" hidden="false" customHeight="true" outlineLevel="0" collapsed="false"/>
    <row r="628" customFormat="false" ht="15" hidden="false" customHeight="true" outlineLevel="0" collapsed="false"/>
    <row r="629" customFormat="false" ht="15" hidden="false" customHeight="true" outlineLevel="0" collapsed="false"/>
    <row r="630" customFormat="false" ht="15" hidden="false" customHeight="true" outlineLevel="0" collapsed="false"/>
    <row r="631" customFormat="false" ht="15" hidden="false" customHeight="true" outlineLevel="0" collapsed="false"/>
    <row r="632" customFormat="false" ht="15" hidden="false" customHeight="true" outlineLevel="0" collapsed="false"/>
    <row r="633" customFormat="false" ht="15" hidden="false" customHeight="true" outlineLevel="0" collapsed="false"/>
    <row r="634" customFormat="false" ht="15" hidden="false" customHeight="true" outlineLevel="0" collapsed="false"/>
    <row r="635" customFormat="false" ht="15" hidden="false" customHeight="true" outlineLevel="0" collapsed="false"/>
    <row r="636" customFormat="false" ht="15" hidden="false" customHeight="true" outlineLevel="0" collapsed="false"/>
    <row r="637" customFormat="false" ht="15" hidden="false" customHeight="true" outlineLevel="0" collapsed="false"/>
    <row r="638" customFormat="false" ht="15" hidden="false" customHeight="true" outlineLevel="0" collapsed="false"/>
    <row r="639" customFormat="false" ht="15" hidden="false" customHeight="true" outlineLevel="0" collapsed="false"/>
    <row r="640" customFormat="false" ht="15" hidden="false" customHeight="true" outlineLevel="0" collapsed="false"/>
    <row r="641" customFormat="false" ht="15" hidden="false" customHeight="true" outlineLevel="0" collapsed="false"/>
    <row r="642" customFormat="false" ht="15" hidden="false" customHeight="true" outlineLevel="0" collapsed="false"/>
    <row r="643" customFormat="false" ht="15" hidden="false" customHeight="true" outlineLevel="0" collapsed="false"/>
    <row r="644" customFormat="false" ht="15" hidden="false" customHeight="true" outlineLevel="0" collapsed="false"/>
    <row r="645" customFormat="false" ht="15" hidden="false" customHeight="true" outlineLevel="0" collapsed="false"/>
    <row r="646" customFormat="false" ht="15" hidden="false" customHeight="true" outlineLevel="0" collapsed="false"/>
    <row r="647" customFormat="false" ht="15" hidden="false" customHeight="true" outlineLevel="0" collapsed="false"/>
    <row r="648" customFormat="false" ht="15" hidden="false" customHeight="true" outlineLevel="0" collapsed="false"/>
    <row r="649" customFormat="false" ht="15" hidden="false" customHeight="true" outlineLevel="0" collapsed="false"/>
    <row r="650" customFormat="false" ht="15" hidden="false" customHeight="true" outlineLevel="0" collapsed="false"/>
    <row r="651" customFormat="false" ht="15" hidden="false" customHeight="true" outlineLevel="0" collapsed="false"/>
    <row r="652" customFormat="false" ht="15" hidden="false" customHeight="true" outlineLevel="0" collapsed="false"/>
    <row r="653" customFormat="false" ht="15" hidden="false" customHeight="true" outlineLevel="0" collapsed="false"/>
    <row r="654" customFormat="false" ht="15" hidden="false" customHeight="true" outlineLevel="0" collapsed="false"/>
    <row r="655" customFormat="false" ht="15" hidden="false" customHeight="true" outlineLevel="0" collapsed="false"/>
    <row r="656" customFormat="false" ht="15" hidden="false" customHeight="true" outlineLevel="0" collapsed="false"/>
    <row r="657" customFormat="false" ht="15" hidden="false" customHeight="true" outlineLevel="0" collapsed="false"/>
    <row r="658" customFormat="false" ht="15" hidden="false" customHeight="true" outlineLevel="0" collapsed="false"/>
    <row r="659" customFormat="false" ht="15" hidden="false" customHeight="true" outlineLevel="0" collapsed="false"/>
    <row r="660" customFormat="false" ht="15" hidden="false" customHeight="true" outlineLevel="0" collapsed="false"/>
    <row r="661" customFormat="false" ht="15" hidden="false" customHeight="true" outlineLevel="0" collapsed="false"/>
    <row r="662" customFormat="false" ht="15" hidden="false" customHeight="true" outlineLevel="0" collapsed="false"/>
    <row r="663" customFormat="false" ht="15" hidden="false" customHeight="true" outlineLevel="0" collapsed="false"/>
    <row r="664" customFormat="false" ht="15" hidden="false" customHeight="true" outlineLevel="0" collapsed="false"/>
    <row r="665" customFormat="false" ht="15" hidden="false" customHeight="true" outlineLevel="0" collapsed="false"/>
    <row r="666" customFormat="false" ht="15" hidden="false" customHeight="true" outlineLevel="0" collapsed="false"/>
    <row r="667" customFormat="false" ht="15" hidden="false" customHeight="true" outlineLevel="0" collapsed="false"/>
    <row r="668" customFormat="false" ht="15" hidden="false" customHeight="true" outlineLevel="0" collapsed="false"/>
    <row r="669" customFormat="false" ht="15" hidden="false" customHeight="true" outlineLevel="0" collapsed="false"/>
    <row r="670" customFormat="false" ht="15" hidden="false" customHeight="true" outlineLevel="0" collapsed="false"/>
    <row r="671" customFormat="false" ht="15" hidden="false" customHeight="true" outlineLevel="0" collapsed="false"/>
    <row r="672" customFormat="false" ht="15" hidden="false" customHeight="true" outlineLevel="0" collapsed="false"/>
    <row r="673" customFormat="false" ht="15" hidden="false" customHeight="true" outlineLevel="0" collapsed="false"/>
    <row r="674" customFormat="false" ht="15" hidden="false" customHeight="true" outlineLevel="0" collapsed="false"/>
    <row r="675" customFormat="false" ht="15" hidden="false" customHeight="true" outlineLevel="0" collapsed="false"/>
    <row r="676" customFormat="false" ht="15" hidden="false" customHeight="true" outlineLevel="0" collapsed="false"/>
    <row r="677" customFormat="false" ht="15" hidden="false" customHeight="true" outlineLevel="0" collapsed="false"/>
    <row r="678" customFormat="false" ht="15" hidden="false" customHeight="true" outlineLevel="0" collapsed="false"/>
    <row r="679" customFormat="false" ht="15" hidden="false" customHeight="true" outlineLevel="0" collapsed="false"/>
    <row r="680" customFormat="false" ht="15" hidden="false" customHeight="true" outlineLevel="0" collapsed="false"/>
    <row r="681" customFormat="false" ht="15" hidden="false" customHeight="true" outlineLevel="0" collapsed="false"/>
    <row r="682" customFormat="false" ht="15" hidden="false" customHeight="true" outlineLevel="0" collapsed="false"/>
    <row r="683" customFormat="false" ht="15" hidden="false" customHeight="true" outlineLevel="0" collapsed="false"/>
    <row r="684" customFormat="false" ht="15" hidden="false" customHeight="true" outlineLevel="0" collapsed="false"/>
    <row r="685" customFormat="false" ht="15" hidden="false" customHeight="true" outlineLevel="0" collapsed="false"/>
    <row r="686" customFormat="false" ht="15" hidden="false" customHeight="true" outlineLevel="0" collapsed="false"/>
    <row r="687" customFormat="false" ht="15" hidden="false" customHeight="true" outlineLevel="0" collapsed="false"/>
    <row r="688" customFormat="false" ht="15" hidden="false" customHeight="true" outlineLevel="0" collapsed="false"/>
    <row r="689" customFormat="false" ht="15" hidden="false" customHeight="true" outlineLevel="0" collapsed="false"/>
    <row r="690" customFormat="false" ht="15" hidden="false" customHeight="true" outlineLevel="0" collapsed="false"/>
    <row r="691" customFormat="false" ht="15" hidden="false" customHeight="true" outlineLevel="0" collapsed="false"/>
    <row r="692" customFormat="false" ht="15" hidden="false" customHeight="true" outlineLevel="0" collapsed="false"/>
    <row r="693" customFormat="false" ht="15" hidden="false" customHeight="true" outlineLevel="0" collapsed="false"/>
    <row r="694" customFormat="false" ht="15" hidden="false" customHeight="true" outlineLevel="0" collapsed="false"/>
    <row r="695" customFormat="false" ht="15" hidden="false" customHeight="true" outlineLevel="0" collapsed="false"/>
    <row r="696" customFormat="false" ht="15" hidden="false" customHeight="true" outlineLevel="0" collapsed="false"/>
    <row r="697" customFormat="false" ht="15" hidden="false" customHeight="true" outlineLevel="0" collapsed="false"/>
    <row r="698" customFormat="false" ht="15" hidden="false" customHeight="true" outlineLevel="0" collapsed="false"/>
    <row r="699" customFormat="false" ht="15" hidden="false" customHeight="true" outlineLevel="0" collapsed="false"/>
    <row r="700" customFormat="false" ht="15" hidden="false" customHeight="true" outlineLevel="0" collapsed="false"/>
    <row r="701" customFormat="false" ht="15" hidden="false" customHeight="true" outlineLevel="0" collapsed="false"/>
    <row r="702" customFormat="false" ht="15" hidden="false" customHeight="true" outlineLevel="0" collapsed="false"/>
    <row r="703" customFormat="false" ht="15" hidden="false" customHeight="true" outlineLevel="0" collapsed="false"/>
    <row r="704" customFormat="false" ht="15" hidden="false" customHeight="true" outlineLevel="0" collapsed="false"/>
    <row r="705" customFormat="false" ht="15" hidden="false" customHeight="true" outlineLevel="0" collapsed="false"/>
    <row r="706" customFormat="false" ht="15" hidden="false" customHeight="true" outlineLevel="0" collapsed="false"/>
    <row r="707" customFormat="false" ht="15" hidden="false" customHeight="true" outlineLevel="0" collapsed="false"/>
    <row r="708" customFormat="false" ht="15" hidden="false" customHeight="true" outlineLevel="0" collapsed="false"/>
    <row r="709" customFormat="false" ht="15" hidden="false" customHeight="true" outlineLevel="0" collapsed="false"/>
    <row r="710" customFormat="false" ht="15" hidden="false" customHeight="true" outlineLevel="0" collapsed="false"/>
    <row r="711" customFormat="false" ht="15" hidden="false" customHeight="true" outlineLevel="0" collapsed="false"/>
    <row r="712" customFormat="false" ht="15" hidden="false" customHeight="true" outlineLevel="0" collapsed="false"/>
    <row r="713" customFormat="false" ht="15" hidden="false" customHeight="true" outlineLevel="0" collapsed="false"/>
    <row r="714" customFormat="false" ht="15" hidden="false" customHeight="true" outlineLevel="0" collapsed="false"/>
    <row r="715" customFormat="false" ht="15" hidden="false" customHeight="true" outlineLevel="0" collapsed="false"/>
    <row r="716" customFormat="false" ht="15" hidden="false" customHeight="true" outlineLevel="0" collapsed="false"/>
    <row r="717" customFormat="false" ht="15" hidden="false" customHeight="true" outlineLevel="0" collapsed="false"/>
    <row r="718" customFormat="false" ht="15" hidden="false" customHeight="true" outlineLevel="0" collapsed="false"/>
    <row r="719" customFormat="false" ht="15" hidden="false" customHeight="true" outlineLevel="0" collapsed="false"/>
    <row r="720" customFormat="false" ht="15" hidden="false" customHeight="true" outlineLevel="0" collapsed="false"/>
    <row r="721" customFormat="false" ht="15" hidden="false" customHeight="true" outlineLevel="0" collapsed="false"/>
    <row r="722" customFormat="false" ht="15" hidden="false" customHeight="true" outlineLevel="0" collapsed="false"/>
    <row r="723" customFormat="false" ht="15" hidden="false" customHeight="true" outlineLevel="0" collapsed="false"/>
    <row r="724" customFormat="false" ht="15" hidden="false" customHeight="true" outlineLevel="0" collapsed="false"/>
    <row r="725" customFormat="false" ht="15" hidden="false" customHeight="true" outlineLevel="0" collapsed="false"/>
    <row r="726" customFormat="false" ht="15" hidden="false" customHeight="true" outlineLevel="0" collapsed="false"/>
    <row r="727" customFormat="false" ht="15" hidden="false" customHeight="true" outlineLevel="0" collapsed="false"/>
    <row r="728" customFormat="false" ht="15" hidden="false" customHeight="true" outlineLevel="0" collapsed="false"/>
    <row r="729" customFormat="false" ht="15" hidden="false" customHeight="true" outlineLevel="0" collapsed="false"/>
    <row r="730" customFormat="false" ht="15" hidden="false" customHeight="true" outlineLevel="0" collapsed="false"/>
    <row r="731" customFormat="false" ht="15" hidden="false" customHeight="true" outlineLevel="0" collapsed="false"/>
    <row r="732" customFormat="false" ht="15" hidden="false" customHeight="true" outlineLevel="0" collapsed="false"/>
    <row r="733" customFormat="false" ht="15" hidden="false" customHeight="true" outlineLevel="0" collapsed="false"/>
    <row r="734" customFormat="false" ht="15" hidden="false" customHeight="true" outlineLevel="0" collapsed="false"/>
    <row r="735" customFormat="false" ht="15" hidden="false" customHeight="true" outlineLevel="0" collapsed="false"/>
    <row r="736" customFormat="false" ht="15" hidden="false" customHeight="true" outlineLevel="0" collapsed="false"/>
    <row r="737" customFormat="false" ht="15" hidden="false" customHeight="true" outlineLevel="0" collapsed="false"/>
    <row r="738" customFormat="false" ht="15" hidden="false" customHeight="true" outlineLevel="0" collapsed="false"/>
    <row r="739" customFormat="false" ht="15" hidden="false" customHeight="true" outlineLevel="0" collapsed="false"/>
    <row r="740" customFormat="false" ht="15" hidden="false" customHeight="true" outlineLevel="0" collapsed="false"/>
    <row r="741" customFormat="false" ht="15" hidden="false" customHeight="true" outlineLevel="0" collapsed="false"/>
    <row r="742" customFormat="false" ht="15" hidden="false" customHeight="true" outlineLevel="0" collapsed="false"/>
    <row r="743" customFormat="false" ht="15" hidden="false" customHeight="true" outlineLevel="0" collapsed="false"/>
    <row r="744" customFormat="false" ht="15" hidden="false" customHeight="true" outlineLevel="0" collapsed="false"/>
    <row r="745" customFormat="false" ht="15" hidden="false" customHeight="true" outlineLevel="0" collapsed="false"/>
    <row r="746" customFormat="false" ht="15" hidden="false" customHeight="true" outlineLevel="0" collapsed="false"/>
    <row r="747" customFormat="false" ht="15" hidden="false" customHeight="true" outlineLevel="0" collapsed="false"/>
    <row r="748" customFormat="false" ht="15" hidden="false" customHeight="true" outlineLevel="0" collapsed="false"/>
    <row r="749" customFormat="false" ht="15" hidden="false" customHeight="true" outlineLevel="0" collapsed="false"/>
    <row r="750" customFormat="false" ht="15" hidden="false" customHeight="true" outlineLevel="0" collapsed="false"/>
    <row r="751" customFormat="false" ht="15" hidden="false" customHeight="true" outlineLevel="0" collapsed="false"/>
    <row r="752" customFormat="false" ht="15" hidden="false" customHeight="true" outlineLevel="0" collapsed="false"/>
    <row r="753" customFormat="false" ht="15" hidden="false" customHeight="true" outlineLevel="0" collapsed="false"/>
    <row r="754" customFormat="false" ht="15" hidden="false" customHeight="true" outlineLevel="0" collapsed="false"/>
    <row r="755" customFormat="false" ht="15" hidden="false" customHeight="true" outlineLevel="0" collapsed="false"/>
    <row r="756" customFormat="false" ht="15" hidden="false" customHeight="true" outlineLevel="0" collapsed="false"/>
    <row r="757" customFormat="false" ht="15" hidden="false" customHeight="true" outlineLevel="0" collapsed="false"/>
    <row r="758" customFormat="false" ht="15" hidden="false" customHeight="true" outlineLevel="0" collapsed="false"/>
    <row r="759" customFormat="false" ht="15" hidden="false" customHeight="true" outlineLevel="0" collapsed="false"/>
    <row r="760" customFormat="false" ht="15" hidden="false" customHeight="true" outlineLevel="0" collapsed="false"/>
    <row r="761" customFormat="false" ht="15" hidden="false" customHeight="true" outlineLevel="0" collapsed="false"/>
    <row r="762" customFormat="false" ht="15" hidden="false" customHeight="true" outlineLevel="0" collapsed="false"/>
    <row r="763" customFormat="false" ht="15" hidden="false" customHeight="true" outlineLevel="0" collapsed="false"/>
    <row r="764" customFormat="false" ht="15" hidden="false" customHeight="true" outlineLevel="0" collapsed="false"/>
    <row r="765" customFormat="false" ht="15" hidden="false" customHeight="true" outlineLevel="0" collapsed="false"/>
    <row r="766" customFormat="false" ht="15" hidden="false" customHeight="true" outlineLevel="0" collapsed="false"/>
    <row r="767" customFormat="false" ht="15" hidden="false" customHeight="true" outlineLevel="0" collapsed="false"/>
    <row r="768" customFormat="false" ht="15" hidden="false" customHeight="true" outlineLevel="0" collapsed="false"/>
    <row r="769" customFormat="false" ht="15" hidden="false" customHeight="true" outlineLevel="0" collapsed="false"/>
    <row r="770" customFormat="false" ht="15" hidden="false" customHeight="true" outlineLevel="0" collapsed="false"/>
    <row r="771" customFormat="false" ht="15" hidden="false" customHeight="true" outlineLevel="0" collapsed="false"/>
    <row r="772" customFormat="false" ht="15" hidden="false" customHeight="true" outlineLevel="0" collapsed="false"/>
    <row r="773" customFormat="false" ht="15" hidden="false" customHeight="true" outlineLevel="0" collapsed="false"/>
    <row r="774" customFormat="false" ht="15" hidden="false" customHeight="true" outlineLevel="0" collapsed="false"/>
    <row r="775" customFormat="false" ht="15" hidden="false" customHeight="true" outlineLevel="0" collapsed="false"/>
    <row r="776" customFormat="false" ht="15" hidden="false" customHeight="true" outlineLevel="0" collapsed="false"/>
    <row r="777" customFormat="false" ht="15" hidden="false" customHeight="true" outlineLevel="0" collapsed="false"/>
    <row r="778" customFormat="false" ht="15" hidden="false" customHeight="true" outlineLevel="0" collapsed="false"/>
    <row r="779" customFormat="false" ht="15" hidden="false" customHeight="true" outlineLevel="0" collapsed="false"/>
    <row r="780" customFormat="false" ht="15" hidden="false" customHeight="true" outlineLevel="0" collapsed="false"/>
    <row r="781" customFormat="false" ht="15" hidden="false" customHeight="true" outlineLevel="0" collapsed="false"/>
    <row r="782" customFormat="false" ht="15" hidden="false" customHeight="true" outlineLevel="0" collapsed="false"/>
    <row r="783" customFormat="false" ht="15" hidden="false" customHeight="true" outlineLevel="0" collapsed="false"/>
    <row r="784" customFormat="false" ht="15" hidden="false" customHeight="true" outlineLevel="0" collapsed="false"/>
    <row r="785" customFormat="false" ht="15" hidden="false" customHeight="true" outlineLevel="0" collapsed="false"/>
    <row r="786" customFormat="false" ht="15" hidden="false" customHeight="true" outlineLevel="0" collapsed="false"/>
    <row r="787" customFormat="false" ht="15" hidden="false" customHeight="true" outlineLevel="0" collapsed="false"/>
    <row r="788" customFormat="false" ht="15" hidden="false" customHeight="true" outlineLevel="0" collapsed="false"/>
    <row r="789" customFormat="false" ht="15" hidden="false" customHeight="true" outlineLevel="0" collapsed="false"/>
    <row r="790" customFormat="false" ht="15" hidden="false" customHeight="true" outlineLevel="0" collapsed="false"/>
    <row r="791" customFormat="false" ht="15" hidden="false" customHeight="true" outlineLevel="0" collapsed="false"/>
    <row r="792" customFormat="false" ht="15" hidden="false" customHeight="true" outlineLevel="0" collapsed="false"/>
    <row r="793" customFormat="false" ht="15" hidden="false" customHeight="true" outlineLevel="0" collapsed="false"/>
    <row r="794" customFormat="false" ht="15" hidden="false" customHeight="true" outlineLevel="0" collapsed="false"/>
    <row r="795" customFormat="false" ht="15" hidden="false" customHeight="true" outlineLevel="0" collapsed="false"/>
    <row r="796" customFormat="false" ht="15" hidden="false" customHeight="true" outlineLevel="0" collapsed="false"/>
    <row r="797" customFormat="false" ht="15" hidden="false" customHeight="true" outlineLevel="0" collapsed="false"/>
    <row r="798" customFormat="false" ht="15" hidden="false" customHeight="true" outlineLevel="0" collapsed="false"/>
    <row r="799" customFormat="false" ht="15" hidden="false" customHeight="true" outlineLevel="0" collapsed="false"/>
    <row r="800" customFormat="false" ht="15" hidden="false" customHeight="true" outlineLevel="0" collapsed="false"/>
    <row r="801" customFormat="false" ht="15" hidden="false" customHeight="true" outlineLevel="0" collapsed="false"/>
    <row r="802" customFormat="false" ht="15" hidden="false" customHeight="true" outlineLevel="0" collapsed="false"/>
    <row r="803" customFormat="false" ht="15" hidden="false" customHeight="true" outlineLevel="0" collapsed="false"/>
    <row r="804" customFormat="false" ht="15" hidden="false" customHeight="true" outlineLevel="0" collapsed="false"/>
    <row r="805" customFormat="false" ht="15" hidden="false" customHeight="true" outlineLevel="0" collapsed="false"/>
    <row r="806" customFormat="false" ht="15" hidden="false" customHeight="true" outlineLevel="0" collapsed="false"/>
    <row r="807" customFormat="false" ht="15" hidden="false" customHeight="true" outlineLevel="0" collapsed="false"/>
    <row r="808" customFormat="false" ht="15" hidden="false" customHeight="true" outlineLevel="0" collapsed="false"/>
    <row r="809" customFormat="false" ht="15" hidden="false" customHeight="true" outlineLevel="0" collapsed="false"/>
    <row r="810" customFormat="false" ht="15" hidden="false" customHeight="true" outlineLevel="0" collapsed="false"/>
    <row r="811" customFormat="false" ht="15" hidden="false" customHeight="true" outlineLevel="0" collapsed="false"/>
    <row r="812" customFormat="false" ht="15" hidden="false" customHeight="true" outlineLevel="0" collapsed="false"/>
    <row r="813" customFormat="false" ht="15" hidden="false" customHeight="true" outlineLevel="0" collapsed="false"/>
    <row r="814" customFormat="false" ht="15" hidden="false" customHeight="true" outlineLevel="0" collapsed="false"/>
    <row r="815" customFormat="false" ht="15" hidden="false" customHeight="true" outlineLevel="0" collapsed="false"/>
    <row r="816" customFormat="false" ht="15" hidden="false" customHeight="true" outlineLevel="0" collapsed="false"/>
    <row r="817" customFormat="false" ht="15" hidden="false" customHeight="true" outlineLevel="0" collapsed="false"/>
    <row r="818" customFormat="false" ht="15" hidden="false" customHeight="true" outlineLevel="0" collapsed="false"/>
    <row r="819" customFormat="false" ht="15" hidden="false" customHeight="true" outlineLevel="0" collapsed="false"/>
    <row r="820" customFormat="false" ht="15" hidden="false" customHeight="true" outlineLevel="0" collapsed="false"/>
    <row r="821" customFormat="false" ht="15" hidden="false" customHeight="true" outlineLevel="0" collapsed="false"/>
    <row r="822" customFormat="false" ht="15" hidden="false" customHeight="true" outlineLevel="0" collapsed="false"/>
    <row r="823" customFormat="false" ht="15" hidden="false" customHeight="true" outlineLevel="0" collapsed="false"/>
    <row r="824" customFormat="false" ht="15" hidden="false" customHeight="true" outlineLevel="0" collapsed="false"/>
    <row r="825" customFormat="false" ht="15" hidden="false" customHeight="true" outlineLevel="0" collapsed="false"/>
    <row r="826" customFormat="false" ht="15" hidden="false" customHeight="true" outlineLevel="0" collapsed="false"/>
    <row r="827" customFormat="false" ht="15" hidden="false" customHeight="true" outlineLevel="0" collapsed="false"/>
    <row r="828" customFormat="false" ht="15" hidden="false" customHeight="true" outlineLevel="0" collapsed="false"/>
    <row r="829" customFormat="false" ht="15" hidden="false" customHeight="true" outlineLevel="0" collapsed="false"/>
    <row r="830" customFormat="false" ht="15" hidden="false" customHeight="true" outlineLevel="0" collapsed="false"/>
    <row r="831" customFormat="false" ht="15" hidden="false" customHeight="true" outlineLevel="0" collapsed="false"/>
    <row r="832" customFormat="false" ht="15" hidden="false" customHeight="true" outlineLevel="0" collapsed="false"/>
    <row r="833" customFormat="false" ht="15" hidden="false" customHeight="true" outlineLevel="0" collapsed="false"/>
    <row r="834" customFormat="false" ht="15" hidden="false" customHeight="true" outlineLevel="0" collapsed="false"/>
    <row r="835" customFormat="false" ht="15" hidden="false" customHeight="true" outlineLevel="0" collapsed="false"/>
    <row r="836" customFormat="false" ht="15" hidden="false" customHeight="true" outlineLevel="0" collapsed="false"/>
    <row r="837" customFormat="false" ht="15" hidden="false" customHeight="true" outlineLevel="0" collapsed="false"/>
    <row r="838" customFormat="false" ht="15" hidden="false" customHeight="true" outlineLevel="0" collapsed="false"/>
    <row r="839" customFormat="false" ht="15" hidden="false" customHeight="true" outlineLevel="0" collapsed="false"/>
    <row r="840" customFormat="false" ht="15" hidden="false" customHeight="true" outlineLevel="0" collapsed="false"/>
    <row r="841" customFormat="false" ht="15" hidden="false" customHeight="true" outlineLevel="0" collapsed="false"/>
    <row r="842" customFormat="false" ht="15" hidden="false" customHeight="true" outlineLevel="0" collapsed="false"/>
    <row r="843" customFormat="false" ht="15" hidden="false" customHeight="true" outlineLevel="0" collapsed="false"/>
    <row r="844" customFormat="false" ht="15" hidden="false" customHeight="true" outlineLevel="0" collapsed="false"/>
    <row r="845" customFormat="false" ht="15" hidden="false" customHeight="true" outlineLevel="0" collapsed="false"/>
    <row r="846" customFormat="false" ht="15" hidden="false" customHeight="true" outlineLevel="0" collapsed="false"/>
    <row r="847" customFormat="false" ht="15" hidden="false" customHeight="true" outlineLevel="0" collapsed="false"/>
    <row r="848" customFormat="false" ht="15" hidden="false" customHeight="true" outlineLevel="0" collapsed="false"/>
    <row r="849" customFormat="false" ht="15" hidden="false" customHeight="true" outlineLevel="0" collapsed="false"/>
    <row r="850" customFormat="false" ht="15" hidden="false" customHeight="true" outlineLevel="0" collapsed="false"/>
    <row r="851" customFormat="false" ht="15" hidden="false" customHeight="true" outlineLevel="0" collapsed="false"/>
    <row r="852" customFormat="false" ht="15" hidden="false" customHeight="true" outlineLevel="0" collapsed="false"/>
    <row r="853" customFormat="false" ht="15" hidden="false" customHeight="true" outlineLevel="0" collapsed="false"/>
    <row r="854" customFormat="false" ht="15" hidden="false" customHeight="true" outlineLevel="0" collapsed="false"/>
    <row r="855" customFormat="false" ht="15" hidden="false" customHeight="true" outlineLevel="0" collapsed="false"/>
    <row r="856" customFormat="false" ht="15" hidden="false" customHeight="true" outlineLevel="0" collapsed="false"/>
    <row r="857" customFormat="false" ht="15" hidden="false" customHeight="true" outlineLevel="0" collapsed="false"/>
    <row r="858" customFormat="false" ht="15" hidden="false" customHeight="true" outlineLevel="0" collapsed="false"/>
    <row r="859" customFormat="false" ht="15" hidden="false" customHeight="true" outlineLevel="0" collapsed="false"/>
    <row r="860" customFormat="false" ht="15" hidden="false" customHeight="true" outlineLevel="0" collapsed="false"/>
    <row r="861" customFormat="false" ht="15" hidden="false" customHeight="true" outlineLevel="0" collapsed="false"/>
    <row r="862" customFormat="false" ht="15" hidden="false" customHeight="true" outlineLevel="0" collapsed="false"/>
    <row r="863" customFormat="false" ht="15" hidden="false" customHeight="true" outlineLevel="0" collapsed="false"/>
    <row r="864" customFormat="false" ht="15" hidden="false" customHeight="true" outlineLevel="0" collapsed="false"/>
    <row r="865" customFormat="false" ht="15" hidden="false" customHeight="true" outlineLevel="0" collapsed="false"/>
    <row r="866" customFormat="false" ht="15" hidden="false" customHeight="true" outlineLevel="0" collapsed="false"/>
    <row r="867" customFormat="false" ht="15" hidden="false" customHeight="true" outlineLevel="0" collapsed="false"/>
    <row r="868" customFormat="false" ht="15" hidden="false" customHeight="true" outlineLevel="0" collapsed="false"/>
    <row r="869" customFormat="false" ht="15" hidden="false" customHeight="true" outlineLevel="0" collapsed="false"/>
    <row r="870" customFormat="false" ht="15" hidden="false" customHeight="true" outlineLevel="0" collapsed="false"/>
    <row r="871" customFormat="false" ht="15" hidden="false" customHeight="true" outlineLevel="0" collapsed="false"/>
    <row r="872" customFormat="false" ht="15" hidden="false" customHeight="true" outlineLevel="0" collapsed="false"/>
    <row r="873" customFormat="false" ht="15" hidden="false" customHeight="true" outlineLevel="0" collapsed="false"/>
    <row r="874" customFormat="false" ht="15" hidden="false" customHeight="true" outlineLevel="0" collapsed="false"/>
    <row r="875" customFormat="false" ht="15" hidden="false" customHeight="true" outlineLevel="0" collapsed="false"/>
    <row r="876" customFormat="false" ht="15" hidden="false" customHeight="true" outlineLevel="0" collapsed="false"/>
    <row r="877" customFormat="false" ht="15" hidden="false" customHeight="true" outlineLevel="0" collapsed="false"/>
    <row r="878" customFormat="false" ht="15" hidden="false" customHeight="true" outlineLevel="0" collapsed="false"/>
    <row r="879" customFormat="false" ht="15" hidden="false" customHeight="true" outlineLevel="0" collapsed="false"/>
    <row r="880" customFormat="false" ht="15" hidden="false" customHeight="true" outlineLevel="0" collapsed="false"/>
    <row r="881" customFormat="false" ht="15" hidden="false" customHeight="true" outlineLevel="0" collapsed="false"/>
    <row r="882" customFormat="false" ht="15" hidden="false" customHeight="true" outlineLevel="0" collapsed="false"/>
    <row r="883" customFormat="false" ht="15" hidden="false" customHeight="true" outlineLevel="0" collapsed="false"/>
    <row r="884" customFormat="false" ht="15" hidden="false" customHeight="true" outlineLevel="0" collapsed="false"/>
    <row r="885" customFormat="false" ht="15" hidden="false" customHeight="true" outlineLevel="0" collapsed="false"/>
    <row r="886" customFormat="false" ht="15" hidden="false" customHeight="true" outlineLevel="0" collapsed="false"/>
    <row r="887" customFormat="false" ht="15" hidden="false" customHeight="true" outlineLevel="0" collapsed="false"/>
    <row r="888" customFormat="false" ht="15" hidden="false" customHeight="true" outlineLevel="0" collapsed="false"/>
    <row r="889" customFormat="false" ht="15" hidden="false" customHeight="true" outlineLevel="0" collapsed="false"/>
    <row r="890" customFormat="false" ht="15" hidden="false" customHeight="true" outlineLevel="0" collapsed="false"/>
    <row r="891" customFormat="false" ht="15" hidden="false" customHeight="true" outlineLevel="0" collapsed="false"/>
    <row r="892" customFormat="false" ht="15" hidden="false" customHeight="true" outlineLevel="0" collapsed="false"/>
    <row r="893" customFormat="false" ht="15" hidden="false" customHeight="true" outlineLevel="0" collapsed="false"/>
    <row r="894" customFormat="false" ht="15" hidden="false" customHeight="true" outlineLevel="0" collapsed="false"/>
    <row r="895" customFormat="false" ht="15" hidden="false" customHeight="true" outlineLevel="0" collapsed="false"/>
    <row r="896" customFormat="false" ht="15" hidden="false" customHeight="true" outlineLevel="0" collapsed="false"/>
    <row r="897" customFormat="false" ht="15" hidden="false" customHeight="true" outlineLevel="0" collapsed="false"/>
    <row r="898" customFormat="false" ht="15" hidden="false" customHeight="true" outlineLevel="0" collapsed="false"/>
    <row r="899" customFormat="false" ht="15" hidden="false" customHeight="true" outlineLevel="0" collapsed="false"/>
    <row r="900" customFormat="false" ht="15" hidden="false" customHeight="true" outlineLevel="0" collapsed="false"/>
    <row r="901" customFormat="false" ht="15" hidden="false" customHeight="true" outlineLevel="0" collapsed="false"/>
    <row r="902" customFormat="false" ht="15" hidden="false" customHeight="true" outlineLevel="0" collapsed="false"/>
    <row r="903" customFormat="false" ht="15" hidden="false" customHeight="true" outlineLevel="0" collapsed="false"/>
    <row r="904" customFormat="false" ht="15" hidden="false" customHeight="true" outlineLevel="0" collapsed="false"/>
    <row r="905" customFormat="false" ht="15" hidden="false" customHeight="true" outlineLevel="0" collapsed="false"/>
    <row r="906" customFormat="false" ht="15" hidden="false" customHeight="true" outlineLevel="0" collapsed="false"/>
    <row r="907" customFormat="false" ht="15" hidden="false" customHeight="true" outlineLevel="0" collapsed="false"/>
    <row r="908" customFormat="false" ht="15" hidden="false" customHeight="true" outlineLevel="0" collapsed="false"/>
    <row r="909" customFormat="false" ht="15" hidden="false" customHeight="true" outlineLevel="0" collapsed="false"/>
    <row r="910" customFormat="false" ht="15" hidden="false" customHeight="true" outlineLevel="0" collapsed="false"/>
    <row r="911" customFormat="false" ht="15" hidden="false" customHeight="true" outlineLevel="0" collapsed="false"/>
    <row r="912" customFormat="false" ht="15" hidden="false" customHeight="true" outlineLevel="0" collapsed="false"/>
    <row r="913" customFormat="false" ht="15" hidden="false" customHeight="true" outlineLevel="0" collapsed="false"/>
    <row r="914" customFormat="false" ht="15" hidden="false" customHeight="true" outlineLevel="0" collapsed="false"/>
    <row r="915" customFormat="false" ht="15" hidden="false" customHeight="true" outlineLevel="0" collapsed="false"/>
    <row r="916" customFormat="false" ht="15" hidden="false" customHeight="true" outlineLevel="0" collapsed="false"/>
    <row r="917" customFormat="false" ht="15" hidden="false" customHeight="true" outlineLevel="0" collapsed="false"/>
    <row r="918" customFormat="false" ht="15" hidden="false" customHeight="true" outlineLevel="0" collapsed="false"/>
    <row r="919" customFormat="false" ht="15" hidden="false" customHeight="true" outlineLevel="0" collapsed="false"/>
    <row r="920" customFormat="false" ht="15" hidden="false" customHeight="true" outlineLevel="0" collapsed="false"/>
    <row r="921" customFormat="false" ht="15" hidden="false" customHeight="true" outlineLevel="0" collapsed="false"/>
    <row r="922" customFormat="false" ht="15" hidden="false" customHeight="true" outlineLevel="0" collapsed="false"/>
    <row r="923" customFormat="false" ht="15" hidden="false" customHeight="true" outlineLevel="0" collapsed="false"/>
    <row r="924" customFormat="false" ht="15" hidden="false" customHeight="true" outlineLevel="0" collapsed="false"/>
    <row r="925" customFormat="false" ht="15" hidden="false" customHeight="true" outlineLevel="0" collapsed="false"/>
    <row r="926" customFormat="false" ht="15" hidden="false" customHeight="true" outlineLevel="0" collapsed="false"/>
    <row r="927" customFormat="false" ht="15" hidden="false" customHeight="true" outlineLevel="0" collapsed="false"/>
    <row r="928" customFormat="false" ht="15" hidden="false" customHeight="true" outlineLevel="0" collapsed="false"/>
    <row r="929" customFormat="false" ht="15" hidden="false" customHeight="true" outlineLevel="0" collapsed="false"/>
    <row r="930" customFormat="false" ht="15" hidden="false" customHeight="true" outlineLevel="0" collapsed="false"/>
    <row r="931" customFormat="false" ht="15" hidden="false" customHeight="true" outlineLevel="0" collapsed="false"/>
    <row r="932" customFormat="false" ht="15" hidden="false" customHeight="true" outlineLevel="0" collapsed="false"/>
    <row r="933" customFormat="false" ht="15" hidden="false" customHeight="true" outlineLevel="0" collapsed="false"/>
    <row r="934" customFormat="false" ht="15" hidden="false" customHeight="true" outlineLevel="0" collapsed="false"/>
    <row r="935" customFormat="false" ht="15" hidden="false" customHeight="true" outlineLevel="0" collapsed="false"/>
    <row r="936" customFormat="false" ht="15" hidden="false" customHeight="true" outlineLevel="0" collapsed="false"/>
    <row r="937" customFormat="false" ht="15" hidden="false" customHeight="true" outlineLevel="0" collapsed="false"/>
    <row r="938" customFormat="false" ht="15" hidden="false" customHeight="true" outlineLevel="0" collapsed="false"/>
    <row r="939" customFormat="false" ht="15" hidden="false" customHeight="true" outlineLevel="0" collapsed="false"/>
    <row r="940" customFormat="false" ht="15" hidden="false" customHeight="true" outlineLevel="0" collapsed="false"/>
    <row r="941" customFormat="false" ht="15" hidden="false" customHeight="true" outlineLevel="0" collapsed="false"/>
    <row r="942" customFormat="false" ht="15" hidden="false" customHeight="true" outlineLevel="0" collapsed="false"/>
    <row r="943" customFormat="false" ht="15" hidden="false" customHeight="true" outlineLevel="0" collapsed="false"/>
    <row r="944" customFormat="false" ht="15" hidden="false" customHeight="true" outlineLevel="0" collapsed="false"/>
    <row r="945" customFormat="false" ht="15" hidden="false" customHeight="true" outlineLevel="0" collapsed="false"/>
    <row r="946" customFormat="false" ht="15" hidden="false" customHeight="true" outlineLevel="0" collapsed="false"/>
    <row r="947" customFormat="false" ht="15" hidden="false" customHeight="true" outlineLevel="0" collapsed="false"/>
    <row r="948" customFormat="false" ht="15" hidden="false" customHeight="true" outlineLevel="0" collapsed="false"/>
    <row r="949" customFormat="false" ht="15" hidden="false" customHeight="true" outlineLevel="0" collapsed="false"/>
    <row r="950" customFormat="false" ht="15" hidden="false" customHeight="true" outlineLevel="0" collapsed="false"/>
    <row r="951" customFormat="false" ht="15" hidden="false" customHeight="true" outlineLevel="0" collapsed="false"/>
    <row r="952" customFormat="false" ht="15" hidden="false" customHeight="true" outlineLevel="0" collapsed="false"/>
    <row r="953" customFormat="false" ht="15" hidden="false" customHeight="true" outlineLevel="0" collapsed="false"/>
    <row r="954" customFormat="false" ht="15" hidden="false" customHeight="true" outlineLevel="0" collapsed="false"/>
    <row r="955" customFormat="false" ht="15" hidden="false" customHeight="true" outlineLevel="0" collapsed="false"/>
    <row r="956" customFormat="false" ht="15" hidden="false" customHeight="true" outlineLevel="0" collapsed="false"/>
    <row r="957" customFormat="false" ht="15" hidden="false" customHeight="true" outlineLevel="0" collapsed="false"/>
    <row r="958" customFormat="false" ht="15" hidden="false" customHeight="true" outlineLevel="0" collapsed="false"/>
    <row r="959" customFormat="false" ht="15" hidden="false" customHeight="true" outlineLevel="0" collapsed="false"/>
    <row r="960" customFormat="false" ht="15" hidden="false" customHeight="true" outlineLevel="0" collapsed="false"/>
    <row r="961" customFormat="false" ht="15" hidden="false" customHeight="true" outlineLevel="0" collapsed="false"/>
    <row r="962" customFormat="false" ht="15" hidden="false" customHeight="true" outlineLevel="0" collapsed="false"/>
    <row r="963" customFormat="false" ht="15" hidden="false" customHeight="true" outlineLevel="0" collapsed="false"/>
    <row r="964" customFormat="false" ht="15" hidden="false" customHeight="true" outlineLevel="0" collapsed="false"/>
    <row r="965" customFormat="false" ht="15" hidden="false" customHeight="true" outlineLevel="0" collapsed="false"/>
    <row r="966" customFormat="false" ht="15" hidden="false" customHeight="true" outlineLevel="0" collapsed="false"/>
    <row r="967" customFormat="false" ht="15" hidden="false" customHeight="true" outlineLevel="0" collapsed="false"/>
    <row r="968" customFormat="false" ht="15" hidden="false" customHeight="true" outlineLevel="0" collapsed="false"/>
    <row r="969" customFormat="false" ht="15" hidden="false" customHeight="true" outlineLevel="0" collapsed="false"/>
    <row r="970" customFormat="false" ht="15" hidden="false" customHeight="true" outlineLevel="0" collapsed="false"/>
    <row r="971" customFormat="false" ht="15" hidden="false" customHeight="true" outlineLevel="0" collapsed="false"/>
    <row r="972" customFormat="false" ht="15" hidden="false" customHeight="true" outlineLevel="0" collapsed="false"/>
    <row r="973" customFormat="false" ht="15" hidden="false" customHeight="true" outlineLevel="0" collapsed="false"/>
    <row r="974" customFormat="false" ht="15" hidden="false" customHeight="true" outlineLevel="0" collapsed="false"/>
    <row r="975" customFormat="false" ht="15" hidden="false" customHeight="true" outlineLevel="0" collapsed="false"/>
    <row r="976" customFormat="false" ht="15" hidden="false" customHeight="true" outlineLevel="0" collapsed="false"/>
    <row r="977" customFormat="false" ht="15" hidden="false" customHeight="true" outlineLevel="0" collapsed="false"/>
    <row r="978" customFormat="false" ht="15" hidden="false" customHeight="true" outlineLevel="0" collapsed="false"/>
    <row r="979" customFormat="false" ht="15" hidden="false" customHeight="true" outlineLevel="0" collapsed="false"/>
    <row r="980" customFormat="false" ht="15" hidden="false" customHeight="true" outlineLevel="0" collapsed="false"/>
    <row r="981" customFormat="false" ht="15" hidden="false" customHeight="true" outlineLevel="0" collapsed="false"/>
    <row r="982" customFormat="false" ht="15" hidden="false" customHeight="true" outlineLevel="0" collapsed="false"/>
    <row r="983" customFormat="false" ht="15" hidden="false" customHeight="true" outlineLevel="0" collapsed="false"/>
    <row r="984" customFormat="false" ht="15" hidden="false" customHeight="true" outlineLevel="0" collapsed="false"/>
    <row r="985" customFormat="false" ht="15" hidden="false" customHeight="true" outlineLevel="0" collapsed="false"/>
    <row r="986" customFormat="false" ht="15" hidden="false" customHeight="true" outlineLevel="0" collapsed="false"/>
    <row r="987" customFormat="false" ht="15" hidden="false" customHeight="true" outlineLevel="0" collapsed="false"/>
    <row r="988" customFormat="false" ht="15" hidden="false" customHeight="true" outlineLevel="0" collapsed="false"/>
    <row r="989" customFormat="false" ht="15" hidden="false" customHeight="true" outlineLevel="0" collapsed="false"/>
    <row r="990" customFormat="false" ht="15" hidden="false" customHeight="true" outlineLevel="0" collapsed="false"/>
    <row r="991" customFormat="false" ht="15" hidden="false" customHeight="true" outlineLevel="0" collapsed="false"/>
    <row r="992" customFormat="false" ht="15" hidden="false" customHeight="true" outlineLevel="0" collapsed="false"/>
    <row r="993" customFormat="false" ht="15" hidden="false" customHeight="true" outlineLevel="0" collapsed="false"/>
    <row r="994" customFormat="false" ht="15" hidden="false" customHeight="true" outlineLevel="0" collapsed="false"/>
    <row r="995" customFormat="false" ht="15" hidden="false" customHeight="true" outlineLevel="0" collapsed="false"/>
    <row r="996" customFormat="false" ht="15" hidden="false" customHeight="true" outlineLevel="0" collapsed="false"/>
    <row r="997" customFormat="false" ht="15" hidden="false" customHeight="true" outlineLevel="0" collapsed="false"/>
    <row r="998" customFormat="false" ht="15" hidden="false" customHeight="true" outlineLevel="0" collapsed="false"/>
    <row r="999" customFormat="false" ht="15" hidden="false" customHeight="true" outlineLevel="0" collapsed="false"/>
    <row r="1000" customFormat="false" ht="15" hidden="false" customHeight="true" outlineLevel="0" collapsed="false"/>
    <row r="1001" customFormat="false" ht="15" hidden="false" customHeight="true" outlineLevel="0" collapsed="false"/>
    <row r="1002" customFormat="false" ht="15" hidden="false" customHeight="true" outlineLevel="0" collapsed="false"/>
    <row r="1003" customFormat="false" ht="15" hidden="false" customHeight="true" outlineLevel="0" collapsed="false"/>
    <row r="1004" customFormat="false" ht="15" hidden="false" customHeight="true" outlineLevel="0" collapsed="false"/>
    <row r="1005" customFormat="false" ht="15" hidden="false" customHeight="true" outlineLevel="0" collapsed="false"/>
    <row r="1006" customFormat="false" ht="15" hidden="false" customHeight="true" outlineLevel="0" collapsed="false"/>
    <row r="1007" customFormat="false" ht="15" hidden="false" customHeight="true" outlineLevel="0" collapsed="false"/>
    <row r="1008" customFormat="false" ht="15" hidden="false" customHeight="true" outlineLevel="0" collapsed="false"/>
    <row r="1009" customFormat="false" ht="15" hidden="false" customHeight="true" outlineLevel="0" collapsed="false"/>
    <row r="1010" customFormat="false" ht="15" hidden="false" customHeight="true" outlineLevel="0" collapsed="false"/>
    <row r="1011" customFormat="false" ht="15" hidden="false" customHeight="true" outlineLevel="0" collapsed="false"/>
    <row r="1012" customFormat="false" ht="15" hidden="false" customHeight="true" outlineLevel="0" collapsed="false"/>
    <row r="1013" customFormat="false" ht="15" hidden="false" customHeight="true" outlineLevel="0" collapsed="false"/>
    <row r="1014" customFormat="false" ht="15" hidden="false" customHeight="true" outlineLevel="0" collapsed="false"/>
    <row r="1015" customFormat="false" ht="15" hidden="false" customHeight="true" outlineLevel="0" collapsed="false"/>
    <row r="1016" customFormat="false" ht="15" hidden="false" customHeight="true" outlineLevel="0" collapsed="false"/>
    <row r="1017" customFormat="false" ht="15" hidden="false" customHeight="true" outlineLevel="0" collapsed="false"/>
    <row r="1018" customFormat="false" ht="15" hidden="false" customHeight="true" outlineLevel="0" collapsed="false"/>
    <row r="1019" customFormat="false" ht="15" hidden="false" customHeight="true" outlineLevel="0" collapsed="false"/>
    <row r="1020" customFormat="false" ht="15" hidden="false" customHeight="true" outlineLevel="0" collapsed="false"/>
    <row r="1021" customFormat="false" ht="15" hidden="false" customHeight="true" outlineLevel="0" collapsed="false"/>
    <row r="1022" customFormat="false" ht="15" hidden="false" customHeight="true" outlineLevel="0" collapsed="false"/>
    <row r="1023" customFormat="false" ht="15" hidden="false" customHeight="true" outlineLevel="0" collapsed="false"/>
    <row r="1024" customFormat="false" ht="15" hidden="false" customHeight="true" outlineLevel="0" collapsed="false"/>
    <row r="1025" customFormat="false" ht="15" hidden="false" customHeight="true" outlineLevel="0" collapsed="false"/>
    <row r="1026" customFormat="false" ht="15" hidden="false" customHeight="true" outlineLevel="0" collapsed="false"/>
    <row r="1027" customFormat="false" ht="15" hidden="false" customHeight="true" outlineLevel="0" collapsed="false"/>
    <row r="1028" customFormat="false" ht="15" hidden="false" customHeight="true" outlineLevel="0" collapsed="false"/>
    <row r="1029" customFormat="false" ht="15" hidden="false" customHeight="true" outlineLevel="0" collapsed="false"/>
    <row r="1030" customFormat="false" ht="15" hidden="false" customHeight="true" outlineLevel="0" collapsed="false"/>
    <row r="1031" customFormat="false" ht="15" hidden="false" customHeight="true" outlineLevel="0" collapsed="false"/>
    <row r="1032" customFormat="false" ht="15" hidden="false" customHeight="true" outlineLevel="0" collapsed="false"/>
    <row r="1033" customFormat="false" ht="15" hidden="false" customHeight="true" outlineLevel="0" collapsed="false"/>
    <row r="1034" customFormat="false" ht="15" hidden="false" customHeight="true" outlineLevel="0" collapsed="false"/>
    <row r="1035" customFormat="false" ht="15" hidden="false" customHeight="true" outlineLevel="0" collapsed="false"/>
    <row r="1036" customFormat="false" ht="15" hidden="false" customHeight="true" outlineLevel="0" collapsed="false"/>
    <row r="1037" customFormat="false" ht="15" hidden="false" customHeight="true" outlineLevel="0" collapsed="false"/>
    <row r="1038" customFormat="false" ht="15" hidden="false" customHeight="true" outlineLevel="0" collapsed="false"/>
    <row r="1039" customFormat="false" ht="15" hidden="false" customHeight="true" outlineLevel="0" collapsed="false"/>
    <row r="1040" customFormat="false" ht="15" hidden="false" customHeight="true" outlineLevel="0" collapsed="false"/>
    <row r="1041" customFormat="false" ht="15" hidden="false" customHeight="true" outlineLevel="0" collapsed="false"/>
    <row r="1042" customFormat="false" ht="15" hidden="false" customHeight="true" outlineLevel="0" collapsed="false"/>
    <row r="1043" customFormat="false" ht="15" hidden="false" customHeight="true" outlineLevel="0" collapsed="false"/>
    <row r="1044" customFormat="false" ht="15" hidden="false" customHeight="true" outlineLevel="0" collapsed="false"/>
    <row r="1045" customFormat="false" ht="15" hidden="false" customHeight="true" outlineLevel="0" collapsed="false"/>
    <row r="1046" customFormat="false" ht="15" hidden="false" customHeight="true" outlineLevel="0" collapsed="false"/>
    <row r="1047" customFormat="false" ht="15" hidden="false" customHeight="true" outlineLevel="0" collapsed="false"/>
    <row r="1048" customFormat="false" ht="15" hidden="false" customHeight="true" outlineLevel="0" collapsed="false"/>
    <row r="1049" customFormat="false" ht="15" hidden="false" customHeight="true" outlineLevel="0" collapsed="false"/>
    <row r="1050" customFormat="false" ht="15" hidden="false" customHeight="true" outlineLevel="0" collapsed="false"/>
    <row r="1051" customFormat="false" ht="15" hidden="false" customHeight="true" outlineLevel="0" collapsed="false"/>
    <row r="1052" customFormat="false" ht="15" hidden="false" customHeight="true" outlineLevel="0" collapsed="false"/>
    <row r="1053" customFormat="false" ht="15" hidden="false" customHeight="true" outlineLevel="0" collapsed="false"/>
    <row r="1054" customFormat="false" ht="15" hidden="false" customHeight="true" outlineLevel="0" collapsed="false"/>
    <row r="1055" customFormat="false" ht="15" hidden="false" customHeight="true" outlineLevel="0" collapsed="false"/>
    <row r="1056" customFormat="false" ht="15" hidden="false" customHeight="true" outlineLevel="0" collapsed="false"/>
    <row r="1057" customFormat="false" ht="15" hidden="false" customHeight="true" outlineLevel="0" collapsed="false"/>
    <row r="1058" customFormat="false" ht="15" hidden="false" customHeight="true" outlineLevel="0" collapsed="false"/>
    <row r="1059" customFormat="false" ht="15" hidden="false" customHeight="true" outlineLevel="0" collapsed="false"/>
    <row r="1060" customFormat="false" ht="15" hidden="false" customHeight="true" outlineLevel="0" collapsed="false"/>
    <row r="1061" customFormat="false" ht="15" hidden="false" customHeight="true" outlineLevel="0" collapsed="false"/>
    <row r="1062" customFormat="false" ht="15" hidden="false" customHeight="true" outlineLevel="0" collapsed="false"/>
    <row r="1063" customFormat="false" ht="15" hidden="false" customHeight="true" outlineLevel="0" collapsed="false"/>
    <row r="1064" customFormat="false" ht="15" hidden="false" customHeight="true" outlineLevel="0" collapsed="false"/>
    <row r="1065" customFormat="false" ht="15" hidden="false" customHeight="true" outlineLevel="0" collapsed="false"/>
    <row r="1066" customFormat="false" ht="15" hidden="false" customHeight="true" outlineLevel="0" collapsed="false"/>
    <row r="1067" customFormat="false" ht="15" hidden="false" customHeight="true" outlineLevel="0" collapsed="false"/>
    <row r="1068" customFormat="false" ht="15" hidden="false" customHeight="true" outlineLevel="0" collapsed="false"/>
    <row r="1069" customFormat="false" ht="15" hidden="false" customHeight="true" outlineLevel="0" collapsed="false"/>
    <row r="1070" customFormat="false" ht="15" hidden="false" customHeight="true" outlineLevel="0" collapsed="false"/>
    <row r="1071" customFormat="false" ht="15" hidden="false" customHeight="true" outlineLevel="0" collapsed="false"/>
    <row r="1072" customFormat="false" ht="15" hidden="false" customHeight="true" outlineLevel="0" collapsed="false"/>
    <row r="1073" customFormat="false" ht="15" hidden="false" customHeight="true" outlineLevel="0" collapsed="false"/>
    <row r="1074" customFormat="false" ht="15" hidden="false" customHeight="true" outlineLevel="0" collapsed="false"/>
    <row r="1075" customFormat="false" ht="15" hidden="false" customHeight="true" outlineLevel="0" collapsed="false"/>
    <row r="1076" customFormat="false" ht="15" hidden="false" customHeight="true" outlineLevel="0" collapsed="false"/>
    <row r="1077" customFormat="false" ht="15" hidden="false" customHeight="true" outlineLevel="0" collapsed="false"/>
    <row r="1078" customFormat="false" ht="15" hidden="false" customHeight="true" outlineLevel="0" collapsed="false"/>
    <row r="1079" customFormat="false" ht="15" hidden="false" customHeight="true" outlineLevel="0" collapsed="false"/>
    <row r="1080" customFormat="false" ht="15" hidden="false" customHeight="true" outlineLevel="0" collapsed="false"/>
    <row r="1081" customFormat="false" ht="15" hidden="false" customHeight="true" outlineLevel="0" collapsed="false"/>
    <row r="1082" customFormat="false" ht="15" hidden="false" customHeight="true" outlineLevel="0" collapsed="false"/>
    <row r="1083" customFormat="false" ht="15" hidden="false" customHeight="true" outlineLevel="0" collapsed="false"/>
    <row r="1084" customFormat="false" ht="15" hidden="false" customHeight="true" outlineLevel="0" collapsed="false"/>
    <row r="1085" customFormat="false" ht="15" hidden="false" customHeight="true" outlineLevel="0" collapsed="false"/>
    <row r="1086" customFormat="false" ht="15" hidden="false" customHeight="true" outlineLevel="0" collapsed="false"/>
    <row r="1087" customFormat="false" ht="15" hidden="false" customHeight="true" outlineLevel="0" collapsed="false"/>
    <row r="1088" customFormat="false" ht="15" hidden="false" customHeight="true" outlineLevel="0" collapsed="false"/>
    <row r="1089" customFormat="false" ht="15" hidden="false" customHeight="true" outlineLevel="0" collapsed="false"/>
    <row r="1090" customFormat="false" ht="15" hidden="false" customHeight="true" outlineLevel="0" collapsed="false"/>
    <row r="1091" customFormat="false" ht="15" hidden="false" customHeight="true" outlineLevel="0" collapsed="false"/>
    <row r="1092" customFormat="false" ht="15" hidden="false" customHeight="true" outlineLevel="0" collapsed="false"/>
    <row r="1093" customFormat="false" ht="15" hidden="false" customHeight="true" outlineLevel="0" collapsed="false"/>
    <row r="1094" customFormat="false" ht="15" hidden="false" customHeight="true" outlineLevel="0" collapsed="false"/>
    <row r="1095" customFormat="false" ht="15" hidden="false" customHeight="true" outlineLevel="0" collapsed="false"/>
    <row r="1096" customFormat="false" ht="15" hidden="false" customHeight="true" outlineLevel="0" collapsed="false"/>
    <row r="1097" customFormat="false" ht="15" hidden="false" customHeight="true" outlineLevel="0" collapsed="false"/>
    <row r="1098" customFormat="false" ht="15" hidden="false" customHeight="true" outlineLevel="0" collapsed="false"/>
    <row r="1099" customFormat="false" ht="15" hidden="false" customHeight="true" outlineLevel="0" collapsed="false"/>
    <row r="1100" customFormat="false" ht="15" hidden="false" customHeight="true" outlineLevel="0" collapsed="false"/>
    <row r="1101" customFormat="false" ht="15" hidden="false" customHeight="true" outlineLevel="0" collapsed="false"/>
    <row r="1102" customFormat="false" ht="15" hidden="false" customHeight="true" outlineLevel="0" collapsed="false"/>
    <row r="1103" customFormat="false" ht="15" hidden="false" customHeight="true" outlineLevel="0" collapsed="false"/>
    <row r="1104" customFormat="false" ht="15" hidden="false" customHeight="true" outlineLevel="0" collapsed="false"/>
    <row r="1105" customFormat="false" ht="15" hidden="false" customHeight="true" outlineLevel="0" collapsed="false"/>
    <row r="1106" customFormat="false" ht="15" hidden="false" customHeight="true" outlineLevel="0" collapsed="false"/>
    <row r="1107" customFormat="false" ht="15" hidden="false" customHeight="true" outlineLevel="0" collapsed="false"/>
    <row r="1108" customFormat="false" ht="15" hidden="false" customHeight="true" outlineLevel="0" collapsed="false"/>
    <row r="1109" customFormat="false" ht="15" hidden="false" customHeight="true" outlineLevel="0" collapsed="false"/>
    <row r="1110" customFormat="false" ht="15" hidden="false" customHeight="true" outlineLevel="0" collapsed="false"/>
    <row r="1111" customFormat="false" ht="15" hidden="false" customHeight="true" outlineLevel="0" collapsed="false"/>
    <row r="1112" customFormat="false" ht="15" hidden="false" customHeight="true" outlineLevel="0" collapsed="false"/>
    <row r="1113" customFormat="false" ht="15" hidden="false" customHeight="true" outlineLevel="0" collapsed="false"/>
    <row r="1114" customFormat="false" ht="15" hidden="false" customHeight="true" outlineLevel="0" collapsed="false"/>
    <row r="1115" customFormat="false" ht="15" hidden="false" customHeight="true" outlineLevel="0" collapsed="false"/>
    <row r="1116" customFormat="false" ht="15" hidden="false" customHeight="true" outlineLevel="0" collapsed="false"/>
    <row r="1117" customFormat="false" ht="15" hidden="false" customHeight="true" outlineLevel="0" collapsed="false"/>
    <row r="1118" customFormat="false" ht="15" hidden="false" customHeight="true" outlineLevel="0" collapsed="false"/>
    <row r="1119" customFormat="false" ht="15" hidden="false" customHeight="true" outlineLevel="0" collapsed="false"/>
    <row r="1120" customFormat="false" ht="15" hidden="false" customHeight="true" outlineLevel="0" collapsed="false"/>
    <row r="1121" customFormat="false" ht="15" hidden="false" customHeight="true" outlineLevel="0" collapsed="false"/>
    <row r="1122" customFormat="false" ht="15" hidden="false" customHeight="true" outlineLevel="0" collapsed="false"/>
    <row r="1123" customFormat="false" ht="15" hidden="false" customHeight="true" outlineLevel="0" collapsed="false"/>
    <row r="1124" customFormat="false" ht="15" hidden="false" customHeight="true" outlineLevel="0" collapsed="false"/>
    <row r="1125" customFormat="false" ht="15" hidden="false" customHeight="true" outlineLevel="0" collapsed="false"/>
    <row r="1126" customFormat="false" ht="15" hidden="false" customHeight="true" outlineLevel="0" collapsed="false"/>
    <row r="1127" customFormat="false" ht="15" hidden="false" customHeight="true" outlineLevel="0" collapsed="false"/>
    <row r="1128" customFormat="false" ht="15" hidden="false" customHeight="true" outlineLevel="0" collapsed="false"/>
    <row r="1129" customFormat="false" ht="15" hidden="false" customHeight="true" outlineLevel="0" collapsed="false"/>
    <row r="1130" customFormat="false" ht="15" hidden="false" customHeight="true" outlineLevel="0" collapsed="false"/>
    <row r="1131" customFormat="false" ht="15" hidden="false" customHeight="true" outlineLevel="0" collapsed="false"/>
    <row r="1132" customFormat="false" ht="15" hidden="false" customHeight="true" outlineLevel="0" collapsed="false"/>
    <row r="1133" customFormat="false" ht="15" hidden="false" customHeight="true" outlineLevel="0" collapsed="false"/>
    <row r="1134" customFormat="false" ht="15" hidden="false" customHeight="true" outlineLevel="0" collapsed="false"/>
    <row r="1135" customFormat="false" ht="15" hidden="false" customHeight="true" outlineLevel="0" collapsed="false"/>
    <row r="1136" customFormat="false" ht="15" hidden="false" customHeight="true" outlineLevel="0" collapsed="false"/>
    <row r="1137" customFormat="false" ht="15" hidden="false" customHeight="true" outlineLevel="0" collapsed="false"/>
    <row r="1138" customFormat="false" ht="15" hidden="false" customHeight="true" outlineLevel="0" collapsed="false"/>
    <row r="1139" customFormat="false" ht="15" hidden="false" customHeight="true" outlineLevel="0" collapsed="false"/>
    <row r="1140" customFormat="false" ht="15" hidden="false" customHeight="true" outlineLevel="0" collapsed="false"/>
    <row r="1141" customFormat="false" ht="15" hidden="false" customHeight="true" outlineLevel="0" collapsed="false"/>
    <row r="1142" customFormat="false" ht="15" hidden="false" customHeight="true" outlineLevel="0" collapsed="false"/>
    <row r="1143" customFormat="false" ht="15" hidden="false" customHeight="true" outlineLevel="0" collapsed="false"/>
    <row r="1144" customFormat="false" ht="15" hidden="false" customHeight="true" outlineLevel="0" collapsed="false"/>
    <row r="1145" customFormat="false" ht="15" hidden="false" customHeight="true" outlineLevel="0" collapsed="false"/>
    <row r="1146" customFormat="false" ht="15" hidden="false" customHeight="true" outlineLevel="0" collapsed="false"/>
    <row r="1147" customFormat="false" ht="15" hidden="false" customHeight="true" outlineLevel="0" collapsed="false"/>
    <row r="1148" customFormat="false" ht="15" hidden="false" customHeight="true" outlineLevel="0" collapsed="false"/>
    <row r="1149" customFormat="false" ht="15" hidden="false" customHeight="true" outlineLevel="0" collapsed="false"/>
    <row r="1150" customFormat="false" ht="15" hidden="false" customHeight="true" outlineLevel="0" collapsed="false"/>
    <row r="1151" customFormat="false" ht="15" hidden="false" customHeight="true" outlineLevel="0" collapsed="false"/>
    <row r="1152" customFormat="false" ht="15" hidden="false" customHeight="true" outlineLevel="0" collapsed="false"/>
    <row r="1153" customFormat="false" ht="15" hidden="false" customHeight="true" outlineLevel="0" collapsed="false"/>
    <row r="1154" customFormat="false" ht="15" hidden="false" customHeight="true" outlineLevel="0" collapsed="false"/>
    <row r="1155" customFormat="false" ht="15" hidden="false" customHeight="true" outlineLevel="0" collapsed="false"/>
    <row r="1156" customFormat="false" ht="15" hidden="false" customHeight="true" outlineLevel="0" collapsed="false"/>
    <row r="1157" customFormat="false" ht="15" hidden="false" customHeight="true" outlineLevel="0" collapsed="false"/>
    <row r="1158" customFormat="false" ht="15" hidden="false" customHeight="true" outlineLevel="0" collapsed="false"/>
    <row r="1159" customFormat="false" ht="15" hidden="false" customHeight="true" outlineLevel="0" collapsed="false"/>
    <row r="1160" customFormat="false" ht="15" hidden="false" customHeight="true" outlineLevel="0" collapsed="false"/>
    <row r="1161" customFormat="false" ht="15" hidden="false" customHeight="true" outlineLevel="0" collapsed="false"/>
    <row r="1162" customFormat="false" ht="15" hidden="false" customHeight="true" outlineLevel="0" collapsed="false"/>
    <row r="1163" customFormat="false" ht="15" hidden="false" customHeight="true" outlineLevel="0" collapsed="false"/>
    <row r="1164" customFormat="false" ht="15" hidden="false" customHeight="true" outlineLevel="0" collapsed="false"/>
    <row r="1165" customFormat="false" ht="15" hidden="false" customHeight="true" outlineLevel="0" collapsed="false"/>
    <row r="1166" customFormat="false" ht="15" hidden="false" customHeight="true" outlineLevel="0" collapsed="false"/>
    <row r="1167" customFormat="false" ht="15" hidden="false" customHeight="true" outlineLevel="0" collapsed="false"/>
    <row r="1168" customFormat="false" ht="15" hidden="false" customHeight="true" outlineLevel="0" collapsed="false"/>
    <row r="1169" customFormat="false" ht="15" hidden="false" customHeight="true" outlineLevel="0" collapsed="false"/>
    <row r="1170" customFormat="false" ht="15" hidden="false" customHeight="true" outlineLevel="0" collapsed="false"/>
    <row r="1171" customFormat="false" ht="15" hidden="false" customHeight="true" outlineLevel="0" collapsed="false"/>
    <row r="1172" customFormat="false" ht="15" hidden="false" customHeight="true" outlineLevel="0" collapsed="false"/>
    <row r="1173" customFormat="false" ht="15" hidden="false" customHeight="true" outlineLevel="0" collapsed="false"/>
    <row r="1174" customFormat="false" ht="15" hidden="false" customHeight="true" outlineLevel="0" collapsed="false"/>
    <row r="1175" customFormat="false" ht="15" hidden="false" customHeight="true" outlineLevel="0" collapsed="false"/>
    <row r="1176" customFormat="false" ht="15" hidden="false" customHeight="true" outlineLevel="0" collapsed="false"/>
    <row r="1177" customFormat="false" ht="15" hidden="false" customHeight="true" outlineLevel="0" collapsed="false"/>
    <row r="1178" customFormat="false" ht="15" hidden="false" customHeight="true" outlineLevel="0" collapsed="false"/>
    <row r="1179" customFormat="false" ht="15" hidden="false" customHeight="true" outlineLevel="0" collapsed="false"/>
    <row r="1180" customFormat="false" ht="15" hidden="false" customHeight="true" outlineLevel="0" collapsed="false"/>
    <row r="1181" customFormat="false" ht="15" hidden="false" customHeight="true" outlineLevel="0" collapsed="false"/>
    <row r="1182" customFormat="false" ht="15" hidden="false" customHeight="true" outlineLevel="0" collapsed="false"/>
    <row r="1183" customFormat="false" ht="15" hidden="false" customHeight="true" outlineLevel="0" collapsed="false"/>
    <row r="1184" customFormat="false" ht="15" hidden="false" customHeight="true" outlineLevel="0" collapsed="false"/>
    <row r="1185" customFormat="false" ht="15" hidden="false" customHeight="true" outlineLevel="0" collapsed="false"/>
    <row r="1186" customFormat="false" ht="15" hidden="false" customHeight="true" outlineLevel="0" collapsed="false"/>
    <row r="1187" customFormat="false" ht="15" hidden="false" customHeight="true" outlineLevel="0" collapsed="false"/>
    <row r="1188" customFormat="false" ht="15" hidden="false" customHeight="true" outlineLevel="0" collapsed="false"/>
    <row r="1189" customFormat="false" ht="15" hidden="false" customHeight="true" outlineLevel="0" collapsed="false"/>
    <row r="1190" customFormat="false" ht="15" hidden="false" customHeight="true" outlineLevel="0" collapsed="false"/>
    <row r="1191" customFormat="false" ht="15" hidden="false" customHeight="true" outlineLevel="0" collapsed="false"/>
    <row r="1192" customFormat="false" ht="15" hidden="false" customHeight="true" outlineLevel="0" collapsed="false"/>
    <row r="1193" customFormat="false" ht="15" hidden="false" customHeight="true" outlineLevel="0" collapsed="false"/>
    <row r="1194" customFormat="false" ht="15" hidden="false" customHeight="true" outlineLevel="0" collapsed="false"/>
    <row r="1195" customFormat="false" ht="15" hidden="false" customHeight="true" outlineLevel="0" collapsed="false"/>
    <row r="1196" customFormat="false" ht="15" hidden="false" customHeight="true" outlineLevel="0" collapsed="false"/>
    <row r="1197" customFormat="false" ht="15" hidden="false" customHeight="true" outlineLevel="0" collapsed="false"/>
    <row r="1198" customFormat="false" ht="15" hidden="false" customHeight="true" outlineLevel="0" collapsed="false"/>
    <row r="1199" customFormat="false" ht="15" hidden="false" customHeight="true" outlineLevel="0" collapsed="false"/>
    <row r="1200" customFormat="false" ht="15" hidden="false" customHeight="true" outlineLevel="0" collapsed="false"/>
    <row r="1201" customFormat="false" ht="15" hidden="false" customHeight="true" outlineLevel="0" collapsed="false"/>
    <row r="1202" customFormat="false" ht="15" hidden="false" customHeight="true" outlineLevel="0" collapsed="false"/>
    <row r="1203" customFormat="false" ht="15" hidden="false" customHeight="true" outlineLevel="0" collapsed="false"/>
    <row r="1204" customFormat="false" ht="15" hidden="false" customHeight="true" outlineLevel="0" collapsed="false"/>
    <row r="1205" customFormat="false" ht="15" hidden="false" customHeight="true" outlineLevel="0" collapsed="false"/>
    <row r="1206" customFormat="false" ht="15" hidden="false" customHeight="true" outlineLevel="0" collapsed="false"/>
    <row r="1207" customFormat="false" ht="15" hidden="false" customHeight="true" outlineLevel="0" collapsed="false"/>
    <row r="1208" customFormat="false" ht="15" hidden="false" customHeight="true" outlineLevel="0" collapsed="false"/>
    <row r="1209" customFormat="false" ht="15" hidden="false" customHeight="true" outlineLevel="0" collapsed="false"/>
    <row r="1210" customFormat="false" ht="15" hidden="false" customHeight="true" outlineLevel="0" collapsed="false"/>
    <row r="1211" customFormat="false" ht="15" hidden="false" customHeight="true" outlineLevel="0" collapsed="false"/>
    <row r="1212" customFormat="false" ht="15" hidden="false" customHeight="true" outlineLevel="0" collapsed="false"/>
    <row r="1213" customFormat="false" ht="15" hidden="false" customHeight="true" outlineLevel="0" collapsed="false"/>
    <row r="1214" customFormat="false" ht="15" hidden="false" customHeight="true" outlineLevel="0" collapsed="false"/>
    <row r="1215" customFormat="false" ht="15" hidden="false" customHeight="true" outlineLevel="0" collapsed="false"/>
    <row r="1216" customFormat="false" ht="15" hidden="false" customHeight="true" outlineLevel="0" collapsed="false"/>
    <row r="1217" customFormat="false" ht="15" hidden="false" customHeight="true" outlineLevel="0" collapsed="false"/>
    <row r="1218" customFormat="false" ht="15" hidden="false" customHeight="true" outlineLevel="0" collapsed="false"/>
    <row r="1219" customFormat="false" ht="15" hidden="false" customHeight="true" outlineLevel="0" collapsed="false"/>
    <row r="1220" customFormat="false" ht="15" hidden="false" customHeight="true" outlineLevel="0" collapsed="false"/>
    <row r="1221" customFormat="false" ht="15" hidden="false" customHeight="true" outlineLevel="0" collapsed="false"/>
    <row r="1222" customFormat="false" ht="15" hidden="false" customHeight="true" outlineLevel="0" collapsed="false"/>
    <row r="1223" customFormat="false" ht="15" hidden="false" customHeight="true" outlineLevel="0" collapsed="false"/>
    <row r="1224" customFormat="false" ht="15" hidden="false" customHeight="true" outlineLevel="0" collapsed="false"/>
    <row r="1225" customFormat="false" ht="15" hidden="false" customHeight="true" outlineLevel="0" collapsed="false"/>
    <row r="1226" customFormat="false" ht="15" hidden="false" customHeight="true" outlineLevel="0" collapsed="false"/>
    <row r="1227" customFormat="false" ht="15" hidden="false" customHeight="true" outlineLevel="0" collapsed="false"/>
    <row r="1228" customFormat="false" ht="15" hidden="false" customHeight="true" outlineLevel="0" collapsed="false"/>
    <row r="1229" customFormat="false" ht="15" hidden="false" customHeight="true" outlineLevel="0" collapsed="false"/>
    <row r="1230" customFormat="false" ht="15" hidden="false" customHeight="true" outlineLevel="0" collapsed="false"/>
    <row r="1231" customFormat="false" ht="15" hidden="false" customHeight="true" outlineLevel="0" collapsed="false"/>
    <row r="1232" customFormat="false" ht="15" hidden="false" customHeight="true" outlineLevel="0" collapsed="false"/>
    <row r="1233" customFormat="false" ht="15" hidden="false" customHeight="true" outlineLevel="0" collapsed="false"/>
    <row r="1234" customFormat="false" ht="15" hidden="false" customHeight="true" outlineLevel="0" collapsed="false"/>
    <row r="1235" customFormat="false" ht="15" hidden="false" customHeight="true" outlineLevel="0" collapsed="false"/>
    <row r="1236" customFormat="false" ht="15" hidden="false" customHeight="true" outlineLevel="0" collapsed="false"/>
    <row r="1237" customFormat="false" ht="15" hidden="false" customHeight="true" outlineLevel="0" collapsed="false"/>
    <row r="1238" customFormat="false" ht="15" hidden="false" customHeight="true" outlineLevel="0" collapsed="false"/>
    <row r="1239" customFormat="false" ht="15" hidden="false" customHeight="true" outlineLevel="0" collapsed="false"/>
    <row r="1240" customFormat="false" ht="15" hidden="false" customHeight="true" outlineLevel="0" collapsed="false"/>
    <row r="1241" customFormat="false" ht="15" hidden="false" customHeight="true" outlineLevel="0" collapsed="false"/>
    <row r="1242" customFormat="false" ht="15" hidden="false" customHeight="true" outlineLevel="0" collapsed="false"/>
    <row r="1243" customFormat="false" ht="15" hidden="false" customHeight="true" outlineLevel="0" collapsed="false"/>
    <row r="1244" customFormat="false" ht="15" hidden="false" customHeight="true" outlineLevel="0" collapsed="false"/>
    <row r="1245" customFormat="false" ht="15" hidden="false" customHeight="true" outlineLevel="0" collapsed="false"/>
    <row r="1246" customFormat="false" ht="15" hidden="false" customHeight="true" outlineLevel="0" collapsed="false"/>
    <row r="1247" customFormat="false" ht="15" hidden="false" customHeight="true" outlineLevel="0" collapsed="false"/>
    <row r="1248" customFormat="false" ht="15" hidden="false" customHeight="true" outlineLevel="0" collapsed="false"/>
    <row r="1249" customFormat="false" ht="15" hidden="false" customHeight="true" outlineLevel="0" collapsed="false"/>
    <row r="1250" customFormat="false" ht="15" hidden="false" customHeight="true" outlineLevel="0" collapsed="false"/>
    <row r="1251" customFormat="false" ht="15" hidden="false" customHeight="true" outlineLevel="0" collapsed="false"/>
    <row r="1252" customFormat="false" ht="15" hidden="false" customHeight="true" outlineLevel="0" collapsed="false"/>
    <row r="1253" customFormat="false" ht="15" hidden="false" customHeight="true" outlineLevel="0" collapsed="false"/>
    <row r="1254" customFormat="false" ht="15" hidden="false" customHeight="true" outlineLevel="0" collapsed="false"/>
    <row r="1255" customFormat="false" ht="15" hidden="false" customHeight="true" outlineLevel="0" collapsed="false"/>
    <row r="1256" customFormat="false" ht="15" hidden="false" customHeight="true" outlineLevel="0" collapsed="false"/>
    <row r="1257" customFormat="false" ht="15" hidden="false" customHeight="true" outlineLevel="0" collapsed="false"/>
    <row r="1258" customFormat="false" ht="15" hidden="false" customHeight="true" outlineLevel="0" collapsed="false"/>
    <row r="1259" customFormat="false" ht="15" hidden="false" customHeight="true" outlineLevel="0" collapsed="false"/>
    <row r="1260" customFormat="false" ht="15" hidden="false" customHeight="true" outlineLevel="0" collapsed="false"/>
    <row r="1261" customFormat="false" ht="15" hidden="false" customHeight="true" outlineLevel="0" collapsed="false"/>
    <row r="1262" customFormat="false" ht="15" hidden="false" customHeight="true" outlineLevel="0" collapsed="false"/>
    <row r="1263" customFormat="false" ht="15" hidden="false" customHeight="true" outlineLevel="0" collapsed="false"/>
    <row r="1264" customFormat="false" ht="15" hidden="false" customHeight="true" outlineLevel="0" collapsed="false"/>
    <row r="1265" customFormat="false" ht="15" hidden="false" customHeight="true" outlineLevel="0" collapsed="false"/>
    <row r="1266" customFormat="false" ht="15" hidden="false" customHeight="true" outlineLevel="0" collapsed="false"/>
    <row r="1267" customFormat="false" ht="15" hidden="false" customHeight="true" outlineLevel="0" collapsed="false"/>
    <row r="1268" customFormat="false" ht="15" hidden="false" customHeight="true" outlineLevel="0" collapsed="false"/>
    <row r="1269" customFormat="false" ht="15" hidden="false" customHeight="true" outlineLevel="0" collapsed="false"/>
    <row r="1270" customFormat="false" ht="15" hidden="false" customHeight="true" outlineLevel="0" collapsed="false"/>
    <row r="1271" customFormat="false" ht="15" hidden="false" customHeight="true" outlineLevel="0" collapsed="false"/>
    <row r="1272" customFormat="false" ht="15" hidden="false" customHeight="true" outlineLevel="0" collapsed="false"/>
    <row r="1273" customFormat="false" ht="15" hidden="false" customHeight="true" outlineLevel="0" collapsed="false"/>
    <row r="1274" customFormat="false" ht="15" hidden="false" customHeight="true" outlineLevel="0" collapsed="false"/>
    <row r="1275" customFormat="false" ht="15" hidden="false" customHeight="true" outlineLevel="0" collapsed="false"/>
    <row r="1276" customFormat="false" ht="15" hidden="false" customHeight="true" outlineLevel="0" collapsed="false"/>
    <row r="1277" customFormat="false" ht="15" hidden="false" customHeight="true" outlineLevel="0" collapsed="false"/>
    <row r="1278" customFormat="false" ht="15" hidden="false" customHeight="true" outlineLevel="0" collapsed="false"/>
    <row r="1279" customFormat="false" ht="15" hidden="false" customHeight="true" outlineLevel="0" collapsed="false"/>
    <row r="1280" customFormat="false" ht="15" hidden="false" customHeight="true" outlineLevel="0" collapsed="false"/>
    <row r="1281" customFormat="false" ht="15" hidden="false" customHeight="true" outlineLevel="0" collapsed="false"/>
    <row r="1282" customFormat="false" ht="15" hidden="false" customHeight="true" outlineLevel="0" collapsed="false"/>
    <row r="1283" customFormat="false" ht="15" hidden="false" customHeight="true" outlineLevel="0" collapsed="false"/>
    <row r="1284" customFormat="false" ht="15" hidden="false" customHeight="true" outlineLevel="0" collapsed="false"/>
    <row r="1285" customFormat="false" ht="15" hidden="false" customHeight="true" outlineLevel="0" collapsed="false"/>
    <row r="1286" customFormat="false" ht="15" hidden="false" customHeight="true" outlineLevel="0" collapsed="false"/>
    <row r="1287" customFormat="false" ht="15" hidden="false" customHeight="true" outlineLevel="0" collapsed="false"/>
    <row r="1288" customFormat="false" ht="15" hidden="false" customHeight="true" outlineLevel="0" collapsed="false"/>
    <row r="1289" customFormat="false" ht="15" hidden="false" customHeight="true" outlineLevel="0" collapsed="false"/>
    <row r="1290" customFormat="false" ht="15" hidden="false" customHeight="true" outlineLevel="0" collapsed="false"/>
    <row r="1291" customFormat="false" ht="15" hidden="false" customHeight="true" outlineLevel="0" collapsed="false"/>
    <row r="1292" customFormat="false" ht="15" hidden="false" customHeight="true" outlineLevel="0" collapsed="false"/>
    <row r="1293" customFormat="false" ht="15" hidden="false" customHeight="true" outlineLevel="0" collapsed="false"/>
    <row r="1294" customFormat="false" ht="15" hidden="false" customHeight="true" outlineLevel="0" collapsed="false"/>
    <row r="1295" customFormat="false" ht="15" hidden="false" customHeight="true" outlineLevel="0" collapsed="false"/>
    <row r="1296" customFormat="false" ht="15" hidden="false" customHeight="true" outlineLevel="0" collapsed="false"/>
    <row r="1297" customFormat="false" ht="15" hidden="false" customHeight="true" outlineLevel="0" collapsed="false"/>
    <row r="1298" customFormat="false" ht="15" hidden="false" customHeight="true" outlineLevel="0" collapsed="false"/>
    <row r="1299" customFormat="false" ht="15" hidden="false" customHeight="true" outlineLevel="0" collapsed="false"/>
    <row r="1300" customFormat="false" ht="15" hidden="false" customHeight="true" outlineLevel="0" collapsed="false"/>
    <row r="1301" customFormat="false" ht="15" hidden="false" customHeight="true" outlineLevel="0" collapsed="false"/>
    <row r="1302" customFormat="false" ht="15" hidden="false" customHeight="true" outlineLevel="0" collapsed="false"/>
    <row r="1303" customFormat="false" ht="15" hidden="false" customHeight="true" outlineLevel="0" collapsed="false"/>
    <row r="1304" customFormat="false" ht="15" hidden="false" customHeight="true" outlineLevel="0" collapsed="false"/>
    <row r="1305" customFormat="false" ht="15" hidden="false" customHeight="true" outlineLevel="0" collapsed="false"/>
    <row r="1306" customFormat="false" ht="15" hidden="false" customHeight="true" outlineLevel="0" collapsed="false"/>
    <row r="1307" customFormat="false" ht="15" hidden="false" customHeight="true" outlineLevel="0" collapsed="false"/>
    <row r="1308" customFormat="false" ht="15" hidden="false" customHeight="true" outlineLevel="0" collapsed="false"/>
    <row r="1309" customFormat="false" ht="15" hidden="false" customHeight="true" outlineLevel="0" collapsed="false"/>
    <row r="1310" customFormat="false" ht="15" hidden="false" customHeight="true" outlineLevel="0" collapsed="false"/>
    <row r="1311" customFormat="false" ht="15" hidden="false" customHeight="true" outlineLevel="0" collapsed="false"/>
    <row r="1312" customFormat="false" ht="15" hidden="false" customHeight="true" outlineLevel="0" collapsed="false"/>
    <row r="1313" customFormat="false" ht="15" hidden="false" customHeight="true" outlineLevel="0" collapsed="false"/>
    <row r="1314" customFormat="false" ht="15" hidden="false" customHeight="true" outlineLevel="0" collapsed="false"/>
    <row r="1315" customFormat="false" ht="15" hidden="false" customHeight="true" outlineLevel="0" collapsed="false"/>
    <row r="1316" customFormat="false" ht="15" hidden="false" customHeight="true" outlineLevel="0" collapsed="false"/>
    <row r="1317" customFormat="false" ht="15" hidden="false" customHeight="true" outlineLevel="0" collapsed="false"/>
    <row r="1318" customFormat="false" ht="15" hidden="false" customHeight="true" outlineLevel="0" collapsed="false"/>
    <row r="1319" customFormat="false" ht="15" hidden="false" customHeight="true" outlineLevel="0" collapsed="false"/>
    <row r="1320" customFormat="false" ht="15" hidden="false" customHeight="true" outlineLevel="0" collapsed="false"/>
    <row r="1321" customFormat="false" ht="15" hidden="false" customHeight="true" outlineLevel="0" collapsed="false"/>
    <row r="1322" customFormat="false" ht="15" hidden="false" customHeight="true" outlineLevel="0" collapsed="false"/>
    <row r="1323" customFormat="false" ht="15" hidden="false" customHeight="true" outlineLevel="0" collapsed="false"/>
    <row r="1324" customFormat="false" ht="15" hidden="false" customHeight="true" outlineLevel="0" collapsed="false"/>
    <row r="1325" customFormat="false" ht="15" hidden="false" customHeight="true" outlineLevel="0" collapsed="false"/>
    <row r="1326" customFormat="false" ht="15" hidden="false" customHeight="true" outlineLevel="0" collapsed="false"/>
    <row r="1327" customFormat="false" ht="15" hidden="false" customHeight="true" outlineLevel="0" collapsed="false"/>
    <row r="1328" customFormat="false" ht="15" hidden="false" customHeight="true" outlineLevel="0" collapsed="false"/>
    <row r="1329" customFormat="false" ht="15" hidden="false" customHeight="true" outlineLevel="0" collapsed="false"/>
    <row r="1330" customFormat="false" ht="15" hidden="false" customHeight="true" outlineLevel="0" collapsed="false"/>
    <row r="1331" customFormat="false" ht="15" hidden="false" customHeight="true" outlineLevel="0" collapsed="false"/>
    <row r="1332" customFormat="false" ht="15" hidden="false" customHeight="true" outlineLevel="0" collapsed="false"/>
    <row r="1333" customFormat="false" ht="15" hidden="false" customHeight="true" outlineLevel="0" collapsed="false"/>
    <row r="1334" customFormat="false" ht="15" hidden="false" customHeight="true" outlineLevel="0" collapsed="false"/>
    <row r="1335" customFormat="false" ht="15" hidden="false" customHeight="true" outlineLevel="0" collapsed="false"/>
    <row r="1336" customFormat="false" ht="15" hidden="false" customHeight="true" outlineLevel="0" collapsed="false"/>
    <row r="1337" customFormat="false" ht="15" hidden="false" customHeight="true" outlineLevel="0" collapsed="false"/>
    <row r="1338" customFormat="false" ht="15" hidden="false" customHeight="true" outlineLevel="0" collapsed="false"/>
    <row r="1339" customFormat="false" ht="15" hidden="false" customHeight="true" outlineLevel="0" collapsed="false"/>
    <row r="1340" customFormat="false" ht="15" hidden="false" customHeight="true" outlineLevel="0" collapsed="false"/>
    <row r="1341" customFormat="false" ht="15" hidden="false" customHeight="true" outlineLevel="0" collapsed="false"/>
    <row r="1342" customFormat="false" ht="15" hidden="false" customHeight="true" outlineLevel="0" collapsed="false"/>
    <row r="1343" customFormat="false" ht="15" hidden="false" customHeight="true" outlineLevel="0" collapsed="false"/>
    <row r="1344" customFormat="false" ht="15" hidden="false" customHeight="true" outlineLevel="0" collapsed="false"/>
    <row r="1345" customFormat="false" ht="15" hidden="false" customHeight="true" outlineLevel="0" collapsed="false"/>
    <row r="1346" customFormat="false" ht="15" hidden="false" customHeight="true" outlineLevel="0" collapsed="false"/>
    <row r="1347" customFormat="false" ht="15" hidden="false" customHeight="true" outlineLevel="0" collapsed="false"/>
    <row r="1348" customFormat="false" ht="15" hidden="false" customHeight="true" outlineLevel="0" collapsed="false"/>
    <row r="1349" customFormat="false" ht="15" hidden="false" customHeight="true" outlineLevel="0" collapsed="false"/>
    <row r="1350" customFormat="false" ht="15" hidden="false" customHeight="true" outlineLevel="0" collapsed="false"/>
    <row r="1351" customFormat="false" ht="15" hidden="false" customHeight="true" outlineLevel="0" collapsed="false"/>
    <row r="1352" customFormat="false" ht="15" hidden="false" customHeight="true" outlineLevel="0" collapsed="false"/>
    <row r="1353" customFormat="false" ht="15" hidden="false" customHeight="true" outlineLevel="0" collapsed="false"/>
    <row r="1354" customFormat="false" ht="15" hidden="false" customHeight="true" outlineLevel="0" collapsed="false"/>
    <row r="1355" customFormat="false" ht="15" hidden="false" customHeight="true" outlineLevel="0" collapsed="false"/>
    <row r="1356" customFormat="false" ht="15" hidden="false" customHeight="true" outlineLevel="0" collapsed="false"/>
    <row r="1357" customFormat="false" ht="15" hidden="false" customHeight="true" outlineLevel="0" collapsed="false"/>
    <row r="1358" customFormat="false" ht="15" hidden="false" customHeight="true" outlineLevel="0" collapsed="false"/>
    <row r="1359" customFormat="false" ht="15" hidden="false" customHeight="true" outlineLevel="0" collapsed="false"/>
    <row r="1360" customFormat="false" ht="15" hidden="false" customHeight="true" outlineLevel="0" collapsed="false"/>
    <row r="1361" customFormat="false" ht="15" hidden="false" customHeight="true" outlineLevel="0" collapsed="false"/>
    <row r="1362" customFormat="false" ht="15" hidden="false" customHeight="true" outlineLevel="0" collapsed="false"/>
    <row r="1363" customFormat="false" ht="15" hidden="false" customHeight="true" outlineLevel="0" collapsed="false"/>
    <row r="1364" customFormat="false" ht="15" hidden="false" customHeight="true" outlineLevel="0" collapsed="false"/>
    <row r="1365" customFormat="false" ht="15" hidden="false" customHeight="true" outlineLevel="0" collapsed="false"/>
    <row r="1366" customFormat="false" ht="15" hidden="false" customHeight="true" outlineLevel="0" collapsed="false"/>
    <row r="1367" customFormat="false" ht="15" hidden="false" customHeight="true" outlineLevel="0" collapsed="false"/>
    <row r="1368" customFormat="false" ht="15" hidden="false" customHeight="true" outlineLevel="0" collapsed="false"/>
    <row r="1369" customFormat="false" ht="15" hidden="false" customHeight="true" outlineLevel="0" collapsed="false"/>
    <row r="1370" customFormat="false" ht="15" hidden="false" customHeight="true" outlineLevel="0" collapsed="false"/>
    <row r="1371" customFormat="false" ht="15" hidden="false" customHeight="true" outlineLevel="0" collapsed="false"/>
    <row r="1372" customFormat="false" ht="15" hidden="false" customHeight="true" outlineLevel="0" collapsed="false"/>
    <row r="1373" customFormat="false" ht="15" hidden="false" customHeight="true" outlineLevel="0" collapsed="false"/>
    <row r="1374" customFormat="false" ht="15" hidden="false" customHeight="true" outlineLevel="0" collapsed="false"/>
    <row r="1375" customFormat="false" ht="15" hidden="false" customHeight="true" outlineLevel="0" collapsed="false"/>
    <row r="1376" customFormat="false" ht="15" hidden="false" customHeight="true" outlineLevel="0" collapsed="false"/>
    <row r="1377" customFormat="false" ht="15" hidden="false" customHeight="true" outlineLevel="0" collapsed="false"/>
    <row r="1378" customFormat="false" ht="15" hidden="false" customHeight="true" outlineLevel="0" collapsed="false"/>
    <row r="1379" customFormat="false" ht="15" hidden="false" customHeight="true" outlineLevel="0" collapsed="false"/>
    <row r="1380" customFormat="false" ht="15" hidden="false" customHeight="true" outlineLevel="0" collapsed="false"/>
    <row r="1381" customFormat="false" ht="15" hidden="false" customHeight="true" outlineLevel="0" collapsed="false"/>
    <row r="1382" customFormat="false" ht="15" hidden="false" customHeight="true" outlineLevel="0" collapsed="false"/>
    <row r="1383" customFormat="false" ht="15" hidden="false" customHeight="true" outlineLevel="0" collapsed="false"/>
    <row r="1384" customFormat="false" ht="15" hidden="false" customHeight="true" outlineLevel="0" collapsed="false"/>
    <row r="1385" customFormat="false" ht="15" hidden="false" customHeight="true" outlineLevel="0" collapsed="false"/>
    <row r="1386" customFormat="false" ht="15" hidden="false" customHeight="true" outlineLevel="0" collapsed="false"/>
    <row r="1387" customFormat="false" ht="15" hidden="false" customHeight="true" outlineLevel="0" collapsed="false"/>
    <row r="1388" customFormat="false" ht="15" hidden="false" customHeight="true" outlineLevel="0" collapsed="false"/>
    <row r="1389" customFormat="false" ht="15" hidden="false" customHeight="true" outlineLevel="0" collapsed="false"/>
    <row r="1390" customFormat="false" ht="15" hidden="false" customHeight="true" outlineLevel="0" collapsed="false"/>
    <row r="1391" customFormat="false" ht="15" hidden="false" customHeight="true" outlineLevel="0" collapsed="false"/>
    <row r="1392" customFormat="false" ht="15" hidden="false" customHeight="true" outlineLevel="0" collapsed="false"/>
    <row r="1393" customFormat="false" ht="15" hidden="false" customHeight="true" outlineLevel="0" collapsed="false"/>
    <row r="1394" customFormat="false" ht="15" hidden="false" customHeight="true" outlineLevel="0" collapsed="false"/>
    <row r="1395" customFormat="false" ht="15" hidden="false" customHeight="true" outlineLevel="0" collapsed="false"/>
    <row r="1396" customFormat="false" ht="15" hidden="false" customHeight="true" outlineLevel="0" collapsed="false"/>
    <row r="1397" customFormat="false" ht="15" hidden="false" customHeight="true" outlineLevel="0" collapsed="false"/>
    <row r="1398" customFormat="false" ht="15" hidden="false" customHeight="true" outlineLevel="0" collapsed="false"/>
    <row r="1399" customFormat="false" ht="15" hidden="false" customHeight="true" outlineLevel="0" collapsed="false"/>
    <row r="1400" customFormat="false" ht="15" hidden="false" customHeight="true" outlineLevel="0" collapsed="false"/>
    <row r="1401" customFormat="false" ht="15" hidden="false" customHeight="true" outlineLevel="0" collapsed="false"/>
    <row r="1402" customFormat="false" ht="15" hidden="false" customHeight="true" outlineLevel="0" collapsed="false"/>
    <row r="1403" customFormat="false" ht="15" hidden="false" customHeight="true" outlineLevel="0" collapsed="false"/>
    <row r="1404" customFormat="false" ht="15" hidden="false" customHeight="true" outlineLevel="0" collapsed="false"/>
    <row r="1405" customFormat="false" ht="15" hidden="false" customHeight="true" outlineLevel="0" collapsed="false"/>
    <row r="1406" customFormat="false" ht="15" hidden="false" customHeight="true" outlineLevel="0" collapsed="false"/>
    <row r="1407" customFormat="false" ht="15" hidden="false" customHeight="true" outlineLevel="0" collapsed="false"/>
    <row r="1408" customFormat="false" ht="15" hidden="false" customHeight="true" outlineLevel="0" collapsed="false"/>
    <row r="1409" customFormat="false" ht="15" hidden="false" customHeight="true" outlineLevel="0" collapsed="false"/>
    <row r="1410" customFormat="false" ht="15" hidden="false" customHeight="true" outlineLevel="0" collapsed="false"/>
    <row r="1411" customFormat="false" ht="15" hidden="false" customHeight="true" outlineLevel="0" collapsed="false"/>
    <row r="1412" customFormat="false" ht="15" hidden="false" customHeight="true" outlineLevel="0" collapsed="false"/>
    <row r="1413" customFormat="false" ht="15" hidden="false" customHeight="true" outlineLevel="0" collapsed="false"/>
    <row r="1414" customFormat="false" ht="15" hidden="false" customHeight="true" outlineLevel="0" collapsed="false"/>
    <row r="1415" customFormat="false" ht="15" hidden="false" customHeight="true" outlineLevel="0" collapsed="false"/>
    <row r="1416" customFormat="false" ht="15" hidden="false" customHeight="true" outlineLevel="0" collapsed="false"/>
    <row r="1417" customFormat="false" ht="15" hidden="false" customHeight="true" outlineLevel="0" collapsed="false"/>
    <row r="1418" customFormat="false" ht="15" hidden="false" customHeight="true" outlineLevel="0" collapsed="false"/>
    <row r="1419" customFormat="false" ht="15" hidden="false" customHeight="true" outlineLevel="0" collapsed="false"/>
    <row r="1420" customFormat="false" ht="15" hidden="false" customHeight="true" outlineLevel="0" collapsed="false"/>
    <row r="1421" customFormat="false" ht="15" hidden="false" customHeight="true" outlineLevel="0" collapsed="false"/>
    <row r="1422" customFormat="false" ht="15" hidden="false" customHeight="true" outlineLevel="0" collapsed="false"/>
    <row r="1423" customFormat="false" ht="15" hidden="false" customHeight="true" outlineLevel="0" collapsed="false"/>
    <row r="1424" customFormat="false" ht="15" hidden="false" customHeight="true" outlineLevel="0" collapsed="false"/>
    <row r="1425" customFormat="false" ht="15" hidden="false" customHeight="true" outlineLevel="0" collapsed="false"/>
    <row r="1426" customFormat="false" ht="15" hidden="false" customHeight="true" outlineLevel="0" collapsed="false"/>
    <row r="1427" customFormat="false" ht="15" hidden="false" customHeight="true" outlineLevel="0" collapsed="false"/>
    <row r="1428" customFormat="false" ht="15" hidden="false" customHeight="true" outlineLevel="0" collapsed="false"/>
    <row r="1429" customFormat="false" ht="15" hidden="false" customHeight="true" outlineLevel="0" collapsed="false"/>
    <row r="1430" customFormat="false" ht="15" hidden="false" customHeight="true" outlineLevel="0" collapsed="false"/>
    <row r="1431" customFormat="false" ht="15" hidden="false" customHeight="true" outlineLevel="0" collapsed="false"/>
    <row r="1432" customFormat="false" ht="15" hidden="false" customHeight="true" outlineLevel="0" collapsed="false"/>
    <row r="1433" customFormat="false" ht="15" hidden="false" customHeight="true" outlineLevel="0" collapsed="false"/>
    <row r="1434" customFormat="false" ht="15" hidden="false" customHeight="true" outlineLevel="0" collapsed="false"/>
    <row r="1435" customFormat="false" ht="15" hidden="false" customHeight="true" outlineLevel="0" collapsed="false"/>
    <row r="1436" customFormat="false" ht="15" hidden="false" customHeight="true" outlineLevel="0" collapsed="false"/>
    <row r="1437" customFormat="false" ht="15" hidden="false" customHeight="true" outlineLevel="0" collapsed="false"/>
    <row r="1438" customFormat="false" ht="15" hidden="false" customHeight="true" outlineLevel="0" collapsed="false"/>
    <row r="1439" customFormat="false" ht="15" hidden="false" customHeight="true" outlineLevel="0" collapsed="false"/>
    <row r="1440" customFormat="false" ht="15" hidden="false" customHeight="true" outlineLevel="0" collapsed="false"/>
    <row r="1441" customFormat="false" ht="15" hidden="false" customHeight="true" outlineLevel="0" collapsed="false"/>
    <row r="1442" customFormat="false" ht="15" hidden="false" customHeight="true" outlineLevel="0" collapsed="false"/>
    <row r="1443" customFormat="false" ht="15" hidden="false" customHeight="true" outlineLevel="0" collapsed="false"/>
    <row r="1444" customFormat="false" ht="15" hidden="false" customHeight="true" outlineLevel="0" collapsed="false"/>
    <row r="1445" customFormat="false" ht="15" hidden="false" customHeight="true" outlineLevel="0" collapsed="false"/>
    <row r="1446" customFormat="false" ht="15" hidden="false" customHeight="true" outlineLevel="0" collapsed="false"/>
    <row r="1447" customFormat="false" ht="15" hidden="false" customHeight="true" outlineLevel="0" collapsed="false"/>
    <row r="1448" customFormat="false" ht="15" hidden="false" customHeight="true" outlineLevel="0" collapsed="false"/>
    <row r="1449" customFormat="false" ht="15" hidden="false" customHeight="true" outlineLevel="0" collapsed="false"/>
    <row r="1450" customFormat="false" ht="15" hidden="false" customHeight="true" outlineLevel="0" collapsed="false"/>
    <row r="1451" customFormat="false" ht="15" hidden="false" customHeight="true" outlineLevel="0" collapsed="false"/>
    <row r="1452" customFormat="false" ht="15" hidden="false" customHeight="true" outlineLevel="0" collapsed="false"/>
    <row r="1453" customFormat="false" ht="15" hidden="false" customHeight="true" outlineLevel="0" collapsed="false"/>
    <row r="1454" customFormat="false" ht="15" hidden="false" customHeight="true" outlineLevel="0" collapsed="false"/>
    <row r="1455" customFormat="false" ht="15" hidden="false" customHeight="true" outlineLevel="0" collapsed="false"/>
    <row r="1456" customFormat="false" ht="15" hidden="false" customHeight="true" outlineLevel="0" collapsed="false"/>
    <row r="1457" customFormat="false" ht="15" hidden="false" customHeight="true" outlineLevel="0" collapsed="false"/>
    <row r="1458" customFormat="false" ht="15" hidden="false" customHeight="true" outlineLevel="0" collapsed="false"/>
    <row r="1459" customFormat="false" ht="15" hidden="false" customHeight="true" outlineLevel="0" collapsed="false"/>
    <row r="1460" customFormat="false" ht="15" hidden="false" customHeight="true" outlineLevel="0" collapsed="false"/>
    <row r="1461" customFormat="false" ht="15" hidden="false" customHeight="true" outlineLevel="0" collapsed="false"/>
    <row r="1462" customFormat="false" ht="15" hidden="false" customHeight="true" outlineLevel="0" collapsed="false"/>
    <row r="1463" customFormat="false" ht="15" hidden="false" customHeight="true" outlineLevel="0" collapsed="false"/>
    <row r="1464" customFormat="false" ht="15" hidden="false" customHeight="true" outlineLevel="0" collapsed="false"/>
    <row r="1465" customFormat="false" ht="15" hidden="false" customHeight="true" outlineLevel="0" collapsed="false"/>
    <row r="1466" customFormat="false" ht="15" hidden="false" customHeight="true" outlineLevel="0" collapsed="false"/>
    <row r="1467" customFormat="false" ht="15" hidden="false" customHeight="true" outlineLevel="0" collapsed="false"/>
    <row r="1468" customFormat="false" ht="15" hidden="false" customHeight="true" outlineLevel="0" collapsed="false"/>
    <row r="1469" customFormat="false" ht="15" hidden="false" customHeight="true" outlineLevel="0" collapsed="false"/>
    <row r="1470" customFormat="false" ht="15" hidden="false" customHeight="true" outlineLevel="0" collapsed="false"/>
    <row r="1471" customFormat="false" ht="15" hidden="false" customHeight="true" outlineLevel="0" collapsed="false"/>
    <row r="1472" customFormat="false" ht="15" hidden="false" customHeight="true" outlineLevel="0" collapsed="false"/>
    <row r="1473" customFormat="false" ht="15" hidden="false" customHeight="true" outlineLevel="0" collapsed="false"/>
    <row r="1474" customFormat="false" ht="15" hidden="false" customHeight="true" outlineLevel="0" collapsed="false"/>
    <row r="1475" customFormat="false" ht="15" hidden="false" customHeight="true" outlineLevel="0" collapsed="false"/>
    <row r="1476" customFormat="false" ht="15" hidden="false" customHeight="true" outlineLevel="0" collapsed="false"/>
    <row r="1477" customFormat="false" ht="15" hidden="false" customHeight="true" outlineLevel="0" collapsed="false"/>
    <row r="1478" customFormat="false" ht="15" hidden="false" customHeight="true" outlineLevel="0" collapsed="false"/>
    <row r="1479" customFormat="false" ht="15" hidden="false" customHeight="true" outlineLevel="0" collapsed="false"/>
    <row r="1480" customFormat="false" ht="15" hidden="false" customHeight="true" outlineLevel="0" collapsed="false"/>
    <row r="1481" customFormat="false" ht="15" hidden="false" customHeight="true" outlineLevel="0" collapsed="false"/>
    <row r="1482" customFormat="false" ht="15" hidden="false" customHeight="true" outlineLevel="0" collapsed="false"/>
    <row r="1483" customFormat="false" ht="15" hidden="false" customHeight="true" outlineLevel="0" collapsed="false"/>
    <row r="1484" customFormat="false" ht="15" hidden="false" customHeight="true" outlineLevel="0" collapsed="false"/>
    <row r="1485" customFormat="false" ht="15" hidden="false" customHeight="true" outlineLevel="0" collapsed="false"/>
    <row r="1486" customFormat="false" ht="15" hidden="false" customHeight="true" outlineLevel="0" collapsed="false"/>
    <row r="1487" customFormat="false" ht="15" hidden="false" customHeight="true" outlineLevel="0" collapsed="false"/>
    <row r="1488" customFormat="false" ht="15" hidden="false" customHeight="true" outlineLevel="0" collapsed="false"/>
    <row r="1489" customFormat="false" ht="15" hidden="false" customHeight="true" outlineLevel="0" collapsed="false"/>
    <row r="1490" customFormat="false" ht="15" hidden="false" customHeight="true" outlineLevel="0" collapsed="false"/>
    <row r="1491" customFormat="false" ht="15" hidden="false" customHeight="true" outlineLevel="0" collapsed="false"/>
    <row r="1492" customFormat="false" ht="15" hidden="false" customHeight="true" outlineLevel="0" collapsed="false"/>
    <row r="1493" customFormat="false" ht="15" hidden="false" customHeight="true" outlineLevel="0" collapsed="false"/>
    <row r="1494" customFormat="false" ht="15" hidden="false" customHeight="true" outlineLevel="0" collapsed="false"/>
    <row r="1495" customFormat="false" ht="15" hidden="false" customHeight="true" outlineLevel="0" collapsed="false"/>
    <row r="1496" customFormat="false" ht="15" hidden="false" customHeight="true" outlineLevel="0" collapsed="false"/>
    <row r="1497" customFormat="false" ht="15" hidden="false" customHeight="true" outlineLevel="0" collapsed="false"/>
    <row r="1498" customFormat="false" ht="15" hidden="false" customHeight="true" outlineLevel="0" collapsed="false"/>
    <row r="1499" customFormat="false" ht="15" hidden="false" customHeight="true" outlineLevel="0" collapsed="false"/>
    <row r="1500" customFormat="false" ht="15" hidden="false" customHeight="true" outlineLevel="0" collapsed="false"/>
    <row r="1501" customFormat="false" ht="15" hidden="false" customHeight="true" outlineLevel="0" collapsed="false"/>
    <row r="1502" customFormat="false" ht="15" hidden="false" customHeight="true" outlineLevel="0" collapsed="false"/>
    <row r="1503" customFormat="false" ht="15" hidden="false" customHeight="true" outlineLevel="0" collapsed="false"/>
    <row r="1504" customFormat="false" ht="15" hidden="false" customHeight="true" outlineLevel="0" collapsed="false"/>
    <row r="1505" customFormat="false" ht="15" hidden="false" customHeight="true" outlineLevel="0" collapsed="false"/>
    <row r="1506" customFormat="false" ht="15" hidden="false" customHeight="true" outlineLevel="0" collapsed="false"/>
    <row r="1507" customFormat="false" ht="15" hidden="false" customHeight="true" outlineLevel="0" collapsed="false"/>
    <row r="1508" customFormat="false" ht="15" hidden="false" customHeight="true" outlineLevel="0" collapsed="false"/>
    <row r="1509" customFormat="false" ht="15" hidden="false" customHeight="true" outlineLevel="0" collapsed="false"/>
    <row r="1510" customFormat="false" ht="15" hidden="false" customHeight="true" outlineLevel="0" collapsed="false"/>
    <row r="1511" customFormat="false" ht="15" hidden="false" customHeight="true" outlineLevel="0" collapsed="false"/>
    <row r="1512" customFormat="false" ht="15" hidden="false" customHeight="true" outlineLevel="0" collapsed="false"/>
    <row r="1513" customFormat="false" ht="15" hidden="false" customHeight="true" outlineLevel="0" collapsed="false"/>
    <row r="1514" customFormat="false" ht="15" hidden="false" customHeight="true" outlineLevel="0" collapsed="false"/>
    <row r="1515" customFormat="false" ht="15" hidden="false" customHeight="true" outlineLevel="0" collapsed="false"/>
    <row r="1516" customFormat="false" ht="15" hidden="false" customHeight="true" outlineLevel="0" collapsed="false"/>
    <row r="1517" customFormat="false" ht="15" hidden="false" customHeight="true" outlineLevel="0" collapsed="false"/>
    <row r="1518" customFormat="false" ht="15" hidden="false" customHeight="true" outlineLevel="0" collapsed="false"/>
    <row r="1519" customFormat="false" ht="15" hidden="false" customHeight="true" outlineLevel="0" collapsed="false"/>
    <row r="1520" customFormat="false" ht="15" hidden="false" customHeight="true" outlineLevel="0" collapsed="false"/>
    <row r="1521" customFormat="false" ht="15" hidden="false" customHeight="true" outlineLevel="0" collapsed="false"/>
    <row r="1522" customFormat="false" ht="15" hidden="false" customHeight="true" outlineLevel="0" collapsed="false"/>
    <row r="1523" customFormat="false" ht="15" hidden="false" customHeight="true" outlineLevel="0" collapsed="false"/>
    <row r="1524" customFormat="false" ht="15" hidden="false" customHeight="true" outlineLevel="0" collapsed="false"/>
    <row r="1525" customFormat="false" ht="15" hidden="false" customHeight="true" outlineLevel="0" collapsed="false"/>
    <row r="1526" customFormat="false" ht="15" hidden="false" customHeight="true" outlineLevel="0" collapsed="false"/>
    <row r="1527" customFormat="false" ht="15" hidden="false" customHeight="true" outlineLevel="0" collapsed="false"/>
    <row r="1528" customFormat="false" ht="15" hidden="false" customHeight="true" outlineLevel="0" collapsed="false"/>
    <row r="1529" customFormat="false" ht="15" hidden="false" customHeight="true" outlineLevel="0" collapsed="false"/>
    <row r="1530" customFormat="false" ht="15" hidden="false" customHeight="true" outlineLevel="0" collapsed="false"/>
    <row r="1531" customFormat="false" ht="15" hidden="false" customHeight="true" outlineLevel="0" collapsed="false"/>
    <row r="1532" customFormat="false" ht="15" hidden="false" customHeight="true" outlineLevel="0" collapsed="false"/>
    <row r="1533" customFormat="false" ht="15" hidden="false" customHeight="true" outlineLevel="0" collapsed="false"/>
    <row r="1534" customFormat="false" ht="15" hidden="false" customHeight="true" outlineLevel="0" collapsed="false"/>
    <row r="1535" customFormat="false" ht="15" hidden="false" customHeight="true" outlineLevel="0" collapsed="false"/>
    <row r="1536" customFormat="false" ht="15" hidden="false" customHeight="true" outlineLevel="0" collapsed="false"/>
    <row r="1537" customFormat="false" ht="15" hidden="false" customHeight="true" outlineLevel="0" collapsed="false"/>
    <row r="1538" customFormat="false" ht="15" hidden="false" customHeight="true" outlineLevel="0" collapsed="false"/>
    <row r="1539" customFormat="false" ht="15" hidden="false" customHeight="true" outlineLevel="0" collapsed="false"/>
    <row r="1540" customFormat="false" ht="15" hidden="false" customHeight="true" outlineLevel="0" collapsed="false"/>
    <row r="1541" customFormat="false" ht="15" hidden="false" customHeight="true" outlineLevel="0" collapsed="false"/>
    <row r="1542" customFormat="false" ht="15" hidden="false" customHeight="true" outlineLevel="0" collapsed="false"/>
    <row r="1543" customFormat="false" ht="15" hidden="false" customHeight="true" outlineLevel="0" collapsed="false"/>
    <row r="1544" customFormat="false" ht="15" hidden="false" customHeight="true" outlineLevel="0" collapsed="false"/>
    <row r="1545" customFormat="false" ht="15" hidden="false" customHeight="true" outlineLevel="0" collapsed="false"/>
    <row r="1546" customFormat="false" ht="15" hidden="false" customHeight="true" outlineLevel="0" collapsed="false"/>
    <row r="1547" customFormat="false" ht="15" hidden="false" customHeight="true" outlineLevel="0" collapsed="false"/>
    <row r="1548" customFormat="false" ht="15" hidden="false" customHeight="true" outlineLevel="0" collapsed="false"/>
    <row r="1549" customFormat="false" ht="15" hidden="false" customHeight="true" outlineLevel="0" collapsed="false"/>
    <row r="1550" customFormat="false" ht="15" hidden="false" customHeight="true" outlineLevel="0" collapsed="false"/>
    <row r="1551" customFormat="false" ht="15" hidden="false" customHeight="true" outlineLevel="0" collapsed="false"/>
    <row r="1552" customFormat="false" ht="15" hidden="false" customHeight="true" outlineLevel="0" collapsed="false"/>
    <row r="1553" customFormat="false" ht="15" hidden="false" customHeight="true" outlineLevel="0" collapsed="false"/>
    <row r="1554" customFormat="false" ht="15" hidden="false" customHeight="true" outlineLevel="0" collapsed="false"/>
    <row r="1555" customFormat="false" ht="15" hidden="false" customHeight="true" outlineLevel="0" collapsed="false"/>
    <row r="1556" customFormat="false" ht="15" hidden="false" customHeight="true" outlineLevel="0" collapsed="false"/>
    <row r="1557" customFormat="false" ht="15" hidden="false" customHeight="true" outlineLevel="0" collapsed="false"/>
    <row r="1558" customFormat="false" ht="15" hidden="false" customHeight="true" outlineLevel="0" collapsed="false"/>
    <row r="1559" customFormat="false" ht="15" hidden="false" customHeight="true" outlineLevel="0" collapsed="false"/>
    <row r="1560" customFormat="false" ht="15" hidden="false" customHeight="true" outlineLevel="0" collapsed="false"/>
    <row r="1561" customFormat="false" ht="15" hidden="false" customHeight="true" outlineLevel="0" collapsed="false"/>
    <row r="1562" customFormat="false" ht="15" hidden="false" customHeight="true" outlineLevel="0" collapsed="false"/>
    <row r="1563" customFormat="false" ht="15" hidden="false" customHeight="true" outlineLevel="0" collapsed="false"/>
    <row r="1564" customFormat="false" ht="15" hidden="false" customHeight="true" outlineLevel="0" collapsed="false"/>
    <row r="1565" customFormat="false" ht="15" hidden="false" customHeight="true" outlineLevel="0" collapsed="false"/>
    <row r="1566" customFormat="false" ht="15" hidden="false" customHeight="true" outlineLevel="0" collapsed="false"/>
    <row r="1567" customFormat="false" ht="15" hidden="false" customHeight="true" outlineLevel="0" collapsed="false"/>
    <row r="1568" customFormat="false" ht="15" hidden="false" customHeight="true" outlineLevel="0" collapsed="false"/>
    <row r="1569" customFormat="false" ht="15" hidden="false" customHeight="true" outlineLevel="0" collapsed="false"/>
    <row r="1570" customFormat="false" ht="15" hidden="false" customHeight="true" outlineLevel="0" collapsed="false"/>
    <row r="1571" customFormat="false" ht="15" hidden="false" customHeight="true" outlineLevel="0" collapsed="false"/>
    <row r="1572" customFormat="false" ht="15" hidden="false" customHeight="true" outlineLevel="0" collapsed="false"/>
    <row r="1573" customFormat="false" ht="15" hidden="false" customHeight="true" outlineLevel="0" collapsed="false"/>
    <row r="1574" customFormat="false" ht="15" hidden="false" customHeight="true" outlineLevel="0" collapsed="false"/>
    <row r="1575" customFormat="false" ht="15" hidden="false" customHeight="true" outlineLevel="0" collapsed="false"/>
    <row r="1576" customFormat="false" ht="15" hidden="false" customHeight="true" outlineLevel="0" collapsed="false"/>
    <row r="1577" customFormat="false" ht="15" hidden="false" customHeight="true" outlineLevel="0" collapsed="false"/>
    <row r="1578" customFormat="false" ht="15" hidden="false" customHeight="true" outlineLevel="0" collapsed="false"/>
    <row r="1579" customFormat="false" ht="15" hidden="false" customHeight="true" outlineLevel="0" collapsed="false"/>
    <row r="1580" customFormat="false" ht="15" hidden="false" customHeight="true" outlineLevel="0" collapsed="false"/>
    <row r="1581" customFormat="false" ht="15" hidden="false" customHeight="true" outlineLevel="0" collapsed="false"/>
    <row r="1582" customFormat="false" ht="15" hidden="false" customHeight="true" outlineLevel="0" collapsed="false"/>
    <row r="1583" customFormat="false" ht="15" hidden="false" customHeight="true" outlineLevel="0" collapsed="false"/>
    <row r="1584" customFormat="false" ht="15" hidden="false" customHeight="true" outlineLevel="0" collapsed="false"/>
    <row r="1585" customFormat="false" ht="15" hidden="false" customHeight="true" outlineLevel="0" collapsed="false"/>
    <row r="1586" customFormat="false" ht="15" hidden="false" customHeight="true" outlineLevel="0" collapsed="false"/>
    <row r="1587" customFormat="false" ht="15" hidden="false" customHeight="true" outlineLevel="0" collapsed="false"/>
    <row r="1588" customFormat="false" ht="15" hidden="false" customHeight="true" outlineLevel="0" collapsed="false"/>
    <row r="1589" customFormat="false" ht="15" hidden="false" customHeight="true" outlineLevel="0" collapsed="false"/>
    <row r="1590" customFormat="false" ht="15" hidden="false" customHeight="true" outlineLevel="0" collapsed="false"/>
    <row r="1591" customFormat="false" ht="15" hidden="false" customHeight="true" outlineLevel="0" collapsed="false"/>
    <row r="1592" customFormat="false" ht="15" hidden="false" customHeight="true" outlineLevel="0" collapsed="false"/>
    <row r="1593" customFormat="false" ht="15" hidden="false" customHeight="true" outlineLevel="0" collapsed="false"/>
    <row r="1594" customFormat="false" ht="15" hidden="false" customHeight="true" outlineLevel="0" collapsed="false"/>
    <row r="1595" customFormat="false" ht="15" hidden="false" customHeight="true" outlineLevel="0" collapsed="false"/>
    <row r="1596" customFormat="false" ht="15" hidden="false" customHeight="true" outlineLevel="0" collapsed="false"/>
    <row r="1597" customFormat="false" ht="15" hidden="false" customHeight="true" outlineLevel="0" collapsed="false"/>
    <row r="1598" customFormat="false" ht="15" hidden="false" customHeight="true" outlineLevel="0" collapsed="false"/>
    <row r="1599" customFormat="false" ht="15" hidden="false" customHeight="true" outlineLevel="0" collapsed="false"/>
    <row r="1600" customFormat="false" ht="15" hidden="false" customHeight="true" outlineLevel="0" collapsed="false"/>
    <row r="1601" customFormat="false" ht="15" hidden="false" customHeight="true" outlineLevel="0" collapsed="false"/>
    <row r="1602" customFormat="false" ht="15" hidden="false" customHeight="true" outlineLevel="0" collapsed="false"/>
    <row r="1603" customFormat="false" ht="15" hidden="false" customHeight="true" outlineLevel="0" collapsed="false"/>
    <row r="1604" customFormat="false" ht="15" hidden="false" customHeight="true" outlineLevel="0" collapsed="false"/>
    <row r="1605" customFormat="false" ht="15" hidden="false" customHeight="true" outlineLevel="0" collapsed="false"/>
    <row r="1606" customFormat="false" ht="15" hidden="false" customHeight="true" outlineLevel="0" collapsed="false"/>
    <row r="1607" customFormat="false" ht="15" hidden="false" customHeight="true" outlineLevel="0" collapsed="false"/>
    <row r="1608" customFormat="false" ht="15" hidden="false" customHeight="true" outlineLevel="0" collapsed="false"/>
    <row r="1609" customFormat="false" ht="15" hidden="false" customHeight="true" outlineLevel="0" collapsed="false"/>
    <row r="1610" customFormat="false" ht="15" hidden="false" customHeight="true" outlineLevel="0" collapsed="false"/>
    <row r="1611" customFormat="false" ht="15" hidden="false" customHeight="true" outlineLevel="0" collapsed="false"/>
    <row r="1612" customFormat="false" ht="15" hidden="false" customHeight="true" outlineLevel="0" collapsed="false"/>
    <row r="1613" customFormat="false" ht="15" hidden="false" customHeight="true" outlineLevel="0" collapsed="false"/>
    <row r="1614" customFormat="false" ht="15" hidden="false" customHeight="true" outlineLevel="0" collapsed="false"/>
    <row r="1615" customFormat="false" ht="15" hidden="false" customHeight="true" outlineLevel="0" collapsed="false"/>
    <row r="1616" customFormat="false" ht="15" hidden="false" customHeight="true" outlineLevel="0" collapsed="false"/>
    <row r="1617" customFormat="false" ht="15" hidden="false" customHeight="true" outlineLevel="0" collapsed="false"/>
    <row r="1618" customFormat="false" ht="15" hidden="false" customHeight="true" outlineLevel="0" collapsed="false"/>
    <row r="1619" customFormat="false" ht="15" hidden="false" customHeight="true" outlineLevel="0" collapsed="false"/>
    <row r="1620" customFormat="false" ht="15" hidden="false" customHeight="true" outlineLevel="0" collapsed="false"/>
    <row r="1621" customFormat="false" ht="15" hidden="false" customHeight="true" outlineLevel="0" collapsed="false"/>
    <row r="1622" customFormat="false" ht="15" hidden="false" customHeight="true" outlineLevel="0" collapsed="false"/>
    <row r="1623" customFormat="false" ht="15" hidden="false" customHeight="true" outlineLevel="0" collapsed="false"/>
    <row r="1624" customFormat="false" ht="15" hidden="false" customHeight="true" outlineLevel="0" collapsed="false"/>
    <row r="1625" customFormat="false" ht="15" hidden="false" customHeight="true" outlineLevel="0" collapsed="false"/>
    <row r="1626" customFormat="false" ht="15" hidden="false" customHeight="true" outlineLevel="0" collapsed="false"/>
    <row r="1627" customFormat="false" ht="15" hidden="false" customHeight="true" outlineLevel="0" collapsed="false"/>
    <row r="1628" customFormat="false" ht="15" hidden="false" customHeight="true" outlineLevel="0" collapsed="false"/>
    <row r="1629" customFormat="false" ht="15" hidden="false" customHeight="true" outlineLevel="0" collapsed="false"/>
    <row r="1630" customFormat="false" ht="15" hidden="false" customHeight="true" outlineLevel="0" collapsed="false"/>
    <row r="1631" customFormat="false" ht="15" hidden="false" customHeight="true" outlineLevel="0" collapsed="false"/>
    <row r="1632" customFormat="false" ht="15" hidden="false" customHeight="true" outlineLevel="0" collapsed="false"/>
    <row r="1633" customFormat="false" ht="15" hidden="false" customHeight="true" outlineLevel="0" collapsed="false"/>
    <row r="1634" customFormat="false" ht="15" hidden="false" customHeight="true" outlineLevel="0" collapsed="false"/>
    <row r="1635" customFormat="false" ht="15" hidden="false" customHeight="true" outlineLevel="0" collapsed="false"/>
    <row r="1636" customFormat="false" ht="15" hidden="false" customHeight="true" outlineLevel="0" collapsed="false"/>
    <row r="1637" customFormat="false" ht="15" hidden="false" customHeight="true" outlineLevel="0" collapsed="false"/>
    <row r="1638" customFormat="false" ht="15" hidden="false" customHeight="true" outlineLevel="0" collapsed="false"/>
    <row r="1639" customFormat="false" ht="15" hidden="false" customHeight="true" outlineLevel="0" collapsed="false"/>
    <row r="1640" customFormat="false" ht="15" hidden="false" customHeight="true" outlineLevel="0" collapsed="false"/>
    <row r="1641" customFormat="false" ht="15" hidden="false" customHeight="true" outlineLevel="0" collapsed="false"/>
    <row r="1642" customFormat="false" ht="15" hidden="false" customHeight="true" outlineLevel="0" collapsed="false"/>
    <row r="1643" customFormat="false" ht="15" hidden="false" customHeight="true" outlineLevel="0" collapsed="false"/>
    <row r="1644" customFormat="false" ht="15" hidden="false" customHeight="true" outlineLevel="0" collapsed="false"/>
    <row r="1645" customFormat="false" ht="15" hidden="false" customHeight="true" outlineLevel="0" collapsed="false"/>
    <row r="1646" customFormat="false" ht="15" hidden="false" customHeight="true" outlineLevel="0" collapsed="false"/>
    <row r="1647" customFormat="false" ht="15" hidden="false" customHeight="true" outlineLevel="0" collapsed="false"/>
    <row r="1648" customFormat="false" ht="15" hidden="false" customHeight="true" outlineLevel="0" collapsed="false"/>
    <row r="1649" customFormat="false" ht="15" hidden="false" customHeight="true" outlineLevel="0" collapsed="false"/>
    <row r="1650" customFormat="false" ht="15" hidden="false" customHeight="true" outlineLevel="0" collapsed="false"/>
    <row r="1651" customFormat="false" ht="15" hidden="false" customHeight="true" outlineLevel="0" collapsed="false"/>
    <row r="1652" customFormat="false" ht="15" hidden="false" customHeight="true" outlineLevel="0" collapsed="false"/>
    <row r="1653" customFormat="false" ht="15" hidden="false" customHeight="true" outlineLevel="0" collapsed="false"/>
    <row r="1654" customFormat="false" ht="15" hidden="false" customHeight="true" outlineLevel="0" collapsed="false"/>
    <row r="1655" customFormat="false" ht="15" hidden="false" customHeight="true" outlineLevel="0" collapsed="false"/>
    <row r="1656" customFormat="false" ht="15" hidden="false" customHeight="true" outlineLevel="0" collapsed="false"/>
    <row r="1657" customFormat="false" ht="15" hidden="false" customHeight="true" outlineLevel="0" collapsed="false"/>
    <row r="1658" customFormat="false" ht="15" hidden="false" customHeight="true" outlineLevel="0" collapsed="false"/>
    <row r="1659" customFormat="false" ht="15" hidden="false" customHeight="true" outlineLevel="0" collapsed="false"/>
    <row r="1660" customFormat="false" ht="15" hidden="false" customHeight="true" outlineLevel="0" collapsed="false"/>
    <row r="1661" customFormat="false" ht="15" hidden="false" customHeight="true" outlineLevel="0" collapsed="false"/>
    <row r="1662" customFormat="false" ht="15" hidden="false" customHeight="true" outlineLevel="0" collapsed="false"/>
    <row r="1663" customFormat="false" ht="15" hidden="false" customHeight="true" outlineLevel="0" collapsed="false"/>
    <row r="1664" customFormat="false" ht="15" hidden="false" customHeight="true" outlineLevel="0" collapsed="false"/>
    <row r="1665" customFormat="false" ht="15" hidden="false" customHeight="true" outlineLevel="0" collapsed="false"/>
    <row r="1666" customFormat="false" ht="15" hidden="false" customHeight="true" outlineLevel="0" collapsed="false"/>
    <row r="1667" customFormat="false" ht="15" hidden="false" customHeight="true" outlineLevel="0" collapsed="false"/>
    <row r="1668" customFormat="false" ht="15" hidden="false" customHeight="true" outlineLevel="0" collapsed="false"/>
    <row r="1669" customFormat="false" ht="15" hidden="false" customHeight="true" outlineLevel="0" collapsed="false"/>
    <row r="1670" customFormat="false" ht="15" hidden="false" customHeight="true" outlineLevel="0" collapsed="false"/>
    <row r="1671" customFormat="false" ht="15" hidden="false" customHeight="true" outlineLevel="0" collapsed="false"/>
    <row r="1672" customFormat="false" ht="15" hidden="false" customHeight="true" outlineLevel="0" collapsed="false"/>
    <row r="1673" customFormat="false" ht="15" hidden="false" customHeight="true" outlineLevel="0" collapsed="false"/>
    <row r="1674" customFormat="false" ht="15" hidden="false" customHeight="true" outlineLevel="0" collapsed="false"/>
    <row r="1675" customFormat="false" ht="15" hidden="false" customHeight="true" outlineLevel="0" collapsed="false"/>
    <row r="1676" customFormat="false" ht="15" hidden="false" customHeight="true" outlineLevel="0" collapsed="false"/>
    <row r="1677" customFormat="false" ht="15" hidden="false" customHeight="true" outlineLevel="0" collapsed="false"/>
    <row r="1678" customFormat="false" ht="15" hidden="false" customHeight="true" outlineLevel="0" collapsed="false"/>
    <row r="1679" customFormat="false" ht="15" hidden="false" customHeight="true" outlineLevel="0" collapsed="false"/>
    <row r="1680" customFormat="false" ht="15" hidden="false" customHeight="true" outlineLevel="0" collapsed="false"/>
    <row r="1681" customFormat="false" ht="15" hidden="false" customHeight="true" outlineLevel="0" collapsed="false"/>
    <row r="1682" customFormat="false" ht="15" hidden="false" customHeight="true" outlineLevel="0" collapsed="false"/>
    <row r="1683" customFormat="false" ht="15" hidden="false" customHeight="true" outlineLevel="0" collapsed="false"/>
    <row r="1684" customFormat="false" ht="15" hidden="false" customHeight="true" outlineLevel="0" collapsed="false"/>
    <row r="1685" customFormat="false" ht="15" hidden="false" customHeight="true" outlineLevel="0" collapsed="false"/>
    <row r="1686" customFormat="false" ht="15" hidden="false" customHeight="true" outlineLevel="0" collapsed="false"/>
    <row r="1687" customFormat="false" ht="15" hidden="false" customHeight="true" outlineLevel="0" collapsed="false"/>
    <row r="1688" customFormat="false" ht="15" hidden="false" customHeight="true" outlineLevel="0" collapsed="false"/>
    <row r="1689" customFormat="false" ht="15" hidden="false" customHeight="true" outlineLevel="0" collapsed="false"/>
    <row r="1690" customFormat="false" ht="15" hidden="false" customHeight="true" outlineLevel="0" collapsed="false"/>
    <row r="1691" customFormat="false" ht="15" hidden="false" customHeight="true" outlineLevel="0" collapsed="false"/>
    <row r="1692" customFormat="false" ht="15" hidden="false" customHeight="true" outlineLevel="0" collapsed="false"/>
    <row r="1693" customFormat="false" ht="15" hidden="false" customHeight="true" outlineLevel="0" collapsed="false"/>
    <row r="1694" customFormat="false" ht="15" hidden="false" customHeight="true" outlineLevel="0" collapsed="false"/>
    <row r="1695" customFormat="false" ht="15" hidden="false" customHeight="true" outlineLevel="0" collapsed="false"/>
    <row r="1696" customFormat="false" ht="15" hidden="false" customHeight="true" outlineLevel="0" collapsed="false"/>
    <row r="1697" customFormat="false" ht="15" hidden="false" customHeight="true" outlineLevel="0" collapsed="false"/>
    <row r="1698" customFormat="false" ht="15" hidden="false" customHeight="true" outlineLevel="0" collapsed="false"/>
    <row r="1699" customFormat="false" ht="15" hidden="false" customHeight="true" outlineLevel="0" collapsed="false"/>
    <row r="1700" customFormat="false" ht="15" hidden="false" customHeight="true" outlineLevel="0" collapsed="false"/>
    <row r="1701" customFormat="false" ht="15" hidden="false" customHeight="true" outlineLevel="0" collapsed="false"/>
    <row r="1702" customFormat="false" ht="15" hidden="false" customHeight="true" outlineLevel="0" collapsed="false"/>
    <row r="1703" customFormat="false" ht="15" hidden="false" customHeight="true" outlineLevel="0" collapsed="false"/>
    <row r="1704" customFormat="false" ht="15" hidden="false" customHeight="true" outlineLevel="0" collapsed="false"/>
    <row r="1705" customFormat="false" ht="15" hidden="false" customHeight="true" outlineLevel="0" collapsed="false"/>
    <row r="1706" customFormat="false" ht="15" hidden="false" customHeight="true" outlineLevel="0" collapsed="false"/>
    <row r="1707" customFormat="false" ht="15" hidden="false" customHeight="true" outlineLevel="0" collapsed="false"/>
    <row r="1708" customFormat="false" ht="15" hidden="false" customHeight="true" outlineLevel="0" collapsed="false"/>
    <row r="1709" customFormat="false" ht="15" hidden="false" customHeight="true" outlineLevel="0" collapsed="false"/>
    <row r="1710" customFormat="false" ht="15" hidden="false" customHeight="true" outlineLevel="0" collapsed="false"/>
    <row r="1711" customFormat="false" ht="15" hidden="false" customHeight="true" outlineLevel="0" collapsed="false"/>
    <row r="1712" customFormat="false" ht="15" hidden="false" customHeight="true" outlineLevel="0" collapsed="false"/>
    <row r="1713" customFormat="false" ht="15" hidden="false" customHeight="true" outlineLevel="0" collapsed="false"/>
    <row r="1714" customFormat="false" ht="15" hidden="false" customHeight="true" outlineLevel="0" collapsed="false"/>
    <row r="1715" customFormat="false" ht="15" hidden="false" customHeight="true" outlineLevel="0" collapsed="false"/>
    <row r="1716" customFormat="false" ht="15" hidden="false" customHeight="true" outlineLevel="0" collapsed="false"/>
    <row r="1717" customFormat="false" ht="15" hidden="false" customHeight="true" outlineLevel="0" collapsed="false"/>
    <row r="1718" customFormat="false" ht="15" hidden="false" customHeight="true" outlineLevel="0" collapsed="false"/>
    <row r="1719" customFormat="false" ht="15" hidden="false" customHeight="true" outlineLevel="0" collapsed="false"/>
    <row r="1720" customFormat="false" ht="15" hidden="false" customHeight="true" outlineLevel="0" collapsed="false"/>
    <row r="1721" customFormat="false" ht="15" hidden="false" customHeight="true" outlineLevel="0" collapsed="false"/>
    <row r="1722" customFormat="false" ht="15" hidden="false" customHeight="true" outlineLevel="0" collapsed="false"/>
    <row r="1723" customFormat="false" ht="15" hidden="false" customHeight="true" outlineLevel="0" collapsed="false"/>
    <row r="1724" customFormat="false" ht="15" hidden="false" customHeight="true" outlineLevel="0" collapsed="false"/>
    <row r="1725" customFormat="false" ht="15" hidden="false" customHeight="true" outlineLevel="0" collapsed="false"/>
    <row r="1726" customFormat="false" ht="15" hidden="false" customHeight="true" outlineLevel="0" collapsed="false"/>
    <row r="1727" customFormat="false" ht="15" hidden="false" customHeight="true" outlineLevel="0" collapsed="false"/>
    <row r="1728" customFormat="false" ht="15" hidden="false" customHeight="true" outlineLevel="0" collapsed="false"/>
    <row r="1729" customFormat="false" ht="15" hidden="false" customHeight="true" outlineLevel="0" collapsed="false"/>
    <row r="1730" customFormat="false" ht="15" hidden="false" customHeight="true" outlineLevel="0" collapsed="false"/>
    <row r="1731" customFormat="false" ht="15" hidden="false" customHeight="true" outlineLevel="0" collapsed="false"/>
    <row r="1732" customFormat="false" ht="15" hidden="false" customHeight="true" outlineLevel="0" collapsed="false"/>
    <row r="1733" customFormat="false" ht="15" hidden="false" customHeight="true" outlineLevel="0" collapsed="false"/>
    <row r="1734" customFormat="false" ht="15" hidden="false" customHeight="true" outlineLevel="0" collapsed="false"/>
    <row r="1735" customFormat="false" ht="15" hidden="false" customHeight="true" outlineLevel="0" collapsed="false"/>
    <row r="1736" customFormat="false" ht="15" hidden="false" customHeight="true" outlineLevel="0" collapsed="false"/>
    <row r="1737" customFormat="false" ht="15" hidden="false" customHeight="true" outlineLevel="0" collapsed="false"/>
    <row r="1738" customFormat="false" ht="15" hidden="false" customHeight="true" outlineLevel="0" collapsed="false"/>
    <row r="1739" customFormat="false" ht="15" hidden="false" customHeight="true" outlineLevel="0" collapsed="false"/>
    <row r="1740" customFormat="false" ht="15" hidden="false" customHeight="true" outlineLevel="0" collapsed="false"/>
    <row r="1741" customFormat="false" ht="15" hidden="false" customHeight="true" outlineLevel="0" collapsed="false"/>
    <row r="1742" customFormat="false" ht="15" hidden="false" customHeight="true" outlineLevel="0" collapsed="false"/>
    <row r="1743" customFormat="false" ht="15" hidden="false" customHeight="true" outlineLevel="0" collapsed="false"/>
    <row r="1744" customFormat="false" ht="15" hidden="false" customHeight="true" outlineLevel="0" collapsed="false"/>
    <row r="1745" customFormat="false" ht="15" hidden="false" customHeight="true" outlineLevel="0" collapsed="false"/>
    <row r="1746" customFormat="false" ht="15" hidden="false" customHeight="true" outlineLevel="0" collapsed="false"/>
    <row r="1747" customFormat="false" ht="15" hidden="false" customHeight="true" outlineLevel="0" collapsed="false"/>
    <row r="1748" customFormat="false" ht="15" hidden="false" customHeight="true" outlineLevel="0" collapsed="false"/>
    <row r="1749" customFormat="false" ht="15" hidden="false" customHeight="true" outlineLevel="0" collapsed="false"/>
    <row r="1750" customFormat="false" ht="15" hidden="false" customHeight="true" outlineLevel="0" collapsed="false"/>
    <row r="1751" customFormat="false" ht="15" hidden="false" customHeight="true" outlineLevel="0" collapsed="false"/>
    <row r="1752" customFormat="false" ht="15" hidden="false" customHeight="true" outlineLevel="0" collapsed="false"/>
    <row r="1753" customFormat="false" ht="15" hidden="false" customHeight="true" outlineLevel="0" collapsed="false"/>
    <row r="1754" customFormat="false" ht="15" hidden="false" customHeight="true" outlineLevel="0" collapsed="false"/>
    <row r="1755" customFormat="false" ht="15" hidden="false" customHeight="true" outlineLevel="0" collapsed="false"/>
    <row r="1756" customFormat="false" ht="15" hidden="false" customHeight="true" outlineLevel="0" collapsed="false"/>
    <row r="1757" customFormat="false" ht="15" hidden="false" customHeight="true" outlineLevel="0" collapsed="false"/>
    <row r="1758" customFormat="false" ht="15" hidden="false" customHeight="true" outlineLevel="0" collapsed="false"/>
    <row r="1759" customFormat="false" ht="15" hidden="false" customHeight="true" outlineLevel="0" collapsed="false"/>
    <row r="1760" customFormat="false" ht="15" hidden="false" customHeight="true" outlineLevel="0" collapsed="false"/>
    <row r="1761" customFormat="false" ht="15" hidden="false" customHeight="true" outlineLevel="0" collapsed="false"/>
    <row r="1762" customFormat="false" ht="15" hidden="false" customHeight="true" outlineLevel="0" collapsed="false"/>
    <row r="1763" customFormat="false" ht="15" hidden="false" customHeight="true" outlineLevel="0" collapsed="false"/>
    <row r="1764" customFormat="false" ht="15" hidden="false" customHeight="true" outlineLevel="0" collapsed="false"/>
    <row r="1765" customFormat="false" ht="15" hidden="false" customHeight="true" outlineLevel="0" collapsed="false"/>
    <row r="1766" customFormat="false" ht="15" hidden="false" customHeight="true" outlineLevel="0" collapsed="false"/>
    <row r="1767" customFormat="false" ht="15" hidden="false" customHeight="true" outlineLevel="0" collapsed="false"/>
    <row r="1768" customFormat="false" ht="15" hidden="false" customHeight="true" outlineLevel="0" collapsed="false"/>
    <row r="1769" customFormat="false" ht="15" hidden="false" customHeight="true" outlineLevel="0" collapsed="false"/>
    <row r="1770" customFormat="false" ht="15" hidden="false" customHeight="true" outlineLevel="0" collapsed="false"/>
    <row r="1771" customFormat="false" ht="15" hidden="false" customHeight="true" outlineLevel="0" collapsed="false"/>
    <row r="1772" customFormat="false" ht="15" hidden="false" customHeight="true" outlineLevel="0" collapsed="false"/>
    <row r="1773" customFormat="false" ht="15" hidden="false" customHeight="true" outlineLevel="0" collapsed="false"/>
    <row r="1774" customFormat="false" ht="15" hidden="false" customHeight="true" outlineLevel="0" collapsed="false"/>
    <row r="1775" customFormat="false" ht="15" hidden="false" customHeight="true" outlineLevel="0" collapsed="false"/>
    <row r="1776" customFormat="false" ht="15" hidden="false" customHeight="true" outlineLevel="0" collapsed="false"/>
    <row r="1777" customFormat="false" ht="15" hidden="false" customHeight="true" outlineLevel="0" collapsed="false"/>
    <row r="1778" customFormat="false" ht="15" hidden="false" customHeight="true" outlineLevel="0" collapsed="false"/>
    <row r="1779" customFormat="false" ht="15" hidden="false" customHeight="true" outlineLevel="0" collapsed="false"/>
    <row r="1780" customFormat="false" ht="15" hidden="false" customHeight="true" outlineLevel="0" collapsed="false"/>
    <row r="1781" customFormat="false" ht="15" hidden="false" customHeight="true" outlineLevel="0" collapsed="false"/>
    <row r="1782" customFormat="false" ht="15" hidden="false" customHeight="true" outlineLevel="0" collapsed="false"/>
    <row r="1783" customFormat="false" ht="15" hidden="false" customHeight="true" outlineLevel="0" collapsed="false"/>
    <row r="1784" customFormat="false" ht="15" hidden="false" customHeight="true" outlineLevel="0" collapsed="false"/>
    <row r="1785" customFormat="false" ht="15" hidden="false" customHeight="true" outlineLevel="0" collapsed="false"/>
    <row r="1786" customFormat="false" ht="15" hidden="false" customHeight="true" outlineLevel="0" collapsed="false"/>
    <row r="1787" customFormat="false" ht="15" hidden="false" customHeight="true" outlineLevel="0" collapsed="false"/>
    <row r="1788" customFormat="false" ht="15" hidden="false" customHeight="true" outlineLevel="0" collapsed="false"/>
    <row r="1789" customFormat="false" ht="15" hidden="false" customHeight="true" outlineLevel="0" collapsed="false"/>
    <row r="1790" customFormat="false" ht="15" hidden="false" customHeight="true" outlineLevel="0" collapsed="false"/>
    <row r="1791" customFormat="false" ht="15" hidden="false" customHeight="true" outlineLevel="0" collapsed="false"/>
    <row r="1792" customFormat="false" ht="15" hidden="false" customHeight="true" outlineLevel="0" collapsed="false"/>
    <row r="1793" customFormat="false" ht="15" hidden="false" customHeight="true" outlineLevel="0" collapsed="false"/>
    <row r="1794" customFormat="false" ht="15" hidden="false" customHeight="true" outlineLevel="0" collapsed="false"/>
    <row r="1795" customFormat="false" ht="15" hidden="false" customHeight="true" outlineLevel="0" collapsed="false"/>
    <row r="1796" customFormat="false" ht="15" hidden="false" customHeight="true" outlineLevel="0" collapsed="false"/>
    <row r="1797" customFormat="false" ht="15" hidden="false" customHeight="true" outlineLevel="0" collapsed="false"/>
    <row r="1798" customFormat="false" ht="15" hidden="false" customHeight="true" outlineLevel="0" collapsed="false"/>
    <row r="1799" customFormat="false" ht="15" hidden="false" customHeight="true" outlineLevel="0" collapsed="false"/>
    <row r="1800" customFormat="false" ht="15" hidden="false" customHeight="true" outlineLevel="0" collapsed="false"/>
    <row r="1801" customFormat="false" ht="15" hidden="false" customHeight="true" outlineLevel="0" collapsed="false"/>
    <row r="1802" customFormat="false" ht="15" hidden="false" customHeight="true" outlineLevel="0" collapsed="false"/>
    <row r="1803" customFormat="false" ht="15" hidden="false" customHeight="true" outlineLevel="0" collapsed="false"/>
    <row r="1804" customFormat="false" ht="15" hidden="false" customHeight="true" outlineLevel="0" collapsed="false"/>
    <row r="1805" customFormat="false" ht="15" hidden="false" customHeight="true" outlineLevel="0" collapsed="false"/>
    <row r="1806" customFormat="false" ht="15" hidden="false" customHeight="true" outlineLevel="0" collapsed="false"/>
    <row r="1807" customFormat="false" ht="15" hidden="false" customHeight="true" outlineLevel="0" collapsed="false"/>
    <row r="1808" customFormat="false" ht="15" hidden="false" customHeight="true" outlineLevel="0" collapsed="false"/>
    <row r="1809" customFormat="false" ht="15" hidden="false" customHeight="true" outlineLevel="0" collapsed="false"/>
    <row r="1810" customFormat="false" ht="15" hidden="false" customHeight="true" outlineLevel="0" collapsed="false"/>
    <row r="1811" customFormat="false" ht="15" hidden="false" customHeight="true" outlineLevel="0" collapsed="false"/>
    <row r="1812" customFormat="false" ht="15" hidden="false" customHeight="true" outlineLevel="0" collapsed="false"/>
    <row r="1813" customFormat="false" ht="15" hidden="false" customHeight="true" outlineLevel="0" collapsed="false"/>
    <row r="1814" customFormat="false" ht="15" hidden="false" customHeight="true" outlineLevel="0" collapsed="false"/>
    <row r="1815" customFormat="false" ht="15" hidden="false" customHeight="true" outlineLevel="0" collapsed="false"/>
    <row r="1816" customFormat="false" ht="15" hidden="false" customHeight="true" outlineLevel="0" collapsed="false"/>
    <row r="1817" customFormat="false" ht="15" hidden="false" customHeight="true" outlineLevel="0" collapsed="false"/>
    <row r="1818" customFormat="false" ht="15" hidden="false" customHeight="true" outlineLevel="0" collapsed="false"/>
    <row r="1819" customFormat="false" ht="15" hidden="false" customHeight="true" outlineLevel="0" collapsed="false"/>
    <row r="1820" customFormat="false" ht="15" hidden="false" customHeight="true" outlineLevel="0" collapsed="false"/>
    <row r="1821" customFormat="false" ht="15" hidden="false" customHeight="true" outlineLevel="0" collapsed="false"/>
    <row r="1822" customFormat="false" ht="15" hidden="false" customHeight="true" outlineLevel="0" collapsed="false"/>
    <row r="1823" customFormat="false" ht="15" hidden="false" customHeight="true" outlineLevel="0" collapsed="false"/>
    <row r="1824" customFormat="false" ht="15" hidden="false" customHeight="true" outlineLevel="0" collapsed="false"/>
    <row r="1825" customFormat="false" ht="15" hidden="false" customHeight="true" outlineLevel="0" collapsed="false"/>
    <row r="1826" customFormat="false" ht="15" hidden="false" customHeight="true" outlineLevel="0" collapsed="false"/>
    <row r="1827" customFormat="false" ht="15" hidden="false" customHeight="true" outlineLevel="0" collapsed="false"/>
    <row r="1828" customFormat="false" ht="15" hidden="false" customHeight="true" outlineLevel="0" collapsed="false"/>
    <row r="1829" customFormat="false" ht="15" hidden="false" customHeight="true" outlineLevel="0" collapsed="false"/>
    <row r="1830" customFormat="false" ht="15" hidden="false" customHeight="true" outlineLevel="0" collapsed="false"/>
    <row r="1831" customFormat="false" ht="15" hidden="false" customHeight="true" outlineLevel="0" collapsed="false"/>
    <row r="1832" customFormat="false" ht="15" hidden="false" customHeight="true" outlineLevel="0" collapsed="false"/>
    <row r="1833" customFormat="false" ht="15" hidden="false" customHeight="true" outlineLevel="0" collapsed="false"/>
    <row r="1834" customFormat="false" ht="15" hidden="false" customHeight="true" outlineLevel="0" collapsed="false"/>
    <row r="1835" customFormat="false" ht="15" hidden="false" customHeight="true" outlineLevel="0" collapsed="false"/>
    <row r="1836" customFormat="false" ht="15" hidden="false" customHeight="true" outlineLevel="0" collapsed="false"/>
    <row r="1837" customFormat="false" ht="15" hidden="false" customHeight="true" outlineLevel="0" collapsed="false"/>
    <row r="1838" customFormat="false" ht="15" hidden="false" customHeight="true" outlineLevel="0" collapsed="false"/>
    <row r="1839" customFormat="false" ht="15" hidden="false" customHeight="true" outlineLevel="0" collapsed="false"/>
    <row r="1840" customFormat="false" ht="15" hidden="false" customHeight="true" outlineLevel="0" collapsed="false"/>
    <row r="1841" customFormat="false" ht="15" hidden="false" customHeight="true" outlineLevel="0" collapsed="false"/>
    <row r="1842" customFormat="false" ht="15" hidden="false" customHeight="true" outlineLevel="0" collapsed="false"/>
    <row r="1843" customFormat="false" ht="15" hidden="false" customHeight="true" outlineLevel="0" collapsed="false"/>
    <row r="1844" customFormat="false" ht="15" hidden="false" customHeight="true" outlineLevel="0" collapsed="false"/>
    <row r="1845" customFormat="false" ht="15" hidden="false" customHeight="true" outlineLevel="0" collapsed="false"/>
    <row r="1846" customFormat="false" ht="15" hidden="false" customHeight="true" outlineLevel="0" collapsed="false"/>
    <row r="1847" customFormat="false" ht="15" hidden="false" customHeight="true" outlineLevel="0" collapsed="false"/>
    <row r="1848" customFormat="false" ht="15" hidden="false" customHeight="true" outlineLevel="0" collapsed="false"/>
    <row r="1849" customFormat="false" ht="15" hidden="false" customHeight="true" outlineLevel="0" collapsed="false"/>
    <row r="1850" customFormat="false" ht="15" hidden="false" customHeight="true" outlineLevel="0" collapsed="false"/>
    <row r="1851" customFormat="false" ht="15" hidden="false" customHeight="true" outlineLevel="0" collapsed="false"/>
    <row r="1852" customFormat="false" ht="15" hidden="false" customHeight="true" outlineLevel="0" collapsed="false"/>
    <row r="1853" customFormat="false" ht="15" hidden="false" customHeight="true" outlineLevel="0" collapsed="false"/>
    <row r="1854" customFormat="false" ht="15" hidden="false" customHeight="true" outlineLevel="0" collapsed="false"/>
    <row r="1855" customFormat="false" ht="15" hidden="false" customHeight="true" outlineLevel="0" collapsed="false"/>
    <row r="1856" customFormat="false" ht="15" hidden="false" customHeight="true" outlineLevel="0" collapsed="false"/>
    <row r="1857" customFormat="false" ht="15" hidden="false" customHeight="true" outlineLevel="0" collapsed="false"/>
    <row r="1858" customFormat="false" ht="15" hidden="false" customHeight="true" outlineLevel="0" collapsed="false"/>
    <row r="1859" customFormat="false" ht="15" hidden="false" customHeight="true" outlineLevel="0" collapsed="false"/>
    <row r="1860" customFormat="false" ht="15" hidden="false" customHeight="true" outlineLevel="0" collapsed="false"/>
    <row r="1861" customFormat="false" ht="15" hidden="false" customHeight="true" outlineLevel="0" collapsed="false"/>
    <row r="1862" customFormat="false" ht="15" hidden="false" customHeight="true" outlineLevel="0" collapsed="false"/>
    <row r="1863" customFormat="false" ht="15" hidden="false" customHeight="true" outlineLevel="0" collapsed="false"/>
    <row r="1864" customFormat="false" ht="15" hidden="false" customHeight="true" outlineLevel="0" collapsed="false"/>
    <row r="1865" customFormat="false" ht="15" hidden="false" customHeight="true" outlineLevel="0" collapsed="false"/>
    <row r="1866" customFormat="false" ht="15" hidden="false" customHeight="true" outlineLevel="0" collapsed="false"/>
    <row r="1867" customFormat="false" ht="15" hidden="false" customHeight="true" outlineLevel="0" collapsed="false"/>
    <row r="1868" customFormat="false" ht="15" hidden="false" customHeight="true" outlineLevel="0" collapsed="false"/>
    <row r="1869" customFormat="false" ht="15" hidden="false" customHeight="true" outlineLevel="0" collapsed="false"/>
    <row r="1870" customFormat="false" ht="15" hidden="false" customHeight="true" outlineLevel="0" collapsed="false"/>
    <row r="1871" customFormat="false" ht="15" hidden="false" customHeight="true" outlineLevel="0" collapsed="false"/>
    <row r="1872" customFormat="false" ht="15" hidden="false" customHeight="true" outlineLevel="0" collapsed="false"/>
    <row r="1873" customFormat="false" ht="15" hidden="false" customHeight="true" outlineLevel="0" collapsed="false"/>
    <row r="1874" customFormat="false" ht="15" hidden="false" customHeight="true" outlineLevel="0" collapsed="false"/>
    <row r="1875" customFormat="false" ht="15" hidden="false" customHeight="true" outlineLevel="0" collapsed="false"/>
    <row r="1876" customFormat="false" ht="15" hidden="false" customHeight="true" outlineLevel="0" collapsed="false"/>
    <row r="1877" customFormat="false" ht="15" hidden="false" customHeight="true" outlineLevel="0" collapsed="false"/>
    <row r="1878" customFormat="false" ht="15" hidden="false" customHeight="true" outlineLevel="0" collapsed="false"/>
    <row r="1879" customFormat="false" ht="15" hidden="false" customHeight="true" outlineLevel="0" collapsed="false"/>
    <row r="1880" customFormat="false" ht="15" hidden="false" customHeight="true" outlineLevel="0" collapsed="false"/>
    <row r="1881" customFormat="false" ht="15" hidden="false" customHeight="true" outlineLevel="0" collapsed="false"/>
    <row r="1882" customFormat="false" ht="15" hidden="false" customHeight="true" outlineLevel="0" collapsed="false"/>
    <row r="1883" customFormat="false" ht="15" hidden="false" customHeight="true" outlineLevel="0" collapsed="false"/>
    <row r="1884" customFormat="false" ht="15" hidden="false" customHeight="true" outlineLevel="0" collapsed="false"/>
    <row r="1885" customFormat="false" ht="15" hidden="false" customHeight="true" outlineLevel="0" collapsed="false"/>
    <row r="1886" customFormat="false" ht="15" hidden="false" customHeight="true" outlineLevel="0" collapsed="false"/>
    <row r="1887" customFormat="false" ht="15" hidden="false" customHeight="true" outlineLevel="0" collapsed="false"/>
    <row r="1888" customFormat="false" ht="15" hidden="false" customHeight="true" outlineLevel="0" collapsed="false"/>
    <row r="1889" customFormat="false" ht="15" hidden="false" customHeight="true" outlineLevel="0" collapsed="false"/>
    <row r="1890" customFormat="false" ht="15" hidden="false" customHeight="true" outlineLevel="0" collapsed="false"/>
    <row r="1891" customFormat="false" ht="15" hidden="false" customHeight="true" outlineLevel="0" collapsed="false"/>
    <row r="1892" customFormat="false" ht="15" hidden="false" customHeight="true" outlineLevel="0" collapsed="false"/>
    <row r="1893" customFormat="false" ht="15" hidden="false" customHeight="true" outlineLevel="0" collapsed="false"/>
    <row r="1894" customFormat="false" ht="15" hidden="false" customHeight="true" outlineLevel="0" collapsed="false"/>
    <row r="1895" customFormat="false" ht="15" hidden="false" customHeight="true" outlineLevel="0" collapsed="false"/>
    <row r="1896" customFormat="false" ht="15" hidden="false" customHeight="true" outlineLevel="0" collapsed="false"/>
    <row r="1897" customFormat="false" ht="15" hidden="false" customHeight="true" outlineLevel="0" collapsed="false"/>
    <row r="1898" customFormat="false" ht="15" hidden="false" customHeight="true" outlineLevel="0" collapsed="false"/>
    <row r="1899" customFormat="false" ht="15" hidden="false" customHeight="true" outlineLevel="0" collapsed="false"/>
    <row r="1900" customFormat="false" ht="15" hidden="false" customHeight="true" outlineLevel="0" collapsed="false"/>
    <row r="1901" customFormat="false" ht="15" hidden="false" customHeight="true" outlineLevel="0" collapsed="false"/>
    <row r="1902" customFormat="false" ht="15" hidden="false" customHeight="true" outlineLevel="0" collapsed="false"/>
    <row r="1903" customFormat="false" ht="15" hidden="false" customHeight="true" outlineLevel="0" collapsed="false"/>
    <row r="1904" customFormat="false" ht="15" hidden="false" customHeight="true" outlineLevel="0" collapsed="false"/>
    <row r="1905" customFormat="false" ht="15" hidden="false" customHeight="true" outlineLevel="0" collapsed="false"/>
    <row r="1906" customFormat="false" ht="15" hidden="false" customHeight="true" outlineLevel="0" collapsed="false"/>
    <row r="1907" customFormat="false" ht="15" hidden="false" customHeight="true" outlineLevel="0" collapsed="false"/>
    <row r="1908" customFormat="false" ht="15" hidden="false" customHeight="true" outlineLevel="0" collapsed="false"/>
    <row r="1909" customFormat="false" ht="15" hidden="false" customHeight="true" outlineLevel="0" collapsed="false"/>
    <row r="1910" customFormat="false" ht="15" hidden="false" customHeight="true" outlineLevel="0" collapsed="false"/>
    <row r="1911" customFormat="false" ht="15" hidden="false" customHeight="true" outlineLevel="0" collapsed="false"/>
    <row r="1912" customFormat="false" ht="15" hidden="false" customHeight="true" outlineLevel="0" collapsed="false"/>
    <row r="1913" customFormat="false" ht="15" hidden="false" customHeight="true" outlineLevel="0" collapsed="false"/>
    <row r="1914" customFormat="false" ht="15" hidden="false" customHeight="true" outlineLevel="0" collapsed="false"/>
    <row r="1915" customFormat="false" ht="15" hidden="false" customHeight="true" outlineLevel="0" collapsed="false"/>
    <row r="1916" customFormat="false" ht="15" hidden="false" customHeight="true" outlineLevel="0" collapsed="false"/>
    <row r="1917" customFormat="false" ht="15" hidden="false" customHeight="true" outlineLevel="0" collapsed="false"/>
    <row r="1918" customFormat="false" ht="15" hidden="false" customHeight="true" outlineLevel="0" collapsed="false"/>
    <row r="1919" customFormat="false" ht="15" hidden="false" customHeight="true" outlineLevel="0" collapsed="false"/>
    <row r="1920" customFormat="false" ht="15" hidden="false" customHeight="true" outlineLevel="0" collapsed="false"/>
    <row r="1921" customFormat="false" ht="15" hidden="false" customHeight="true" outlineLevel="0" collapsed="false"/>
    <row r="1922" customFormat="false" ht="15" hidden="false" customHeight="true" outlineLevel="0" collapsed="false"/>
    <row r="1923" customFormat="false" ht="15" hidden="false" customHeight="true" outlineLevel="0" collapsed="false"/>
    <row r="1924" customFormat="false" ht="15" hidden="false" customHeight="true" outlineLevel="0" collapsed="false"/>
    <row r="1925" customFormat="false" ht="15" hidden="false" customHeight="true" outlineLevel="0" collapsed="false"/>
    <row r="1926" customFormat="false" ht="15" hidden="false" customHeight="true" outlineLevel="0" collapsed="false"/>
    <row r="1927" customFormat="false" ht="15" hidden="false" customHeight="true" outlineLevel="0" collapsed="false"/>
    <row r="1928" customFormat="false" ht="15" hidden="false" customHeight="true" outlineLevel="0" collapsed="false"/>
    <row r="1929" customFormat="false" ht="15" hidden="false" customHeight="true" outlineLevel="0" collapsed="false"/>
    <row r="1930" customFormat="false" ht="15" hidden="false" customHeight="true" outlineLevel="0" collapsed="false"/>
    <row r="1931" customFormat="false" ht="15" hidden="false" customHeight="true" outlineLevel="0" collapsed="false"/>
    <row r="1932" customFormat="false" ht="15" hidden="false" customHeight="true" outlineLevel="0" collapsed="false"/>
    <row r="1933" customFormat="false" ht="15" hidden="false" customHeight="true" outlineLevel="0" collapsed="false"/>
    <row r="1934" customFormat="false" ht="15" hidden="false" customHeight="true" outlineLevel="0" collapsed="false"/>
    <row r="1935" customFormat="false" ht="15" hidden="false" customHeight="true" outlineLevel="0" collapsed="false"/>
    <row r="1936" customFormat="false" ht="15" hidden="false" customHeight="true" outlineLevel="0" collapsed="false"/>
    <row r="1937" customFormat="false" ht="15" hidden="false" customHeight="true" outlineLevel="0" collapsed="false"/>
    <row r="1938" customFormat="false" ht="15" hidden="false" customHeight="true" outlineLevel="0" collapsed="false"/>
    <row r="1939" customFormat="false" ht="15" hidden="false" customHeight="true" outlineLevel="0" collapsed="false"/>
    <row r="1940" customFormat="false" ht="15" hidden="false" customHeight="true" outlineLevel="0" collapsed="false"/>
    <row r="1941" customFormat="false" ht="15" hidden="false" customHeight="true" outlineLevel="0" collapsed="false"/>
    <row r="1942" customFormat="false" ht="15" hidden="false" customHeight="true" outlineLevel="0" collapsed="false"/>
    <row r="1943" customFormat="false" ht="15" hidden="false" customHeight="true" outlineLevel="0" collapsed="false"/>
    <row r="1944" customFormat="false" ht="15" hidden="false" customHeight="true" outlineLevel="0" collapsed="false"/>
    <row r="1945" customFormat="false" ht="15" hidden="false" customHeight="true" outlineLevel="0" collapsed="false"/>
    <row r="1946" customFormat="false" ht="15" hidden="false" customHeight="true" outlineLevel="0" collapsed="false"/>
    <row r="1947" customFormat="false" ht="15" hidden="false" customHeight="true" outlineLevel="0" collapsed="false"/>
    <row r="1948" customFormat="false" ht="15" hidden="false" customHeight="true" outlineLevel="0" collapsed="false"/>
    <row r="1949" customFormat="false" ht="15" hidden="false" customHeight="true" outlineLevel="0" collapsed="false"/>
    <row r="1950" customFormat="false" ht="15" hidden="false" customHeight="true" outlineLevel="0" collapsed="false"/>
    <row r="1951" customFormat="false" ht="15" hidden="false" customHeight="true" outlineLevel="0" collapsed="false"/>
    <row r="1952" customFormat="false" ht="15" hidden="false" customHeight="true" outlineLevel="0" collapsed="false"/>
    <row r="1953" customFormat="false" ht="15" hidden="false" customHeight="true" outlineLevel="0" collapsed="false"/>
    <row r="1954" customFormat="false" ht="15" hidden="false" customHeight="true" outlineLevel="0" collapsed="false"/>
    <row r="1955" customFormat="false" ht="15" hidden="false" customHeight="true" outlineLevel="0" collapsed="false"/>
    <row r="1956" customFormat="false" ht="15" hidden="false" customHeight="true" outlineLevel="0" collapsed="false"/>
    <row r="1957" customFormat="false" ht="15" hidden="false" customHeight="true" outlineLevel="0" collapsed="false"/>
    <row r="1958" customFormat="false" ht="15" hidden="false" customHeight="true" outlineLevel="0" collapsed="false"/>
    <row r="1959" customFormat="false" ht="15" hidden="false" customHeight="true" outlineLevel="0" collapsed="false"/>
    <row r="1960" customFormat="false" ht="15" hidden="false" customHeight="true" outlineLevel="0" collapsed="false"/>
    <row r="1961" customFormat="false" ht="15" hidden="false" customHeight="true" outlineLevel="0" collapsed="false"/>
    <row r="1962" customFormat="false" ht="15" hidden="false" customHeight="true" outlineLevel="0" collapsed="false"/>
    <row r="1963" customFormat="false" ht="15" hidden="false" customHeight="true" outlineLevel="0" collapsed="false"/>
    <row r="1964" customFormat="false" ht="15" hidden="false" customHeight="true" outlineLevel="0" collapsed="false"/>
    <row r="1965" customFormat="false" ht="15" hidden="false" customHeight="true" outlineLevel="0" collapsed="false"/>
    <row r="1966" customFormat="false" ht="15" hidden="false" customHeight="true" outlineLevel="0" collapsed="false"/>
    <row r="1967" customFormat="false" ht="15" hidden="false" customHeight="true" outlineLevel="0" collapsed="false"/>
    <row r="1968" customFormat="false" ht="15" hidden="false" customHeight="true" outlineLevel="0" collapsed="false"/>
    <row r="1969" customFormat="false" ht="15" hidden="false" customHeight="true" outlineLevel="0" collapsed="false"/>
    <row r="1970" customFormat="false" ht="15" hidden="false" customHeight="true" outlineLevel="0" collapsed="false"/>
    <row r="1971" customFormat="false" ht="15" hidden="false" customHeight="true" outlineLevel="0" collapsed="false"/>
    <row r="1972" customFormat="false" ht="15" hidden="false" customHeight="true" outlineLevel="0" collapsed="false"/>
    <row r="1973" customFormat="false" ht="15" hidden="false" customHeight="true" outlineLevel="0" collapsed="false"/>
    <row r="1974" customFormat="false" ht="15" hidden="false" customHeight="true" outlineLevel="0" collapsed="false"/>
    <row r="1975" customFormat="false" ht="15" hidden="false" customHeight="true" outlineLevel="0" collapsed="false"/>
    <row r="1976" customFormat="false" ht="15" hidden="false" customHeight="true" outlineLevel="0" collapsed="false"/>
    <row r="1977" customFormat="false" ht="15" hidden="false" customHeight="true" outlineLevel="0" collapsed="false"/>
    <row r="1978" customFormat="false" ht="15" hidden="false" customHeight="true" outlineLevel="0" collapsed="false"/>
    <row r="1979" customFormat="false" ht="15" hidden="false" customHeight="true" outlineLevel="0" collapsed="false"/>
    <row r="1980" customFormat="false" ht="15" hidden="false" customHeight="true" outlineLevel="0" collapsed="false"/>
    <row r="1981" customFormat="false" ht="15" hidden="false" customHeight="true" outlineLevel="0" collapsed="false"/>
    <row r="1982" customFormat="false" ht="15" hidden="false" customHeight="true" outlineLevel="0" collapsed="false"/>
    <row r="1983" customFormat="false" ht="15" hidden="false" customHeight="true" outlineLevel="0" collapsed="false"/>
    <row r="1984" customFormat="false" ht="15" hidden="false" customHeight="true" outlineLevel="0" collapsed="false"/>
    <row r="1985" customFormat="false" ht="15" hidden="false" customHeight="true" outlineLevel="0" collapsed="false"/>
    <row r="1986" customFormat="false" ht="15" hidden="false" customHeight="true" outlineLevel="0" collapsed="false"/>
    <row r="1987" customFormat="false" ht="15" hidden="false" customHeight="true" outlineLevel="0" collapsed="false"/>
    <row r="1988" customFormat="false" ht="15" hidden="false" customHeight="true" outlineLevel="0" collapsed="false"/>
    <row r="1989" customFormat="false" ht="15" hidden="false" customHeight="true" outlineLevel="0" collapsed="false"/>
    <row r="1990" customFormat="false" ht="15" hidden="false" customHeight="true" outlineLevel="0" collapsed="false"/>
    <row r="1991" customFormat="false" ht="15" hidden="false" customHeight="true" outlineLevel="0" collapsed="false"/>
    <row r="1992" customFormat="false" ht="15" hidden="false" customHeight="true" outlineLevel="0" collapsed="false"/>
    <row r="1993" customFormat="false" ht="15" hidden="false" customHeight="true" outlineLevel="0" collapsed="false"/>
    <row r="1994" customFormat="false" ht="15" hidden="false" customHeight="true" outlineLevel="0" collapsed="false"/>
    <row r="1995" customFormat="false" ht="15" hidden="false" customHeight="true" outlineLevel="0" collapsed="false"/>
    <row r="1996" customFormat="false" ht="15" hidden="false" customHeight="true" outlineLevel="0" collapsed="false"/>
    <row r="1997" customFormat="false" ht="15" hidden="false" customHeight="true" outlineLevel="0" collapsed="false"/>
    <row r="1998" customFormat="false" ht="15" hidden="false" customHeight="true" outlineLevel="0" collapsed="false"/>
    <row r="1999" customFormat="false" ht="15" hidden="false" customHeight="true" outlineLevel="0" collapsed="false"/>
    <row r="2000" customFormat="false" ht="15" hidden="false" customHeight="true" outlineLevel="0" collapsed="false"/>
    <row r="2001" customFormat="false" ht="15" hidden="false" customHeight="true" outlineLevel="0" collapsed="false"/>
    <row r="2002" customFormat="false" ht="15" hidden="false" customHeight="true" outlineLevel="0" collapsed="false"/>
    <row r="2003" customFormat="false" ht="15" hidden="false" customHeight="true" outlineLevel="0" collapsed="false"/>
    <row r="2004" customFormat="false" ht="15" hidden="false" customHeight="true" outlineLevel="0" collapsed="false"/>
    <row r="2005" customFormat="false" ht="15" hidden="false" customHeight="true" outlineLevel="0" collapsed="false"/>
    <row r="2006" customFormat="false" ht="15" hidden="false" customHeight="true" outlineLevel="0" collapsed="false"/>
    <row r="2007" customFormat="false" ht="15" hidden="false" customHeight="true" outlineLevel="0" collapsed="false"/>
    <row r="2008" customFormat="false" ht="15" hidden="false" customHeight="true" outlineLevel="0" collapsed="false"/>
    <row r="2009" customFormat="false" ht="15" hidden="false" customHeight="true" outlineLevel="0" collapsed="false"/>
    <row r="2010" customFormat="false" ht="15" hidden="false" customHeight="true" outlineLevel="0" collapsed="false"/>
    <row r="2011" customFormat="false" ht="15" hidden="false" customHeight="true" outlineLevel="0" collapsed="false"/>
    <row r="2012" customFormat="false" ht="15" hidden="false" customHeight="true" outlineLevel="0" collapsed="false"/>
    <row r="2013" customFormat="false" ht="15" hidden="false" customHeight="true" outlineLevel="0" collapsed="false"/>
    <row r="2014" customFormat="false" ht="15" hidden="false" customHeight="true" outlineLevel="0" collapsed="false"/>
    <row r="2015" customFormat="false" ht="15" hidden="false" customHeight="true" outlineLevel="0" collapsed="false"/>
    <row r="2016" customFormat="false" ht="15" hidden="false" customHeight="true" outlineLevel="0" collapsed="false"/>
    <row r="2017" customFormat="false" ht="15" hidden="false" customHeight="true" outlineLevel="0" collapsed="false"/>
    <row r="2018" customFormat="false" ht="15" hidden="false" customHeight="true" outlineLevel="0" collapsed="false"/>
    <row r="2019" customFormat="false" ht="15" hidden="false" customHeight="true" outlineLevel="0" collapsed="false"/>
    <row r="2020" customFormat="false" ht="15" hidden="false" customHeight="true" outlineLevel="0" collapsed="false"/>
    <row r="2021" customFormat="false" ht="15" hidden="false" customHeight="true" outlineLevel="0" collapsed="false"/>
    <row r="2022" customFormat="false" ht="15" hidden="false" customHeight="true" outlineLevel="0" collapsed="false"/>
    <row r="2023" customFormat="false" ht="15" hidden="false" customHeight="true" outlineLevel="0" collapsed="false"/>
    <row r="2024" customFormat="false" ht="15" hidden="false" customHeight="true" outlineLevel="0" collapsed="false"/>
    <row r="2025" customFormat="false" ht="15" hidden="false" customHeight="true" outlineLevel="0" collapsed="false"/>
    <row r="2026" customFormat="false" ht="15" hidden="false" customHeight="true" outlineLevel="0" collapsed="false"/>
    <row r="2027" customFormat="false" ht="15" hidden="false" customHeight="true" outlineLevel="0" collapsed="false"/>
    <row r="2028" customFormat="false" ht="15" hidden="false" customHeight="true" outlineLevel="0" collapsed="false"/>
    <row r="2029" customFormat="false" ht="15" hidden="false" customHeight="true" outlineLevel="0" collapsed="false"/>
    <row r="2030" customFormat="false" ht="15" hidden="false" customHeight="true" outlineLevel="0" collapsed="false"/>
    <row r="2031" customFormat="false" ht="15" hidden="false" customHeight="true" outlineLevel="0" collapsed="false"/>
    <row r="2032" customFormat="false" ht="15" hidden="false" customHeight="true" outlineLevel="0" collapsed="false"/>
    <row r="2033" customFormat="false" ht="15" hidden="false" customHeight="true" outlineLevel="0" collapsed="false"/>
    <row r="2034" customFormat="false" ht="15" hidden="false" customHeight="true" outlineLevel="0" collapsed="false"/>
    <row r="2035" customFormat="false" ht="15" hidden="false" customHeight="true" outlineLevel="0" collapsed="false"/>
    <row r="2036" customFormat="false" ht="15" hidden="false" customHeight="true" outlineLevel="0" collapsed="false"/>
    <row r="2037" customFormat="false" ht="15" hidden="false" customHeight="true" outlineLevel="0" collapsed="false"/>
    <row r="2038" customFormat="false" ht="15" hidden="false" customHeight="true" outlineLevel="0" collapsed="false"/>
    <row r="2039" customFormat="false" ht="15" hidden="false" customHeight="true" outlineLevel="0" collapsed="false"/>
    <row r="2040" customFormat="false" ht="15" hidden="false" customHeight="true" outlineLevel="0" collapsed="false"/>
    <row r="2041" customFormat="false" ht="15" hidden="false" customHeight="true" outlineLevel="0" collapsed="false"/>
    <row r="2042" customFormat="false" ht="15" hidden="false" customHeight="true" outlineLevel="0" collapsed="false"/>
    <row r="2043" customFormat="false" ht="15" hidden="false" customHeight="true" outlineLevel="0" collapsed="false"/>
    <row r="2044" customFormat="false" ht="15" hidden="false" customHeight="true" outlineLevel="0" collapsed="false"/>
    <row r="2045" customFormat="false" ht="15" hidden="false" customHeight="true" outlineLevel="0" collapsed="false"/>
    <row r="2046" customFormat="false" ht="15" hidden="false" customHeight="true" outlineLevel="0" collapsed="false"/>
    <row r="2047" customFormat="false" ht="15" hidden="false" customHeight="true" outlineLevel="0" collapsed="false"/>
    <row r="2048" customFormat="false" ht="15" hidden="false" customHeight="true" outlineLevel="0" collapsed="false"/>
    <row r="2049" customFormat="false" ht="15" hidden="false" customHeight="true" outlineLevel="0" collapsed="false"/>
    <row r="2050" customFormat="false" ht="15" hidden="false" customHeight="true" outlineLevel="0" collapsed="false"/>
    <row r="2051" customFormat="false" ht="15" hidden="false" customHeight="true" outlineLevel="0" collapsed="false"/>
    <row r="2052" customFormat="false" ht="15" hidden="false" customHeight="true" outlineLevel="0" collapsed="false"/>
    <row r="2053" customFormat="false" ht="15" hidden="false" customHeight="true" outlineLevel="0" collapsed="false"/>
    <row r="2054" customFormat="false" ht="15" hidden="false" customHeight="true" outlineLevel="0" collapsed="false"/>
    <row r="2055" customFormat="false" ht="15" hidden="false" customHeight="true" outlineLevel="0" collapsed="false"/>
    <row r="2056" customFormat="false" ht="15" hidden="false" customHeight="true" outlineLevel="0" collapsed="false"/>
    <row r="2057" customFormat="false" ht="15" hidden="false" customHeight="true" outlineLevel="0" collapsed="false"/>
    <row r="2058" customFormat="false" ht="15" hidden="false" customHeight="true" outlineLevel="0" collapsed="false"/>
    <row r="2059" customFormat="false" ht="15" hidden="false" customHeight="true" outlineLevel="0" collapsed="false"/>
    <row r="2060" customFormat="false" ht="15" hidden="false" customHeight="true" outlineLevel="0" collapsed="false"/>
    <row r="2061" customFormat="false" ht="15" hidden="false" customHeight="true" outlineLevel="0" collapsed="false"/>
    <row r="2062" customFormat="false" ht="15" hidden="false" customHeight="true" outlineLevel="0" collapsed="false"/>
    <row r="2063" customFormat="false" ht="15" hidden="false" customHeight="true" outlineLevel="0" collapsed="false"/>
    <row r="2064" customFormat="false" ht="15" hidden="false" customHeight="true" outlineLevel="0" collapsed="false"/>
    <row r="2065" customFormat="false" ht="15" hidden="false" customHeight="true" outlineLevel="0" collapsed="false"/>
    <row r="2066" customFormat="false" ht="15" hidden="false" customHeight="true" outlineLevel="0" collapsed="false"/>
    <row r="2067" customFormat="false" ht="15" hidden="false" customHeight="true" outlineLevel="0" collapsed="false"/>
    <row r="2068" customFormat="false" ht="15" hidden="false" customHeight="true" outlineLevel="0" collapsed="false"/>
    <row r="2069" customFormat="false" ht="15" hidden="false" customHeight="true" outlineLevel="0" collapsed="false"/>
    <row r="2070" customFormat="false" ht="15" hidden="false" customHeight="true" outlineLevel="0" collapsed="false"/>
    <row r="2071" customFormat="false" ht="15" hidden="false" customHeight="true" outlineLevel="0" collapsed="false"/>
    <row r="2072" customFormat="false" ht="15" hidden="false" customHeight="true" outlineLevel="0" collapsed="false"/>
    <row r="2073" customFormat="false" ht="15" hidden="false" customHeight="true" outlineLevel="0" collapsed="false"/>
    <row r="2074" customFormat="false" ht="15" hidden="false" customHeight="true" outlineLevel="0" collapsed="false"/>
    <row r="2075" customFormat="false" ht="15" hidden="false" customHeight="true" outlineLevel="0" collapsed="false"/>
    <row r="2076" customFormat="false" ht="15" hidden="false" customHeight="true" outlineLevel="0" collapsed="false"/>
    <row r="2077" customFormat="false" ht="15" hidden="false" customHeight="true" outlineLevel="0" collapsed="false"/>
    <row r="2078" customFormat="false" ht="15" hidden="false" customHeight="true" outlineLevel="0" collapsed="false"/>
    <row r="2079" customFormat="false" ht="15" hidden="false" customHeight="true" outlineLevel="0" collapsed="false"/>
    <row r="2080" customFormat="false" ht="15" hidden="false" customHeight="true" outlineLevel="0" collapsed="false"/>
    <row r="2081" customFormat="false" ht="15" hidden="false" customHeight="true" outlineLevel="0" collapsed="false"/>
    <row r="2082" customFormat="false" ht="15" hidden="false" customHeight="true" outlineLevel="0" collapsed="false"/>
    <row r="2083" customFormat="false" ht="15" hidden="false" customHeight="true" outlineLevel="0" collapsed="false"/>
    <row r="2084" customFormat="false" ht="15" hidden="false" customHeight="true" outlineLevel="0" collapsed="false"/>
    <row r="2085" customFormat="false" ht="15" hidden="false" customHeight="true" outlineLevel="0" collapsed="false"/>
    <row r="2086" customFormat="false" ht="15" hidden="false" customHeight="true" outlineLevel="0" collapsed="false"/>
    <row r="2087" customFormat="false" ht="15" hidden="false" customHeight="true" outlineLevel="0" collapsed="false"/>
    <row r="2088" customFormat="false" ht="15" hidden="false" customHeight="true" outlineLevel="0" collapsed="false"/>
    <row r="2089" customFormat="false" ht="15" hidden="false" customHeight="true" outlineLevel="0" collapsed="false"/>
    <row r="2090" customFormat="false" ht="15" hidden="false" customHeight="true" outlineLevel="0" collapsed="false"/>
    <row r="2091" customFormat="false" ht="15" hidden="false" customHeight="true" outlineLevel="0" collapsed="false"/>
    <row r="2092" customFormat="false" ht="15" hidden="false" customHeight="true" outlineLevel="0" collapsed="false"/>
    <row r="2093" customFormat="false" ht="15" hidden="false" customHeight="true" outlineLevel="0" collapsed="false"/>
    <row r="2094" customFormat="false" ht="15" hidden="false" customHeight="true" outlineLevel="0" collapsed="false"/>
    <row r="2095" customFormat="false" ht="15" hidden="false" customHeight="true" outlineLevel="0" collapsed="false"/>
    <row r="2096" customFormat="false" ht="15" hidden="false" customHeight="true" outlineLevel="0" collapsed="false"/>
    <row r="2097" customFormat="false" ht="15" hidden="false" customHeight="true" outlineLevel="0" collapsed="false"/>
    <row r="2098" customFormat="false" ht="15" hidden="false" customHeight="true" outlineLevel="0" collapsed="false"/>
    <row r="2099" customFormat="false" ht="15" hidden="false" customHeight="true" outlineLevel="0" collapsed="false"/>
    <row r="2100" customFormat="false" ht="15" hidden="false" customHeight="true" outlineLevel="0" collapsed="false"/>
    <row r="2101" customFormat="false" ht="15" hidden="false" customHeight="true" outlineLevel="0" collapsed="false"/>
    <row r="2102" customFormat="false" ht="15" hidden="false" customHeight="true" outlineLevel="0" collapsed="false"/>
    <row r="2103" customFormat="false" ht="15" hidden="false" customHeight="true" outlineLevel="0" collapsed="false"/>
    <row r="2104" customFormat="false" ht="15" hidden="false" customHeight="true" outlineLevel="0" collapsed="false"/>
    <row r="2105" customFormat="false" ht="15" hidden="false" customHeight="true" outlineLevel="0" collapsed="false"/>
    <row r="2106" customFormat="false" ht="15" hidden="false" customHeight="true" outlineLevel="0" collapsed="false"/>
    <row r="2107" customFormat="false" ht="15" hidden="false" customHeight="true" outlineLevel="0" collapsed="false"/>
    <row r="2108" customFormat="false" ht="15" hidden="false" customHeight="true" outlineLevel="0" collapsed="false"/>
    <row r="2109" customFormat="false" ht="15" hidden="false" customHeight="true" outlineLevel="0" collapsed="false"/>
    <row r="2110" customFormat="false" ht="15" hidden="false" customHeight="true" outlineLevel="0" collapsed="false"/>
    <row r="2111" customFormat="false" ht="15" hidden="false" customHeight="true" outlineLevel="0" collapsed="false"/>
    <row r="2112" customFormat="false" ht="15" hidden="false" customHeight="true" outlineLevel="0" collapsed="false"/>
    <row r="2113" customFormat="false" ht="15" hidden="false" customHeight="true" outlineLevel="0" collapsed="false"/>
    <row r="2114" customFormat="false" ht="15" hidden="false" customHeight="true" outlineLevel="0" collapsed="false"/>
    <row r="2115" customFormat="false" ht="15" hidden="false" customHeight="true" outlineLevel="0" collapsed="false"/>
    <row r="2116" customFormat="false" ht="15" hidden="false" customHeight="true" outlineLevel="0" collapsed="false"/>
    <row r="2117" customFormat="false" ht="15" hidden="false" customHeight="true" outlineLevel="0" collapsed="false"/>
    <row r="2118" customFormat="false" ht="15" hidden="false" customHeight="true" outlineLevel="0" collapsed="false"/>
    <row r="2119" customFormat="false" ht="15" hidden="false" customHeight="true" outlineLevel="0" collapsed="false"/>
    <row r="2120" customFormat="false" ht="15" hidden="false" customHeight="true" outlineLevel="0" collapsed="false"/>
    <row r="2121" customFormat="false" ht="15" hidden="false" customHeight="true" outlineLevel="0" collapsed="false"/>
    <row r="2122" customFormat="false" ht="15" hidden="false" customHeight="true" outlineLevel="0" collapsed="false"/>
    <row r="2123" customFormat="false" ht="15" hidden="false" customHeight="true" outlineLevel="0" collapsed="false"/>
    <row r="2124" customFormat="false" ht="15" hidden="false" customHeight="true" outlineLevel="0" collapsed="false"/>
    <row r="2125" customFormat="false" ht="15" hidden="false" customHeight="true" outlineLevel="0" collapsed="false"/>
    <row r="2126" customFormat="false" ht="15" hidden="false" customHeight="true" outlineLevel="0" collapsed="false"/>
    <row r="2127" customFormat="false" ht="15" hidden="false" customHeight="true" outlineLevel="0" collapsed="false"/>
    <row r="2128" customFormat="false" ht="15" hidden="false" customHeight="true" outlineLevel="0" collapsed="false"/>
    <row r="2129" customFormat="false" ht="15" hidden="false" customHeight="true" outlineLevel="0" collapsed="false"/>
    <row r="2130" customFormat="false" ht="15" hidden="false" customHeight="true" outlineLevel="0" collapsed="false"/>
    <row r="2131" customFormat="false" ht="15" hidden="false" customHeight="true" outlineLevel="0" collapsed="false"/>
    <row r="2132" customFormat="false" ht="15" hidden="false" customHeight="true" outlineLevel="0" collapsed="false"/>
    <row r="2133" customFormat="false" ht="15" hidden="false" customHeight="true" outlineLevel="0" collapsed="false"/>
    <row r="2134" customFormat="false" ht="15" hidden="false" customHeight="true" outlineLevel="0" collapsed="false"/>
    <row r="2135" customFormat="false" ht="15" hidden="false" customHeight="true" outlineLevel="0" collapsed="false"/>
    <row r="2136" customFormat="false" ht="15" hidden="false" customHeight="true" outlineLevel="0" collapsed="false"/>
    <row r="2137" customFormat="false" ht="15" hidden="false" customHeight="true" outlineLevel="0" collapsed="false"/>
    <row r="2138" customFormat="false" ht="15" hidden="false" customHeight="true" outlineLevel="0" collapsed="false"/>
    <row r="2139" customFormat="false" ht="15" hidden="false" customHeight="true" outlineLevel="0" collapsed="false"/>
    <row r="2140" customFormat="false" ht="15" hidden="false" customHeight="true" outlineLevel="0" collapsed="false"/>
    <row r="2141" customFormat="false" ht="15" hidden="false" customHeight="true" outlineLevel="0" collapsed="false"/>
    <row r="2142" customFormat="false" ht="15" hidden="false" customHeight="true" outlineLevel="0" collapsed="false"/>
    <row r="2143" customFormat="false" ht="15" hidden="false" customHeight="true" outlineLevel="0" collapsed="false"/>
    <row r="2144" customFormat="false" ht="15" hidden="false" customHeight="true" outlineLevel="0" collapsed="false"/>
    <row r="2145" customFormat="false" ht="15" hidden="false" customHeight="true" outlineLevel="0" collapsed="false"/>
    <row r="2146" customFormat="false" ht="15" hidden="false" customHeight="true" outlineLevel="0" collapsed="false"/>
    <row r="2147" customFormat="false" ht="15" hidden="false" customHeight="true" outlineLevel="0" collapsed="false"/>
    <row r="2148" customFormat="false" ht="15" hidden="false" customHeight="true" outlineLevel="0" collapsed="false"/>
    <row r="2149" customFormat="false" ht="15" hidden="false" customHeight="true" outlineLevel="0" collapsed="false"/>
    <row r="2150" customFormat="false" ht="15" hidden="false" customHeight="true" outlineLevel="0" collapsed="false"/>
    <row r="2151" customFormat="false" ht="15" hidden="false" customHeight="true" outlineLevel="0" collapsed="false"/>
    <row r="2152" customFormat="false" ht="15" hidden="false" customHeight="true" outlineLevel="0" collapsed="false"/>
    <row r="2153" customFormat="false" ht="15" hidden="false" customHeight="true" outlineLevel="0" collapsed="false"/>
    <row r="2154" customFormat="false" ht="15" hidden="false" customHeight="true" outlineLevel="0" collapsed="false"/>
    <row r="2155" customFormat="false" ht="15" hidden="false" customHeight="true" outlineLevel="0" collapsed="false"/>
    <row r="2156" customFormat="false" ht="15" hidden="false" customHeight="true" outlineLevel="0" collapsed="false"/>
    <row r="2157" customFormat="false" ht="15" hidden="false" customHeight="true" outlineLevel="0" collapsed="false"/>
    <row r="2158" customFormat="false" ht="15" hidden="false" customHeight="true" outlineLevel="0" collapsed="false"/>
    <row r="2159" customFormat="false" ht="15" hidden="false" customHeight="true" outlineLevel="0" collapsed="false"/>
    <row r="2160" customFormat="false" ht="15" hidden="false" customHeight="true" outlineLevel="0" collapsed="false"/>
    <row r="2161" customFormat="false" ht="15" hidden="false" customHeight="true" outlineLevel="0" collapsed="false"/>
    <row r="2162" customFormat="false" ht="15" hidden="false" customHeight="true" outlineLevel="0" collapsed="false"/>
    <row r="2163" customFormat="false" ht="15" hidden="false" customHeight="true" outlineLevel="0" collapsed="false"/>
    <row r="2164" customFormat="false" ht="15" hidden="false" customHeight="true" outlineLevel="0" collapsed="false"/>
    <row r="2165" customFormat="false" ht="15" hidden="false" customHeight="true" outlineLevel="0" collapsed="false"/>
    <row r="2166" customFormat="false" ht="15" hidden="false" customHeight="true" outlineLevel="0" collapsed="false"/>
    <row r="2167" customFormat="false" ht="15" hidden="false" customHeight="true" outlineLevel="0" collapsed="false"/>
    <row r="2168" customFormat="false" ht="15" hidden="false" customHeight="true" outlineLevel="0" collapsed="false"/>
    <row r="2169" customFormat="false" ht="15" hidden="false" customHeight="true" outlineLevel="0" collapsed="false"/>
    <row r="2170" customFormat="false" ht="15" hidden="false" customHeight="true" outlineLevel="0" collapsed="false"/>
    <row r="2171" customFormat="false" ht="15" hidden="false" customHeight="true" outlineLevel="0" collapsed="false"/>
    <row r="2172" customFormat="false" ht="15" hidden="false" customHeight="true" outlineLevel="0" collapsed="false"/>
    <row r="2173" customFormat="false" ht="15" hidden="false" customHeight="true" outlineLevel="0" collapsed="false"/>
    <row r="2174" customFormat="false" ht="15" hidden="false" customHeight="true" outlineLevel="0" collapsed="false"/>
    <row r="2175" customFormat="false" ht="15" hidden="false" customHeight="true" outlineLevel="0" collapsed="false"/>
    <row r="2176" customFormat="false" ht="15" hidden="false" customHeight="true" outlineLevel="0" collapsed="false"/>
    <row r="2177" customFormat="false" ht="15" hidden="false" customHeight="true" outlineLevel="0" collapsed="false"/>
    <row r="2178" customFormat="false" ht="15" hidden="false" customHeight="true" outlineLevel="0" collapsed="false"/>
    <row r="2179" customFormat="false" ht="15" hidden="false" customHeight="true" outlineLevel="0" collapsed="false"/>
    <row r="2180" customFormat="false" ht="15" hidden="false" customHeight="true" outlineLevel="0" collapsed="false"/>
    <row r="2181" customFormat="false" ht="15" hidden="false" customHeight="true" outlineLevel="0" collapsed="false"/>
    <row r="2182" customFormat="false" ht="15" hidden="false" customHeight="true" outlineLevel="0" collapsed="false"/>
    <row r="2183" customFormat="false" ht="15" hidden="false" customHeight="true" outlineLevel="0" collapsed="false"/>
    <row r="2184" customFormat="false" ht="15" hidden="false" customHeight="true" outlineLevel="0" collapsed="false"/>
    <row r="2185" customFormat="false" ht="15" hidden="false" customHeight="true" outlineLevel="0" collapsed="false"/>
    <row r="2186" customFormat="false" ht="15" hidden="false" customHeight="true" outlineLevel="0" collapsed="false"/>
    <row r="2187" customFormat="false" ht="15" hidden="false" customHeight="true" outlineLevel="0" collapsed="false"/>
    <row r="2188" customFormat="false" ht="15" hidden="false" customHeight="true" outlineLevel="0" collapsed="false"/>
    <row r="2189" customFormat="false" ht="15" hidden="false" customHeight="true" outlineLevel="0" collapsed="false"/>
    <row r="2190" customFormat="false" ht="15" hidden="false" customHeight="true" outlineLevel="0" collapsed="false"/>
    <row r="2191" customFormat="false" ht="15" hidden="false" customHeight="true" outlineLevel="0" collapsed="false"/>
    <row r="2192" customFormat="false" ht="15" hidden="false" customHeight="true" outlineLevel="0" collapsed="false"/>
    <row r="2193" customFormat="false" ht="15" hidden="false" customHeight="true" outlineLevel="0" collapsed="false"/>
    <row r="2194" customFormat="false" ht="15" hidden="false" customHeight="true" outlineLevel="0" collapsed="false"/>
    <row r="2195" customFormat="false" ht="15" hidden="false" customHeight="true" outlineLevel="0" collapsed="false"/>
    <row r="2196" customFormat="false" ht="15" hidden="false" customHeight="true" outlineLevel="0" collapsed="false"/>
    <row r="2197" customFormat="false" ht="15" hidden="false" customHeight="true" outlineLevel="0" collapsed="false"/>
    <row r="2198" customFormat="false" ht="15" hidden="false" customHeight="true" outlineLevel="0" collapsed="false"/>
    <row r="2199" customFormat="false" ht="15" hidden="false" customHeight="true" outlineLevel="0" collapsed="false"/>
    <row r="2200" customFormat="false" ht="15" hidden="false" customHeight="true" outlineLevel="0" collapsed="false"/>
    <row r="2201" customFormat="false" ht="15" hidden="false" customHeight="true" outlineLevel="0" collapsed="false"/>
    <row r="2202" customFormat="false" ht="15" hidden="false" customHeight="true" outlineLevel="0" collapsed="false"/>
    <row r="2203" customFormat="false" ht="15" hidden="false" customHeight="true" outlineLevel="0" collapsed="false"/>
    <row r="2204" customFormat="false" ht="15" hidden="false" customHeight="true" outlineLevel="0" collapsed="false"/>
    <row r="2205" customFormat="false" ht="15" hidden="false" customHeight="true" outlineLevel="0" collapsed="false"/>
    <row r="2206" customFormat="false" ht="15" hidden="false" customHeight="true" outlineLevel="0" collapsed="false"/>
    <row r="2207" customFormat="false" ht="15" hidden="false" customHeight="true" outlineLevel="0" collapsed="false"/>
    <row r="2208" customFormat="false" ht="15" hidden="false" customHeight="true" outlineLevel="0" collapsed="false"/>
    <row r="2209" customFormat="false" ht="15" hidden="false" customHeight="true" outlineLevel="0" collapsed="false"/>
    <row r="2210" customFormat="false" ht="15" hidden="false" customHeight="true" outlineLevel="0" collapsed="false"/>
    <row r="2211" customFormat="false" ht="15" hidden="false" customHeight="true" outlineLevel="0" collapsed="false"/>
    <row r="2212" customFormat="false" ht="15" hidden="false" customHeight="true" outlineLevel="0" collapsed="false"/>
    <row r="2213" customFormat="false" ht="15" hidden="false" customHeight="true" outlineLevel="0" collapsed="false"/>
    <row r="2214" customFormat="false" ht="15" hidden="false" customHeight="true" outlineLevel="0" collapsed="false"/>
    <row r="2215" customFormat="false" ht="15" hidden="false" customHeight="true" outlineLevel="0" collapsed="false"/>
    <row r="2216" customFormat="false" ht="15" hidden="false" customHeight="true" outlineLevel="0" collapsed="false"/>
    <row r="2217" customFormat="false" ht="15" hidden="false" customHeight="true" outlineLevel="0" collapsed="false"/>
    <row r="2218" customFormat="false" ht="15" hidden="false" customHeight="true" outlineLevel="0" collapsed="false"/>
    <row r="2219" customFormat="false" ht="15" hidden="false" customHeight="true" outlineLevel="0" collapsed="false"/>
    <row r="2220" customFormat="false" ht="15" hidden="false" customHeight="true" outlineLevel="0" collapsed="false"/>
    <row r="2221" customFormat="false" ht="15" hidden="false" customHeight="true" outlineLevel="0" collapsed="false"/>
    <row r="2222" customFormat="false" ht="15" hidden="false" customHeight="true" outlineLevel="0" collapsed="false"/>
    <row r="2223" customFormat="false" ht="15" hidden="false" customHeight="true" outlineLevel="0" collapsed="false"/>
    <row r="2224" customFormat="false" ht="15" hidden="false" customHeight="true" outlineLevel="0" collapsed="false"/>
    <row r="2225" customFormat="false" ht="15" hidden="false" customHeight="true" outlineLevel="0" collapsed="false"/>
    <row r="2226" customFormat="false" ht="15" hidden="false" customHeight="true" outlineLevel="0" collapsed="false"/>
    <row r="2227" customFormat="false" ht="15" hidden="false" customHeight="true" outlineLevel="0" collapsed="false"/>
    <row r="2228" customFormat="false" ht="15" hidden="false" customHeight="true" outlineLevel="0" collapsed="false"/>
    <row r="2229" customFormat="false" ht="15" hidden="false" customHeight="true" outlineLevel="0" collapsed="false"/>
    <row r="2230" customFormat="false" ht="15" hidden="false" customHeight="true" outlineLevel="0" collapsed="false"/>
    <row r="2231" customFormat="false" ht="15" hidden="false" customHeight="true" outlineLevel="0" collapsed="false"/>
    <row r="2232" customFormat="false" ht="15" hidden="false" customHeight="true" outlineLevel="0" collapsed="false"/>
    <row r="2233" customFormat="false" ht="15" hidden="false" customHeight="true" outlineLevel="0" collapsed="false"/>
    <row r="2234" customFormat="false" ht="15" hidden="false" customHeight="true" outlineLevel="0" collapsed="false"/>
    <row r="2235" customFormat="false" ht="15" hidden="false" customHeight="true" outlineLevel="0" collapsed="false"/>
    <row r="2236" customFormat="false" ht="15" hidden="false" customHeight="true" outlineLevel="0" collapsed="false"/>
    <row r="2237" customFormat="false" ht="15" hidden="false" customHeight="true" outlineLevel="0" collapsed="false"/>
    <row r="2238" customFormat="false" ht="15" hidden="false" customHeight="true" outlineLevel="0" collapsed="false"/>
    <row r="2239" customFormat="false" ht="15" hidden="false" customHeight="true" outlineLevel="0" collapsed="false"/>
    <row r="2240" customFormat="false" ht="15" hidden="false" customHeight="true" outlineLevel="0" collapsed="false"/>
    <row r="2241" customFormat="false" ht="15" hidden="false" customHeight="true" outlineLevel="0" collapsed="false"/>
    <row r="2242" customFormat="false" ht="15" hidden="false" customHeight="true" outlineLevel="0" collapsed="false"/>
    <row r="2243" customFormat="false" ht="15" hidden="false" customHeight="true" outlineLevel="0" collapsed="false"/>
    <row r="2244" customFormat="false" ht="15" hidden="false" customHeight="true" outlineLevel="0" collapsed="false"/>
    <row r="2245" customFormat="false" ht="15" hidden="false" customHeight="true" outlineLevel="0" collapsed="false"/>
    <row r="2246" customFormat="false" ht="15" hidden="false" customHeight="true" outlineLevel="0" collapsed="false"/>
    <row r="2247" customFormat="false" ht="15" hidden="false" customHeight="true" outlineLevel="0" collapsed="false"/>
    <row r="2248" customFormat="false" ht="15" hidden="false" customHeight="true" outlineLevel="0" collapsed="false"/>
    <row r="2249" customFormat="false" ht="15" hidden="false" customHeight="true" outlineLevel="0" collapsed="false"/>
    <row r="2250" customFormat="false" ht="15" hidden="false" customHeight="true" outlineLevel="0" collapsed="false"/>
    <row r="2251" customFormat="false" ht="15" hidden="false" customHeight="true" outlineLevel="0" collapsed="false"/>
    <row r="2252" customFormat="false" ht="15" hidden="false" customHeight="true" outlineLevel="0" collapsed="false"/>
    <row r="2253" customFormat="false" ht="15" hidden="false" customHeight="true" outlineLevel="0" collapsed="false"/>
    <row r="2254" customFormat="false" ht="15" hidden="false" customHeight="true" outlineLevel="0" collapsed="false"/>
    <row r="2255" customFormat="false" ht="15" hidden="false" customHeight="true" outlineLevel="0" collapsed="false"/>
    <row r="2256" customFormat="false" ht="15" hidden="false" customHeight="true" outlineLevel="0" collapsed="false"/>
    <row r="2257" customFormat="false" ht="15" hidden="false" customHeight="true" outlineLevel="0" collapsed="false"/>
    <row r="2258" customFormat="false" ht="15" hidden="false" customHeight="true" outlineLevel="0" collapsed="false"/>
    <row r="2259" customFormat="false" ht="15" hidden="false" customHeight="true" outlineLevel="0" collapsed="false"/>
    <row r="2260" customFormat="false" ht="15" hidden="false" customHeight="true" outlineLevel="0" collapsed="false"/>
    <row r="2261" customFormat="false" ht="15" hidden="false" customHeight="true" outlineLevel="0" collapsed="false"/>
    <row r="2262" customFormat="false" ht="15" hidden="false" customHeight="true" outlineLevel="0" collapsed="false"/>
    <row r="2263" customFormat="false" ht="15" hidden="false" customHeight="true" outlineLevel="0" collapsed="false"/>
    <row r="2264" customFormat="false" ht="15" hidden="false" customHeight="true" outlineLevel="0" collapsed="false"/>
    <row r="2265" customFormat="false" ht="15" hidden="false" customHeight="true" outlineLevel="0" collapsed="false"/>
    <row r="2266" customFormat="false" ht="15" hidden="false" customHeight="true" outlineLevel="0" collapsed="false"/>
    <row r="2267" customFormat="false" ht="15" hidden="false" customHeight="true" outlineLevel="0" collapsed="false"/>
    <row r="2268" customFormat="false" ht="15" hidden="false" customHeight="true" outlineLevel="0" collapsed="false"/>
    <row r="2269" customFormat="false" ht="15" hidden="false" customHeight="true" outlineLevel="0" collapsed="false"/>
    <row r="2270" customFormat="false" ht="15" hidden="false" customHeight="true" outlineLevel="0" collapsed="false"/>
    <row r="2271" customFormat="false" ht="15" hidden="false" customHeight="true" outlineLevel="0" collapsed="false"/>
    <row r="2272" customFormat="false" ht="15" hidden="false" customHeight="true" outlineLevel="0" collapsed="false"/>
    <row r="2273" customFormat="false" ht="15" hidden="false" customHeight="true" outlineLevel="0" collapsed="false"/>
    <row r="2274" customFormat="false" ht="15" hidden="false" customHeight="true" outlineLevel="0" collapsed="false"/>
    <row r="2275" customFormat="false" ht="15" hidden="false" customHeight="true" outlineLevel="0" collapsed="false"/>
    <row r="2276" customFormat="false" ht="15" hidden="false" customHeight="true" outlineLevel="0" collapsed="false"/>
    <row r="2277" customFormat="false" ht="15" hidden="false" customHeight="true" outlineLevel="0" collapsed="false"/>
    <row r="2278" customFormat="false" ht="15" hidden="false" customHeight="true" outlineLevel="0" collapsed="false"/>
    <row r="2279" customFormat="false" ht="15" hidden="false" customHeight="true" outlineLevel="0" collapsed="false"/>
    <row r="2280" customFormat="false" ht="15" hidden="false" customHeight="true" outlineLevel="0" collapsed="false"/>
    <row r="2281" customFormat="false" ht="15" hidden="false" customHeight="true" outlineLevel="0" collapsed="false"/>
    <row r="2282" customFormat="false" ht="15" hidden="false" customHeight="true" outlineLevel="0" collapsed="false"/>
    <row r="2283" customFormat="false" ht="15" hidden="false" customHeight="true" outlineLevel="0" collapsed="false"/>
    <row r="2284" customFormat="false" ht="15" hidden="false" customHeight="true" outlineLevel="0" collapsed="false"/>
    <row r="2285" customFormat="false" ht="15" hidden="false" customHeight="true" outlineLevel="0" collapsed="false"/>
    <row r="2286" customFormat="false" ht="15" hidden="false" customHeight="true" outlineLevel="0" collapsed="false"/>
    <row r="2287" customFormat="false" ht="15" hidden="false" customHeight="true" outlineLevel="0" collapsed="false"/>
    <row r="2288" customFormat="false" ht="15" hidden="false" customHeight="true" outlineLevel="0" collapsed="false"/>
    <row r="2289" customFormat="false" ht="15" hidden="false" customHeight="true" outlineLevel="0" collapsed="false"/>
    <row r="2290" customFormat="false" ht="15" hidden="false" customHeight="true" outlineLevel="0" collapsed="false"/>
    <row r="2291" customFormat="false" ht="15" hidden="false" customHeight="true" outlineLevel="0" collapsed="false"/>
    <row r="2292" customFormat="false" ht="15" hidden="false" customHeight="true" outlineLevel="0" collapsed="false"/>
    <row r="2293" customFormat="false" ht="15" hidden="false" customHeight="true" outlineLevel="0" collapsed="false"/>
    <row r="2294" customFormat="false" ht="15" hidden="false" customHeight="true" outlineLevel="0" collapsed="false"/>
    <row r="2295" customFormat="false" ht="15" hidden="false" customHeight="true" outlineLevel="0" collapsed="false"/>
    <row r="2296" customFormat="false" ht="15" hidden="false" customHeight="true" outlineLevel="0" collapsed="false"/>
    <row r="2297" customFormat="false" ht="15" hidden="false" customHeight="true" outlineLevel="0" collapsed="false"/>
    <row r="2298" customFormat="false" ht="15" hidden="false" customHeight="true" outlineLevel="0" collapsed="false"/>
    <row r="2299" customFormat="false" ht="15" hidden="false" customHeight="true" outlineLevel="0" collapsed="false"/>
    <row r="2300" customFormat="false" ht="15" hidden="false" customHeight="true" outlineLevel="0" collapsed="false"/>
    <row r="2301" customFormat="false" ht="15" hidden="false" customHeight="true" outlineLevel="0" collapsed="false"/>
    <row r="2302" customFormat="false" ht="15" hidden="false" customHeight="true" outlineLevel="0" collapsed="false"/>
    <row r="2303" customFormat="false" ht="15" hidden="false" customHeight="true" outlineLevel="0" collapsed="false"/>
    <row r="2304" customFormat="false" ht="15" hidden="false" customHeight="true" outlineLevel="0" collapsed="false"/>
    <row r="2305" customFormat="false" ht="15" hidden="false" customHeight="true" outlineLevel="0" collapsed="false"/>
    <row r="2306" customFormat="false" ht="15" hidden="false" customHeight="true" outlineLevel="0" collapsed="false"/>
    <row r="2307" customFormat="false" ht="15" hidden="false" customHeight="true" outlineLevel="0" collapsed="false"/>
    <row r="2308" customFormat="false" ht="15" hidden="false" customHeight="true" outlineLevel="0" collapsed="false"/>
    <row r="2309" customFormat="false" ht="15" hidden="false" customHeight="true" outlineLevel="0" collapsed="false"/>
    <row r="2310" customFormat="false" ht="15" hidden="false" customHeight="true" outlineLevel="0" collapsed="false"/>
    <row r="2311" customFormat="false" ht="15" hidden="false" customHeight="true" outlineLevel="0" collapsed="false"/>
    <row r="2312" customFormat="false" ht="15" hidden="false" customHeight="true" outlineLevel="0" collapsed="false"/>
    <row r="2313" customFormat="false" ht="15" hidden="false" customHeight="true" outlineLevel="0" collapsed="false"/>
    <row r="2314" customFormat="false" ht="15" hidden="false" customHeight="true" outlineLevel="0" collapsed="false"/>
    <row r="2315" customFormat="false" ht="15" hidden="false" customHeight="true" outlineLevel="0" collapsed="false"/>
    <row r="2316" customFormat="false" ht="15" hidden="false" customHeight="true" outlineLevel="0" collapsed="false"/>
    <row r="2317" customFormat="false" ht="15" hidden="false" customHeight="true" outlineLevel="0" collapsed="false"/>
    <row r="2318" customFormat="false" ht="15" hidden="false" customHeight="true" outlineLevel="0" collapsed="false"/>
    <row r="2319" customFormat="false" ht="15" hidden="false" customHeight="true" outlineLevel="0" collapsed="false"/>
    <row r="2320" customFormat="false" ht="15" hidden="false" customHeight="true" outlineLevel="0" collapsed="false"/>
    <row r="2321" customFormat="false" ht="15" hidden="false" customHeight="true" outlineLevel="0" collapsed="false"/>
    <row r="2322" customFormat="false" ht="15" hidden="false" customHeight="true" outlineLevel="0" collapsed="false"/>
    <row r="2323" customFormat="false" ht="15" hidden="false" customHeight="true" outlineLevel="0" collapsed="false"/>
    <row r="2324" customFormat="false" ht="15" hidden="false" customHeight="true" outlineLevel="0" collapsed="false"/>
    <row r="2325" customFormat="false" ht="15" hidden="false" customHeight="true" outlineLevel="0" collapsed="false"/>
    <row r="2326" customFormat="false" ht="15" hidden="false" customHeight="true" outlineLevel="0" collapsed="false"/>
    <row r="2327" customFormat="false" ht="15" hidden="false" customHeight="true" outlineLevel="0" collapsed="false"/>
    <row r="2328" customFormat="false" ht="15" hidden="false" customHeight="true" outlineLevel="0" collapsed="false"/>
    <row r="2329" customFormat="false" ht="15" hidden="false" customHeight="true" outlineLevel="0" collapsed="false"/>
    <row r="2330" customFormat="false" ht="15" hidden="false" customHeight="true" outlineLevel="0" collapsed="false"/>
    <row r="2331" customFormat="false" ht="15" hidden="false" customHeight="true" outlineLevel="0" collapsed="false"/>
    <row r="2332" customFormat="false" ht="15" hidden="false" customHeight="true" outlineLevel="0" collapsed="false"/>
    <row r="2333" customFormat="false" ht="15" hidden="false" customHeight="true" outlineLevel="0" collapsed="false"/>
    <row r="2334" customFormat="false" ht="15" hidden="false" customHeight="true" outlineLevel="0" collapsed="false"/>
    <row r="2335" customFormat="false" ht="15" hidden="false" customHeight="true" outlineLevel="0" collapsed="false"/>
    <row r="2336" customFormat="false" ht="15" hidden="false" customHeight="true" outlineLevel="0" collapsed="false"/>
    <row r="2337" customFormat="false" ht="15" hidden="false" customHeight="true" outlineLevel="0" collapsed="false"/>
    <row r="2338" customFormat="false" ht="15" hidden="false" customHeight="true" outlineLevel="0" collapsed="false"/>
    <row r="2339" customFormat="false" ht="15" hidden="false" customHeight="true" outlineLevel="0" collapsed="false"/>
    <row r="2340" customFormat="false" ht="15" hidden="false" customHeight="true" outlineLevel="0" collapsed="false"/>
    <row r="2341" customFormat="false" ht="15" hidden="false" customHeight="true" outlineLevel="0" collapsed="false"/>
    <row r="2342" customFormat="false" ht="15" hidden="false" customHeight="true" outlineLevel="0" collapsed="false"/>
    <row r="2343" customFormat="false" ht="15" hidden="false" customHeight="true" outlineLevel="0" collapsed="false"/>
    <row r="2344" customFormat="false" ht="15" hidden="false" customHeight="true" outlineLevel="0" collapsed="false"/>
    <row r="2345" customFormat="false" ht="15" hidden="false" customHeight="true" outlineLevel="0" collapsed="false"/>
    <row r="2346" customFormat="false" ht="15" hidden="false" customHeight="true" outlineLevel="0" collapsed="false"/>
    <row r="2347" customFormat="false" ht="15" hidden="false" customHeight="true" outlineLevel="0" collapsed="false"/>
    <row r="2348" customFormat="false" ht="15" hidden="false" customHeight="true" outlineLevel="0" collapsed="false"/>
    <row r="2349" customFormat="false" ht="15" hidden="false" customHeight="true" outlineLevel="0" collapsed="false"/>
    <row r="2350" customFormat="false" ht="15" hidden="false" customHeight="true" outlineLevel="0" collapsed="false"/>
    <row r="2351" customFormat="false" ht="15" hidden="false" customHeight="true" outlineLevel="0" collapsed="false"/>
    <row r="2352" customFormat="false" ht="15" hidden="false" customHeight="true" outlineLevel="0" collapsed="false"/>
    <row r="2353" customFormat="false" ht="15" hidden="false" customHeight="true" outlineLevel="0" collapsed="false"/>
    <row r="2354" customFormat="false" ht="15" hidden="false" customHeight="true" outlineLevel="0" collapsed="false"/>
    <row r="2355" customFormat="false" ht="15" hidden="false" customHeight="true" outlineLevel="0" collapsed="false"/>
    <row r="2356" customFormat="false" ht="15" hidden="false" customHeight="true" outlineLevel="0" collapsed="false"/>
    <row r="2357" customFormat="false" ht="15" hidden="false" customHeight="true" outlineLevel="0" collapsed="false"/>
    <row r="2358" customFormat="false" ht="15" hidden="false" customHeight="true" outlineLevel="0" collapsed="false"/>
    <row r="2359" customFormat="false" ht="15" hidden="false" customHeight="true" outlineLevel="0" collapsed="false"/>
    <row r="2360" customFormat="false" ht="15" hidden="false" customHeight="true" outlineLevel="0" collapsed="false"/>
    <row r="2361" customFormat="false" ht="15" hidden="false" customHeight="true" outlineLevel="0" collapsed="false"/>
    <row r="2362" customFormat="false" ht="15" hidden="false" customHeight="true" outlineLevel="0" collapsed="false"/>
    <row r="2363" customFormat="false" ht="15" hidden="false" customHeight="true" outlineLevel="0" collapsed="false"/>
    <row r="2364" customFormat="false" ht="15" hidden="false" customHeight="true" outlineLevel="0" collapsed="false"/>
    <row r="2365" customFormat="false" ht="15" hidden="false" customHeight="true" outlineLevel="0" collapsed="false"/>
    <row r="2366" customFormat="false" ht="15" hidden="false" customHeight="true" outlineLevel="0" collapsed="false"/>
    <row r="2367" customFormat="false" ht="15" hidden="false" customHeight="true" outlineLevel="0" collapsed="false"/>
    <row r="2368" customFormat="false" ht="15" hidden="false" customHeight="true" outlineLevel="0" collapsed="false"/>
    <row r="2369" customFormat="false" ht="15" hidden="false" customHeight="true" outlineLevel="0" collapsed="false"/>
    <row r="2370" customFormat="false" ht="15" hidden="false" customHeight="true" outlineLevel="0" collapsed="false"/>
    <row r="2371" customFormat="false" ht="15" hidden="false" customHeight="true" outlineLevel="0" collapsed="false"/>
    <row r="2372" customFormat="false" ht="15" hidden="false" customHeight="true" outlineLevel="0" collapsed="false"/>
    <row r="2373" customFormat="false" ht="15" hidden="false" customHeight="true" outlineLevel="0" collapsed="false"/>
    <row r="2374" customFormat="false" ht="15" hidden="false" customHeight="true" outlineLevel="0" collapsed="false"/>
    <row r="2375" customFormat="false" ht="15" hidden="false" customHeight="true" outlineLevel="0" collapsed="false"/>
    <row r="2376" customFormat="false" ht="15" hidden="false" customHeight="true" outlineLevel="0" collapsed="false"/>
    <row r="2377" customFormat="false" ht="15" hidden="false" customHeight="true" outlineLevel="0" collapsed="false"/>
    <row r="2378" customFormat="false" ht="15" hidden="false" customHeight="true" outlineLevel="0" collapsed="false"/>
    <row r="2379" customFormat="false" ht="15" hidden="false" customHeight="true" outlineLevel="0" collapsed="false"/>
    <row r="2380" customFormat="false" ht="15" hidden="false" customHeight="true" outlineLevel="0" collapsed="false"/>
    <row r="2381" customFormat="false" ht="15" hidden="false" customHeight="true" outlineLevel="0" collapsed="false"/>
    <row r="2382" customFormat="false" ht="15" hidden="false" customHeight="true" outlineLevel="0" collapsed="false"/>
    <row r="2383" customFormat="false" ht="15" hidden="false" customHeight="true" outlineLevel="0" collapsed="false"/>
    <row r="2384" customFormat="false" ht="15" hidden="false" customHeight="true" outlineLevel="0" collapsed="false"/>
    <row r="2385" customFormat="false" ht="15" hidden="false" customHeight="true" outlineLevel="0" collapsed="false"/>
    <row r="2386" customFormat="false" ht="15" hidden="false" customHeight="true" outlineLevel="0" collapsed="false"/>
    <row r="2387" customFormat="false" ht="15" hidden="false" customHeight="true" outlineLevel="0" collapsed="false"/>
    <row r="2388" customFormat="false" ht="15" hidden="false" customHeight="true" outlineLevel="0" collapsed="false"/>
    <row r="2389" customFormat="false" ht="15" hidden="false" customHeight="true" outlineLevel="0" collapsed="false"/>
    <row r="2390" customFormat="false" ht="15" hidden="false" customHeight="true" outlineLevel="0" collapsed="false"/>
    <row r="2391" customFormat="false" ht="15" hidden="false" customHeight="true" outlineLevel="0" collapsed="false"/>
    <row r="2392" customFormat="false" ht="15" hidden="false" customHeight="true" outlineLevel="0" collapsed="false"/>
    <row r="2393" customFormat="false" ht="15" hidden="false" customHeight="true" outlineLevel="0" collapsed="false"/>
    <row r="2394" customFormat="false" ht="15" hidden="false" customHeight="true" outlineLevel="0" collapsed="false"/>
    <row r="2395" customFormat="false" ht="15" hidden="false" customHeight="true" outlineLevel="0" collapsed="false"/>
    <row r="2396" customFormat="false" ht="15" hidden="false" customHeight="true" outlineLevel="0" collapsed="false"/>
    <row r="2397" customFormat="false" ht="15" hidden="false" customHeight="true" outlineLevel="0" collapsed="false"/>
    <row r="2398" customFormat="false" ht="15" hidden="false" customHeight="true" outlineLevel="0" collapsed="false"/>
    <row r="2399" customFormat="false" ht="15" hidden="false" customHeight="true" outlineLevel="0" collapsed="false"/>
    <row r="2400" customFormat="false" ht="15" hidden="false" customHeight="true" outlineLevel="0" collapsed="false"/>
    <row r="2401" customFormat="false" ht="15" hidden="false" customHeight="true" outlineLevel="0" collapsed="false"/>
    <row r="2402" customFormat="false" ht="15" hidden="false" customHeight="true" outlineLevel="0" collapsed="false"/>
    <row r="2403" customFormat="false" ht="15" hidden="false" customHeight="true" outlineLevel="0" collapsed="false"/>
    <row r="2404" customFormat="false" ht="15" hidden="false" customHeight="true" outlineLevel="0" collapsed="false"/>
    <row r="2405" customFormat="false" ht="15" hidden="false" customHeight="true" outlineLevel="0" collapsed="false"/>
    <row r="2406" customFormat="false" ht="15" hidden="false" customHeight="true" outlineLevel="0" collapsed="false"/>
    <row r="2407" customFormat="false" ht="15" hidden="false" customHeight="true" outlineLevel="0" collapsed="false"/>
    <row r="2408" customFormat="false" ht="15" hidden="false" customHeight="true" outlineLevel="0" collapsed="false"/>
    <row r="2409" customFormat="false" ht="15" hidden="false" customHeight="true" outlineLevel="0" collapsed="false"/>
    <row r="2410" customFormat="false" ht="15" hidden="false" customHeight="true" outlineLevel="0" collapsed="false"/>
    <row r="2411" customFormat="false" ht="15" hidden="false" customHeight="true" outlineLevel="0" collapsed="false"/>
    <row r="2412" customFormat="false" ht="15" hidden="false" customHeight="true" outlineLevel="0" collapsed="false"/>
    <row r="2413" customFormat="false" ht="15" hidden="false" customHeight="true" outlineLevel="0" collapsed="false"/>
    <row r="2414" customFormat="false" ht="15" hidden="false" customHeight="true" outlineLevel="0" collapsed="false"/>
    <row r="2415" customFormat="false" ht="15" hidden="false" customHeight="true" outlineLevel="0" collapsed="false"/>
    <row r="2416" customFormat="false" ht="15" hidden="false" customHeight="true" outlineLevel="0" collapsed="false"/>
    <row r="2417" customFormat="false" ht="15" hidden="false" customHeight="true" outlineLevel="0" collapsed="false"/>
    <row r="2418" customFormat="false" ht="15" hidden="false" customHeight="true" outlineLevel="0" collapsed="false"/>
    <row r="2419" customFormat="false" ht="15" hidden="false" customHeight="true" outlineLevel="0" collapsed="false"/>
    <row r="2420" customFormat="false" ht="15" hidden="false" customHeight="true" outlineLevel="0" collapsed="false"/>
    <row r="2421" customFormat="false" ht="15" hidden="false" customHeight="true" outlineLevel="0" collapsed="false"/>
    <row r="2422" customFormat="false" ht="15" hidden="false" customHeight="true" outlineLevel="0" collapsed="false"/>
    <row r="2423" customFormat="false" ht="15" hidden="false" customHeight="true" outlineLevel="0" collapsed="false"/>
    <row r="2424" customFormat="false" ht="15" hidden="false" customHeight="true" outlineLevel="0" collapsed="false"/>
    <row r="2425" customFormat="false" ht="15" hidden="false" customHeight="true" outlineLevel="0" collapsed="false"/>
    <row r="2426" customFormat="false" ht="15" hidden="false" customHeight="true" outlineLevel="0" collapsed="false"/>
    <row r="2427" customFormat="false" ht="15" hidden="false" customHeight="true" outlineLevel="0" collapsed="false"/>
    <row r="2428" customFormat="false" ht="15" hidden="false" customHeight="true" outlineLevel="0" collapsed="false"/>
    <row r="2429" customFormat="false" ht="15" hidden="false" customHeight="true" outlineLevel="0" collapsed="false"/>
    <row r="2430" customFormat="false" ht="15" hidden="false" customHeight="true" outlineLevel="0" collapsed="false"/>
    <row r="2431" customFormat="false" ht="15" hidden="false" customHeight="true" outlineLevel="0" collapsed="false"/>
    <row r="2432" customFormat="false" ht="15" hidden="false" customHeight="true" outlineLevel="0" collapsed="false"/>
    <row r="2433" customFormat="false" ht="15" hidden="false" customHeight="true" outlineLevel="0" collapsed="false"/>
    <row r="2434" customFormat="false" ht="15" hidden="false" customHeight="true" outlineLevel="0" collapsed="false"/>
    <row r="2435" customFormat="false" ht="15" hidden="false" customHeight="true" outlineLevel="0" collapsed="false"/>
    <row r="2436" customFormat="false" ht="15" hidden="false" customHeight="true" outlineLevel="0" collapsed="false"/>
    <row r="2437" customFormat="false" ht="15" hidden="false" customHeight="true" outlineLevel="0" collapsed="false"/>
    <row r="2438" customFormat="false" ht="15" hidden="false" customHeight="true" outlineLevel="0" collapsed="false"/>
    <row r="2439" customFormat="false" ht="15" hidden="false" customHeight="true" outlineLevel="0" collapsed="false"/>
    <row r="2440" customFormat="false" ht="15" hidden="false" customHeight="true" outlineLevel="0" collapsed="false"/>
    <row r="2441" customFormat="false" ht="15" hidden="false" customHeight="true" outlineLevel="0" collapsed="false"/>
    <row r="2442" customFormat="false" ht="15" hidden="false" customHeight="true" outlineLevel="0" collapsed="false"/>
    <row r="2443" customFormat="false" ht="15" hidden="false" customHeight="true" outlineLevel="0" collapsed="false"/>
    <row r="2444" customFormat="false" ht="15" hidden="false" customHeight="true" outlineLevel="0" collapsed="false"/>
    <row r="2445" customFormat="false" ht="15" hidden="false" customHeight="true" outlineLevel="0" collapsed="false"/>
    <row r="2446" customFormat="false" ht="15" hidden="false" customHeight="true" outlineLevel="0" collapsed="false"/>
    <row r="2447" customFormat="false" ht="15" hidden="false" customHeight="true" outlineLevel="0" collapsed="false"/>
    <row r="2448" customFormat="false" ht="15" hidden="false" customHeight="true" outlineLevel="0" collapsed="false"/>
    <row r="2449" customFormat="false" ht="15" hidden="false" customHeight="true" outlineLevel="0" collapsed="false"/>
    <row r="2450" customFormat="false" ht="15" hidden="false" customHeight="true" outlineLevel="0" collapsed="false"/>
    <row r="2451" customFormat="false" ht="15" hidden="false" customHeight="true" outlineLevel="0" collapsed="false"/>
    <row r="2452" customFormat="false" ht="15" hidden="false" customHeight="true" outlineLevel="0" collapsed="false"/>
    <row r="2453" customFormat="false" ht="15" hidden="false" customHeight="true" outlineLevel="0" collapsed="false"/>
    <row r="2454" customFormat="false" ht="15" hidden="false" customHeight="true" outlineLevel="0" collapsed="false"/>
    <row r="2455" customFormat="false" ht="15" hidden="false" customHeight="true" outlineLevel="0" collapsed="false"/>
    <row r="2456" customFormat="false" ht="15" hidden="false" customHeight="true" outlineLevel="0" collapsed="false"/>
    <row r="2457" customFormat="false" ht="15" hidden="false" customHeight="true" outlineLevel="0" collapsed="false"/>
    <row r="2458" customFormat="false" ht="15" hidden="false" customHeight="true" outlineLevel="0" collapsed="false"/>
    <row r="2459" customFormat="false" ht="15" hidden="false" customHeight="true" outlineLevel="0" collapsed="false"/>
    <row r="2460" customFormat="false" ht="15" hidden="false" customHeight="true" outlineLevel="0" collapsed="false"/>
    <row r="2461" customFormat="false" ht="15" hidden="false" customHeight="true" outlineLevel="0" collapsed="false"/>
    <row r="2462" customFormat="false" ht="15" hidden="false" customHeight="true" outlineLevel="0" collapsed="false"/>
    <row r="2463" customFormat="false" ht="15" hidden="false" customHeight="true" outlineLevel="0" collapsed="false"/>
    <row r="2464" customFormat="false" ht="15" hidden="false" customHeight="true" outlineLevel="0" collapsed="false"/>
    <row r="2465" customFormat="false" ht="15" hidden="false" customHeight="true" outlineLevel="0" collapsed="false"/>
    <row r="2466" customFormat="false" ht="15" hidden="false" customHeight="true" outlineLevel="0" collapsed="false"/>
    <row r="2467" customFormat="false" ht="15" hidden="false" customHeight="true" outlineLevel="0" collapsed="false"/>
    <row r="2468" customFormat="false" ht="15" hidden="false" customHeight="true" outlineLevel="0" collapsed="false"/>
    <row r="2469" customFormat="false" ht="15" hidden="false" customHeight="true" outlineLevel="0" collapsed="false"/>
    <row r="2470" customFormat="false" ht="15" hidden="false" customHeight="true" outlineLevel="0" collapsed="false"/>
    <row r="2471" customFormat="false" ht="15" hidden="false" customHeight="true" outlineLevel="0" collapsed="false"/>
    <row r="2472" customFormat="false" ht="15" hidden="false" customHeight="true" outlineLevel="0" collapsed="false"/>
    <row r="2473" customFormat="false" ht="15" hidden="false" customHeight="true" outlineLevel="0" collapsed="false"/>
    <row r="2474" customFormat="false" ht="15" hidden="false" customHeight="true" outlineLevel="0" collapsed="false"/>
    <row r="2475" customFormat="false" ht="15" hidden="false" customHeight="true" outlineLevel="0" collapsed="false"/>
    <row r="2476" customFormat="false" ht="15" hidden="false" customHeight="true" outlineLevel="0" collapsed="false"/>
    <row r="2477" customFormat="false" ht="15" hidden="false" customHeight="true" outlineLevel="0" collapsed="false"/>
    <row r="2478" customFormat="false" ht="15" hidden="false" customHeight="true" outlineLevel="0" collapsed="false"/>
    <row r="2479" customFormat="false" ht="15" hidden="false" customHeight="true" outlineLevel="0" collapsed="false"/>
    <row r="2480" customFormat="false" ht="15" hidden="false" customHeight="true" outlineLevel="0" collapsed="false"/>
    <row r="2481" customFormat="false" ht="15" hidden="false" customHeight="true" outlineLevel="0" collapsed="false"/>
    <row r="2482" customFormat="false" ht="15" hidden="false" customHeight="true" outlineLevel="0" collapsed="false"/>
    <row r="2483" customFormat="false" ht="15" hidden="false" customHeight="true" outlineLevel="0" collapsed="false"/>
    <row r="2484" customFormat="false" ht="15" hidden="false" customHeight="true" outlineLevel="0" collapsed="false"/>
    <row r="2485" customFormat="false" ht="15" hidden="false" customHeight="true" outlineLevel="0" collapsed="false"/>
    <row r="2486" customFormat="false" ht="15" hidden="false" customHeight="true" outlineLevel="0" collapsed="false"/>
    <row r="2487" customFormat="false" ht="15" hidden="false" customHeight="true" outlineLevel="0" collapsed="false"/>
    <row r="2488" customFormat="false" ht="15" hidden="false" customHeight="true" outlineLevel="0" collapsed="false"/>
    <row r="2489" customFormat="false" ht="15" hidden="false" customHeight="true" outlineLevel="0" collapsed="false"/>
    <row r="2490" customFormat="false" ht="15" hidden="false" customHeight="true" outlineLevel="0" collapsed="false"/>
    <row r="2491" customFormat="false" ht="15" hidden="false" customHeight="true" outlineLevel="0" collapsed="false"/>
    <row r="2492" customFormat="false" ht="15" hidden="false" customHeight="true" outlineLevel="0" collapsed="false"/>
    <row r="2493" customFormat="false" ht="15" hidden="false" customHeight="true" outlineLevel="0" collapsed="false"/>
    <row r="2494" customFormat="false" ht="15" hidden="false" customHeight="true" outlineLevel="0" collapsed="false"/>
    <row r="2495" customFormat="false" ht="15" hidden="false" customHeight="true" outlineLevel="0" collapsed="false"/>
    <row r="2496" customFormat="false" ht="15" hidden="false" customHeight="true" outlineLevel="0" collapsed="false"/>
    <row r="2497" customFormat="false" ht="15" hidden="false" customHeight="true" outlineLevel="0" collapsed="false"/>
    <row r="2498" customFormat="false" ht="15" hidden="false" customHeight="true" outlineLevel="0" collapsed="false"/>
    <row r="2499" customFormat="false" ht="15" hidden="false" customHeight="true" outlineLevel="0" collapsed="false"/>
    <row r="2500" customFormat="false" ht="15" hidden="false" customHeight="true" outlineLevel="0" collapsed="false"/>
    <row r="2501" customFormat="false" ht="15" hidden="false" customHeight="true" outlineLevel="0" collapsed="false"/>
    <row r="2502" customFormat="false" ht="15" hidden="false" customHeight="true" outlineLevel="0" collapsed="false"/>
    <row r="2503" customFormat="false" ht="15" hidden="false" customHeight="true" outlineLevel="0" collapsed="false"/>
    <row r="2504" customFormat="false" ht="15" hidden="false" customHeight="true" outlineLevel="0" collapsed="false"/>
    <row r="2505" customFormat="false" ht="15" hidden="false" customHeight="true" outlineLevel="0" collapsed="false"/>
    <row r="2506" customFormat="false" ht="15" hidden="false" customHeight="true" outlineLevel="0" collapsed="false"/>
    <row r="2507" customFormat="false" ht="15" hidden="false" customHeight="true" outlineLevel="0" collapsed="false"/>
    <row r="2508" customFormat="false" ht="15" hidden="false" customHeight="true" outlineLevel="0" collapsed="false"/>
    <row r="2509" customFormat="false" ht="15" hidden="false" customHeight="true" outlineLevel="0" collapsed="false"/>
    <row r="2510" customFormat="false" ht="15" hidden="false" customHeight="true" outlineLevel="0" collapsed="false"/>
    <row r="2511" customFormat="false" ht="15" hidden="false" customHeight="true" outlineLevel="0" collapsed="false"/>
    <row r="2512" customFormat="false" ht="15" hidden="false" customHeight="true" outlineLevel="0" collapsed="false"/>
    <row r="2513" customFormat="false" ht="15" hidden="false" customHeight="true" outlineLevel="0" collapsed="false"/>
    <row r="2514" customFormat="false" ht="15" hidden="false" customHeight="true" outlineLevel="0" collapsed="false"/>
    <row r="2515" customFormat="false" ht="15" hidden="false" customHeight="true" outlineLevel="0" collapsed="false"/>
    <row r="2516" customFormat="false" ht="15" hidden="false" customHeight="true" outlineLevel="0" collapsed="false"/>
    <row r="2517" customFormat="false" ht="15" hidden="false" customHeight="true" outlineLevel="0" collapsed="false"/>
    <row r="2518" customFormat="false" ht="15" hidden="false" customHeight="true" outlineLevel="0" collapsed="false"/>
    <row r="2519" customFormat="false" ht="15" hidden="false" customHeight="true" outlineLevel="0" collapsed="false"/>
    <row r="2520" customFormat="false" ht="15" hidden="false" customHeight="true" outlineLevel="0" collapsed="false"/>
    <row r="2521" customFormat="false" ht="15" hidden="false" customHeight="true" outlineLevel="0" collapsed="false"/>
    <row r="2522" customFormat="false" ht="15" hidden="false" customHeight="true" outlineLevel="0" collapsed="false"/>
    <row r="2523" customFormat="false" ht="15" hidden="false" customHeight="true" outlineLevel="0" collapsed="false"/>
    <row r="2524" customFormat="false" ht="15" hidden="false" customHeight="true" outlineLevel="0" collapsed="false"/>
    <row r="2525" customFormat="false" ht="15" hidden="false" customHeight="true" outlineLevel="0" collapsed="false"/>
    <row r="2526" customFormat="false" ht="15" hidden="false" customHeight="true" outlineLevel="0" collapsed="false"/>
    <row r="2527" customFormat="false" ht="15" hidden="false" customHeight="true" outlineLevel="0" collapsed="false"/>
    <row r="2528" customFormat="false" ht="15" hidden="false" customHeight="true" outlineLevel="0" collapsed="false"/>
    <row r="2529" customFormat="false" ht="15" hidden="false" customHeight="true" outlineLevel="0" collapsed="false"/>
    <row r="2530" customFormat="false" ht="15" hidden="false" customHeight="true" outlineLevel="0" collapsed="false"/>
    <row r="2531" customFormat="false" ht="15" hidden="false" customHeight="true" outlineLevel="0" collapsed="false"/>
    <row r="2532" customFormat="false" ht="15" hidden="false" customHeight="true" outlineLevel="0" collapsed="false"/>
    <row r="2533" customFormat="false" ht="15" hidden="false" customHeight="true" outlineLevel="0" collapsed="false"/>
    <row r="2534" customFormat="false" ht="15" hidden="false" customHeight="true" outlineLevel="0" collapsed="false"/>
    <row r="2535" customFormat="false" ht="15" hidden="false" customHeight="true" outlineLevel="0" collapsed="false"/>
    <row r="2536" customFormat="false" ht="15" hidden="false" customHeight="true" outlineLevel="0" collapsed="false"/>
    <row r="2537" customFormat="false" ht="15" hidden="false" customHeight="true" outlineLevel="0" collapsed="false"/>
    <row r="2538" customFormat="false" ht="15" hidden="false" customHeight="true" outlineLevel="0" collapsed="false"/>
    <row r="2539" customFormat="false" ht="15" hidden="false" customHeight="true" outlineLevel="0" collapsed="false"/>
    <row r="2540" customFormat="false" ht="15" hidden="false" customHeight="true" outlineLevel="0" collapsed="false"/>
    <row r="2541" customFormat="false" ht="15" hidden="false" customHeight="true" outlineLevel="0" collapsed="false"/>
    <row r="2542" customFormat="false" ht="15" hidden="false" customHeight="true" outlineLevel="0" collapsed="false"/>
    <row r="2543" customFormat="false" ht="15" hidden="false" customHeight="true" outlineLevel="0" collapsed="false"/>
    <row r="2544" customFormat="false" ht="15" hidden="false" customHeight="true" outlineLevel="0" collapsed="false"/>
    <row r="2545" customFormat="false" ht="15" hidden="false" customHeight="true" outlineLevel="0" collapsed="false"/>
    <row r="2546" customFormat="false" ht="15" hidden="false" customHeight="true" outlineLevel="0" collapsed="false"/>
    <row r="2547" customFormat="false" ht="15" hidden="false" customHeight="true" outlineLevel="0" collapsed="false"/>
    <row r="2548" customFormat="false" ht="15" hidden="false" customHeight="true" outlineLevel="0" collapsed="false"/>
    <row r="2549" customFormat="false" ht="15" hidden="false" customHeight="true" outlineLevel="0" collapsed="false"/>
    <row r="2550" customFormat="false" ht="15" hidden="false" customHeight="true" outlineLevel="0" collapsed="false"/>
    <row r="2551" customFormat="false" ht="15" hidden="false" customHeight="true" outlineLevel="0" collapsed="false"/>
    <row r="2552" customFormat="false" ht="15" hidden="false" customHeight="true" outlineLevel="0" collapsed="false"/>
    <row r="2553" customFormat="false" ht="15" hidden="false" customHeight="true" outlineLevel="0" collapsed="false"/>
    <row r="2554" customFormat="false" ht="15" hidden="false" customHeight="true" outlineLevel="0" collapsed="false"/>
    <row r="2555" customFormat="false" ht="15" hidden="false" customHeight="true" outlineLevel="0" collapsed="false"/>
    <row r="2556" customFormat="false" ht="15" hidden="false" customHeight="true" outlineLevel="0" collapsed="false"/>
    <row r="2557" customFormat="false" ht="15" hidden="false" customHeight="true" outlineLevel="0" collapsed="false"/>
    <row r="2558" customFormat="false" ht="15" hidden="false" customHeight="true" outlineLevel="0" collapsed="false"/>
    <row r="2559" customFormat="false" ht="15" hidden="false" customHeight="true" outlineLevel="0" collapsed="false"/>
    <row r="2560" customFormat="false" ht="15" hidden="false" customHeight="true" outlineLevel="0" collapsed="false"/>
    <row r="2561" customFormat="false" ht="15" hidden="false" customHeight="true" outlineLevel="0" collapsed="false"/>
    <row r="2562" customFormat="false" ht="15" hidden="false" customHeight="true" outlineLevel="0" collapsed="false"/>
    <row r="2563" customFormat="false" ht="15" hidden="false" customHeight="true" outlineLevel="0" collapsed="false"/>
    <row r="2564" customFormat="false" ht="15" hidden="false" customHeight="true" outlineLevel="0" collapsed="false"/>
    <row r="2565" customFormat="false" ht="15" hidden="false" customHeight="true" outlineLevel="0" collapsed="false"/>
    <row r="2566" customFormat="false" ht="15" hidden="false" customHeight="true" outlineLevel="0" collapsed="false"/>
    <row r="2567" customFormat="false" ht="15" hidden="false" customHeight="true" outlineLevel="0" collapsed="false"/>
    <row r="2568" customFormat="false" ht="15" hidden="false" customHeight="true" outlineLevel="0" collapsed="false"/>
    <row r="2569" customFormat="false" ht="15" hidden="false" customHeight="true" outlineLevel="0" collapsed="false"/>
    <row r="2570" customFormat="false" ht="15" hidden="false" customHeight="true" outlineLevel="0" collapsed="false"/>
    <row r="2571" customFormat="false" ht="15" hidden="false" customHeight="true" outlineLevel="0" collapsed="false"/>
    <row r="2572" customFormat="false" ht="15" hidden="false" customHeight="true" outlineLevel="0" collapsed="false"/>
    <row r="2573" customFormat="false" ht="15" hidden="false" customHeight="true" outlineLevel="0" collapsed="false"/>
    <row r="2574" customFormat="false" ht="15" hidden="false" customHeight="true" outlineLevel="0" collapsed="false"/>
    <row r="2575" customFormat="false" ht="15" hidden="false" customHeight="true" outlineLevel="0" collapsed="false"/>
    <row r="2576" customFormat="false" ht="15" hidden="false" customHeight="true" outlineLevel="0" collapsed="false"/>
    <row r="2577" customFormat="false" ht="15" hidden="false" customHeight="true" outlineLevel="0" collapsed="false"/>
    <row r="2578" customFormat="false" ht="15" hidden="false" customHeight="true" outlineLevel="0" collapsed="false"/>
    <row r="2579" customFormat="false" ht="15" hidden="false" customHeight="true" outlineLevel="0" collapsed="false"/>
    <row r="2580" customFormat="false" ht="15" hidden="false" customHeight="true" outlineLevel="0" collapsed="false"/>
    <row r="2581" customFormat="false" ht="15" hidden="false" customHeight="true" outlineLevel="0" collapsed="false"/>
    <row r="2582" customFormat="false" ht="15" hidden="false" customHeight="true" outlineLevel="0" collapsed="false"/>
    <row r="2583" customFormat="false" ht="15" hidden="false" customHeight="true" outlineLevel="0" collapsed="false"/>
    <row r="2584" customFormat="false" ht="15" hidden="false" customHeight="true" outlineLevel="0" collapsed="false"/>
    <row r="2585" customFormat="false" ht="15" hidden="false" customHeight="true" outlineLevel="0" collapsed="false"/>
    <row r="2586" customFormat="false" ht="15" hidden="false" customHeight="true" outlineLevel="0" collapsed="false"/>
    <row r="2587" customFormat="false" ht="15" hidden="false" customHeight="true" outlineLevel="0" collapsed="false"/>
    <row r="2588" customFormat="false" ht="15" hidden="false" customHeight="true" outlineLevel="0" collapsed="false"/>
    <row r="2589" customFormat="false" ht="15" hidden="false" customHeight="true" outlineLevel="0" collapsed="false"/>
    <row r="2590" customFormat="false" ht="15" hidden="false" customHeight="true" outlineLevel="0" collapsed="false"/>
    <row r="2591" customFormat="false" ht="15" hidden="false" customHeight="true" outlineLevel="0" collapsed="false"/>
    <row r="2592" customFormat="false" ht="15" hidden="false" customHeight="true" outlineLevel="0" collapsed="false"/>
    <row r="2593" customFormat="false" ht="15" hidden="false" customHeight="true" outlineLevel="0" collapsed="false"/>
    <row r="2594" customFormat="false" ht="15" hidden="false" customHeight="true" outlineLevel="0" collapsed="false"/>
    <row r="2595" customFormat="false" ht="15" hidden="false" customHeight="true" outlineLevel="0" collapsed="false"/>
    <row r="2596" customFormat="false" ht="15" hidden="false" customHeight="true" outlineLevel="0" collapsed="false"/>
    <row r="2597" customFormat="false" ht="15" hidden="false" customHeight="true" outlineLevel="0" collapsed="false"/>
    <row r="2598" customFormat="false" ht="15" hidden="false" customHeight="true" outlineLevel="0" collapsed="false"/>
    <row r="2599" customFormat="false" ht="15" hidden="false" customHeight="true" outlineLevel="0" collapsed="false"/>
    <row r="2600" customFormat="false" ht="15" hidden="false" customHeight="true" outlineLevel="0" collapsed="false"/>
    <row r="2601" customFormat="false" ht="15" hidden="false" customHeight="true" outlineLevel="0" collapsed="false"/>
    <row r="2602" customFormat="false" ht="15" hidden="false" customHeight="true" outlineLevel="0" collapsed="false"/>
    <row r="2603" customFormat="false" ht="15" hidden="false" customHeight="true" outlineLevel="0" collapsed="false"/>
    <row r="2604" customFormat="false" ht="15" hidden="false" customHeight="true" outlineLevel="0" collapsed="false"/>
    <row r="2605" customFormat="false" ht="15" hidden="false" customHeight="true" outlineLevel="0" collapsed="false"/>
    <row r="2606" customFormat="false" ht="15" hidden="false" customHeight="true" outlineLevel="0" collapsed="false"/>
    <row r="2607" customFormat="false" ht="15" hidden="false" customHeight="true" outlineLevel="0" collapsed="false"/>
    <row r="2608" customFormat="false" ht="15" hidden="false" customHeight="true" outlineLevel="0" collapsed="false"/>
    <row r="2609" customFormat="false" ht="15" hidden="false" customHeight="true" outlineLevel="0" collapsed="false"/>
    <row r="2610" customFormat="false" ht="15" hidden="false" customHeight="true" outlineLevel="0" collapsed="false"/>
    <row r="2611" customFormat="false" ht="15" hidden="false" customHeight="true" outlineLevel="0" collapsed="false"/>
    <row r="2612" customFormat="false" ht="15" hidden="false" customHeight="true" outlineLevel="0" collapsed="false"/>
    <row r="2613" customFormat="false" ht="15" hidden="false" customHeight="true" outlineLevel="0" collapsed="false"/>
    <row r="2614" customFormat="false" ht="15" hidden="false" customHeight="true" outlineLevel="0" collapsed="false"/>
    <row r="2615" customFormat="false" ht="15" hidden="false" customHeight="true" outlineLevel="0" collapsed="false"/>
    <row r="2616" customFormat="false" ht="15" hidden="false" customHeight="true" outlineLevel="0" collapsed="false"/>
    <row r="2617" customFormat="false" ht="15" hidden="false" customHeight="true" outlineLevel="0" collapsed="false"/>
    <row r="2618" customFormat="false" ht="15" hidden="false" customHeight="true" outlineLevel="0" collapsed="false"/>
    <row r="2619" customFormat="false" ht="15" hidden="false" customHeight="true" outlineLevel="0" collapsed="false"/>
    <row r="2620" customFormat="false" ht="15" hidden="false" customHeight="true" outlineLevel="0" collapsed="false"/>
    <row r="2621" customFormat="false" ht="15" hidden="false" customHeight="true" outlineLevel="0" collapsed="false"/>
    <row r="2622" customFormat="false" ht="15" hidden="false" customHeight="true" outlineLevel="0" collapsed="false"/>
    <row r="2623" customFormat="false" ht="15" hidden="false" customHeight="true" outlineLevel="0" collapsed="false"/>
    <row r="2624" customFormat="false" ht="15" hidden="false" customHeight="true" outlineLevel="0" collapsed="false"/>
    <row r="2625" customFormat="false" ht="15" hidden="false" customHeight="true" outlineLevel="0" collapsed="false"/>
    <row r="2626" customFormat="false" ht="15" hidden="false" customHeight="true" outlineLevel="0" collapsed="false"/>
    <row r="2627" customFormat="false" ht="15" hidden="false" customHeight="true" outlineLevel="0" collapsed="false"/>
    <row r="2628" customFormat="false" ht="15" hidden="false" customHeight="true" outlineLevel="0" collapsed="false"/>
    <row r="2629" customFormat="false" ht="15" hidden="false" customHeight="true" outlineLevel="0" collapsed="false"/>
    <row r="2630" customFormat="false" ht="15" hidden="false" customHeight="true" outlineLevel="0" collapsed="false"/>
    <row r="2631" customFormat="false" ht="15" hidden="false" customHeight="true" outlineLevel="0" collapsed="false"/>
    <row r="2632" customFormat="false" ht="15" hidden="false" customHeight="true" outlineLevel="0" collapsed="false"/>
    <row r="2633" customFormat="false" ht="15" hidden="false" customHeight="true" outlineLevel="0" collapsed="false"/>
    <row r="2634" customFormat="false" ht="15" hidden="false" customHeight="true" outlineLevel="0" collapsed="false"/>
    <row r="2635" customFormat="false" ht="15" hidden="false" customHeight="true" outlineLevel="0" collapsed="false"/>
    <row r="2636" customFormat="false" ht="15" hidden="false" customHeight="true" outlineLevel="0" collapsed="false"/>
    <row r="2637" customFormat="false" ht="15" hidden="false" customHeight="true" outlineLevel="0" collapsed="false"/>
    <row r="2638" customFormat="false" ht="15" hidden="false" customHeight="true" outlineLevel="0" collapsed="false"/>
    <row r="2639" customFormat="false" ht="15" hidden="false" customHeight="true" outlineLevel="0" collapsed="false"/>
    <row r="2640" customFormat="false" ht="15" hidden="false" customHeight="true" outlineLevel="0" collapsed="false"/>
    <row r="2641" customFormat="false" ht="15" hidden="false" customHeight="true" outlineLevel="0" collapsed="false"/>
    <row r="2642" customFormat="false" ht="15" hidden="false" customHeight="true" outlineLevel="0" collapsed="false"/>
    <row r="2643" customFormat="false" ht="15" hidden="false" customHeight="true" outlineLevel="0" collapsed="false"/>
    <row r="2644" customFormat="false" ht="15" hidden="false" customHeight="true" outlineLevel="0" collapsed="false"/>
    <row r="2645" customFormat="false" ht="15" hidden="false" customHeight="true" outlineLevel="0" collapsed="false"/>
    <row r="2646" customFormat="false" ht="15" hidden="false" customHeight="true" outlineLevel="0" collapsed="false"/>
    <row r="2647" customFormat="false" ht="15" hidden="false" customHeight="true" outlineLevel="0" collapsed="false"/>
    <row r="2648" customFormat="false" ht="15" hidden="false" customHeight="true" outlineLevel="0" collapsed="false"/>
    <row r="2649" customFormat="false" ht="15" hidden="false" customHeight="true" outlineLevel="0" collapsed="false"/>
    <row r="2650" customFormat="false" ht="15" hidden="false" customHeight="true" outlineLevel="0" collapsed="false"/>
    <row r="2651" customFormat="false" ht="15" hidden="false" customHeight="true" outlineLevel="0" collapsed="false"/>
    <row r="2652" customFormat="false" ht="15" hidden="false" customHeight="true" outlineLevel="0" collapsed="false"/>
    <row r="2653" customFormat="false" ht="15" hidden="false" customHeight="true" outlineLevel="0" collapsed="false"/>
    <row r="2654" customFormat="false" ht="15" hidden="false" customHeight="true" outlineLevel="0" collapsed="false"/>
    <row r="2655" customFormat="false" ht="15" hidden="false" customHeight="true" outlineLevel="0" collapsed="false"/>
    <row r="2656" customFormat="false" ht="15" hidden="false" customHeight="true" outlineLevel="0" collapsed="false"/>
    <row r="2657" customFormat="false" ht="15" hidden="false" customHeight="true" outlineLevel="0" collapsed="false"/>
    <row r="2658" customFormat="false" ht="15" hidden="false" customHeight="true" outlineLevel="0" collapsed="false"/>
    <row r="2659" customFormat="false" ht="15" hidden="false" customHeight="true" outlineLevel="0" collapsed="false"/>
    <row r="2660" customFormat="false" ht="15" hidden="false" customHeight="true" outlineLevel="0" collapsed="false"/>
    <row r="2661" customFormat="false" ht="15" hidden="false" customHeight="true" outlineLevel="0" collapsed="false"/>
    <row r="2662" customFormat="false" ht="15" hidden="false" customHeight="true" outlineLevel="0" collapsed="false"/>
    <row r="2663" customFormat="false" ht="15" hidden="false" customHeight="true" outlineLevel="0" collapsed="false"/>
    <row r="2664" customFormat="false" ht="15" hidden="false" customHeight="true" outlineLevel="0" collapsed="false"/>
    <row r="2665" customFormat="false" ht="15" hidden="false" customHeight="true" outlineLevel="0" collapsed="false"/>
    <row r="2666" customFormat="false" ht="15" hidden="false" customHeight="true" outlineLevel="0" collapsed="false"/>
    <row r="2667" customFormat="false" ht="15" hidden="false" customHeight="true" outlineLevel="0" collapsed="false"/>
    <row r="2668" customFormat="false" ht="15" hidden="false" customHeight="true" outlineLevel="0" collapsed="false"/>
    <row r="2669" customFormat="false" ht="15" hidden="false" customHeight="true" outlineLevel="0" collapsed="false"/>
    <row r="2670" customFormat="false" ht="15" hidden="false" customHeight="true" outlineLevel="0" collapsed="false"/>
    <row r="2671" customFormat="false" ht="15" hidden="false" customHeight="true" outlineLevel="0" collapsed="false"/>
    <row r="2672" customFormat="false" ht="15" hidden="false" customHeight="true" outlineLevel="0" collapsed="false"/>
    <row r="2673" customFormat="false" ht="15" hidden="false" customHeight="true" outlineLevel="0" collapsed="false"/>
    <row r="2674" customFormat="false" ht="15" hidden="false" customHeight="true" outlineLevel="0" collapsed="false"/>
    <row r="2675" customFormat="false" ht="15" hidden="false" customHeight="true" outlineLevel="0" collapsed="false"/>
    <row r="2676" customFormat="false" ht="15" hidden="false" customHeight="true" outlineLevel="0" collapsed="false"/>
    <row r="2677" customFormat="false" ht="15" hidden="false" customHeight="true" outlineLevel="0" collapsed="false"/>
    <row r="2678" customFormat="false" ht="15" hidden="false" customHeight="true" outlineLevel="0" collapsed="false"/>
    <row r="2679" customFormat="false" ht="15" hidden="false" customHeight="true" outlineLevel="0" collapsed="false"/>
    <row r="2680" customFormat="false" ht="15" hidden="false" customHeight="true" outlineLevel="0" collapsed="false"/>
    <row r="2681" customFormat="false" ht="15" hidden="false" customHeight="true" outlineLevel="0" collapsed="false"/>
    <row r="2682" customFormat="false" ht="15" hidden="false" customHeight="true" outlineLevel="0" collapsed="false"/>
    <row r="2683" customFormat="false" ht="15" hidden="false" customHeight="true" outlineLevel="0" collapsed="false"/>
    <row r="2684" customFormat="false" ht="15" hidden="false" customHeight="true" outlineLevel="0" collapsed="false"/>
    <row r="2685" customFormat="false" ht="15" hidden="false" customHeight="true" outlineLevel="0" collapsed="false"/>
    <row r="2686" customFormat="false" ht="15" hidden="false" customHeight="true" outlineLevel="0" collapsed="false"/>
    <row r="2687" customFormat="false" ht="15" hidden="false" customHeight="true" outlineLevel="0" collapsed="false"/>
    <row r="2688" customFormat="false" ht="15" hidden="false" customHeight="true" outlineLevel="0" collapsed="false"/>
    <row r="2689" customFormat="false" ht="15" hidden="false" customHeight="true" outlineLevel="0" collapsed="false"/>
    <row r="2690" customFormat="false" ht="15" hidden="false" customHeight="true" outlineLevel="0" collapsed="false"/>
    <row r="2691" customFormat="false" ht="15" hidden="false" customHeight="true" outlineLevel="0" collapsed="false"/>
    <row r="2692" customFormat="false" ht="15" hidden="false" customHeight="true" outlineLevel="0" collapsed="false"/>
    <row r="2693" customFormat="false" ht="15" hidden="false" customHeight="true" outlineLevel="0" collapsed="false"/>
    <row r="2694" customFormat="false" ht="15" hidden="false" customHeight="true" outlineLevel="0" collapsed="false"/>
    <row r="2695" customFormat="false" ht="15" hidden="false" customHeight="true" outlineLevel="0" collapsed="false"/>
    <row r="2696" customFormat="false" ht="15" hidden="false" customHeight="true" outlineLevel="0" collapsed="false"/>
    <row r="2697" customFormat="false" ht="15" hidden="false" customHeight="true" outlineLevel="0" collapsed="false"/>
    <row r="2698" customFormat="false" ht="15" hidden="false" customHeight="true" outlineLevel="0" collapsed="false"/>
    <row r="2699" customFormat="false" ht="15" hidden="false" customHeight="true" outlineLevel="0" collapsed="false"/>
    <row r="2700" customFormat="false" ht="15" hidden="false" customHeight="true" outlineLevel="0" collapsed="false"/>
    <row r="2701" customFormat="false" ht="15" hidden="false" customHeight="true" outlineLevel="0" collapsed="false"/>
    <row r="2702" customFormat="false" ht="15" hidden="false" customHeight="true" outlineLevel="0" collapsed="false"/>
    <row r="2703" customFormat="false" ht="15" hidden="false" customHeight="true" outlineLevel="0" collapsed="false"/>
    <row r="2704" customFormat="false" ht="15" hidden="false" customHeight="true" outlineLevel="0" collapsed="false"/>
    <row r="2705" customFormat="false" ht="15" hidden="false" customHeight="true" outlineLevel="0" collapsed="false"/>
    <row r="2706" customFormat="false" ht="15" hidden="false" customHeight="true" outlineLevel="0" collapsed="false"/>
    <row r="2707" customFormat="false" ht="15" hidden="false" customHeight="true" outlineLevel="0" collapsed="false"/>
    <row r="2708" customFormat="false" ht="15" hidden="false" customHeight="true" outlineLevel="0" collapsed="false"/>
    <row r="2709" customFormat="false" ht="15" hidden="false" customHeight="true" outlineLevel="0" collapsed="false"/>
    <row r="2710" customFormat="false" ht="15" hidden="false" customHeight="true" outlineLevel="0" collapsed="false"/>
    <row r="2711" customFormat="false" ht="15" hidden="false" customHeight="true" outlineLevel="0" collapsed="false"/>
    <row r="2712" customFormat="false" ht="15" hidden="false" customHeight="true" outlineLevel="0" collapsed="false"/>
    <row r="2713" customFormat="false" ht="15" hidden="false" customHeight="true" outlineLevel="0" collapsed="false"/>
    <row r="2714" customFormat="false" ht="15" hidden="false" customHeight="true" outlineLevel="0" collapsed="false"/>
    <row r="2715" customFormat="false" ht="15" hidden="false" customHeight="true" outlineLevel="0" collapsed="false"/>
    <row r="2716" customFormat="false" ht="15" hidden="false" customHeight="true" outlineLevel="0" collapsed="false"/>
    <row r="2717" customFormat="false" ht="15" hidden="false" customHeight="true" outlineLevel="0" collapsed="false"/>
    <row r="2718" customFormat="false" ht="15" hidden="false" customHeight="true" outlineLevel="0" collapsed="false"/>
    <row r="2719" customFormat="false" ht="15" hidden="false" customHeight="true" outlineLevel="0" collapsed="false"/>
    <row r="2720" customFormat="false" ht="15" hidden="false" customHeight="true" outlineLevel="0" collapsed="false"/>
    <row r="2721" customFormat="false" ht="15" hidden="false" customHeight="true" outlineLevel="0" collapsed="false"/>
    <row r="2722" customFormat="false" ht="15" hidden="false" customHeight="true" outlineLevel="0" collapsed="false"/>
    <row r="2723" customFormat="false" ht="15" hidden="false" customHeight="true" outlineLevel="0" collapsed="false"/>
    <row r="2724" customFormat="false" ht="15" hidden="false" customHeight="true" outlineLevel="0" collapsed="false"/>
    <row r="2725" customFormat="false" ht="15" hidden="false" customHeight="true" outlineLevel="0" collapsed="false"/>
    <row r="2726" customFormat="false" ht="15" hidden="false" customHeight="true" outlineLevel="0" collapsed="false"/>
    <row r="2727" customFormat="false" ht="15" hidden="false" customHeight="true" outlineLevel="0" collapsed="false"/>
    <row r="2728" customFormat="false" ht="15" hidden="false" customHeight="true" outlineLevel="0" collapsed="false"/>
    <row r="2729" customFormat="false" ht="15" hidden="false" customHeight="true" outlineLevel="0" collapsed="false"/>
    <row r="2730" customFormat="false" ht="15" hidden="false" customHeight="true" outlineLevel="0" collapsed="false"/>
    <row r="2731" customFormat="false" ht="15" hidden="false" customHeight="true" outlineLevel="0" collapsed="false"/>
    <row r="2732" customFormat="false" ht="15" hidden="false" customHeight="true" outlineLevel="0" collapsed="false"/>
    <row r="2733" customFormat="false" ht="15" hidden="false" customHeight="true" outlineLevel="0" collapsed="false"/>
    <row r="2734" customFormat="false" ht="15" hidden="false" customHeight="true" outlineLevel="0" collapsed="false"/>
    <row r="2735" customFormat="false" ht="15" hidden="false" customHeight="true" outlineLevel="0" collapsed="false"/>
    <row r="2736" customFormat="false" ht="15" hidden="false" customHeight="true" outlineLevel="0" collapsed="false"/>
    <row r="2737" customFormat="false" ht="15" hidden="false" customHeight="true" outlineLevel="0" collapsed="false"/>
    <row r="2738" customFormat="false" ht="15" hidden="false" customHeight="true" outlineLevel="0" collapsed="false"/>
    <row r="2739" customFormat="false" ht="15" hidden="false" customHeight="true" outlineLevel="0" collapsed="false"/>
    <row r="2740" customFormat="false" ht="15" hidden="false" customHeight="true" outlineLevel="0" collapsed="false"/>
    <row r="2741" customFormat="false" ht="15" hidden="false" customHeight="true" outlineLevel="0" collapsed="false"/>
    <row r="2742" customFormat="false" ht="15" hidden="false" customHeight="true" outlineLevel="0" collapsed="false"/>
    <row r="2743" customFormat="false" ht="15" hidden="false" customHeight="true" outlineLevel="0" collapsed="false"/>
    <row r="2744" customFormat="false" ht="15" hidden="false" customHeight="true" outlineLevel="0" collapsed="false"/>
    <row r="2745" customFormat="false" ht="15" hidden="false" customHeight="true" outlineLevel="0" collapsed="false"/>
    <row r="2746" customFormat="false" ht="15" hidden="false" customHeight="true" outlineLevel="0" collapsed="false"/>
    <row r="2747" customFormat="false" ht="15" hidden="false" customHeight="true" outlineLevel="0" collapsed="false"/>
    <row r="2748" customFormat="false" ht="15" hidden="false" customHeight="true" outlineLevel="0" collapsed="false"/>
    <row r="2749" customFormat="false" ht="15" hidden="false" customHeight="true" outlineLevel="0" collapsed="false"/>
    <row r="2750" customFormat="false" ht="15" hidden="false" customHeight="true" outlineLevel="0" collapsed="false"/>
    <row r="2751" customFormat="false" ht="15" hidden="false" customHeight="true" outlineLevel="0" collapsed="false"/>
    <row r="2752" customFormat="false" ht="15" hidden="false" customHeight="true" outlineLevel="0" collapsed="false"/>
    <row r="2753" customFormat="false" ht="15" hidden="false" customHeight="true" outlineLevel="0" collapsed="false"/>
    <row r="2754" customFormat="false" ht="15" hidden="false" customHeight="true" outlineLevel="0" collapsed="false"/>
    <row r="2755" customFormat="false" ht="15" hidden="false" customHeight="true" outlineLevel="0" collapsed="false"/>
    <row r="2756" customFormat="false" ht="15" hidden="false" customHeight="true" outlineLevel="0" collapsed="false"/>
    <row r="2757" customFormat="false" ht="15" hidden="false" customHeight="true" outlineLevel="0" collapsed="false"/>
    <row r="2758" customFormat="false" ht="15" hidden="false" customHeight="true" outlineLevel="0" collapsed="false"/>
    <row r="2759" customFormat="false" ht="15" hidden="false" customHeight="true" outlineLevel="0" collapsed="false"/>
    <row r="2760" customFormat="false" ht="15" hidden="false" customHeight="true" outlineLevel="0" collapsed="false"/>
    <row r="2761" customFormat="false" ht="15" hidden="false" customHeight="true" outlineLevel="0" collapsed="false"/>
    <row r="2762" customFormat="false" ht="15" hidden="false" customHeight="true" outlineLevel="0" collapsed="false"/>
    <row r="2763" customFormat="false" ht="15" hidden="false" customHeight="true" outlineLevel="0" collapsed="false"/>
    <row r="2764" customFormat="false" ht="15" hidden="false" customHeight="true" outlineLevel="0" collapsed="false"/>
    <row r="2765" customFormat="false" ht="15" hidden="false" customHeight="true" outlineLevel="0" collapsed="false"/>
    <row r="2766" customFormat="false" ht="15" hidden="false" customHeight="true" outlineLevel="0" collapsed="false"/>
    <row r="2767" customFormat="false" ht="15" hidden="false" customHeight="true" outlineLevel="0" collapsed="false"/>
    <row r="2768" customFormat="false" ht="15" hidden="false" customHeight="true" outlineLevel="0" collapsed="false"/>
    <row r="2769" customFormat="false" ht="15" hidden="false" customHeight="true" outlineLevel="0" collapsed="false"/>
    <row r="2770" customFormat="false" ht="15" hidden="false" customHeight="true" outlineLevel="0" collapsed="false"/>
    <row r="2771" customFormat="false" ht="15" hidden="false" customHeight="true" outlineLevel="0" collapsed="false"/>
    <row r="2772" customFormat="false" ht="15" hidden="false" customHeight="true" outlineLevel="0" collapsed="false"/>
    <row r="2773" customFormat="false" ht="15" hidden="false" customHeight="true" outlineLevel="0" collapsed="false"/>
    <row r="2774" customFormat="false" ht="15" hidden="false" customHeight="true" outlineLevel="0" collapsed="false"/>
    <row r="2775" customFormat="false" ht="15" hidden="false" customHeight="true" outlineLevel="0" collapsed="false"/>
    <row r="2776" customFormat="false" ht="15" hidden="false" customHeight="true" outlineLevel="0" collapsed="false"/>
    <row r="2777" customFormat="false" ht="15" hidden="false" customHeight="true" outlineLevel="0" collapsed="false"/>
    <row r="2778" customFormat="false" ht="15" hidden="false" customHeight="true" outlineLevel="0" collapsed="false"/>
    <row r="2779" customFormat="false" ht="15" hidden="false" customHeight="true" outlineLevel="0" collapsed="false"/>
    <row r="2780" customFormat="false" ht="15" hidden="false" customHeight="true" outlineLevel="0" collapsed="false"/>
    <row r="2781" customFormat="false" ht="15" hidden="false" customHeight="true" outlineLevel="0" collapsed="false"/>
    <row r="2782" customFormat="false" ht="15" hidden="false" customHeight="true" outlineLevel="0" collapsed="false"/>
    <row r="2783" customFormat="false" ht="15" hidden="false" customHeight="true" outlineLevel="0" collapsed="false"/>
    <row r="2784" customFormat="false" ht="15" hidden="false" customHeight="true" outlineLevel="0" collapsed="false"/>
    <row r="2785" customFormat="false" ht="15" hidden="false" customHeight="true" outlineLevel="0" collapsed="false"/>
    <row r="2786" customFormat="false" ht="15" hidden="false" customHeight="true" outlineLevel="0" collapsed="false"/>
    <row r="2787" customFormat="false" ht="15" hidden="false" customHeight="true" outlineLevel="0" collapsed="false"/>
    <row r="2788" customFormat="false" ht="15" hidden="false" customHeight="true" outlineLevel="0" collapsed="false"/>
    <row r="2789" customFormat="false" ht="15" hidden="false" customHeight="true" outlineLevel="0" collapsed="false"/>
    <row r="2790" customFormat="false" ht="15" hidden="false" customHeight="true" outlineLevel="0" collapsed="false"/>
    <row r="2791" customFormat="false" ht="15" hidden="false" customHeight="true" outlineLevel="0" collapsed="false"/>
    <row r="2792" customFormat="false" ht="15" hidden="false" customHeight="true" outlineLevel="0" collapsed="false"/>
    <row r="2793" customFormat="false" ht="15" hidden="false" customHeight="true" outlineLevel="0" collapsed="false"/>
    <row r="2794" customFormat="false" ht="15" hidden="false" customHeight="true" outlineLevel="0" collapsed="false"/>
    <row r="2795" customFormat="false" ht="15" hidden="false" customHeight="true" outlineLevel="0" collapsed="false"/>
    <row r="2796" customFormat="false" ht="15" hidden="false" customHeight="true" outlineLevel="0" collapsed="false"/>
    <row r="2797" customFormat="false" ht="15" hidden="false" customHeight="true" outlineLevel="0" collapsed="false"/>
    <row r="2798" customFormat="false" ht="15" hidden="false" customHeight="true" outlineLevel="0" collapsed="false"/>
    <row r="2799" customFormat="false" ht="15" hidden="false" customHeight="true" outlineLevel="0" collapsed="false"/>
    <row r="2800" customFormat="false" ht="15" hidden="false" customHeight="true" outlineLevel="0" collapsed="false"/>
    <row r="2801" customFormat="false" ht="15" hidden="false" customHeight="true" outlineLevel="0" collapsed="false"/>
    <row r="2802" customFormat="false" ht="15" hidden="false" customHeight="true" outlineLevel="0" collapsed="false"/>
    <row r="2803" customFormat="false" ht="15" hidden="false" customHeight="true" outlineLevel="0" collapsed="false"/>
    <row r="2804" customFormat="false" ht="15" hidden="false" customHeight="true" outlineLevel="0" collapsed="false"/>
    <row r="2805" customFormat="false" ht="15" hidden="false" customHeight="true" outlineLevel="0" collapsed="false"/>
    <row r="2806" customFormat="false" ht="15" hidden="false" customHeight="true" outlineLevel="0" collapsed="false"/>
    <row r="2807" customFormat="false" ht="15" hidden="false" customHeight="true" outlineLevel="0" collapsed="false"/>
    <row r="2808" customFormat="false" ht="15" hidden="false" customHeight="true" outlineLevel="0" collapsed="false"/>
    <row r="2809" customFormat="false" ht="15" hidden="false" customHeight="true" outlineLevel="0" collapsed="false"/>
    <row r="2810" customFormat="false" ht="15" hidden="false" customHeight="true" outlineLevel="0" collapsed="false"/>
    <row r="2811" customFormat="false" ht="15" hidden="false" customHeight="true" outlineLevel="0" collapsed="false"/>
    <row r="2812" customFormat="false" ht="15" hidden="false" customHeight="true" outlineLevel="0" collapsed="false"/>
    <row r="2813" customFormat="false" ht="15" hidden="false" customHeight="true" outlineLevel="0" collapsed="false"/>
    <row r="2814" customFormat="false" ht="15" hidden="false" customHeight="true" outlineLevel="0" collapsed="false"/>
    <row r="2815" customFormat="false" ht="15" hidden="false" customHeight="true" outlineLevel="0" collapsed="false"/>
    <row r="2816" customFormat="false" ht="15" hidden="false" customHeight="true" outlineLevel="0" collapsed="false"/>
    <row r="2817" customFormat="false" ht="15" hidden="false" customHeight="true" outlineLevel="0" collapsed="false"/>
    <row r="2818" customFormat="false" ht="15" hidden="false" customHeight="true" outlineLevel="0" collapsed="false"/>
    <row r="2819" customFormat="false" ht="15" hidden="false" customHeight="true" outlineLevel="0" collapsed="false"/>
    <row r="2820" customFormat="false" ht="15" hidden="false" customHeight="true" outlineLevel="0" collapsed="false"/>
    <row r="2821" customFormat="false" ht="15" hidden="false" customHeight="true" outlineLevel="0" collapsed="false"/>
    <row r="2822" customFormat="false" ht="15" hidden="false" customHeight="true" outlineLevel="0" collapsed="false"/>
    <row r="2823" customFormat="false" ht="15" hidden="false" customHeight="true" outlineLevel="0" collapsed="false"/>
    <row r="2824" customFormat="false" ht="15" hidden="false" customHeight="true" outlineLevel="0" collapsed="false"/>
    <row r="2825" customFormat="false" ht="15" hidden="false" customHeight="true" outlineLevel="0" collapsed="false"/>
    <row r="2826" customFormat="false" ht="15" hidden="false" customHeight="true" outlineLevel="0" collapsed="false"/>
    <row r="2827" customFormat="false" ht="15" hidden="false" customHeight="true" outlineLevel="0" collapsed="false"/>
    <row r="2828" customFormat="false" ht="15" hidden="false" customHeight="true" outlineLevel="0" collapsed="false"/>
    <row r="2829" customFormat="false" ht="15" hidden="false" customHeight="true" outlineLevel="0" collapsed="false"/>
    <row r="2830" customFormat="false" ht="15" hidden="false" customHeight="true" outlineLevel="0" collapsed="false"/>
    <row r="2831" customFormat="false" ht="15" hidden="false" customHeight="true" outlineLevel="0" collapsed="false"/>
    <row r="2832" customFormat="false" ht="15" hidden="false" customHeight="true" outlineLevel="0" collapsed="false"/>
    <row r="2833" customFormat="false" ht="15" hidden="false" customHeight="true" outlineLevel="0" collapsed="false"/>
    <row r="2834" customFormat="false" ht="15" hidden="false" customHeight="true" outlineLevel="0" collapsed="false"/>
    <row r="2835" customFormat="false" ht="15" hidden="false" customHeight="true" outlineLevel="0" collapsed="false"/>
    <row r="2836" customFormat="false" ht="15" hidden="false" customHeight="true" outlineLevel="0" collapsed="false"/>
    <row r="2837" customFormat="false" ht="15" hidden="false" customHeight="true" outlineLevel="0" collapsed="false"/>
    <row r="2838" customFormat="false" ht="15" hidden="false" customHeight="true" outlineLevel="0" collapsed="false"/>
    <row r="2839" customFormat="false" ht="15" hidden="false" customHeight="true" outlineLevel="0" collapsed="false"/>
    <row r="2840" customFormat="false" ht="15" hidden="false" customHeight="true" outlineLevel="0" collapsed="false"/>
    <row r="2841" customFormat="false" ht="15" hidden="false" customHeight="true" outlineLevel="0" collapsed="false"/>
    <row r="2842" customFormat="false" ht="15" hidden="false" customHeight="true" outlineLevel="0" collapsed="false"/>
    <row r="2843" customFormat="false" ht="15" hidden="false" customHeight="true" outlineLevel="0" collapsed="false"/>
    <row r="2844" customFormat="false" ht="15" hidden="false" customHeight="true" outlineLevel="0" collapsed="false"/>
    <row r="2845" customFormat="false" ht="15" hidden="false" customHeight="true" outlineLevel="0" collapsed="false"/>
    <row r="2846" customFormat="false" ht="15" hidden="false" customHeight="true" outlineLevel="0" collapsed="false"/>
    <row r="2847" customFormat="false" ht="15" hidden="false" customHeight="true" outlineLevel="0" collapsed="false"/>
    <row r="2848" customFormat="false" ht="15" hidden="false" customHeight="true" outlineLevel="0" collapsed="false"/>
    <row r="2849" customFormat="false" ht="15" hidden="false" customHeight="true" outlineLevel="0" collapsed="false"/>
    <row r="2850" customFormat="false" ht="15" hidden="false" customHeight="true" outlineLevel="0" collapsed="false"/>
    <row r="2851" customFormat="false" ht="15" hidden="false" customHeight="true" outlineLevel="0" collapsed="false"/>
    <row r="2852" customFormat="false" ht="15" hidden="false" customHeight="true" outlineLevel="0" collapsed="false"/>
    <row r="2853" customFormat="false" ht="15" hidden="false" customHeight="true" outlineLevel="0" collapsed="false"/>
    <row r="2854" customFormat="false" ht="15" hidden="false" customHeight="true" outlineLevel="0" collapsed="false"/>
    <row r="2855" customFormat="false" ht="15" hidden="false" customHeight="true" outlineLevel="0" collapsed="false"/>
    <row r="2856" customFormat="false" ht="15" hidden="false" customHeight="true" outlineLevel="0" collapsed="false"/>
    <row r="2857" customFormat="false" ht="15" hidden="false" customHeight="true" outlineLevel="0" collapsed="false"/>
    <row r="2858" customFormat="false" ht="15" hidden="false" customHeight="true" outlineLevel="0" collapsed="false"/>
    <row r="2859" customFormat="false" ht="15" hidden="false" customHeight="true" outlineLevel="0" collapsed="false"/>
    <row r="2860" customFormat="false" ht="15" hidden="false" customHeight="true" outlineLevel="0" collapsed="false"/>
    <row r="2861" customFormat="false" ht="15" hidden="false" customHeight="true" outlineLevel="0" collapsed="false"/>
    <row r="2862" customFormat="false" ht="15" hidden="false" customHeight="true" outlineLevel="0" collapsed="false"/>
    <row r="2863" customFormat="false" ht="15" hidden="false" customHeight="true" outlineLevel="0" collapsed="false"/>
    <row r="2864" customFormat="false" ht="15" hidden="false" customHeight="true" outlineLevel="0" collapsed="false"/>
    <row r="2865" customFormat="false" ht="15" hidden="false" customHeight="true" outlineLevel="0" collapsed="false"/>
    <row r="2866" customFormat="false" ht="15" hidden="false" customHeight="true" outlineLevel="0" collapsed="false"/>
    <row r="2867" customFormat="false" ht="15" hidden="false" customHeight="true" outlineLevel="0" collapsed="false"/>
    <row r="2868" customFormat="false" ht="15" hidden="false" customHeight="true" outlineLevel="0" collapsed="false"/>
    <row r="2869" customFormat="false" ht="15" hidden="false" customHeight="true" outlineLevel="0" collapsed="false"/>
    <row r="2870" customFormat="false" ht="15" hidden="false" customHeight="true" outlineLevel="0" collapsed="false"/>
    <row r="2871" customFormat="false" ht="15" hidden="false" customHeight="true" outlineLevel="0" collapsed="false"/>
    <row r="2872" customFormat="false" ht="15" hidden="false" customHeight="true" outlineLevel="0" collapsed="false"/>
    <row r="2873" customFormat="false" ht="15" hidden="false" customHeight="true" outlineLevel="0" collapsed="false"/>
    <row r="2874" customFormat="false" ht="15" hidden="false" customHeight="true" outlineLevel="0" collapsed="false"/>
    <row r="2875" customFormat="false" ht="15" hidden="false" customHeight="true" outlineLevel="0" collapsed="false"/>
    <row r="2876" customFormat="false" ht="15" hidden="false" customHeight="true" outlineLevel="0" collapsed="false"/>
    <row r="2877" customFormat="false" ht="15" hidden="false" customHeight="true" outlineLevel="0" collapsed="false"/>
    <row r="2878" customFormat="false" ht="15" hidden="false" customHeight="true" outlineLevel="0" collapsed="false"/>
    <row r="2879" customFormat="false" ht="15" hidden="false" customHeight="true" outlineLevel="0" collapsed="false"/>
    <row r="2880" customFormat="false" ht="15" hidden="false" customHeight="true" outlineLevel="0" collapsed="false"/>
    <row r="2881" customFormat="false" ht="15" hidden="false" customHeight="true" outlineLevel="0" collapsed="false"/>
    <row r="2882" customFormat="false" ht="15" hidden="false" customHeight="true" outlineLevel="0" collapsed="false"/>
    <row r="2883" customFormat="false" ht="15" hidden="false" customHeight="true" outlineLevel="0" collapsed="false"/>
    <row r="2884" customFormat="false" ht="15" hidden="false" customHeight="true" outlineLevel="0" collapsed="false"/>
    <row r="2885" customFormat="false" ht="15" hidden="false" customHeight="true" outlineLevel="0" collapsed="false"/>
    <row r="2886" customFormat="false" ht="15" hidden="false" customHeight="true" outlineLevel="0" collapsed="false"/>
    <row r="2887" customFormat="false" ht="15" hidden="false" customHeight="true" outlineLevel="0" collapsed="false"/>
    <row r="2888" customFormat="false" ht="15" hidden="false" customHeight="true" outlineLevel="0" collapsed="false"/>
    <row r="2889" customFormat="false" ht="15" hidden="false" customHeight="true" outlineLevel="0" collapsed="false"/>
    <row r="2890" customFormat="false" ht="15" hidden="false" customHeight="true" outlineLevel="0" collapsed="false"/>
    <row r="2891" customFormat="false" ht="15" hidden="false" customHeight="true" outlineLevel="0" collapsed="false"/>
    <row r="2892" customFormat="false" ht="15" hidden="false" customHeight="true" outlineLevel="0" collapsed="false"/>
    <row r="2893" customFormat="false" ht="15" hidden="false" customHeight="true" outlineLevel="0" collapsed="false"/>
    <row r="2894" customFormat="false" ht="15" hidden="false" customHeight="true" outlineLevel="0" collapsed="false"/>
    <row r="2895" customFormat="false" ht="15" hidden="false" customHeight="true" outlineLevel="0" collapsed="false"/>
    <row r="2896" customFormat="false" ht="15" hidden="false" customHeight="true" outlineLevel="0" collapsed="false"/>
    <row r="2897" customFormat="false" ht="15" hidden="false" customHeight="true" outlineLevel="0" collapsed="false"/>
    <row r="2898" customFormat="false" ht="15" hidden="false" customHeight="true" outlineLevel="0" collapsed="false"/>
    <row r="2899" customFormat="false" ht="15" hidden="false" customHeight="true" outlineLevel="0" collapsed="false"/>
    <row r="2900" customFormat="false" ht="15" hidden="false" customHeight="true" outlineLevel="0" collapsed="false"/>
    <row r="2901" customFormat="false" ht="15" hidden="false" customHeight="true" outlineLevel="0" collapsed="false"/>
    <row r="2902" customFormat="false" ht="15" hidden="false" customHeight="true" outlineLevel="0" collapsed="false"/>
    <row r="2903" customFormat="false" ht="15" hidden="false" customHeight="true" outlineLevel="0" collapsed="false"/>
    <row r="2904" customFormat="false" ht="15" hidden="false" customHeight="true" outlineLevel="0" collapsed="false"/>
    <row r="2905" customFormat="false" ht="15" hidden="false" customHeight="true" outlineLevel="0" collapsed="false"/>
    <row r="2906" customFormat="false" ht="15" hidden="false" customHeight="true" outlineLevel="0" collapsed="false"/>
    <row r="2907" customFormat="false" ht="15" hidden="false" customHeight="true" outlineLevel="0" collapsed="false"/>
    <row r="2908" customFormat="false" ht="15" hidden="false" customHeight="true" outlineLevel="0" collapsed="false"/>
    <row r="2909" customFormat="false" ht="15" hidden="false" customHeight="true" outlineLevel="0" collapsed="false"/>
    <row r="2910" customFormat="false" ht="15" hidden="false" customHeight="true" outlineLevel="0" collapsed="false"/>
    <row r="2911" customFormat="false" ht="15" hidden="false" customHeight="true" outlineLevel="0" collapsed="false"/>
    <row r="2912" customFormat="false" ht="15" hidden="false" customHeight="true" outlineLevel="0" collapsed="false"/>
    <row r="2913" customFormat="false" ht="15" hidden="false" customHeight="true" outlineLevel="0" collapsed="false"/>
    <row r="2914" customFormat="false" ht="15" hidden="false" customHeight="true" outlineLevel="0" collapsed="false"/>
    <row r="2915" customFormat="false" ht="15" hidden="false" customHeight="true" outlineLevel="0" collapsed="false"/>
    <row r="2916" customFormat="false" ht="15" hidden="false" customHeight="true" outlineLevel="0" collapsed="false"/>
    <row r="2917" customFormat="false" ht="15" hidden="false" customHeight="true" outlineLevel="0" collapsed="false"/>
    <row r="2918" customFormat="false" ht="15" hidden="false" customHeight="true" outlineLevel="0" collapsed="false"/>
    <row r="2919" customFormat="false" ht="15" hidden="false" customHeight="true" outlineLevel="0" collapsed="false"/>
    <row r="2920" customFormat="false" ht="15" hidden="false" customHeight="true" outlineLevel="0" collapsed="false"/>
    <row r="2921" customFormat="false" ht="15" hidden="false" customHeight="true" outlineLevel="0" collapsed="false"/>
    <row r="2922" customFormat="false" ht="15" hidden="false" customHeight="true" outlineLevel="0" collapsed="false"/>
    <row r="2923" customFormat="false" ht="15" hidden="false" customHeight="true" outlineLevel="0" collapsed="false"/>
    <row r="2924" customFormat="false" ht="15" hidden="false" customHeight="true" outlineLevel="0" collapsed="false"/>
    <row r="2925" customFormat="false" ht="15" hidden="false" customHeight="true" outlineLevel="0" collapsed="false"/>
    <row r="2926" customFormat="false" ht="15" hidden="false" customHeight="true" outlineLevel="0" collapsed="false"/>
    <row r="2927" customFormat="false" ht="15" hidden="false" customHeight="true" outlineLevel="0" collapsed="false"/>
    <row r="2928" customFormat="false" ht="15" hidden="false" customHeight="true" outlineLevel="0" collapsed="false"/>
    <row r="2929" customFormat="false" ht="15" hidden="false" customHeight="true" outlineLevel="0" collapsed="false"/>
    <row r="2930" customFormat="false" ht="15" hidden="false" customHeight="true" outlineLevel="0" collapsed="false"/>
    <row r="2931" customFormat="false" ht="15" hidden="false" customHeight="true" outlineLevel="0" collapsed="false"/>
    <row r="2932" customFormat="false" ht="15" hidden="false" customHeight="true" outlineLevel="0" collapsed="false"/>
    <row r="2933" customFormat="false" ht="15" hidden="false" customHeight="true" outlineLevel="0" collapsed="false"/>
    <row r="2934" customFormat="false" ht="15" hidden="false" customHeight="true" outlineLevel="0" collapsed="false"/>
    <row r="2935" customFormat="false" ht="15" hidden="false" customHeight="true" outlineLevel="0" collapsed="false"/>
    <row r="2936" customFormat="false" ht="15" hidden="false" customHeight="true" outlineLevel="0" collapsed="false"/>
    <row r="2937" customFormat="false" ht="15" hidden="false" customHeight="true" outlineLevel="0" collapsed="false"/>
    <row r="2938" customFormat="false" ht="15" hidden="false" customHeight="true" outlineLevel="0" collapsed="false"/>
    <row r="2939" customFormat="false" ht="15" hidden="false" customHeight="true" outlineLevel="0" collapsed="false"/>
    <row r="2940" customFormat="false" ht="15" hidden="false" customHeight="true" outlineLevel="0" collapsed="false"/>
    <row r="2941" customFormat="false" ht="15" hidden="false" customHeight="true" outlineLevel="0" collapsed="false"/>
    <row r="2942" customFormat="false" ht="15" hidden="false" customHeight="true" outlineLevel="0" collapsed="false"/>
    <row r="2943" customFormat="false" ht="15" hidden="false" customHeight="true" outlineLevel="0" collapsed="false"/>
    <row r="2944" customFormat="false" ht="15" hidden="false" customHeight="true" outlineLevel="0" collapsed="false"/>
    <row r="2945" customFormat="false" ht="15" hidden="false" customHeight="true" outlineLevel="0" collapsed="false"/>
    <row r="2946" customFormat="false" ht="15" hidden="false" customHeight="true" outlineLevel="0" collapsed="false"/>
    <row r="2947" customFormat="false" ht="15" hidden="false" customHeight="true" outlineLevel="0" collapsed="false"/>
    <row r="2948" customFormat="false" ht="15" hidden="false" customHeight="true" outlineLevel="0" collapsed="false"/>
    <row r="2949" customFormat="false" ht="15" hidden="false" customHeight="true" outlineLevel="0" collapsed="false"/>
    <row r="2950" customFormat="false" ht="15" hidden="false" customHeight="true" outlineLevel="0" collapsed="false"/>
    <row r="2951" customFormat="false" ht="15" hidden="false" customHeight="true" outlineLevel="0" collapsed="false"/>
    <row r="2952" customFormat="false" ht="15" hidden="false" customHeight="true" outlineLevel="0" collapsed="false"/>
    <row r="2953" customFormat="false" ht="15" hidden="false" customHeight="true" outlineLevel="0" collapsed="false"/>
    <row r="2954" customFormat="false" ht="15" hidden="false" customHeight="true" outlineLevel="0" collapsed="false"/>
    <row r="2955" customFormat="false" ht="15" hidden="false" customHeight="true" outlineLevel="0" collapsed="false"/>
    <row r="2956" customFormat="false" ht="15" hidden="false" customHeight="true" outlineLevel="0" collapsed="false"/>
    <row r="2957" customFormat="false" ht="15" hidden="false" customHeight="true" outlineLevel="0" collapsed="false"/>
    <row r="2958" customFormat="false" ht="15" hidden="false" customHeight="true" outlineLevel="0" collapsed="false"/>
    <row r="2959" customFormat="false" ht="15" hidden="false" customHeight="true" outlineLevel="0" collapsed="false"/>
    <row r="2960" customFormat="false" ht="15" hidden="false" customHeight="true" outlineLevel="0" collapsed="false"/>
    <row r="2961" customFormat="false" ht="15" hidden="false" customHeight="true" outlineLevel="0" collapsed="false"/>
    <row r="2962" customFormat="false" ht="15" hidden="false" customHeight="true" outlineLevel="0" collapsed="false"/>
    <row r="2963" customFormat="false" ht="15" hidden="false" customHeight="true" outlineLevel="0" collapsed="false"/>
    <row r="2964" customFormat="false" ht="15" hidden="false" customHeight="true" outlineLevel="0" collapsed="false"/>
    <row r="2965" customFormat="false" ht="15" hidden="false" customHeight="true" outlineLevel="0" collapsed="false"/>
    <row r="2966" customFormat="false" ht="15" hidden="false" customHeight="true" outlineLevel="0" collapsed="false"/>
    <row r="2967" customFormat="false" ht="15" hidden="false" customHeight="true" outlineLevel="0" collapsed="false"/>
    <row r="2968" customFormat="false" ht="15" hidden="false" customHeight="true" outlineLevel="0" collapsed="false"/>
    <row r="2969" customFormat="false" ht="15" hidden="false" customHeight="true" outlineLevel="0" collapsed="false"/>
    <row r="2970" customFormat="false" ht="15" hidden="false" customHeight="true" outlineLevel="0" collapsed="false"/>
    <row r="2971" customFormat="false" ht="15" hidden="false" customHeight="true" outlineLevel="0" collapsed="false"/>
    <row r="2972" customFormat="false" ht="15" hidden="false" customHeight="true" outlineLevel="0" collapsed="false"/>
    <row r="2973" customFormat="false" ht="15" hidden="false" customHeight="true" outlineLevel="0" collapsed="false"/>
    <row r="2974" customFormat="false" ht="15" hidden="false" customHeight="true" outlineLevel="0" collapsed="false"/>
    <row r="2975" customFormat="false" ht="15" hidden="false" customHeight="true" outlineLevel="0" collapsed="false"/>
    <row r="2976" customFormat="false" ht="15" hidden="false" customHeight="true" outlineLevel="0" collapsed="false"/>
    <row r="2977" customFormat="false" ht="15" hidden="false" customHeight="true" outlineLevel="0" collapsed="false"/>
    <row r="2978" customFormat="false" ht="15" hidden="false" customHeight="true" outlineLevel="0" collapsed="false"/>
    <row r="2979" customFormat="false" ht="15" hidden="false" customHeight="true" outlineLevel="0" collapsed="false"/>
    <row r="2980" customFormat="false" ht="15" hidden="false" customHeight="true" outlineLevel="0" collapsed="false"/>
    <row r="2981" customFormat="false" ht="15" hidden="false" customHeight="true" outlineLevel="0" collapsed="false"/>
    <row r="2982" customFormat="false" ht="15" hidden="false" customHeight="true" outlineLevel="0" collapsed="false"/>
    <row r="2983" customFormat="false" ht="15" hidden="false" customHeight="true" outlineLevel="0" collapsed="false"/>
    <row r="2984" customFormat="false" ht="15" hidden="false" customHeight="true" outlineLevel="0" collapsed="false"/>
    <row r="2985" customFormat="false" ht="15" hidden="false" customHeight="true" outlineLevel="0" collapsed="false"/>
    <row r="2986" customFormat="false" ht="15" hidden="false" customHeight="true" outlineLevel="0" collapsed="false"/>
    <row r="2987" customFormat="false" ht="15" hidden="false" customHeight="true" outlineLevel="0" collapsed="false"/>
    <row r="2988" customFormat="false" ht="15" hidden="false" customHeight="true" outlineLevel="0" collapsed="false"/>
    <row r="2989" customFormat="false" ht="15" hidden="false" customHeight="true" outlineLevel="0" collapsed="false"/>
    <row r="2990" customFormat="false" ht="15" hidden="false" customHeight="true" outlineLevel="0" collapsed="false"/>
    <row r="2991" customFormat="false" ht="15" hidden="false" customHeight="true" outlineLevel="0" collapsed="false"/>
    <row r="2992" customFormat="false" ht="15" hidden="false" customHeight="true" outlineLevel="0" collapsed="false"/>
    <row r="2993" customFormat="false" ht="15" hidden="false" customHeight="true" outlineLevel="0" collapsed="false"/>
    <row r="2994" customFormat="false" ht="15" hidden="false" customHeight="true" outlineLevel="0" collapsed="false"/>
    <row r="2995" customFormat="false" ht="15" hidden="false" customHeight="true" outlineLevel="0" collapsed="false"/>
    <row r="2996" customFormat="false" ht="15" hidden="false" customHeight="true" outlineLevel="0" collapsed="false"/>
    <row r="2997" customFormat="false" ht="15" hidden="false" customHeight="true" outlineLevel="0" collapsed="false"/>
    <row r="2998" customFormat="false" ht="15" hidden="false" customHeight="true" outlineLevel="0" collapsed="false"/>
    <row r="2999" customFormat="false" ht="15" hidden="false" customHeight="true" outlineLevel="0" collapsed="false"/>
    <row r="3000" customFormat="false" ht="15" hidden="false" customHeight="true" outlineLevel="0" collapsed="false"/>
    <row r="3001" customFormat="false" ht="15" hidden="false" customHeight="true" outlineLevel="0" collapsed="false"/>
    <row r="3002" customFormat="false" ht="15" hidden="false" customHeight="true" outlineLevel="0" collapsed="false"/>
    <row r="3003" customFormat="false" ht="15" hidden="false" customHeight="true" outlineLevel="0" collapsed="false"/>
    <row r="3004" customFormat="false" ht="15" hidden="false" customHeight="true" outlineLevel="0" collapsed="false"/>
    <row r="3005" customFormat="false" ht="15" hidden="false" customHeight="true" outlineLevel="0" collapsed="false"/>
    <row r="3006" customFormat="false" ht="15" hidden="false" customHeight="true" outlineLevel="0" collapsed="false"/>
    <row r="3007" customFormat="false" ht="15" hidden="false" customHeight="true" outlineLevel="0" collapsed="false"/>
    <row r="3008" customFormat="false" ht="15" hidden="false" customHeight="true" outlineLevel="0" collapsed="false"/>
    <row r="3009" customFormat="false" ht="15" hidden="false" customHeight="true" outlineLevel="0" collapsed="false"/>
    <row r="3010" customFormat="false" ht="15" hidden="false" customHeight="true" outlineLevel="0" collapsed="false"/>
    <row r="3011" customFormat="false" ht="15" hidden="false" customHeight="true" outlineLevel="0" collapsed="false"/>
    <row r="3012" customFormat="false" ht="15" hidden="false" customHeight="true" outlineLevel="0" collapsed="false"/>
    <row r="3013" customFormat="false" ht="15" hidden="false" customHeight="true" outlineLevel="0" collapsed="false"/>
    <row r="3014" customFormat="false" ht="15" hidden="false" customHeight="true" outlineLevel="0" collapsed="false"/>
    <row r="3015" customFormat="false" ht="15" hidden="false" customHeight="true" outlineLevel="0" collapsed="false"/>
    <row r="3016" customFormat="false" ht="15" hidden="false" customHeight="true" outlineLevel="0" collapsed="false"/>
    <row r="3017" customFormat="false" ht="15" hidden="false" customHeight="true" outlineLevel="0" collapsed="false"/>
    <row r="3018" customFormat="false" ht="15" hidden="false" customHeight="true" outlineLevel="0" collapsed="false"/>
    <row r="3019" customFormat="false" ht="15" hidden="false" customHeight="true" outlineLevel="0" collapsed="false"/>
    <row r="3020" customFormat="false" ht="15" hidden="false" customHeight="true" outlineLevel="0" collapsed="false"/>
    <row r="3021" customFormat="false" ht="15" hidden="false" customHeight="true" outlineLevel="0" collapsed="false"/>
    <row r="3022" customFormat="false" ht="15" hidden="false" customHeight="true" outlineLevel="0" collapsed="false"/>
    <row r="3023" customFormat="false" ht="15" hidden="false" customHeight="true" outlineLevel="0" collapsed="false"/>
    <row r="3024" customFormat="false" ht="15" hidden="false" customHeight="true" outlineLevel="0" collapsed="false"/>
    <row r="3025" customFormat="false" ht="15" hidden="false" customHeight="true" outlineLevel="0" collapsed="false"/>
    <row r="3026" customFormat="false" ht="15" hidden="false" customHeight="true" outlineLevel="0" collapsed="false"/>
    <row r="3027" customFormat="false" ht="15" hidden="false" customHeight="true" outlineLevel="0" collapsed="false"/>
    <row r="3028" customFormat="false" ht="15" hidden="false" customHeight="true" outlineLevel="0" collapsed="false"/>
    <row r="3029" customFormat="false" ht="15" hidden="false" customHeight="true" outlineLevel="0" collapsed="false"/>
    <row r="3030" customFormat="false" ht="15" hidden="false" customHeight="true" outlineLevel="0" collapsed="false"/>
    <row r="3031" customFormat="false" ht="15" hidden="false" customHeight="true" outlineLevel="0" collapsed="false"/>
    <row r="3032" customFormat="false" ht="15" hidden="false" customHeight="true" outlineLevel="0" collapsed="false"/>
    <row r="3033" customFormat="false" ht="15" hidden="false" customHeight="true" outlineLevel="0" collapsed="false"/>
    <row r="3034" customFormat="false" ht="15" hidden="false" customHeight="true" outlineLevel="0" collapsed="false"/>
    <row r="3035" customFormat="false" ht="15" hidden="false" customHeight="true" outlineLevel="0" collapsed="false"/>
    <row r="3036" customFormat="false" ht="15" hidden="false" customHeight="true" outlineLevel="0" collapsed="false"/>
    <row r="3037" customFormat="false" ht="15" hidden="false" customHeight="true" outlineLevel="0" collapsed="false"/>
    <row r="3038" customFormat="false" ht="15" hidden="false" customHeight="true" outlineLevel="0" collapsed="false"/>
    <row r="3039" customFormat="false" ht="15" hidden="false" customHeight="true" outlineLevel="0" collapsed="false"/>
    <row r="3040" customFormat="false" ht="15" hidden="false" customHeight="true" outlineLevel="0" collapsed="false"/>
    <row r="3041" customFormat="false" ht="15" hidden="false" customHeight="true" outlineLevel="0" collapsed="false"/>
    <row r="3042" customFormat="false" ht="15" hidden="false" customHeight="true" outlineLevel="0" collapsed="false"/>
    <row r="3043" customFormat="false" ht="15" hidden="false" customHeight="true" outlineLevel="0" collapsed="false"/>
    <row r="3044" customFormat="false" ht="15" hidden="false" customHeight="true" outlineLevel="0" collapsed="false"/>
    <row r="3045" customFormat="false" ht="15" hidden="false" customHeight="true" outlineLevel="0" collapsed="false"/>
    <row r="3046" customFormat="false" ht="15" hidden="false" customHeight="true" outlineLevel="0" collapsed="false"/>
    <row r="3047" customFormat="false" ht="15" hidden="false" customHeight="true" outlineLevel="0" collapsed="false"/>
    <row r="3048" customFormat="false" ht="15" hidden="false" customHeight="true" outlineLevel="0" collapsed="false"/>
    <row r="3049" customFormat="false" ht="15" hidden="false" customHeight="true" outlineLevel="0" collapsed="false"/>
    <row r="3050" customFormat="false" ht="15" hidden="false" customHeight="true" outlineLevel="0" collapsed="false"/>
    <row r="3051" customFormat="false" ht="15" hidden="false" customHeight="true" outlineLevel="0" collapsed="false"/>
    <row r="3052" customFormat="false" ht="15" hidden="false" customHeight="true" outlineLevel="0" collapsed="false"/>
    <row r="3053" customFormat="false" ht="15" hidden="false" customHeight="true" outlineLevel="0" collapsed="false"/>
    <row r="3054" customFormat="false" ht="15" hidden="false" customHeight="true" outlineLevel="0" collapsed="false"/>
    <row r="3055" customFormat="false" ht="15" hidden="false" customHeight="true" outlineLevel="0" collapsed="false"/>
    <row r="3056" customFormat="false" ht="15" hidden="false" customHeight="true" outlineLevel="0" collapsed="false"/>
    <row r="3057" customFormat="false" ht="15" hidden="false" customHeight="true" outlineLevel="0" collapsed="false"/>
    <row r="3058" customFormat="false" ht="15" hidden="false" customHeight="true" outlineLevel="0" collapsed="false"/>
    <row r="3059" customFormat="false" ht="15" hidden="false" customHeight="true" outlineLevel="0" collapsed="false"/>
    <row r="3060" customFormat="false" ht="15" hidden="false" customHeight="true" outlineLevel="0" collapsed="false"/>
    <row r="3061" customFormat="false" ht="15" hidden="false" customHeight="true" outlineLevel="0" collapsed="false"/>
    <row r="3062" customFormat="false" ht="15" hidden="false" customHeight="true" outlineLevel="0" collapsed="false"/>
    <row r="3063" customFormat="false" ht="15" hidden="false" customHeight="true" outlineLevel="0" collapsed="false"/>
    <row r="3064" customFormat="false" ht="15" hidden="false" customHeight="true" outlineLevel="0" collapsed="false"/>
    <row r="3065" customFormat="false" ht="15" hidden="false" customHeight="true" outlineLevel="0" collapsed="false"/>
    <row r="3066" customFormat="false" ht="15" hidden="false" customHeight="true" outlineLevel="0" collapsed="false"/>
    <row r="3067" customFormat="false" ht="15" hidden="false" customHeight="true" outlineLevel="0" collapsed="false"/>
    <row r="3068" customFormat="false" ht="15" hidden="false" customHeight="true" outlineLevel="0" collapsed="false"/>
    <row r="3069" customFormat="false" ht="15" hidden="false" customHeight="true" outlineLevel="0" collapsed="false"/>
    <row r="3070" customFormat="false" ht="15" hidden="false" customHeight="true" outlineLevel="0" collapsed="false"/>
    <row r="3071" customFormat="false" ht="15" hidden="false" customHeight="true" outlineLevel="0" collapsed="false"/>
    <row r="3072" customFormat="false" ht="15" hidden="false" customHeight="true" outlineLevel="0" collapsed="false"/>
    <row r="3073" customFormat="false" ht="15" hidden="false" customHeight="true" outlineLevel="0" collapsed="false"/>
    <row r="3074" customFormat="false" ht="15" hidden="false" customHeight="true" outlineLevel="0" collapsed="false"/>
    <row r="3075" customFormat="false" ht="15" hidden="false" customHeight="true" outlineLevel="0" collapsed="false"/>
    <row r="3076" customFormat="false" ht="15" hidden="false" customHeight="true" outlineLevel="0" collapsed="false"/>
    <row r="3077" customFormat="false" ht="15" hidden="false" customHeight="true" outlineLevel="0" collapsed="false"/>
    <row r="3078" customFormat="false" ht="15" hidden="false" customHeight="true" outlineLevel="0" collapsed="false"/>
    <row r="3079" customFormat="false" ht="15" hidden="false" customHeight="true" outlineLevel="0" collapsed="false"/>
    <row r="3080" customFormat="false" ht="15" hidden="false" customHeight="true" outlineLevel="0" collapsed="false"/>
    <row r="3081" customFormat="false" ht="15" hidden="false" customHeight="true" outlineLevel="0" collapsed="false"/>
    <row r="3082" customFormat="false" ht="15" hidden="false" customHeight="true" outlineLevel="0" collapsed="false"/>
    <row r="3083" customFormat="false" ht="15" hidden="false" customHeight="true" outlineLevel="0" collapsed="false"/>
    <row r="3084" customFormat="false" ht="15" hidden="false" customHeight="true" outlineLevel="0" collapsed="false"/>
    <row r="3085" customFormat="false" ht="15" hidden="false" customHeight="true" outlineLevel="0" collapsed="false"/>
    <row r="3086" customFormat="false" ht="15" hidden="false" customHeight="true" outlineLevel="0" collapsed="false"/>
    <row r="3087" customFormat="false" ht="15" hidden="false" customHeight="true" outlineLevel="0" collapsed="false"/>
    <row r="3088" customFormat="false" ht="15" hidden="false" customHeight="true" outlineLevel="0" collapsed="false"/>
    <row r="3089" customFormat="false" ht="15" hidden="false" customHeight="true" outlineLevel="0" collapsed="false"/>
    <row r="3090" customFormat="false" ht="15" hidden="false" customHeight="true" outlineLevel="0" collapsed="false"/>
    <row r="3091" customFormat="false" ht="15" hidden="false" customHeight="true" outlineLevel="0" collapsed="false"/>
    <row r="3092" customFormat="false" ht="15" hidden="false" customHeight="true" outlineLevel="0" collapsed="false"/>
    <row r="3093" customFormat="false" ht="15" hidden="false" customHeight="true" outlineLevel="0" collapsed="false"/>
    <row r="3094" customFormat="false" ht="15" hidden="false" customHeight="true" outlineLevel="0" collapsed="false"/>
    <row r="3095" customFormat="false" ht="15" hidden="false" customHeight="true" outlineLevel="0" collapsed="false"/>
    <row r="3096" customFormat="false" ht="15" hidden="false" customHeight="true" outlineLevel="0" collapsed="false"/>
    <row r="3097" customFormat="false" ht="15" hidden="false" customHeight="true" outlineLevel="0" collapsed="false"/>
    <row r="3098" customFormat="false" ht="15" hidden="false" customHeight="true" outlineLevel="0" collapsed="false"/>
    <row r="3099" customFormat="false" ht="15" hidden="false" customHeight="true" outlineLevel="0" collapsed="false"/>
    <row r="3100" customFormat="false" ht="15" hidden="false" customHeight="true" outlineLevel="0" collapsed="false"/>
    <row r="3101" customFormat="false" ht="15" hidden="false" customHeight="true" outlineLevel="0" collapsed="false"/>
    <row r="3102" customFormat="false" ht="15" hidden="false" customHeight="true" outlineLevel="0" collapsed="false"/>
    <row r="3103" customFormat="false" ht="15" hidden="false" customHeight="true" outlineLevel="0" collapsed="false"/>
    <row r="3104" customFormat="false" ht="15" hidden="false" customHeight="true" outlineLevel="0" collapsed="false"/>
    <row r="3105" customFormat="false" ht="15" hidden="false" customHeight="true" outlineLevel="0" collapsed="false"/>
    <row r="3106" customFormat="false" ht="15" hidden="false" customHeight="true" outlineLevel="0" collapsed="false"/>
    <row r="3107" customFormat="false" ht="15" hidden="false" customHeight="true" outlineLevel="0" collapsed="false"/>
    <row r="3108" customFormat="false" ht="15" hidden="false" customHeight="true" outlineLevel="0" collapsed="false"/>
    <row r="3109" customFormat="false" ht="15" hidden="false" customHeight="true" outlineLevel="0" collapsed="false"/>
    <row r="3110" customFormat="false" ht="15" hidden="false" customHeight="true" outlineLevel="0" collapsed="false"/>
    <row r="3111" customFormat="false" ht="15" hidden="false" customHeight="true" outlineLevel="0" collapsed="false"/>
    <row r="3112" customFormat="false" ht="15" hidden="false" customHeight="true" outlineLevel="0" collapsed="false"/>
    <row r="3113" customFormat="false" ht="15" hidden="false" customHeight="true" outlineLevel="0" collapsed="false"/>
    <row r="3114" customFormat="false" ht="15" hidden="false" customHeight="true" outlineLevel="0" collapsed="false"/>
    <row r="3115" customFormat="false" ht="15" hidden="false" customHeight="true" outlineLevel="0" collapsed="false"/>
    <row r="3116" customFormat="false" ht="15" hidden="false" customHeight="true" outlineLevel="0" collapsed="false"/>
    <row r="3117" customFormat="false" ht="15" hidden="false" customHeight="true" outlineLevel="0" collapsed="false"/>
    <row r="3118" customFormat="false" ht="15" hidden="false" customHeight="true" outlineLevel="0" collapsed="false"/>
    <row r="3119" customFormat="false" ht="15" hidden="false" customHeight="true" outlineLevel="0" collapsed="false"/>
    <row r="3120" customFormat="false" ht="15" hidden="false" customHeight="true" outlineLevel="0" collapsed="false"/>
    <row r="3121" customFormat="false" ht="15" hidden="false" customHeight="true" outlineLevel="0" collapsed="false"/>
    <row r="3122" customFormat="false" ht="15" hidden="false" customHeight="true" outlineLevel="0" collapsed="false"/>
    <row r="3123" customFormat="false" ht="15" hidden="false" customHeight="true" outlineLevel="0" collapsed="false"/>
    <row r="3124" customFormat="false" ht="15" hidden="false" customHeight="true" outlineLevel="0" collapsed="false"/>
    <row r="3125" customFormat="false" ht="15" hidden="false" customHeight="true" outlineLevel="0" collapsed="false"/>
    <row r="3126" customFormat="false" ht="15" hidden="false" customHeight="true" outlineLevel="0" collapsed="false"/>
    <row r="3127" customFormat="false" ht="15" hidden="false" customHeight="true" outlineLevel="0" collapsed="false"/>
    <row r="3128" customFormat="false" ht="15" hidden="false" customHeight="true" outlineLevel="0" collapsed="false"/>
    <row r="3129" customFormat="false" ht="15" hidden="false" customHeight="true" outlineLevel="0" collapsed="false"/>
    <row r="3130" customFormat="false" ht="15" hidden="false" customHeight="true" outlineLevel="0" collapsed="false"/>
    <row r="3131" customFormat="false" ht="15" hidden="false" customHeight="true" outlineLevel="0" collapsed="false"/>
    <row r="3132" customFormat="false" ht="15" hidden="false" customHeight="true" outlineLevel="0" collapsed="false"/>
    <row r="3133" customFormat="false" ht="15" hidden="false" customHeight="true" outlineLevel="0" collapsed="false"/>
    <row r="3134" customFormat="false" ht="15" hidden="false" customHeight="true" outlineLevel="0" collapsed="false"/>
    <row r="3135" customFormat="false" ht="15" hidden="false" customHeight="true" outlineLevel="0" collapsed="false"/>
    <row r="3136" customFormat="false" ht="15" hidden="false" customHeight="true" outlineLevel="0" collapsed="false"/>
    <row r="3137" customFormat="false" ht="15" hidden="false" customHeight="true" outlineLevel="0" collapsed="false"/>
    <row r="3138" customFormat="false" ht="15" hidden="false" customHeight="true" outlineLevel="0" collapsed="false"/>
    <row r="3139" customFormat="false" ht="15" hidden="false" customHeight="true" outlineLevel="0" collapsed="false"/>
    <row r="3140" customFormat="false" ht="15" hidden="false" customHeight="true" outlineLevel="0" collapsed="false"/>
    <row r="3141" customFormat="false" ht="15" hidden="false" customHeight="true" outlineLevel="0" collapsed="false"/>
    <row r="3142" customFormat="false" ht="15" hidden="false" customHeight="true" outlineLevel="0" collapsed="false"/>
    <row r="3143" customFormat="false" ht="15" hidden="false" customHeight="true" outlineLevel="0" collapsed="false"/>
    <row r="3144" customFormat="false" ht="15" hidden="false" customHeight="true" outlineLevel="0" collapsed="false"/>
    <row r="3145" customFormat="false" ht="15" hidden="false" customHeight="true" outlineLevel="0" collapsed="false"/>
    <row r="3146" customFormat="false" ht="15" hidden="false" customHeight="true" outlineLevel="0" collapsed="false"/>
    <row r="3147" customFormat="false" ht="15" hidden="false" customHeight="true" outlineLevel="0" collapsed="false"/>
    <row r="3148" customFormat="false" ht="15" hidden="false" customHeight="true" outlineLevel="0" collapsed="false"/>
    <row r="3149" customFormat="false" ht="15" hidden="false" customHeight="true" outlineLevel="0" collapsed="false"/>
    <row r="3150" customFormat="false" ht="15" hidden="false" customHeight="true" outlineLevel="0" collapsed="false"/>
    <row r="3151" customFormat="false" ht="15" hidden="false" customHeight="true" outlineLevel="0" collapsed="false"/>
    <row r="3152" customFormat="false" ht="15" hidden="false" customHeight="true" outlineLevel="0" collapsed="false"/>
    <row r="3153" customFormat="false" ht="15" hidden="false" customHeight="true" outlineLevel="0" collapsed="false"/>
    <row r="3154" customFormat="false" ht="15" hidden="false" customHeight="true" outlineLevel="0" collapsed="false"/>
    <row r="3155" customFormat="false" ht="15" hidden="false" customHeight="true" outlineLevel="0" collapsed="false"/>
    <row r="3156" customFormat="false" ht="15" hidden="false" customHeight="true" outlineLevel="0" collapsed="false"/>
    <row r="3157" customFormat="false" ht="15" hidden="false" customHeight="true" outlineLevel="0" collapsed="false"/>
    <row r="3158" customFormat="false" ht="15" hidden="false" customHeight="true" outlineLevel="0" collapsed="false"/>
    <row r="3159" customFormat="false" ht="15" hidden="false" customHeight="true" outlineLevel="0" collapsed="false"/>
    <row r="3160" customFormat="false" ht="15" hidden="false" customHeight="true" outlineLevel="0" collapsed="false"/>
    <row r="3161" customFormat="false" ht="15" hidden="false" customHeight="true" outlineLevel="0" collapsed="false"/>
    <row r="3162" customFormat="false" ht="15" hidden="false" customHeight="true" outlineLevel="0" collapsed="false"/>
    <row r="3163" customFormat="false" ht="15" hidden="false" customHeight="true" outlineLevel="0" collapsed="false"/>
    <row r="3164" customFormat="false" ht="15" hidden="false" customHeight="true" outlineLevel="0" collapsed="false"/>
    <row r="3165" customFormat="false" ht="15" hidden="false" customHeight="true" outlineLevel="0" collapsed="false"/>
    <row r="3166" customFormat="false" ht="15" hidden="false" customHeight="true" outlineLevel="0" collapsed="false"/>
    <row r="3167" customFormat="false" ht="15" hidden="false" customHeight="true" outlineLevel="0" collapsed="false"/>
    <row r="3168" customFormat="false" ht="15" hidden="false" customHeight="true" outlineLevel="0" collapsed="false"/>
    <row r="3169" customFormat="false" ht="15" hidden="false" customHeight="true" outlineLevel="0" collapsed="false"/>
    <row r="3170" customFormat="false" ht="15" hidden="false" customHeight="true" outlineLevel="0" collapsed="false"/>
    <row r="3171" customFormat="false" ht="15" hidden="false" customHeight="true" outlineLevel="0" collapsed="false"/>
    <row r="3172" customFormat="false" ht="15" hidden="false" customHeight="true" outlineLevel="0" collapsed="false"/>
    <row r="3173" customFormat="false" ht="15" hidden="false" customHeight="true" outlineLevel="0" collapsed="false"/>
    <row r="3174" customFormat="false" ht="15" hidden="false" customHeight="true" outlineLevel="0" collapsed="false"/>
    <row r="3175" customFormat="false" ht="15" hidden="false" customHeight="true" outlineLevel="0" collapsed="false"/>
    <row r="3176" customFormat="false" ht="15" hidden="false" customHeight="true" outlineLevel="0" collapsed="false"/>
    <row r="3177" customFormat="false" ht="15" hidden="false" customHeight="true" outlineLevel="0" collapsed="false"/>
    <row r="3178" customFormat="false" ht="15" hidden="false" customHeight="true" outlineLevel="0" collapsed="false"/>
    <row r="3179" customFormat="false" ht="15" hidden="false" customHeight="true" outlineLevel="0" collapsed="false"/>
    <row r="3180" customFormat="false" ht="15" hidden="false" customHeight="true" outlineLevel="0" collapsed="false"/>
    <row r="3181" customFormat="false" ht="15" hidden="false" customHeight="true" outlineLevel="0" collapsed="false"/>
    <row r="3182" customFormat="false" ht="15" hidden="false" customHeight="true" outlineLevel="0" collapsed="false"/>
    <row r="3183" customFormat="false" ht="15" hidden="false" customHeight="true" outlineLevel="0" collapsed="false"/>
    <row r="3184" customFormat="false" ht="15" hidden="false" customHeight="true" outlineLevel="0" collapsed="false"/>
    <row r="3185" customFormat="false" ht="15" hidden="false" customHeight="true" outlineLevel="0" collapsed="false"/>
    <row r="3186" customFormat="false" ht="15" hidden="false" customHeight="true" outlineLevel="0" collapsed="false"/>
    <row r="3187" customFormat="false" ht="15" hidden="false" customHeight="true" outlineLevel="0" collapsed="false"/>
    <row r="3188" customFormat="false" ht="15" hidden="false" customHeight="true" outlineLevel="0" collapsed="false"/>
    <row r="3189" customFormat="false" ht="15" hidden="false" customHeight="true" outlineLevel="0" collapsed="false"/>
    <row r="3190" customFormat="false" ht="15" hidden="false" customHeight="true" outlineLevel="0" collapsed="false"/>
    <row r="3191" customFormat="false" ht="15" hidden="false" customHeight="true" outlineLevel="0" collapsed="false"/>
    <row r="3192" customFormat="false" ht="15" hidden="false" customHeight="true" outlineLevel="0" collapsed="false"/>
    <row r="3193" customFormat="false" ht="15" hidden="false" customHeight="true" outlineLevel="0" collapsed="false"/>
    <row r="3194" customFormat="false" ht="15" hidden="false" customHeight="true" outlineLevel="0" collapsed="false"/>
    <row r="3195" customFormat="false" ht="15" hidden="false" customHeight="true" outlineLevel="0" collapsed="false"/>
    <row r="3196" customFormat="false" ht="15" hidden="false" customHeight="true" outlineLevel="0" collapsed="false"/>
    <row r="3197" customFormat="false" ht="15" hidden="false" customHeight="true" outlineLevel="0" collapsed="false"/>
    <row r="3198" customFormat="false" ht="15" hidden="false" customHeight="true" outlineLevel="0" collapsed="false"/>
    <row r="3199" customFormat="false" ht="15" hidden="false" customHeight="true" outlineLevel="0" collapsed="false"/>
    <row r="3200" customFormat="false" ht="15" hidden="false" customHeight="true" outlineLevel="0" collapsed="false"/>
    <row r="3201" customFormat="false" ht="15" hidden="false" customHeight="true" outlineLevel="0" collapsed="false"/>
    <row r="3202" customFormat="false" ht="15" hidden="false" customHeight="true" outlineLevel="0" collapsed="false"/>
    <row r="3203" customFormat="false" ht="15" hidden="false" customHeight="true" outlineLevel="0" collapsed="false"/>
    <row r="3204" customFormat="false" ht="15" hidden="false" customHeight="true" outlineLevel="0" collapsed="false"/>
    <row r="3205" customFormat="false" ht="15" hidden="false" customHeight="true" outlineLevel="0" collapsed="false"/>
    <row r="3206" customFormat="false" ht="15" hidden="false" customHeight="true" outlineLevel="0" collapsed="false"/>
    <row r="3207" customFormat="false" ht="15" hidden="false" customHeight="true" outlineLevel="0" collapsed="false"/>
    <row r="3208" customFormat="false" ht="15" hidden="false" customHeight="true" outlineLevel="0" collapsed="false"/>
    <row r="3209" customFormat="false" ht="15" hidden="false" customHeight="true" outlineLevel="0" collapsed="false"/>
    <row r="3210" customFormat="false" ht="15" hidden="false" customHeight="true" outlineLevel="0" collapsed="false"/>
    <row r="3211" customFormat="false" ht="15" hidden="false" customHeight="true" outlineLevel="0" collapsed="false"/>
    <row r="3212" customFormat="false" ht="15" hidden="false" customHeight="true" outlineLevel="0" collapsed="false"/>
    <row r="3213" customFormat="false" ht="15" hidden="false" customHeight="true" outlineLevel="0" collapsed="false"/>
    <row r="3214" customFormat="false" ht="15" hidden="false" customHeight="true" outlineLevel="0" collapsed="false"/>
    <row r="3215" customFormat="false" ht="15" hidden="false" customHeight="true" outlineLevel="0" collapsed="false"/>
    <row r="3216" customFormat="false" ht="15" hidden="false" customHeight="true" outlineLevel="0" collapsed="false"/>
    <row r="3217" customFormat="false" ht="15" hidden="false" customHeight="true" outlineLevel="0" collapsed="false"/>
    <row r="3218" customFormat="false" ht="15" hidden="false" customHeight="true" outlineLevel="0" collapsed="false"/>
    <row r="3219" customFormat="false" ht="15" hidden="false" customHeight="true" outlineLevel="0" collapsed="false"/>
    <row r="3220" customFormat="false" ht="15" hidden="false" customHeight="true" outlineLevel="0" collapsed="false"/>
    <row r="3221" customFormat="false" ht="15" hidden="false" customHeight="true" outlineLevel="0" collapsed="false"/>
    <row r="3222" customFormat="false" ht="15" hidden="false" customHeight="true" outlineLevel="0" collapsed="false"/>
    <row r="3223" customFormat="false" ht="15" hidden="false" customHeight="true" outlineLevel="0" collapsed="false"/>
    <row r="3224" customFormat="false" ht="15" hidden="false" customHeight="true" outlineLevel="0" collapsed="false"/>
    <row r="3225" customFormat="false" ht="15" hidden="false" customHeight="true" outlineLevel="0" collapsed="false"/>
    <row r="3226" customFormat="false" ht="15" hidden="false" customHeight="true" outlineLevel="0" collapsed="false"/>
    <row r="3227" customFormat="false" ht="15" hidden="false" customHeight="true" outlineLevel="0" collapsed="false"/>
    <row r="3228" customFormat="false" ht="15" hidden="false" customHeight="true" outlineLevel="0" collapsed="false"/>
    <row r="3229" customFormat="false" ht="15" hidden="false" customHeight="true" outlineLevel="0" collapsed="false"/>
    <row r="3230" customFormat="false" ht="15" hidden="false" customHeight="true" outlineLevel="0" collapsed="false"/>
    <row r="3231" customFormat="false" ht="15" hidden="false" customHeight="true" outlineLevel="0" collapsed="false"/>
    <row r="3232" customFormat="false" ht="15" hidden="false" customHeight="true" outlineLevel="0" collapsed="false"/>
    <row r="3233" customFormat="false" ht="15" hidden="false" customHeight="true" outlineLevel="0" collapsed="false"/>
    <row r="3234" customFormat="false" ht="15" hidden="false" customHeight="true" outlineLevel="0" collapsed="false"/>
    <row r="3235" customFormat="false" ht="15" hidden="false" customHeight="true" outlineLevel="0" collapsed="false"/>
    <row r="3236" customFormat="false" ht="15" hidden="false" customHeight="true" outlineLevel="0" collapsed="false"/>
    <row r="3237" customFormat="false" ht="15" hidden="false" customHeight="true" outlineLevel="0" collapsed="false"/>
    <row r="3238" customFormat="false" ht="15" hidden="false" customHeight="true" outlineLevel="0" collapsed="false"/>
    <row r="3239" customFormat="false" ht="15" hidden="false" customHeight="true" outlineLevel="0" collapsed="false"/>
    <row r="3240" customFormat="false" ht="15" hidden="false" customHeight="true" outlineLevel="0" collapsed="false"/>
    <row r="3241" customFormat="false" ht="15" hidden="false" customHeight="true" outlineLevel="0" collapsed="false"/>
    <row r="3242" customFormat="false" ht="15" hidden="false" customHeight="true" outlineLevel="0" collapsed="false"/>
    <row r="3243" customFormat="false" ht="15" hidden="false" customHeight="true" outlineLevel="0" collapsed="false"/>
    <row r="3244" customFormat="false" ht="15" hidden="false" customHeight="true" outlineLevel="0" collapsed="false"/>
    <row r="3245" customFormat="false" ht="15" hidden="false" customHeight="true" outlineLevel="0" collapsed="false"/>
    <row r="3246" customFormat="false" ht="15" hidden="false" customHeight="true" outlineLevel="0" collapsed="false"/>
    <row r="3247" customFormat="false" ht="15" hidden="false" customHeight="true" outlineLevel="0" collapsed="false"/>
    <row r="3248" customFormat="false" ht="15" hidden="false" customHeight="true" outlineLevel="0" collapsed="false"/>
    <row r="3249" customFormat="false" ht="15" hidden="false" customHeight="true" outlineLevel="0" collapsed="false"/>
    <row r="3250" customFormat="false" ht="15" hidden="false" customHeight="true" outlineLevel="0" collapsed="false"/>
    <row r="3251" customFormat="false" ht="15" hidden="false" customHeight="true" outlineLevel="0" collapsed="false"/>
    <row r="3252" customFormat="false" ht="15" hidden="false" customHeight="true" outlineLevel="0" collapsed="false"/>
    <row r="3253" customFormat="false" ht="15" hidden="false" customHeight="true" outlineLevel="0" collapsed="false"/>
    <row r="3254" customFormat="false" ht="15" hidden="false" customHeight="true" outlineLevel="0" collapsed="false"/>
    <row r="3255" customFormat="false" ht="15" hidden="false" customHeight="true" outlineLevel="0" collapsed="false"/>
    <row r="3256" customFormat="false" ht="15" hidden="false" customHeight="true" outlineLevel="0" collapsed="false"/>
    <row r="3257" customFormat="false" ht="15" hidden="false" customHeight="true" outlineLevel="0" collapsed="false"/>
    <row r="3258" customFormat="false" ht="15" hidden="false" customHeight="true" outlineLevel="0" collapsed="false"/>
    <row r="3259" customFormat="false" ht="15" hidden="false" customHeight="true" outlineLevel="0" collapsed="false"/>
    <row r="3260" customFormat="false" ht="15" hidden="false" customHeight="true" outlineLevel="0" collapsed="false"/>
    <row r="3261" customFormat="false" ht="15" hidden="false" customHeight="true" outlineLevel="0" collapsed="false"/>
    <row r="3262" customFormat="false" ht="15" hidden="false" customHeight="true" outlineLevel="0" collapsed="false"/>
    <row r="3263" customFormat="false" ht="15" hidden="false" customHeight="true" outlineLevel="0" collapsed="false"/>
    <row r="3264" customFormat="false" ht="15" hidden="false" customHeight="true" outlineLevel="0" collapsed="false"/>
    <row r="3265" customFormat="false" ht="15" hidden="false" customHeight="true" outlineLevel="0" collapsed="false"/>
    <row r="3266" customFormat="false" ht="15" hidden="false" customHeight="true" outlineLevel="0" collapsed="false"/>
    <row r="3267" customFormat="false" ht="15" hidden="false" customHeight="true" outlineLevel="0" collapsed="false"/>
    <row r="3268" customFormat="false" ht="15" hidden="false" customHeight="true" outlineLevel="0" collapsed="false"/>
    <row r="3269" customFormat="false" ht="15" hidden="false" customHeight="true" outlineLevel="0" collapsed="false"/>
    <row r="3270" customFormat="false" ht="15" hidden="false" customHeight="true" outlineLevel="0" collapsed="false"/>
    <row r="3271" customFormat="false" ht="15" hidden="false" customHeight="true" outlineLevel="0" collapsed="false"/>
    <row r="3272" customFormat="false" ht="15" hidden="false" customHeight="true" outlineLevel="0" collapsed="false"/>
    <row r="3273" customFormat="false" ht="15" hidden="false" customHeight="true" outlineLevel="0" collapsed="false"/>
    <row r="3274" customFormat="false" ht="15" hidden="false" customHeight="true" outlineLevel="0" collapsed="false"/>
    <row r="3275" customFormat="false" ht="15" hidden="false" customHeight="true" outlineLevel="0" collapsed="false"/>
    <row r="3276" customFormat="false" ht="15" hidden="false" customHeight="true" outlineLevel="0" collapsed="false"/>
    <row r="3277" customFormat="false" ht="15" hidden="false" customHeight="true" outlineLevel="0" collapsed="false"/>
    <row r="3278" customFormat="false" ht="15" hidden="false" customHeight="true" outlineLevel="0" collapsed="false"/>
    <row r="3279" customFormat="false" ht="15" hidden="false" customHeight="true" outlineLevel="0" collapsed="false"/>
    <row r="3280" customFormat="false" ht="15" hidden="false" customHeight="true" outlineLevel="0" collapsed="false"/>
    <row r="3281" customFormat="false" ht="15" hidden="false" customHeight="true" outlineLevel="0" collapsed="false"/>
    <row r="3282" customFormat="false" ht="15" hidden="false" customHeight="true" outlineLevel="0" collapsed="false"/>
    <row r="3283" customFormat="false" ht="15" hidden="false" customHeight="true" outlineLevel="0" collapsed="false"/>
    <row r="3284" customFormat="false" ht="15" hidden="false" customHeight="true" outlineLevel="0" collapsed="false"/>
    <row r="3285" customFormat="false" ht="15" hidden="false" customHeight="true" outlineLevel="0" collapsed="false"/>
    <row r="3286" customFormat="false" ht="15" hidden="false" customHeight="true" outlineLevel="0" collapsed="false"/>
    <row r="3287" customFormat="false" ht="15" hidden="false" customHeight="true" outlineLevel="0" collapsed="false"/>
    <row r="3288" customFormat="false" ht="15" hidden="false" customHeight="true" outlineLevel="0" collapsed="false"/>
    <row r="3289" customFormat="false" ht="15" hidden="false" customHeight="true" outlineLevel="0" collapsed="false"/>
    <row r="3290" customFormat="false" ht="15" hidden="false" customHeight="true" outlineLevel="0" collapsed="false"/>
    <row r="3291" customFormat="false" ht="15" hidden="false" customHeight="true" outlineLevel="0" collapsed="false"/>
    <row r="3292" customFormat="false" ht="15" hidden="false" customHeight="true" outlineLevel="0" collapsed="false"/>
    <row r="3293" customFormat="false" ht="15" hidden="false" customHeight="true" outlineLevel="0" collapsed="false"/>
    <row r="3294" customFormat="false" ht="15" hidden="false" customHeight="true" outlineLevel="0" collapsed="false"/>
    <row r="3295" customFormat="false" ht="15" hidden="false" customHeight="true" outlineLevel="0" collapsed="false"/>
    <row r="3296" customFormat="false" ht="15" hidden="false" customHeight="true" outlineLevel="0" collapsed="false"/>
    <row r="3297" customFormat="false" ht="15" hidden="false" customHeight="true" outlineLevel="0" collapsed="false"/>
    <row r="3298" customFormat="false" ht="15" hidden="false" customHeight="true" outlineLevel="0" collapsed="false"/>
    <row r="3299" customFormat="false" ht="15" hidden="false" customHeight="true" outlineLevel="0" collapsed="false"/>
    <row r="3300" customFormat="false" ht="15" hidden="false" customHeight="true" outlineLevel="0" collapsed="false"/>
    <row r="3301" customFormat="false" ht="15" hidden="false" customHeight="true" outlineLevel="0" collapsed="false"/>
    <row r="3302" customFormat="false" ht="15" hidden="false" customHeight="true" outlineLevel="0" collapsed="false"/>
    <row r="3303" customFormat="false" ht="15" hidden="false" customHeight="true" outlineLevel="0" collapsed="false"/>
    <row r="3304" customFormat="false" ht="15" hidden="false" customHeight="true" outlineLevel="0" collapsed="false"/>
    <row r="3305" customFormat="false" ht="15" hidden="false" customHeight="true" outlineLevel="0" collapsed="false"/>
    <row r="3306" customFormat="false" ht="15" hidden="false" customHeight="true" outlineLevel="0" collapsed="false"/>
    <row r="3307" customFormat="false" ht="15" hidden="false" customHeight="true" outlineLevel="0" collapsed="false"/>
    <row r="3308" customFormat="false" ht="15" hidden="false" customHeight="true" outlineLevel="0" collapsed="false"/>
    <row r="3309" customFormat="false" ht="15" hidden="false" customHeight="true" outlineLevel="0" collapsed="false"/>
    <row r="3310" customFormat="false" ht="15" hidden="false" customHeight="true" outlineLevel="0" collapsed="false"/>
    <row r="3311" customFormat="false" ht="15" hidden="false" customHeight="true" outlineLevel="0" collapsed="false"/>
    <row r="3312" customFormat="false" ht="15" hidden="false" customHeight="true" outlineLevel="0" collapsed="false"/>
    <row r="3313" customFormat="false" ht="15" hidden="false" customHeight="true" outlineLevel="0" collapsed="false"/>
    <row r="3314" customFormat="false" ht="15" hidden="false" customHeight="true" outlineLevel="0" collapsed="false"/>
    <row r="3315" customFormat="false" ht="15" hidden="false" customHeight="true" outlineLevel="0" collapsed="false"/>
    <row r="3316" customFormat="false" ht="15" hidden="false" customHeight="true" outlineLevel="0" collapsed="false"/>
    <row r="3317" customFormat="false" ht="15" hidden="false" customHeight="true" outlineLevel="0" collapsed="false"/>
    <row r="3318" customFormat="false" ht="15" hidden="false" customHeight="true" outlineLevel="0" collapsed="false"/>
    <row r="3319" customFormat="false" ht="15" hidden="false" customHeight="true" outlineLevel="0" collapsed="false"/>
    <row r="3320" customFormat="false" ht="15" hidden="false" customHeight="true" outlineLevel="0" collapsed="false"/>
    <row r="3321" customFormat="false" ht="15" hidden="false" customHeight="true" outlineLevel="0" collapsed="false"/>
    <row r="3322" customFormat="false" ht="15" hidden="false" customHeight="true" outlineLevel="0" collapsed="false"/>
    <row r="3323" customFormat="false" ht="15" hidden="false" customHeight="true" outlineLevel="0" collapsed="false"/>
    <row r="3324" customFormat="false" ht="15" hidden="false" customHeight="true" outlineLevel="0" collapsed="false"/>
    <row r="3325" customFormat="false" ht="15" hidden="false" customHeight="true" outlineLevel="0" collapsed="false"/>
    <row r="3326" customFormat="false" ht="15" hidden="false" customHeight="true" outlineLevel="0" collapsed="false"/>
    <row r="3327" customFormat="false" ht="15" hidden="false" customHeight="true" outlineLevel="0" collapsed="false"/>
    <row r="3328" customFormat="false" ht="15" hidden="false" customHeight="true" outlineLevel="0" collapsed="false"/>
    <row r="3329" customFormat="false" ht="15" hidden="false" customHeight="true" outlineLevel="0" collapsed="false"/>
    <row r="3330" customFormat="false" ht="15" hidden="false" customHeight="true" outlineLevel="0" collapsed="false"/>
    <row r="3331" customFormat="false" ht="15" hidden="false" customHeight="true" outlineLevel="0" collapsed="false"/>
    <row r="3332" customFormat="false" ht="15" hidden="false" customHeight="true" outlineLevel="0" collapsed="false"/>
    <row r="3333" customFormat="false" ht="15" hidden="false" customHeight="true" outlineLevel="0" collapsed="false"/>
    <row r="3334" customFormat="false" ht="15" hidden="false" customHeight="true" outlineLevel="0" collapsed="false"/>
    <row r="3335" customFormat="false" ht="15" hidden="false" customHeight="true" outlineLevel="0" collapsed="false"/>
    <row r="3336" customFormat="false" ht="15" hidden="false" customHeight="true" outlineLevel="0" collapsed="false"/>
    <row r="3337" customFormat="false" ht="15" hidden="false" customHeight="true" outlineLevel="0" collapsed="false"/>
    <row r="3338" customFormat="false" ht="15" hidden="false" customHeight="true" outlineLevel="0" collapsed="false"/>
    <row r="3339" customFormat="false" ht="15" hidden="false" customHeight="true" outlineLevel="0" collapsed="false"/>
    <row r="3340" customFormat="false" ht="15" hidden="false" customHeight="true" outlineLevel="0" collapsed="false"/>
    <row r="3341" customFormat="false" ht="15" hidden="false" customHeight="true" outlineLevel="0" collapsed="false"/>
    <row r="3342" customFormat="false" ht="15" hidden="false" customHeight="true" outlineLevel="0" collapsed="false"/>
    <row r="3343" customFormat="false" ht="15" hidden="false" customHeight="true" outlineLevel="0" collapsed="false"/>
    <row r="3344" customFormat="false" ht="15" hidden="false" customHeight="true" outlineLevel="0" collapsed="false"/>
    <row r="3345" customFormat="false" ht="15" hidden="false" customHeight="true" outlineLevel="0" collapsed="false"/>
    <row r="3346" customFormat="false" ht="15" hidden="false" customHeight="true" outlineLevel="0" collapsed="false"/>
    <row r="3347" customFormat="false" ht="15" hidden="false" customHeight="true" outlineLevel="0" collapsed="false"/>
    <row r="3348" customFormat="false" ht="15" hidden="false" customHeight="true" outlineLevel="0" collapsed="false"/>
    <row r="3349" customFormat="false" ht="15" hidden="false" customHeight="true" outlineLevel="0" collapsed="false"/>
    <row r="3350" customFormat="false" ht="15" hidden="false" customHeight="true" outlineLevel="0" collapsed="false"/>
    <row r="3351" customFormat="false" ht="15" hidden="false" customHeight="true" outlineLevel="0" collapsed="false"/>
    <row r="3352" customFormat="false" ht="15" hidden="false" customHeight="true" outlineLevel="0" collapsed="false"/>
    <row r="3353" customFormat="false" ht="15" hidden="false" customHeight="true" outlineLevel="0" collapsed="false"/>
    <row r="3354" customFormat="false" ht="15" hidden="false" customHeight="true" outlineLevel="0" collapsed="false"/>
    <row r="3355" customFormat="false" ht="15" hidden="false" customHeight="true" outlineLevel="0" collapsed="false"/>
    <row r="3356" customFormat="false" ht="15" hidden="false" customHeight="true" outlineLevel="0" collapsed="false"/>
    <row r="3357" customFormat="false" ht="15" hidden="false" customHeight="true" outlineLevel="0" collapsed="false"/>
    <row r="3358" customFormat="false" ht="15" hidden="false" customHeight="true" outlineLevel="0" collapsed="false"/>
    <row r="3359" customFormat="false" ht="15" hidden="false" customHeight="true" outlineLevel="0" collapsed="false"/>
    <row r="3360" customFormat="false" ht="15" hidden="false" customHeight="true" outlineLevel="0" collapsed="false"/>
    <row r="3361" customFormat="false" ht="15" hidden="false" customHeight="true" outlineLevel="0" collapsed="false"/>
    <row r="3362" customFormat="false" ht="15" hidden="false" customHeight="true" outlineLevel="0" collapsed="false"/>
    <row r="3363" customFormat="false" ht="15" hidden="false" customHeight="true" outlineLevel="0" collapsed="false"/>
    <row r="3364" customFormat="false" ht="15" hidden="false" customHeight="true" outlineLevel="0" collapsed="false"/>
    <row r="3365" customFormat="false" ht="15" hidden="false" customHeight="true" outlineLevel="0" collapsed="false"/>
    <row r="3366" customFormat="false" ht="15" hidden="false" customHeight="true" outlineLevel="0" collapsed="false"/>
    <row r="3367" customFormat="false" ht="15" hidden="false" customHeight="true" outlineLevel="0" collapsed="false"/>
    <row r="3368" customFormat="false" ht="15" hidden="false" customHeight="true" outlineLevel="0" collapsed="false"/>
    <row r="3369" customFormat="false" ht="15" hidden="false" customHeight="true" outlineLevel="0" collapsed="false"/>
    <row r="3370" customFormat="false" ht="15" hidden="false" customHeight="true" outlineLevel="0" collapsed="false"/>
    <row r="3371" customFormat="false" ht="15" hidden="false" customHeight="true" outlineLevel="0" collapsed="false"/>
    <row r="3372" customFormat="false" ht="15" hidden="false" customHeight="true" outlineLevel="0" collapsed="false"/>
    <row r="3373" customFormat="false" ht="15" hidden="false" customHeight="true" outlineLevel="0" collapsed="false"/>
    <row r="3374" customFormat="false" ht="15" hidden="false" customHeight="true" outlineLevel="0" collapsed="false"/>
    <row r="3375" customFormat="false" ht="15" hidden="false" customHeight="true" outlineLevel="0" collapsed="false"/>
    <row r="3376" customFormat="false" ht="15" hidden="false" customHeight="true" outlineLevel="0" collapsed="false"/>
    <row r="3377" customFormat="false" ht="15" hidden="false" customHeight="true" outlineLevel="0" collapsed="false"/>
    <row r="3378" customFormat="false" ht="15" hidden="false" customHeight="true" outlineLevel="0" collapsed="false"/>
    <row r="3379" customFormat="false" ht="15" hidden="false" customHeight="true" outlineLevel="0" collapsed="false"/>
    <row r="3380" customFormat="false" ht="15" hidden="false" customHeight="true" outlineLevel="0" collapsed="false"/>
    <row r="3381" customFormat="false" ht="15" hidden="false" customHeight="true" outlineLevel="0" collapsed="false"/>
    <row r="3382" customFormat="false" ht="15" hidden="false" customHeight="true" outlineLevel="0" collapsed="false"/>
    <row r="3383" customFormat="false" ht="15" hidden="false" customHeight="true" outlineLevel="0" collapsed="false"/>
    <row r="3384" customFormat="false" ht="15" hidden="false" customHeight="true" outlineLevel="0" collapsed="false"/>
    <row r="3385" customFormat="false" ht="15" hidden="false" customHeight="true" outlineLevel="0" collapsed="false"/>
    <row r="3386" customFormat="false" ht="15" hidden="false" customHeight="true" outlineLevel="0" collapsed="false"/>
    <row r="3387" customFormat="false" ht="15" hidden="false" customHeight="true" outlineLevel="0" collapsed="false"/>
    <row r="3388" customFormat="false" ht="15" hidden="false" customHeight="true" outlineLevel="0" collapsed="false"/>
    <row r="3389" customFormat="false" ht="15" hidden="false" customHeight="true" outlineLevel="0" collapsed="false"/>
    <row r="3390" customFormat="false" ht="15" hidden="false" customHeight="true" outlineLevel="0" collapsed="false"/>
    <row r="3391" customFormat="false" ht="15" hidden="false" customHeight="true" outlineLevel="0" collapsed="false"/>
    <row r="3392" customFormat="false" ht="15" hidden="false" customHeight="true" outlineLevel="0" collapsed="false"/>
    <row r="3393" customFormat="false" ht="15" hidden="false" customHeight="true" outlineLevel="0" collapsed="false"/>
    <row r="3394" customFormat="false" ht="15" hidden="false" customHeight="true" outlineLevel="0" collapsed="false"/>
    <row r="3395" customFormat="false" ht="15" hidden="false" customHeight="true" outlineLevel="0" collapsed="false"/>
    <row r="3396" customFormat="false" ht="15" hidden="false" customHeight="true" outlineLevel="0" collapsed="false"/>
    <row r="3397" customFormat="false" ht="15" hidden="false" customHeight="true" outlineLevel="0" collapsed="false"/>
    <row r="3398" customFormat="false" ht="15" hidden="false" customHeight="true" outlineLevel="0" collapsed="false"/>
    <row r="3399" customFormat="false" ht="15" hidden="false" customHeight="true" outlineLevel="0" collapsed="false"/>
    <row r="3400" customFormat="false" ht="15" hidden="false" customHeight="true" outlineLevel="0" collapsed="false"/>
    <row r="3401" customFormat="false" ht="15" hidden="false" customHeight="true" outlineLevel="0" collapsed="false"/>
    <row r="3402" customFormat="false" ht="15" hidden="false" customHeight="true" outlineLevel="0" collapsed="false"/>
    <row r="3403" customFormat="false" ht="15" hidden="false" customHeight="true" outlineLevel="0" collapsed="false"/>
    <row r="3404" customFormat="false" ht="15" hidden="false" customHeight="true" outlineLevel="0" collapsed="false"/>
    <row r="3405" customFormat="false" ht="15" hidden="false" customHeight="true" outlineLevel="0" collapsed="false"/>
    <row r="3406" customFormat="false" ht="15" hidden="false" customHeight="true" outlineLevel="0" collapsed="false"/>
    <row r="3407" customFormat="false" ht="15" hidden="false" customHeight="true" outlineLevel="0" collapsed="false"/>
    <row r="3408" customFormat="false" ht="15" hidden="false" customHeight="true" outlineLevel="0" collapsed="false"/>
    <row r="3409" customFormat="false" ht="15" hidden="false" customHeight="true" outlineLevel="0" collapsed="false"/>
    <row r="3410" customFormat="false" ht="15" hidden="false" customHeight="true" outlineLevel="0" collapsed="false"/>
    <row r="3411" customFormat="false" ht="15" hidden="false" customHeight="true" outlineLevel="0" collapsed="false"/>
    <row r="3412" customFormat="false" ht="15" hidden="false" customHeight="true" outlineLevel="0" collapsed="false"/>
    <row r="3413" customFormat="false" ht="15" hidden="false" customHeight="true" outlineLevel="0" collapsed="false"/>
    <row r="3414" customFormat="false" ht="15" hidden="false" customHeight="true" outlineLevel="0" collapsed="false"/>
    <row r="3415" customFormat="false" ht="15" hidden="false" customHeight="true" outlineLevel="0" collapsed="false"/>
    <row r="3416" customFormat="false" ht="15" hidden="false" customHeight="true" outlineLevel="0" collapsed="false"/>
    <row r="3417" customFormat="false" ht="15" hidden="false" customHeight="true" outlineLevel="0" collapsed="false"/>
    <row r="3418" customFormat="false" ht="15" hidden="false" customHeight="true" outlineLevel="0" collapsed="false"/>
    <row r="3419" customFormat="false" ht="15" hidden="false" customHeight="true" outlineLevel="0" collapsed="false"/>
    <row r="3420" customFormat="false" ht="15" hidden="false" customHeight="true" outlineLevel="0" collapsed="false"/>
    <row r="3421" customFormat="false" ht="15" hidden="false" customHeight="true" outlineLevel="0" collapsed="false"/>
    <row r="3422" customFormat="false" ht="15" hidden="false" customHeight="true" outlineLevel="0" collapsed="false"/>
    <row r="3423" customFormat="false" ht="15" hidden="false" customHeight="true" outlineLevel="0" collapsed="false"/>
    <row r="3424" customFormat="false" ht="15" hidden="false" customHeight="true" outlineLevel="0" collapsed="false"/>
    <row r="3425" customFormat="false" ht="15" hidden="false" customHeight="true" outlineLevel="0" collapsed="false"/>
    <row r="3426" customFormat="false" ht="15" hidden="false" customHeight="true" outlineLevel="0" collapsed="false"/>
    <row r="3427" customFormat="false" ht="15" hidden="false" customHeight="true" outlineLevel="0" collapsed="false"/>
    <row r="3428" customFormat="false" ht="15" hidden="false" customHeight="true" outlineLevel="0" collapsed="false"/>
    <row r="3429" customFormat="false" ht="15" hidden="false" customHeight="true" outlineLevel="0" collapsed="false"/>
    <row r="3430" customFormat="false" ht="15" hidden="false" customHeight="true" outlineLevel="0" collapsed="false"/>
    <row r="3431" customFormat="false" ht="15" hidden="false" customHeight="true" outlineLevel="0" collapsed="false"/>
    <row r="3432" customFormat="false" ht="15" hidden="false" customHeight="true" outlineLevel="0" collapsed="false"/>
    <row r="3433" customFormat="false" ht="15" hidden="false" customHeight="true" outlineLevel="0" collapsed="false"/>
    <row r="3434" customFormat="false" ht="15" hidden="false" customHeight="true" outlineLevel="0" collapsed="false"/>
    <row r="3435" customFormat="false" ht="15" hidden="false" customHeight="true" outlineLevel="0" collapsed="false"/>
    <row r="3436" customFormat="false" ht="15" hidden="false" customHeight="true" outlineLevel="0" collapsed="false"/>
    <row r="3437" customFormat="false" ht="15" hidden="false" customHeight="true" outlineLevel="0" collapsed="false"/>
    <row r="3438" customFormat="false" ht="15" hidden="false" customHeight="true" outlineLevel="0" collapsed="false"/>
    <row r="3439" customFormat="false" ht="15" hidden="false" customHeight="true" outlineLevel="0" collapsed="false"/>
    <row r="3440" customFormat="false" ht="15" hidden="false" customHeight="true" outlineLevel="0" collapsed="false"/>
    <row r="3441" customFormat="false" ht="15" hidden="false" customHeight="true" outlineLevel="0" collapsed="false"/>
    <row r="3442" customFormat="false" ht="15" hidden="false" customHeight="true" outlineLevel="0" collapsed="false"/>
    <row r="3443" customFormat="false" ht="15" hidden="false" customHeight="true" outlineLevel="0" collapsed="false"/>
    <row r="3444" customFormat="false" ht="15" hidden="false" customHeight="true" outlineLevel="0" collapsed="false"/>
    <row r="3445" customFormat="false" ht="15" hidden="false" customHeight="true" outlineLevel="0" collapsed="false"/>
    <row r="3446" customFormat="false" ht="15" hidden="false" customHeight="true" outlineLevel="0" collapsed="false"/>
    <row r="3447" customFormat="false" ht="15" hidden="false" customHeight="true" outlineLevel="0" collapsed="false"/>
    <row r="3448" customFormat="false" ht="15" hidden="false" customHeight="true" outlineLevel="0" collapsed="false"/>
    <row r="3449" customFormat="false" ht="15" hidden="false" customHeight="true" outlineLevel="0" collapsed="false"/>
    <row r="3450" customFormat="false" ht="15" hidden="false" customHeight="true" outlineLevel="0" collapsed="false"/>
    <row r="3451" customFormat="false" ht="15" hidden="false" customHeight="true" outlineLevel="0" collapsed="false"/>
    <row r="3452" customFormat="false" ht="15" hidden="false" customHeight="true" outlineLevel="0" collapsed="false"/>
    <row r="3453" customFormat="false" ht="15" hidden="false" customHeight="true" outlineLevel="0" collapsed="false"/>
    <row r="3454" customFormat="false" ht="15" hidden="false" customHeight="true" outlineLevel="0" collapsed="false"/>
    <row r="3455" customFormat="false" ht="15" hidden="false" customHeight="true" outlineLevel="0" collapsed="false"/>
    <row r="3456" customFormat="false" ht="15" hidden="false" customHeight="true" outlineLevel="0" collapsed="false"/>
    <row r="3457" customFormat="false" ht="15" hidden="false" customHeight="true" outlineLevel="0" collapsed="false"/>
    <row r="3458" customFormat="false" ht="15" hidden="false" customHeight="true" outlineLevel="0" collapsed="false"/>
    <row r="3459" customFormat="false" ht="15" hidden="false" customHeight="true" outlineLevel="0" collapsed="false"/>
    <row r="3460" customFormat="false" ht="15" hidden="false" customHeight="true" outlineLevel="0" collapsed="false"/>
    <row r="3461" customFormat="false" ht="15" hidden="false" customHeight="true" outlineLevel="0" collapsed="false"/>
    <row r="3462" customFormat="false" ht="15" hidden="false" customHeight="true" outlineLevel="0" collapsed="false"/>
    <row r="3463" customFormat="false" ht="15" hidden="false" customHeight="true" outlineLevel="0" collapsed="false"/>
    <row r="3464" customFormat="false" ht="15" hidden="false" customHeight="true" outlineLevel="0" collapsed="false"/>
    <row r="3465" customFormat="false" ht="15" hidden="false" customHeight="true" outlineLevel="0" collapsed="false"/>
    <row r="3466" customFormat="false" ht="15" hidden="false" customHeight="true" outlineLevel="0" collapsed="false"/>
    <row r="3467" customFormat="false" ht="15" hidden="false" customHeight="true" outlineLevel="0" collapsed="false"/>
    <row r="3468" customFormat="false" ht="15" hidden="false" customHeight="true" outlineLevel="0" collapsed="false"/>
    <row r="3469" customFormat="false" ht="15" hidden="false" customHeight="true" outlineLevel="0" collapsed="false"/>
    <row r="3470" customFormat="false" ht="15" hidden="false" customHeight="true" outlineLevel="0" collapsed="false"/>
    <row r="3471" customFormat="false" ht="15" hidden="false" customHeight="true" outlineLevel="0" collapsed="false"/>
    <row r="3472" customFormat="false" ht="15" hidden="false" customHeight="true" outlineLevel="0" collapsed="false"/>
    <row r="3473" customFormat="false" ht="15" hidden="false" customHeight="true" outlineLevel="0" collapsed="false"/>
    <row r="3474" customFormat="false" ht="15" hidden="false" customHeight="true" outlineLevel="0" collapsed="false"/>
    <row r="3475" customFormat="false" ht="15" hidden="false" customHeight="true" outlineLevel="0" collapsed="false"/>
    <row r="3476" customFormat="false" ht="15" hidden="false" customHeight="true" outlineLevel="0" collapsed="false"/>
    <row r="3477" customFormat="false" ht="15" hidden="false" customHeight="true" outlineLevel="0" collapsed="false"/>
    <row r="3478" customFormat="false" ht="15" hidden="false" customHeight="true" outlineLevel="0" collapsed="false"/>
    <row r="3479" customFormat="false" ht="15" hidden="false" customHeight="true" outlineLevel="0" collapsed="false"/>
    <row r="3480" customFormat="false" ht="15" hidden="false" customHeight="true" outlineLevel="0" collapsed="false"/>
    <row r="3481" customFormat="false" ht="15" hidden="false" customHeight="true" outlineLevel="0" collapsed="false"/>
    <row r="3482" customFormat="false" ht="15" hidden="false" customHeight="true" outlineLevel="0" collapsed="false"/>
    <row r="3483" customFormat="false" ht="15" hidden="false" customHeight="true" outlineLevel="0" collapsed="false"/>
    <row r="3484" customFormat="false" ht="15" hidden="false" customHeight="true" outlineLevel="0" collapsed="false"/>
    <row r="3485" customFormat="false" ht="15" hidden="false" customHeight="true" outlineLevel="0" collapsed="false"/>
    <row r="3486" customFormat="false" ht="15" hidden="false" customHeight="true" outlineLevel="0" collapsed="false"/>
    <row r="3487" customFormat="false" ht="15" hidden="false" customHeight="true" outlineLevel="0" collapsed="false"/>
    <row r="3488" customFormat="false" ht="15" hidden="false" customHeight="true" outlineLevel="0" collapsed="false"/>
    <row r="3489" customFormat="false" ht="15" hidden="false" customHeight="true" outlineLevel="0" collapsed="false"/>
    <row r="3490" customFormat="false" ht="15" hidden="false" customHeight="true" outlineLevel="0" collapsed="false"/>
    <row r="3491" customFormat="false" ht="15" hidden="false" customHeight="true" outlineLevel="0" collapsed="false"/>
    <row r="3492" customFormat="false" ht="15" hidden="false" customHeight="true" outlineLevel="0" collapsed="false"/>
    <row r="3493" customFormat="false" ht="15" hidden="false" customHeight="true" outlineLevel="0" collapsed="false"/>
    <row r="3494" customFormat="false" ht="15" hidden="false" customHeight="true" outlineLevel="0" collapsed="false"/>
    <row r="3495" customFormat="false" ht="15" hidden="false" customHeight="true" outlineLevel="0" collapsed="false"/>
    <row r="3496" customFormat="false" ht="15" hidden="false" customHeight="true" outlineLevel="0" collapsed="false"/>
    <row r="3497" customFormat="false" ht="15" hidden="false" customHeight="true" outlineLevel="0" collapsed="false"/>
    <row r="3498" customFormat="false" ht="15" hidden="false" customHeight="true" outlineLevel="0" collapsed="false"/>
    <row r="3499" customFormat="false" ht="15" hidden="false" customHeight="true" outlineLevel="0" collapsed="false"/>
    <row r="3500" customFormat="false" ht="15" hidden="false" customHeight="true" outlineLevel="0" collapsed="false"/>
    <row r="3501" customFormat="false" ht="15" hidden="false" customHeight="true" outlineLevel="0" collapsed="false"/>
    <row r="3502" customFormat="false" ht="15" hidden="false" customHeight="true" outlineLevel="0" collapsed="false"/>
    <row r="3503" customFormat="false" ht="15" hidden="false" customHeight="true" outlineLevel="0" collapsed="false"/>
    <row r="3504" customFormat="false" ht="15" hidden="false" customHeight="true" outlineLevel="0" collapsed="false"/>
    <row r="3505" customFormat="false" ht="15" hidden="false" customHeight="true" outlineLevel="0" collapsed="false"/>
    <row r="3506" customFormat="false" ht="15" hidden="false" customHeight="true" outlineLevel="0" collapsed="false"/>
    <row r="3507" customFormat="false" ht="15" hidden="false" customHeight="true" outlineLevel="0" collapsed="false"/>
    <row r="3508" customFormat="false" ht="15" hidden="false" customHeight="true" outlineLevel="0" collapsed="false"/>
    <row r="3509" customFormat="false" ht="15" hidden="false" customHeight="true" outlineLevel="0" collapsed="false"/>
    <row r="3510" customFormat="false" ht="15" hidden="false" customHeight="true" outlineLevel="0" collapsed="false"/>
    <row r="3511" customFormat="false" ht="15" hidden="false" customHeight="true" outlineLevel="0" collapsed="false"/>
    <row r="3512" customFormat="false" ht="15" hidden="false" customHeight="true" outlineLevel="0" collapsed="false"/>
    <row r="3513" customFormat="false" ht="15" hidden="false" customHeight="true" outlineLevel="0" collapsed="false"/>
    <row r="3514" customFormat="false" ht="15" hidden="false" customHeight="true" outlineLevel="0" collapsed="false"/>
    <row r="3515" customFormat="false" ht="15" hidden="false" customHeight="true" outlineLevel="0" collapsed="false"/>
    <row r="3516" customFormat="false" ht="15" hidden="false" customHeight="true" outlineLevel="0" collapsed="false"/>
    <row r="3517" customFormat="false" ht="15" hidden="false" customHeight="true" outlineLevel="0" collapsed="false"/>
    <row r="3518" customFormat="false" ht="15" hidden="false" customHeight="true" outlineLevel="0" collapsed="false"/>
    <row r="3519" customFormat="false" ht="15" hidden="false" customHeight="true" outlineLevel="0" collapsed="false"/>
    <row r="3520" customFormat="false" ht="15" hidden="false" customHeight="true" outlineLevel="0" collapsed="false"/>
    <row r="3521" customFormat="false" ht="15" hidden="false" customHeight="true" outlineLevel="0" collapsed="false"/>
    <row r="3522" customFormat="false" ht="15" hidden="false" customHeight="true" outlineLevel="0" collapsed="false"/>
    <row r="3523" customFormat="false" ht="15" hidden="false" customHeight="true" outlineLevel="0" collapsed="false"/>
    <row r="3524" customFormat="false" ht="15" hidden="false" customHeight="true" outlineLevel="0" collapsed="false"/>
    <row r="3525" customFormat="false" ht="15" hidden="false" customHeight="true" outlineLevel="0" collapsed="false"/>
    <row r="3526" customFormat="false" ht="15" hidden="false" customHeight="true" outlineLevel="0" collapsed="false"/>
    <row r="3527" customFormat="false" ht="15" hidden="false" customHeight="true" outlineLevel="0" collapsed="false"/>
    <row r="3528" customFormat="false" ht="15" hidden="false" customHeight="true" outlineLevel="0" collapsed="false"/>
    <row r="3529" customFormat="false" ht="15" hidden="false" customHeight="true" outlineLevel="0" collapsed="false"/>
    <row r="3530" customFormat="false" ht="15" hidden="false" customHeight="true" outlineLevel="0" collapsed="false"/>
    <row r="3531" customFormat="false" ht="15" hidden="false" customHeight="true" outlineLevel="0" collapsed="false"/>
    <row r="3532" customFormat="false" ht="15" hidden="false" customHeight="true" outlineLevel="0" collapsed="false"/>
    <row r="3533" customFormat="false" ht="15" hidden="false" customHeight="true" outlineLevel="0" collapsed="false"/>
    <row r="3534" customFormat="false" ht="15" hidden="false" customHeight="true" outlineLevel="0" collapsed="false"/>
    <row r="3535" customFormat="false" ht="15" hidden="false" customHeight="true" outlineLevel="0" collapsed="false"/>
    <row r="3536" customFormat="false" ht="15" hidden="false" customHeight="true" outlineLevel="0" collapsed="false"/>
    <row r="3537" customFormat="false" ht="15" hidden="false" customHeight="true" outlineLevel="0" collapsed="false"/>
    <row r="3538" customFormat="false" ht="15" hidden="false" customHeight="true" outlineLevel="0" collapsed="false"/>
    <row r="3539" customFormat="false" ht="15" hidden="false" customHeight="true" outlineLevel="0" collapsed="false"/>
    <row r="3540" customFormat="false" ht="15" hidden="false" customHeight="true" outlineLevel="0" collapsed="false"/>
    <row r="3541" customFormat="false" ht="15" hidden="false" customHeight="true" outlineLevel="0" collapsed="false"/>
    <row r="3542" customFormat="false" ht="15" hidden="false" customHeight="true" outlineLevel="0" collapsed="false"/>
    <row r="3543" customFormat="false" ht="15" hidden="false" customHeight="true" outlineLevel="0" collapsed="false"/>
    <row r="3544" customFormat="false" ht="15" hidden="false" customHeight="true" outlineLevel="0" collapsed="false"/>
    <row r="3545" customFormat="false" ht="15" hidden="false" customHeight="true" outlineLevel="0" collapsed="false"/>
    <row r="3546" customFormat="false" ht="15" hidden="false" customHeight="true" outlineLevel="0" collapsed="false"/>
    <row r="3547" customFormat="false" ht="15" hidden="false" customHeight="true" outlineLevel="0" collapsed="false"/>
    <row r="3548" customFormat="false" ht="15" hidden="false" customHeight="true" outlineLevel="0" collapsed="false"/>
    <row r="3549" customFormat="false" ht="15" hidden="false" customHeight="true" outlineLevel="0" collapsed="false"/>
    <row r="3550" customFormat="false" ht="15" hidden="false" customHeight="true" outlineLevel="0" collapsed="false"/>
    <row r="3551" customFormat="false" ht="15" hidden="false" customHeight="true" outlineLevel="0" collapsed="false"/>
    <row r="3552" customFormat="false" ht="15" hidden="false" customHeight="true" outlineLevel="0" collapsed="false"/>
    <row r="3553" customFormat="false" ht="15" hidden="false" customHeight="true" outlineLevel="0" collapsed="false"/>
    <row r="3554" customFormat="false" ht="15" hidden="false" customHeight="true" outlineLevel="0" collapsed="false"/>
    <row r="3555" customFormat="false" ht="15" hidden="false" customHeight="true" outlineLevel="0" collapsed="false"/>
    <row r="3556" customFormat="false" ht="15" hidden="false" customHeight="true" outlineLevel="0" collapsed="false"/>
    <row r="3557" customFormat="false" ht="15" hidden="false" customHeight="true" outlineLevel="0" collapsed="false"/>
    <row r="3558" customFormat="false" ht="15" hidden="false" customHeight="true" outlineLevel="0" collapsed="false"/>
    <row r="3559" customFormat="false" ht="15" hidden="false" customHeight="true" outlineLevel="0" collapsed="false"/>
    <row r="3560" customFormat="false" ht="15" hidden="false" customHeight="true" outlineLevel="0" collapsed="false"/>
    <row r="3561" customFormat="false" ht="15" hidden="false" customHeight="true" outlineLevel="0" collapsed="false"/>
    <row r="3562" customFormat="false" ht="15" hidden="false" customHeight="true" outlineLevel="0" collapsed="false"/>
    <row r="3563" customFormat="false" ht="15" hidden="false" customHeight="true" outlineLevel="0" collapsed="false"/>
    <row r="3564" customFormat="false" ht="15" hidden="false" customHeight="true" outlineLevel="0" collapsed="false"/>
    <row r="3565" customFormat="false" ht="15" hidden="false" customHeight="true" outlineLevel="0" collapsed="false"/>
    <row r="3566" customFormat="false" ht="15" hidden="false" customHeight="true" outlineLevel="0" collapsed="false"/>
    <row r="3567" customFormat="false" ht="15" hidden="false" customHeight="true" outlineLevel="0" collapsed="false"/>
    <row r="3568" customFormat="false" ht="15" hidden="false" customHeight="true" outlineLevel="0" collapsed="false"/>
    <row r="3569" customFormat="false" ht="15" hidden="false" customHeight="true" outlineLevel="0" collapsed="false"/>
    <row r="3570" customFormat="false" ht="15" hidden="false" customHeight="true" outlineLevel="0" collapsed="false"/>
    <row r="3571" customFormat="false" ht="15" hidden="false" customHeight="true" outlineLevel="0" collapsed="false"/>
    <row r="3572" customFormat="false" ht="15" hidden="false" customHeight="true" outlineLevel="0" collapsed="false"/>
    <row r="3573" customFormat="false" ht="15" hidden="false" customHeight="true" outlineLevel="0" collapsed="false"/>
    <row r="3574" customFormat="false" ht="15" hidden="false" customHeight="true" outlineLevel="0" collapsed="false"/>
    <row r="3575" customFormat="false" ht="15" hidden="false" customHeight="true" outlineLevel="0" collapsed="false"/>
    <row r="3576" customFormat="false" ht="15" hidden="false" customHeight="true" outlineLevel="0" collapsed="false"/>
    <row r="3577" customFormat="false" ht="15" hidden="false" customHeight="true" outlineLevel="0" collapsed="false"/>
    <row r="3578" customFormat="false" ht="15" hidden="false" customHeight="true" outlineLevel="0" collapsed="false"/>
    <row r="3579" customFormat="false" ht="15" hidden="false" customHeight="true" outlineLevel="0" collapsed="false"/>
    <row r="3580" customFormat="false" ht="15" hidden="false" customHeight="true" outlineLevel="0" collapsed="false"/>
    <row r="3581" customFormat="false" ht="15" hidden="false" customHeight="true" outlineLevel="0" collapsed="false"/>
    <row r="3582" customFormat="false" ht="15" hidden="false" customHeight="true" outlineLevel="0" collapsed="false"/>
    <row r="3583" customFormat="false" ht="15" hidden="false" customHeight="true" outlineLevel="0" collapsed="false"/>
    <row r="3584" customFormat="false" ht="15" hidden="false" customHeight="true" outlineLevel="0" collapsed="false"/>
    <row r="3585" customFormat="false" ht="15" hidden="false" customHeight="true" outlineLevel="0" collapsed="false"/>
    <row r="3586" customFormat="false" ht="15" hidden="false" customHeight="true" outlineLevel="0" collapsed="false"/>
    <row r="3587" customFormat="false" ht="15" hidden="false" customHeight="true" outlineLevel="0" collapsed="false"/>
    <row r="3588" customFormat="false" ht="15" hidden="false" customHeight="true" outlineLevel="0" collapsed="false"/>
    <row r="3589" customFormat="false" ht="15" hidden="false" customHeight="true" outlineLevel="0" collapsed="false"/>
    <row r="3590" customFormat="false" ht="15" hidden="false" customHeight="true" outlineLevel="0" collapsed="false"/>
    <row r="3591" customFormat="false" ht="15" hidden="false" customHeight="true" outlineLevel="0" collapsed="false"/>
    <row r="3592" customFormat="false" ht="15" hidden="false" customHeight="true" outlineLevel="0" collapsed="false"/>
    <row r="3593" customFormat="false" ht="15" hidden="false" customHeight="true" outlineLevel="0" collapsed="false"/>
    <row r="3594" customFormat="false" ht="15" hidden="false" customHeight="true" outlineLevel="0" collapsed="false"/>
    <row r="3595" customFormat="false" ht="15" hidden="false" customHeight="true" outlineLevel="0" collapsed="false"/>
    <row r="3596" customFormat="false" ht="15" hidden="false" customHeight="true" outlineLevel="0" collapsed="false"/>
    <row r="3597" customFormat="false" ht="15" hidden="false" customHeight="true" outlineLevel="0" collapsed="false"/>
    <row r="3598" customFormat="false" ht="15" hidden="false" customHeight="true" outlineLevel="0" collapsed="false"/>
    <row r="3599" customFormat="false" ht="15" hidden="false" customHeight="true" outlineLevel="0" collapsed="false"/>
    <row r="3600" customFormat="false" ht="15" hidden="false" customHeight="true" outlineLevel="0" collapsed="false"/>
    <row r="3601" customFormat="false" ht="15" hidden="false" customHeight="true" outlineLevel="0" collapsed="false"/>
    <row r="3602" customFormat="false" ht="15" hidden="false" customHeight="true" outlineLevel="0" collapsed="false"/>
    <row r="3603" customFormat="false" ht="15" hidden="false" customHeight="true" outlineLevel="0" collapsed="false"/>
    <row r="3604" customFormat="false" ht="15" hidden="false" customHeight="true" outlineLevel="0" collapsed="false"/>
    <row r="3605" customFormat="false" ht="15" hidden="false" customHeight="true" outlineLevel="0" collapsed="false"/>
    <row r="3606" customFormat="false" ht="15" hidden="false" customHeight="true" outlineLevel="0" collapsed="false"/>
    <row r="3607" customFormat="false" ht="15" hidden="false" customHeight="true" outlineLevel="0" collapsed="false"/>
    <row r="3608" customFormat="false" ht="15" hidden="false" customHeight="true" outlineLevel="0" collapsed="false"/>
    <row r="3609" customFormat="false" ht="15" hidden="false" customHeight="true" outlineLevel="0" collapsed="false"/>
    <row r="3610" customFormat="false" ht="15" hidden="false" customHeight="true" outlineLevel="0" collapsed="false"/>
    <row r="3611" customFormat="false" ht="15" hidden="false" customHeight="true" outlineLevel="0" collapsed="false"/>
    <row r="3612" customFormat="false" ht="15" hidden="false" customHeight="true" outlineLevel="0" collapsed="false"/>
    <row r="3613" customFormat="false" ht="15" hidden="false" customHeight="true" outlineLevel="0" collapsed="false"/>
    <row r="3614" customFormat="false" ht="15" hidden="false" customHeight="true" outlineLevel="0" collapsed="false"/>
    <row r="3615" customFormat="false" ht="15" hidden="false" customHeight="true" outlineLevel="0" collapsed="false"/>
    <row r="3616" customFormat="false" ht="15" hidden="false" customHeight="true" outlineLevel="0" collapsed="false"/>
    <row r="3617" customFormat="false" ht="15" hidden="false" customHeight="true" outlineLevel="0" collapsed="false"/>
    <row r="3618" customFormat="false" ht="15" hidden="false" customHeight="true" outlineLevel="0" collapsed="false"/>
    <row r="3619" customFormat="false" ht="15" hidden="false" customHeight="true" outlineLevel="0" collapsed="false"/>
    <row r="3620" customFormat="false" ht="15" hidden="false" customHeight="true" outlineLevel="0" collapsed="false"/>
    <row r="3621" customFormat="false" ht="15" hidden="false" customHeight="true" outlineLevel="0" collapsed="false"/>
    <row r="3622" customFormat="false" ht="15" hidden="false" customHeight="true" outlineLevel="0" collapsed="false"/>
    <row r="3623" customFormat="false" ht="15" hidden="false" customHeight="true" outlineLevel="0" collapsed="false"/>
    <row r="3624" customFormat="false" ht="15" hidden="false" customHeight="true" outlineLevel="0" collapsed="false"/>
    <row r="3625" customFormat="false" ht="15" hidden="false" customHeight="true" outlineLevel="0" collapsed="false"/>
    <row r="3626" customFormat="false" ht="15" hidden="false" customHeight="true" outlineLevel="0" collapsed="false"/>
    <row r="3627" customFormat="false" ht="15" hidden="false" customHeight="true" outlineLevel="0" collapsed="false"/>
    <row r="3628" customFormat="false" ht="15" hidden="false" customHeight="true" outlineLevel="0" collapsed="false"/>
    <row r="3629" customFormat="false" ht="15" hidden="false" customHeight="true" outlineLevel="0" collapsed="false"/>
    <row r="3630" customFormat="false" ht="15" hidden="false" customHeight="true" outlineLevel="0" collapsed="false"/>
    <row r="3631" customFormat="false" ht="15" hidden="false" customHeight="true" outlineLevel="0" collapsed="false"/>
    <row r="3632" customFormat="false" ht="15" hidden="false" customHeight="true" outlineLevel="0" collapsed="false"/>
    <row r="3633" customFormat="false" ht="15" hidden="false" customHeight="true" outlineLevel="0" collapsed="false"/>
    <row r="3634" customFormat="false" ht="15" hidden="false" customHeight="true" outlineLevel="0" collapsed="false"/>
    <row r="3635" customFormat="false" ht="15" hidden="false" customHeight="true" outlineLevel="0" collapsed="false"/>
    <row r="3636" customFormat="false" ht="15" hidden="false" customHeight="true" outlineLevel="0" collapsed="false"/>
    <row r="3637" customFormat="false" ht="15" hidden="false" customHeight="true" outlineLevel="0" collapsed="false"/>
    <row r="3638" customFormat="false" ht="15" hidden="false" customHeight="true" outlineLevel="0" collapsed="false"/>
    <row r="3639" customFormat="false" ht="15" hidden="false" customHeight="true" outlineLevel="0" collapsed="false"/>
    <row r="3640" customFormat="false" ht="15" hidden="false" customHeight="true" outlineLevel="0" collapsed="false"/>
    <row r="3641" customFormat="false" ht="15" hidden="false" customHeight="true" outlineLevel="0" collapsed="false"/>
    <row r="3642" customFormat="false" ht="15" hidden="false" customHeight="true" outlineLevel="0" collapsed="false"/>
    <row r="3643" customFormat="false" ht="15" hidden="false" customHeight="true" outlineLevel="0" collapsed="false"/>
    <row r="3644" customFormat="false" ht="15" hidden="false" customHeight="true" outlineLevel="0" collapsed="false"/>
    <row r="3645" customFormat="false" ht="15" hidden="false" customHeight="true" outlineLevel="0" collapsed="false"/>
    <row r="3646" customFormat="false" ht="15" hidden="false" customHeight="true" outlineLevel="0" collapsed="false"/>
    <row r="3647" customFormat="false" ht="15" hidden="false" customHeight="true" outlineLevel="0" collapsed="false"/>
    <row r="3648" customFormat="false" ht="15" hidden="false" customHeight="true" outlineLevel="0" collapsed="false"/>
    <row r="3649" customFormat="false" ht="15" hidden="false" customHeight="true" outlineLevel="0" collapsed="false"/>
    <row r="3650" customFormat="false" ht="15" hidden="false" customHeight="true" outlineLevel="0" collapsed="false"/>
    <row r="3651" customFormat="false" ht="15" hidden="false" customHeight="true" outlineLevel="0" collapsed="false"/>
    <row r="3652" customFormat="false" ht="15" hidden="false" customHeight="true" outlineLevel="0" collapsed="false"/>
    <row r="3653" customFormat="false" ht="15" hidden="false" customHeight="true" outlineLevel="0" collapsed="false"/>
    <row r="3654" customFormat="false" ht="15" hidden="false" customHeight="true" outlineLevel="0" collapsed="false"/>
    <row r="3655" customFormat="false" ht="15" hidden="false" customHeight="true" outlineLevel="0" collapsed="false"/>
    <row r="3656" customFormat="false" ht="15" hidden="false" customHeight="true" outlineLevel="0" collapsed="false"/>
    <row r="3657" customFormat="false" ht="15" hidden="false" customHeight="true" outlineLevel="0" collapsed="false"/>
    <row r="3658" customFormat="false" ht="15" hidden="false" customHeight="true" outlineLevel="0" collapsed="false"/>
    <row r="3659" customFormat="false" ht="15" hidden="false" customHeight="true" outlineLevel="0" collapsed="false"/>
    <row r="3660" customFormat="false" ht="15" hidden="false" customHeight="true" outlineLevel="0" collapsed="false"/>
    <row r="3661" customFormat="false" ht="15" hidden="false" customHeight="true" outlineLevel="0" collapsed="false"/>
    <row r="3662" customFormat="false" ht="15" hidden="false" customHeight="true" outlineLevel="0" collapsed="false"/>
    <row r="3663" customFormat="false" ht="15" hidden="false" customHeight="true" outlineLevel="0" collapsed="false"/>
    <row r="3664" customFormat="false" ht="15" hidden="false" customHeight="true" outlineLevel="0" collapsed="false"/>
    <row r="3665" customFormat="false" ht="15" hidden="false" customHeight="true" outlineLevel="0" collapsed="false"/>
    <row r="3666" customFormat="false" ht="15" hidden="false" customHeight="true" outlineLevel="0" collapsed="false"/>
    <row r="3667" customFormat="false" ht="15" hidden="false" customHeight="true" outlineLevel="0" collapsed="false"/>
    <row r="3668" customFormat="false" ht="15" hidden="false" customHeight="true" outlineLevel="0" collapsed="false"/>
    <row r="3669" customFormat="false" ht="15" hidden="false" customHeight="true" outlineLevel="0" collapsed="false"/>
    <row r="3670" customFormat="false" ht="15" hidden="false" customHeight="true" outlineLevel="0" collapsed="false"/>
    <row r="3671" customFormat="false" ht="15" hidden="false" customHeight="true" outlineLevel="0" collapsed="false"/>
    <row r="3672" customFormat="false" ht="15" hidden="false" customHeight="true" outlineLevel="0" collapsed="false"/>
    <row r="3673" customFormat="false" ht="15" hidden="false" customHeight="true" outlineLevel="0" collapsed="false"/>
    <row r="3674" customFormat="false" ht="15" hidden="false" customHeight="true" outlineLevel="0" collapsed="false"/>
    <row r="3675" customFormat="false" ht="15" hidden="false" customHeight="true" outlineLevel="0" collapsed="false"/>
    <row r="3676" customFormat="false" ht="15" hidden="false" customHeight="true" outlineLevel="0" collapsed="false"/>
    <row r="3677" customFormat="false" ht="15" hidden="false" customHeight="true" outlineLevel="0" collapsed="false"/>
    <row r="3678" customFormat="false" ht="15" hidden="false" customHeight="true" outlineLevel="0" collapsed="false"/>
    <row r="3679" customFormat="false" ht="15" hidden="false" customHeight="true" outlineLevel="0" collapsed="false"/>
    <row r="3680" customFormat="false" ht="15" hidden="false" customHeight="true" outlineLevel="0" collapsed="false"/>
    <row r="3681" customFormat="false" ht="15" hidden="false" customHeight="true" outlineLevel="0" collapsed="false"/>
    <row r="3682" customFormat="false" ht="15" hidden="false" customHeight="true" outlineLevel="0" collapsed="false"/>
    <row r="3683" customFormat="false" ht="15" hidden="false" customHeight="true" outlineLevel="0" collapsed="false"/>
    <row r="3684" customFormat="false" ht="15" hidden="false" customHeight="true" outlineLevel="0" collapsed="false"/>
    <row r="3685" customFormat="false" ht="15" hidden="false" customHeight="true" outlineLevel="0" collapsed="false"/>
    <row r="3686" customFormat="false" ht="15" hidden="false" customHeight="true" outlineLevel="0" collapsed="false"/>
    <row r="3687" customFormat="false" ht="15" hidden="false" customHeight="true" outlineLevel="0" collapsed="false"/>
    <row r="3688" customFormat="false" ht="15" hidden="false" customHeight="true" outlineLevel="0" collapsed="false"/>
    <row r="3689" customFormat="false" ht="15" hidden="false" customHeight="true" outlineLevel="0" collapsed="false"/>
    <row r="3690" customFormat="false" ht="15" hidden="false" customHeight="true" outlineLevel="0" collapsed="false"/>
    <row r="3691" customFormat="false" ht="15" hidden="false" customHeight="true" outlineLevel="0" collapsed="false"/>
    <row r="3692" customFormat="false" ht="15" hidden="false" customHeight="true" outlineLevel="0" collapsed="false"/>
    <row r="3693" customFormat="false" ht="15" hidden="false" customHeight="true" outlineLevel="0" collapsed="false"/>
    <row r="3694" customFormat="false" ht="15" hidden="false" customHeight="true" outlineLevel="0" collapsed="false"/>
    <row r="3695" customFormat="false" ht="15" hidden="false" customHeight="true" outlineLevel="0" collapsed="false"/>
    <row r="3696" customFormat="false" ht="15" hidden="false" customHeight="true" outlineLevel="0" collapsed="false"/>
    <row r="3697" customFormat="false" ht="15" hidden="false" customHeight="true" outlineLevel="0" collapsed="false"/>
    <row r="3698" customFormat="false" ht="15" hidden="false" customHeight="true" outlineLevel="0" collapsed="false"/>
    <row r="3699" customFormat="false" ht="15" hidden="false" customHeight="true" outlineLevel="0" collapsed="false"/>
    <row r="3700" customFormat="false" ht="15" hidden="false" customHeight="true" outlineLevel="0" collapsed="false"/>
    <row r="3701" customFormat="false" ht="15" hidden="false" customHeight="true" outlineLevel="0" collapsed="false"/>
    <row r="3702" customFormat="false" ht="15" hidden="false" customHeight="true" outlineLevel="0" collapsed="false"/>
    <row r="3703" customFormat="false" ht="15" hidden="false" customHeight="true" outlineLevel="0" collapsed="false"/>
    <row r="3704" customFormat="false" ht="15" hidden="false" customHeight="true" outlineLevel="0" collapsed="false"/>
    <row r="3705" customFormat="false" ht="15" hidden="false" customHeight="true" outlineLevel="0" collapsed="false"/>
    <row r="3706" customFormat="false" ht="15" hidden="false" customHeight="true" outlineLevel="0" collapsed="false"/>
    <row r="3707" customFormat="false" ht="15" hidden="false" customHeight="true" outlineLevel="0" collapsed="false"/>
    <row r="3708" customFormat="false" ht="15" hidden="false" customHeight="true" outlineLevel="0" collapsed="false"/>
    <row r="3709" customFormat="false" ht="15" hidden="false" customHeight="true" outlineLevel="0" collapsed="false"/>
    <row r="3710" customFormat="false" ht="15" hidden="false" customHeight="true" outlineLevel="0" collapsed="false"/>
    <row r="3711" customFormat="false" ht="15" hidden="false" customHeight="true" outlineLevel="0" collapsed="false"/>
    <row r="3712" customFormat="false" ht="15" hidden="false" customHeight="true" outlineLevel="0" collapsed="false"/>
    <row r="3713" customFormat="false" ht="15" hidden="false" customHeight="true" outlineLevel="0" collapsed="false"/>
    <row r="3714" customFormat="false" ht="15" hidden="false" customHeight="true" outlineLevel="0" collapsed="false"/>
    <row r="3715" customFormat="false" ht="15" hidden="false" customHeight="true" outlineLevel="0" collapsed="false"/>
    <row r="3716" customFormat="false" ht="15" hidden="false" customHeight="true" outlineLevel="0" collapsed="false"/>
    <row r="3717" customFormat="false" ht="15" hidden="false" customHeight="true" outlineLevel="0" collapsed="false"/>
    <row r="3718" customFormat="false" ht="15" hidden="false" customHeight="true" outlineLevel="0" collapsed="false"/>
    <row r="3719" customFormat="false" ht="15" hidden="false" customHeight="true" outlineLevel="0" collapsed="false"/>
    <row r="3720" customFormat="false" ht="15" hidden="false" customHeight="true" outlineLevel="0" collapsed="false"/>
    <row r="3721" customFormat="false" ht="15" hidden="false" customHeight="true" outlineLevel="0" collapsed="false"/>
    <row r="3722" customFormat="false" ht="15" hidden="false" customHeight="true" outlineLevel="0" collapsed="false"/>
    <row r="3723" customFormat="false" ht="15" hidden="false" customHeight="true" outlineLevel="0" collapsed="false"/>
    <row r="3724" customFormat="false" ht="15" hidden="false" customHeight="true" outlineLevel="0" collapsed="false"/>
    <row r="3725" customFormat="false" ht="15" hidden="false" customHeight="true" outlineLevel="0" collapsed="false"/>
    <row r="3726" customFormat="false" ht="15" hidden="false" customHeight="true" outlineLevel="0" collapsed="false"/>
    <row r="3727" customFormat="false" ht="15" hidden="false" customHeight="true" outlineLevel="0" collapsed="false"/>
    <row r="3728" customFormat="false" ht="15" hidden="false" customHeight="true" outlineLevel="0" collapsed="false"/>
    <row r="3729" customFormat="false" ht="15" hidden="false" customHeight="true" outlineLevel="0" collapsed="false"/>
    <row r="3730" customFormat="false" ht="15" hidden="false" customHeight="true" outlineLevel="0" collapsed="false"/>
    <row r="3731" customFormat="false" ht="15" hidden="false" customHeight="true" outlineLevel="0" collapsed="false"/>
    <row r="3732" customFormat="false" ht="15" hidden="false" customHeight="true" outlineLevel="0" collapsed="false"/>
    <row r="3733" customFormat="false" ht="15" hidden="false" customHeight="true" outlineLevel="0" collapsed="false"/>
    <row r="3734" customFormat="false" ht="15" hidden="false" customHeight="true" outlineLevel="0" collapsed="false"/>
    <row r="3735" customFormat="false" ht="15" hidden="false" customHeight="true" outlineLevel="0" collapsed="false"/>
    <row r="3736" customFormat="false" ht="15" hidden="false" customHeight="true" outlineLevel="0" collapsed="false"/>
    <row r="3737" customFormat="false" ht="15" hidden="false" customHeight="true" outlineLevel="0" collapsed="false"/>
    <row r="3738" customFormat="false" ht="15" hidden="false" customHeight="true" outlineLevel="0" collapsed="false"/>
    <row r="3739" customFormat="false" ht="15" hidden="false" customHeight="true" outlineLevel="0" collapsed="false"/>
    <row r="3740" customFormat="false" ht="15" hidden="false" customHeight="true" outlineLevel="0" collapsed="false"/>
    <row r="3741" customFormat="false" ht="15" hidden="false" customHeight="true" outlineLevel="0" collapsed="false"/>
    <row r="3742" customFormat="false" ht="15" hidden="false" customHeight="true" outlineLevel="0" collapsed="false"/>
    <row r="3743" customFormat="false" ht="15" hidden="false" customHeight="true" outlineLevel="0" collapsed="false"/>
    <row r="3744" customFormat="false" ht="15" hidden="false" customHeight="true" outlineLevel="0" collapsed="false"/>
    <row r="3745" customFormat="false" ht="15" hidden="false" customHeight="true" outlineLevel="0" collapsed="false"/>
    <row r="3746" customFormat="false" ht="15" hidden="false" customHeight="true" outlineLevel="0" collapsed="false"/>
    <row r="3747" customFormat="false" ht="15" hidden="false" customHeight="true" outlineLevel="0" collapsed="false"/>
    <row r="3748" customFormat="false" ht="15" hidden="false" customHeight="true" outlineLevel="0" collapsed="false"/>
    <row r="3749" customFormat="false" ht="15" hidden="false" customHeight="true" outlineLevel="0" collapsed="false"/>
    <row r="3750" customFormat="false" ht="15" hidden="false" customHeight="true" outlineLevel="0" collapsed="false"/>
    <row r="3751" customFormat="false" ht="15" hidden="false" customHeight="true" outlineLevel="0" collapsed="false"/>
    <row r="3752" customFormat="false" ht="15" hidden="false" customHeight="true" outlineLevel="0" collapsed="false"/>
    <row r="3753" customFormat="false" ht="15" hidden="false" customHeight="true" outlineLevel="0" collapsed="false"/>
    <row r="3754" customFormat="false" ht="15" hidden="false" customHeight="true" outlineLevel="0" collapsed="false"/>
    <row r="3755" customFormat="false" ht="15" hidden="false" customHeight="true" outlineLevel="0" collapsed="false"/>
    <row r="3756" customFormat="false" ht="15" hidden="false" customHeight="true" outlineLevel="0" collapsed="false"/>
    <row r="3757" customFormat="false" ht="15" hidden="false" customHeight="true" outlineLevel="0" collapsed="false"/>
    <row r="3758" customFormat="false" ht="15" hidden="false" customHeight="true" outlineLevel="0" collapsed="false"/>
    <row r="3759" customFormat="false" ht="15" hidden="false" customHeight="true" outlineLevel="0" collapsed="false"/>
    <row r="3760" customFormat="false" ht="15" hidden="false" customHeight="true" outlineLevel="0" collapsed="false"/>
    <row r="3761" customFormat="false" ht="15" hidden="false" customHeight="true" outlineLevel="0" collapsed="false"/>
    <row r="3762" customFormat="false" ht="15" hidden="false" customHeight="true" outlineLevel="0" collapsed="false"/>
    <row r="3763" customFormat="false" ht="15" hidden="false" customHeight="true" outlineLevel="0" collapsed="false"/>
    <row r="3764" customFormat="false" ht="15" hidden="false" customHeight="true" outlineLevel="0" collapsed="false"/>
    <row r="3765" customFormat="false" ht="15" hidden="false" customHeight="true" outlineLevel="0" collapsed="false"/>
    <row r="3766" customFormat="false" ht="15" hidden="false" customHeight="true" outlineLevel="0" collapsed="false"/>
    <row r="3767" customFormat="false" ht="15" hidden="false" customHeight="true" outlineLevel="0" collapsed="false"/>
    <row r="3768" customFormat="false" ht="15" hidden="false" customHeight="true" outlineLevel="0" collapsed="false"/>
    <row r="3769" customFormat="false" ht="15" hidden="false" customHeight="true" outlineLevel="0" collapsed="false"/>
    <row r="3770" customFormat="false" ht="15" hidden="false" customHeight="true" outlineLevel="0" collapsed="false"/>
    <row r="3771" customFormat="false" ht="15" hidden="false" customHeight="true" outlineLevel="0" collapsed="false"/>
    <row r="3772" customFormat="false" ht="15" hidden="false" customHeight="true" outlineLevel="0" collapsed="false"/>
    <row r="3773" customFormat="false" ht="15" hidden="false" customHeight="true" outlineLevel="0" collapsed="false"/>
    <row r="3774" customFormat="false" ht="15" hidden="false" customHeight="true" outlineLevel="0" collapsed="false"/>
    <row r="3775" customFormat="false" ht="15" hidden="false" customHeight="true" outlineLevel="0" collapsed="false"/>
    <row r="3776" customFormat="false" ht="15" hidden="false" customHeight="true" outlineLevel="0" collapsed="false"/>
    <row r="3777" customFormat="false" ht="15" hidden="false" customHeight="true" outlineLevel="0" collapsed="false"/>
    <row r="3778" customFormat="false" ht="15" hidden="false" customHeight="true" outlineLevel="0" collapsed="false"/>
    <row r="3779" customFormat="false" ht="15" hidden="false" customHeight="true" outlineLevel="0" collapsed="false"/>
    <row r="3780" customFormat="false" ht="15" hidden="false" customHeight="true" outlineLevel="0" collapsed="false"/>
    <row r="3781" customFormat="false" ht="15" hidden="false" customHeight="true" outlineLevel="0" collapsed="false"/>
    <row r="3782" customFormat="false" ht="15" hidden="false" customHeight="true" outlineLevel="0" collapsed="false"/>
    <row r="3783" customFormat="false" ht="15" hidden="false" customHeight="true" outlineLevel="0" collapsed="false"/>
    <row r="3784" customFormat="false" ht="15" hidden="false" customHeight="true" outlineLevel="0" collapsed="false"/>
    <row r="3785" customFormat="false" ht="15" hidden="false" customHeight="true" outlineLevel="0" collapsed="false"/>
    <row r="3786" customFormat="false" ht="15" hidden="false" customHeight="true" outlineLevel="0" collapsed="false"/>
    <row r="3787" customFormat="false" ht="15" hidden="false" customHeight="true" outlineLevel="0" collapsed="false"/>
    <row r="3788" customFormat="false" ht="15" hidden="false" customHeight="true" outlineLevel="0" collapsed="false"/>
    <row r="3789" customFormat="false" ht="15" hidden="false" customHeight="true" outlineLevel="0" collapsed="false"/>
    <row r="3790" customFormat="false" ht="15" hidden="false" customHeight="true" outlineLevel="0" collapsed="false"/>
    <row r="3791" customFormat="false" ht="15" hidden="false" customHeight="true" outlineLevel="0" collapsed="false"/>
    <row r="3792" customFormat="false" ht="15" hidden="false" customHeight="true" outlineLevel="0" collapsed="false"/>
    <row r="3793" customFormat="false" ht="15" hidden="false" customHeight="true" outlineLevel="0" collapsed="false"/>
    <row r="3794" customFormat="false" ht="15" hidden="false" customHeight="true" outlineLevel="0" collapsed="false"/>
    <row r="3795" customFormat="false" ht="15" hidden="false" customHeight="true" outlineLevel="0" collapsed="false"/>
    <row r="3796" customFormat="false" ht="15" hidden="false" customHeight="true" outlineLevel="0" collapsed="false"/>
    <row r="3797" customFormat="false" ht="15" hidden="false" customHeight="true" outlineLevel="0" collapsed="false"/>
    <row r="3798" customFormat="false" ht="15" hidden="false" customHeight="true" outlineLevel="0" collapsed="false"/>
    <row r="3799" customFormat="false" ht="15" hidden="false" customHeight="true" outlineLevel="0" collapsed="false"/>
    <row r="3800" customFormat="false" ht="15" hidden="false" customHeight="true" outlineLevel="0" collapsed="false"/>
    <row r="3801" customFormat="false" ht="15" hidden="false" customHeight="true" outlineLevel="0" collapsed="false"/>
    <row r="3802" customFormat="false" ht="15" hidden="false" customHeight="true" outlineLevel="0" collapsed="false"/>
    <row r="3803" customFormat="false" ht="15" hidden="false" customHeight="true" outlineLevel="0" collapsed="false"/>
    <row r="3804" customFormat="false" ht="15" hidden="false" customHeight="true" outlineLevel="0" collapsed="false"/>
    <row r="3805" customFormat="false" ht="15" hidden="false" customHeight="true" outlineLevel="0" collapsed="false"/>
    <row r="3806" customFormat="false" ht="15" hidden="false" customHeight="true" outlineLevel="0" collapsed="false"/>
    <row r="3807" customFormat="false" ht="15" hidden="false" customHeight="true" outlineLevel="0" collapsed="false"/>
    <row r="3808" customFormat="false" ht="15" hidden="false" customHeight="true" outlineLevel="0" collapsed="false"/>
    <row r="3809" customFormat="false" ht="15" hidden="false" customHeight="true" outlineLevel="0" collapsed="false"/>
    <row r="3810" customFormat="false" ht="15" hidden="false" customHeight="true" outlineLevel="0" collapsed="false"/>
    <row r="3811" customFormat="false" ht="15" hidden="false" customHeight="true" outlineLevel="0" collapsed="false"/>
    <row r="3812" customFormat="false" ht="15" hidden="false" customHeight="true" outlineLevel="0" collapsed="false"/>
    <row r="3813" customFormat="false" ht="15" hidden="false" customHeight="true" outlineLevel="0" collapsed="false"/>
    <row r="3814" customFormat="false" ht="15" hidden="false" customHeight="true" outlineLevel="0" collapsed="false"/>
    <row r="3815" customFormat="false" ht="15" hidden="false" customHeight="true" outlineLevel="0" collapsed="false"/>
    <row r="3816" customFormat="false" ht="15" hidden="false" customHeight="true" outlineLevel="0" collapsed="false"/>
    <row r="3817" customFormat="false" ht="15" hidden="false" customHeight="true" outlineLevel="0" collapsed="false"/>
    <row r="3818" customFormat="false" ht="15" hidden="false" customHeight="true" outlineLevel="0" collapsed="false"/>
    <row r="3819" customFormat="false" ht="15" hidden="false" customHeight="true" outlineLevel="0" collapsed="false"/>
    <row r="3820" customFormat="false" ht="15" hidden="false" customHeight="true" outlineLevel="0" collapsed="false"/>
    <row r="3821" customFormat="false" ht="15" hidden="false" customHeight="true" outlineLevel="0" collapsed="false"/>
    <row r="3822" customFormat="false" ht="15" hidden="false" customHeight="true" outlineLevel="0" collapsed="false"/>
    <row r="3823" customFormat="false" ht="15" hidden="false" customHeight="true" outlineLevel="0" collapsed="false"/>
    <row r="3824" customFormat="false" ht="15" hidden="false" customHeight="true" outlineLevel="0" collapsed="false"/>
    <row r="3825" customFormat="false" ht="15" hidden="false" customHeight="true" outlineLevel="0" collapsed="false"/>
    <row r="3826" customFormat="false" ht="15" hidden="false" customHeight="true" outlineLevel="0" collapsed="false"/>
    <row r="3827" customFormat="false" ht="15" hidden="false" customHeight="true" outlineLevel="0" collapsed="false"/>
    <row r="3828" customFormat="false" ht="15" hidden="false" customHeight="true" outlineLevel="0" collapsed="false"/>
    <row r="3829" customFormat="false" ht="15" hidden="false" customHeight="true" outlineLevel="0" collapsed="false"/>
    <row r="3830" customFormat="false" ht="15" hidden="false" customHeight="true" outlineLevel="0" collapsed="false"/>
    <row r="3831" customFormat="false" ht="15" hidden="false" customHeight="true" outlineLevel="0" collapsed="false"/>
    <row r="3832" customFormat="false" ht="15" hidden="false" customHeight="true" outlineLevel="0" collapsed="false"/>
    <row r="3833" customFormat="false" ht="15" hidden="false" customHeight="true" outlineLevel="0" collapsed="false"/>
    <row r="3834" customFormat="false" ht="15" hidden="false" customHeight="true" outlineLevel="0" collapsed="false"/>
    <row r="3835" customFormat="false" ht="15" hidden="false" customHeight="true" outlineLevel="0" collapsed="false"/>
    <row r="3836" customFormat="false" ht="15" hidden="false" customHeight="true" outlineLevel="0" collapsed="false"/>
    <row r="3837" customFormat="false" ht="15" hidden="false" customHeight="true" outlineLevel="0" collapsed="false"/>
    <row r="3838" customFormat="false" ht="15" hidden="false" customHeight="true" outlineLevel="0" collapsed="false"/>
    <row r="3839" customFormat="false" ht="15" hidden="false" customHeight="true" outlineLevel="0" collapsed="false"/>
    <row r="3840" customFormat="false" ht="15" hidden="false" customHeight="true" outlineLevel="0" collapsed="false"/>
    <row r="3841" customFormat="false" ht="15" hidden="false" customHeight="true" outlineLevel="0" collapsed="false"/>
    <row r="3842" customFormat="false" ht="15" hidden="false" customHeight="true" outlineLevel="0" collapsed="false"/>
    <row r="3843" customFormat="false" ht="15" hidden="false" customHeight="true" outlineLevel="0" collapsed="false"/>
    <row r="3844" customFormat="false" ht="15" hidden="false" customHeight="true" outlineLevel="0" collapsed="false"/>
    <row r="3845" customFormat="false" ht="15" hidden="false" customHeight="true" outlineLevel="0" collapsed="false"/>
    <row r="3846" customFormat="false" ht="15" hidden="false" customHeight="true" outlineLevel="0" collapsed="false"/>
    <row r="3847" customFormat="false" ht="15" hidden="false" customHeight="true" outlineLevel="0" collapsed="false"/>
    <row r="3848" customFormat="false" ht="15" hidden="false" customHeight="true" outlineLevel="0" collapsed="false"/>
    <row r="3849" customFormat="false" ht="15" hidden="false" customHeight="true" outlineLevel="0" collapsed="false"/>
    <row r="3850" customFormat="false" ht="15" hidden="false" customHeight="true" outlineLevel="0" collapsed="false"/>
    <row r="3851" customFormat="false" ht="15" hidden="false" customHeight="true" outlineLevel="0" collapsed="false"/>
    <row r="3852" customFormat="false" ht="15" hidden="false" customHeight="true" outlineLevel="0" collapsed="false"/>
    <row r="3853" customFormat="false" ht="15" hidden="false" customHeight="true" outlineLevel="0" collapsed="false"/>
    <row r="3854" customFormat="false" ht="15" hidden="false" customHeight="true" outlineLevel="0" collapsed="false"/>
    <row r="3855" customFormat="false" ht="15" hidden="false" customHeight="true" outlineLevel="0" collapsed="false"/>
    <row r="3856" customFormat="false" ht="15" hidden="false" customHeight="true" outlineLevel="0" collapsed="false"/>
    <row r="3857" customFormat="false" ht="15" hidden="false" customHeight="true" outlineLevel="0" collapsed="false"/>
    <row r="3858" customFormat="false" ht="15" hidden="false" customHeight="true" outlineLevel="0" collapsed="false"/>
    <row r="3859" customFormat="false" ht="15" hidden="false" customHeight="true" outlineLevel="0" collapsed="false"/>
    <row r="3860" customFormat="false" ht="15" hidden="false" customHeight="true" outlineLevel="0" collapsed="false"/>
    <row r="3861" customFormat="false" ht="15" hidden="false" customHeight="true" outlineLevel="0" collapsed="false"/>
    <row r="3862" customFormat="false" ht="15" hidden="false" customHeight="true" outlineLevel="0" collapsed="false"/>
    <row r="3863" customFormat="false" ht="15" hidden="false" customHeight="true" outlineLevel="0" collapsed="false"/>
    <row r="3864" customFormat="false" ht="15" hidden="false" customHeight="true" outlineLevel="0" collapsed="false"/>
    <row r="3865" customFormat="false" ht="15" hidden="false" customHeight="true" outlineLevel="0" collapsed="false"/>
    <row r="3866" customFormat="false" ht="15" hidden="false" customHeight="true" outlineLevel="0" collapsed="false"/>
    <row r="3867" customFormat="false" ht="15" hidden="false" customHeight="true" outlineLevel="0" collapsed="false"/>
    <row r="3868" customFormat="false" ht="15" hidden="false" customHeight="true" outlineLevel="0" collapsed="false"/>
    <row r="3869" customFormat="false" ht="15" hidden="false" customHeight="true" outlineLevel="0" collapsed="false"/>
    <row r="3870" customFormat="false" ht="15" hidden="false" customHeight="true" outlineLevel="0" collapsed="false"/>
    <row r="3871" customFormat="false" ht="15" hidden="false" customHeight="true" outlineLevel="0" collapsed="false"/>
    <row r="3872" customFormat="false" ht="15" hidden="false" customHeight="true" outlineLevel="0" collapsed="false"/>
    <row r="3873" customFormat="false" ht="15" hidden="false" customHeight="true" outlineLevel="0" collapsed="false"/>
    <row r="3874" customFormat="false" ht="15" hidden="false" customHeight="true" outlineLevel="0" collapsed="false"/>
    <row r="3875" customFormat="false" ht="15" hidden="false" customHeight="true" outlineLevel="0" collapsed="false"/>
    <row r="3876" customFormat="false" ht="15" hidden="false" customHeight="true" outlineLevel="0" collapsed="false"/>
    <row r="3877" customFormat="false" ht="15" hidden="false" customHeight="true" outlineLevel="0" collapsed="false"/>
    <row r="3878" customFormat="false" ht="15" hidden="false" customHeight="true" outlineLevel="0" collapsed="false"/>
    <row r="3879" customFormat="false" ht="15" hidden="false" customHeight="true" outlineLevel="0" collapsed="false"/>
    <row r="3880" customFormat="false" ht="15" hidden="false" customHeight="true" outlineLevel="0" collapsed="false"/>
    <row r="3881" customFormat="false" ht="15" hidden="false" customHeight="true" outlineLevel="0" collapsed="false"/>
    <row r="3882" customFormat="false" ht="15" hidden="false" customHeight="true" outlineLevel="0" collapsed="false"/>
    <row r="3883" customFormat="false" ht="15" hidden="false" customHeight="true" outlineLevel="0" collapsed="false"/>
    <row r="3884" customFormat="false" ht="15" hidden="false" customHeight="true" outlineLevel="0" collapsed="false"/>
    <row r="3885" customFormat="false" ht="15" hidden="false" customHeight="true" outlineLevel="0" collapsed="false"/>
    <row r="3886" customFormat="false" ht="15" hidden="false" customHeight="true" outlineLevel="0" collapsed="false"/>
    <row r="3887" customFormat="false" ht="15" hidden="false" customHeight="true" outlineLevel="0" collapsed="false"/>
    <row r="3888" customFormat="false" ht="15" hidden="false" customHeight="true" outlineLevel="0" collapsed="false"/>
    <row r="3889" customFormat="false" ht="15" hidden="false" customHeight="true" outlineLevel="0" collapsed="false"/>
    <row r="3890" customFormat="false" ht="15" hidden="false" customHeight="true" outlineLevel="0" collapsed="false"/>
    <row r="3891" customFormat="false" ht="15" hidden="false" customHeight="true" outlineLevel="0" collapsed="false"/>
    <row r="3892" customFormat="false" ht="15" hidden="false" customHeight="true" outlineLevel="0" collapsed="false"/>
    <row r="3893" customFormat="false" ht="15" hidden="false" customHeight="true" outlineLevel="0" collapsed="false"/>
    <row r="3894" customFormat="false" ht="15" hidden="false" customHeight="true" outlineLevel="0" collapsed="false"/>
    <row r="3895" customFormat="false" ht="15" hidden="false" customHeight="true" outlineLevel="0" collapsed="false"/>
    <row r="3896" customFormat="false" ht="15" hidden="false" customHeight="true" outlineLevel="0" collapsed="false"/>
    <row r="3897" customFormat="false" ht="15" hidden="false" customHeight="true" outlineLevel="0" collapsed="false"/>
    <row r="3898" customFormat="false" ht="15" hidden="false" customHeight="true" outlineLevel="0" collapsed="false"/>
    <row r="3899" customFormat="false" ht="15" hidden="false" customHeight="true" outlineLevel="0" collapsed="false"/>
    <row r="3900" customFormat="false" ht="15" hidden="false" customHeight="true" outlineLevel="0" collapsed="false"/>
    <row r="3901" customFormat="false" ht="15" hidden="false" customHeight="true" outlineLevel="0" collapsed="false"/>
    <row r="3902" customFormat="false" ht="15" hidden="false" customHeight="true" outlineLevel="0" collapsed="false"/>
    <row r="3903" customFormat="false" ht="15" hidden="false" customHeight="true" outlineLevel="0" collapsed="false"/>
    <row r="3904" customFormat="false" ht="15" hidden="false" customHeight="true" outlineLevel="0" collapsed="false"/>
    <row r="3905" customFormat="false" ht="15" hidden="false" customHeight="true" outlineLevel="0" collapsed="false"/>
    <row r="3906" customFormat="false" ht="15" hidden="false" customHeight="true" outlineLevel="0" collapsed="false"/>
    <row r="3907" customFormat="false" ht="15" hidden="false" customHeight="true" outlineLevel="0" collapsed="false"/>
    <row r="3908" customFormat="false" ht="15" hidden="false" customHeight="true" outlineLevel="0" collapsed="false"/>
    <row r="3909" customFormat="false" ht="15" hidden="false" customHeight="true" outlineLevel="0" collapsed="false"/>
    <row r="3910" customFormat="false" ht="15" hidden="false" customHeight="true" outlineLevel="0" collapsed="false"/>
    <row r="3911" customFormat="false" ht="15" hidden="false" customHeight="true" outlineLevel="0" collapsed="false"/>
    <row r="3912" customFormat="false" ht="15" hidden="false" customHeight="true" outlineLevel="0" collapsed="false"/>
    <row r="3913" customFormat="false" ht="15" hidden="false" customHeight="true" outlineLevel="0" collapsed="false"/>
    <row r="3914" customFormat="false" ht="15" hidden="false" customHeight="true" outlineLevel="0" collapsed="false"/>
    <row r="3915" customFormat="false" ht="15" hidden="false" customHeight="true" outlineLevel="0" collapsed="false"/>
    <row r="3916" customFormat="false" ht="15" hidden="false" customHeight="true" outlineLevel="0" collapsed="false"/>
    <row r="3917" customFormat="false" ht="15" hidden="false" customHeight="true" outlineLevel="0" collapsed="false"/>
    <row r="3918" customFormat="false" ht="15" hidden="false" customHeight="true" outlineLevel="0" collapsed="false"/>
    <row r="3919" customFormat="false" ht="15" hidden="false" customHeight="true" outlineLevel="0" collapsed="false"/>
    <row r="3920" customFormat="false" ht="15" hidden="false" customHeight="true" outlineLevel="0" collapsed="false"/>
    <row r="3921" customFormat="false" ht="15" hidden="false" customHeight="true" outlineLevel="0" collapsed="false"/>
    <row r="3922" customFormat="false" ht="15" hidden="false" customHeight="true" outlineLevel="0" collapsed="false"/>
    <row r="3923" customFormat="false" ht="15" hidden="false" customHeight="true" outlineLevel="0" collapsed="false"/>
    <row r="3924" customFormat="false" ht="15" hidden="false" customHeight="true" outlineLevel="0" collapsed="false"/>
    <row r="3925" customFormat="false" ht="15" hidden="false" customHeight="true" outlineLevel="0" collapsed="false"/>
    <row r="3926" customFormat="false" ht="15" hidden="false" customHeight="true" outlineLevel="0" collapsed="false"/>
    <row r="3927" customFormat="false" ht="15" hidden="false" customHeight="true" outlineLevel="0" collapsed="false"/>
    <row r="3928" customFormat="false" ht="15" hidden="false" customHeight="true" outlineLevel="0" collapsed="false"/>
    <row r="3929" customFormat="false" ht="15" hidden="false" customHeight="true" outlineLevel="0" collapsed="false"/>
    <row r="3930" customFormat="false" ht="15" hidden="false" customHeight="true" outlineLevel="0" collapsed="false"/>
    <row r="3931" customFormat="false" ht="15" hidden="false" customHeight="true" outlineLevel="0" collapsed="false"/>
    <row r="3932" customFormat="false" ht="15" hidden="false" customHeight="true" outlineLevel="0" collapsed="false"/>
    <row r="3933" customFormat="false" ht="15" hidden="false" customHeight="true" outlineLevel="0" collapsed="false"/>
    <row r="3934" customFormat="false" ht="15" hidden="false" customHeight="true" outlineLevel="0" collapsed="false"/>
    <row r="3935" customFormat="false" ht="15" hidden="false" customHeight="true" outlineLevel="0" collapsed="false"/>
    <row r="3936" customFormat="false" ht="15" hidden="false" customHeight="true" outlineLevel="0" collapsed="false"/>
    <row r="3937" customFormat="false" ht="15" hidden="false" customHeight="true" outlineLevel="0" collapsed="false"/>
    <row r="3938" customFormat="false" ht="15" hidden="false" customHeight="true" outlineLevel="0" collapsed="false"/>
    <row r="3939" customFormat="false" ht="15" hidden="false" customHeight="true" outlineLevel="0" collapsed="false"/>
    <row r="3940" customFormat="false" ht="15" hidden="false" customHeight="true" outlineLevel="0" collapsed="false"/>
    <row r="3941" customFormat="false" ht="15" hidden="false" customHeight="true" outlineLevel="0" collapsed="false"/>
    <row r="3942" customFormat="false" ht="15" hidden="false" customHeight="true" outlineLevel="0" collapsed="false"/>
    <row r="3943" customFormat="false" ht="15" hidden="false" customHeight="true" outlineLevel="0" collapsed="false"/>
    <row r="3944" customFormat="false" ht="15" hidden="false" customHeight="true" outlineLevel="0" collapsed="false"/>
    <row r="3945" customFormat="false" ht="15" hidden="false" customHeight="true" outlineLevel="0" collapsed="false"/>
    <row r="3946" customFormat="false" ht="15" hidden="false" customHeight="true" outlineLevel="0" collapsed="false"/>
    <row r="3947" customFormat="false" ht="15" hidden="false" customHeight="true" outlineLevel="0" collapsed="false"/>
    <row r="3948" customFormat="false" ht="15" hidden="false" customHeight="true" outlineLevel="0" collapsed="false"/>
    <row r="3949" customFormat="false" ht="15" hidden="false" customHeight="true" outlineLevel="0" collapsed="false"/>
    <row r="3950" customFormat="false" ht="15" hidden="false" customHeight="true" outlineLevel="0" collapsed="false"/>
    <row r="3951" customFormat="false" ht="15" hidden="false" customHeight="true" outlineLevel="0" collapsed="false"/>
    <row r="3952" customFormat="false" ht="15" hidden="false" customHeight="true" outlineLevel="0" collapsed="false"/>
    <row r="3953" customFormat="false" ht="15" hidden="false" customHeight="true" outlineLevel="0" collapsed="false"/>
    <row r="3954" customFormat="false" ht="15" hidden="false" customHeight="true" outlineLevel="0" collapsed="false"/>
    <row r="3955" customFormat="false" ht="15" hidden="false" customHeight="true" outlineLevel="0" collapsed="false"/>
    <row r="3956" customFormat="false" ht="15" hidden="false" customHeight="true" outlineLevel="0" collapsed="false"/>
    <row r="3957" customFormat="false" ht="15" hidden="false" customHeight="true" outlineLevel="0" collapsed="false"/>
    <row r="3958" customFormat="false" ht="15" hidden="false" customHeight="true" outlineLevel="0" collapsed="false"/>
    <row r="3959" customFormat="false" ht="15" hidden="false" customHeight="true" outlineLevel="0" collapsed="false"/>
    <row r="3960" customFormat="false" ht="15" hidden="false" customHeight="true" outlineLevel="0" collapsed="false"/>
    <row r="3961" customFormat="false" ht="15" hidden="false" customHeight="true" outlineLevel="0" collapsed="false"/>
    <row r="3962" customFormat="false" ht="15" hidden="false" customHeight="true" outlineLevel="0" collapsed="false"/>
    <row r="3963" customFormat="false" ht="15" hidden="false" customHeight="true" outlineLevel="0" collapsed="false"/>
    <row r="3964" customFormat="false" ht="15" hidden="false" customHeight="true" outlineLevel="0" collapsed="false"/>
    <row r="3965" customFormat="false" ht="15" hidden="false" customHeight="true" outlineLevel="0" collapsed="false"/>
    <row r="3966" customFormat="false" ht="15" hidden="false" customHeight="true" outlineLevel="0" collapsed="false"/>
    <row r="3967" customFormat="false" ht="15" hidden="false" customHeight="true" outlineLevel="0" collapsed="false"/>
    <row r="3968" customFormat="false" ht="15" hidden="false" customHeight="true" outlineLevel="0" collapsed="false"/>
    <row r="3969" customFormat="false" ht="15" hidden="false" customHeight="true" outlineLevel="0" collapsed="false"/>
    <row r="3970" customFormat="false" ht="15" hidden="false" customHeight="true" outlineLevel="0" collapsed="false"/>
    <row r="3971" customFormat="false" ht="15" hidden="false" customHeight="true" outlineLevel="0" collapsed="false"/>
    <row r="3972" customFormat="false" ht="15" hidden="false" customHeight="true" outlineLevel="0" collapsed="false"/>
    <row r="3973" customFormat="false" ht="15" hidden="false" customHeight="true" outlineLevel="0" collapsed="false"/>
    <row r="3974" customFormat="false" ht="15" hidden="false" customHeight="true" outlineLevel="0" collapsed="false"/>
    <row r="3975" customFormat="false" ht="15" hidden="false" customHeight="true" outlineLevel="0" collapsed="false"/>
    <row r="3976" customFormat="false" ht="15" hidden="false" customHeight="true" outlineLevel="0" collapsed="false"/>
    <row r="3977" customFormat="false" ht="15" hidden="false" customHeight="true" outlineLevel="0" collapsed="false"/>
    <row r="3978" customFormat="false" ht="15" hidden="false" customHeight="true" outlineLevel="0" collapsed="false"/>
    <row r="3979" customFormat="false" ht="15" hidden="false" customHeight="true" outlineLevel="0" collapsed="false"/>
    <row r="3980" customFormat="false" ht="15" hidden="false" customHeight="true" outlineLevel="0" collapsed="false"/>
    <row r="3981" customFormat="false" ht="15" hidden="false" customHeight="true" outlineLevel="0" collapsed="false"/>
    <row r="3982" customFormat="false" ht="15" hidden="false" customHeight="true" outlineLevel="0" collapsed="false"/>
    <row r="3983" customFormat="false" ht="15" hidden="false" customHeight="true" outlineLevel="0" collapsed="false"/>
    <row r="3984" customFormat="false" ht="15" hidden="false" customHeight="true" outlineLevel="0" collapsed="false"/>
    <row r="3985" customFormat="false" ht="15" hidden="false" customHeight="true" outlineLevel="0" collapsed="false"/>
    <row r="3986" customFormat="false" ht="15" hidden="false" customHeight="true" outlineLevel="0" collapsed="false"/>
    <row r="3987" customFormat="false" ht="15" hidden="false" customHeight="true" outlineLevel="0" collapsed="false"/>
    <row r="3988" customFormat="false" ht="15" hidden="false" customHeight="true" outlineLevel="0" collapsed="false"/>
    <row r="3989" customFormat="false" ht="15" hidden="false" customHeight="true" outlineLevel="0" collapsed="false"/>
    <row r="3990" customFormat="false" ht="15" hidden="false" customHeight="true" outlineLevel="0" collapsed="false"/>
    <row r="3991" customFormat="false" ht="15" hidden="false" customHeight="true" outlineLevel="0" collapsed="false"/>
    <row r="3992" customFormat="false" ht="15" hidden="false" customHeight="true" outlineLevel="0" collapsed="false"/>
    <row r="3993" customFormat="false" ht="15" hidden="false" customHeight="true" outlineLevel="0" collapsed="false"/>
    <row r="3994" customFormat="false" ht="15" hidden="false" customHeight="true" outlineLevel="0" collapsed="false"/>
    <row r="3995" customFormat="false" ht="15" hidden="false" customHeight="true" outlineLevel="0" collapsed="false"/>
    <row r="3996" customFormat="false" ht="15" hidden="false" customHeight="true" outlineLevel="0" collapsed="false"/>
    <row r="3997" customFormat="false" ht="15" hidden="false" customHeight="true" outlineLevel="0" collapsed="false"/>
    <row r="3998" customFormat="false" ht="15" hidden="false" customHeight="true" outlineLevel="0" collapsed="false"/>
    <row r="3999" customFormat="false" ht="15" hidden="false" customHeight="true" outlineLevel="0" collapsed="false"/>
    <row r="4000" customFormat="false" ht="15" hidden="false" customHeight="true" outlineLevel="0" collapsed="false"/>
    <row r="4001" customFormat="false" ht="15" hidden="false" customHeight="true" outlineLevel="0" collapsed="false"/>
    <row r="4002" customFormat="false" ht="15" hidden="false" customHeight="true" outlineLevel="0" collapsed="false"/>
    <row r="4003" customFormat="false" ht="15" hidden="false" customHeight="true" outlineLevel="0" collapsed="false"/>
    <row r="4004" customFormat="false" ht="15" hidden="false" customHeight="true" outlineLevel="0" collapsed="false"/>
    <row r="4005" customFormat="false" ht="15" hidden="false" customHeight="true" outlineLevel="0" collapsed="false"/>
    <row r="4006" customFormat="false" ht="15" hidden="false" customHeight="true" outlineLevel="0" collapsed="false"/>
    <row r="4007" customFormat="false" ht="15" hidden="false" customHeight="true" outlineLevel="0" collapsed="false"/>
    <row r="4008" customFormat="false" ht="15" hidden="false" customHeight="true" outlineLevel="0" collapsed="false"/>
    <row r="4009" customFormat="false" ht="15" hidden="false" customHeight="true" outlineLevel="0" collapsed="false"/>
    <row r="4010" customFormat="false" ht="15" hidden="false" customHeight="true" outlineLevel="0" collapsed="false"/>
    <row r="4011" customFormat="false" ht="15" hidden="false" customHeight="true" outlineLevel="0" collapsed="false"/>
    <row r="4012" customFormat="false" ht="15" hidden="false" customHeight="true" outlineLevel="0" collapsed="false"/>
    <row r="4013" customFormat="false" ht="15" hidden="false" customHeight="true" outlineLevel="0" collapsed="false"/>
    <row r="4014" customFormat="false" ht="15" hidden="false" customHeight="true" outlineLevel="0" collapsed="false"/>
    <row r="4015" customFormat="false" ht="15" hidden="false" customHeight="true" outlineLevel="0" collapsed="false"/>
    <row r="4016" customFormat="false" ht="15" hidden="false" customHeight="true" outlineLevel="0" collapsed="false"/>
    <row r="4017" customFormat="false" ht="15" hidden="false" customHeight="true" outlineLevel="0" collapsed="false"/>
    <row r="4018" customFormat="false" ht="15" hidden="false" customHeight="true" outlineLevel="0" collapsed="false"/>
    <row r="4019" customFormat="false" ht="15" hidden="false" customHeight="true" outlineLevel="0" collapsed="false"/>
    <row r="4020" customFormat="false" ht="15" hidden="false" customHeight="true" outlineLevel="0" collapsed="false"/>
    <row r="4021" customFormat="false" ht="15" hidden="false" customHeight="true" outlineLevel="0" collapsed="false"/>
    <row r="4022" customFormat="false" ht="15" hidden="false" customHeight="true" outlineLevel="0" collapsed="false"/>
    <row r="4023" customFormat="false" ht="15" hidden="false" customHeight="true" outlineLevel="0" collapsed="false"/>
    <row r="4024" customFormat="false" ht="15" hidden="false" customHeight="true" outlineLevel="0" collapsed="false"/>
    <row r="4025" customFormat="false" ht="15" hidden="false" customHeight="true" outlineLevel="0" collapsed="false"/>
    <row r="4026" customFormat="false" ht="15" hidden="false" customHeight="true" outlineLevel="0" collapsed="false"/>
    <row r="4027" customFormat="false" ht="15" hidden="false" customHeight="true" outlineLevel="0" collapsed="false"/>
    <row r="4028" customFormat="false" ht="15" hidden="false" customHeight="true" outlineLevel="0" collapsed="false"/>
    <row r="4029" customFormat="false" ht="15" hidden="false" customHeight="true" outlineLevel="0" collapsed="false"/>
    <row r="4030" customFormat="false" ht="15" hidden="false" customHeight="true" outlineLevel="0" collapsed="false"/>
    <row r="4031" customFormat="false" ht="15" hidden="false" customHeight="true" outlineLevel="0" collapsed="false"/>
    <row r="4032" customFormat="false" ht="15" hidden="false" customHeight="true" outlineLevel="0" collapsed="false"/>
    <row r="4033" customFormat="false" ht="15" hidden="false" customHeight="true" outlineLevel="0" collapsed="false"/>
    <row r="4034" customFormat="false" ht="15" hidden="false" customHeight="true" outlineLevel="0" collapsed="false"/>
    <row r="4035" customFormat="false" ht="15" hidden="false" customHeight="true" outlineLevel="0" collapsed="false"/>
    <row r="4036" customFormat="false" ht="15" hidden="false" customHeight="true" outlineLevel="0" collapsed="false"/>
    <row r="4037" customFormat="false" ht="15" hidden="false" customHeight="true" outlineLevel="0" collapsed="false"/>
    <row r="4038" customFormat="false" ht="15" hidden="false" customHeight="true" outlineLevel="0" collapsed="false"/>
    <row r="4039" customFormat="false" ht="15" hidden="false" customHeight="true" outlineLevel="0" collapsed="false"/>
    <row r="4040" customFormat="false" ht="15" hidden="false" customHeight="true" outlineLevel="0" collapsed="false"/>
    <row r="4041" customFormat="false" ht="15" hidden="false" customHeight="true" outlineLevel="0" collapsed="false"/>
    <row r="4042" customFormat="false" ht="15" hidden="false" customHeight="true" outlineLevel="0" collapsed="false"/>
    <row r="4043" customFormat="false" ht="15" hidden="false" customHeight="true" outlineLevel="0" collapsed="false"/>
    <row r="4044" customFormat="false" ht="15" hidden="false" customHeight="true" outlineLevel="0" collapsed="false"/>
    <row r="4045" customFormat="false" ht="15" hidden="false" customHeight="true" outlineLevel="0" collapsed="false"/>
    <row r="4046" customFormat="false" ht="15" hidden="false" customHeight="true" outlineLevel="0" collapsed="false"/>
    <row r="4047" customFormat="false" ht="15" hidden="false" customHeight="true" outlineLevel="0" collapsed="false"/>
    <row r="4048" customFormat="false" ht="15" hidden="false" customHeight="true" outlineLevel="0" collapsed="false"/>
    <row r="4049" customFormat="false" ht="15" hidden="false" customHeight="true" outlineLevel="0" collapsed="false"/>
    <row r="4050" customFormat="false" ht="15" hidden="false" customHeight="true" outlineLevel="0" collapsed="false"/>
    <row r="4051" customFormat="false" ht="15" hidden="false" customHeight="true" outlineLevel="0" collapsed="false"/>
    <row r="4052" customFormat="false" ht="15" hidden="false" customHeight="true" outlineLevel="0" collapsed="false"/>
    <row r="4053" customFormat="false" ht="15" hidden="false" customHeight="true" outlineLevel="0" collapsed="false"/>
    <row r="4054" customFormat="false" ht="15" hidden="false" customHeight="true" outlineLevel="0" collapsed="false"/>
    <row r="4055" customFormat="false" ht="15" hidden="false" customHeight="true" outlineLevel="0" collapsed="false"/>
    <row r="4056" customFormat="false" ht="15" hidden="false" customHeight="true" outlineLevel="0" collapsed="false"/>
    <row r="4057" customFormat="false" ht="15" hidden="false" customHeight="true" outlineLevel="0" collapsed="false"/>
    <row r="4058" customFormat="false" ht="15" hidden="false" customHeight="true" outlineLevel="0" collapsed="false"/>
    <row r="4059" customFormat="false" ht="15" hidden="false" customHeight="true" outlineLevel="0" collapsed="false"/>
    <row r="4060" customFormat="false" ht="15" hidden="false" customHeight="true" outlineLevel="0" collapsed="false"/>
    <row r="4061" customFormat="false" ht="15" hidden="false" customHeight="true" outlineLevel="0" collapsed="false"/>
    <row r="4062" customFormat="false" ht="15" hidden="false" customHeight="true" outlineLevel="0" collapsed="false"/>
    <row r="4063" customFormat="false" ht="15" hidden="false" customHeight="true" outlineLevel="0" collapsed="false"/>
    <row r="4064" customFormat="false" ht="15" hidden="false" customHeight="true" outlineLevel="0" collapsed="false"/>
    <row r="4065" customFormat="false" ht="15" hidden="false" customHeight="true" outlineLevel="0" collapsed="false"/>
    <row r="4066" customFormat="false" ht="15" hidden="false" customHeight="true" outlineLevel="0" collapsed="false"/>
    <row r="4067" customFormat="false" ht="15" hidden="false" customHeight="true" outlineLevel="0" collapsed="false"/>
    <row r="4068" customFormat="false" ht="15" hidden="false" customHeight="true" outlineLevel="0" collapsed="false"/>
    <row r="4069" customFormat="false" ht="15" hidden="false" customHeight="true" outlineLevel="0" collapsed="false"/>
    <row r="4070" customFormat="false" ht="15" hidden="false" customHeight="true" outlineLevel="0" collapsed="false"/>
    <row r="4071" customFormat="false" ht="15" hidden="false" customHeight="true" outlineLevel="0" collapsed="false"/>
    <row r="4072" customFormat="false" ht="15" hidden="false" customHeight="true" outlineLevel="0" collapsed="false"/>
    <row r="4073" customFormat="false" ht="15" hidden="false" customHeight="true" outlineLevel="0" collapsed="false"/>
    <row r="4074" customFormat="false" ht="15" hidden="false" customHeight="true" outlineLevel="0" collapsed="false"/>
    <row r="4075" customFormat="false" ht="15" hidden="false" customHeight="true" outlineLevel="0" collapsed="false"/>
    <row r="4076" customFormat="false" ht="15" hidden="false" customHeight="true" outlineLevel="0" collapsed="false"/>
    <row r="4077" customFormat="false" ht="15" hidden="false" customHeight="true" outlineLevel="0" collapsed="false"/>
    <row r="4078" customFormat="false" ht="15" hidden="false" customHeight="true" outlineLevel="0" collapsed="false"/>
    <row r="4079" customFormat="false" ht="15" hidden="false" customHeight="true" outlineLevel="0" collapsed="false"/>
    <row r="4080" customFormat="false" ht="15" hidden="false" customHeight="true" outlineLevel="0" collapsed="false"/>
    <row r="4081" customFormat="false" ht="15" hidden="false" customHeight="true" outlineLevel="0" collapsed="false"/>
    <row r="4082" customFormat="false" ht="15" hidden="false" customHeight="true" outlineLevel="0" collapsed="false"/>
    <row r="4083" customFormat="false" ht="15" hidden="false" customHeight="true" outlineLevel="0" collapsed="false"/>
    <row r="4084" customFormat="false" ht="15" hidden="false" customHeight="true" outlineLevel="0" collapsed="false"/>
    <row r="4085" customFormat="false" ht="15" hidden="false" customHeight="true" outlineLevel="0" collapsed="false"/>
    <row r="4086" customFormat="false" ht="15" hidden="false" customHeight="true" outlineLevel="0" collapsed="false"/>
    <row r="4087" customFormat="false" ht="15" hidden="false" customHeight="true" outlineLevel="0" collapsed="false"/>
    <row r="4088" customFormat="false" ht="15" hidden="false" customHeight="true" outlineLevel="0" collapsed="false"/>
    <row r="4089" customFormat="false" ht="15" hidden="false" customHeight="true" outlineLevel="0" collapsed="false"/>
    <row r="4090" customFormat="false" ht="15" hidden="false" customHeight="true" outlineLevel="0" collapsed="false"/>
    <row r="4091" customFormat="false" ht="15" hidden="false" customHeight="true" outlineLevel="0" collapsed="false"/>
    <row r="4092" customFormat="false" ht="15" hidden="false" customHeight="true" outlineLevel="0" collapsed="false"/>
    <row r="4093" customFormat="false" ht="15" hidden="false" customHeight="true" outlineLevel="0" collapsed="false"/>
    <row r="4094" customFormat="false" ht="15" hidden="false" customHeight="true" outlineLevel="0" collapsed="false"/>
    <row r="4095" customFormat="false" ht="15" hidden="false" customHeight="true" outlineLevel="0" collapsed="false"/>
    <row r="4096" customFormat="false" ht="15" hidden="false" customHeight="true" outlineLevel="0" collapsed="false"/>
    <row r="4097" customFormat="false" ht="15" hidden="false" customHeight="true" outlineLevel="0" collapsed="false"/>
    <row r="4098" customFormat="false" ht="15" hidden="false" customHeight="true" outlineLevel="0" collapsed="false"/>
    <row r="4099" customFormat="false" ht="15" hidden="false" customHeight="true" outlineLevel="0" collapsed="false"/>
    <row r="4100" customFormat="false" ht="15" hidden="false" customHeight="true" outlineLevel="0" collapsed="false"/>
    <row r="4101" customFormat="false" ht="15" hidden="false" customHeight="true" outlineLevel="0" collapsed="false"/>
    <row r="4102" customFormat="false" ht="15" hidden="false" customHeight="true" outlineLevel="0" collapsed="false"/>
    <row r="4103" customFormat="false" ht="15" hidden="false" customHeight="true" outlineLevel="0" collapsed="false"/>
    <row r="4104" customFormat="false" ht="15" hidden="false" customHeight="true" outlineLevel="0" collapsed="false"/>
    <row r="4105" customFormat="false" ht="15" hidden="false" customHeight="true" outlineLevel="0" collapsed="false"/>
    <row r="4106" customFormat="false" ht="15" hidden="false" customHeight="true" outlineLevel="0" collapsed="false"/>
    <row r="4107" customFormat="false" ht="15" hidden="false" customHeight="true" outlineLevel="0" collapsed="false"/>
    <row r="4108" customFormat="false" ht="15" hidden="false" customHeight="true" outlineLevel="0" collapsed="false"/>
    <row r="4109" customFormat="false" ht="15" hidden="false" customHeight="true" outlineLevel="0" collapsed="false"/>
    <row r="4110" customFormat="false" ht="15" hidden="false" customHeight="true" outlineLevel="0" collapsed="false"/>
    <row r="4111" customFormat="false" ht="15" hidden="false" customHeight="true" outlineLevel="0" collapsed="false"/>
    <row r="4112" customFormat="false" ht="15" hidden="false" customHeight="true" outlineLevel="0" collapsed="false"/>
    <row r="4113" customFormat="false" ht="15" hidden="false" customHeight="true" outlineLevel="0" collapsed="false"/>
    <row r="4114" customFormat="false" ht="15" hidden="false" customHeight="true" outlineLevel="0" collapsed="false"/>
    <row r="4115" customFormat="false" ht="15" hidden="false" customHeight="true" outlineLevel="0" collapsed="false"/>
    <row r="4116" customFormat="false" ht="15" hidden="false" customHeight="true" outlineLevel="0" collapsed="false"/>
    <row r="4117" customFormat="false" ht="15" hidden="false" customHeight="true" outlineLevel="0" collapsed="false"/>
    <row r="4118" customFormat="false" ht="15" hidden="false" customHeight="true" outlineLevel="0" collapsed="false"/>
    <row r="4119" customFormat="false" ht="15" hidden="false" customHeight="true" outlineLevel="0" collapsed="false"/>
    <row r="4120" customFormat="false" ht="15" hidden="false" customHeight="true" outlineLevel="0" collapsed="false"/>
    <row r="4121" customFormat="false" ht="15" hidden="false" customHeight="true" outlineLevel="0" collapsed="false"/>
    <row r="4122" customFormat="false" ht="15" hidden="false" customHeight="true" outlineLevel="0" collapsed="false"/>
    <row r="4123" customFormat="false" ht="15" hidden="false" customHeight="true" outlineLevel="0" collapsed="false"/>
    <row r="4124" customFormat="false" ht="15" hidden="false" customHeight="true" outlineLevel="0" collapsed="false"/>
    <row r="4125" customFormat="false" ht="15" hidden="false" customHeight="true" outlineLevel="0" collapsed="false"/>
    <row r="4126" customFormat="false" ht="15" hidden="false" customHeight="true" outlineLevel="0" collapsed="false"/>
    <row r="4127" customFormat="false" ht="15" hidden="false" customHeight="true" outlineLevel="0" collapsed="false"/>
    <row r="4128" customFormat="false" ht="15" hidden="false" customHeight="true" outlineLevel="0" collapsed="false"/>
    <row r="4129" customFormat="false" ht="15" hidden="false" customHeight="true" outlineLevel="0" collapsed="false"/>
    <row r="4130" customFormat="false" ht="15" hidden="false" customHeight="true" outlineLevel="0" collapsed="false"/>
    <row r="4131" customFormat="false" ht="15" hidden="false" customHeight="true" outlineLevel="0" collapsed="false"/>
    <row r="4132" customFormat="false" ht="15" hidden="false" customHeight="true" outlineLevel="0" collapsed="false"/>
    <row r="4133" customFormat="false" ht="15" hidden="false" customHeight="true" outlineLevel="0" collapsed="false"/>
    <row r="4134" customFormat="false" ht="15" hidden="false" customHeight="true" outlineLevel="0" collapsed="false"/>
    <row r="4135" customFormat="false" ht="15" hidden="false" customHeight="true" outlineLevel="0" collapsed="false"/>
    <row r="4136" customFormat="false" ht="15" hidden="false" customHeight="true" outlineLevel="0" collapsed="false"/>
    <row r="4137" customFormat="false" ht="15" hidden="false" customHeight="true" outlineLevel="0" collapsed="false"/>
    <row r="4138" customFormat="false" ht="15" hidden="false" customHeight="true" outlineLevel="0" collapsed="false"/>
    <row r="4139" customFormat="false" ht="15" hidden="false" customHeight="true" outlineLevel="0" collapsed="false"/>
    <row r="4140" customFormat="false" ht="15" hidden="false" customHeight="true" outlineLevel="0" collapsed="false"/>
    <row r="4141" customFormat="false" ht="15" hidden="false" customHeight="true" outlineLevel="0" collapsed="false"/>
    <row r="4142" customFormat="false" ht="15" hidden="false" customHeight="true" outlineLevel="0" collapsed="false"/>
    <row r="4143" customFormat="false" ht="15" hidden="false" customHeight="true" outlineLevel="0" collapsed="false"/>
    <row r="4144" customFormat="false" ht="15" hidden="false" customHeight="true" outlineLevel="0" collapsed="false"/>
    <row r="4145" customFormat="false" ht="15" hidden="false" customHeight="true" outlineLevel="0" collapsed="false"/>
    <row r="4146" customFormat="false" ht="15" hidden="false" customHeight="true" outlineLevel="0" collapsed="false"/>
    <row r="4147" customFormat="false" ht="15" hidden="false" customHeight="true" outlineLevel="0" collapsed="false"/>
    <row r="4148" customFormat="false" ht="15" hidden="false" customHeight="true" outlineLevel="0" collapsed="false"/>
    <row r="4149" customFormat="false" ht="15" hidden="false" customHeight="true" outlineLevel="0" collapsed="false"/>
    <row r="4150" customFormat="false" ht="15" hidden="false" customHeight="true" outlineLevel="0" collapsed="false"/>
    <row r="4151" customFormat="false" ht="15" hidden="false" customHeight="true" outlineLevel="0" collapsed="false"/>
    <row r="4152" customFormat="false" ht="15" hidden="false" customHeight="true" outlineLevel="0" collapsed="false"/>
    <row r="4153" customFormat="false" ht="15" hidden="false" customHeight="true" outlineLevel="0" collapsed="false"/>
    <row r="4154" customFormat="false" ht="15" hidden="false" customHeight="true" outlineLevel="0" collapsed="false"/>
    <row r="4155" customFormat="false" ht="15" hidden="false" customHeight="true" outlineLevel="0" collapsed="false"/>
    <row r="4156" customFormat="false" ht="15" hidden="false" customHeight="true" outlineLevel="0" collapsed="false"/>
    <row r="4157" customFormat="false" ht="15" hidden="false" customHeight="true" outlineLevel="0" collapsed="false"/>
    <row r="4158" customFormat="false" ht="15" hidden="false" customHeight="true" outlineLevel="0" collapsed="false"/>
    <row r="4159" customFormat="false" ht="15" hidden="false" customHeight="true" outlineLevel="0" collapsed="false"/>
    <row r="4160" customFormat="false" ht="15" hidden="false" customHeight="true" outlineLevel="0" collapsed="false"/>
    <row r="4161" customFormat="false" ht="15" hidden="false" customHeight="true" outlineLevel="0" collapsed="false"/>
    <row r="4162" customFormat="false" ht="15" hidden="false" customHeight="true" outlineLevel="0" collapsed="false"/>
    <row r="4163" customFormat="false" ht="15" hidden="false" customHeight="true" outlineLevel="0" collapsed="false"/>
    <row r="4164" customFormat="false" ht="15" hidden="false" customHeight="true" outlineLevel="0" collapsed="false"/>
    <row r="4165" customFormat="false" ht="15" hidden="false" customHeight="true" outlineLevel="0" collapsed="false"/>
    <row r="4166" customFormat="false" ht="15" hidden="false" customHeight="true" outlineLevel="0" collapsed="false"/>
    <row r="4167" customFormat="false" ht="15" hidden="false" customHeight="true" outlineLevel="0" collapsed="false"/>
    <row r="4168" customFormat="false" ht="15" hidden="false" customHeight="true" outlineLevel="0" collapsed="false"/>
    <row r="4169" customFormat="false" ht="15" hidden="false" customHeight="true" outlineLevel="0" collapsed="false"/>
    <row r="4170" customFormat="false" ht="15" hidden="false" customHeight="true" outlineLevel="0" collapsed="false"/>
    <row r="4171" customFormat="false" ht="15" hidden="false" customHeight="true" outlineLevel="0" collapsed="false"/>
    <row r="4172" customFormat="false" ht="15" hidden="false" customHeight="true" outlineLevel="0" collapsed="false"/>
    <row r="4173" customFormat="false" ht="15" hidden="false" customHeight="true" outlineLevel="0" collapsed="false"/>
    <row r="4174" customFormat="false" ht="15" hidden="false" customHeight="true" outlineLevel="0" collapsed="false"/>
    <row r="4175" customFormat="false" ht="15" hidden="false" customHeight="true" outlineLevel="0" collapsed="false"/>
    <row r="4176" customFormat="false" ht="15" hidden="false" customHeight="true" outlineLevel="0" collapsed="false"/>
    <row r="4177" customFormat="false" ht="15" hidden="false" customHeight="true" outlineLevel="0" collapsed="false"/>
    <row r="4178" customFormat="false" ht="15" hidden="false" customHeight="true" outlineLevel="0" collapsed="false"/>
    <row r="4179" customFormat="false" ht="15" hidden="false" customHeight="true" outlineLevel="0" collapsed="false"/>
    <row r="4180" customFormat="false" ht="15" hidden="false" customHeight="true" outlineLevel="0" collapsed="false"/>
    <row r="4181" customFormat="false" ht="15" hidden="false" customHeight="true" outlineLevel="0" collapsed="false"/>
    <row r="4182" customFormat="false" ht="15" hidden="false" customHeight="true" outlineLevel="0" collapsed="false"/>
    <row r="4183" customFormat="false" ht="15" hidden="false" customHeight="true" outlineLevel="0" collapsed="false"/>
    <row r="4184" customFormat="false" ht="15" hidden="false" customHeight="true" outlineLevel="0" collapsed="false"/>
    <row r="4185" customFormat="false" ht="15" hidden="false" customHeight="true" outlineLevel="0" collapsed="false"/>
    <row r="4186" customFormat="false" ht="15" hidden="false" customHeight="true" outlineLevel="0" collapsed="false"/>
    <row r="4187" customFormat="false" ht="15" hidden="false" customHeight="true" outlineLevel="0" collapsed="false"/>
    <row r="4188" customFormat="false" ht="15" hidden="false" customHeight="true" outlineLevel="0" collapsed="false"/>
    <row r="4189" customFormat="false" ht="15" hidden="false" customHeight="true" outlineLevel="0" collapsed="false"/>
    <row r="4190" customFormat="false" ht="15" hidden="false" customHeight="true" outlineLevel="0" collapsed="false"/>
    <row r="4191" customFormat="false" ht="15" hidden="false" customHeight="true" outlineLevel="0" collapsed="false"/>
    <row r="4192" customFormat="false" ht="15" hidden="false" customHeight="true" outlineLevel="0" collapsed="false"/>
    <row r="4193" customFormat="false" ht="15" hidden="false" customHeight="true" outlineLevel="0" collapsed="false"/>
    <row r="4194" customFormat="false" ht="15" hidden="false" customHeight="true" outlineLevel="0" collapsed="false"/>
    <row r="4195" customFormat="false" ht="15" hidden="false" customHeight="true" outlineLevel="0" collapsed="false"/>
    <row r="4196" customFormat="false" ht="15" hidden="false" customHeight="true" outlineLevel="0" collapsed="false"/>
    <row r="4197" customFormat="false" ht="15" hidden="false" customHeight="true" outlineLevel="0" collapsed="false"/>
    <row r="4198" customFormat="false" ht="15" hidden="false" customHeight="true" outlineLevel="0" collapsed="false"/>
    <row r="4199" customFormat="false" ht="15" hidden="false" customHeight="true" outlineLevel="0" collapsed="false"/>
    <row r="4200" customFormat="false" ht="15" hidden="false" customHeight="true" outlineLevel="0" collapsed="false"/>
    <row r="4201" customFormat="false" ht="15" hidden="false" customHeight="true" outlineLevel="0" collapsed="false"/>
    <row r="4202" customFormat="false" ht="15" hidden="false" customHeight="true" outlineLevel="0" collapsed="false"/>
    <row r="4203" customFormat="false" ht="15" hidden="false" customHeight="true" outlineLevel="0" collapsed="false"/>
    <row r="4204" customFormat="false" ht="15" hidden="false" customHeight="true" outlineLevel="0" collapsed="false"/>
    <row r="4205" customFormat="false" ht="15" hidden="false" customHeight="true" outlineLevel="0" collapsed="false"/>
    <row r="4206" customFormat="false" ht="15" hidden="false" customHeight="true" outlineLevel="0" collapsed="false"/>
    <row r="4207" customFormat="false" ht="15" hidden="false" customHeight="true" outlineLevel="0" collapsed="false"/>
    <row r="4208" customFormat="false" ht="15" hidden="false" customHeight="true" outlineLevel="0" collapsed="false"/>
    <row r="4209" customFormat="false" ht="15" hidden="false" customHeight="true" outlineLevel="0" collapsed="false"/>
    <row r="4210" customFormat="false" ht="15" hidden="false" customHeight="true" outlineLevel="0" collapsed="false"/>
    <row r="4211" customFormat="false" ht="15" hidden="false" customHeight="true" outlineLevel="0" collapsed="false"/>
    <row r="4212" customFormat="false" ht="15" hidden="false" customHeight="true" outlineLevel="0" collapsed="false"/>
    <row r="4213" customFormat="false" ht="15" hidden="false" customHeight="true" outlineLevel="0" collapsed="false"/>
    <row r="4214" customFormat="false" ht="15" hidden="false" customHeight="true" outlineLevel="0" collapsed="false"/>
    <row r="4215" customFormat="false" ht="15" hidden="false" customHeight="true" outlineLevel="0" collapsed="false"/>
    <row r="4216" customFormat="false" ht="15" hidden="false" customHeight="true" outlineLevel="0" collapsed="false"/>
    <row r="4217" customFormat="false" ht="15" hidden="false" customHeight="true" outlineLevel="0" collapsed="false"/>
    <row r="4218" customFormat="false" ht="15" hidden="false" customHeight="true" outlineLevel="0" collapsed="false"/>
    <row r="4219" customFormat="false" ht="15" hidden="false" customHeight="true" outlineLevel="0" collapsed="false"/>
    <row r="4220" customFormat="false" ht="15" hidden="false" customHeight="true" outlineLevel="0" collapsed="false"/>
    <row r="4221" customFormat="false" ht="15" hidden="false" customHeight="true" outlineLevel="0" collapsed="false"/>
    <row r="4222" customFormat="false" ht="15" hidden="false" customHeight="true" outlineLevel="0" collapsed="false"/>
    <row r="4223" customFormat="false" ht="15" hidden="false" customHeight="true" outlineLevel="0" collapsed="false"/>
    <row r="4224" customFormat="false" ht="15" hidden="false" customHeight="true" outlineLevel="0" collapsed="false"/>
    <row r="4225" customFormat="false" ht="15" hidden="false" customHeight="true" outlineLevel="0" collapsed="false"/>
    <row r="4226" customFormat="false" ht="15" hidden="false" customHeight="true" outlineLevel="0" collapsed="false"/>
    <row r="4227" customFormat="false" ht="15" hidden="false" customHeight="true" outlineLevel="0" collapsed="false"/>
    <row r="4228" customFormat="false" ht="15" hidden="false" customHeight="true" outlineLevel="0" collapsed="false"/>
    <row r="4229" customFormat="false" ht="15" hidden="false" customHeight="true" outlineLevel="0" collapsed="false"/>
    <row r="4230" customFormat="false" ht="15" hidden="false" customHeight="true" outlineLevel="0" collapsed="false"/>
    <row r="4231" customFormat="false" ht="15" hidden="false" customHeight="true" outlineLevel="0" collapsed="false"/>
    <row r="4232" customFormat="false" ht="15" hidden="false" customHeight="true" outlineLevel="0" collapsed="false"/>
    <row r="4233" customFormat="false" ht="15" hidden="false" customHeight="true" outlineLevel="0" collapsed="false"/>
    <row r="4234" customFormat="false" ht="15" hidden="false" customHeight="true" outlineLevel="0" collapsed="false"/>
    <row r="4235" customFormat="false" ht="15" hidden="false" customHeight="true" outlineLevel="0" collapsed="false"/>
    <row r="4236" customFormat="false" ht="15" hidden="false" customHeight="true" outlineLevel="0" collapsed="false"/>
    <row r="4237" customFormat="false" ht="15" hidden="false" customHeight="true" outlineLevel="0" collapsed="false"/>
    <row r="4238" customFormat="false" ht="15" hidden="false" customHeight="true" outlineLevel="0" collapsed="false"/>
    <row r="4239" customFormat="false" ht="15" hidden="false" customHeight="true" outlineLevel="0" collapsed="false"/>
    <row r="4240" customFormat="false" ht="15" hidden="false" customHeight="true" outlineLevel="0" collapsed="false"/>
    <row r="4241" customFormat="false" ht="15" hidden="false" customHeight="true" outlineLevel="0" collapsed="false"/>
    <row r="4242" customFormat="false" ht="15" hidden="false" customHeight="true" outlineLevel="0" collapsed="false"/>
    <row r="4243" customFormat="false" ht="15" hidden="false" customHeight="true" outlineLevel="0" collapsed="false"/>
    <row r="4244" customFormat="false" ht="15" hidden="false" customHeight="true" outlineLevel="0" collapsed="false"/>
    <row r="4245" customFormat="false" ht="15" hidden="false" customHeight="true" outlineLevel="0" collapsed="false"/>
    <row r="4246" customFormat="false" ht="15" hidden="false" customHeight="true" outlineLevel="0" collapsed="false"/>
    <row r="4247" customFormat="false" ht="15" hidden="false" customHeight="true" outlineLevel="0" collapsed="false"/>
    <row r="4248" customFormat="false" ht="15" hidden="false" customHeight="true" outlineLevel="0" collapsed="false"/>
    <row r="4249" customFormat="false" ht="15" hidden="false" customHeight="true" outlineLevel="0" collapsed="false"/>
    <row r="4250" customFormat="false" ht="15" hidden="false" customHeight="true" outlineLevel="0" collapsed="false"/>
    <row r="4251" customFormat="false" ht="15" hidden="false" customHeight="true" outlineLevel="0" collapsed="false"/>
    <row r="4252" customFormat="false" ht="15" hidden="false" customHeight="true" outlineLevel="0" collapsed="false"/>
    <row r="4253" customFormat="false" ht="15" hidden="false" customHeight="true" outlineLevel="0" collapsed="false"/>
    <row r="4254" customFormat="false" ht="15" hidden="false" customHeight="true" outlineLevel="0" collapsed="false"/>
    <row r="4255" customFormat="false" ht="15" hidden="false" customHeight="true" outlineLevel="0" collapsed="false"/>
    <row r="4256" customFormat="false" ht="15" hidden="false" customHeight="true" outlineLevel="0" collapsed="false"/>
    <row r="4257" customFormat="false" ht="15" hidden="false" customHeight="true" outlineLevel="0" collapsed="false"/>
    <row r="4258" customFormat="false" ht="15" hidden="false" customHeight="true" outlineLevel="0" collapsed="false"/>
    <row r="4259" customFormat="false" ht="15" hidden="false" customHeight="true" outlineLevel="0" collapsed="false"/>
    <row r="4260" customFormat="false" ht="15" hidden="false" customHeight="true" outlineLevel="0" collapsed="false"/>
    <row r="4261" customFormat="false" ht="15" hidden="false" customHeight="true" outlineLevel="0" collapsed="false"/>
    <row r="4262" customFormat="false" ht="15" hidden="false" customHeight="true" outlineLevel="0" collapsed="false"/>
    <row r="4263" customFormat="false" ht="15" hidden="false" customHeight="true" outlineLevel="0" collapsed="false"/>
    <row r="4264" customFormat="false" ht="15" hidden="false" customHeight="true" outlineLevel="0" collapsed="false"/>
    <row r="4265" customFormat="false" ht="15" hidden="false" customHeight="true" outlineLevel="0" collapsed="false"/>
    <row r="4266" customFormat="false" ht="15" hidden="false" customHeight="true" outlineLevel="0" collapsed="false"/>
    <row r="4267" customFormat="false" ht="15" hidden="false" customHeight="true" outlineLevel="0" collapsed="false"/>
    <row r="4268" customFormat="false" ht="15" hidden="false" customHeight="true" outlineLevel="0" collapsed="false"/>
    <row r="4269" customFormat="false" ht="15" hidden="false" customHeight="true" outlineLevel="0" collapsed="false"/>
    <row r="4270" customFormat="false" ht="15" hidden="false" customHeight="true" outlineLevel="0" collapsed="false"/>
    <row r="4271" customFormat="false" ht="15" hidden="false" customHeight="true" outlineLevel="0" collapsed="false"/>
    <row r="4272" customFormat="false" ht="15" hidden="false" customHeight="true" outlineLevel="0" collapsed="false"/>
    <row r="4273" customFormat="false" ht="15" hidden="false" customHeight="true" outlineLevel="0" collapsed="false"/>
    <row r="4274" customFormat="false" ht="15" hidden="false" customHeight="true" outlineLevel="0" collapsed="false"/>
    <row r="4275" customFormat="false" ht="15" hidden="false" customHeight="true" outlineLevel="0" collapsed="false"/>
    <row r="4276" customFormat="false" ht="15" hidden="false" customHeight="true" outlineLevel="0" collapsed="false"/>
    <row r="4277" customFormat="false" ht="15" hidden="false" customHeight="true" outlineLevel="0" collapsed="false"/>
    <row r="4278" customFormat="false" ht="15" hidden="false" customHeight="true" outlineLevel="0" collapsed="false"/>
    <row r="4279" customFormat="false" ht="15" hidden="false" customHeight="true" outlineLevel="0" collapsed="false"/>
    <row r="4280" customFormat="false" ht="15" hidden="false" customHeight="true" outlineLevel="0" collapsed="false"/>
    <row r="4281" customFormat="false" ht="15" hidden="false" customHeight="true" outlineLevel="0" collapsed="false"/>
    <row r="4282" customFormat="false" ht="15" hidden="false" customHeight="true" outlineLevel="0" collapsed="false"/>
    <row r="4283" customFormat="false" ht="15" hidden="false" customHeight="true" outlineLevel="0" collapsed="false"/>
    <row r="4284" customFormat="false" ht="15" hidden="false" customHeight="true" outlineLevel="0" collapsed="false"/>
    <row r="4285" customFormat="false" ht="15" hidden="false" customHeight="true" outlineLevel="0" collapsed="false"/>
    <row r="4286" customFormat="false" ht="15" hidden="false" customHeight="true" outlineLevel="0" collapsed="false"/>
    <row r="4287" customFormat="false" ht="15" hidden="false" customHeight="true" outlineLevel="0" collapsed="false"/>
    <row r="4288" customFormat="false" ht="15" hidden="false" customHeight="true" outlineLevel="0" collapsed="false"/>
    <row r="4289" customFormat="false" ht="15" hidden="false" customHeight="true" outlineLevel="0" collapsed="false"/>
    <row r="4290" customFormat="false" ht="15" hidden="false" customHeight="true" outlineLevel="0" collapsed="false"/>
    <row r="4291" customFormat="false" ht="15" hidden="false" customHeight="true" outlineLevel="0" collapsed="false"/>
    <row r="4292" customFormat="false" ht="15" hidden="false" customHeight="true" outlineLevel="0" collapsed="false"/>
    <row r="4293" customFormat="false" ht="15" hidden="false" customHeight="true" outlineLevel="0" collapsed="false"/>
    <row r="4294" customFormat="false" ht="15" hidden="false" customHeight="true" outlineLevel="0" collapsed="false"/>
    <row r="4295" customFormat="false" ht="15" hidden="false" customHeight="true" outlineLevel="0" collapsed="false"/>
    <row r="4296" customFormat="false" ht="15" hidden="false" customHeight="true" outlineLevel="0" collapsed="false"/>
    <row r="4297" customFormat="false" ht="15" hidden="false" customHeight="true" outlineLevel="0" collapsed="false"/>
    <row r="4298" customFormat="false" ht="15" hidden="false" customHeight="true" outlineLevel="0" collapsed="false"/>
    <row r="4299" customFormat="false" ht="15" hidden="false" customHeight="true" outlineLevel="0" collapsed="false"/>
    <row r="4300" customFormat="false" ht="15" hidden="false" customHeight="true" outlineLevel="0" collapsed="false"/>
    <row r="4301" customFormat="false" ht="15" hidden="false" customHeight="true" outlineLevel="0" collapsed="false"/>
    <row r="4302" customFormat="false" ht="15" hidden="false" customHeight="true" outlineLevel="0" collapsed="false"/>
    <row r="4303" customFormat="false" ht="15" hidden="false" customHeight="true" outlineLevel="0" collapsed="false"/>
    <row r="4304" customFormat="false" ht="15" hidden="false" customHeight="true" outlineLevel="0" collapsed="false"/>
    <row r="4305" customFormat="false" ht="15" hidden="false" customHeight="true" outlineLevel="0" collapsed="false"/>
    <row r="4306" customFormat="false" ht="15" hidden="false" customHeight="true" outlineLevel="0" collapsed="false"/>
    <row r="4307" customFormat="false" ht="15" hidden="false" customHeight="true" outlineLevel="0" collapsed="false"/>
    <row r="4308" customFormat="false" ht="15" hidden="false" customHeight="true" outlineLevel="0" collapsed="false"/>
    <row r="4309" customFormat="false" ht="15" hidden="false" customHeight="true" outlineLevel="0" collapsed="false"/>
    <row r="4310" customFormat="false" ht="15" hidden="false" customHeight="true" outlineLevel="0" collapsed="false"/>
    <row r="4311" customFormat="false" ht="15" hidden="false" customHeight="true" outlineLevel="0" collapsed="false"/>
    <row r="4312" customFormat="false" ht="15" hidden="false" customHeight="true" outlineLevel="0" collapsed="false"/>
    <row r="4313" customFormat="false" ht="15" hidden="false" customHeight="true" outlineLevel="0" collapsed="false"/>
    <row r="4314" customFormat="false" ht="15" hidden="false" customHeight="true" outlineLevel="0" collapsed="false"/>
    <row r="4315" customFormat="false" ht="15" hidden="false" customHeight="true" outlineLevel="0" collapsed="false"/>
    <row r="4316" customFormat="false" ht="15" hidden="false" customHeight="true" outlineLevel="0" collapsed="false"/>
    <row r="4317" customFormat="false" ht="15" hidden="false" customHeight="true" outlineLevel="0" collapsed="false"/>
    <row r="4318" customFormat="false" ht="15" hidden="false" customHeight="true" outlineLevel="0" collapsed="false"/>
    <row r="4319" customFormat="false" ht="15" hidden="false" customHeight="true" outlineLevel="0" collapsed="false"/>
    <row r="4320" customFormat="false" ht="15" hidden="false" customHeight="true" outlineLevel="0" collapsed="false"/>
    <row r="4321" customFormat="false" ht="15" hidden="false" customHeight="true" outlineLevel="0" collapsed="false"/>
    <row r="4322" customFormat="false" ht="15" hidden="false" customHeight="true" outlineLevel="0" collapsed="false"/>
    <row r="4323" customFormat="false" ht="15" hidden="false" customHeight="true" outlineLevel="0" collapsed="false"/>
    <row r="4324" customFormat="false" ht="15" hidden="false" customHeight="true" outlineLevel="0" collapsed="false"/>
    <row r="4325" customFormat="false" ht="15" hidden="false" customHeight="true" outlineLevel="0" collapsed="false"/>
    <row r="4326" customFormat="false" ht="15" hidden="false" customHeight="true" outlineLevel="0" collapsed="false"/>
    <row r="4327" customFormat="false" ht="15" hidden="false" customHeight="true" outlineLevel="0" collapsed="false"/>
    <row r="4328" customFormat="false" ht="15" hidden="false" customHeight="true" outlineLevel="0" collapsed="false"/>
    <row r="4329" customFormat="false" ht="15" hidden="false" customHeight="true" outlineLevel="0" collapsed="false"/>
    <row r="4330" customFormat="false" ht="15" hidden="false" customHeight="true" outlineLevel="0" collapsed="false"/>
    <row r="4331" customFormat="false" ht="15" hidden="false" customHeight="true" outlineLevel="0" collapsed="false"/>
    <row r="4332" customFormat="false" ht="15" hidden="false" customHeight="true" outlineLevel="0" collapsed="false"/>
    <row r="4333" customFormat="false" ht="15" hidden="false" customHeight="true" outlineLevel="0" collapsed="false"/>
    <row r="4334" customFormat="false" ht="15" hidden="false" customHeight="true" outlineLevel="0" collapsed="false"/>
    <row r="4335" customFormat="false" ht="15" hidden="false" customHeight="true" outlineLevel="0" collapsed="false"/>
    <row r="4336" customFormat="false" ht="15" hidden="false" customHeight="true" outlineLevel="0" collapsed="false"/>
    <row r="4337" customFormat="false" ht="15" hidden="false" customHeight="true" outlineLevel="0" collapsed="false"/>
    <row r="4338" customFormat="false" ht="15" hidden="false" customHeight="true" outlineLevel="0" collapsed="false"/>
    <row r="4339" customFormat="false" ht="15" hidden="false" customHeight="true" outlineLevel="0" collapsed="false"/>
    <row r="4340" customFormat="false" ht="15" hidden="false" customHeight="true" outlineLevel="0" collapsed="false"/>
    <row r="4341" customFormat="false" ht="15" hidden="false" customHeight="true" outlineLevel="0" collapsed="false"/>
    <row r="4342" customFormat="false" ht="15" hidden="false" customHeight="true" outlineLevel="0" collapsed="false"/>
    <row r="4343" customFormat="false" ht="15" hidden="false" customHeight="true" outlineLevel="0" collapsed="false"/>
    <row r="4344" customFormat="false" ht="15" hidden="false" customHeight="true" outlineLevel="0" collapsed="false"/>
    <row r="4345" customFormat="false" ht="15" hidden="false" customHeight="true" outlineLevel="0" collapsed="false"/>
    <row r="4346" customFormat="false" ht="15" hidden="false" customHeight="true" outlineLevel="0" collapsed="false"/>
    <row r="4347" customFormat="false" ht="15" hidden="false" customHeight="true" outlineLevel="0" collapsed="false"/>
    <row r="4348" customFormat="false" ht="15" hidden="false" customHeight="true" outlineLevel="0" collapsed="false"/>
    <row r="4349" customFormat="false" ht="15" hidden="false" customHeight="true" outlineLevel="0" collapsed="false"/>
    <row r="4350" customFormat="false" ht="15" hidden="false" customHeight="true" outlineLevel="0" collapsed="false"/>
    <row r="4351" customFormat="false" ht="15" hidden="false" customHeight="true" outlineLevel="0" collapsed="false"/>
    <row r="4352" customFormat="false" ht="15" hidden="false" customHeight="true" outlineLevel="0" collapsed="false"/>
    <row r="4353" customFormat="false" ht="15" hidden="false" customHeight="true" outlineLevel="0" collapsed="false"/>
    <row r="4354" customFormat="false" ht="15" hidden="false" customHeight="true" outlineLevel="0" collapsed="false"/>
    <row r="4355" customFormat="false" ht="15" hidden="false" customHeight="true" outlineLevel="0" collapsed="false"/>
    <row r="4356" customFormat="false" ht="15" hidden="false" customHeight="true" outlineLevel="0" collapsed="false"/>
    <row r="4357" customFormat="false" ht="15" hidden="false" customHeight="true" outlineLevel="0" collapsed="false"/>
    <row r="4358" customFormat="false" ht="15" hidden="false" customHeight="true" outlineLevel="0" collapsed="false"/>
    <row r="4359" customFormat="false" ht="15" hidden="false" customHeight="true" outlineLevel="0" collapsed="false"/>
    <row r="4360" customFormat="false" ht="15" hidden="false" customHeight="true" outlineLevel="0" collapsed="false"/>
    <row r="4361" customFormat="false" ht="15" hidden="false" customHeight="true" outlineLevel="0" collapsed="false"/>
    <row r="4362" customFormat="false" ht="15" hidden="false" customHeight="true" outlineLevel="0" collapsed="false"/>
    <row r="4363" customFormat="false" ht="15" hidden="false" customHeight="true" outlineLevel="0" collapsed="false"/>
    <row r="4364" customFormat="false" ht="15" hidden="false" customHeight="true" outlineLevel="0" collapsed="false"/>
    <row r="4365" customFormat="false" ht="15" hidden="false" customHeight="true" outlineLevel="0" collapsed="false"/>
    <row r="4366" customFormat="false" ht="15" hidden="false" customHeight="true" outlineLevel="0" collapsed="false"/>
    <row r="4367" customFormat="false" ht="15" hidden="false" customHeight="true" outlineLevel="0" collapsed="false"/>
    <row r="4368" customFormat="false" ht="15" hidden="false" customHeight="true" outlineLevel="0" collapsed="false"/>
    <row r="4369" customFormat="false" ht="15" hidden="false" customHeight="true" outlineLevel="0" collapsed="false"/>
    <row r="4370" customFormat="false" ht="15" hidden="false" customHeight="true" outlineLevel="0" collapsed="false"/>
    <row r="4371" customFormat="false" ht="15" hidden="false" customHeight="true" outlineLevel="0" collapsed="false"/>
    <row r="4372" customFormat="false" ht="15" hidden="false" customHeight="true" outlineLevel="0" collapsed="false"/>
    <row r="4373" customFormat="false" ht="15" hidden="false" customHeight="true" outlineLevel="0" collapsed="false"/>
    <row r="4374" customFormat="false" ht="15" hidden="false" customHeight="true" outlineLevel="0" collapsed="false"/>
    <row r="4375" customFormat="false" ht="15" hidden="false" customHeight="true" outlineLevel="0" collapsed="false"/>
    <row r="4376" customFormat="false" ht="15" hidden="false" customHeight="true" outlineLevel="0" collapsed="false"/>
    <row r="4377" customFormat="false" ht="15" hidden="false" customHeight="true" outlineLevel="0" collapsed="false"/>
    <row r="4378" customFormat="false" ht="15" hidden="false" customHeight="true" outlineLevel="0" collapsed="false"/>
    <row r="4379" customFormat="false" ht="15" hidden="false" customHeight="true" outlineLevel="0" collapsed="false"/>
    <row r="4380" customFormat="false" ht="15" hidden="false" customHeight="true" outlineLevel="0" collapsed="false"/>
    <row r="4381" customFormat="false" ht="15" hidden="false" customHeight="true" outlineLevel="0" collapsed="false"/>
    <row r="4382" customFormat="false" ht="15" hidden="false" customHeight="true" outlineLevel="0" collapsed="false"/>
    <row r="4383" customFormat="false" ht="15" hidden="false" customHeight="true" outlineLevel="0" collapsed="false"/>
    <row r="4384" customFormat="false" ht="15" hidden="false" customHeight="true" outlineLevel="0" collapsed="false"/>
    <row r="4385" customFormat="false" ht="15" hidden="false" customHeight="true" outlineLevel="0" collapsed="false"/>
    <row r="4386" customFormat="false" ht="15" hidden="false" customHeight="true" outlineLevel="0" collapsed="false"/>
    <row r="4387" customFormat="false" ht="15" hidden="false" customHeight="true" outlineLevel="0" collapsed="false"/>
    <row r="4388" customFormat="false" ht="15" hidden="false" customHeight="true" outlineLevel="0" collapsed="false"/>
    <row r="4389" customFormat="false" ht="15" hidden="false" customHeight="true" outlineLevel="0" collapsed="false"/>
    <row r="4390" customFormat="false" ht="15" hidden="false" customHeight="true" outlineLevel="0" collapsed="false"/>
    <row r="4391" customFormat="false" ht="15" hidden="false" customHeight="true" outlineLevel="0" collapsed="false"/>
    <row r="4392" customFormat="false" ht="15" hidden="false" customHeight="true" outlineLevel="0" collapsed="false"/>
    <row r="4393" customFormat="false" ht="15" hidden="false" customHeight="true" outlineLevel="0" collapsed="false"/>
    <row r="4394" customFormat="false" ht="15" hidden="false" customHeight="true" outlineLevel="0" collapsed="false"/>
    <row r="4395" customFormat="false" ht="15" hidden="false" customHeight="true" outlineLevel="0" collapsed="false"/>
    <row r="4396" customFormat="false" ht="15" hidden="false" customHeight="true" outlineLevel="0" collapsed="false"/>
    <row r="4397" customFormat="false" ht="15" hidden="false" customHeight="true" outlineLevel="0" collapsed="false"/>
    <row r="4398" customFormat="false" ht="15" hidden="false" customHeight="true" outlineLevel="0" collapsed="false"/>
    <row r="4399" customFormat="false" ht="15" hidden="false" customHeight="true" outlineLevel="0" collapsed="false"/>
    <row r="4400" customFormat="false" ht="15" hidden="false" customHeight="true" outlineLevel="0" collapsed="false"/>
    <row r="4401" customFormat="false" ht="15" hidden="false" customHeight="true" outlineLevel="0" collapsed="false"/>
    <row r="4402" customFormat="false" ht="15" hidden="false" customHeight="true" outlineLevel="0" collapsed="false"/>
    <row r="4403" customFormat="false" ht="15" hidden="false" customHeight="true" outlineLevel="0" collapsed="false"/>
    <row r="4404" customFormat="false" ht="15" hidden="false" customHeight="true" outlineLevel="0" collapsed="false"/>
    <row r="4405" customFormat="false" ht="15" hidden="false" customHeight="true" outlineLevel="0" collapsed="false"/>
    <row r="4406" customFormat="false" ht="15" hidden="false" customHeight="true" outlineLevel="0" collapsed="false"/>
    <row r="4407" customFormat="false" ht="15" hidden="false" customHeight="true" outlineLevel="0" collapsed="false"/>
    <row r="4408" customFormat="false" ht="15" hidden="false" customHeight="true" outlineLevel="0" collapsed="false"/>
    <row r="4409" customFormat="false" ht="15" hidden="false" customHeight="true" outlineLevel="0" collapsed="false"/>
    <row r="4410" customFormat="false" ht="15" hidden="false" customHeight="true" outlineLevel="0" collapsed="false"/>
    <row r="4411" customFormat="false" ht="15" hidden="false" customHeight="true" outlineLevel="0" collapsed="false"/>
    <row r="4412" customFormat="false" ht="15" hidden="false" customHeight="true" outlineLevel="0" collapsed="false"/>
    <row r="4413" customFormat="false" ht="15" hidden="false" customHeight="true" outlineLevel="0" collapsed="false"/>
    <row r="4414" customFormat="false" ht="15" hidden="false" customHeight="true" outlineLevel="0" collapsed="false"/>
    <row r="4415" customFormat="false" ht="15" hidden="false" customHeight="true" outlineLevel="0" collapsed="false"/>
    <row r="4416" customFormat="false" ht="15" hidden="false" customHeight="true" outlineLevel="0" collapsed="false"/>
    <row r="4417" customFormat="false" ht="15" hidden="false" customHeight="true" outlineLevel="0" collapsed="false"/>
    <row r="4418" customFormat="false" ht="15" hidden="false" customHeight="true" outlineLevel="0" collapsed="false"/>
    <row r="4419" customFormat="false" ht="15" hidden="false" customHeight="true" outlineLevel="0" collapsed="false"/>
    <row r="4420" customFormat="false" ht="15" hidden="false" customHeight="true" outlineLevel="0" collapsed="false"/>
    <row r="4421" customFormat="false" ht="15" hidden="false" customHeight="true" outlineLevel="0" collapsed="false"/>
    <row r="4422" customFormat="false" ht="15" hidden="false" customHeight="true" outlineLevel="0" collapsed="false"/>
    <row r="4423" customFormat="false" ht="15" hidden="false" customHeight="true" outlineLevel="0" collapsed="false"/>
    <row r="4424" customFormat="false" ht="15" hidden="false" customHeight="true" outlineLevel="0" collapsed="false"/>
    <row r="4425" customFormat="false" ht="15" hidden="false" customHeight="true" outlineLevel="0" collapsed="false"/>
    <row r="4426" customFormat="false" ht="15" hidden="false" customHeight="true" outlineLevel="0" collapsed="false"/>
    <row r="4427" customFormat="false" ht="15" hidden="false" customHeight="true" outlineLevel="0" collapsed="false"/>
    <row r="4428" customFormat="false" ht="15" hidden="false" customHeight="true" outlineLevel="0" collapsed="false"/>
    <row r="4429" customFormat="false" ht="15" hidden="false" customHeight="true" outlineLevel="0" collapsed="false"/>
    <row r="4430" customFormat="false" ht="15" hidden="false" customHeight="true" outlineLevel="0" collapsed="false"/>
    <row r="4431" customFormat="false" ht="15" hidden="false" customHeight="true" outlineLevel="0" collapsed="false"/>
    <row r="4432" customFormat="false" ht="15" hidden="false" customHeight="true" outlineLevel="0" collapsed="false"/>
    <row r="4433" customFormat="false" ht="15" hidden="false" customHeight="true" outlineLevel="0" collapsed="false"/>
    <row r="4434" customFormat="false" ht="15" hidden="false" customHeight="true" outlineLevel="0" collapsed="false"/>
    <row r="4435" customFormat="false" ht="15" hidden="false" customHeight="true" outlineLevel="0" collapsed="false"/>
    <row r="4436" customFormat="false" ht="15" hidden="false" customHeight="true" outlineLevel="0" collapsed="false"/>
    <row r="4437" customFormat="false" ht="15" hidden="false" customHeight="true" outlineLevel="0" collapsed="false"/>
    <row r="4438" customFormat="false" ht="15" hidden="false" customHeight="true" outlineLevel="0" collapsed="false"/>
    <row r="4439" customFormat="false" ht="15" hidden="false" customHeight="true" outlineLevel="0" collapsed="false"/>
    <row r="4440" customFormat="false" ht="15" hidden="false" customHeight="true" outlineLevel="0" collapsed="false"/>
    <row r="4441" customFormat="false" ht="15" hidden="false" customHeight="true" outlineLevel="0" collapsed="false"/>
    <row r="4442" customFormat="false" ht="15" hidden="false" customHeight="true" outlineLevel="0" collapsed="false"/>
    <row r="4443" customFormat="false" ht="15" hidden="false" customHeight="true" outlineLevel="0" collapsed="false"/>
    <row r="4444" customFormat="false" ht="15" hidden="false" customHeight="true" outlineLevel="0" collapsed="false"/>
    <row r="4445" customFormat="false" ht="15" hidden="false" customHeight="true" outlineLevel="0" collapsed="false"/>
    <row r="4446" customFormat="false" ht="15" hidden="false" customHeight="true" outlineLevel="0" collapsed="false"/>
    <row r="4447" customFormat="false" ht="15" hidden="false" customHeight="true" outlineLevel="0" collapsed="false"/>
    <row r="4448" customFormat="false" ht="15" hidden="false" customHeight="true" outlineLevel="0" collapsed="false"/>
    <row r="4449" customFormat="false" ht="15" hidden="false" customHeight="true" outlineLevel="0" collapsed="false"/>
    <row r="4450" customFormat="false" ht="15" hidden="false" customHeight="true" outlineLevel="0" collapsed="false"/>
    <row r="4451" customFormat="false" ht="15" hidden="false" customHeight="true" outlineLevel="0" collapsed="false"/>
    <row r="4452" customFormat="false" ht="15" hidden="false" customHeight="true" outlineLevel="0" collapsed="false"/>
    <row r="4453" customFormat="false" ht="15" hidden="false" customHeight="true" outlineLevel="0" collapsed="false"/>
    <row r="4454" customFormat="false" ht="15" hidden="false" customHeight="true" outlineLevel="0" collapsed="false"/>
    <row r="4455" customFormat="false" ht="15" hidden="false" customHeight="true" outlineLevel="0" collapsed="false"/>
    <row r="4456" customFormat="false" ht="15" hidden="false" customHeight="true" outlineLevel="0" collapsed="false"/>
    <row r="4457" customFormat="false" ht="15" hidden="false" customHeight="true" outlineLevel="0" collapsed="false"/>
    <row r="4458" customFormat="false" ht="15" hidden="false" customHeight="true" outlineLevel="0" collapsed="false"/>
    <row r="4459" customFormat="false" ht="15" hidden="false" customHeight="true" outlineLevel="0" collapsed="false"/>
    <row r="4460" customFormat="false" ht="15" hidden="false" customHeight="true" outlineLevel="0" collapsed="false"/>
    <row r="4461" customFormat="false" ht="15" hidden="false" customHeight="true" outlineLevel="0" collapsed="false"/>
    <row r="4462" customFormat="false" ht="15" hidden="false" customHeight="true" outlineLevel="0" collapsed="false"/>
    <row r="4463" customFormat="false" ht="15" hidden="false" customHeight="true" outlineLevel="0" collapsed="false"/>
    <row r="4464" customFormat="false" ht="15" hidden="false" customHeight="true" outlineLevel="0" collapsed="false"/>
    <row r="4465" customFormat="false" ht="15" hidden="false" customHeight="true" outlineLevel="0" collapsed="false"/>
    <row r="4466" customFormat="false" ht="15" hidden="false" customHeight="true" outlineLevel="0" collapsed="false"/>
    <row r="4467" customFormat="false" ht="15" hidden="false" customHeight="true" outlineLevel="0" collapsed="false"/>
    <row r="4468" customFormat="false" ht="15" hidden="false" customHeight="true" outlineLevel="0" collapsed="false"/>
    <row r="4469" customFormat="false" ht="15" hidden="false" customHeight="true" outlineLevel="0" collapsed="false"/>
    <row r="4470" customFormat="false" ht="15" hidden="false" customHeight="true" outlineLevel="0" collapsed="false"/>
    <row r="4471" customFormat="false" ht="15" hidden="false" customHeight="true" outlineLevel="0" collapsed="false"/>
    <row r="4472" customFormat="false" ht="15" hidden="false" customHeight="true" outlineLevel="0" collapsed="false"/>
    <row r="4473" customFormat="false" ht="15" hidden="false" customHeight="true" outlineLevel="0" collapsed="false"/>
    <row r="4474" customFormat="false" ht="15" hidden="false" customHeight="true" outlineLevel="0" collapsed="false"/>
    <row r="4475" customFormat="false" ht="15" hidden="false" customHeight="true" outlineLevel="0" collapsed="false"/>
    <row r="4476" customFormat="false" ht="15" hidden="false" customHeight="true" outlineLevel="0" collapsed="false"/>
    <row r="4477" customFormat="false" ht="15" hidden="false" customHeight="true" outlineLevel="0" collapsed="false"/>
    <row r="4478" customFormat="false" ht="15" hidden="false" customHeight="true" outlineLevel="0" collapsed="false"/>
    <row r="4479" customFormat="false" ht="15" hidden="false" customHeight="true" outlineLevel="0" collapsed="false"/>
    <row r="4480" customFormat="false" ht="15" hidden="false" customHeight="true" outlineLevel="0" collapsed="false"/>
    <row r="4481" customFormat="false" ht="15" hidden="false" customHeight="true" outlineLevel="0" collapsed="false"/>
    <row r="4482" customFormat="false" ht="15" hidden="false" customHeight="true" outlineLevel="0" collapsed="false"/>
    <row r="4483" customFormat="false" ht="15" hidden="false" customHeight="true" outlineLevel="0" collapsed="false"/>
    <row r="4484" customFormat="false" ht="15" hidden="false" customHeight="true" outlineLevel="0" collapsed="false"/>
    <row r="4485" customFormat="false" ht="15" hidden="false" customHeight="true" outlineLevel="0" collapsed="false"/>
    <row r="4486" customFormat="false" ht="15" hidden="false" customHeight="true" outlineLevel="0" collapsed="false"/>
    <row r="4487" customFormat="false" ht="15" hidden="false" customHeight="true" outlineLevel="0" collapsed="false"/>
    <row r="4488" customFormat="false" ht="15" hidden="false" customHeight="true" outlineLevel="0" collapsed="false"/>
    <row r="4489" customFormat="false" ht="15" hidden="false" customHeight="true" outlineLevel="0" collapsed="false"/>
    <row r="4490" customFormat="false" ht="15" hidden="false" customHeight="true" outlineLevel="0" collapsed="false"/>
    <row r="4491" customFormat="false" ht="15" hidden="false" customHeight="true" outlineLevel="0" collapsed="false"/>
    <row r="4492" customFormat="false" ht="15" hidden="false" customHeight="true" outlineLevel="0" collapsed="false"/>
    <row r="4493" customFormat="false" ht="15" hidden="false" customHeight="true" outlineLevel="0" collapsed="false"/>
    <row r="4494" customFormat="false" ht="15" hidden="false" customHeight="true" outlineLevel="0" collapsed="false"/>
    <row r="4495" customFormat="false" ht="15" hidden="false" customHeight="true" outlineLevel="0" collapsed="false"/>
    <row r="4496" customFormat="false" ht="15" hidden="false" customHeight="true" outlineLevel="0" collapsed="false"/>
    <row r="4497" customFormat="false" ht="15" hidden="false" customHeight="true" outlineLevel="0" collapsed="false"/>
    <row r="4498" customFormat="false" ht="15" hidden="false" customHeight="true" outlineLevel="0" collapsed="false"/>
    <row r="4499" customFormat="false" ht="15" hidden="false" customHeight="true" outlineLevel="0" collapsed="false"/>
    <row r="4500" customFormat="false" ht="15" hidden="false" customHeight="true" outlineLevel="0" collapsed="false"/>
    <row r="4501" customFormat="false" ht="15" hidden="false" customHeight="true" outlineLevel="0" collapsed="false"/>
    <row r="4502" customFormat="false" ht="15" hidden="false" customHeight="true" outlineLevel="0" collapsed="false"/>
    <row r="4503" customFormat="false" ht="15" hidden="false" customHeight="true" outlineLevel="0" collapsed="false"/>
    <row r="4504" customFormat="false" ht="15" hidden="false" customHeight="true" outlineLevel="0" collapsed="false"/>
    <row r="4505" customFormat="false" ht="15" hidden="false" customHeight="true" outlineLevel="0" collapsed="false"/>
    <row r="4506" customFormat="false" ht="15" hidden="false" customHeight="true" outlineLevel="0" collapsed="false"/>
    <row r="4507" customFormat="false" ht="15" hidden="false" customHeight="true" outlineLevel="0" collapsed="false"/>
    <row r="4508" customFormat="false" ht="15" hidden="false" customHeight="true" outlineLevel="0" collapsed="false"/>
    <row r="4509" customFormat="false" ht="15" hidden="false" customHeight="true" outlineLevel="0" collapsed="false"/>
    <row r="4510" customFormat="false" ht="15" hidden="false" customHeight="true" outlineLevel="0" collapsed="false"/>
    <row r="4511" customFormat="false" ht="15" hidden="false" customHeight="true" outlineLevel="0" collapsed="false"/>
    <row r="4512" customFormat="false" ht="15" hidden="false" customHeight="true" outlineLevel="0" collapsed="false"/>
    <row r="4513" customFormat="false" ht="15" hidden="false" customHeight="true" outlineLevel="0" collapsed="false"/>
    <row r="4514" customFormat="false" ht="15" hidden="false" customHeight="true" outlineLevel="0" collapsed="false"/>
    <row r="4515" customFormat="false" ht="15" hidden="false" customHeight="true" outlineLevel="0" collapsed="false"/>
    <row r="4516" customFormat="false" ht="15" hidden="false" customHeight="true" outlineLevel="0" collapsed="false"/>
    <row r="4517" customFormat="false" ht="15" hidden="false" customHeight="true" outlineLevel="0" collapsed="false"/>
    <row r="4518" customFormat="false" ht="15" hidden="false" customHeight="true" outlineLevel="0" collapsed="false"/>
    <row r="4519" customFormat="false" ht="15" hidden="false" customHeight="true" outlineLevel="0" collapsed="false"/>
    <row r="4520" customFormat="false" ht="15" hidden="false" customHeight="true" outlineLevel="0" collapsed="false"/>
    <row r="4521" customFormat="false" ht="15" hidden="false" customHeight="true" outlineLevel="0" collapsed="false"/>
    <row r="4522" customFormat="false" ht="15" hidden="false" customHeight="true" outlineLevel="0" collapsed="false"/>
    <row r="4523" customFormat="false" ht="15" hidden="false" customHeight="true" outlineLevel="0" collapsed="false"/>
    <row r="4524" customFormat="false" ht="15" hidden="false" customHeight="true" outlineLevel="0" collapsed="false"/>
    <row r="4525" customFormat="false" ht="15" hidden="false" customHeight="true" outlineLevel="0" collapsed="false"/>
    <row r="4526" customFormat="false" ht="15" hidden="false" customHeight="true" outlineLevel="0" collapsed="false"/>
    <row r="4527" customFormat="false" ht="15" hidden="false" customHeight="true" outlineLevel="0" collapsed="false"/>
    <row r="4528" customFormat="false" ht="15" hidden="false" customHeight="true" outlineLevel="0" collapsed="false"/>
    <row r="4529" customFormat="false" ht="15" hidden="false" customHeight="true" outlineLevel="0" collapsed="false"/>
    <row r="4530" customFormat="false" ht="15" hidden="false" customHeight="true" outlineLevel="0" collapsed="false"/>
    <row r="4531" customFormat="false" ht="15" hidden="false" customHeight="true" outlineLevel="0" collapsed="false"/>
    <row r="4532" customFormat="false" ht="15" hidden="false" customHeight="true" outlineLevel="0" collapsed="false"/>
    <row r="4533" customFormat="false" ht="15" hidden="false" customHeight="true" outlineLevel="0" collapsed="false"/>
    <row r="4534" customFormat="false" ht="15" hidden="false" customHeight="true" outlineLevel="0" collapsed="false"/>
    <row r="4535" customFormat="false" ht="15" hidden="false" customHeight="true" outlineLevel="0" collapsed="false"/>
    <row r="4536" customFormat="false" ht="15" hidden="false" customHeight="true" outlineLevel="0" collapsed="false"/>
    <row r="4537" customFormat="false" ht="15" hidden="false" customHeight="true" outlineLevel="0" collapsed="false"/>
    <row r="4538" customFormat="false" ht="15" hidden="false" customHeight="true" outlineLevel="0" collapsed="false"/>
    <row r="4539" customFormat="false" ht="15" hidden="false" customHeight="true" outlineLevel="0" collapsed="false"/>
    <row r="4540" customFormat="false" ht="15" hidden="false" customHeight="true" outlineLevel="0" collapsed="false"/>
    <row r="4541" customFormat="false" ht="15" hidden="false" customHeight="true" outlineLevel="0" collapsed="false"/>
    <row r="4542" customFormat="false" ht="15" hidden="false" customHeight="true" outlineLevel="0" collapsed="false"/>
    <row r="4543" customFormat="false" ht="15" hidden="false" customHeight="true" outlineLevel="0" collapsed="false"/>
    <row r="4544" customFormat="false" ht="15" hidden="false" customHeight="true" outlineLevel="0" collapsed="false"/>
    <row r="4545" customFormat="false" ht="15" hidden="false" customHeight="true" outlineLevel="0" collapsed="false"/>
    <row r="4546" customFormat="false" ht="15" hidden="false" customHeight="true" outlineLevel="0" collapsed="false"/>
    <row r="4547" customFormat="false" ht="15" hidden="false" customHeight="true" outlineLevel="0" collapsed="false"/>
    <row r="4548" customFormat="false" ht="15" hidden="false" customHeight="true" outlineLevel="0" collapsed="false"/>
    <row r="4549" customFormat="false" ht="15" hidden="false" customHeight="true" outlineLevel="0" collapsed="false"/>
    <row r="4550" customFormat="false" ht="15" hidden="false" customHeight="true" outlineLevel="0" collapsed="false"/>
    <row r="4551" customFormat="false" ht="15" hidden="false" customHeight="true" outlineLevel="0" collapsed="false"/>
    <row r="4552" customFormat="false" ht="15" hidden="false" customHeight="true" outlineLevel="0" collapsed="false"/>
    <row r="4553" customFormat="false" ht="15" hidden="false" customHeight="true" outlineLevel="0" collapsed="false"/>
    <row r="4554" customFormat="false" ht="15" hidden="false" customHeight="true" outlineLevel="0" collapsed="false"/>
    <row r="4555" customFormat="false" ht="15" hidden="false" customHeight="true" outlineLevel="0" collapsed="false"/>
    <row r="4556" customFormat="false" ht="15" hidden="false" customHeight="true" outlineLevel="0" collapsed="false"/>
    <row r="4557" customFormat="false" ht="15" hidden="false" customHeight="true" outlineLevel="0" collapsed="false"/>
    <row r="4558" customFormat="false" ht="15" hidden="false" customHeight="true" outlineLevel="0" collapsed="false"/>
    <row r="4559" customFormat="false" ht="15" hidden="false" customHeight="true" outlineLevel="0" collapsed="false"/>
    <row r="4560" customFormat="false" ht="15" hidden="false" customHeight="true" outlineLevel="0" collapsed="false"/>
    <row r="4561" customFormat="false" ht="15" hidden="false" customHeight="true" outlineLevel="0" collapsed="false"/>
    <row r="4562" customFormat="false" ht="15" hidden="false" customHeight="true" outlineLevel="0" collapsed="false"/>
    <row r="4563" customFormat="false" ht="15" hidden="false" customHeight="true" outlineLevel="0" collapsed="false"/>
    <row r="4564" customFormat="false" ht="15" hidden="false" customHeight="true" outlineLevel="0" collapsed="false"/>
    <row r="4565" customFormat="false" ht="15" hidden="false" customHeight="true" outlineLevel="0" collapsed="false"/>
    <row r="4566" customFormat="false" ht="15" hidden="false" customHeight="true" outlineLevel="0" collapsed="false"/>
    <row r="4567" customFormat="false" ht="15" hidden="false" customHeight="true" outlineLevel="0" collapsed="false"/>
    <row r="4568" customFormat="false" ht="15" hidden="false" customHeight="true" outlineLevel="0" collapsed="false"/>
    <row r="4569" customFormat="false" ht="15" hidden="false" customHeight="true" outlineLevel="0" collapsed="false"/>
    <row r="4570" customFormat="false" ht="15" hidden="false" customHeight="true" outlineLevel="0" collapsed="false"/>
    <row r="4571" customFormat="false" ht="15" hidden="false" customHeight="true" outlineLevel="0" collapsed="false"/>
    <row r="4572" customFormat="false" ht="15" hidden="false" customHeight="true" outlineLevel="0" collapsed="false"/>
    <row r="4573" customFormat="false" ht="15" hidden="false" customHeight="true" outlineLevel="0" collapsed="false"/>
    <row r="4574" customFormat="false" ht="15" hidden="false" customHeight="true" outlineLevel="0" collapsed="false"/>
    <row r="4575" customFormat="false" ht="15" hidden="false" customHeight="true" outlineLevel="0" collapsed="false"/>
    <row r="4576" customFormat="false" ht="15" hidden="false" customHeight="true" outlineLevel="0" collapsed="false"/>
    <row r="4577" customFormat="false" ht="15" hidden="false" customHeight="true" outlineLevel="0" collapsed="false"/>
    <row r="4578" customFormat="false" ht="15" hidden="false" customHeight="true" outlineLevel="0" collapsed="false"/>
    <row r="4579" customFormat="false" ht="15" hidden="false" customHeight="true" outlineLevel="0" collapsed="false"/>
    <row r="4580" customFormat="false" ht="15" hidden="false" customHeight="true" outlineLevel="0" collapsed="false"/>
    <row r="4581" customFormat="false" ht="15" hidden="false" customHeight="true" outlineLevel="0" collapsed="false"/>
    <row r="4582" customFormat="false" ht="15" hidden="false" customHeight="true" outlineLevel="0" collapsed="false"/>
    <row r="4583" customFormat="false" ht="15" hidden="false" customHeight="true" outlineLevel="0" collapsed="false"/>
    <row r="4584" customFormat="false" ht="15" hidden="false" customHeight="true" outlineLevel="0" collapsed="false"/>
    <row r="4585" customFormat="false" ht="15" hidden="false" customHeight="true" outlineLevel="0" collapsed="false"/>
    <row r="4586" customFormat="false" ht="15" hidden="false" customHeight="true" outlineLevel="0" collapsed="false"/>
    <row r="4587" customFormat="false" ht="15" hidden="false" customHeight="true" outlineLevel="0" collapsed="false"/>
    <row r="4588" customFormat="false" ht="15" hidden="false" customHeight="true" outlineLevel="0" collapsed="false"/>
    <row r="4589" customFormat="false" ht="15" hidden="false" customHeight="true" outlineLevel="0" collapsed="false"/>
    <row r="4590" customFormat="false" ht="15" hidden="false" customHeight="true" outlineLevel="0" collapsed="false"/>
    <row r="4591" customFormat="false" ht="15" hidden="false" customHeight="true" outlineLevel="0" collapsed="false"/>
    <row r="4592" customFormat="false" ht="15" hidden="false" customHeight="true" outlineLevel="0" collapsed="false"/>
    <row r="4593" customFormat="false" ht="15" hidden="false" customHeight="true" outlineLevel="0" collapsed="false"/>
    <row r="4594" customFormat="false" ht="15" hidden="false" customHeight="true" outlineLevel="0" collapsed="false"/>
    <row r="4595" customFormat="false" ht="15" hidden="false" customHeight="true" outlineLevel="0" collapsed="false"/>
    <row r="4596" customFormat="false" ht="15" hidden="false" customHeight="true" outlineLevel="0" collapsed="false"/>
    <row r="4597" customFormat="false" ht="15" hidden="false" customHeight="true" outlineLevel="0" collapsed="false"/>
    <row r="4598" customFormat="false" ht="15" hidden="false" customHeight="true" outlineLevel="0" collapsed="false"/>
    <row r="4599" customFormat="false" ht="15" hidden="false" customHeight="true" outlineLevel="0" collapsed="false"/>
    <row r="4600" customFormat="false" ht="15" hidden="false" customHeight="true" outlineLevel="0" collapsed="false"/>
    <row r="4601" customFormat="false" ht="15" hidden="false" customHeight="true" outlineLevel="0" collapsed="false"/>
    <row r="4602" customFormat="false" ht="15" hidden="false" customHeight="true" outlineLevel="0" collapsed="false"/>
    <row r="4603" customFormat="false" ht="15" hidden="false" customHeight="true" outlineLevel="0" collapsed="false"/>
    <row r="4604" customFormat="false" ht="15" hidden="false" customHeight="true" outlineLevel="0" collapsed="false"/>
    <row r="4605" customFormat="false" ht="15" hidden="false" customHeight="true" outlineLevel="0" collapsed="false"/>
    <row r="4606" customFormat="false" ht="15" hidden="false" customHeight="true" outlineLevel="0" collapsed="false"/>
    <row r="4607" customFormat="false" ht="15" hidden="false" customHeight="true" outlineLevel="0" collapsed="false"/>
    <row r="4608" customFormat="false" ht="15" hidden="false" customHeight="true" outlineLevel="0" collapsed="false"/>
    <row r="4609" customFormat="false" ht="15" hidden="false" customHeight="true" outlineLevel="0" collapsed="false"/>
    <row r="4610" customFormat="false" ht="15" hidden="false" customHeight="true" outlineLevel="0" collapsed="false"/>
    <row r="4611" customFormat="false" ht="15" hidden="false" customHeight="true" outlineLevel="0" collapsed="false"/>
    <row r="4612" customFormat="false" ht="15" hidden="false" customHeight="true" outlineLevel="0" collapsed="false"/>
    <row r="4613" customFormat="false" ht="15" hidden="false" customHeight="true" outlineLevel="0" collapsed="false"/>
    <row r="4614" customFormat="false" ht="15" hidden="false" customHeight="true" outlineLevel="0" collapsed="false"/>
    <row r="4615" customFormat="false" ht="15" hidden="false" customHeight="true" outlineLevel="0" collapsed="false"/>
    <row r="4616" customFormat="false" ht="15" hidden="false" customHeight="true" outlineLevel="0" collapsed="false"/>
    <row r="4617" customFormat="false" ht="15" hidden="false" customHeight="true" outlineLevel="0" collapsed="false"/>
    <row r="4618" customFormat="false" ht="15" hidden="false" customHeight="true" outlineLevel="0" collapsed="false"/>
    <row r="4619" customFormat="false" ht="15" hidden="false" customHeight="true" outlineLevel="0" collapsed="false"/>
    <row r="4620" customFormat="false" ht="15" hidden="false" customHeight="true" outlineLevel="0" collapsed="false"/>
    <row r="4621" customFormat="false" ht="15" hidden="false" customHeight="true" outlineLevel="0" collapsed="false"/>
    <row r="4622" customFormat="false" ht="15" hidden="false" customHeight="true" outlineLevel="0" collapsed="false"/>
    <row r="4623" customFormat="false" ht="15" hidden="false" customHeight="true" outlineLevel="0" collapsed="false"/>
    <row r="4624" customFormat="false" ht="15" hidden="false" customHeight="true" outlineLevel="0" collapsed="false"/>
    <row r="4625" customFormat="false" ht="15" hidden="false" customHeight="true" outlineLevel="0" collapsed="false"/>
    <row r="4626" customFormat="false" ht="15" hidden="false" customHeight="true" outlineLevel="0" collapsed="false"/>
    <row r="4627" customFormat="false" ht="15" hidden="false" customHeight="true" outlineLevel="0" collapsed="false"/>
    <row r="4628" customFormat="false" ht="15" hidden="false" customHeight="true" outlineLevel="0" collapsed="false"/>
    <row r="4629" customFormat="false" ht="15" hidden="false" customHeight="true" outlineLevel="0" collapsed="false"/>
    <row r="4630" customFormat="false" ht="15" hidden="false" customHeight="true" outlineLevel="0" collapsed="false"/>
    <row r="4631" customFormat="false" ht="15" hidden="false" customHeight="true" outlineLevel="0" collapsed="false"/>
    <row r="4632" customFormat="false" ht="15" hidden="false" customHeight="true" outlineLevel="0" collapsed="false"/>
    <row r="4633" customFormat="false" ht="15" hidden="false" customHeight="true" outlineLevel="0" collapsed="false"/>
    <row r="4634" customFormat="false" ht="15" hidden="false" customHeight="true" outlineLevel="0" collapsed="false"/>
    <row r="4635" customFormat="false" ht="15" hidden="false" customHeight="true" outlineLevel="0" collapsed="false"/>
    <row r="4636" customFormat="false" ht="15" hidden="false" customHeight="true" outlineLevel="0" collapsed="false"/>
    <row r="4637" customFormat="false" ht="15" hidden="false" customHeight="true" outlineLevel="0" collapsed="false"/>
    <row r="4638" customFormat="false" ht="15" hidden="false" customHeight="true" outlineLevel="0" collapsed="false"/>
    <row r="4639" customFormat="false" ht="15" hidden="false" customHeight="true" outlineLevel="0" collapsed="false"/>
    <row r="4640" customFormat="false" ht="15" hidden="false" customHeight="true" outlineLevel="0" collapsed="false"/>
    <row r="4641" customFormat="false" ht="15" hidden="false" customHeight="true" outlineLevel="0" collapsed="false"/>
    <row r="4642" customFormat="false" ht="15" hidden="false" customHeight="true" outlineLevel="0" collapsed="false"/>
    <row r="4643" customFormat="false" ht="15" hidden="false" customHeight="true" outlineLevel="0" collapsed="false"/>
    <row r="4644" customFormat="false" ht="15" hidden="false" customHeight="true" outlineLevel="0" collapsed="false"/>
    <row r="4645" customFormat="false" ht="15" hidden="false" customHeight="true" outlineLevel="0" collapsed="false"/>
    <row r="4646" customFormat="false" ht="15" hidden="false" customHeight="true" outlineLevel="0" collapsed="false"/>
    <row r="4647" customFormat="false" ht="15" hidden="false" customHeight="true" outlineLevel="0" collapsed="false"/>
    <row r="4648" customFormat="false" ht="15" hidden="false" customHeight="true" outlineLevel="0" collapsed="false"/>
    <row r="4649" customFormat="false" ht="15" hidden="false" customHeight="true" outlineLevel="0" collapsed="false"/>
    <row r="4650" customFormat="false" ht="15" hidden="false" customHeight="true" outlineLevel="0" collapsed="false"/>
    <row r="4651" customFormat="false" ht="15" hidden="false" customHeight="true" outlineLevel="0" collapsed="false"/>
    <row r="4652" customFormat="false" ht="15" hidden="false" customHeight="true" outlineLevel="0" collapsed="false"/>
    <row r="4653" customFormat="false" ht="15" hidden="false" customHeight="true" outlineLevel="0" collapsed="false"/>
    <row r="4654" customFormat="false" ht="15" hidden="false" customHeight="true" outlineLevel="0" collapsed="false"/>
    <row r="4655" customFormat="false" ht="15" hidden="false" customHeight="true" outlineLevel="0" collapsed="false"/>
    <row r="4656" customFormat="false" ht="15" hidden="false" customHeight="true" outlineLevel="0" collapsed="false"/>
    <row r="4657" customFormat="false" ht="15" hidden="false" customHeight="true" outlineLevel="0" collapsed="false"/>
    <row r="4658" customFormat="false" ht="15" hidden="false" customHeight="true" outlineLevel="0" collapsed="false"/>
    <row r="4659" customFormat="false" ht="15" hidden="false" customHeight="true" outlineLevel="0" collapsed="false"/>
    <row r="4660" customFormat="false" ht="15" hidden="false" customHeight="true" outlineLevel="0" collapsed="false"/>
    <row r="4661" customFormat="false" ht="15" hidden="false" customHeight="true" outlineLevel="0" collapsed="false"/>
    <row r="4662" customFormat="false" ht="15" hidden="false" customHeight="true" outlineLevel="0" collapsed="false"/>
    <row r="4663" customFormat="false" ht="15" hidden="false" customHeight="true" outlineLevel="0" collapsed="false"/>
    <row r="4664" customFormat="false" ht="15" hidden="false" customHeight="true" outlineLevel="0" collapsed="false"/>
    <row r="4665" customFormat="false" ht="15" hidden="false" customHeight="true" outlineLevel="0" collapsed="false"/>
    <row r="4666" customFormat="false" ht="15" hidden="false" customHeight="true" outlineLevel="0" collapsed="false"/>
    <row r="4667" customFormat="false" ht="15" hidden="false" customHeight="true" outlineLevel="0" collapsed="false"/>
    <row r="4668" customFormat="false" ht="15" hidden="false" customHeight="true" outlineLevel="0" collapsed="false"/>
    <row r="4669" customFormat="false" ht="15" hidden="false" customHeight="true" outlineLevel="0" collapsed="false"/>
    <row r="4670" customFormat="false" ht="15" hidden="false" customHeight="true" outlineLevel="0" collapsed="false"/>
    <row r="4671" customFormat="false" ht="15" hidden="false" customHeight="true" outlineLevel="0" collapsed="false"/>
    <row r="4672" customFormat="false" ht="15" hidden="false" customHeight="true" outlineLevel="0" collapsed="false"/>
    <row r="4673" customFormat="false" ht="15" hidden="false" customHeight="true" outlineLevel="0" collapsed="false"/>
    <row r="4674" customFormat="false" ht="15" hidden="false" customHeight="true" outlineLevel="0" collapsed="false"/>
    <row r="4675" customFormat="false" ht="15" hidden="false" customHeight="true" outlineLevel="0" collapsed="false"/>
    <row r="4676" customFormat="false" ht="15" hidden="false" customHeight="true" outlineLevel="0" collapsed="false"/>
    <row r="4677" customFormat="false" ht="15" hidden="false" customHeight="true" outlineLevel="0" collapsed="false"/>
    <row r="4678" customFormat="false" ht="15" hidden="false" customHeight="true" outlineLevel="0" collapsed="false"/>
    <row r="4679" customFormat="false" ht="15" hidden="false" customHeight="true" outlineLevel="0" collapsed="false"/>
    <row r="4680" customFormat="false" ht="15" hidden="false" customHeight="true" outlineLevel="0" collapsed="false"/>
    <row r="4681" customFormat="false" ht="15" hidden="false" customHeight="true" outlineLevel="0" collapsed="false"/>
    <row r="4682" customFormat="false" ht="15" hidden="false" customHeight="true" outlineLevel="0" collapsed="false"/>
    <row r="4683" customFormat="false" ht="15" hidden="false" customHeight="true" outlineLevel="0" collapsed="false"/>
    <row r="4684" customFormat="false" ht="15" hidden="false" customHeight="true" outlineLevel="0" collapsed="false"/>
    <row r="4685" customFormat="false" ht="15" hidden="false" customHeight="true" outlineLevel="0" collapsed="false"/>
    <row r="4686" customFormat="false" ht="15" hidden="false" customHeight="true" outlineLevel="0" collapsed="false"/>
    <row r="4687" customFormat="false" ht="15" hidden="false" customHeight="true" outlineLevel="0" collapsed="false"/>
    <row r="4688" customFormat="false" ht="15" hidden="false" customHeight="true" outlineLevel="0" collapsed="false"/>
    <row r="4689" customFormat="false" ht="15" hidden="false" customHeight="true" outlineLevel="0" collapsed="false"/>
    <row r="4690" customFormat="false" ht="15" hidden="false" customHeight="true" outlineLevel="0" collapsed="false"/>
    <row r="4691" customFormat="false" ht="15" hidden="false" customHeight="true" outlineLevel="0" collapsed="false"/>
    <row r="4692" customFormat="false" ht="15" hidden="false" customHeight="true" outlineLevel="0" collapsed="false"/>
    <row r="4693" customFormat="false" ht="15" hidden="false" customHeight="true" outlineLevel="0" collapsed="false"/>
    <row r="4694" customFormat="false" ht="15" hidden="false" customHeight="true" outlineLevel="0" collapsed="false"/>
    <row r="4695" customFormat="false" ht="15" hidden="false" customHeight="true" outlineLevel="0" collapsed="false"/>
    <row r="4696" customFormat="false" ht="15" hidden="false" customHeight="true" outlineLevel="0" collapsed="false"/>
    <row r="4697" customFormat="false" ht="15" hidden="false" customHeight="true" outlineLevel="0" collapsed="false"/>
    <row r="4698" customFormat="false" ht="15" hidden="false" customHeight="true" outlineLevel="0" collapsed="false"/>
    <row r="4699" customFormat="false" ht="15" hidden="false" customHeight="true" outlineLevel="0" collapsed="false"/>
    <row r="4700" customFormat="false" ht="15" hidden="false" customHeight="true" outlineLevel="0" collapsed="false"/>
    <row r="4701" customFormat="false" ht="15" hidden="false" customHeight="true" outlineLevel="0" collapsed="false"/>
    <row r="4702" customFormat="false" ht="15" hidden="false" customHeight="true" outlineLevel="0" collapsed="false"/>
    <row r="4703" customFormat="false" ht="15" hidden="false" customHeight="true" outlineLevel="0" collapsed="false"/>
    <row r="4704" customFormat="false" ht="15" hidden="false" customHeight="true" outlineLevel="0" collapsed="false"/>
    <row r="4705" customFormat="false" ht="15" hidden="false" customHeight="true" outlineLevel="0" collapsed="false"/>
    <row r="4706" customFormat="false" ht="15" hidden="false" customHeight="true" outlineLevel="0" collapsed="false"/>
    <row r="4707" customFormat="false" ht="15" hidden="false" customHeight="true" outlineLevel="0" collapsed="false"/>
    <row r="4708" customFormat="false" ht="15" hidden="false" customHeight="true" outlineLevel="0" collapsed="false"/>
    <row r="4709" customFormat="false" ht="15" hidden="false" customHeight="true" outlineLevel="0" collapsed="false"/>
    <row r="4710" customFormat="false" ht="15" hidden="false" customHeight="true" outlineLevel="0" collapsed="false"/>
    <row r="4711" customFormat="false" ht="15" hidden="false" customHeight="true" outlineLevel="0" collapsed="false"/>
    <row r="4712" customFormat="false" ht="15" hidden="false" customHeight="true" outlineLevel="0" collapsed="false"/>
    <row r="4713" customFormat="false" ht="15" hidden="false" customHeight="true" outlineLevel="0" collapsed="false"/>
    <row r="4714" customFormat="false" ht="15" hidden="false" customHeight="true" outlineLevel="0" collapsed="false"/>
    <row r="4715" customFormat="false" ht="15" hidden="false" customHeight="true" outlineLevel="0" collapsed="false"/>
    <row r="4716" customFormat="false" ht="15" hidden="false" customHeight="true" outlineLevel="0" collapsed="false"/>
    <row r="4717" customFormat="false" ht="15" hidden="false" customHeight="true" outlineLevel="0" collapsed="false"/>
    <row r="4718" customFormat="false" ht="15" hidden="false" customHeight="true" outlineLevel="0" collapsed="false"/>
    <row r="4719" customFormat="false" ht="15" hidden="false" customHeight="true" outlineLevel="0" collapsed="false"/>
    <row r="4720" customFormat="false" ht="15" hidden="false" customHeight="true" outlineLevel="0" collapsed="false"/>
    <row r="4721" customFormat="false" ht="15" hidden="false" customHeight="true" outlineLevel="0" collapsed="false"/>
    <row r="4722" customFormat="false" ht="15" hidden="false" customHeight="true" outlineLevel="0" collapsed="false"/>
    <row r="4723" customFormat="false" ht="15" hidden="false" customHeight="true" outlineLevel="0" collapsed="false"/>
    <row r="4724" customFormat="false" ht="15" hidden="false" customHeight="true" outlineLevel="0" collapsed="false"/>
    <row r="4725" customFormat="false" ht="15" hidden="false" customHeight="true" outlineLevel="0" collapsed="false"/>
    <row r="4726" customFormat="false" ht="15" hidden="false" customHeight="true" outlineLevel="0" collapsed="false"/>
    <row r="4727" customFormat="false" ht="15" hidden="false" customHeight="true" outlineLevel="0" collapsed="false"/>
    <row r="4728" customFormat="false" ht="15" hidden="false" customHeight="true" outlineLevel="0" collapsed="false"/>
    <row r="4729" customFormat="false" ht="15" hidden="false" customHeight="true" outlineLevel="0" collapsed="false"/>
    <row r="4730" customFormat="false" ht="15" hidden="false" customHeight="true" outlineLevel="0" collapsed="false"/>
    <row r="4731" customFormat="false" ht="15" hidden="false" customHeight="true" outlineLevel="0" collapsed="false"/>
    <row r="4732" customFormat="false" ht="15" hidden="false" customHeight="true" outlineLevel="0" collapsed="false"/>
    <row r="4733" customFormat="false" ht="15" hidden="false" customHeight="true" outlineLevel="0" collapsed="false"/>
    <row r="4734" customFormat="false" ht="15" hidden="false" customHeight="true" outlineLevel="0" collapsed="false"/>
    <row r="4735" customFormat="false" ht="15" hidden="false" customHeight="true" outlineLevel="0" collapsed="false"/>
    <row r="4736" customFormat="false" ht="15" hidden="false" customHeight="true" outlineLevel="0" collapsed="false"/>
    <row r="4737" customFormat="false" ht="15" hidden="false" customHeight="true" outlineLevel="0" collapsed="false"/>
    <row r="4738" customFormat="false" ht="15" hidden="false" customHeight="true" outlineLevel="0" collapsed="false"/>
    <row r="4739" customFormat="false" ht="15" hidden="false" customHeight="true" outlineLevel="0" collapsed="false"/>
    <row r="4740" customFormat="false" ht="15" hidden="false" customHeight="true" outlineLevel="0" collapsed="false"/>
    <row r="4741" customFormat="false" ht="15" hidden="false" customHeight="true" outlineLevel="0" collapsed="false"/>
    <row r="4742" customFormat="false" ht="15" hidden="false" customHeight="true" outlineLevel="0" collapsed="false"/>
    <row r="4743" customFormat="false" ht="15" hidden="false" customHeight="true" outlineLevel="0" collapsed="false"/>
    <row r="4744" customFormat="false" ht="15" hidden="false" customHeight="true" outlineLevel="0" collapsed="false"/>
    <row r="4745" customFormat="false" ht="15" hidden="false" customHeight="true" outlineLevel="0" collapsed="false"/>
    <row r="4746" customFormat="false" ht="15" hidden="false" customHeight="true" outlineLevel="0" collapsed="false"/>
    <row r="4747" customFormat="false" ht="15" hidden="false" customHeight="true" outlineLevel="0" collapsed="false"/>
    <row r="4748" customFormat="false" ht="15" hidden="false" customHeight="true" outlineLevel="0" collapsed="false"/>
    <row r="4749" customFormat="false" ht="15" hidden="false" customHeight="true" outlineLevel="0" collapsed="false"/>
    <row r="4750" customFormat="false" ht="15" hidden="false" customHeight="true" outlineLevel="0" collapsed="false"/>
    <row r="4751" customFormat="false" ht="15" hidden="false" customHeight="true" outlineLevel="0" collapsed="false"/>
    <row r="4752" customFormat="false" ht="15" hidden="false" customHeight="true" outlineLevel="0" collapsed="false"/>
    <row r="4753" customFormat="false" ht="15" hidden="false" customHeight="true" outlineLevel="0" collapsed="false"/>
    <row r="4754" customFormat="false" ht="15" hidden="false" customHeight="true" outlineLevel="0" collapsed="false"/>
    <row r="4755" customFormat="false" ht="15" hidden="false" customHeight="true" outlineLevel="0" collapsed="false"/>
    <row r="4756" customFormat="false" ht="15" hidden="false" customHeight="true" outlineLevel="0" collapsed="false"/>
    <row r="4757" customFormat="false" ht="15" hidden="false" customHeight="true" outlineLevel="0" collapsed="false"/>
    <row r="4758" customFormat="false" ht="15" hidden="false" customHeight="true" outlineLevel="0" collapsed="false"/>
    <row r="4759" customFormat="false" ht="15" hidden="false" customHeight="true" outlineLevel="0" collapsed="false"/>
    <row r="4760" customFormat="false" ht="15" hidden="false" customHeight="true" outlineLevel="0" collapsed="false"/>
    <row r="4761" customFormat="false" ht="15" hidden="false" customHeight="true" outlineLevel="0" collapsed="false"/>
    <row r="4762" customFormat="false" ht="15" hidden="false" customHeight="true" outlineLevel="0" collapsed="false"/>
    <row r="4763" customFormat="false" ht="15" hidden="false" customHeight="true" outlineLevel="0" collapsed="false"/>
    <row r="4764" customFormat="false" ht="15" hidden="false" customHeight="true" outlineLevel="0" collapsed="false"/>
    <row r="4765" customFormat="false" ht="15" hidden="false" customHeight="true" outlineLevel="0" collapsed="false"/>
    <row r="4766" customFormat="false" ht="15" hidden="false" customHeight="true" outlineLevel="0" collapsed="false"/>
    <row r="4767" customFormat="false" ht="15" hidden="false" customHeight="true" outlineLevel="0" collapsed="false"/>
    <row r="4768" customFormat="false" ht="15" hidden="false" customHeight="true" outlineLevel="0" collapsed="false"/>
    <row r="4769" customFormat="false" ht="15" hidden="false" customHeight="true" outlineLevel="0" collapsed="false"/>
    <row r="4770" customFormat="false" ht="15" hidden="false" customHeight="true" outlineLevel="0" collapsed="false"/>
    <row r="4771" customFormat="false" ht="15" hidden="false" customHeight="true" outlineLevel="0" collapsed="false"/>
    <row r="4772" customFormat="false" ht="15" hidden="false" customHeight="true" outlineLevel="0" collapsed="false"/>
    <row r="4773" customFormat="false" ht="15" hidden="false" customHeight="true" outlineLevel="0" collapsed="false"/>
    <row r="4774" customFormat="false" ht="15" hidden="false" customHeight="true" outlineLevel="0" collapsed="false"/>
    <row r="4775" customFormat="false" ht="15" hidden="false" customHeight="true" outlineLevel="0" collapsed="false"/>
    <row r="4776" customFormat="false" ht="15" hidden="false" customHeight="true" outlineLevel="0" collapsed="false"/>
    <row r="4777" customFormat="false" ht="15" hidden="false" customHeight="true" outlineLevel="0" collapsed="false"/>
    <row r="4778" customFormat="false" ht="15" hidden="false" customHeight="true" outlineLevel="0" collapsed="false"/>
    <row r="4779" customFormat="false" ht="15" hidden="false" customHeight="true" outlineLevel="0" collapsed="false"/>
    <row r="4780" customFormat="false" ht="15" hidden="false" customHeight="true" outlineLevel="0" collapsed="false"/>
    <row r="4781" customFormat="false" ht="15" hidden="false" customHeight="true" outlineLevel="0" collapsed="false"/>
    <row r="4782" customFormat="false" ht="15" hidden="false" customHeight="true" outlineLevel="0" collapsed="false"/>
    <row r="4783" customFormat="false" ht="15" hidden="false" customHeight="true" outlineLevel="0" collapsed="false"/>
    <row r="4784" customFormat="false" ht="15" hidden="false" customHeight="true" outlineLevel="0" collapsed="false"/>
    <row r="4785" customFormat="false" ht="15" hidden="false" customHeight="true" outlineLevel="0" collapsed="false"/>
    <row r="4786" customFormat="false" ht="15" hidden="false" customHeight="true" outlineLevel="0" collapsed="false"/>
    <row r="4787" customFormat="false" ht="15" hidden="false" customHeight="true" outlineLevel="0" collapsed="false"/>
    <row r="4788" customFormat="false" ht="15" hidden="false" customHeight="true" outlineLevel="0" collapsed="false"/>
    <row r="4789" customFormat="false" ht="15" hidden="false" customHeight="true" outlineLevel="0" collapsed="false"/>
    <row r="4790" customFormat="false" ht="15" hidden="false" customHeight="true" outlineLevel="0" collapsed="false"/>
    <row r="4791" customFormat="false" ht="15" hidden="false" customHeight="true" outlineLevel="0" collapsed="false"/>
    <row r="4792" customFormat="false" ht="15" hidden="false" customHeight="true" outlineLevel="0" collapsed="false"/>
    <row r="4793" customFormat="false" ht="15" hidden="false" customHeight="true" outlineLevel="0" collapsed="false"/>
    <row r="4794" customFormat="false" ht="15" hidden="false" customHeight="true" outlineLevel="0" collapsed="false"/>
    <row r="4795" customFormat="false" ht="15" hidden="false" customHeight="true" outlineLevel="0" collapsed="false"/>
    <row r="4796" customFormat="false" ht="15" hidden="false" customHeight="true" outlineLevel="0" collapsed="false"/>
    <row r="4797" customFormat="false" ht="15" hidden="false" customHeight="true" outlineLevel="0" collapsed="false"/>
    <row r="4798" customFormat="false" ht="15" hidden="false" customHeight="true" outlineLevel="0" collapsed="false"/>
    <row r="4799" customFormat="false" ht="15" hidden="false" customHeight="true" outlineLevel="0" collapsed="false"/>
    <row r="4800" customFormat="false" ht="15" hidden="false" customHeight="true" outlineLevel="0" collapsed="false"/>
    <row r="4801" customFormat="false" ht="15" hidden="false" customHeight="true" outlineLevel="0" collapsed="false"/>
    <row r="4802" customFormat="false" ht="15" hidden="false" customHeight="true" outlineLevel="0" collapsed="false"/>
    <row r="4803" customFormat="false" ht="15" hidden="false" customHeight="true" outlineLevel="0" collapsed="false"/>
    <row r="4804" customFormat="false" ht="15" hidden="false" customHeight="true" outlineLevel="0" collapsed="false"/>
    <row r="4805" customFormat="false" ht="15" hidden="false" customHeight="true" outlineLevel="0" collapsed="false"/>
    <row r="4806" customFormat="false" ht="15" hidden="false" customHeight="true" outlineLevel="0" collapsed="false"/>
    <row r="4807" customFormat="false" ht="15" hidden="false" customHeight="true" outlineLevel="0" collapsed="false"/>
    <row r="4808" customFormat="false" ht="15" hidden="false" customHeight="true" outlineLevel="0" collapsed="false"/>
    <row r="4809" customFormat="false" ht="15" hidden="false" customHeight="true" outlineLevel="0" collapsed="false"/>
    <row r="4810" customFormat="false" ht="15" hidden="false" customHeight="true" outlineLevel="0" collapsed="false"/>
    <row r="4811" customFormat="false" ht="15" hidden="false" customHeight="true" outlineLevel="0" collapsed="false"/>
    <row r="4812" customFormat="false" ht="15" hidden="false" customHeight="true" outlineLevel="0" collapsed="false"/>
    <row r="4813" customFormat="false" ht="15" hidden="false" customHeight="true" outlineLevel="0" collapsed="false"/>
    <row r="4814" customFormat="false" ht="15" hidden="false" customHeight="true" outlineLevel="0" collapsed="false"/>
    <row r="4815" customFormat="false" ht="15" hidden="false" customHeight="true" outlineLevel="0" collapsed="false"/>
    <row r="4816" customFormat="false" ht="15" hidden="false" customHeight="true" outlineLevel="0" collapsed="false"/>
    <row r="4817" customFormat="false" ht="15" hidden="false" customHeight="true" outlineLevel="0" collapsed="false"/>
    <row r="4818" customFormat="false" ht="15" hidden="false" customHeight="true" outlineLevel="0" collapsed="false"/>
    <row r="4819" customFormat="false" ht="15" hidden="false" customHeight="true" outlineLevel="0" collapsed="false"/>
    <row r="4820" customFormat="false" ht="15" hidden="false" customHeight="true" outlineLevel="0" collapsed="false"/>
    <row r="4821" customFormat="false" ht="15" hidden="false" customHeight="true" outlineLevel="0" collapsed="false"/>
    <row r="4822" customFormat="false" ht="15" hidden="false" customHeight="true" outlineLevel="0" collapsed="false"/>
    <row r="4823" customFormat="false" ht="15" hidden="false" customHeight="true" outlineLevel="0" collapsed="false"/>
    <row r="4824" customFormat="false" ht="15" hidden="false" customHeight="true" outlineLevel="0" collapsed="false"/>
    <row r="4825" customFormat="false" ht="15" hidden="false" customHeight="true" outlineLevel="0" collapsed="false"/>
    <row r="4826" customFormat="false" ht="15" hidden="false" customHeight="true" outlineLevel="0" collapsed="false"/>
    <row r="4827" customFormat="false" ht="15" hidden="false" customHeight="true" outlineLevel="0" collapsed="false"/>
    <row r="4828" customFormat="false" ht="15" hidden="false" customHeight="true" outlineLevel="0" collapsed="false"/>
    <row r="4829" customFormat="false" ht="15" hidden="false" customHeight="true" outlineLevel="0" collapsed="false"/>
    <row r="4830" customFormat="false" ht="15" hidden="false" customHeight="true" outlineLevel="0" collapsed="false"/>
    <row r="4831" customFormat="false" ht="15" hidden="false" customHeight="true" outlineLevel="0" collapsed="false"/>
    <row r="4832" customFormat="false" ht="15" hidden="false" customHeight="true" outlineLevel="0" collapsed="false"/>
    <row r="4833" customFormat="false" ht="15" hidden="false" customHeight="true" outlineLevel="0" collapsed="false"/>
    <row r="4834" customFormat="false" ht="15" hidden="false" customHeight="true" outlineLevel="0" collapsed="false"/>
    <row r="4835" customFormat="false" ht="15" hidden="false" customHeight="true" outlineLevel="0" collapsed="false"/>
    <row r="4836" customFormat="false" ht="15" hidden="false" customHeight="true" outlineLevel="0" collapsed="false"/>
    <row r="4837" customFormat="false" ht="15" hidden="false" customHeight="true" outlineLevel="0" collapsed="false"/>
    <row r="4838" customFormat="false" ht="15" hidden="false" customHeight="true" outlineLevel="0" collapsed="false"/>
    <row r="4839" customFormat="false" ht="15" hidden="false" customHeight="true" outlineLevel="0" collapsed="false"/>
    <row r="4840" customFormat="false" ht="15" hidden="false" customHeight="true" outlineLevel="0" collapsed="false"/>
    <row r="4841" customFormat="false" ht="15" hidden="false" customHeight="true" outlineLevel="0" collapsed="false"/>
    <row r="4842" customFormat="false" ht="15" hidden="false" customHeight="true" outlineLevel="0" collapsed="false"/>
    <row r="4843" customFormat="false" ht="15" hidden="false" customHeight="true" outlineLevel="0" collapsed="false"/>
    <row r="4844" customFormat="false" ht="15" hidden="false" customHeight="true" outlineLevel="0" collapsed="false"/>
    <row r="4845" customFormat="false" ht="15" hidden="false" customHeight="true" outlineLevel="0" collapsed="false"/>
    <row r="4846" customFormat="false" ht="15" hidden="false" customHeight="true" outlineLevel="0" collapsed="false"/>
    <row r="4847" customFormat="false" ht="15" hidden="false" customHeight="true" outlineLevel="0" collapsed="false"/>
    <row r="4848" customFormat="false" ht="15" hidden="false" customHeight="true" outlineLevel="0" collapsed="false"/>
    <row r="4849" customFormat="false" ht="15" hidden="false" customHeight="true" outlineLevel="0" collapsed="false"/>
    <row r="4850" customFormat="false" ht="15" hidden="false" customHeight="true" outlineLevel="0" collapsed="false"/>
    <row r="4851" customFormat="false" ht="15" hidden="false" customHeight="true" outlineLevel="0" collapsed="false"/>
    <row r="4852" customFormat="false" ht="15" hidden="false" customHeight="true" outlineLevel="0" collapsed="false"/>
    <row r="4853" customFormat="false" ht="15" hidden="false" customHeight="true" outlineLevel="0" collapsed="false"/>
    <row r="4854" customFormat="false" ht="15" hidden="false" customHeight="true" outlineLevel="0" collapsed="false"/>
    <row r="4855" customFormat="false" ht="15" hidden="false" customHeight="true" outlineLevel="0" collapsed="false"/>
    <row r="4856" customFormat="false" ht="15" hidden="false" customHeight="true" outlineLevel="0" collapsed="false"/>
    <row r="4857" customFormat="false" ht="15" hidden="false" customHeight="true" outlineLevel="0" collapsed="false"/>
    <row r="4858" customFormat="false" ht="15" hidden="false" customHeight="true" outlineLevel="0" collapsed="false"/>
    <row r="4859" customFormat="false" ht="15" hidden="false" customHeight="true" outlineLevel="0" collapsed="false"/>
    <row r="4860" customFormat="false" ht="15" hidden="false" customHeight="true" outlineLevel="0" collapsed="false"/>
    <row r="4861" customFormat="false" ht="15" hidden="false" customHeight="true" outlineLevel="0" collapsed="false"/>
    <row r="4862" customFormat="false" ht="15" hidden="false" customHeight="true" outlineLevel="0" collapsed="false"/>
    <row r="4863" customFormat="false" ht="15" hidden="false" customHeight="true" outlineLevel="0" collapsed="false"/>
    <row r="4864" customFormat="false" ht="15" hidden="false" customHeight="true" outlineLevel="0" collapsed="false"/>
    <row r="4865" customFormat="false" ht="15" hidden="false" customHeight="true" outlineLevel="0" collapsed="false"/>
    <row r="4866" customFormat="false" ht="15" hidden="false" customHeight="true" outlineLevel="0" collapsed="false"/>
    <row r="4867" customFormat="false" ht="15" hidden="false" customHeight="true" outlineLevel="0" collapsed="false"/>
    <row r="4868" customFormat="false" ht="15" hidden="false" customHeight="true" outlineLevel="0" collapsed="false"/>
    <row r="4869" customFormat="false" ht="15" hidden="false" customHeight="true" outlineLevel="0" collapsed="false"/>
    <row r="4870" customFormat="false" ht="15" hidden="false" customHeight="true" outlineLevel="0" collapsed="false"/>
    <row r="4871" customFormat="false" ht="15" hidden="false" customHeight="true" outlineLevel="0" collapsed="false"/>
    <row r="4872" customFormat="false" ht="15" hidden="false" customHeight="true" outlineLevel="0" collapsed="false"/>
    <row r="4873" customFormat="false" ht="15" hidden="false" customHeight="true" outlineLevel="0" collapsed="false"/>
    <row r="4874" customFormat="false" ht="15" hidden="false" customHeight="true" outlineLevel="0" collapsed="false"/>
    <row r="4875" customFormat="false" ht="15" hidden="false" customHeight="true" outlineLevel="0" collapsed="false"/>
    <row r="4876" customFormat="false" ht="15" hidden="false" customHeight="true" outlineLevel="0" collapsed="false"/>
    <row r="4877" customFormat="false" ht="15" hidden="false" customHeight="true" outlineLevel="0" collapsed="false"/>
    <row r="4878" customFormat="false" ht="15" hidden="false" customHeight="true" outlineLevel="0" collapsed="false"/>
    <row r="4879" customFormat="false" ht="15" hidden="false" customHeight="true" outlineLevel="0" collapsed="false"/>
    <row r="4880" customFormat="false" ht="15" hidden="false" customHeight="true" outlineLevel="0" collapsed="false"/>
    <row r="4881" customFormat="false" ht="15" hidden="false" customHeight="true" outlineLevel="0" collapsed="false"/>
    <row r="4882" customFormat="false" ht="15" hidden="false" customHeight="true" outlineLevel="0" collapsed="false"/>
    <row r="4883" customFormat="false" ht="15" hidden="false" customHeight="true" outlineLevel="0" collapsed="false"/>
    <row r="4884" customFormat="false" ht="15" hidden="false" customHeight="true" outlineLevel="0" collapsed="false"/>
    <row r="4885" customFormat="false" ht="15" hidden="false" customHeight="true" outlineLevel="0" collapsed="false"/>
    <row r="4886" customFormat="false" ht="15" hidden="false" customHeight="true" outlineLevel="0" collapsed="false"/>
    <row r="4887" customFormat="false" ht="15" hidden="false" customHeight="true" outlineLevel="0" collapsed="false"/>
    <row r="4888" customFormat="false" ht="15" hidden="false" customHeight="true" outlineLevel="0" collapsed="false"/>
    <row r="4889" customFormat="false" ht="15" hidden="false" customHeight="true" outlineLevel="0" collapsed="false"/>
    <row r="4890" customFormat="false" ht="15" hidden="false" customHeight="true" outlineLevel="0" collapsed="false"/>
    <row r="4891" customFormat="false" ht="15" hidden="false" customHeight="true" outlineLevel="0" collapsed="false"/>
    <row r="4892" customFormat="false" ht="15" hidden="false" customHeight="true" outlineLevel="0" collapsed="false"/>
    <row r="4893" customFormat="false" ht="15" hidden="false" customHeight="true" outlineLevel="0" collapsed="false"/>
    <row r="4894" customFormat="false" ht="15" hidden="false" customHeight="true" outlineLevel="0" collapsed="false"/>
    <row r="4895" customFormat="false" ht="15" hidden="false" customHeight="true" outlineLevel="0" collapsed="false"/>
    <row r="4896" customFormat="false" ht="15" hidden="false" customHeight="true" outlineLevel="0" collapsed="false"/>
    <row r="4897" customFormat="false" ht="15" hidden="false" customHeight="true" outlineLevel="0" collapsed="false"/>
    <row r="4898" customFormat="false" ht="15" hidden="false" customHeight="true" outlineLevel="0" collapsed="false"/>
    <row r="4899" customFormat="false" ht="15" hidden="false" customHeight="true" outlineLevel="0" collapsed="false"/>
    <row r="4900" customFormat="false" ht="15" hidden="false" customHeight="true" outlineLevel="0" collapsed="false"/>
    <row r="4901" customFormat="false" ht="15" hidden="false" customHeight="true" outlineLevel="0" collapsed="false"/>
    <row r="4902" customFormat="false" ht="15" hidden="false" customHeight="true" outlineLevel="0" collapsed="false"/>
    <row r="4903" customFormat="false" ht="15" hidden="false" customHeight="true" outlineLevel="0" collapsed="false"/>
    <row r="4904" customFormat="false" ht="15" hidden="false" customHeight="true" outlineLevel="0" collapsed="false"/>
    <row r="4905" customFormat="false" ht="15" hidden="false" customHeight="true" outlineLevel="0" collapsed="false"/>
    <row r="4906" customFormat="false" ht="15" hidden="false" customHeight="true" outlineLevel="0" collapsed="false"/>
    <row r="4907" customFormat="false" ht="15" hidden="false" customHeight="true" outlineLevel="0" collapsed="false"/>
    <row r="4908" customFormat="false" ht="15" hidden="false" customHeight="true" outlineLevel="0" collapsed="false"/>
    <row r="4909" customFormat="false" ht="15" hidden="false" customHeight="true" outlineLevel="0" collapsed="false"/>
    <row r="4910" customFormat="false" ht="15" hidden="false" customHeight="true" outlineLevel="0" collapsed="false"/>
    <row r="4911" customFormat="false" ht="15" hidden="false" customHeight="true" outlineLevel="0" collapsed="false"/>
    <row r="4912" customFormat="false" ht="15" hidden="false" customHeight="true" outlineLevel="0" collapsed="false"/>
    <row r="4913" customFormat="false" ht="15" hidden="false" customHeight="true" outlineLevel="0" collapsed="false"/>
    <row r="4914" customFormat="false" ht="15" hidden="false" customHeight="true" outlineLevel="0" collapsed="false"/>
    <row r="4915" customFormat="false" ht="15" hidden="false" customHeight="true" outlineLevel="0" collapsed="false"/>
    <row r="4916" customFormat="false" ht="15" hidden="false" customHeight="true" outlineLevel="0" collapsed="false"/>
    <row r="4917" customFormat="false" ht="15" hidden="false" customHeight="true" outlineLevel="0" collapsed="false"/>
    <row r="4918" customFormat="false" ht="15" hidden="false" customHeight="true" outlineLevel="0" collapsed="false"/>
    <row r="4919" customFormat="false" ht="15" hidden="false" customHeight="true" outlineLevel="0" collapsed="false"/>
    <row r="4920" customFormat="false" ht="15" hidden="false" customHeight="true" outlineLevel="0" collapsed="false"/>
    <row r="4921" customFormat="false" ht="15" hidden="false" customHeight="true" outlineLevel="0" collapsed="false"/>
    <row r="4922" customFormat="false" ht="15" hidden="false" customHeight="true" outlineLevel="0" collapsed="false"/>
    <row r="4923" customFormat="false" ht="15" hidden="false" customHeight="true" outlineLevel="0" collapsed="false"/>
    <row r="4924" customFormat="false" ht="15" hidden="false" customHeight="true" outlineLevel="0" collapsed="false"/>
    <row r="4925" customFormat="false" ht="15" hidden="false" customHeight="true" outlineLevel="0" collapsed="false"/>
    <row r="4926" customFormat="false" ht="15" hidden="false" customHeight="true" outlineLevel="0" collapsed="false"/>
    <row r="4927" customFormat="false" ht="15" hidden="false" customHeight="true" outlineLevel="0" collapsed="false"/>
    <row r="4928" customFormat="false" ht="15" hidden="false" customHeight="true" outlineLevel="0" collapsed="false"/>
    <row r="4929" customFormat="false" ht="15" hidden="false" customHeight="true" outlineLevel="0" collapsed="false"/>
    <row r="4930" customFormat="false" ht="15" hidden="false" customHeight="true" outlineLevel="0" collapsed="false"/>
    <row r="4931" customFormat="false" ht="15" hidden="false" customHeight="true" outlineLevel="0" collapsed="false"/>
    <row r="4932" customFormat="false" ht="15" hidden="false" customHeight="true" outlineLevel="0" collapsed="false"/>
    <row r="4933" customFormat="false" ht="15" hidden="false" customHeight="true" outlineLevel="0" collapsed="false"/>
    <row r="4934" customFormat="false" ht="15" hidden="false" customHeight="true" outlineLevel="0" collapsed="false"/>
    <row r="4935" customFormat="false" ht="15" hidden="false" customHeight="true" outlineLevel="0" collapsed="false"/>
    <row r="4936" customFormat="false" ht="15" hidden="false" customHeight="true" outlineLevel="0" collapsed="false"/>
    <row r="4937" customFormat="false" ht="15" hidden="false" customHeight="true" outlineLevel="0" collapsed="false"/>
    <row r="4938" customFormat="false" ht="15" hidden="false" customHeight="true" outlineLevel="0" collapsed="false"/>
    <row r="4939" customFormat="false" ht="15" hidden="false" customHeight="true" outlineLevel="0" collapsed="false"/>
    <row r="4940" customFormat="false" ht="15" hidden="false" customHeight="true" outlineLevel="0" collapsed="false"/>
    <row r="4941" customFormat="false" ht="15" hidden="false" customHeight="true" outlineLevel="0" collapsed="false"/>
    <row r="4942" customFormat="false" ht="15" hidden="false" customHeight="true" outlineLevel="0" collapsed="false"/>
    <row r="4943" customFormat="false" ht="15" hidden="false" customHeight="true" outlineLevel="0" collapsed="false"/>
    <row r="4944" customFormat="false" ht="15" hidden="false" customHeight="true" outlineLevel="0" collapsed="false"/>
    <row r="4945" customFormat="false" ht="15" hidden="false" customHeight="true" outlineLevel="0" collapsed="false"/>
    <row r="4946" customFormat="false" ht="15" hidden="false" customHeight="true" outlineLevel="0" collapsed="false"/>
    <row r="4947" customFormat="false" ht="15" hidden="false" customHeight="true" outlineLevel="0" collapsed="false"/>
    <row r="4948" customFormat="false" ht="15" hidden="false" customHeight="true" outlineLevel="0" collapsed="false"/>
    <row r="4949" customFormat="false" ht="15" hidden="false" customHeight="true" outlineLevel="0" collapsed="false"/>
    <row r="4950" customFormat="false" ht="15" hidden="false" customHeight="true" outlineLevel="0" collapsed="false"/>
    <row r="4951" customFormat="false" ht="15" hidden="false" customHeight="true" outlineLevel="0" collapsed="false"/>
    <row r="4952" customFormat="false" ht="15" hidden="false" customHeight="true" outlineLevel="0" collapsed="false"/>
    <row r="4953" customFormat="false" ht="15" hidden="false" customHeight="true" outlineLevel="0" collapsed="false"/>
    <row r="4954" customFormat="false" ht="15" hidden="false" customHeight="true" outlineLevel="0" collapsed="false"/>
    <row r="4955" customFormat="false" ht="15" hidden="false" customHeight="true" outlineLevel="0" collapsed="false"/>
    <row r="4956" customFormat="false" ht="15" hidden="false" customHeight="true" outlineLevel="0" collapsed="false"/>
    <row r="4957" customFormat="false" ht="15" hidden="false" customHeight="true" outlineLevel="0" collapsed="false"/>
    <row r="4958" customFormat="false" ht="15" hidden="false" customHeight="true" outlineLevel="0" collapsed="false"/>
    <row r="4959" customFormat="false" ht="15" hidden="false" customHeight="true" outlineLevel="0" collapsed="false"/>
    <row r="4960" customFormat="false" ht="15" hidden="false" customHeight="true" outlineLevel="0" collapsed="false"/>
    <row r="4961" customFormat="false" ht="15" hidden="false" customHeight="true" outlineLevel="0" collapsed="false"/>
    <row r="4962" customFormat="false" ht="15" hidden="false" customHeight="true" outlineLevel="0" collapsed="false"/>
    <row r="4963" customFormat="false" ht="15" hidden="false" customHeight="true" outlineLevel="0" collapsed="false"/>
    <row r="4964" customFormat="false" ht="15" hidden="false" customHeight="true" outlineLevel="0" collapsed="false"/>
    <row r="4965" customFormat="false" ht="15" hidden="false" customHeight="true" outlineLevel="0" collapsed="false"/>
    <row r="4966" customFormat="false" ht="15" hidden="false" customHeight="true" outlineLevel="0" collapsed="false"/>
    <row r="4967" customFormat="false" ht="15" hidden="false" customHeight="true" outlineLevel="0" collapsed="false"/>
    <row r="4968" customFormat="false" ht="15" hidden="false" customHeight="true" outlineLevel="0" collapsed="false"/>
    <row r="4969" customFormat="false" ht="15" hidden="false" customHeight="true" outlineLevel="0" collapsed="false"/>
    <row r="4970" customFormat="false" ht="15" hidden="false" customHeight="true" outlineLevel="0" collapsed="false"/>
    <row r="4971" customFormat="false" ht="15" hidden="false" customHeight="true" outlineLevel="0" collapsed="false"/>
    <row r="4972" customFormat="false" ht="15" hidden="false" customHeight="true" outlineLevel="0" collapsed="false"/>
    <row r="4973" customFormat="false" ht="15" hidden="false" customHeight="true" outlineLevel="0" collapsed="false"/>
    <row r="4974" customFormat="false" ht="15" hidden="false" customHeight="true" outlineLevel="0" collapsed="false"/>
    <row r="4975" customFormat="false" ht="15" hidden="false" customHeight="true" outlineLevel="0" collapsed="false"/>
    <row r="4976" customFormat="false" ht="15" hidden="false" customHeight="true" outlineLevel="0" collapsed="false"/>
    <row r="4977" customFormat="false" ht="15" hidden="false" customHeight="true" outlineLevel="0" collapsed="false"/>
    <row r="4978" customFormat="false" ht="15" hidden="false" customHeight="true" outlineLevel="0" collapsed="false"/>
    <row r="4979" customFormat="false" ht="15" hidden="false" customHeight="true" outlineLevel="0" collapsed="false"/>
    <row r="4980" customFormat="false" ht="15" hidden="false" customHeight="true" outlineLevel="0" collapsed="false"/>
    <row r="4981" customFormat="false" ht="15" hidden="false" customHeight="true" outlineLevel="0" collapsed="false"/>
    <row r="4982" customFormat="false" ht="15" hidden="false" customHeight="true" outlineLevel="0" collapsed="false"/>
    <row r="4983" customFormat="false" ht="15" hidden="false" customHeight="true" outlineLevel="0" collapsed="false"/>
    <row r="4984" customFormat="false" ht="15" hidden="false" customHeight="true" outlineLevel="0" collapsed="false"/>
    <row r="4985" customFormat="false" ht="15" hidden="false" customHeight="true" outlineLevel="0" collapsed="false"/>
    <row r="4986" customFormat="false" ht="15" hidden="false" customHeight="true" outlineLevel="0" collapsed="false"/>
    <row r="4987" customFormat="false" ht="15" hidden="false" customHeight="true" outlineLevel="0" collapsed="false"/>
    <row r="4988" customFormat="false" ht="15" hidden="false" customHeight="true" outlineLevel="0" collapsed="false"/>
    <row r="4989" customFormat="false" ht="15" hidden="false" customHeight="true" outlineLevel="0" collapsed="false"/>
    <row r="4990" customFormat="false" ht="15" hidden="false" customHeight="true" outlineLevel="0" collapsed="false"/>
    <row r="4991" customFormat="false" ht="15" hidden="false" customHeight="true" outlineLevel="0" collapsed="false"/>
    <row r="4992" customFormat="false" ht="15" hidden="false" customHeight="true" outlineLevel="0" collapsed="false"/>
    <row r="4993" customFormat="false" ht="15" hidden="false" customHeight="true" outlineLevel="0" collapsed="false"/>
    <row r="4994" customFormat="false" ht="15" hidden="false" customHeight="true" outlineLevel="0" collapsed="false"/>
    <row r="4995" customFormat="false" ht="15" hidden="false" customHeight="true" outlineLevel="0" collapsed="false"/>
    <row r="4996" customFormat="false" ht="15" hidden="false" customHeight="true" outlineLevel="0" collapsed="false"/>
    <row r="4997" customFormat="false" ht="15" hidden="false" customHeight="true" outlineLevel="0" collapsed="false"/>
    <row r="4998" customFormat="false" ht="15" hidden="false" customHeight="true" outlineLevel="0" collapsed="false"/>
    <row r="4999" customFormat="false" ht="15" hidden="false" customHeight="true" outlineLevel="0" collapsed="false"/>
    <row r="5000" customFormat="false" ht="15" hidden="false" customHeight="true" outlineLevel="0" collapsed="false"/>
    <row r="5001" customFormat="false" ht="15" hidden="false" customHeight="true" outlineLevel="0" collapsed="false"/>
    <row r="5002" customFormat="false" ht="15" hidden="false" customHeight="true" outlineLevel="0" collapsed="false"/>
    <row r="5003" customFormat="false" ht="15" hidden="false" customHeight="true" outlineLevel="0" collapsed="false"/>
    <row r="5004" customFormat="false" ht="15" hidden="false" customHeight="true" outlineLevel="0" collapsed="false"/>
    <row r="5005" customFormat="false" ht="15" hidden="false" customHeight="true" outlineLevel="0" collapsed="false"/>
    <row r="5006" customFormat="false" ht="15" hidden="false" customHeight="true" outlineLevel="0" collapsed="false"/>
    <row r="5007" customFormat="false" ht="15" hidden="false" customHeight="true" outlineLevel="0" collapsed="false"/>
    <row r="5008" customFormat="false" ht="15" hidden="false" customHeight="true" outlineLevel="0" collapsed="false"/>
    <row r="5009" customFormat="false" ht="15" hidden="false" customHeight="true" outlineLevel="0" collapsed="false"/>
    <row r="5010" customFormat="false" ht="15" hidden="false" customHeight="true" outlineLevel="0" collapsed="false"/>
    <row r="5011" customFormat="false" ht="15" hidden="false" customHeight="true" outlineLevel="0" collapsed="false"/>
    <row r="5012" customFormat="false" ht="15" hidden="false" customHeight="true" outlineLevel="0" collapsed="false"/>
    <row r="5013" customFormat="false" ht="15" hidden="false" customHeight="true" outlineLevel="0" collapsed="false"/>
    <row r="5014" customFormat="false" ht="15" hidden="false" customHeight="true" outlineLevel="0" collapsed="false"/>
    <row r="5015" customFormat="false" ht="15" hidden="false" customHeight="true" outlineLevel="0" collapsed="false"/>
    <row r="5016" customFormat="false" ht="15" hidden="false" customHeight="true" outlineLevel="0" collapsed="false"/>
    <row r="5017" customFormat="false" ht="15" hidden="false" customHeight="true" outlineLevel="0" collapsed="false"/>
    <row r="5018" customFormat="false" ht="15" hidden="false" customHeight="true" outlineLevel="0" collapsed="false"/>
    <row r="5019" customFormat="false" ht="15" hidden="false" customHeight="true" outlineLevel="0" collapsed="false"/>
    <row r="5020" customFormat="false" ht="15" hidden="false" customHeight="true" outlineLevel="0" collapsed="false"/>
    <row r="5021" customFormat="false" ht="15" hidden="false" customHeight="true" outlineLevel="0" collapsed="false"/>
    <row r="5022" customFormat="false" ht="15" hidden="false" customHeight="true" outlineLevel="0" collapsed="false"/>
    <row r="5023" customFormat="false" ht="15" hidden="false" customHeight="true" outlineLevel="0" collapsed="false"/>
    <row r="5024" customFormat="false" ht="15" hidden="false" customHeight="true" outlineLevel="0" collapsed="false"/>
    <row r="5025" customFormat="false" ht="15" hidden="false" customHeight="true" outlineLevel="0" collapsed="false"/>
    <row r="5026" customFormat="false" ht="15" hidden="false" customHeight="true" outlineLevel="0" collapsed="false"/>
    <row r="5027" customFormat="false" ht="15" hidden="false" customHeight="true" outlineLevel="0" collapsed="false"/>
    <row r="5028" customFormat="false" ht="15" hidden="false" customHeight="true" outlineLevel="0" collapsed="false"/>
    <row r="5029" customFormat="false" ht="15" hidden="false" customHeight="true" outlineLevel="0" collapsed="false"/>
    <row r="5030" customFormat="false" ht="15" hidden="false" customHeight="true" outlineLevel="0" collapsed="false"/>
    <row r="5031" customFormat="false" ht="15" hidden="false" customHeight="true" outlineLevel="0" collapsed="false"/>
    <row r="5032" customFormat="false" ht="15" hidden="false" customHeight="true" outlineLevel="0" collapsed="false"/>
    <row r="5033" customFormat="false" ht="15" hidden="false" customHeight="true" outlineLevel="0" collapsed="false"/>
    <row r="5034" customFormat="false" ht="15" hidden="false" customHeight="true" outlineLevel="0" collapsed="false"/>
    <row r="5035" customFormat="false" ht="15" hidden="false" customHeight="true" outlineLevel="0" collapsed="false"/>
    <row r="5036" customFormat="false" ht="15" hidden="false" customHeight="true" outlineLevel="0" collapsed="false"/>
    <row r="5037" customFormat="false" ht="15" hidden="false" customHeight="true" outlineLevel="0" collapsed="false"/>
    <row r="5038" customFormat="false" ht="15" hidden="false" customHeight="true" outlineLevel="0" collapsed="false"/>
    <row r="5039" customFormat="false" ht="15" hidden="false" customHeight="true" outlineLevel="0" collapsed="false"/>
    <row r="5040" customFormat="false" ht="15" hidden="false" customHeight="true" outlineLevel="0" collapsed="false"/>
    <row r="5041" customFormat="false" ht="15" hidden="false" customHeight="true" outlineLevel="0" collapsed="false"/>
    <row r="5042" customFormat="false" ht="15" hidden="false" customHeight="true" outlineLevel="0" collapsed="false"/>
    <row r="5043" customFormat="false" ht="15" hidden="false" customHeight="true" outlineLevel="0" collapsed="false"/>
    <row r="5044" customFormat="false" ht="15" hidden="false" customHeight="true" outlineLevel="0" collapsed="false"/>
    <row r="5045" customFormat="false" ht="15" hidden="false" customHeight="true" outlineLevel="0" collapsed="false"/>
    <row r="5046" customFormat="false" ht="15" hidden="false" customHeight="true" outlineLevel="0" collapsed="false"/>
    <row r="5047" customFormat="false" ht="15" hidden="false" customHeight="true" outlineLevel="0" collapsed="false"/>
    <row r="5048" customFormat="false" ht="15" hidden="false" customHeight="true" outlineLevel="0" collapsed="false"/>
    <row r="5049" customFormat="false" ht="15" hidden="false" customHeight="true" outlineLevel="0" collapsed="false"/>
    <row r="5050" customFormat="false" ht="15" hidden="false" customHeight="true" outlineLevel="0" collapsed="false"/>
    <row r="5051" customFormat="false" ht="15" hidden="false" customHeight="true" outlineLevel="0" collapsed="false"/>
    <row r="5052" customFormat="false" ht="15" hidden="false" customHeight="true" outlineLevel="0" collapsed="false"/>
    <row r="5053" customFormat="false" ht="15" hidden="false" customHeight="true" outlineLevel="0" collapsed="false"/>
    <row r="5054" customFormat="false" ht="15" hidden="false" customHeight="true" outlineLevel="0" collapsed="false"/>
    <row r="5055" customFormat="false" ht="15" hidden="false" customHeight="true" outlineLevel="0" collapsed="false"/>
    <row r="5056" customFormat="false" ht="15" hidden="false" customHeight="true" outlineLevel="0" collapsed="false"/>
    <row r="5057" customFormat="false" ht="15" hidden="false" customHeight="true" outlineLevel="0" collapsed="false"/>
    <row r="5058" customFormat="false" ht="15" hidden="false" customHeight="true" outlineLevel="0" collapsed="false"/>
    <row r="5059" customFormat="false" ht="15" hidden="false" customHeight="true" outlineLevel="0" collapsed="false"/>
    <row r="5060" customFormat="false" ht="15" hidden="false" customHeight="true" outlineLevel="0" collapsed="false"/>
    <row r="5061" customFormat="false" ht="15" hidden="false" customHeight="true" outlineLevel="0" collapsed="false"/>
    <row r="5062" customFormat="false" ht="15" hidden="false" customHeight="true" outlineLevel="0" collapsed="false"/>
    <row r="5063" customFormat="false" ht="15" hidden="false" customHeight="true" outlineLevel="0" collapsed="false"/>
    <row r="5064" customFormat="false" ht="15" hidden="false" customHeight="true" outlineLevel="0" collapsed="false"/>
    <row r="5065" customFormat="false" ht="15" hidden="false" customHeight="true" outlineLevel="0" collapsed="false"/>
    <row r="5066" customFormat="false" ht="15" hidden="false" customHeight="true" outlineLevel="0" collapsed="false"/>
    <row r="5067" customFormat="false" ht="15" hidden="false" customHeight="true" outlineLevel="0" collapsed="false"/>
    <row r="5068" customFormat="false" ht="15" hidden="false" customHeight="true" outlineLevel="0" collapsed="false"/>
    <row r="5069" customFormat="false" ht="15" hidden="false" customHeight="true" outlineLevel="0" collapsed="false"/>
    <row r="5070" customFormat="false" ht="15" hidden="false" customHeight="true" outlineLevel="0" collapsed="false"/>
    <row r="5071" customFormat="false" ht="15" hidden="false" customHeight="true" outlineLevel="0" collapsed="false"/>
    <row r="5072" customFormat="false" ht="15" hidden="false" customHeight="true" outlineLevel="0" collapsed="false"/>
    <row r="5073" customFormat="false" ht="15" hidden="false" customHeight="true" outlineLevel="0" collapsed="false"/>
    <row r="5074" customFormat="false" ht="15" hidden="false" customHeight="true" outlineLevel="0" collapsed="false"/>
    <row r="5075" customFormat="false" ht="15" hidden="false" customHeight="true" outlineLevel="0" collapsed="false"/>
    <row r="5076" customFormat="false" ht="15" hidden="false" customHeight="true" outlineLevel="0" collapsed="false"/>
    <row r="5077" customFormat="false" ht="15" hidden="false" customHeight="true" outlineLevel="0" collapsed="false"/>
    <row r="5078" customFormat="false" ht="15" hidden="false" customHeight="true" outlineLevel="0" collapsed="false"/>
    <row r="5079" customFormat="false" ht="15" hidden="false" customHeight="true" outlineLevel="0" collapsed="false"/>
    <row r="5080" customFormat="false" ht="15" hidden="false" customHeight="true" outlineLevel="0" collapsed="false"/>
    <row r="5081" customFormat="false" ht="15" hidden="false" customHeight="true" outlineLevel="0" collapsed="false"/>
    <row r="5082" customFormat="false" ht="15" hidden="false" customHeight="true" outlineLevel="0" collapsed="false"/>
    <row r="5083" customFormat="false" ht="15" hidden="false" customHeight="true" outlineLevel="0" collapsed="false"/>
    <row r="5084" customFormat="false" ht="15" hidden="false" customHeight="true" outlineLevel="0" collapsed="false"/>
    <row r="5085" customFormat="false" ht="15" hidden="false" customHeight="true" outlineLevel="0" collapsed="false"/>
    <row r="5086" customFormat="false" ht="15" hidden="false" customHeight="true" outlineLevel="0" collapsed="false"/>
    <row r="5087" customFormat="false" ht="15" hidden="false" customHeight="true" outlineLevel="0" collapsed="false"/>
    <row r="5088" customFormat="false" ht="15" hidden="false" customHeight="true" outlineLevel="0" collapsed="false"/>
    <row r="5089" customFormat="false" ht="15" hidden="false" customHeight="true" outlineLevel="0" collapsed="false"/>
    <row r="5090" customFormat="false" ht="15" hidden="false" customHeight="true" outlineLevel="0" collapsed="false"/>
    <row r="5091" customFormat="false" ht="15" hidden="false" customHeight="true" outlineLevel="0" collapsed="false"/>
    <row r="5092" customFormat="false" ht="15" hidden="false" customHeight="true" outlineLevel="0" collapsed="false"/>
    <row r="5093" customFormat="false" ht="15" hidden="false" customHeight="true" outlineLevel="0" collapsed="false"/>
    <row r="5094" customFormat="false" ht="15" hidden="false" customHeight="true" outlineLevel="0" collapsed="false"/>
    <row r="5095" customFormat="false" ht="15" hidden="false" customHeight="true" outlineLevel="0" collapsed="false"/>
    <row r="5096" customFormat="false" ht="15" hidden="false" customHeight="true" outlineLevel="0" collapsed="false"/>
    <row r="5097" customFormat="false" ht="15" hidden="false" customHeight="true" outlineLevel="0" collapsed="false"/>
    <row r="5098" customFormat="false" ht="15" hidden="false" customHeight="true" outlineLevel="0" collapsed="false"/>
    <row r="5099" customFormat="false" ht="15" hidden="false" customHeight="true" outlineLevel="0" collapsed="false"/>
    <row r="5100" customFormat="false" ht="15" hidden="false" customHeight="true" outlineLevel="0" collapsed="false"/>
    <row r="5101" customFormat="false" ht="15" hidden="false" customHeight="true" outlineLevel="0" collapsed="false"/>
    <row r="5102" customFormat="false" ht="15" hidden="false" customHeight="true" outlineLevel="0" collapsed="false"/>
    <row r="5103" customFormat="false" ht="15" hidden="false" customHeight="true" outlineLevel="0" collapsed="false"/>
    <row r="5104" customFormat="false" ht="15" hidden="false" customHeight="true" outlineLevel="0" collapsed="false"/>
    <row r="5105" customFormat="false" ht="15" hidden="false" customHeight="true" outlineLevel="0" collapsed="false"/>
    <row r="5106" customFormat="false" ht="15" hidden="false" customHeight="true" outlineLevel="0" collapsed="false"/>
    <row r="5107" customFormat="false" ht="15" hidden="false" customHeight="true" outlineLevel="0" collapsed="false"/>
    <row r="5108" customFormat="false" ht="15" hidden="false" customHeight="true" outlineLevel="0" collapsed="false"/>
    <row r="5109" customFormat="false" ht="15" hidden="false" customHeight="true" outlineLevel="0" collapsed="false"/>
    <row r="5110" customFormat="false" ht="15" hidden="false" customHeight="true" outlineLevel="0" collapsed="false"/>
    <row r="5111" customFormat="false" ht="15" hidden="false" customHeight="true" outlineLevel="0" collapsed="false"/>
    <row r="5112" customFormat="false" ht="15" hidden="false" customHeight="true" outlineLevel="0" collapsed="false"/>
    <row r="5113" customFormat="false" ht="15" hidden="false" customHeight="true" outlineLevel="0" collapsed="false"/>
    <row r="5114" customFormat="false" ht="15" hidden="false" customHeight="true" outlineLevel="0" collapsed="false"/>
    <row r="5115" customFormat="false" ht="15" hidden="false" customHeight="true" outlineLevel="0" collapsed="false"/>
    <row r="5116" customFormat="false" ht="15" hidden="false" customHeight="true" outlineLevel="0" collapsed="false"/>
    <row r="5117" customFormat="false" ht="15" hidden="false" customHeight="true" outlineLevel="0" collapsed="false"/>
    <row r="5118" customFormat="false" ht="15" hidden="false" customHeight="true" outlineLevel="0" collapsed="false"/>
    <row r="5119" customFormat="false" ht="15" hidden="false" customHeight="true" outlineLevel="0" collapsed="false"/>
    <row r="5120" customFormat="false" ht="15" hidden="false" customHeight="true" outlineLevel="0" collapsed="false"/>
    <row r="5121" customFormat="false" ht="15" hidden="false" customHeight="true" outlineLevel="0" collapsed="false"/>
    <row r="5122" customFormat="false" ht="15" hidden="false" customHeight="true" outlineLevel="0" collapsed="false"/>
    <row r="5123" customFormat="false" ht="15" hidden="false" customHeight="true" outlineLevel="0" collapsed="false"/>
    <row r="5124" customFormat="false" ht="15" hidden="false" customHeight="true" outlineLevel="0" collapsed="false"/>
    <row r="5125" customFormat="false" ht="15" hidden="false" customHeight="true" outlineLevel="0" collapsed="false"/>
    <row r="5126" customFormat="false" ht="15" hidden="false" customHeight="true" outlineLevel="0" collapsed="false"/>
    <row r="5127" customFormat="false" ht="15" hidden="false" customHeight="true" outlineLevel="0" collapsed="false"/>
    <row r="5128" customFormat="false" ht="15" hidden="false" customHeight="true" outlineLevel="0" collapsed="false"/>
    <row r="5129" customFormat="false" ht="15" hidden="false" customHeight="true" outlineLevel="0" collapsed="false"/>
    <row r="5130" customFormat="false" ht="15" hidden="false" customHeight="true" outlineLevel="0" collapsed="false"/>
    <row r="5131" customFormat="false" ht="15" hidden="false" customHeight="true" outlineLevel="0" collapsed="false"/>
    <row r="5132" customFormat="false" ht="15" hidden="false" customHeight="true" outlineLevel="0" collapsed="false"/>
    <row r="5133" customFormat="false" ht="15" hidden="false" customHeight="true" outlineLevel="0" collapsed="false"/>
    <row r="5134" customFormat="false" ht="15" hidden="false" customHeight="true" outlineLevel="0" collapsed="false"/>
    <row r="5135" customFormat="false" ht="15" hidden="false" customHeight="true" outlineLevel="0" collapsed="false"/>
    <row r="5136" customFormat="false" ht="15" hidden="false" customHeight="true" outlineLevel="0" collapsed="false"/>
    <row r="5137" customFormat="false" ht="15" hidden="false" customHeight="true" outlineLevel="0" collapsed="false"/>
    <row r="5138" customFormat="false" ht="15" hidden="false" customHeight="true" outlineLevel="0" collapsed="false"/>
    <row r="5139" customFormat="false" ht="15" hidden="false" customHeight="true" outlineLevel="0" collapsed="false"/>
    <row r="5140" customFormat="false" ht="15" hidden="false" customHeight="true" outlineLevel="0" collapsed="false"/>
    <row r="5141" customFormat="false" ht="15" hidden="false" customHeight="true" outlineLevel="0" collapsed="false"/>
    <row r="5142" customFormat="false" ht="15" hidden="false" customHeight="true" outlineLevel="0" collapsed="false"/>
    <row r="5143" customFormat="false" ht="15" hidden="false" customHeight="true" outlineLevel="0" collapsed="false"/>
    <row r="5144" customFormat="false" ht="15" hidden="false" customHeight="true" outlineLevel="0" collapsed="false"/>
    <row r="5145" customFormat="false" ht="15" hidden="false" customHeight="true" outlineLevel="0" collapsed="false"/>
    <row r="5146" customFormat="false" ht="15" hidden="false" customHeight="true" outlineLevel="0" collapsed="false"/>
    <row r="5147" customFormat="false" ht="15" hidden="false" customHeight="true" outlineLevel="0" collapsed="false"/>
    <row r="5148" customFormat="false" ht="15" hidden="false" customHeight="true" outlineLevel="0" collapsed="false"/>
    <row r="5149" customFormat="false" ht="15" hidden="false" customHeight="true" outlineLevel="0" collapsed="false"/>
    <row r="5150" customFormat="false" ht="15" hidden="false" customHeight="true" outlineLevel="0" collapsed="false"/>
    <row r="5151" customFormat="false" ht="15" hidden="false" customHeight="true" outlineLevel="0" collapsed="false"/>
    <row r="5152" customFormat="false" ht="15" hidden="false" customHeight="true" outlineLevel="0" collapsed="false"/>
    <row r="5153" customFormat="false" ht="15" hidden="false" customHeight="true" outlineLevel="0" collapsed="false"/>
    <row r="5154" customFormat="false" ht="15" hidden="false" customHeight="true" outlineLevel="0" collapsed="false"/>
    <row r="5155" customFormat="false" ht="15" hidden="false" customHeight="true" outlineLevel="0" collapsed="false"/>
    <row r="5156" customFormat="false" ht="15" hidden="false" customHeight="true" outlineLevel="0" collapsed="false"/>
    <row r="5157" customFormat="false" ht="15" hidden="false" customHeight="true" outlineLevel="0" collapsed="false"/>
    <row r="5158" customFormat="false" ht="15" hidden="false" customHeight="true" outlineLevel="0" collapsed="false"/>
    <row r="5159" customFormat="false" ht="15" hidden="false" customHeight="true" outlineLevel="0" collapsed="false"/>
    <row r="5160" customFormat="false" ht="15" hidden="false" customHeight="true" outlineLevel="0" collapsed="false"/>
    <row r="5161" customFormat="false" ht="15" hidden="false" customHeight="true" outlineLevel="0" collapsed="false"/>
    <row r="5162" customFormat="false" ht="15" hidden="false" customHeight="true" outlineLevel="0" collapsed="false"/>
    <row r="5163" customFormat="false" ht="15" hidden="false" customHeight="true" outlineLevel="0" collapsed="false"/>
    <row r="5164" customFormat="false" ht="15" hidden="false" customHeight="true" outlineLevel="0" collapsed="false"/>
    <row r="5165" customFormat="false" ht="15" hidden="false" customHeight="true" outlineLevel="0" collapsed="false"/>
    <row r="5166" customFormat="false" ht="15" hidden="false" customHeight="true" outlineLevel="0" collapsed="false"/>
    <row r="5167" customFormat="false" ht="15" hidden="false" customHeight="true" outlineLevel="0" collapsed="false"/>
    <row r="5168" customFormat="false" ht="15" hidden="false" customHeight="true" outlineLevel="0" collapsed="false"/>
    <row r="5169" customFormat="false" ht="15" hidden="false" customHeight="true" outlineLevel="0" collapsed="false"/>
    <row r="5170" customFormat="false" ht="15" hidden="false" customHeight="true" outlineLevel="0" collapsed="false"/>
    <row r="5171" customFormat="false" ht="15" hidden="false" customHeight="true" outlineLevel="0" collapsed="false"/>
    <row r="5172" customFormat="false" ht="15" hidden="false" customHeight="true" outlineLevel="0" collapsed="false"/>
    <row r="5173" customFormat="false" ht="15" hidden="false" customHeight="true" outlineLevel="0" collapsed="false"/>
    <row r="5174" customFormat="false" ht="15" hidden="false" customHeight="true" outlineLevel="0" collapsed="false"/>
    <row r="5175" customFormat="false" ht="15" hidden="false" customHeight="true" outlineLevel="0" collapsed="false"/>
    <row r="5176" customFormat="false" ht="15" hidden="false" customHeight="true" outlineLevel="0" collapsed="false"/>
    <row r="5177" customFormat="false" ht="15" hidden="false" customHeight="true" outlineLevel="0" collapsed="false"/>
    <row r="5178" customFormat="false" ht="15" hidden="false" customHeight="true" outlineLevel="0" collapsed="false"/>
    <row r="5179" customFormat="false" ht="15" hidden="false" customHeight="true" outlineLevel="0" collapsed="false"/>
    <row r="5180" customFormat="false" ht="15" hidden="false" customHeight="true" outlineLevel="0" collapsed="false"/>
    <row r="5181" customFormat="false" ht="15" hidden="false" customHeight="true" outlineLevel="0" collapsed="false"/>
    <row r="5182" customFormat="false" ht="15" hidden="false" customHeight="true" outlineLevel="0" collapsed="false"/>
    <row r="5183" customFormat="false" ht="15" hidden="false" customHeight="true" outlineLevel="0" collapsed="false"/>
    <row r="5184" customFormat="false" ht="15" hidden="false" customHeight="true" outlineLevel="0" collapsed="false"/>
    <row r="5185" customFormat="false" ht="15" hidden="false" customHeight="true" outlineLevel="0" collapsed="false"/>
    <row r="5186" customFormat="false" ht="15" hidden="false" customHeight="true" outlineLevel="0" collapsed="false"/>
    <row r="5187" customFormat="false" ht="15" hidden="false" customHeight="true" outlineLevel="0" collapsed="false"/>
    <row r="5188" customFormat="false" ht="15" hidden="false" customHeight="true" outlineLevel="0" collapsed="false"/>
    <row r="5189" customFormat="false" ht="15" hidden="false" customHeight="true" outlineLevel="0" collapsed="false"/>
    <row r="5190" customFormat="false" ht="15" hidden="false" customHeight="true" outlineLevel="0" collapsed="false"/>
    <row r="5191" customFormat="false" ht="15" hidden="false" customHeight="true" outlineLevel="0" collapsed="false"/>
    <row r="5192" customFormat="false" ht="15" hidden="false" customHeight="true" outlineLevel="0" collapsed="false"/>
    <row r="5193" customFormat="false" ht="15" hidden="false" customHeight="true" outlineLevel="0" collapsed="false"/>
    <row r="5194" customFormat="false" ht="15" hidden="false" customHeight="true" outlineLevel="0" collapsed="false"/>
    <row r="5195" customFormat="false" ht="15" hidden="false" customHeight="true" outlineLevel="0" collapsed="false"/>
    <row r="5196" customFormat="false" ht="15" hidden="false" customHeight="true" outlineLevel="0" collapsed="false"/>
    <row r="5197" customFormat="false" ht="15" hidden="false" customHeight="true" outlineLevel="0" collapsed="false"/>
    <row r="5198" customFormat="false" ht="15" hidden="false" customHeight="true" outlineLevel="0" collapsed="false"/>
    <row r="5199" customFormat="false" ht="15" hidden="false" customHeight="true" outlineLevel="0" collapsed="false"/>
    <row r="5200" customFormat="false" ht="15" hidden="false" customHeight="true" outlineLevel="0" collapsed="false"/>
    <row r="5201" customFormat="false" ht="15" hidden="false" customHeight="true" outlineLevel="0" collapsed="false"/>
    <row r="5202" customFormat="false" ht="15" hidden="false" customHeight="true" outlineLevel="0" collapsed="false"/>
    <row r="5203" customFormat="false" ht="15" hidden="false" customHeight="true" outlineLevel="0" collapsed="false"/>
    <row r="5204" customFormat="false" ht="15" hidden="false" customHeight="true" outlineLevel="0" collapsed="false"/>
    <row r="5205" customFormat="false" ht="15" hidden="false" customHeight="true" outlineLevel="0" collapsed="false"/>
    <row r="5206" customFormat="false" ht="15" hidden="false" customHeight="true" outlineLevel="0" collapsed="false"/>
    <row r="5207" customFormat="false" ht="15" hidden="false" customHeight="true" outlineLevel="0" collapsed="false"/>
    <row r="5208" customFormat="false" ht="15" hidden="false" customHeight="true" outlineLevel="0" collapsed="false"/>
    <row r="5209" customFormat="false" ht="15" hidden="false" customHeight="true" outlineLevel="0" collapsed="false"/>
    <row r="5210" customFormat="false" ht="15" hidden="false" customHeight="true" outlineLevel="0" collapsed="false"/>
    <row r="5211" customFormat="false" ht="15" hidden="false" customHeight="true" outlineLevel="0" collapsed="false"/>
    <row r="5212" customFormat="false" ht="15" hidden="false" customHeight="true" outlineLevel="0" collapsed="false"/>
    <row r="5213" customFormat="false" ht="15" hidden="false" customHeight="true" outlineLevel="0" collapsed="false"/>
    <row r="5214" customFormat="false" ht="15" hidden="false" customHeight="true" outlineLevel="0" collapsed="false"/>
    <row r="5215" customFormat="false" ht="15" hidden="false" customHeight="true" outlineLevel="0" collapsed="false"/>
    <row r="5216" customFormat="false" ht="15" hidden="false" customHeight="true" outlineLevel="0" collapsed="false"/>
    <row r="5217" customFormat="false" ht="15" hidden="false" customHeight="true" outlineLevel="0" collapsed="false"/>
    <row r="5218" customFormat="false" ht="15" hidden="false" customHeight="true" outlineLevel="0" collapsed="false"/>
    <row r="5219" customFormat="false" ht="15" hidden="false" customHeight="true" outlineLevel="0" collapsed="false"/>
    <row r="5220" customFormat="false" ht="15" hidden="false" customHeight="true" outlineLevel="0" collapsed="false"/>
    <row r="5221" customFormat="false" ht="15" hidden="false" customHeight="true" outlineLevel="0" collapsed="false"/>
    <row r="5222" customFormat="false" ht="15" hidden="false" customHeight="true" outlineLevel="0" collapsed="false"/>
    <row r="5223" customFormat="false" ht="15" hidden="false" customHeight="true" outlineLevel="0" collapsed="false"/>
    <row r="5224" customFormat="false" ht="15" hidden="false" customHeight="true" outlineLevel="0" collapsed="false"/>
    <row r="5225" customFormat="false" ht="15" hidden="false" customHeight="true" outlineLevel="0" collapsed="false"/>
    <row r="5226" customFormat="false" ht="15" hidden="false" customHeight="true" outlineLevel="0" collapsed="false"/>
    <row r="5227" customFormat="false" ht="15" hidden="false" customHeight="true" outlineLevel="0" collapsed="false"/>
    <row r="5228" customFormat="false" ht="15" hidden="false" customHeight="true" outlineLevel="0" collapsed="false"/>
    <row r="5229" customFormat="false" ht="15" hidden="false" customHeight="true" outlineLevel="0" collapsed="false"/>
    <row r="5230" customFormat="false" ht="15" hidden="false" customHeight="true" outlineLevel="0" collapsed="false"/>
    <row r="5231" customFormat="false" ht="15" hidden="false" customHeight="true" outlineLevel="0" collapsed="false"/>
    <row r="5232" customFormat="false" ht="15" hidden="false" customHeight="true" outlineLevel="0" collapsed="false"/>
    <row r="5233" customFormat="false" ht="15" hidden="false" customHeight="true" outlineLevel="0" collapsed="false"/>
    <row r="5234" customFormat="false" ht="15" hidden="false" customHeight="true" outlineLevel="0" collapsed="false"/>
    <row r="5235" customFormat="false" ht="15" hidden="false" customHeight="true" outlineLevel="0" collapsed="false"/>
    <row r="5236" customFormat="false" ht="15" hidden="false" customHeight="true" outlineLevel="0" collapsed="false"/>
    <row r="5237" customFormat="false" ht="15" hidden="false" customHeight="true" outlineLevel="0" collapsed="false"/>
    <row r="5238" customFormat="false" ht="15" hidden="false" customHeight="true" outlineLevel="0" collapsed="false"/>
    <row r="5239" customFormat="false" ht="15" hidden="false" customHeight="true" outlineLevel="0" collapsed="false"/>
    <row r="5240" customFormat="false" ht="15" hidden="false" customHeight="true" outlineLevel="0" collapsed="false"/>
    <row r="5241" customFormat="false" ht="15" hidden="false" customHeight="true" outlineLevel="0" collapsed="false"/>
    <row r="5242" customFormat="false" ht="15" hidden="false" customHeight="true" outlineLevel="0" collapsed="false"/>
    <row r="5243" customFormat="false" ht="15" hidden="false" customHeight="true" outlineLevel="0" collapsed="false"/>
    <row r="5244" customFormat="false" ht="15" hidden="false" customHeight="true" outlineLevel="0" collapsed="false"/>
    <row r="5245" customFormat="false" ht="15" hidden="false" customHeight="true" outlineLevel="0" collapsed="false"/>
    <row r="5246" customFormat="false" ht="15" hidden="false" customHeight="true" outlineLevel="0" collapsed="false"/>
    <row r="5247" customFormat="false" ht="15" hidden="false" customHeight="true" outlineLevel="0" collapsed="false"/>
    <row r="5248" customFormat="false" ht="15" hidden="false" customHeight="true" outlineLevel="0" collapsed="false"/>
    <row r="5249" customFormat="false" ht="15" hidden="false" customHeight="true" outlineLevel="0" collapsed="false"/>
    <row r="5250" customFormat="false" ht="15" hidden="false" customHeight="true" outlineLevel="0" collapsed="false"/>
    <row r="5251" customFormat="false" ht="15" hidden="false" customHeight="true" outlineLevel="0" collapsed="false"/>
    <row r="5252" customFormat="false" ht="15" hidden="false" customHeight="true" outlineLevel="0" collapsed="false"/>
    <row r="5253" customFormat="false" ht="15" hidden="false" customHeight="true" outlineLevel="0" collapsed="false"/>
    <row r="5254" customFormat="false" ht="15" hidden="false" customHeight="true" outlineLevel="0" collapsed="false"/>
    <row r="5255" customFormat="false" ht="15" hidden="false" customHeight="true" outlineLevel="0" collapsed="false"/>
    <row r="5256" customFormat="false" ht="15" hidden="false" customHeight="true" outlineLevel="0" collapsed="false"/>
    <row r="5257" customFormat="false" ht="15" hidden="false" customHeight="true" outlineLevel="0" collapsed="false"/>
    <row r="5258" customFormat="false" ht="15" hidden="false" customHeight="true" outlineLevel="0" collapsed="false"/>
    <row r="5259" customFormat="false" ht="15" hidden="false" customHeight="true" outlineLevel="0" collapsed="false"/>
    <row r="5260" customFormat="false" ht="15" hidden="false" customHeight="true" outlineLevel="0" collapsed="false"/>
    <row r="5261" customFormat="false" ht="15" hidden="false" customHeight="true" outlineLevel="0" collapsed="false"/>
    <row r="5262" customFormat="false" ht="15" hidden="false" customHeight="true" outlineLevel="0" collapsed="false"/>
    <row r="5263" customFormat="false" ht="15" hidden="false" customHeight="true" outlineLevel="0" collapsed="false"/>
    <row r="5264" customFormat="false" ht="15" hidden="false" customHeight="true" outlineLevel="0" collapsed="false"/>
    <row r="5265" customFormat="false" ht="15" hidden="false" customHeight="true" outlineLevel="0" collapsed="false"/>
    <row r="5266" customFormat="false" ht="15" hidden="false" customHeight="true" outlineLevel="0" collapsed="false"/>
    <row r="5267" customFormat="false" ht="15" hidden="false" customHeight="true" outlineLevel="0" collapsed="false"/>
    <row r="5268" customFormat="false" ht="15" hidden="false" customHeight="true" outlineLevel="0" collapsed="false"/>
    <row r="5269" customFormat="false" ht="15" hidden="false" customHeight="true" outlineLevel="0" collapsed="false"/>
    <row r="5270" customFormat="false" ht="15" hidden="false" customHeight="true" outlineLevel="0" collapsed="false"/>
    <row r="5271" customFormat="false" ht="15" hidden="false" customHeight="true" outlineLevel="0" collapsed="false"/>
    <row r="5272" customFormat="false" ht="15" hidden="false" customHeight="true" outlineLevel="0" collapsed="false"/>
    <row r="5273" customFormat="false" ht="15" hidden="false" customHeight="true" outlineLevel="0" collapsed="false"/>
    <row r="5274" customFormat="false" ht="15" hidden="false" customHeight="true" outlineLevel="0" collapsed="false"/>
    <row r="5275" customFormat="false" ht="15" hidden="false" customHeight="true" outlineLevel="0" collapsed="false"/>
    <row r="5276" customFormat="false" ht="15" hidden="false" customHeight="true" outlineLevel="0" collapsed="false"/>
    <row r="5277" customFormat="false" ht="15" hidden="false" customHeight="true" outlineLevel="0" collapsed="false"/>
    <row r="5278" customFormat="false" ht="15" hidden="false" customHeight="true" outlineLevel="0" collapsed="false"/>
    <row r="5279" customFormat="false" ht="15" hidden="false" customHeight="true" outlineLevel="0" collapsed="false"/>
    <row r="5280" customFormat="false" ht="15" hidden="false" customHeight="true" outlineLevel="0" collapsed="false"/>
    <row r="5281" customFormat="false" ht="15" hidden="false" customHeight="true" outlineLevel="0" collapsed="false"/>
    <row r="5282" customFormat="false" ht="15" hidden="false" customHeight="true" outlineLevel="0" collapsed="false"/>
    <row r="5283" customFormat="false" ht="15" hidden="false" customHeight="true" outlineLevel="0" collapsed="false"/>
    <row r="5284" customFormat="false" ht="15" hidden="false" customHeight="true" outlineLevel="0" collapsed="false"/>
    <row r="5285" customFormat="false" ht="15" hidden="false" customHeight="true" outlineLevel="0" collapsed="false"/>
    <row r="5286" customFormat="false" ht="15" hidden="false" customHeight="true" outlineLevel="0" collapsed="false"/>
    <row r="5287" customFormat="false" ht="15" hidden="false" customHeight="true" outlineLevel="0" collapsed="false"/>
    <row r="5288" customFormat="false" ht="15" hidden="false" customHeight="true" outlineLevel="0" collapsed="false"/>
    <row r="5289" customFormat="false" ht="15" hidden="false" customHeight="true" outlineLevel="0" collapsed="false"/>
    <row r="5290" customFormat="false" ht="15" hidden="false" customHeight="true" outlineLevel="0" collapsed="false"/>
    <row r="5291" customFormat="false" ht="15" hidden="false" customHeight="true" outlineLevel="0" collapsed="false"/>
    <row r="5292" customFormat="false" ht="15" hidden="false" customHeight="true" outlineLevel="0" collapsed="false"/>
    <row r="5293" customFormat="false" ht="15" hidden="false" customHeight="true" outlineLevel="0" collapsed="false"/>
    <row r="5294" customFormat="false" ht="15" hidden="false" customHeight="true" outlineLevel="0" collapsed="false"/>
    <row r="5295" customFormat="false" ht="15" hidden="false" customHeight="true" outlineLevel="0" collapsed="false"/>
    <row r="5296" customFormat="false" ht="15" hidden="false" customHeight="true" outlineLevel="0" collapsed="false"/>
    <row r="5297" customFormat="false" ht="15" hidden="false" customHeight="true" outlineLevel="0" collapsed="false"/>
    <row r="5298" customFormat="false" ht="15" hidden="false" customHeight="true" outlineLevel="0" collapsed="false"/>
    <row r="5299" customFormat="false" ht="15" hidden="false" customHeight="true" outlineLevel="0" collapsed="false"/>
    <row r="5300" customFormat="false" ht="15" hidden="false" customHeight="true" outlineLevel="0" collapsed="false"/>
    <row r="5301" customFormat="false" ht="15" hidden="false" customHeight="true" outlineLevel="0" collapsed="false"/>
    <row r="5302" customFormat="false" ht="15" hidden="false" customHeight="true" outlineLevel="0" collapsed="false"/>
    <row r="5303" customFormat="false" ht="15" hidden="false" customHeight="true" outlineLevel="0" collapsed="false"/>
    <row r="5304" customFormat="false" ht="15" hidden="false" customHeight="true" outlineLevel="0" collapsed="false"/>
    <row r="5305" customFormat="false" ht="15" hidden="false" customHeight="true" outlineLevel="0" collapsed="false"/>
    <row r="5306" customFormat="false" ht="15" hidden="false" customHeight="true" outlineLevel="0" collapsed="false"/>
    <row r="5307" customFormat="false" ht="15" hidden="false" customHeight="true" outlineLevel="0" collapsed="false"/>
    <row r="5308" customFormat="false" ht="15" hidden="false" customHeight="true" outlineLevel="0" collapsed="false"/>
    <row r="5309" customFormat="false" ht="15" hidden="false" customHeight="true" outlineLevel="0" collapsed="false"/>
    <row r="5310" customFormat="false" ht="15" hidden="false" customHeight="true" outlineLevel="0" collapsed="false"/>
    <row r="5311" customFormat="false" ht="15" hidden="false" customHeight="true" outlineLevel="0" collapsed="false"/>
    <row r="5312" customFormat="false" ht="15" hidden="false" customHeight="true" outlineLevel="0" collapsed="false"/>
    <row r="5313" customFormat="false" ht="15" hidden="false" customHeight="true" outlineLevel="0" collapsed="false"/>
    <row r="5314" customFormat="false" ht="15" hidden="false" customHeight="true" outlineLevel="0" collapsed="false"/>
    <row r="5315" customFormat="false" ht="15" hidden="false" customHeight="true" outlineLevel="0" collapsed="false"/>
    <row r="5316" customFormat="false" ht="15" hidden="false" customHeight="true" outlineLevel="0" collapsed="false"/>
    <row r="5317" customFormat="false" ht="15" hidden="false" customHeight="true" outlineLevel="0" collapsed="false"/>
    <row r="5318" customFormat="false" ht="15" hidden="false" customHeight="true" outlineLevel="0" collapsed="false"/>
    <row r="5319" customFormat="false" ht="15" hidden="false" customHeight="true" outlineLevel="0" collapsed="false"/>
    <row r="5320" customFormat="false" ht="15" hidden="false" customHeight="true" outlineLevel="0" collapsed="false"/>
    <row r="5321" customFormat="false" ht="15" hidden="false" customHeight="true" outlineLevel="0" collapsed="false"/>
    <row r="5322" customFormat="false" ht="15" hidden="false" customHeight="true" outlineLevel="0" collapsed="false"/>
    <row r="5323" customFormat="false" ht="15" hidden="false" customHeight="true" outlineLevel="0" collapsed="false"/>
    <row r="5324" customFormat="false" ht="15" hidden="false" customHeight="true" outlineLevel="0" collapsed="false"/>
    <row r="5325" customFormat="false" ht="15" hidden="false" customHeight="true" outlineLevel="0" collapsed="false"/>
    <row r="5326" customFormat="false" ht="15" hidden="false" customHeight="true" outlineLevel="0" collapsed="false"/>
    <row r="5327" customFormat="false" ht="15" hidden="false" customHeight="true" outlineLevel="0" collapsed="false"/>
    <row r="5328" customFormat="false" ht="15" hidden="false" customHeight="true" outlineLevel="0" collapsed="false"/>
    <row r="5329" customFormat="false" ht="15" hidden="false" customHeight="true" outlineLevel="0" collapsed="false"/>
    <row r="5330" customFormat="false" ht="15" hidden="false" customHeight="true" outlineLevel="0" collapsed="false"/>
    <row r="5331" customFormat="false" ht="15" hidden="false" customHeight="true" outlineLevel="0" collapsed="false"/>
    <row r="5332" customFormat="false" ht="15" hidden="false" customHeight="true" outlineLevel="0" collapsed="false"/>
    <row r="5333" customFormat="false" ht="15" hidden="false" customHeight="true" outlineLevel="0" collapsed="false"/>
    <row r="5334" customFormat="false" ht="15" hidden="false" customHeight="true" outlineLevel="0" collapsed="false"/>
    <row r="5335" customFormat="false" ht="15" hidden="false" customHeight="true" outlineLevel="0" collapsed="false"/>
    <row r="5336" customFormat="false" ht="15" hidden="false" customHeight="true" outlineLevel="0" collapsed="false"/>
    <row r="5337" customFormat="false" ht="15" hidden="false" customHeight="true" outlineLevel="0" collapsed="false"/>
    <row r="5338" customFormat="false" ht="15" hidden="false" customHeight="true" outlineLevel="0" collapsed="false"/>
    <row r="5339" customFormat="false" ht="15" hidden="false" customHeight="true" outlineLevel="0" collapsed="false"/>
    <row r="5340" customFormat="false" ht="15" hidden="false" customHeight="true" outlineLevel="0" collapsed="false"/>
    <row r="5341" customFormat="false" ht="15" hidden="false" customHeight="true" outlineLevel="0" collapsed="false"/>
    <row r="5342" customFormat="false" ht="15" hidden="false" customHeight="true" outlineLevel="0" collapsed="false"/>
    <row r="5343" customFormat="false" ht="15" hidden="false" customHeight="true" outlineLevel="0" collapsed="false"/>
    <row r="5344" customFormat="false" ht="15" hidden="false" customHeight="true" outlineLevel="0" collapsed="false"/>
    <row r="5345" customFormat="false" ht="15" hidden="false" customHeight="true" outlineLevel="0" collapsed="false"/>
    <row r="5346" customFormat="false" ht="15" hidden="false" customHeight="true" outlineLevel="0" collapsed="false"/>
    <row r="5347" customFormat="false" ht="15" hidden="false" customHeight="true" outlineLevel="0" collapsed="false"/>
    <row r="5348" customFormat="false" ht="15" hidden="false" customHeight="true" outlineLevel="0" collapsed="false"/>
    <row r="5349" customFormat="false" ht="15" hidden="false" customHeight="true" outlineLevel="0" collapsed="false"/>
    <row r="5350" customFormat="false" ht="15" hidden="false" customHeight="true" outlineLevel="0" collapsed="false"/>
    <row r="5351" customFormat="false" ht="15" hidden="false" customHeight="true" outlineLevel="0" collapsed="false"/>
    <row r="5352" customFormat="false" ht="15" hidden="false" customHeight="true" outlineLevel="0" collapsed="false"/>
    <row r="5353" customFormat="false" ht="15" hidden="false" customHeight="true" outlineLevel="0" collapsed="false"/>
    <row r="5354" customFormat="false" ht="15" hidden="false" customHeight="true" outlineLevel="0" collapsed="false"/>
    <row r="5355" customFormat="false" ht="15" hidden="false" customHeight="true" outlineLevel="0" collapsed="false"/>
    <row r="5356" customFormat="false" ht="15" hidden="false" customHeight="true" outlineLevel="0" collapsed="false"/>
    <row r="5357" customFormat="false" ht="15" hidden="false" customHeight="true" outlineLevel="0" collapsed="false"/>
    <row r="5358" customFormat="false" ht="15" hidden="false" customHeight="true" outlineLevel="0" collapsed="false"/>
    <row r="5359" customFormat="false" ht="15" hidden="false" customHeight="true" outlineLevel="0" collapsed="false"/>
    <row r="5360" customFormat="false" ht="15" hidden="false" customHeight="true" outlineLevel="0" collapsed="false"/>
    <row r="5361" customFormat="false" ht="15" hidden="false" customHeight="true" outlineLevel="0" collapsed="false"/>
    <row r="5362" customFormat="false" ht="15" hidden="false" customHeight="true" outlineLevel="0" collapsed="false"/>
    <row r="5363" customFormat="false" ht="15" hidden="false" customHeight="true" outlineLevel="0" collapsed="false"/>
    <row r="5364" customFormat="false" ht="15" hidden="false" customHeight="true" outlineLevel="0" collapsed="false"/>
    <row r="5365" customFormat="false" ht="15" hidden="false" customHeight="true" outlineLevel="0" collapsed="false"/>
    <row r="5366" customFormat="false" ht="15" hidden="false" customHeight="true" outlineLevel="0" collapsed="false"/>
    <row r="5367" customFormat="false" ht="15" hidden="false" customHeight="true" outlineLevel="0" collapsed="false"/>
    <row r="5368" customFormat="false" ht="15" hidden="false" customHeight="true" outlineLevel="0" collapsed="false"/>
    <row r="5369" customFormat="false" ht="15" hidden="false" customHeight="true" outlineLevel="0" collapsed="false"/>
    <row r="5370" customFormat="false" ht="15" hidden="false" customHeight="true" outlineLevel="0" collapsed="false"/>
    <row r="5371" customFormat="false" ht="15" hidden="false" customHeight="true" outlineLevel="0" collapsed="false"/>
    <row r="5372" customFormat="false" ht="15" hidden="false" customHeight="true" outlineLevel="0" collapsed="false"/>
    <row r="5373" customFormat="false" ht="15" hidden="false" customHeight="true" outlineLevel="0" collapsed="false"/>
    <row r="5374" customFormat="false" ht="15" hidden="false" customHeight="true" outlineLevel="0" collapsed="false"/>
    <row r="5375" customFormat="false" ht="15" hidden="false" customHeight="true" outlineLevel="0" collapsed="false"/>
    <row r="5376" customFormat="false" ht="15" hidden="false" customHeight="true" outlineLevel="0" collapsed="false"/>
    <row r="5377" customFormat="false" ht="15" hidden="false" customHeight="true" outlineLevel="0" collapsed="false"/>
    <row r="5378" customFormat="false" ht="15" hidden="false" customHeight="true" outlineLevel="0" collapsed="false"/>
    <row r="5379" customFormat="false" ht="15" hidden="false" customHeight="true" outlineLevel="0" collapsed="false"/>
    <row r="5380" customFormat="false" ht="15" hidden="false" customHeight="true" outlineLevel="0" collapsed="false"/>
    <row r="5381" customFormat="false" ht="15" hidden="false" customHeight="true" outlineLevel="0" collapsed="false"/>
    <row r="5382" customFormat="false" ht="15" hidden="false" customHeight="true" outlineLevel="0" collapsed="false"/>
    <row r="5383" customFormat="false" ht="15" hidden="false" customHeight="true" outlineLevel="0" collapsed="false"/>
    <row r="5384" customFormat="false" ht="15" hidden="false" customHeight="true" outlineLevel="0" collapsed="false"/>
    <row r="5385" customFormat="false" ht="15" hidden="false" customHeight="true" outlineLevel="0" collapsed="false"/>
    <row r="5386" customFormat="false" ht="15" hidden="false" customHeight="true" outlineLevel="0" collapsed="false"/>
    <row r="5387" customFormat="false" ht="15" hidden="false" customHeight="true" outlineLevel="0" collapsed="false"/>
    <row r="5388" customFormat="false" ht="15" hidden="false" customHeight="true" outlineLevel="0" collapsed="false"/>
    <row r="5389" customFormat="false" ht="15" hidden="false" customHeight="true" outlineLevel="0" collapsed="false"/>
    <row r="5390" customFormat="false" ht="15" hidden="false" customHeight="true" outlineLevel="0" collapsed="false"/>
    <row r="5391" customFormat="false" ht="15" hidden="false" customHeight="true" outlineLevel="0" collapsed="false"/>
    <row r="5392" customFormat="false" ht="15" hidden="false" customHeight="true" outlineLevel="0" collapsed="false"/>
    <row r="5393" customFormat="false" ht="15" hidden="false" customHeight="true" outlineLevel="0" collapsed="false"/>
    <row r="5394" customFormat="false" ht="15" hidden="false" customHeight="true" outlineLevel="0" collapsed="false"/>
    <row r="5395" customFormat="false" ht="15" hidden="false" customHeight="true" outlineLevel="0" collapsed="false"/>
    <row r="5396" customFormat="false" ht="15" hidden="false" customHeight="true" outlineLevel="0" collapsed="false"/>
    <row r="5397" customFormat="false" ht="15" hidden="false" customHeight="true" outlineLevel="0" collapsed="false"/>
    <row r="5398" customFormat="false" ht="15" hidden="false" customHeight="true" outlineLevel="0" collapsed="false"/>
    <row r="5399" customFormat="false" ht="15" hidden="false" customHeight="true" outlineLevel="0" collapsed="false"/>
    <row r="5400" customFormat="false" ht="15" hidden="false" customHeight="true" outlineLevel="0" collapsed="false"/>
    <row r="5401" customFormat="false" ht="15" hidden="false" customHeight="true" outlineLevel="0" collapsed="false"/>
    <row r="5402" customFormat="false" ht="15" hidden="false" customHeight="true" outlineLevel="0" collapsed="false"/>
    <row r="5403" customFormat="false" ht="15" hidden="false" customHeight="true" outlineLevel="0" collapsed="false"/>
    <row r="5404" customFormat="false" ht="15" hidden="false" customHeight="true" outlineLevel="0" collapsed="false"/>
    <row r="5405" customFormat="false" ht="15" hidden="false" customHeight="true" outlineLevel="0" collapsed="false"/>
    <row r="5406" customFormat="false" ht="15" hidden="false" customHeight="true" outlineLevel="0" collapsed="false"/>
    <row r="5407" customFormat="false" ht="15" hidden="false" customHeight="true" outlineLevel="0" collapsed="false"/>
    <row r="5408" customFormat="false" ht="15" hidden="false" customHeight="true" outlineLevel="0" collapsed="false"/>
    <row r="5409" customFormat="false" ht="15" hidden="false" customHeight="true" outlineLevel="0" collapsed="false"/>
    <row r="5410" customFormat="false" ht="15" hidden="false" customHeight="true" outlineLevel="0" collapsed="false"/>
    <row r="5411" customFormat="false" ht="15" hidden="false" customHeight="true" outlineLevel="0" collapsed="false"/>
    <row r="5412" customFormat="false" ht="15" hidden="false" customHeight="true" outlineLevel="0" collapsed="false"/>
    <row r="5413" customFormat="false" ht="15" hidden="false" customHeight="true" outlineLevel="0" collapsed="false"/>
    <row r="5414" customFormat="false" ht="15" hidden="false" customHeight="true" outlineLevel="0" collapsed="false"/>
    <row r="5415" customFormat="false" ht="15" hidden="false" customHeight="true" outlineLevel="0" collapsed="false"/>
    <row r="5416" customFormat="false" ht="15" hidden="false" customHeight="true" outlineLevel="0" collapsed="false"/>
    <row r="5417" customFormat="false" ht="15" hidden="false" customHeight="true" outlineLevel="0" collapsed="false"/>
    <row r="5418" customFormat="false" ht="15" hidden="false" customHeight="true" outlineLevel="0" collapsed="false"/>
    <row r="5419" customFormat="false" ht="15" hidden="false" customHeight="true" outlineLevel="0" collapsed="false"/>
    <row r="5420" customFormat="false" ht="15" hidden="false" customHeight="true" outlineLevel="0" collapsed="false"/>
    <row r="5421" customFormat="false" ht="15" hidden="false" customHeight="true" outlineLevel="0" collapsed="false"/>
    <row r="5422" customFormat="false" ht="15" hidden="false" customHeight="true" outlineLevel="0" collapsed="false"/>
    <row r="5423" customFormat="false" ht="15" hidden="false" customHeight="true" outlineLevel="0" collapsed="false"/>
    <row r="5424" customFormat="false" ht="15" hidden="false" customHeight="true" outlineLevel="0" collapsed="false"/>
    <row r="5425" customFormat="false" ht="15" hidden="false" customHeight="true" outlineLevel="0" collapsed="false"/>
    <row r="5426" customFormat="false" ht="15" hidden="false" customHeight="true" outlineLevel="0" collapsed="false"/>
    <row r="5427" customFormat="false" ht="15" hidden="false" customHeight="true" outlineLevel="0" collapsed="false"/>
    <row r="5428" customFormat="false" ht="15" hidden="false" customHeight="true" outlineLevel="0" collapsed="false"/>
    <row r="5429" customFormat="false" ht="15" hidden="false" customHeight="true" outlineLevel="0" collapsed="false"/>
    <row r="5430" customFormat="false" ht="15" hidden="false" customHeight="true" outlineLevel="0" collapsed="false"/>
    <row r="5431" customFormat="false" ht="15" hidden="false" customHeight="true" outlineLevel="0" collapsed="false"/>
    <row r="5432" customFormat="false" ht="15" hidden="false" customHeight="true" outlineLevel="0" collapsed="false"/>
    <row r="5433" customFormat="false" ht="15" hidden="false" customHeight="true" outlineLevel="0" collapsed="false"/>
    <row r="5434" customFormat="false" ht="15" hidden="false" customHeight="true" outlineLevel="0" collapsed="false"/>
    <row r="5435" customFormat="false" ht="15" hidden="false" customHeight="true" outlineLevel="0" collapsed="false"/>
    <row r="5436" customFormat="false" ht="15" hidden="false" customHeight="true" outlineLevel="0" collapsed="false"/>
    <row r="5437" customFormat="false" ht="15" hidden="false" customHeight="true" outlineLevel="0" collapsed="false"/>
    <row r="5438" customFormat="false" ht="15" hidden="false" customHeight="true" outlineLevel="0" collapsed="false"/>
    <row r="5439" customFormat="false" ht="15" hidden="false" customHeight="true" outlineLevel="0" collapsed="false"/>
    <row r="5440" customFormat="false" ht="15" hidden="false" customHeight="true" outlineLevel="0" collapsed="false"/>
    <row r="5441" customFormat="false" ht="15" hidden="false" customHeight="true" outlineLevel="0" collapsed="false"/>
    <row r="5442" customFormat="false" ht="15" hidden="false" customHeight="true" outlineLevel="0" collapsed="false"/>
    <row r="5443" customFormat="false" ht="15" hidden="false" customHeight="true" outlineLevel="0" collapsed="false"/>
    <row r="5444" customFormat="false" ht="15" hidden="false" customHeight="true" outlineLevel="0" collapsed="false"/>
    <row r="5445" customFormat="false" ht="15" hidden="false" customHeight="true" outlineLevel="0" collapsed="false"/>
    <row r="5446" customFormat="false" ht="15" hidden="false" customHeight="true" outlineLevel="0" collapsed="false"/>
    <row r="5447" customFormat="false" ht="15" hidden="false" customHeight="true" outlineLevel="0" collapsed="false"/>
    <row r="5448" customFormat="false" ht="15" hidden="false" customHeight="true" outlineLevel="0" collapsed="false"/>
    <row r="5449" customFormat="false" ht="15" hidden="false" customHeight="true" outlineLevel="0" collapsed="false"/>
    <row r="5450" customFormat="false" ht="15" hidden="false" customHeight="true" outlineLevel="0" collapsed="false"/>
    <row r="5451" customFormat="false" ht="15" hidden="false" customHeight="true" outlineLevel="0" collapsed="false"/>
    <row r="5452" customFormat="false" ht="15" hidden="false" customHeight="true" outlineLevel="0" collapsed="false"/>
    <row r="5453" customFormat="false" ht="15" hidden="false" customHeight="true" outlineLevel="0" collapsed="false"/>
    <row r="5454" customFormat="false" ht="15" hidden="false" customHeight="true" outlineLevel="0" collapsed="false"/>
    <row r="5455" customFormat="false" ht="15" hidden="false" customHeight="true" outlineLevel="0" collapsed="false"/>
    <row r="5456" customFormat="false" ht="15" hidden="false" customHeight="true" outlineLevel="0" collapsed="false"/>
    <row r="5457" customFormat="false" ht="15" hidden="false" customHeight="true" outlineLevel="0" collapsed="false"/>
    <row r="5458" customFormat="false" ht="15" hidden="false" customHeight="true" outlineLevel="0" collapsed="false"/>
    <row r="5459" customFormat="false" ht="15" hidden="false" customHeight="true" outlineLevel="0" collapsed="false"/>
    <row r="5460" customFormat="false" ht="15" hidden="false" customHeight="true" outlineLevel="0" collapsed="false"/>
    <row r="5461" customFormat="false" ht="15" hidden="false" customHeight="true" outlineLevel="0" collapsed="false"/>
    <row r="5462" customFormat="false" ht="15" hidden="false" customHeight="true" outlineLevel="0" collapsed="false"/>
    <row r="5463" customFormat="false" ht="15" hidden="false" customHeight="true" outlineLevel="0" collapsed="false"/>
    <row r="5464" customFormat="false" ht="15" hidden="false" customHeight="true" outlineLevel="0" collapsed="false"/>
    <row r="5465" customFormat="false" ht="15" hidden="false" customHeight="true" outlineLevel="0" collapsed="false"/>
    <row r="5466" customFormat="false" ht="15" hidden="false" customHeight="true" outlineLevel="0" collapsed="false"/>
    <row r="5467" customFormat="false" ht="15" hidden="false" customHeight="true" outlineLevel="0" collapsed="false"/>
    <row r="5468" customFormat="false" ht="15" hidden="false" customHeight="true" outlineLevel="0" collapsed="false"/>
    <row r="5469" customFormat="false" ht="15" hidden="false" customHeight="true" outlineLevel="0" collapsed="false"/>
    <row r="5470" customFormat="false" ht="15" hidden="false" customHeight="true" outlineLevel="0" collapsed="false"/>
    <row r="5471" customFormat="false" ht="15" hidden="false" customHeight="true" outlineLevel="0" collapsed="false"/>
    <row r="5472" customFormat="false" ht="15" hidden="false" customHeight="true" outlineLevel="0" collapsed="false"/>
    <row r="5473" customFormat="false" ht="15" hidden="false" customHeight="true" outlineLevel="0" collapsed="false"/>
    <row r="5474" customFormat="false" ht="15" hidden="false" customHeight="true" outlineLevel="0" collapsed="false"/>
    <row r="5475" customFormat="false" ht="15" hidden="false" customHeight="true" outlineLevel="0" collapsed="false"/>
    <row r="5476" customFormat="false" ht="15" hidden="false" customHeight="true" outlineLevel="0" collapsed="false"/>
    <row r="5477" customFormat="false" ht="15" hidden="false" customHeight="true" outlineLevel="0" collapsed="false"/>
    <row r="5478" customFormat="false" ht="15" hidden="false" customHeight="true" outlineLevel="0" collapsed="false"/>
    <row r="5479" customFormat="false" ht="15" hidden="false" customHeight="true" outlineLevel="0" collapsed="false"/>
    <row r="5480" customFormat="false" ht="15" hidden="false" customHeight="true" outlineLevel="0" collapsed="false"/>
    <row r="5481" customFormat="false" ht="15" hidden="false" customHeight="true" outlineLevel="0" collapsed="false"/>
    <row r="5482" customFormat="false" ht="15" hidden="false" customHeight="true" outlineLevel="0" collapsed="false"/>
    <row r="5483" customFormat="false" ht="15" hidden="false" customHeight="true" outlineLevel="0" collapsed="false"/>
    <row r="5484" customFormat="false" ht="15" hidden="false" customHeight="true" outlineLevel="0" collapsed="false"/>
    <row r="5485" customFormat="false" ht="15" hidden="false" customHeight="true" outlineLevel="0" collapsed="false"/>
    <row r="5486" customFormat="false" ht="15" hidden="false" customHeight="true" outlineLevel="0" collapsed="false"/>
    <row r="5487" customFormat="false" ht="15" hidden="false" customHeight="true" outlineLevel="0" collapsed="false"/>
    <row r="5488" customFormat="false" ht="15" hidden="false" customHeight="true" outlineLevel="0" collapsed="false"/>
    <row r="5489" customFormat="false" ht="15" hidden="false" customHeight="true" outlineLevel="0" collapsed="false"/>
    <row r="5490" customFormat="false" ht="15" hidden="false" customHeight="true" outlineLevel="0" collapsed="false"/>
    <row r="5491" customFormat="false" ht="15" hidden="false" customHeight="true" outlineLevel="0" collapsed="false"/>
    <row r="5492" customFormat="false" ht="15" hidden="false" customHeight="true" outlineLevel="0" collapsed="false"/>
    <row r="5493" customFormat="false" ht="15" hidden="false" customHeight="true" outlineLevel="0" collapsed="false"/>
    <row r="5494" customFormat="false" ht="15" hidden="false" customHeight="true" outlineLevel="0" collapsed="false"/>
    <row r="5495" customFormat="false" ht="15" hidden="false" customHeight="true" outlineLevel="0" collapsed="false"/>
    <row r="5496" customFormat="false" ht="15" hidden="false" customHeight="true" outlineLevel="0" collapsed="false"/>
    <row r="5497" customFormat="false" ht="15" hidden="false" customHeight="true" outlineLevel="0" collapsed="false"/>
    <row r="5498" customFormat="false" ht="15" hidden="false" customHeight="true" outlineLevel="0" collapsed="false"/>
    <row r="5499" customFormat="false" ht="15" hidden="false" customHeight="true" outlineLevel="0" collapsed="false"/>
    <row r="5500" customFormat="false" ht="15" hidden="false" customHeight="true" outlineLevel="0" collapsed="false"/>
    <row r="5501" customFormat="false" ht="15" hidden="false" customHeight="true" outlineLevel="0" collapsed="false"/>
    <row r="5502" customFormat="false" ht="15" hidden="false" customHeight="true" outlineLevel="0" collapsed="false"/>
    <row r="5503" customFormat="false" ht="15" hidden="false" customHeight="true" outlineLevel="0" collapsed="false"/>
    <row r="5504" customFormat="false" ht="15" hidden="false" customHeight="true" outlineLevel="0" collapsed="false"/>
    <row r="5505" customFormat="false" ht="15" hidden="false" customHeight="true" outlineLevel="0" collapsed="false"/>
    <row r="5506" customFormat="false" ht="15" hidden="false" customHeight="true" outlineLevel="0" collapsed="false"/>
    <row r="5507" customFormat="false" ht="15" hidden="false" customHeight="true" outlineLevel="0" collapsed="false"/>
    <row r="5508" customFormat="false" ht="15" hidden="false" customHeight="true" outlineLevel="0" collapsed="false"/>
    <row r="5509" customFormat="false" ht="15" hidden="false" customHeight="true" outlineLevel="0" collapsed="false"/>
    <row r="5510" customFormat="false" ht="15" hidden="false" customHeight="true" outlineLevel="0" collapsed="false"/>
    <row r="5511" customFormat="false" ht="15" hidden="false" customHeight="true" outlineLevel="0" collapsed="false"/>
    <row r="5512" customFormat="false" ht="15" hidden="false" customHeight="true" outlineLevel="0" collapsed="false"/>
    <row r="5513" customFormat="false" ht="15" hidden="false" customHeight="true" outlineLevel="0" collapsed="false"/>
    <row r="5514" customFormat="false" ht="15" hidden="false" customHeight="true" outlineLevel="0" collapsed="false"/>
    <row r="5515" customFormat="false" ht="15" hidden="false" customHeight="true" outlineLevel="0" collapsed="false"/>
    <row r="5516" customFormat="false" ht="15" hidden="false" customHeight="true" outlineLevel="0" collapsed="false"/>
    <row r="5517" customFormat="false" ht="15" hidden="false" customHeight="true" outlineLevel="0" collapsed="false"/>
    <row r="5518" customFormat="false" ht="15" hidden="false" customHeight="true" outlineLevel="0" collapsed="false"/>
    <row r="5519" customFormat="false" ht="15" hidden="false" customHeight="true" outlineLevel="0" collapsed="false"/>
    <row r="5520" customFormat="false" ht="15" hidden="false" customHeight="true" outlineLevel="0" collapsed="false"/>
    <row r="5521" customFormat="false" ht="15" hidden="false" customHeight="true" outlineLevel="0" collapsed="false"/>
    <row r="5522" customFormat="false" ht="15" hidden="false" customHeight="true" outlineLevel="0" collapsed="false"/>
    <row r="5523" customFormat="false" ht="15" hidden="false" customHeight="true" outlineLevel="0" collapsed="false"/>
    <row r="5524" customFormat="false" ht="15" hidden="false" customHeight="true" outlineLevel="0" collapsed="false"/>
    <row r="5525" customFormat="false" ht="15" hidden="false" customHeight="true" outlineLevel="0" collapsed="false"/>
    <row r="5526" customFormat="false" ht="15" hidden="false" customHeight="true" outlineLevel="0" collapsed="false"/>
    <row r="5527" customFormat="false" ht="15" hidden="false" customHeight="true" outlineLevel="0" collapsed="false"/>
    <row r="5528" customFormat="false" ht="15" hidden="false" customHeight="true" outlineLevel="0" collapsed="false"/>
    <row r="5529" customFormat="false" ht="15" hidden="false" customHeight="true" outlineLevel="0" collapsed="false"/>
    <row r="5530" customFormat="false" ht="15" hidden="false" customHeight="true" outlineLevel="0" collapsed="false"/>
    <row r="5531" customFormat="false" ht="15" hidden="false" customHeight="true" outlineLevel="0" collapsed="false"/>
    <row r="5532" customFormat="false" ht="15" hidden="false" customHeight="true" outlineLevel="0" collapsed="false"/>
    <row r="5533" customFormat="false" ht="15" hidden="false" customHeight="true" outlineLevel="0" collapsed="false"/>
    <row r="5534" customFormat="false" ht="15" hidden="false" customHeight="true" outlineLevel="0" collapsed="false"/>
    <row r="5535" customFormat="false" ht="15" hidden="false" customHeight="true" outlineLevel="0" collapsed="false"/>
    <row r="5536" customFormat="false" ht="15" hidden="false" customHeight="true" outlineLevel="0" collapsed="false"/>
    <row r="5537" customFormat="false" ht="15" hidden="false" customHeight="true" outlineLevel="0" collapsed="false"/>
    <row r="5538" customFormat="false" ht="15" hidden="false" customHeight="true" outlineLevel="0" collapsed="false"/>
    <row r="5539" customFormat="false" ht="15" hidden="false" customHeight="true" outlineLevel="0" collapsed="false"/>
    <row r="5540" customFormat="false" ht="15" hidden="false" customHeight="true" outlineLevel="0" collapsed="false"/>
    <row r="5541" customFormat="false" ht="15" hidden="false" customHeight="true" outlineLevel="0" collapsed="false"/>
    <row r="5542" customFormat="false" ht="15" hidden="false" customHeight="true" outlineLevel="0" collapsed="false"/>
    <row r="5543" customFormat="false" ht="15" hidden="false" customHeight="true" outlineLevel="0" collapsed="false"/>
    <row r="5544" customFormat="false" ht="15" hidden="false" customHeight="true" outlineLevel="0" collapsed="false"/>
    <row r="5545" customFormat="false" ht="15" hidden="false" customHeight="true" outlineLevel="0" collapsed="false"/>
    <row r="5546" customFormat="false" ht="15" hidden="false" customHeight="true" outlineLevel="0" collapsed="false"/>
    <row r="5547" customFormat="false" ht="15" hidden="false" customHeight="true" outlineLevel="0" collapsed="false"/>
    <row r="5548" customFormat="false" ht="15" hidden="false" customHeight="true" outlineLevel="0" collapsed="false"/>
    <row r="5549" customFormat="false" ht="15" hidden="false" customHeight="true" outlineLevel="0" collapsed="false"/>
    <row r="5550" customFormat="false" ht="15" hidden="false" customHeight="true" outlineLevel="0" collapsed="false"/>
    <row r="5551" customFormat="false" ht="15" hidden="false" customHeight="true" outlineLevel="0" collapsed="false"/>
    <row r="5552" customFormat="false" ht="15" hidden="false" customHeight="true" outlineLevel="0" collapsed="false"/>
    <row r="5553" customFormat="false" ht="15" hidden="false" customHeight="true" outlineLevel="0" collapsed="false"/>
    <row r="5554" customFormat="false" ht="15" hidden="false" customHeight="true" outlineLevel="0" collapsed="false"/>
    <row r="5555" customFormat="false" ht="15" hidden="false" customHeight="true" outlineLevel="0" collapsed="false"/>
    <row r="5556" customFormat="false" ht="15" hidden="false" customHeight="true" outlineLevel="0" collapsed="false"/>
    <row r="5557" customFormat="false" ht="15" hidden="false" customHeight="true" outlineLevel="0" collapsed="false"/>
    <row r="5558" customFormat="false" ht="15" hidden="false" customHeight="true" outlineLevel="0" collapsed="false"/>
    <row r="5559" customFormat="false" ht="15" hidden="false" customHeight="true" outlineLevel="0" collapsed="false"/>
    <row r="5560" customFormat="false" ht="15" hidden="false" customHeight="true" outlineLevel="0" collapsed="false"/>
    <row r="5561" customFormat="false" ht="15" hidden="false" customHeight="true" outlineLevel="0" collapsed="false"/>
    <row r="5562" customFormat="false" ht="15" hidden="false" customHeight="true" outlineLevel="0" collapsed="false"/>
    <row r="5563" customFormat="false" ht="15" hidden="false" customHeight="true" outlineLevel="0" collapsed="false"/>
    <row r="5564" customFormat="false" ht="15" hidden="false" customHeight="true" outlineLevel="0" collapsed="false"/>
    <row r="5565" customFormat="false" ht="15" hidden="false" customHeight="true" outlineLevel="0" collapsed="false"/>
    <row r="5566" customFormat="false" ht="15" hidden="false" customHeight="true" outlineLevel="0" collapsed="false"/>
    <row r="5567" customFormat="false" ht="15" hidden="false" customHeight="true" outlineLevel="0" collapsed="false"/>
    <row r="5568" customFormat="false" ht="15" hidden="false" customHeight="true" outlineLevel="0" collapsed="false"/>
    <row r="5569" customFormat="false" ht="15" hidden="false" customHeight="true" outlineLevel="0" collapsed="false"/>
    <row r="5570" customFormat="false" ht="15" hidden="false" customHeight="true" outlineLevel="0" collapsed="false"/>
    <row r="5571" customFormat="false" ht="15" hidden="false" customHeight="true" outlineLevel="0" collapsed="false"/>
    <row r="5572" customFormat="false" ht="15" hidden="false" customHeight="true" outlineLevel="0" collapsed="false"/>
    <row r="5573" customFormat="false" ht="15" hidden="false" customHeight="true" outlineLevel="0" collapsed="false"/>
    <row r="5574" customFormat="false" ht="15" hidden="false" customHeight="true" outlineLevel="0" collapsed="false"/>
    <row r="5575" customFormat="false" ht="15" hidden="false" customHeight="true" outlineLevel="0" collapsed="false"/>
    <row r="5576" customFormat="false" ht="15" hidden="false" customHeight="true" outlineLevel="0" collapsed="false"/>
    <row r="5577" customFormat="false" ht="15" hidden="false" customHeight="true" outlineLevel="0" collapsed="false"/>
    <row r="5578" customFormat="false" ht="15" hidden="false" customHeight="true" outlineLevel="0" collapsed="false"/>
    <row r="5579" customFormat="false" ht="15" hidden="false" customHeight="true" outlineLevel="0" collapsed="false"/>
    <row r="5580" customFormat="false" ht="15" hidden="false" customHeight="true" outlineLevel="0" collapsed="false"/>
    <row r="5581" customFormat="false" ht="15" hidden="false" customHeight="true" outlineLevel="0" collapsed="false"/>
    <row r="5582" customFormat="false" ht="15" hidden="false" customHeight="true" outlineLevel="0" collapsed="false"/>
    <row r="5583" customFormat="false" ht="15" hidden="false" customHeight="true" outlineLevel="0" collapsed="false"/>
    <row r="5584" customFormat="false" ht="15" hidden="false" customHeight="true" outlineLevel="0" collapsed="false"/>
    <row r="5585" customFormat="false" ht="15" hidden="false" customHeight="true" outlineLevel="0" collapsed="false"/>
    <row r="5586" customFormat="false" ht="15" hidden="false" customHeight="true" outlineLevel="0" collapsed="false"/>
    <row r="5587" customFormat="false" ht="15" hidden="false" customHeight="true" outlineLevel="0" collapsed="false"/>
    <row r="5588" customFormat="false" ht="15" hidden="false" customHeight="true" outlineLevel="0" collapsed="false"/>
    <row r="5589" customFormat="false" ht="15" hidden="false" customHeight="true" outlineLevel="0" collapsed="false"/>
    <row r="5590" customFormat="false" ht="15" hidden="false" customHeight="true" outlineLevel="0" collapsed="false"/>
    <row r="5591" customFormat="false" ht="15" hidden="false" customHeight="true" outlineLevel="0" collapsed="false"/>
    <row r="5592" customFormat="false" ht="15" hidden="false" customHeight="true" outlineLevel="0" collapsed="false"/>
    <row r="5593" customFormat="false" ht="15" hidden="false" customHeight="true" outlineLevel="0" collapsed="false"/>
    <row r="5594" customFormat="false" ht="15" hidden="false" customHeight="true" outlineLevel="0" collapsed="false"/>
    <row r="5595" customFormat="false" ht="15" hidden="false" customHeight="true" outlineLevel="0" collapsed="false"/>
    <row r="5596" customFormat="false" ht="15" hidden="false" customHeight="true" outlineLevel="0" collapsed="false"/>
    <row r="5597" customFormat="false" ht="15" hidden="false" customHeight="true" outlineLevel="0" collapsed="false"/>
    <row r="5598" customFormat="false" ht="15" hidden="false" customHeight="true" outlineLevel="0" collapsed="false"/>
    <row r="5599" customFormat="false" ht="15" hidden="false" customHeight="true" outlineLevel="0" collapsed="false"/>
    <row r="5600" customFormat="false" ht="15" hidden="false" customHeight="true" outlineLevel="0" collapsed="false"/>
    <row r="5601" customFormat="false" ht="15" hidden="false" customHeight="true" outlineLevel="0" collapsed="false"/>
    <row r="5602" customFormat="false" ht="15" hidden="false" customHeight="true" outlineLevel="0" collapsed="false"/>
    <row r="5603" customFormat="false" ht="15" hidden="false" customHeight="true" outlineLevel="0" collapsed="false"/>
    <row r="5604" customFormat="false" ht="15" hidden="false" customHeight="true" outlineLevel="0" collapsed="false"/>
    <row r="5605" customFormat="false" ht="15" hidden="false" customHeight="true" outlineLevel="0" collapsed="false"/>
    <row r="5606" customFormat="false" ht="15" hidden="false" customHeight="true" outlineLevel="0" collapsed="false"/>
    <row r="5607" customFormat="false" ht="15" hidden="false" customHeight="true" outlineLevel="0" collapsed="false"/>
    <row r="5608" customFormat="false" ht="15" hidden="false" customHeight="true" outlineLevel="0" collapsed="false"/>
    <row r="5609" customFormat="false" ht="15" hidden="false" customHeight="true" outlineLevel="0" collapsed="false"/>
    <row r="5610" customFormat="false" ht="15" hidden="false" customHeight="true" outlineLevel="0" collapsed="false"/>
    <row r="5611" customFormat="false" ht="15" hidden="false" customHeight="true" outlineLevel="0" collapsed="false"/>
    <row r="5612" customFormat="false" ht="15" hidden="false" customHeight="true" outlineLevel="0" collapsed="false"/>
    <row r="5613" customFormat="false" ht="15" hidden="false" customHeight="true" outlineLevel="0" collapsed="false"/>
    <row r="5614" customFormat="false" ht="15" hidden="false" customHeight="true" outlineLevel="0" collapsed="false"/>
    <row r="5615" customFormat="false" ht="15" hidden="false" customHeight="true" outlineLevel="0" collapsed="false"/>
    <row r="5616" customFormat="false" ht="15" hidden="false" customHeight="true" outlineLevel="0" collapsed="false"/>
    <row r="5617" customFormat="false" ht="15" hidden="false" customHeight="true" outlineLevel="0" collapsed="false"/>
    <row r="5618" customFormat="false" ht="15" hidden="false" customHeight="true" outlineLevel="0" collapsed="false"/>
    <row r="5619" customFormat="false" ht="15" hidden="false" customHeight="true" outlineLevel="0" collapsed="false"/>
    <row r="5620" customFormat="false" ht="15" hidden="false" customHeight="true" outlineLevel="0" collapsed="false"/>
    <row r="5621" customFormat="false" ht="15" hidden="false" customHeight="true" outlineLevel="0" collapsed="false"/>
    <row r="5622" customFormat="false" ht="15" hidden="false" customHeight="true" outlineLevel="0" collapsed="false"/>
    <row r="5623" customFormat="false" ht="15" hidden="false" customHeight="true" outlineLevel="0" collapsed="false"/>
    <row r="5624" customFormat="false" ht="15" hidden="false" customHeight="true" outlineLevel="0" collapsed="false"/>
    <row r="5625" customFormat="false" ht="15" hidden="false" customHeight="true" outlineLevel="0" collapsed="false"/>
    <row r="5626" customFormat="false" ht="15" hidden="false" customHeight="true" outlineLevel="0" collapsed="false"/>
    <row r="5627" customFormat="false" ht="15" hidden="false" customHeight="true" outlineLevel="0" collapsed="false"/>
    <row r="5628" customFormat="false" ht="15" hidden="false" customHeight="true" outlineLevel="0" collapsed="false"/>
    <row r="5629" customFormat="false" ht="15" hidden="false" customHeight="true" outlineLevel="0" collapsed="false"/>
    <row r="5630" customFormat="false" ht="15" hidden="false" customHeight="true" outlineLevel="0" collapsed="false"/>
    <row r="5631" customFormat="false" ht="15" hidden="false" customHeight="true" outlineLevel="0" collapsed="false"/>
    <row r="5632" customFormat="false" ht="15" hidden="false" customHeight="true" outlineLevel="0" collapsed="false"/>
    <row r="5633" customFormat="false" ht="15" hidden="false" customHeight="true" outlineLevel="0" collapsed="false"/>
    <row r="5634" customFormat="false" ht="15" hidden="false" customHeight="true" outlineLevel="0" collapsed="false"/>
    <row r="5635" customFormat="false" ht="15" hidden="false" customHeight="true" outlineLevel="0" collapsed="false"/>
    <row r="5636" customFormat="false" ht="15" hidden="false" customHeight="true" outlineLevel="0" collapsed="false"/>
    <row r="5637" customFormat="false" ht="15" hidden="false" customHeight="true" outlineLevel="0" collapsed="false"/>
    <row r="5638" customFormat="false" ht="15" hidden="false" customHeight="true" outlineLevel="0" collapsed="false"/>
    <row r="5639" customFormat="false" ht="15" hidden="false" customHeight="true" outlineLevel="0" collapsed="false"/>
    <row r="5640" customFormat="false" ht="15" hidden="false" customHeight="true" outlineLevel="0" collapsed="false"/>
    <row r="5641" customFormat="false" ht="15" hidden="false" customHeight="true" outlineLevel="0" collapsed="false"/>
    <row r="5642" customFormat="false" ht="15" hidden="false" customHeight="true" outlineLevel="0" collapsed="false"/>
    <row r="5643" customFormat="false" ht="15" hidden="false" customHeight="true" outlineLevel="0" collapsed="false"/>
    <row r="5644" customFormat="false" ht="15" hidden="false" customHeight="true" outlineLevel="0" collapsed="false"/>
    <row r="5645" customFormat="false" ht="15" hidden="false" customHeight="true" outlineLevel="0" collapsed="false"/>
    <row r="5646" customFormat="false" ht="15" hidden="false" customHeight="true" outlineLevel="0" collapsed="false"/>
    <row r="5647" customFormat="false" ht="15" hidden="false" customHeight="true" outlineLevel="0" collapsed="false"/>
    <row r="5648" customFormat="false" ht="15" hidden="false" customHeight="true" outlineLevel="0" collapsed="false"/>
    <row r="5649" customFormat="false" ht="15" hidden="false" customHeight="true" outlineLevel="0" collapsed="false"/>
    <row r="5650" customFormat="false" ht="15" hidden="false" customHeight="true" outlineLevel="0" collapsed="false"/>
    <row r="5651" customFormat="false" ht="15" hidden="false" customHeight="true" outlineLevel="0" collapsed="false"/>
    <row r="5652" customFormat="false" ht="15" hidden="false" customHeight="true" outlineLevel="0" collapsed="false"/>
    <row r="5653" customFormat="false" ht="15" hidden="false" customHeight="true" outlineLevel="0" collapsed="false"/>
    <row r="5654" customFormat="false" ht="15" hidden="false" customHeight="true" outlineLevel="0" collapsed="false"/>
    <row r="5655" customFormat="false" ht="15" hidden="false" customHeight="true" outlineLevel="0" collapsed="false"/>
    <row r="5656" customFormat="false" ht="15" hidden="false" customHeight="true" outlineLevel="0" collapsed="false"/>
    <row r="5657" customFormat="false" ht="15" hidden="false" customHeight="true" outlineLevel="0" collapsed="false"/>
    <row r="5658" customFormat="false" ht="15" hidden="false" customHeight="true" outlineLevel="0" collapsed="false"/>
    <row r="5659" customFormat="false" ht="15" hidden="false" customHeight="true" outlineLevel="0" collapsed="false"/>
    <row r="5660" customFormat="false" ht="15" hidden="false" customHeight="true" outlineLevel="0" collapsed="false"/>
    <row r="5661" customFormat="false" ht="15" hidden="false" customHeight="true" outlineLevel="0" collapsed="false"/>
    <row r="5662" customFormat="false" ht="15" hidden="false" customHeight="true" outlineLevel="0" collapsed="false"/>
    <row r="5663" customFormat="false" ht="15" hidden="false" customHeight="true" outlineLevel="0" collapsed="false"/>
    <row r="5664" customFormat="false" ht="15" hidden="false" customHeight="true" outlineLevel="0" collapsed="false"/>
    <row r="5665" customFormat="false" ht="15" hidden="false" customHeight="true" outlineLevel="0" collapsed="false"/>
    <row r="5666" customFormat="false" ht="15" hidden="false" customHeight="true" outlineLevel="0" collapsed="false"/>
    <row r="5667" customFormat="false" ht="15" hidden="false" customHeight="true" outlineLevel="0" collapsed="false"/>
    <row r="5668" customFormat="false" ht="15" hidden="false" customHeight="true" outlineLevel="0" collapsed="false"/>
    <row r="5669" customFormat="false" ht="15" hidden="false" customHeight="true" outlineLevel="0" collapsed="false"/>
    <row r="5670" customFormat="false" ht="15" hidden="false" customHeight="true" outlineLevel="0" collapsed="false"/>
    <row r="5671" customFormat="false" ht="15" hidden="false" customHeight="true" outlineLevel="0" collapsed="false"/>
    <row r="5672" customFormat="false" ht="15" hidden="false" customHeight="true" outlineLevel="0" collapsed="false"/>
    <row r="5673" customFormat="false" ht="15" hidden="false" customHeight="true" outlineLevel="0" collapsed="false"/>
    <row r="5674" customFormat="false" ht="15" hidden="false" customHeight="true" outlineLevel="0" collapsed="false"/>
    <row r="5675" customFormat="false" ht="15" hidden="false" customHeight="true" outlineLevel="0" collapsed="false"/>
    <row r="5676" customFormat="false" ht="15" hidden="false" customHeight="true" outlineLevel="0" collapsed="false"/>
    <row r="5677" customFormat="false" ht="15" hidden="false" customHeight="true" outlineLevel="0" collapsed="false"/>
    <row r="5678" customFormat="false" ht="15" hidden="false" customHeight="true" outlineLevel="0" collapsed="false"/>
    <row r="5679" customFormat="false" ht="15" hidden="false" customHeight="true" outlineLevel="0" collapsed="false"/>
    <row r="5680" customFormat="false" ht="15" hidden="false" customHeight="true" outlineLevel="0" collapsed="false"/>
    <row r="5681" customFormat="false" ht="15" hidden="false" customHeight="true" outlineLevel="0" collapsed="false"/>
    <row r="5682" customFormat="false" ht="15" hidden="false" customHeight="true" outlineLevel="0" collapsed="false"/>
    <row r="5683" customFormat="false" ht="15" hidden="false" customHeight="true" outlineLevel="0" collapsed="false"/>
    <row r="5684" customFormat="false" ht="15" hidden="false" customHeight="true" outlineLevel="0" collapsed="false"/>
    <row r="5685" customFormat="false" ht="15" hidden="false" customHeight="true" outlineLevel="0" collapsed="false"/>
    <row r="5686" customFormat="false" ht="15" hidden="false" customHeight="true" outlineLevel="0" collapsed="false"/>
    <row r="5687" customFormat="false" ht="15" hidden="false" customHeight="true" outlineLevel="0" collapsed="false"/>
    <row r="5688" customFormat="false" ht="15" hidden="false" customHeight="true" outlineLevel="0" collapsed="false"/>
    <row r="5689" customFormat="false" ht="15" hidden="false" customHeight="true" outlineLevel="0" collapsed="false"/>
    <row r="5690" customFormat="false" ht="15" hidden="false" customHeight="true" outlineLevel="0" collapsed="false"/>
    <row r="5691" customFormat="false" ht="15" hidden="false" customHeight="true" outlineLevel="0" collapsed="false"/>
    <row r="5692" customFormat="false" ht="15" hidden="false" customHeight="true" outlineLevel="0" collapsed="false"/>
    <row r="5693" customFormat="false" ht="15" hidden="false" customHeight="true" outlineLevel="0" collapsed="false"/>
    <row r="5694" customFormat="false" ht="15" hidden="false" customHeight="true" outlineLevel="0" collapsed="false"/>
    <row r="5695" customFormat="false" ht="15" hidden="false" customHeight="true" outlineLevel="0" collapsed="false"/>
    <row r="5696" customFormat="false" ht="15" hidden="false" customHeight="true" outlineLevel="0" collapsed="false"/>
    <row r="5697" customFormat="false" ht="15" hidden="false" customHeight="true" outlineLevel="0" collapsed="false"/>
    <row r="5698" customFormat="false" ht="15" hidden="false" customHeight="true" outlineLevel="0" collapsed="false"/>
    <row r="5699" customFormat="false" ht="15" hidden="false" customHeight="true" outlineLevel="0" collapsed="false"/>
    <row r="5700" customFormat="false" ht="15" hidden="false" customHeight="true" outlineLevel="0" collapsed="false"/>
    <row r="5701" customFormat="false" ht="15" hidden="false" customHeight="true" outlineLevel="0" collapsed="false"/>
    <row r="5702" customFormat="false" ht="15" hidden="false" customHeight="true" outlineLevel="0" collapsed="false"/>
    <row r="5703" customFormat="false" ht="15" hidden="false" customHeight="true" outlineLevel="0" collapsed="false"/>
    <row r="5704" customFormat="false" ht="15" hidden="false" customHeight="true" outlineLevel="0" collapsed="false"/>
    <row r="5705" customFormat="false" ht="15" hidden="false" customHeight="true" outlineLevel="0" collapsed="false"/>
    <row r="5706" customFormat="false" ht="15" hidden="false" customHeight="true" outlineLevel="0" collapsed="false"/>
    <row r="5707" customFormat="false" ht="15" hidden="false" customHeight="true" outlineLevel="0" collapsed="false"/>
    <row r="5708" customFormat="false" ht="15" hidden="false" customHeight="true" outlineLevel="0" collapsed="false"/>
    <row r="5709" customFormat="false" ht="15" hidden="false" customHeight="true" outlineLevel="0" collapsed="false"/>
    <row r="5710" customFormat="false" ht="15" hidden="false" customHeight="true" outlineLevel="0" collapsed="false"/>
    <row r="5711" customFormat="false" ht="15" hidden="false" customHeight="true" outlineLevel="0" collapsed="false"/>
    <row r="5712" customFormat="false" ht="15" hidden="false" customHeight="true" outlineLevel="0" collapsed="false"/>
    <row r="5713" customFormat="false" ht="15" hidden="false" customHeight="true" outlineLevel="0" collapsed="false"/>
    <row r="5714" customFormat="false" ht="15" hidden="false" customHeight="true" outlineLevel="0" collapsed="false"/>
    <row r="5715" customFormat="false" ht="15" hidden="false" customHeight="true" outlineLevel="0" collapsed="false"/>
    <row r="5716" customFormat="false" ht="15" hidden="false" customHeight="true" outlineLevel="0" collapsed="false"/>
    <row r="5717" customFormat="false" ht="15" hidden="false" customHeight="true" outlineLevel="0" collapsed="false"/>
    <row r="5718" customFormat="false" ht="15" hidden="false" customHeight="true" outlineLevel="0" collapsed="false"/>
    <row r="5719" customFormat="false" ht="15" hidden="false" customHeight="true" outlineLevel="0" collapsed="false"/>
    <row r="5720" customFormat="false" ht="15" hidden="false" customHeight="true" outlineLevel="0" collapsed="false"/>
    <row r="5721" customFormat="false" ht="15" hidden="false" customHeight="true" outlineLevel="0" collapsed="false"/>
    <row r="5722" customFormat="false" ht="15" hidden="false" customHeight="true" outlineLevel="0" collapsed="false"/>
    <row r="5723" customFormat="false" ht="15" hidden="false" customHeight="true" outlineLevel="0" collapsed="false"/>
    <row r="5724" customFormat="false" ht="15" hidden="false" customHeight="true" outlineLevel="0" collapsed="false"/>
    <row r="5725" customFormat="false" ht="15" hidden="false" customHeight="true" outlineLevel="0" collapsed="false"/>
    <row r="5726" customFormat="false" ht="15" hidden="false" customHeight="true" outlineLevel="0" collapsed="false"/>
    <row r="5727" customFormat="false" ht="15" hidden="false" customHeight="true" outlineLevel="0" collapsed="false"/>
    <row r="5728" customFormat="false" ht="15" hidden="false" customHeight="true" outlineLevel="0" collapsed="false"/>
    <row r="5729" customFormat="false" ht="15" hidden="false" customHeight="true" outlineLevel="0" collapsed="false"/>
    <row r="5730" customFormat="false" ht="15" hidden="false" customHeight="true" outlineLevel="0" collapsed="false"/>
    <row r="5731" customFormat="false" ht="15" hidden="false" customHeight="true" outlineLevel="0" collapsed="false"/>
    <row r="5732" customFormat="false" ht="15" hidden="false" customHeight="true" outlineLevel="0" collapsed="false"/>
    <row r="5733" customFormat="false" ht="15" hidden="false" customHeight="true" outlineLevel="0" collapsed="false"/>
    <row r="5734" customFormat="false" ht="15" hidden="false" customHeight="true" outlineLevel="0" collapsed="false"/>
    <row r="5735" customFormat="false" ht="15" hidden="false" customHeight="true" outlineLevel="0" collapsed="false"/>
    <row r="5736" customFormat="false" ht="15" hidden="false" customHeight="true" outlineLevel="0" collapsed="false"/>
    <row r="5737" customFormat="false" ht="15" hidden="false" customHeight="true" outlineLevel="0" collapsed="false"/>
    <row r="5738" customFormat="false" ht="15" hidden="false" customHeight="true" outlineLevel="0" collapsed="false"/>
    <row r="5739" customFormat="false" ht="15" hidden="false" customHeight="true" outlineLevel="0" collapsed="false"/>
    <row r="5740" customFormat="false" ht="15" hidden="false" customHeight="true" outlineLevel="0" collapsed="false"/>
    <row r="5741" customFormat="false" ht="15" hidden="false" customHeight="true" outlineLevel="0" collapsed="false"/>
    <row r="5742" customFormat="false" ht="15" hidden="false" customHeight="true" outlineLevel="0" collapsed="false"/>
    <row r="5743" customFormat="false" ht="15" hidden="false" customHeight="true" outlineLevel="0" collapsed="false"/>
    <row r="5744" customFormat="false" ht="15" hidden="false" customHeight="true" outlineLevel="0" collapsed="false"/>
    <row r="5745" customFormat="false" ht="15" hidden="false" customHeight="true" outlineLevel="0" collapsed="false"/>
    <row r="5746" customFormat="false" ht="15" hidden="false" customHeight="true" outlineLevel="0" collapsed="false"/>
    <row r="5747" customFormat="false" ht="15" hidden="false" customHeight="true" outlineLevel="0" collapsed="false"/>
    <row r="5748" customFormat="false" ht="15" hidden="false" customHeight="true" outlineLevel="0" collapsed="false"/>
    <row r="5749" customFormat="false" ht="15" hidden="false" customHeight="true" outlineLevel="0" collapsed="false"/>
    <row r="5750" customFormat="false" ht="15" hidden="false" customHeight="true" outlineLevel="0" collapsed="false"/>
    <row r="5751" customFormat="false" ht="15" hidden="false" customHeight="true" outlineLevel="0" collapsed="false"/>
    <row r="5752" customFormat="false" ht="15" hidden="false" customHeight="true" outlineLevel="0" collapsed="false"/>
    <row r="5753" customFormat="false" ht="15" hidden="false" customHeight="true" outlineLevel="0" collapsed="false"/>
    <row r="5754" customFormat="false" ht="15" hidden="false" customHeight="true" outlineLevel="0" collapsed="false"/>
    <row r="5755" customFormat="false" ht="15" hidden="false" customHeight="true" outlineLevel="0" collapsed="false"/>
    <row r="5756" customFormat="false" ht="15" hidden="false" customHeight="true" outlineLevel="0" collapsed="false"/>
    <row r="5757" customFormat="false" ht="15" hidden="false" customHeight="true" outlineLevel="0" collapsed="false"/>
    <row r="5758" customFormat="false" ht="15" hidden="false" customHeight="true" outlineLevel="0" collapsed="false"/>
    <row r="5759" customFormat="false" ht="15" hidden="false" customHeight="true" outlineLevel="0" collapsed="false"/>
    <row r="5760" customFormat="false" ht="15" hidden="false" customHeight="true" outlineLevel="0" collapsed="false"/>
    <row r="5761" customFormat="false" ht="15" hidden="false" customHeight="true" outlineLevel="0" collapsed="false"/>
    <row r="5762" customFormat="false" ht="15" hidden="false" customHeight="true" outlineLevel="0" collapsed="false"/>
    <row r="5763" customFormat="false" ht="15" hidden="false" customHeight="true" outlineLevel="0" collapsed="false"/>
    <row r="5764" customFormat="false" ht="15" hidden="false" customHeight="true" outlineLevel="0" collapsed="false"/>
    <row r="5765" customFormat="false" ht="15" hidden="false" customHeight="true" outlineLevel="0" collapsed="false"/>
    <row r="5766" customFormat="false" ht="15" hidden="false" customHeight="true" outlineLevel="0" collapsed="false"/>
    <row r="5767" customFormat="false" ht="15" hidden="false" customHeight="true" outlineLevel="0" collapsed="false"/>
    <row r="5768" customFormat="false" ht="15" hidden="false" customHeight="true" outlineLevel="0" collapsed="false"/>
    <row r="5769" customFormat="false" ht="15" hidden="false" customHeight="true" outlineLevel="0" collapsed="false"/>
    <row r="5770" customFormat="false" ht="15" hidden="false" customHeight="true" outlineLevel="0" collapsed="false"/>
    <row r="5771" customFormat="false" ht="15" hidden="false" customHeight="true" outlineLevel="0" collapsed="false"/>
    <row r="5772" customFormat="false" ht="15" hidden="false" customHeight="true" outlineLevel="0" collapsed="false"/>
    <row r="5773" customFormat="false" ht="15" hidden="false" customHeight="true" outlineLevel="0" collapsed="false"/>
    <row r="5774" customFormat="false" ht="15" hidden="false" customHeight="true" outlineLevel="0" collapsed="false"/>
    <row r="5775" customFormat="false" ht="15" hidden="false" customHeight="true" outlineLevel="0" collapsed="false"/>
    <row r="5776" customFormat="false" ht="15" hidden="false" customHeight="true" outlineLevel="0" collapsed="false"/>
    <row r="5777" customFormat="false" ht="15" hidden="false" customHeight="true" outlineLevel="0" collapsed="false"/>
    <row r="5778" customFormat="false" ht="15" hidden="false" customHeight="true" outlineLevel="0" collapsed="false"/>
    <row r="5779" customFormat="false" ht="15" hidden="false" customHeight="true" outlineLevel="0" collapsed="false"/>
    <row r="5780" customFormat="false" ht="15" hidden="false" customHeight="true" outlineLevel="0" collapsed="false"/>
    <row r="5781" customFormat="false" ht="15" hidden="false" customHeight="true" outlineLevel="0" collapsed="false"/>
    <row r="5782" customFormat="false" ht="15" hidden="false" customHeight="true" outlineLevel="0" collapsed="false"/>
    <row r="5783" customFormat="false" ht="15" hidden="false" customHeight="true" outlineLevel="0" collapsed="false"/>
    <row r="5784" customFormat="false" ht="15" hidden="false" customHeight="true" outlineLevel="0" collapsed="false"/>
    <row r="5785" customFormat="false" ht="15" hidden="false" customHeight="true" outlineLevel="0" collapsed="false"/>
    <row r="5786" customFormat="false" ht="15" hidden="false" customHeight="true" outlineLevel="0" collapsed="false"/>
    <row r="5787" customFormat="false" ht="15" hidden="false" customHeight="true" outlineLevel="0" collapsed="false"/>
    <row r="5788" customFormat="false" ht="15" hidden="false" customHeight="true" outlineLevel="0" collapsed="false"/>
    <row r="5789" customFormat="false" ht="15" hidden="false" customHeight="true" outlineLevel="0" collapsed="false"/>
    <row r="5790" customFormat="false" ht="15" hidden="false" customHeight="true" outlineLevel="0" collapsed="false"/>
    <row r="5791" customFormat="false" ht="15" hidden="false" customHeight="true" outlineLevel="0" collapsed="false"/>
    <row r="5792" customFormat="false" ht="15" hidden="false" customHeight="true" outlineLevel="0" collapsed="false"/>
    <row r="5793" customFormat="false" ht="15" hidden="false" customHeight="true" outlineLevel="0" collapsed="false"/>
    <row r="5794" customFormat="false" ht="15" hidden="false" customHeight="true" outlineLevel="0" collapsed="false"/>
    <row r="5795" customFormat="false" ht="15" hidden="false" customHeight="true" outlineLevel="0" collapsed="false"/>
    <row r="5796" customFormat="false" ht="15" hidden="false" customHeight="true" outlineLevel="0" collapsed="false"/>
    <row r="5797" customFormat="false" ht="15" hidden="false" customHeight="true" outlineLevel="0" collapsed="false"/>
    <row r="5798" customFormat="false" ht="15" hidden="false" customHeight="true" outlineLevel="0" collapsed="false"/>
    <row r="5799" customFormat="false" ht="15" hidden="false" customHeight="true" outlineLevel="0" collapsed="false"/>
    <row r="5800" customFormat="false" ht="15" hidden="false" customHeight="true" outlineLevel="0" collapsed="false"/>
    <row r="5801" customFormat="false" ht="15" hidden="false" customHeight="true" outlineLevel="0" collapsed="false"/>
    <row r="5802" customFormat="false" ht="15" hidden="false" customHeight="true" outlineLevel="0" collapsed="false"/>
    <row r="5803" customFormat="false" ht="15" hidden="false" customHeight="true" outlineLevel="0" collapsed="false"/>
    <row r="5804" customFormat="false" ht="15" hidden="false" customHeight="true" outlineLevel="0" collapsed="false"/>
    <row r="5805" customFormat="false" ht="15" hidden="false" customHeight="true" outlineLevel="0" collapsed="false"/>
    <row r="5806" customFormat="false" ht="15" hidden="false" customHeight="true" outlineLevel="0" collapsed="false"/>
    <row r="5807" customFormat="false" ht="15" hidden="false" customHeight="true" outlineLevel="0" collapsed="false"/>
    <row r="5808" customFormat="false" ht="15" hidden="false" customHeight="true" outlineLevel="0" collapsed="false"/>
    <row r="5809" customFormat="false" ht="15" hidden="false" customHeight="true" outlineLevel="0" collapsed="false"/>
    <row r="5810" customFormat="false" ht="15" hidden="false" customHeight="true" outlineLevel="0" collapsed="false"/>
    <row r="5811" customFormat="false" ht="15" hidden="false" customHeight="true" outlineLevel="0" collapsed="false"/>
    <row r="5812" customFormat="false" ht="15" hidden="false" customHeight="true" outlineLevel="0" collapsed="false"/>
    <row r="5813" customFormat="false" ht="15" hidden="false" customHeight="true" outlineLevel="0" collapsed="false"/>
    <row r="5814" customFormat="false" ht="15" hidden="false" customHeight="true" outlineLevel="0" collapsed="false"/>
    <row r="5815" customFormat="false" ht="15" hidden="false" customHeight="true" outlineLevel="0" collapsed="false"/>
    <row r="5816" customFormat="false" ht="15" hidden="false" customHeight="true" outlineLevel="0" collapsed="false"/>
    <row r="5817" customFormat="false" ht="15" hidden="false" customHeight="true" outlineLevel="0" collapsed="false"/>
    <row r="5818" customFormat="false" ht="15" hidden="false" customHeight="true" outlineLevel="0" collapsed="false"/>
    <row r="5819" customFormat="false" ht="15" hidden="false" customHeight="true" outlineLevel="0" collapsed="false"/>
    <row r="5820" customFormat="false" ht="15" hidden="false" customHeight="true" outlineLevel="0" collapsed="false"/>
    <row r="5821" customFormat="false" ht="15" hidden="false" customHeight="true" outlineLevel="0" collapsed="false"/>
    <row r="5822" customFormat="false" ht="15" hidden="false" customHeight="true" outlineLevel="0" collapsed="false"/>
    <row r="5823" customFormat="false" ht="15" hidden="false" customHeight="true" outlineLevel="0" collapsed="false"/>
    <row r="5824" customFormat="false" ht="15" hidden="false" customHeight="true" outlineLevel="0" collapsed="false"/>
    <row r="5825" customFormat="false" ht="15" hidden="false" customHeight="true" outlineLevel="0" collapsed="false"/>
    <row r="5826" customFormat="false" ht="15" hidden="false" customHeight="true" outlineLevel="0" collapsed="false"/>
    <row r="5827" customFormat="false" ht="15" hidden="false" customHeight="true" outlineLevel="0" collapsed="false"/>
    <row r="5828" customFormat="false" ht="15" hidden="false" customHeight="true" outlineLevel="0" collapsed="false"/>
    <row r="5829" customFormat="false" ht="15" hidden="false" customHeight="true" outlineLevel="0" collapsed="false"/>
    <row r="5830" customFormat="false" ht="15" hidden="false" customHeight="true" outlineLevel="0" collapsed="false"/>
    <row r="5831" customFormat="false" ht="15" hidden="false" customHeight="true" outlineLevel="0" collapsed="false"/>
    <row r="5832" customFormat="false" ht="15" hidden="false" customHeight="true" outlineLevel="0" collapsed="false"/>
    <row r="5833" customFormat="false" ht="15" hidden="false" customHeight="true" outlineLevel="0" collapsed="false"/>
    <row r="5834" customFormat="false" ht="15" hidden="false" customHeight="true" outlineLevel="0" collapsed="false"/>
    <row r="5835" customFormat="false" ht="15" hidden="false" customHeight="true" outlineLevel="0" collapsed="false"/>
    <row r="5836" customFormat="false" ht="15" hidden="false" customHeight="true" outlineLevel="0" collapsed="false"/>
    <row r="5837" customFormat="false" ht="15" hidden="false" customHeight="true" outlineLevel="0" collapsed="false"/>
    <row r="5838" customFormat="false" ht="15" hidden="false" customHeight="true" outlineLevel="0" collapsed="false"/>
    <row r="5839" customFormat="false" ht="15" hidden="false" customHeight="true" outlineLevel="0" collapsed="false"/>
    <row r="5840" customFormat="false" ht="15" hidden="false" customHeight="true" outlineLevel="0" collapsed="false"/>
    <row r="5841" customFormat="false" ht="15" hidden="false" customHeight="true" outlineLevel="0" collapsed="false"/>
    <row r="5842" customFormat="false" ht="15" hidden="false" customHeight="true" outlineLevel="0" collapsed="false"/>
    <row r="5843" customFormat="false" ht="15" hidden="false" customHeight="true" outlineLevel="0" collapsed="false"/>
    <row r="5844" customFormat="false" ht="15" hidden="false" customHeight="true" outlineLevel="0" collapsed="false"/>
    <row r="5845" customFormat="false" ht="15" hidden="false" customHeight="true" outlineLevel="0" collapsed="false"/>
    <row r="5846" customFormat="false" ht="15" hidden="false" customHeight="true" outlineLevel="0" collapsed="false"/>
    <row r="5847" customFormat="false" ht="15" hidden="false" customHeight="true" outlineLevel="0" collapsed="false"/>
    <row r="5848" customFormat="false" ht="15" hidden="false" customHeight="true" outlineLevel="0" collapsed="false"/>
    <row r="5849" customFormat="false" ht="15" hidden="false" customHeight="true" outlineLevel="0" collapsed="false"/>
    <row r="5850" customFormat="false" ht="15" hidden="false" customHeight="true" outlineLevel="0" collapsed="false"/>
    <row r="5851" customFormat="false" ht="15" hidden="false" customHeight="true" outlineLevel="0" collapsed="false"/>
    <row r="5852" customFormat="false" ht="15" hidden="false" customHeight="true" outlineLevel="0" collapsed="false"/>
    <row r="5853" customFormat="false" ht="15" hidden="false" customHeight="true" outlineLevel="0" collapsed="false"/>
    <row r="5854" customFormat="false" ht="15" hidden="false" customHeight="true" outlineLevel="0" collapsed="false"/>
    <row r="5855" customFormat="false" ht="15" hidden="false" customHeight="true" outlineLevel="0" collapsed="false"/>
    <row r="5856" customFormat="false" ht="15" hidden="false" customHeight="true" outlineLevel="0" collapsed="false"/>
    <row r="5857" customFormat="false" ht="15" hidden="false" customHeight="true" outlineLevel="0" collapsed="false"/>
    <row r="5858" customFormat="false" ht="15" hidden="false" customHeight="true" outlineLevel="0" collapsed="false"/>
    <row r="5859" customFormat="false" ht="15" hidden="false" customHeight="true" outlineLevel="0" collapsed="false"/>
    <row r="5860" customFormat="false" ht="15" hidden="false" customHeight="true" outlineLevel="0" collapsed="false"/>
    <row r="5861" customFormat="false" ht="15" hidden="false" customHeight="true" outlineLevel="0" collapsed="false"/>
    <row r="5862" customFormat="false" ht="15" hidden="false" customHeight="true" outlineLevel="0" collapsed="false"/>
    <row r="5863" customFormat="false" ht="15" hidden="false" customHeight="true" outlineLevel="0" collapsed="false"/>
    <row r="5864" customFormat="false" ht="15" hidden="false" customHeight="true" outlineLevel="0" collapsed="false"/>
    <row r="5865" customFormat="false" ht="15" hidden="false" customHeight="true" outlineLevel="0" collapsed="false"/>
    <row r="5866" customFormat="false" ht="15" hidden="false" customHeight="true" outlineLevel="0" collapsed="false"/>
    <row r="5867" customFormat="false" ht="15" hidden="false" customHeight="true" outlineLevel="0" collapsed="false"/>
    <row r="5868" customFormat="false" ht="15" hidden="false" customHeight="true" outlineLevel="0" collapsed="false"/>
    <row r="5869" customFormat="false" ht="15" hidden="false" customHeight="true" outlineLevel="0" collapsed="false"/>
    <row r="5870" customFormat="false" ht="15" hidden="false" customHeight="true" outlineLevel="0" collapsed="false"/>
    <row r="5871" customFormat="false" ht="15" hidden="false" customHeight="true" outlineLevel="0" collapsed="false"/>
    <row r="5872" customFormat="false" ht="15" hidden="false" customHeight="true" outlineLevel="0" collapsed="false"/>
    <row r="5873" customFormat="false" ht="15" hidden="false" customHeight="true" outlineLevel="0" collapsed="false"/>
    <row r="5874" customFormat="false" ht="15" hidden="false" customHeight="true" outlineLevel="0" collapsed="false"/>
    <row r="5875" customFormat="false" ht="15" hidden="false" customHeight="true" outlineLevel="0" collapsed="false"/>
    <row r="5876" customFormat="false" ht="15" hidden="false" customHeight="true" outlineLevel="0" collapsed="false"/>
    <row r="5877" customFormat="false" ht="15" hidden="false" customHeight="true" outlineLevel="0" collapsed="false"/>
    <row r="5878" customFormat="false" ht="15" hidden="false" customHeight="true" outlineLevel="0" collapsed="false"/>
    <row r="5879" customFormat="false" ht="15" hidden="false" customHeight="true" outlineLevel="0" collapsed="false"/>
    <row r="5880" customFormat="false" ht="15" hidden="false" customHeight="true" outlineLevel="0" collapsed="false"/>
    <row r="5881" customFormat="false" ht="15" hidden="false" customHeight="true" outlineLevel="0" collapsed="false"/>
    <row r="5882" customFormat="false" ht="15" hidden="false" customHeight="true" outlineLevel="0" collapsed="false"/>
    <row r="5883" customFormat="false" ht="15" hidden="false" customHeight="true" outlineLevel="0" collapsed="false"/>
    <row r="5884" customFormat="false" ht="15" hidden="false" customHeight="true" outlineLevel="0" collapsed="false"/>
    <row r="5885" customFormat="false" ht="15" hidden="false" customHeight="true" outlineLevel="0" collapsed="false"/>
    <row r="5886" customFormat="false" ht="15" hidden="false" customHeight="true" outlineLevel="0" collapsed="false"/>
    <row r="5887" customFormat="false" ht="15" hidden="false" customHeight="true" outlineLevel="0" collapsed="false"/>
    <row r="5888" customFormat="false" ht="15" hidden="false" customHeight="true" outlineLevel="0" collapsed="false"/>
    <row r="5889" customFormat="false" ht="15" hidden="false" customHeight="true" outlineLevel="0" collapsed="false"/>
    <row r="5890" customFormat="false" ht="15" hidden="false" customHeight="true" outlineLevel="0" collapsed="false"/>
    <row r="5891" customFormat="false" ht="15" hidden="false" customHeight="true" outlineLevel="0" collapsed="false"/>
    <row r="5892" customFormat="false" ht="15" hidden="false" customHeight="true" outlineLevel="0" collapsed="false"/>
    <row r="5893" customFormat="false" ht="15" hidden="false" customHeight="true" outlineLevel="0" collapsed="false"/>
    <row r="5894" customFormat="false" ht="15" hidden="false" customHeight="true" outlineLevel="0" collapsed="false"/>
    <row r="5895" customFormat="false" ht="15" hidden="false" customHeight="true" outlineLevel="0" collapsed="false"/>
    <row r="5896" customFormat="false" ht="15" hidden="false" customHeight="true" outlineLevel="0" collapsed="false"/>
    <row r="5897" customFormat="false" ht="15" hidden="false" customHeight="true" outlineLevel="0" collapsed="false"/>
    <row r="5898" customFormat="false" ht="15" hidden="false" customHeight="true" outlineLevel="0" collapsed="false"/>
    <row r="5899" customFormat="false" ht="15" hidden="false" customHeight="true" outlineLevel="0" collapsed="false"/>
    <row r="5900" customFormat="false" ht="15" hidden="false" customHeight="true" outlineLevel="0" collapsed="false"/>
    <row r="5901" customFormat="false" ht="15" hidden="false" customHeight="true" outlineLevel="0" collapsed="false"/>
    <row r="5902" customFormat="false" ht="15" hidden="false" customHeight="true" outlineLevel="0" collapsed="false"/>
    <row r="5903" customFormat="false" ht="15" hidden="false" customHeight="true" outlineLevel="0" collapsed="false"/>
    <row r="5904" customFormat="false" ht="15" hidden="false" customHeight="true" outlineLevel="0" collapsed="false"/>
    <row r="5905" customFormat="false" ht="15" hidden="false" customHeight="true" outlineLevel="0" collapsed="false"/>
    <row r="5906" customFormat="false" ht="15" hidden="false" customHeight="true" outlineLevel="0" collapsed="false"/>
    <row r="5907" customFormat="false" ht="15" hidden="false" customHeight="true" outlineLevel="0" collapsed="false"/>
    <row r="5908" customFormat="false" ht="15" hidden="false" customHeight="true" outlineLevel="0" collapsed="false"/>
    <row r="5909" customFormat="false" ht="15" hidden="false" customHeight="true" outlineLevel="0" collapsed="false"/>
    <row r="5910" customFormat="false" ht="15" hidden="false" customHeight="true" outlineLevel="0" collapsed="false"/>
    <row r="5911" customFormat="false" ht="15" hidden="false" customHeight="true" outlineLevel="0" collapsed="false"/>
    <row r="5912" customFormat="false" ht="15" hidden="false" customHeight="true" outlineLevel="0" collapsed="false"/>
    <row r="5913" customFormat="false" ht="15" hidden="false" customHeight="true" outlineLevel="0" collapsed="false"/>
    <row r="5914" customFormat="false" ht="15" hidden="false" customHeight="true" outlineLevel="0" collapsed="false"/>
    <row r="5915" customFormat="false" ht="15" hidden="false" customHeight="true" outlineLevel="0" collapsed="false"/>
    <row r="5916" customFormat="false" ht="15" hidden="false" customHeight="true" outlineLevel="0" collapsed="false"/>
    <row r="5917" customFormat="false" ht="15" hidden="false" customHeight="true" outlineLevel="0" collapsed="false"/>
    <row r="5918" customFormat="false" ht="15" hidden="false" customHeight="true" outlineLevel="0" collapsed="false"/>
    <row r="5919" customFormat="false" ht="15" hidden="false" customHeight="true" outlineLevel="0" collapsed="false"/>
    <row r="5920" customFormat="false" ht="15" hidden="false" customHeight="true" outlineLevel="0" collapsed="false"/>
    <row r="5921" customFormat="false" ht="15" hidden="false" customHeight="true" outlineLevel="0" collapsed="false"/>
    <row r="5922" customFormat="false" ht="15" hidden="false" customHeight="true" outlineLevel="0" collapsed="false"/>
    <row r="5923" customFormat="false" ht="15" hidden="false" customHeight="true" outlineLevel="0" collapsed="false"/>
    <row r="5924" customFormat="false" ht="15" hidden="false" customHeight="true" outlineLevel="0" collapsed="false"/>
    <row r="5925" customFormat="false" ht="15" hidden="false" customHeight="true" outlineLevel="0" collapsed="false"/>
    <row r="5926" customFormat="false" ht="15" hidden="false" customHeight="true" outlineLevel="0" collapsed="false"/>
    <row r="5927" customFormat="false" ht="15" hidden="false" customHeight="true" outlineLevel="0" collapsed="false"/>
    <row r="5928" customFormat="false" ht="15" hidden="false" customHeight="true" outlineLevel="0" collapsed="false"/>
    <row r="5929" customFormat="false" ht="15" hidden="false" customHeight="true" outlineLevel="0" collapsed="false"/>
    <row r="5930" customFormat="false" ht="15" hidden="false" customHeight="true" outlineLevel="0" collapsed="false"/>
    <row r="5931" customFormat="false" ht="15" hidden="false" customHeight="true" outlineLevel="0" collapsed="false"/>
    <row r="5932" customFormat="false" ht="15" hidden="false" customHeight="true" outlineLevel="0" collapsed="false"/>
    <row r="5933" customFormat="false" ht="15" hidden="false" customHeight="true" outlineLevel="0" collapsed="false"/>
    <row r="5934" customFormat="false" ht="15" hidden="false" customHeight="true" outlineLevel="0" collapsed="false"/>
    <row r="5935" customFormat="false" ht="15" hidden="false" customHeight="true" outlineLevel="0" collapsed="false"/>
    <row r="5936" customFormat="false" ht="15" hidden="false" customHeight="true" outlineLevel="0" collapsed="false"/>
    <row r="5937" customFormat="false" ht="15" hidden="false" customHeight="true" outlineLevel="0" collapsed="false"/>
    <row r="5938" customFormat="false" ht="15" hidden="false" customHeight="true" outlineLevel="0" collapsed="false"/>
    <row r="5939" customFormat="false" ht="15" hidden="false" customHeight="true" outlineLevel="0" collapsed="false"/>
    <row r="5940" customFormat="false" ht="15" hidden="false" customHeight="true" outlineLevel="0" collapsed="false"/>
    <row r="5941" customFormat="false" ht="15" hidden="false" customHeight="true" outlineLevel="0" collapsed="false"/>
    <row r="5942" customFormat="false" ht="15" hidden="false" customHeight="true" outlineLevel="0" collapsed="false"/>
    <row r="5943" customFormat="false" ht="15" hidden="false" customHeight="true" outlineLevel="0" collapsed="false"/>
    <row r="5944" customFormat="false" ht="15" hidden="false" customHeight="true" outlineLevel="0" collapsed="false"/>
    <row r="5945" customFormat="false" ht="15" hidden="false" customHeight="true" outlineLevel="0" collapsed="false"/>
    <row r="5946" customFormat="false" ht="15" hidden="false" customHeight="true" outlineLevel="0" collapsed="false"/>
    <row r="5947" customFormat="false" ht="15" hidden="false" customHeight="true" outlineLevel="0" collapsed="false"/>
    <row r="5948" customFormat="false" ht="15" hidden="false" customHeight="true" outlineLevel="0" collapsed="false"/>
    <row r="5949" customFormat="false" ht="15" hidden="false" customHeight="true" outlineLevel="0" collapsed="false"/>
    <row r="5950" customFormat="false" ht="15" hidden="false" customHeight="true" outlineLevel="0" collapsed="false"/>
    <row r="5951" customFormat="false" ht="15" hidden="false" customHeight="true" outlineLevel="0" collapsed="false"/>
    <row r="5952" customFormat="false" ht="15" hidden="false" customHeight="true" outlineLevel="0" collapsed="false"/>
    <row r="5953" customFormat="false" ht="15" hidden="false" customHeight="true" outlineLevel="0" collapsed="false"/>
    <row r="5954" customFormat="false" ht="15" hidden="false" customHeight="true" outlineLevel="0" collapsed="false"/>
    <row r="5955" customFormat="false" ht="15" hidden="false" customHeight="true" outlineLevel="0" collapsed="false"/>
    <row r="5956" customFormat="false" ht="15" hidden="false" customHeight="true" outlineLevel="0" collapsed="false"/>
    <row r="5957" customFormat="false" ht="15" hidden="false" customHeight="true" outlineLevel="0" collapsed="false"/>
    <row r="5958" customFormat="false" ht="15" hidden="false" customHeight="true" outlineLevel="0" collapsed="false"/>
    <row r="5959" customFormat="false" ht="15" hidden="false" customHeight="true" outlineLevel="0" collapsed="false"/>
    <row r="5960" customFormat="false" ht="15" hidden="false" customHeight="true" outlineLevel="0" collapsed="false"/>
    <row r="5961" customFormat="false" ht="15" hidden="false" customHeight="true" outlineLevel="0" collapsed="false"/>
    <row r="5962" customFormat="false" ht="15" hidden="false" customHeight="true" outlineLevel="0" collapsed="false"/>
    <row r="5963" customFormat="false" ht="15" hidden="false" customHeight="true" outlineLevel="0" collapsed="false"/>
    <row r="5964" customFormat="false" ht="15" hidden="false" customHeight="true" outlineLevel="0" collapsed="false"/>
    <row r="5965" customFormat="false" ht="15" hidden="false" customHeight="true" outlineLevel="0" collapsed="false"/>
    <row r="5966" customFormat="false" ht="15" hidden="false" customHeight="true" outlineLevel="0" collapsed="false"/>
    <row r="5967" customFormat="false" ht="15" hidden="false" customHeight="true" outlineLevel="0" collapsed="false"/>
    <row r="5968" customFormat="false" ht="15" hidden="false" customHeight="true" outlineLevel="0" collapsed="false"/>
    <row r="5969" customFormat="false" ht="15" hidden="false" customHeight="true" outlineLevel="0" collapsed="false"/>
    <row r="5970" customFormat="false" ht="15" hidden="false" customHeight="true" outlineLevel="0" collapsed="false"/>
    <row r="5971" customFormat="false" ht="15" hidden="false" customHeight="true" outlineLevel="0" collapsed="false"/>
    <row r="5972" customFormat="false" ht="15" hidden="false" customHeight="true" outlineLevel="0" collapsed="false"/>
    <row r="5973" customFormat="false" ht="15" hidden="false" customHeight="true" outlineLevel="0" collapsed="false"/>
    <row r="5974" customFormat="false" ht="15" hidden="false" customHeight="true" outlineLevel="0" collapsed="false"/>
    <row r="5975" customFormat="false" ht="15" hidden="false" customHeight="true" outlineLevel="0" collapsed="false"/>
    <row r="5976" customFormat="false" ht="15" hidden="false" customHeight="true" outlineLevel="0" collapsed="false"/>
    <row r="5977" customFormat="false" ht="15" hidden="false" customHeight="true" outlineLevel="0" collapsed="false"/>
    <row r="5978" customFormat="false" ht="15" hidden="false" customHeight="true" outlineLevel="0" collapsed="false"/>
    <row r="5979" customFormat="false" ht="15" hidden="false" customHeight="true" outlineLevel="0" collapsed="false"/>
    <row r="5980" customFormat="false" ht="15" hidden="false" customHeight="true" outlineLevel="0" collapsed="false"/>
    <row r="5981" customFormat="false" ht="15" hidden="false" customHeight="true" outlineLevel="0" collapsed="false"/>
    <row r="5982" customFormat="false" ht="15" hidden="false" customHeight="true" outlineLevel="0" collapsed="false"/>
    <row r="5983" customFormat="false" ht="15" hidden="false" customHeight="true" outlineLevel="0" collapsed="false"/>
    <row r="5984" customFormat="false" ht="15" hidden="false" customHeight="true" outlineLevel="0" collapsed="false"/>
    <row r="5985" customFormat="false" ht="15" hidden="false" customHeight="true" outlineLevel="0" collapsed="false"/>
    <row r="5986" customFormat="false" ht="15" hidden="false" customHeight="true" outlineLevel="0" collapsed="false"/>
    <row r="5987" customFormat="false" ht="15" hidden="false" customHeight="true" outlineLevel="0" collapsed="false"/>
    <row r="5988" customFormat="false" ht="15" hidden="false" customHeight="true" outlineLevel="0" collapsed="false"/>
    <row r="5989" customFormat="false" ht="15" hidden="false" customHeight="true" outlineLevel="0" collapsed="false"/>
    <row r="5990" customFormat="false" ht="15" hidden="false" customHeight="true" outlineLevel="0" collapsed="false"/>
    <row r="5991" customFormat="false" ht="15" hidden="false" customHeight="true" outlineLevel="0" collapsed="false"/>
    <row r="5992" customFormat="false" ht="15" hidden="false" customHeight="true" outlineLevel="0" collapsed="false"/>
    <row r="5993" customFormat="false" ht="15" hidden="false" customHeight="true" outlineLevel="0" collapsed="false"/>
    <row r="5994" customFormat="false" ht="15" hidden="false" customHeight="true" outlineLevel="0" collapsed="false"/>
    <row r="5995" customFormat="false" ht="15" hidden="false" customHeight="true" outlineLevel="0" collapsed="false"/>
    <row r="5996" customFormat="false" ht="15" hidden="false" customHeight="true" outlineLevel="0" collapsed="false"/>
    <row r="5997" customFormat="false" ht="15" hidden="false" customHeight="true" outlineLevel="0" collapsed="false"/>
    <row r="5998" customFormat="false" ht="15" hidden="false" customHeight="true" outlineLevel="0" collapsed="false"/>
    <row r="5999" customFormat="false" ht="15" hidden="false" customHeight="true" outlineLevel="0" collapsed="false"/>
    <row r="6000" customFormat="false" ht="15" hidden="false" customHeight="true" outlineLevel="0" collapsed="false"/>
    <row r="6001" customFormat="false" ht="15" hidden="false" customHeight="true" outlineLevel="0" collapsed="false"/>
    <row r="6002" customFormat="false" ht="15" hidden="false" customHeight="true" outlineLevel="0" collapsed="false"/>
    <row r="6003" customFormat="false" ht="15" hidden="false" customHeight="true" outlineLevel="0" collapsed="false"/>
    <row r="6004" customFormat="false" ht="15" hidden="false" customHeight="true" outlineLevel="0" collapsed="false"/>
    <row r="6005" customFormat="false" ht="15" hidden="false" customHeight="true" outlineLevel="0" collapsed="false"/>
    <row r="6006" customFormat="false" ht="15" hidden="false" customHeight="true" outlineLevel="0" collapsed="false"/>
    <row r="6007" customFormat="false" ht="15" hidden="false" customHeight="true" outlineLevel="0" collapsed="false"/>
    <row r="6008" customFormat="false" ht="15" hidden="false" customHeight="true" outlineLevel="0" collapsed="false"/>
    <row r="6009" customFormat="false" ht="15" hidden="false" customHeight="true" outlineLevel="0" collapsed="false"/>
    <row r="6010" customFormat="false" ht="15" hidden="false" customHeight="true" outlineLevel="0" collapsed="false"/>
    <row r="6011" customFormat="false" ht="15" hidden="false" customHeight="true" outlineLevel="0" collapsed="false"/>
    <row r="6012" customFormat="false" ht="15" hidden="false" customHeight="true" outlineLevel="0" collapsed="false"/>
    <row r="6013" customFormat="false" ht="15" hidden="false" customHeight="true" outlineLevel="0" collapsed="false"/>
    <row r="6014" customFormat="false" ht="15" hidden="false" customHeight="true" outlineLevel="0" collapsed="false"/>
    <row r="6015" customFormat="false" ht="15" hidden="false" customHeight="true" outlineLevel="0" collapsed="false"/>
    <row r="6016" customFormat="false" ht="15" hidden="false" customHeight="true" outlineLevel="0" collapsed="false"/>
    <row r="6017" customFormat="false" ht="15" hidden="false" customHeight="true" outlineLevel="0" collapsed="false"/>
    <row r="6018" customFormat="false" ht="15" hidden="false" customHeight="true" outlineLevel="0" collapsed="false"/>
    <row r="6019" customFormat="false" ht="15" hidden="false" customHeight="true" outlineLevel="0" collapsed="false"/>
    <row r="6020" customFormat="false" ht="15" hidden="false" customHeight="true" outlineLevel="0" collapsed="false"/>
    <row r="6021" customFormat="false" ht="15" hidden="false" customHeight="true" outlineLevel="0" collapsed="false"/>
    <row r="6022" customFormat="false" ht="15" hidden="false" customHeight="true" outlineLevel="0" collapsed="false"/>
    <row r="6023" customFormat="false" ht="15" hidden="false" customHeight="true" outlineLevel="0" collapsed="false"/>
    <row r="6024" customFormat="false" ht="15" hidden="false" customHeight="true" outlineLevel="0" collapsed="false"/>
    <row r="6025" customFormat="false" ht="15" hidden="false" customHeight="true" outlineLevel="0" collapsed="false"/>
    <row r="6026" customFormat="false" ht="15" hidden="false" customHeight="true" outlineLevel="0" collapsed="false"/>
    <row r="6027" customFormat="false" ht="15" hidden="false" customHeight="true" outlineLevel="0" collapsed="false"/>
    <row r="6028" customFormat="false" ht="15" hidden="false" customHeight="true" outlineLevel="0" collapsed="false"/>
    <row r="6029" customFormat="false" ht="15" hidden="false" customHeight="true" outlineLevel="0" collapsed="false"/>
    <row r="6030" customFormat="false" ht="15" hidden="false" customHeight="true" outlineLevel="0" collapsed="false"/>
    <row r="6031" customFormat="false" ht="15" hidden="false" customHeight="true" outlineLevel="0" collapsed="false"/>
    <row r="6032" customFormat="false" ht="15" hidden="false" customHeight="true" outlineLevel="0" collapsed="false"/>
    <row r="6033" customFormat="false" ht="15" hidden="false" customHeight="true" outlineLevel="0" collapsed="false"/>
    <row r="6034" customFormat="false" ht="15" hidden="false" customHeight="true" outlineLevel="0" collapsed="false"/>
    <row r="6035" customFormat="false" ht="15" hidden="false" customHeight="true" outlineLevel="0" collapsed="false"/>
    <row r="6036" customFormat="false" ht="15" hidden="false" customHeight="true" outlineLevel="0" collapsed="false"/>
    <row r="6037" customFormat="false" ht="15" hidden="false" customHeight="true" outlineLevel="0" collapsed="false"/>
    <row r="6038" customFormat="false" ht="15" hidden="false" customHeight="true" outlineLevel="0" collapsed="false"/>
    <row r="6039" customFormat="false" ht="15" hidden="false" customHeight="true" outlineLevel="0" collapsed="false"/>
    <row r="6040" customFormat="false" ht="15" hidden="false" customHeight="true" outlineLevel="0" collapsed="false"/>
    <row r="6041" customFormat="false" ht="15" hidden="false" customHeight="true" outlineLevel="0" collapsed="false"/>
    <row r="6042" customFormat="false" ht="15" hidden="false" customHeight="true" outlineLevel="0" collapsed="false"/>
    <row r="6043" customFormat="false" ht="15" hidden="false" customHeight="true" outlineLevel="0" collapsed="false"/>
    <row r="6044" customFormat="false" ht="15" hidden="false" customHeight="true" outlineLevel="0" collapsed="false"/>
    <row r="6045" customFormat="false" ht="15" hidden="false" customHeight="true" outlineLevel="0" collapsed="false"/>
    <row r="6046" customFormat="false" ht="15" hidden="false" customHeight="true" outlineLevel="0" collapsed="false"/>
    <row r="6047" customFormat="false" ht="15" hidden="false" customHeight="true" outlineLevel="0" collapsed="false"/>
    <row r="6048" customFormat="false" ht="15" hidden="false" customHeight="true" outlineLevel="0" collapsed="false"/>
    <row r="6049" customFormat="false" ht="15" hidden="false" customHeight="true" outlineLevel="0" collapsed="false"/>
    <row r="6050" customFormat="false" ht="15" hidden="false" customHeight="true" outlineLevel="0" collapsed="false"/>
    <row r="6051" customFormat="false" ht="15" hidden="false" customHeight="true" outlineLevel="0" collapsed="false"/>
    <row r="6052" customFormat="false" ht="15" hidden="false" customHeight="true" outlineLevel="0" collapsed="false"/>
    <row r="6053" customFormat="false" ht="15" hidden="false" customHeight="true" outlineLevel="0" collapsed="false"/>
    <row r="6054" customFormat="false" ht="15" hidden="false" customHeight="true" outlineLevel="0" collapsed="false"/>
    <row r="6055" customFormat="false" ht="15" hidden="false" customHeight="true" outlineLevel="0" collapsed="false"/>
    <row r="6056" customFormat="false" ht="15" hidden="false" customHeight="true" outlineLevel="0" collapsed="false"/>
    <row r="6057" customFormat="false" ht="15" hidden="false" customHeight="true" outlineLevel="0" collapsed="false"/>
    <row r="6058" customFormat="false" ht="15" hidden="false" customHeight="true" outlineLevel="0" collapsed="false"/>
    <row r="6059" customFormat="false" ht="15" hidden="false" customHeight="true" outlineLevel="0" collapsed="false"/>
    <row r="6060" customFormat="false" ht="15" hidden="false" customHeight="true" outlineLevel="0" collapsed="false"/>
    <row r="6061" customFormat="false" ht="15" hidden="false" customHeight="true" outlineLevel="0" collapsed="false"/>
    <row r="6062" customFormat="false" ht="15" hidden="false" customHeight="true" outlineLevel="0" collapsed="false"/>
    <row r="6063" customFormat="false" ht="15" hidden="false" customHeight="true" outlineLevel="0" collapsed="false"/>
    <row r="6064" customFormat="false" ht="15" hidden="false" customHeight="true" outlineLevel="0" collapsed="false"/>
    <row r="6065" customFormat="false" ht="15" hidden="false" customHeight="true" outlineLevel="0" collapsed="false"/>
    <row r="6066" customFormat="false" ht="15" hidden="false" customHeight="true" outlineLevel="0" collapsed="false"/>
    <row r="6067" customFormat="false" ht="15" hidden="false" customHeight="true" outlineLevel="0" collapsed="false"/>
    <row r="6068" customFormat="false" ht="15" hidden="false" customHeight="true" outlineLevel="0" collapsed="false"/>
    <row r="6069" customFormat="false" ht="15" hidden="false" customHeight="true" outlineLevel="0" collapsed="false"/>
    <row r="6070" customFormat="false" ht="15" hidden="false" customHeight="true" outlineLevel="0" collapsed="false"/>
    <row r="6071" customFormat="false" ht="15" hidden="false" customHeight="true" outlineLevel="0" collapsed="false"/>
    <row r="6072" customFormat="false" ht="15" hidden="false" customHeight="true" outlineLevel="0" collapsed="false"/>
    <row r="6073" customFormat="false" ht="15" hidden="false" customHeight="true" outlineLevel="0" collapsed="false"/>
    <row r="6074" customFormat="false" ht="15" hidden="false" customHeight="true" outlineLevel="0" collapsed="false"/>
    <row r="6075" customFormat="false" ht="15" hidden="false" customHeight="true" outlineLevel="0" collapsed="false"/>
    <row r="6076" customFormat="false" ht="15" hidden="false" customHeight="true" outlineLevel="0" collapsed="false"/>
    <row r="6077" customFormat="false" ht="15" hidden="false" customHeight="true" outlineLevel="0" collapsed="false"/>
    <row r="6078" customFormat="false" ht="15" hidden="false" customHeight="true" outlineLevel="0" collapsed="false"/>
    <row r="6079" customFormat="false" ht="15" hidden="false" customHeight="true" outlineLevel="0" collapsed="false"/>
    <row r="6080" customFormat="false" ht="15" hidden="false" customHeight="true" outlineLevel="0" collapsed="false"/>
    <row r="6081" customFormat="false" ht="15" hidden="false" customHeight="true" outlineLevel="0" collapsed="false"/>
    <row r="6082" customFormat="false" ht="15" hidden="false" customHeight="true" outlineLevel="0" collapsed="false"/>
    <row r="6083" customFormat="false" ht="15" hidden="false" customHeight="true" outlineLevel="0" collapsed="false"/>
    <row r="6084" customFormat="false" ht="15" hidden="false" customHeight="true" outlineLevel="0" collapsed="false"/>
    <row r="6085" customFormat="false" ht="15" hidden="false" customHeight="true" outlineLevel="0" collapsed="false"/>
    <row r="6086" customFormat="false" ht="15" hidden="false" customHeight="true" outlineLevel="0" collapsed="false"/>
    <row r="6087" customFormat="false" ht="15" hidden="false" customHeight="true" outlineLevel="0" collapsed="false"/>
    <row r="6088" customFormat="false" ht="15" hidden="false" customHeight="true" outlineLevel="0" collapsed="false"/>
    <row r="6089" customFormat="false" ht="15" hidden="false" customHeight="true" outlineLevel="0" collapsed="false"/>
    <row r="6090" customFormat="false" ht="15" hidden="false" customHeight="true" outlineLevel="0" collapsed="false"/>
    <row r="6091" customFormat="false" ht="15" hidden="false" customHeight="true" outlineLevel="0" collapsed="false"/>
    <row r="6092" customFormat="false" ht="15" hidden="false" customHeight="true" outlineLevel="0" collapsed="false"/>
    <row r="6093" customFormat="false" ht="15" hidden="false" customHeight="true" outlineLevel="0" collapsed="false"/>
    <row r="6094" customFormat="false" ht="15" hidden="false" customHeight="true" outlineLevel="0" collapsed="false"/>
    <row r="6095" customFormat="false" ht="15" hidden="false" customHeight="true" outlineLevel="0" collapsed="false"/>
    <row r="6096" customFormat="false" ht="15" hidden="false" customHeight="true" outlineLevel="0" collapsed="false"/>
    <row r="6097" customFormat="false" ht="15" hidden="false" customHeight="true" outlineLevel="0" collapsed="false"/>
    <row r="6098" customFormat="false" ht="15" hidden="false" customHeight="true" outlineLevel="0" collapsed="false"/>
    <row r="6099" customFormat="false" ht="15" hidden="false" customHeight="true" outlineLevel="0" collapsed="false"/>
    <row r="6100" customFormat="false" ht="15" hidden="false" customHeight="true" outlineLevel="0" collapsed="false"/>
    <row r="6101" customFormat="false" ht="15" hidden="false" customHeight="true" outlineLevel="0" collapsed="false"/>
    <row r="6102" customFormat="false" ht="15" hidden="false" customHeight="true" outlineLevel="0" collapsed="false"/>
    <row r="6103" customFormat="false" ht="15" hidden="false" customHeight="true" outlineLevel="0" collapsed="false"/>
    <row r="6104" customFormat="false" ht="15" hidden="false" customHeight="true" outlineLevel="0" collapsed="false"/>
    <row r="6105" customFormat="false" ht="15" hidden="false" customHeight="true" outlineLevel="0" collapsed="false"/>
    <row r="6106" customFormat="false" ht="15" hidden="false" customHeight="true" outlineLevel="0" collapsed="false"/>
    <row r="6107" customFormat="false" ht="15" hidden="false" customHeight="true" outlineLevel="0" collapsed="false"/>
    <row r="6108" customFormat="false" ht="15" hidden="false" customHeight="true" outlineLevel="0" collapsed="false"/>
    <row r="6109" customFormat="false" ht="15" hidden="false" customHeight="true" outlineLevel="0" collapsed="false"/>
    <row r="6110" customFormat="false" ht="15" hidden="false" customHeight="true" outlineLevel="0" collapsed="false"/>
    <row r="6111" customFormat="false" ht="15" hidden="false" customHeight="true" outlineLevel="0" collapsed="false"/>
    <row r="6112" customFormat="false" ht="15" hidden="false" customHeight="true" outlineLevel="0" collapsed="false"/>
    <row r="6113" customFormat="false" ht="15" hidden="false" customHeight="true" outlineLevel="0" collapsed="false"/>
    <row r="6114" customFormat="false" ht="15" hidden="false" customHeight="true" outlineLevel="0" collapsed="false"/>
    <row r="6115" customFormat="false" ht="15" hidden="false" customHeight="true" outlineLevel="0" collapsed="false"/>
    <row r="6116" customFormat="false" ht="15" hidden="false" customHeight="true" outlineLevel="0" collapsed="false"/>
    <row r="6117" customFormat="false" ht="15" hidden="false" customHeight="true" outlineLevel="0" collapsed="false"/>
    <row r="6118" customFormat="false" ht="15" hidden="false" customHeight="true" outlineLevel="0" collapsed="false"/>
    <row r="6119" customFormat="false" ht="15" hidden="false" customHeight="true" outlineLevel="0" collapsed="false"/>
    <row r="6120" customFormat="false" ht="15" hidden="false" customHeight="true" outlineLevel="0" collapsed="false"/>
    <row r="6121" customFormat="false" ht="15" hidden="false" customHeight="true" outlineLevel="0" collapsed="false"/>
    <row r="6122" customFormat="false" ht="15" hidden="false" customHeight="true" outlineLevel="0" collapsed="false"/>
    <row r="6123" customFormat="false" ht="15" hidden="false" customHeight="true" outlineLevel="0" collapsed="false"/>
    <row r="6124" customFormat="false" ht="15" hidden="false" customHeight="true" outlineLevel="0" collapsed="false"/>
    <row r="6125" customFormat="false" ht="15" hidden="false" customHeight="true" outlineLevel="0" collapsed="false"/>
    <row r="6126" customFormat="false" ht="15" hidden="false" customHeight="true" outlineLevel="0" collapsed="false"/>
    <row r="6127" customFormat="false" ht="15" hidden="false" customHeight="true" outlineLevel="0" collapsed="false"/>
    <row r="6128" customFormat="false" ht="15" hidden="false" customHeight="true" outlineLevel="0" collapsed="false"/>
    <row r="6129" customFormat="false" ht="15" hidden="false" customHeight="true" outlineLevel="0" collapsed="false"/>
    <row r="6130" customFormat="false" ht="15" hidden="false" customHeight="true" outlineLevel="0" collapsed="false"/>
    <row r="6131" customFormat="false" ht="15" hidden="false" customHeight="true" outlineLevel="0" collapsed="false"/>
    <row r="6132" customFormat="false" ht="15" hidden="false" customHeight="true" outlineLevel="0" collapsed="false"/>
    <row r="6133" customFormat="false" ht="15" hidden="false" customHeight="true" outlineLevel="0" collapsed="false"/>
    <row r="6134" customFormat="false" ht="15" hidden="false" customHeight="true" outlineLevel="0" collapsed="false"/>
    <row r="6135" customFormat="false" ht="15" hidden="false" customHeight="true" outlineLevel="0" collapsed="false"/>
    <row r="6136" customFormat="false" ht="15" hidden="false" customHeight="true" outlineLevel="0" collapsed="false"/>
    <row r="6137" customFormat="false" ht="15" hidden="false" customHeight="true" outlineLevel="0" collapsed="false"/>
    <row r="6138" customFormat="false" ht="15" hidden="false" customHeight="true" outlineLevel="0" collapsed="false"/>
    <row r="6139" customFormat="false" ht="15" hidden="false" customHeight="true" outlineLevel="0" collapsed="false"/>
    <row r="6140" customFormat="false" ht="15" hidden="false" customHeight="true" outlineLevel="0" collapsed="false"/>
    <row r="6141" customFormat="false" ht="15" hidden="false" customHeight="true" outlineLevel="0" collapsed="false"/>
    <row r="6142" customFormat="false" ht="15" hidden="false" customHeight="true" outlineLevel="0" collapsed="false"/>
    <row r="6143" customFormat="false" ht="15" hidden="false" customHeight="true" outlineLevel="0" collapsed="false"/>
    <row r="6144" customFormat="false" ht="15" hidden="false" customHeight="true" outlineLevel="0" collapsed="false"/>
    <row r="6145" customFormat="false" ht="15" hidden="false" customHeight="true" outlineLevel="0" collapsed="false"/>
    <row r="6146" customFormat="false" ht="15" hidden="false" customHeight="true" outlineLevel="0" collapsed="false"/>
    <row r="6147" customFormat="false" ht="15" hidden="false" customHeight="true" outlineLevel="0" collapsed="false"/>
    <row r="6148" customFormat="false" ht="15" hidden="false" customHeight="true" outlineLevel="0" collapsed="false"/>
    <row r="6149" customFormat="false" ht="15" hidden="false" customHeight="true" outlineLevel="0" collapsed="false"/>
    <row r="6150" customFormat="false" ht="15" hidden="false" customHeight="true" outlineLevel="0" collapsed="false"/>
    <row r="6151" customFormat="false" ht="15" hidden="false" customHeight="true" outlineLevel="0" collapsed="false"/>
    <row r="6152" customFormat="false" ht="15" hidden="false" customHeight="true" outlineLevel="0" collapsed="false"/>
    <row r="6153" customFormat="false" ht="15" hidden="false" customHeight="true" outlineLevel="0" collapsed="false"/>
    <row r="6154" customFormat="false" ht="15" hidden="false" customHeight="true" outlineLevel="0" collapsed="false"/>
    <row r="6155" customFormat="false" ht="15" hidden="false" customHeight="true" outlineLevel="0" collapsed="false"/>
    <row r="6156" customFormat="false" ht="15" hidden="false" customHeight="true" outlineLevel="0" collapsed="false"/>
    <row r="6157" customFormat="false" ht="15" hidden="false" customHeight="true" outlineLevel="0" collapsed="false"/>
    <row r="6158" customFormat="false" ht="15" hidden="false" customHeight="true" outlineLevel="0" collapsed="false"/>
    <row r="6159" customFormat="false" ht="15" hidden="false" customHeight="true" outlineLevel="0" collapsed="false"/>
    <row r="6160" customFormat="false" ht="15" hidden="false" customHeight="true" outlineLevel="0" collapsed="false"/>
    <row r="6161" customFormat="false" ht="15" hidden="false" customHeight="true" outlineLevel="0" collapsed="false"/>
    <row r="6162" customFormat="false" ht="15" hidden="false" customHeight="true" outlineLevel="0" collapsed="false"/>
    <row r="6163" customFormat="false" ht="15" hidden="false" customHeight="true" outlineLevel="0" collapsed="false"/>
    <row r="6164" customFormat="false" ht="15" hidden="false" customHeight="true" outlineLevel="0" collapsed="false"/>
    <row r="6165" customFormat="false" ht="15" hidden="false" customHeight="true" outlineLevel="0" collapsed="false"/>
    <row r="6166" customFormat="false" ht="15" hidden="false" customHeight="true" outlineLevel="0" collapsed="false"/>
    <row r="6167" customFormat="false" ht="15" hidden="false" customHeight="true" outlineLevel="0" collapsed="false"/>
    <row r="6168" customFormat="false" ht="15" hidden="false" customHeight="true" outlineLevel="0" collapsed="false"/>
    <row r="6169" customFormat="false" ht="15" hidden="false" customHeight="true" outlineLevel="0" collapsed="false"/>
    <row r="6170" customFormat="false" ht="15" hidden="false" customHeight="true" outlineLevel="0" collapsed="false"/>
    <row r="6171" customFormat="false" ht="15" hidden="false" customHeight="true" outlineLevel="0" collapsed="false"/>
    <row r="6172" customFormat="false" ht="15" hidden="false" customHeight="true" outlineLevel="0" collapsed="false"/>
    <row r="6173" customFormat="false" ht="15" hidden="false" customHeight="true" outlineLevel="0" collapsed="false"/>
    <row r="6174" customFormat="false" ht="15" hidden="false" customHeight="true" outlineLevel="0" collapsed="false"/>
    <row r="6175" customFormat="false" ht="15" hidden="false" customHeight="true" outlineLevel="0" collapsed="false"/>
    <row r="6176" customFormat="false" ht="15" hidden="false" customHeight="true" outlineLevel="0" collapsed="false"/>
    <row r="6177" customFormat="false" ht="15" hidden="false" customHeight="true" outlineLevel="0" collapsed="false"/>
    <row r="6178" customFormat="false" ht="15" hidden="false" customHeight="true" outlineLevel="0" collapsed="false"/>
    <row r="6179" customFormat="false" ht="15" hidden="false" customHeight="true" outlineLevel="0" collapsed="false"/>
    <row r="6180" customFormat="false" ht="15" hidden="false" customHeight="true" outlineLevel="0" collapsed="false"/>
    <row r="6181" customFormat="false" ht="15" hidden="false" customHeight="true" outlineLevel="0" collapsed="false"/>
    <row r="6182" customFormat="false" ht="15" hidden="false" customHeight="true" outlineLevel="0" collapsed="false"/>
    <row r="6183" customFormat="false" ht="15" hidden="false" customHeight="true" outlineLevel="0" collapsed="false"/>
    <row r="6184" customFormat="false" ht="15" hidden="false" customHeight="true" outlineLevel="0" collapsed="false"/>
    <row r="6185" customFormat="false" ht="15" hidden="false" customHeight="true" outlineLevel="0" collapsed="false"/>
    <row r="6186" customFormat="false" ht="15" hidden="false" customHeight="true" outlineLevel="0" collapsed="false"/>
    <row r="6187" customFormat="false" ht="15" hidden="false" customHeight="true" outlineLevel="0" collapsed="false"/>
    <row r="6188" customFormat="false" ht="15" hidden="false" customHeight="true" outlineLevel="0" collapsed="false"/>
    <row r="6189" customFormat="false" ht="15" hidden="false" customHeight="true" outlineLevel="0" collapsed="false"/>
    <row r="6190" customFormat="false" ht="15" hidden="false" customHeight="true" outlineLevel="0" collapsed="false"/>
    <row r="6191" customFormat="false" ht="15" hidden="false" customHeight="true" outlineLevel="0" collapsed="false"/>
    <row r="6192" customFormat="false" ht="15" hidden="false" customHeight="true" outlineLevel="0" collapsed="false"/>
    <row r="6193" customFormat="false" ht="15" hidden="false" customHeight="true" outlineLevel="0" collapsed="false"/>
    <row r="6194" customFormat="false" ht="15" hidden="false" customHeight="true" outlineLevel="0" collapsed="false"/>
    <row r="6195" customFormat="false" ht="15" hidden="false" customHeight="true" outlineLevel="0" collapsed="false"/>
    <row r="6196" customFormat="false" ht="15" hidden="false" customHeight="true" outlineLevel="0" collapsed="false"/>
    <row r="6197" customFormat="false" ht="15" hidden="false" customHeight="true" outlineLevel="0" collapsed="false"/>
    <row r="6198" customFormat="false" ht="15" hidden="false" customHeight="true" outlineLevel="0" collapsed="false"/>
    <row r="6199" customFormat="false" ht="15" hidden="false" customHeight="true" outlineLevel="0" collapsed="false"/>
    <row r="6200" customFormat="false" ht="15" hidden="false" customHeight="true" outlineLevel="0" collapsed="false"/>
    <row r="6201" customFormat="false" ht="15" hidden="false" customHeight="true" outlineLevel="0" collapsed="false"/>
    <row r="6202" customFormat="false" ht="15" hidden="false" customHeight="true" outlineLevel="0" collapsed="false"/>
    <row r="6203" customFormat="false" ht="15" hidden="false" customHeight="true" outlineLevel="0" collapsed="false"/>
    <row r="6204" customFormat="false" ht="15" hidden="false" customHeight="true" outlineLevel="0" collapsed="false"/>
    <row r="6205" customFormat="false" ht="15" hidden="false" customHeight="true" outlineLevel="0" collapsed="false"/>
    <row r="6206" customFormat="false" ht="15" hidden="false" customHeight="true" outlineLevel="0" collapsed="false"/>
    <row r="6207" customFormat="false" ht="15" hidden="false" customHeight="true" outlineLevel="0" collapsed="false"/>
    <row r="6208" customFormat="false" ht="15" hidden="false" customHeight="true" outlineLevel="0" collapsed="false"/>
    <row r="6209" customFormat="false" ht="15" hidden="false" customHeight="true" outlineLevel="0" collapsed="false"/>
    <row r="6210" customFormat="false" ht="15" hidden="false" customHeight="true" outlineLevel="0" collapsed="false"/>
    <row r="6211" customFormat="false" ht="15" hidden="false" customHeight="true" outlineLevel="0" collapsed="false"/>
    <row r="6212" customFormat="false" ht="15" hidden="false" customHeight="true" outlineLevel="0" collapsed="false"/>
    <row r="6213" customFormat="false" ht="15" hidden="false" customHeight="true" outlineLevel="0" collapsed="false"/>
    <row r="6214" customFormat="false" ht="15" hidden="false" customHeight="true" outlineLevel="0" collapsed="false"/>
    <row r="6215" customFormat="false" ht="15" hidden="false" customHeight="true" outlineLevel="0" collapsed="false"/>
    <row r="6216" customFormat="false" ht="15" hidden="false" customHeight="true" outlineLevel="0" collapsed="false"/>
    <row r="6217" customFormat="false" ht="15" hidden="false" customHeight="true" outlineLevel="0" collapsed="false"/>
    <row r="6218" customFormat="false" ht="15" hidden="false" customHeight="true" outlineLevel="0" collapsed="false"/>
    <row r="6219" customFormat="false" ht="15" hidden="false" customHeight="true" outlineLevel="0" collapsed="false"/>
    <row r="6220" customFormat="false" ht="15" hidden="false" customHeight="true" outlineLevel="0" collapsed="false"/>
    <row r="6221" customFormat="false" ht="15" hidden="false" customHeight="true" outlineLevel="0" collapsed="false"/>
    <row r="6222" customFormat="false" ht="15" hidden="false" customHeight="true" outlineLevel="0" collapsed="false"/>
    <row r="6223" customFormat="false" ht="15" hidden="false" customHeight="true" outlineLevel="0" collapsed="false"/>
    <row r="6224" customFormat="false" ht="15" hidden="false" customHeight="true" outlineLevel="0" collapsed="false"/>
    <row r="6225" customFormat="false" ht="15" hidden="false" customHeight="true" outlineLevel="0" collapsed="false"/>
    <row r="6226" customFormat="false" ht="15" hidden="false" customHeight="true" outlineLevel="0" collapsed="false"/>
    <row r="6227" customFormat="false" ht="15" hidden="false" customHeight="true" outlineLevel="0" collapsed="false"/>
    <row r="6228" customFormat="false" ht="15" hidden="false" customHeight="true" outlineLevel="0" collapsed="false"/>
    <row r="6229" customFormat="false" ht="15" hidden="false" customHeight="true" outlineLevel="0" collapsed="false"/>
    <row r="6230" customFormat="false" ht="15" hidden="false" customHeight="true" outlineLevel="0" collapsed="false"/>
    <row r="6231" customFormat="false" ht="15" hidden="false" customHeight="true" outlineLevel="0" collapsed="false"/>
    <row r="6232" customFormat="false" ht="15" hidden="false" customHeight="true" outlineLevel="0" collapsed="false"/>
    <row r="6233" customFormat="false" ht="15" hidden="false" customHeight="true" outlineLevel="0" collapsed="false"/>
    <row r="6234" customFormat="false" ht="15" hidden="false" customHeight="true" outlineLevel="0" collapsed="false"/>
    <row r="6235" customFormat="false" ht="15" hidden="false" customHeight="true" outlineLevel="0" collapsed="false"/>
    <row r="6236" customFormat="false" ht="15" hidden="false" customHeight="true" outlineLevel="0" collapsed="false"/>
    <row r="6237" customFormat="false" ht="15" hidden="false" customHeight="true" outlineLevel="0" collapsed="false"/>
    <row r="6238" customFormat="false" ht="15" hidden="false" customHeight="true" outlineLevel="0" collapsed="false"/>
    <row r="6239" customFormat="false" ht="15" hidden="false" customHeight="true" outlineLevel="0" collapsed="false"/>
    <row r="6240" customFormat="false" ht="15" hidden="false" customHeight="true" outlineLevel="0" collapsed="false"/>
    <row r="6241" customFormat="false" ht="15" hidden="false" customHeight="true" outlineLevel="0" collapsed="false"/>
    <row r="6242" customFormat="false" ht="15" hidden="false" customHeight="true" outlineLevel="0" collapsed="false"/>
    <row r="6243" customFormat="false" ht="15" hidden="false" customHeight="true" outlineLevel="0" collapsed="false"/>
    <row r="6244" customFormat="false" ht="15" hidden="false" customHeight="true" outlineLevel="0" collapsed="false"/>
    <row r="6245" customFormat="false" ht="15" hidden="false" customHeight="true" outlineLevel="0" collapsed="false"/>
    <row r="6246" customFormat="false" ht="15" hidden="false" customHeight="true" outlineLevel="0" collapsed="false"/>
    <row r="6247" customFormat="false" ht="15" hidden="false" customHeight="true" outlineLevel="0" collapsed="false"/>
    <row r="6248" customFormat="false" ht="15" hidden="false" customHeight="true" outlineLevel="0" collapsed="false"/>
    <row r="6249" customFormat="false" ht="15" hidden="false" customHeight="true" outlineLevel="0" collapsed="false"/>
    <row r="6250" customFormat="false" ht="15" hidden="false" customHeight="true" outlineLevel="0" collapsed="false"/>
    <row r="6251" customFormat="false" ht="15" hidden="false" customHeight="true" outlineLevel="0" collapsed="false"/>
    <row r="6252" customFormat="false" ht="15" hidden="false" customHeight="true" outlineLevel="0" collapsed="false"/>
    <row r="6253" customFormat="false" ht="15" hidden="false" customHeight="true" outlineLevel="0" collapsed="false"/>
    <row r="6254" customFormat="false" ht="15" hidden="false" customHeight="true" outlineLevel="0" collapsed="false"/>
    <row r="6255" customFormat="false" ht="15" hidden="false" customHeight="true" outlineLevel="0" collapsed="false"/>
    <row r="6256" customFormat="false" ht="15" hidden="false" customHeight="true" outlineLevel="0" collapsed="false"/>
    <row r="6257" customFormat="false" ht="15" hidden="false" customHeight="true" outlineLevel="0" collapsed="false"/>
    <row r="6258" customFormat="false" ht="15" hidden="false" customHeight="true" outlineLevel="0" collapsed="false"/>
    <row r="6259" customFormat="false" ht="15" hidden="false" customHeight="true" outlineLevel="0" collapsed="false"/>
    <row r="6260" customFormat="false" ht="15" hidden="false" customHeight="true" outlineLevel="0" collapsed="false"/>
    <row r="6261" customFormat="false" ht="15" hidden="false" customHeight="true" outlineLevel="0" collapsed="false"/>
    <row r="6262" customFormat="false" ht="15" hidden="false" customHeight="true" outlineLevel="0" collapsed="false"/>
    <row r="6263" customFormat="false" ht="15" hidden="false" customHeight="true" outlineLevel="0" collapsed="false"/>
    <row r="6264" customFormat="false" ht="15" hidden="false" customHeight="true" outlineLevel="0" collapsed="false"/>
    <row r="6265" customFormat="false" ht="15" hidden="false" customHeight="true" outlineLevel="0" collapsed="false"/>
    <row r="6266" customFormat="false" ht="15" hidden="false" customHeight="true" outlineLevel="0" collapsed="false"/>
    <row r="6267" customFormat="false" ht="15" hidden="false" customHeight="true" outlineLevel="0" collapsed="false"/>
    <row r="6268" customFormat="false" ht="15" hidden="false" customHeight="true" outlineLevel="0" collapsed="false"/>
    <row r="6269" customFormat="false" ht="15" hidden="false" customHeight="true" outlineLevel="0" collapsed="false"/>
    <row r="6270" customFormat="false" ht="15" hidden="false" customHeight="true" outlineLevel="0" collapsed="false"/>
    <row r="6271" customFormat="false" ht="15" hidden="false" customHeight="true" outlineLevel="0" collapsed="false"/>
    <row r="6272" customFormat="false" ht="15" hidden="false" customHeight="true" outlineLevel="0" collapsed="false"/>
    <row r="6273" customFormat="false" ht="15" hidden="false" customHeight="true" outlineLevel="0" collapsed="false"/>
    <row r="6274" customFormat="false" ht="15" hidden="false" customHeight="true" outlineLevel="0" collapsed="false"/>
    <row r="6275" customFormat="false" ht="15" hidden="false" customHeight="true" outlineLevel="0" collapsed="false"/>
    <row r="6276" customFormat="false" ht="15" hidden="false" customHeight="true" outlineLevel="0" collapsed="false"/>
    <row r="6277" customFormat="false" ht="15" hidden="false" customHeight="true" outlineLevel="0" collapsed="false"/>
    <row r="6278" customFormat="false" ht="15" hidden="false" customHeight="true" outlineLevel="0" collapsed="false"/>
    <row r="6279" customFormat="false" ht="15" hidden="false" customHeight="true" outlineLevel="0" collapsed="false"/>
    <row r="6280" customFormat="false" ht="15" hidden="false" customHeight="true" outlineLevel="0" collapsed="false"/>
    <row r="6281" customFormat="false" ht="15" hidden="false" customHeight="true" outlineLevel="0" collapsed="false"/>
    <row r="6282" customFormat="false" ht="15" hidden="false" customHeight="true" outlineLevel="0" collapsed="false"/>
    <row r="6283" customFormat="false" ht="15" hidden="false" customHeight="true" outlineLevel="0" collapsed="false"/>
    <row r="6284" customFormat="false" ht="15" hidden="false" customHeight="true" outlineLevel="0" collapsed="false"/>
    <row r="6285" customFormat="false" ht="15" hidden="false" customHeight="true" outlineLevel="0" collapsed="false"/>
    <row r="6286" customFormat="false" ht="15" hidden="false" customHeight="true" outlineLevel="0" collapsed="false"/>
    <row r="6287" customFormat="false" ht="15" hidden="false" customHeight="true" outlineLevel="0" collapsed="false"/>
    <row r="6288" customFormat="false" ht="15" hidden="false" customHeight="true" outlineLevel="0" collapsed="false"/>
    <row r="6289" customFormat="false" ht="15" hidden="false" customHeight="true" outlineLevel="0" collapsed="false"/>
    <row r="6290" customFormat="false" ht="15" hidden="false" customHeight="true" outlineLevel="0" collapsed="false"/>
    <row r="6291" customFormat="false" ht="15" hidden="false" customHeight="true" outlineLevel="0" collapsed="false"/>
    <row r="6292" customFormat="false" ht="15" hidden="false" customHeight="true" outlineLevel="0" collapsed="false"/>
    <row r="6293" customFormat="false" ht="15" hidden="false" customHeight="true" outlineLevel="0" collapsed="false"/>
    <row r="6294" customFormat="false" ht="15" hidden="false" customHeight="true" outlineLevel="0" collapsed="false"/>
    <row r="6295" customFormat="false" ht="15" hidden="false" customHeight="true" outlineLevel="0" collapsed="false"/>
    <row r="6296" customFormat="false" ht="15" hidden="false" customHeight="true" outlineLevel="0" collapsed="false"/>
    <row r="6297" customFormat="false" ht="15" hidden="false" customHeight="true" outlineLevel="0" collapsed="false"/>
    <row r="6298" customFormat="false" ht="15" hidden="false" customHeight="true" outlineLevel="0" collapsed="false"/>
    <row r="6299" customFormat="false" ht="15" hidden="false" customHeight="true" outlineLevel="0" collapsed="false"/>
    <row r="6300" customFormat="false" ht="15" hidden="false" customHeight="true" outlineLevel="0" collapsed="false"/>
    <row r="6301" customFormat="false" ht="15" hidden="false" customHeight="true" outlineLevel="0" collapsed="false"/>
    <row r="6302" customFormat="false" ht="15" hidden="false" customHeight="true" outlineLevel="0" collapsed="false"/>
    <row r="6303" customFormat="false" ht="15" hidden="false" customHeight="true" outlineLevel="0" collapsed="false"/>
    <row r="6304" customFormat="false" ht="15" hidden="false" customHeight="true" outlineLevel="0" collapsed="false"/>
    <row r="6305" customFormat="false" ht="15" hidden="false" customHeight="true" outlineLevel="0" collapsed="false"/>
    <row r="6306" customFormat="false" ht="15" hidden="false" customHeight="true" outlineLevel="0" collapsed="false"/>
    <row r="6307" customFormat="false" ht="15" hidden="false" customHeight="true" outlineLevel="0" collapsed="false"/>
    <row r="6308" customFormat="false" ht="15" hidden="false" customHeight="true" outlineLevel="0" collapsed="false"/>
    <row r="6309" customFormat="false" ht="15" hidden="false" customHeight="true" outlineLevel="0" collapsed="false"/>
    <row r="6310" customFormat="false" ht="15" hidden="false" customHeight="true" outlineLevel="0" collapsed="false"/>
    <row r="6311" customFormat="false" ht="15" hidden="false" customHeight="true" outlineLevel="0" collapsed="false"/>
    <row r="6312" customFormat="false" ht="15" hidden="false" customHeight="true" outlineLevel="0" collapsed="false"/>
    <row r="6313" customFormat="false" ht="15" hidden="false" customHeight="true" outlineLevel="0" collapsed="false"/>
    <row r="6314" customFormat="false" ht="15" hidden="false" customHeight="true" outlineLevel="0" collapsed="false"/>
    <row r="6315" customFormat="false" ht="15" hidden="false" customHeight="true" outlineLevel="0" collapsed="false"/>
    <row r="6316" customFormat="false" ht="15" hidden="false" customHeight="true" outlineLevel="0" collapsed="false"/>
    <row r="6317" customFormat="false" ht="15" hidden="false" customHeight="true" outlineLevel="0" collapsed="false"/>
    <row r="6318" customFormat="false" ht="15" hidden="false" customHeight="true" outlineLevel="0" collapsed="false"/>
    <row r="6319" customFormat="false" ht="15" hidden="false" customHeight="true" outlineLevel="0" collapsed="false"/>
    <row r="6320" customFormat="false" ht="15" hidden="false" customHeight="true" outlineLevel="0" collapsed="false"/>
    <row r="6321" customFormat="false" ht="15" hidden="false" customHeight="true" outlineLevel="0" collapsed="false"/>
    <row r="6322" customFormat="false" ht="15" hidden="false" customHeight="true" outlineLevel="0" collapsed="false"/>
    <row r="6323" customFormat="false" ht="15" hidden="false" customHeight="true" outlineLevel="0" collapsed="false"/>
    <row r="6324" customFormat="false" ht="15" hidden="false" customHeight="true" outlineLevel="0" collapsed="false"/>
    <row r="6325" customFormat="false" ht="15" hidden="false" customHeight="true" outlineLevel="0" collapsed="false"/>
    <row r="6326" customFormat="false" ht="15" hidden="false" customHeight="true" outlineLevel="0" collapsed="false"/>
    <row r="6327" customFormat="false" ht="15" hidden="false" customHeight="true" outlineLevel="0" collapsed="false"/>
    <row r="6328" customFormat="false" ht="15" hidden="false" customHeight="true" outlineLevel="0" collapsed="false"/>
    <row r="6329" customFormat="false" ht="15" hidden="false" customHeight="true" outlineLevel="0" collapsed="false"/>
    <row r="6330" customFormat="false" ht="15" hidden="false" customHeight="true" outlineLevel="0" collapsed="false"/>
    <row r="6331" customFormat="false" ht="15" hidden="false" customHeight="true" outlineLevel="0" collapsed="false"/>
    <row r="6332" customFormat="false" ht="15" hidden="false" customHeight="true" outlineLevel="0" collapsed="false"/>
    <row r="6333" customFormat="false" ht="15" hidden="false" customHeight="true" outlineLevel="0" collapsed="false"/>
    <row r="6334" customFormat="false" ht="15" hidden="false" customHeight="true" outlineLevel="0" collapsed="false"/>
    <row r="6335" customFormat="false" ht="15" hidden="false" customHeight="true" outlineLevel="0" collapsed="false"/>
    <row r="6336" customFormat="false" ht="15" hidden="false" customHeight="true" outlineLevel="0" collapsed="false"/>
    <row r="6337" customFormat="false" ht="15" hidden="false" customHeight="true" outlineLevel="0" collapsed="false"/>
    <row r="6338" customFormat="false" ht="15" hidden="false" customHeight="true" outlineLevel="0" collapsed="false"/>
    <row r="6339" customFormat="false" ht="15" hidden="false" customHeight="true" outlineLevel="0" collapsed="false"/>
    <row r="6340" customFormat="false" ht="15" hidden="false" customHeight="true" outlineLevel="0" collapsed="false"/>
    <row r="6341" customFormat="false" ht="15" hidden="false" customHeight="true" outlineLevel="0" collapsed="false"/>
    <row r="6342" customFormat="false" ht="15" hidden="false" customHeight="true" outlineLevel="0" collapsed="false"/>
    <row r="6343" customFormat="false" ht="15" hidden="false" customHeight="true" outlineLevel="0" collapsed="false"/>
    <row r="6344" customFormat="false" ht="15" hidden="false" customHeight="true" outlineLevel="0" collapsed="false"/>
    <row r="6345" customFormat="false" ht="15" hidden="false" customHeight="true" outlineLevel="0" collapsed="false"/>
    <row r="6346" customFormat="false" ht="15" hidden="false" customHeight="true" outlineLevel="0" collapsed="false"/>
    <row r="6347" customFormat="false" ht="15" hidden="false" customHeight="true" outlineLevel="0" collapsed="false"/>
    <row r="6348" customFormat="false" ht="15" hidden="false" customHeight="true" outlineLevel="0" collapsed="false"/>
    <row r="6349" customFormat="false" ht="15" hidden="false" customHeight="true" outlineLevel="0" collapsed="false"/>
    <row r="6350" customFormat="false" ht="15" hidden="false" customHeight="true" outlineLevel="0" collapsed="false"/>
    <row r="6351" customFormat="false" ht="15" hidden="false" customHeight="true" outlineLevel="0" collapsed="false"/>
    <row r="6352" customFormat="false" ht="15" hidden="false" customHeight="true" outlineLevel="0" collapsed="false"/>
    <row r="6353" customFormat="false" ht="15" hidden="false" customHeight="true" outlineLevel="0" collapsed="false"/>
    <row r="6354" customFormat="false" ht="15" hidden="false" customHeight="true" outlineLevel="0" collapsed="false"/>
    <row r="6355" customFormat="false" ht="15" hidden="false" customHeight="true" outlineLevel="0" collapsed="false"/>
    <row r="6356" customFormat="false" ht="15" hidden="false" customHeight="true" outlineLevel="0" collapsed="false"/>
    <row r="6357" customFormat="false" ht="15" hidden="false" customHeight="true" outlineLevel="0" collapsed="false"/>
    <row r="6358" customFormat="false" ht="15" hidden="false" customHeight="true" outlineLevel="0" collapsed="false"/>
    <row r="6359" customFormat="false" ht="15" hidden="false" customHeight="true" outlineLevel="0" collapsed="false"/>
    <row r="6360" customFormat="false" ht="15" hidden="false" customHeight="true" outlineLevel="0" collapsed="false"/>
    <row r="6361" customFormat="false" ht="15" hidden="false" customHeight="true" outlineLevel="0" collapsed="false"/>
    <row r="6362" customFormat="false" ht="15" hidden="false" customHeight="true" outlineLevel="0" collapsed="false"/>
    <row r="6363" customFormat="false" ht="15" hidden="false" customHeight="true" outlineLevel="0" collapsed="false"/>
    <row r="6364" customFormat="false" ht="15" hidden="false" customHeight="true" outlineLevel="0" collapsed="false"/>
    <row r="6365" customFormat="false" ht="15" hidden="false" customHeight="true" outlineLevel="0" collapsed="false"/>
    <row r="6366" customFormat="false" ht="15" hidden="false" customHeight="true" outlineLevel="0" collapsed="false"/>
    <row r="6367" customFormat="false" ht="15" hidden="false" customHeight="true" outlineLevel="0" collapsed="false"/>
    <row r="6368" customFormat="false" ht="15" hidden="false" customHeight="true" outlineLevel="0" collapsed="false"/>
    <row r="6369" customFormat="false" ht="15" hidden="false" customHeight="true" outlineLevel="0" collapsed="false"/>
    <row r="6370" customFormat="false" ht="15" hidden="false" customHeight="true" outlineLevel="0" collapsed="false"/>
    <row r="6371" customFormat="false" ht="15" hidden="false" customHeight="true" outlineLevel="0" collapsed="false"/>
    <row r="6372" customFormat="false" ht="15" hidden="false" customHeight="true" outlineLevel="0" collapsed="false"/>
    <row r="6373" customFormat="false" ht="15" hidden="false" customHeight="true" outlineLevel="0" collapsed="false"/>
    <row r="6374" customFormat="false" ht="15" hidden="false" customHeight="true" outlineLevel="0" collapsed="false"/>
    <row r="6375" customFormat="false" ht="15" hidden="false" customHeight="true" outlineLevel="0" collapsed="false"/>
    <row r="6376" customFormat="false" ht="15" hidden="false" customHeight="true" outlineLevel="0" collapsed="false"/>
    <row r="6377" customFormat="false" ht="15" hidden="false" customHeight="true" outlineLevel="0" collapsed="false"/>
    <row r="6378" customFormat="false" ht="15" hidden="false" customHeight="true" outlineLevel="0" collapsed="false"/>
    <row r="6379" customFormat="false" ht="15" hidden="false" customHeight="true" outlineLevel="0" collapsed="false"/>
    <row r="6380" customFormat="false" ht="15" hidden="false" customHeight="true" outlineLevel="0" collapsed="false"/>
    <row r="6381" customFormat="false" ht="15" hidden="false" customHeight="true" outlineLevel="0" collapsed="false"/>
    <row r="6382" customFormat="false" ht="15" hidden="false" customHeight="true" outlineLevel="0" collapsed="false"/>
    <row r="6383" customFormat="false" ht="15" hidden="false" customHeight="true" outlineLevel="0" collapsed="false"/>
    <row r="6384" customFormat="false" ht="15" hidden="false" customHeight="true" outlineLevel="0" collapsed="false"/>
    <row r="6385" customFormat="false" ht="15" hidden="false" customHeight="true" outlineLevel="0" collapsed="false"/>
    <row r="6386" customFormat="false" ht="15" hidden="false" customHeight="true" outlineLevel="0" collapsed="false"/>
    <row r="6387" customFormat="false" ht="15" hidden="false" customHeight="true" outlineLevel="0" collapsed="false"/>
    <row r="6388" customFormat="false" ht="15" hidden="false" customHeight="true" outlineLevel="0" collapsed="false"/>
    <row r="6389" customFormat="false" ht="15" hidden="false" customHeight="true" outlineLevel="0" collapsed="false"/>
    <row r="6390" customFormat="false" ht="15" hidden="false" customHeight="true" outlineLevel="0" collapsed="false"/>
    <row r="6391" customFormat="false" ht="15" hidden="false" customHeight="true" outlineLevel="0" collapsed="false"/>
    <row r="6392" customFormat="false" ht="15" hidden="false" customHeight="true" outlineLevel="0" collapsed="false"/>
    <row r="6393" customFormat="false" ht="15" hidden="false" customHeight="true" outlineLevel="0" collapsed="false"/>
    <row r="6394" customFormat="false" ht="15" hidden="false" customHeight="true" outlineLevel="0" collapsed="false"/>
    <row r="6395" customFormat="false" ht="15" hidden="false" customHeight="true" outlineLevel="0" collapsed="false"/>
    <row r="6396" customFormat="false" ht="15" hidden="false" customHeight="true" outlineLevel="0" collapsed="false"/>
    <row r="6397" customFormat="false" ht="15" hidden="false" customHeight="true" outlineLevel="0" collapsed="false"/>
    <row r="6398" customFormat="false" ht="15" hidden="false" customHeight="true" outlineLevel="0" collapsed="false"/>
    <row r="6399" customFormat="false" ht="15" hidden="false" customHeight="true" outlineLevel="0" collapsed="false"/>
    <row r="6400" customFormat="false" ht="15" hidden="false" customHeight="true" outlineLevel="0" collapsed="false"/>
    <row r="6401" customFormat="false" ht="15" hidden="false" customHeight="true" outlineLevel="0" collapsed="false"/>
    <row r="6402" customFormat="false" ht="15" hidden="false" customHeight="true" outlineLevel="0" collapsed="false"/>
    <row r="6403" customFormat="false" ht="15" hidden="false" customHeight="true" outlineLevel="0" collapsed="false"/>
    <row r="6404" customFormat="false" ht="15" hidden="false" customHeight="true" outlineLevel="0" collapsed="false"/>
    <row r="6405" customFormat="false" ht="15" hidden="false" customHeight="true" outlineLevel="0" collapsed="false"/>
    <row r="6406" customFormat="false" ht="15" hidden="false" customHeight="true" outlineLevel="0" collapsed="false"/>
    <row r="6407" customFormat="false" ht="15" hidden="false" customHeight="true" outlineLevel="0" collapsed="false"/>
    <row r="6408" customFormat="false" ht="15" hidden="false" customHeight="true" outlineLevel="0" collapsed="false"/>
    <row r="6409" customFormat="false" ht="15" hidden="false" customHeight="true" outlineLevel="0" collapsed="false"/>
    <row r="6410" customFormat="false" ht="15" hidden="false" customHeight="true" outlineLevel="0" collapsed="false"/>
    <row r="6411" customFormat="false" ht="15" hidden="false" customHeight="true" outlineLevel="0" collapsed="false"/>
    <row r="6412" customFormat="false" ht="15" hidden="false" customHeight="true" outlineLevel="0" collapsed="false"/>
    <row r="6413" customFormat="false" ht="15" hidden="false" customHeight="true" outlineLevel="0" collapsed="false"/>
    <row r="6414" customFormat="false" ht="15" hidden="false" customHeight="true" outlineLevel="0" collapsed="false"/>
    <row r="6415" customFormat="false" ht="15" hidden="false" customHeight="true" outlineLevel="0" collapsed="false"/>
    <row r="6416" customFormat="false" ht="15" hidden="false" customHeight="true" outlineLevel="0" collapsed="false"/>
    <row r="6417" customFormat="false" ht="15" hidden="false" customHeight="true" outlineLevel="0" collapsed="false"/>
    <row r="6418" customFormat="false" ht="15" hidden="false" customHeight="true" outlineLevel="0" collapsed="false"/>
    <row r="6419" customFormat="false" ht="15" hidden="false" customHeight="true" outlineLevel="0" collapsed="false"/>
    <row r="6420" customFormat="false" ht="15" hidden="false" customHeight="true" outlineLevel="0" collapsed="false"/>
    <row r="6421" customFormat="false" ht="15" hidden="false" customHeight="true" outlineLevel="0" collapsed="false"/>
    <row r="6422" customFormat="false" ht="15" hidden="false" customHeight="true" outlineLevel="0" collapsed="false"/>
    <row r="6423" customFormat="false" ht="15" hidden="false" customHeight="true" outlineLevel="0" collapsed="false"/>
    <row r="6424" customFormat="false" ht="15" hidden="false" customHeight="true" outlineLevel="0" collapsed="false"/>
    <row r="6425" customFormat="false" ht="15" hidden="false" customHeight="true" outlineLevel="0" collapsed="false"/>
    <row r="6426" customFormat="false" ht="15" hidden="false" customHeight="true" outlineLevel="0" collapsed="false"/>
    <row r="6427" customFormat="false" ht="15" hidden="false" customHeight="true" outlineLevel="0" collapsed="false"/>
    <row r="6428" customFormat="false" ht="15" hidden="false" customHeight="true" outlineLevel="0" collapsed="false"/>
    <row r="6429" customFormat="false" ht="15" hidden="false" customHeight="true" outlineLevel="0" collapsed="false"/>
    <row r="6430" customFormat="false" ht="15" hidden="false" customHeight="true" outlineLevel="0" collapsed="false"/>
    <row r="6431" customFormat="false" ht="15" hidden="false" customHeight="true" outlineLevel="0" collapsed="false"/>
    <row r="6432" customFormat="false" ht="15" hidden="false" customHeight="true" outlineLevel="0" collapsed="false"/>
    <row r="6433" customFormat="false" ht="15" hidden="false" customHeight="true" outlineLevel="0" collapsed="false"/>
    <row r="6434" customFormat="false" ht="15" hidden="false" customHeight="true" outlineLevel="0" collapsed="false"/>
    <row r="6435" customFormat="false" ht="15" hidden="false" customHeight="true" outlineLevel="0" collapsed="false"/>
    <row r="6436" customFormat="false" ht="15" hidden="false" customHeight="true" outlineLevel="0" collapsed="false"/>
    <row r="6437" customFormat="false" ht="15" hidden="false" customHeight="true" outlineLevel="0" collapsed="false"/>
    <row r="6438" customFormat="false" ht="15" hidden="false" customHeight="true" outlineLevel="0" collapsed="false"/>
    <row r="6439" customFormat="false" ht="15" hidden="false" customHeight="true" outlineLevel="0" collapsed="false"/>
    <row r="6440" customFormat="false" ht="15" hidden="false" customHeight="true" outlineLevel="0" collapsed="false"/>
    <row r="6441" customFormat="false" ht="15" hidden="false" customHeight="true" outlineLevel="0" collapsed="false"/>
    <row r="6442" customFormat="false" ht="15" hidden="false" customHeight="true" outlineLevel="0" collapsed="false"/>
    <row r="6443" customFormat="false" ht="15" hidden="false" customHeight="true" outlineLevel="0" collapsed="false"/>
    <row r="6444" customFormat="false" ht="15" hidden="false" customHeight="true" outlineLevel="0" collapsed="false"/>
    <row r="6445" customFormat="false" ht="15" hidden="false" customHeight="true" outlineLevel="0" collapsed="false"/>
    <row r="6446" customFormat="false" ht="15" hidden="false" customHeight="true" outlineLevel="0" collapsed="false"/>
    <row r="6447" customFormat="false" ht="15" hidden="false" customHeight="true" outlineLevel="0" collapsed="false"/>
    <row r="6448" customFormat="false" ht="15" hidden="false" customHeight="true" outlineLevel="0" collapsed="false"/>
    <row r="6449" customFormat="false" ht="15" hidden="false" customHeight="true" outlineLevel="0" collapsed="false"/>
    <row r="6450" customFormat="false" ht="15" hidden="false" customHeight="true" outlineLevel="0" collapsed="false"/>
    <row r="6451" customFormat="false" ht="15" hidden="false" customHeight="true" outlineLevel="0" collapsed="false"/>
    <row r="6452" customFormat="false" ht="15" hidden="false" customHeight="true" outlineLevel="0" collapsed="false"/>
    <row r="6453" customFormat="false" ht="15" hidden="false" customHeight="true" outlineLevel="0" collapsed="false"/>
    <row r="6454" customFormat="false" ht="15" hidden="false" customHeight="true" outlineLevel="0" collapsed="false"/>
    <row r="6455" customFormat="false" ht="15" hidden="false" customHeight="true" outlineLevel="0" collapsed="false"/>
    <row r="6456" customFormat="false" ht="15" hidden="false" customHeight="true" outlineLevel="0" collapsed="false"/>
    <row r="6457" customFormat="false" ht="15" hidden="false" customHeight="true" outlineLevel="0" collapsed="false"/>
    <row r="6458" customFormat="false" ht="15" hidden="false" customHeight="true" outlineLevel="0" collapsed="false"/>
    <row r="6459" customFormat="false" ht="15" hidden="false" customHeight="true" outlineLevel="0" collapsed="false"/>
    <row r="6460" customFormat="false" ht="15" hidden="false" customHeight="true" outlineLevel="0" collapsed="false"/>
    <row r="6461" customFormat="false" ht="15" hidden="false" customHeight="true" outlineLevel="0" collapsed="false"/>
    <row r="6462" customFormat="false" ht="15" hidden="false" customHeight="true" outlineLevel="0" collapsed="false"/>
    <row r="6463" customFormat="false" ht="15" hidden="false" customHeight="true" outlineLevel="0" collapsed="false"/>
    <row r="6464" customFormat="false" ht="15" hidden="false" customHeight="true" outlineLevel="0" collapsed="false"/>
    <row r="6465" customFormat="false" ht="15" hidden="false" customHeight="true" outlineLevel="0" collapsed="false"/>
    <row r="6466" customFormat="false" ht="15" hidden="false" customHeight="true" outlineLevel="0" collapsed="false"/>
    <row r="6467" customFormat="false" ht="15" hidden="false" customHeight="true" outlineLevel="0" collapsed="false"/>
    <row r="6468" customFormat="false" ht="15" hidden="false" customHeight="true" outlineLevel="0" collapsed="false"/>
    <row r="6469" customFormat="false" ht="15" hidden="false" customHeight="true" outlineLevel="0" collapsed="false"/>
    <row r="6470" customFormat="false" ht="15" hidden="false" customHeight="true" outlineLevel="0" collapsed="false"/>
    <row r="6471" customFormat="false" ht="15" hidden="false" customHeight="true" outlineLevel="0" collapsed="false"/>
    <row r="6472" customFormat="false" ht="15" hidden="false" customHeight="true" outlineLevel="0" collapsed="false"/>
    <row r="6473" customFormat="false" ht="15" hidden="false" customHeight="true" outlineLevel="0" collapsed="false"/>
    <row r="6474" customFormat="false" ht="15" hidden="false" customHeight="true" outlineLevel="0" collapsed="false"/>
    <row r="6475" customFormat="false" ht="15" hidden="false" customHeight="true" outlineLevel="0" collapsed="false"/>
    <row r="6476" customFormat="false" ht="15" hidden="false" customHeight="true" outlineLevel="0" collapsed="false"/>
    <row r="6477" customFormat="false" ht="15" hidden="false" customHeight="true" outlineLevel="0" collapsed="false"/>
    <row r="6478" customFormat="false" ht="15" hidden="false" customHeight="true" outlineLevel="0" collapsed="false"/>
    <row r="6479" customFormat="false" ht="15" hidden="false" customHeight="true" outlineLevel="0" collapsed="false"/>
    <row r="6480" customFormat="false" ht="15" hidden="false" customHeight="true" outlineLevel="0" collapsed="false"/>
    <row r="6481" customFormat="false" ht="15" hidden="false" customHeight="true" outlineLevel="0" collapsed="false"/>
    <row r="6482" customFormat="false" ht="15" hidden="false" customHeight="true" outlineLevel="0" collapsed="false"/>
    <row r="6483" customFormat="false" ht="15" hidden="false" customHeight="true" outlineLevel="0" collapsed="false"/>
    <row r="6484" customFormat="false" ht="15" hidden="false" customHeight="true" outlineLevel="0" collapsed="false"/>
    <row r="6485" customFormat="false" ht="15" hidden="false" customHeight="true" outlineLevel="0" collapsed="false"/>
    <row r="6486" customFormat="false" ht="15" hidden="false" customHeight="true" outlineLevel="0" collapsed="false"/>
    <row r="6487" customFormat="false" ht="15" hidden="false" customHeight="true" outlineLevel="0" collapsed="false"/>
    <row r="6488" customFormat="false" ht="15" hidden="false" customHeight="true" outlineLevel="0" collapsed="false"/>
    <row r="6489" customFormat="false" ht="15" hidden="false" customHeight="true" outlineLevel="0" collapsed="false"/>
    <row r="6490" customFormat="false" ht="15" hidden="false" customHeight="true" outlineLevel="0" collapsed="false"/>
    <row r="6491" customFormat="false" ht="15" hidden="false" customHeight="true" outlineLevel="0" collapsed="false"/>
    <row r="6492" customFormat="false" ht="15" hidden="false" customHeight="true" outlineLevel="0" collapsed="false"/>
    <row r="6493" customFormat="false" ht="15" hidden="false" customHeight="true" outlineLevel="0" collapsed="false"/>
    <row r="6494" customFormat="false" ht="15" hidden="false" customHeight="true" outlineLevel="0" collapsed="false"/>
    <row r="6495" customFormat="false" ht="15" hidden="false" customHeight="true" outlineLevel="0" collapsed="false"/>
    <row r="6496" customFormat="false" ht="15" hidden="false" customHeight="true" outlineLevel="0" collapsed="false"/>
    <row r="6497" customFormat="false" ht="15" hidden="false" customHeight="true" outlineLevel="0" collapsed="false"/>
    <row r="6498" customFormat="false" ht="15" hidden="false" customHeight="true" outlineLevel="0" collapsed="false"/>
    <row r="6499" customFormat="false" ht="15" hidden="false" customHeight="true" outlineLevel="0" collapsed="false"/>
    <row r="6500" customFormat="false" ht="15" hidden="false" customHeight="true" outlineLevel="0" collapsed="false"/>
    <row r="6501" customFormat="false" ht="15" hidden="false" customHeight="true" outlineLevel="0" collapsed="false"/>
    <row r="6502" customFormat="false" ht="15" hidden="false" customHeight="true" outlineLevel="0" collapsed="false"/>
    <row r="6503" customFormat="false" ht="15" hidden="false" customHeight="true" outlineLevel="0" collapsed="false"/>
    <row r="6504" customFormat="false" ht="15" hidden="false" customHeight="true" outlineLevel="0" collapsed="false"/>
    <row r="6505" customFormat="false" ht="15" hidden="false" customHeight="true" outlineLevel="0" collapsed="false"/>
    <row r="6506" customFormat="false" ht="15" hidden="false" customHeight="true" outlineLevel="0" collapsed="false"/>
    <row r="6507" customFormat="false" ht="15" hidden="false" customHeight="true" outlineLevel="0" collapsed="false"/>
    <row r="6508" customFormat="false" ht="15" hidden="false" customHeight="true" outlineLevel="0" collapsed="false"/>
    <row r="6509" customFormat="false" ht="15" hidden="false" customHeight="true" outlineLevel="0" collapsed="false"/>
    <row r="6510" customFormat="false" ht="15" hidden="false" customHeight="true" outlineLevel="0" collapsed="false"/>
    <row r="6511" customFormat="false" ht="15" hidden="false" customHeight="true" outlineLevel="0" collapsed="false"/>
    <row r="6512" customFormat="false" ht="15" hidden="false" customHeight="true" outlineLevel="0" collapsed="false"/>
    <row r="6513" customFormat="false" ht="15" hidden="false" customHeight="true" outlineLevel="0" collapsed="false"/>
    <row r="6514" customFormat="false" ht="15" hidden="false" customHeight="true" outlineLevel="0" collapsed="false"/>
    <row r="6515" customFormat="false" ht="15" hidden="false" customHeight="true" outlineLevel="0" collapsed="false"/>
    <row r="6516" customFormat="false" ht="15" hidden="false" customHeight="true" outlineLevel="0" collapsed="false"/>
    <row r="6517" customFormat="false" ht="15" hidden="false" customHeight="true" outlineLevel="0" collapsed="false"/>
    <row r="6518" customFormat="false" ht="15" hidden="false" customHeight="true" outlineLevel="0" collapsed="false"/>
    <row r="6519" customFormat="false" ht="15" hidden="false" customHeight="true" outlineLevel="0" collapsed="false"/>
    <row r="6520" customFormat="false" ht="15" hidden="false" customHeight="true" outlineLevel="0" collapsed="false"/>
    <row r="6521" customFormat="false" ht="15" hidden="false" customHeight="true" outlineLevel="0" collapsed="false"/>
    <row r="6522" customFormat="false" ht="15" hidden="false" customHeight="true" outlineLevel="0" collapsed="false"/>
    <row r="6523" customFormat="false" ht="15" hidden="false" customHeight="true" outlineLevel="0" collapsed="false"/>
    <row r="6524" customFormat="false" ht="15" hidden="false" customHeight="true" outlineLevel="0" collapsed="false"/>
    <row r="6525" customFormat="false" ht="15" hidden="false" customHeight="true" outlineLevel="0" collapsed="false"/>
    <row r="6526" customFormat="false" ht="15" hidden="false" customHeight="true" outlineLevel="0" collapsed="false"/>
    <row r="6527" customFormat="false" ht="15" hidden="false" customHeight="true" outlineLevel="0" collapsed="false"/>
    <row r="6528" customFormat="false" ht="15" hidden="false" customHeight="true" outlineLevel="0" collapsed="false"/>
    <row r="6529" customFormat="false" ht="15" hidden="false" customHeight="true" outlineLevel="0" collapsed="false"/>
    <row r="6530" customFormat="false" ht="15" hidden="false" customHeight="true" outlineLevel="0" collapsed="false"/>
    <row r="6531" customFormat="false" ht="15" hidden="false" customHeight="true" outlineLevel="0" collapsed="false"/>
    <row r="6532" customFormat="false" ht="15" hidden="false" customHeight="true" outlineLevel="0" collapsed="false"/>
    <row r="6533" customFormat="false" ht="15" hidden="false" customHeight="true" outlineLevel="0" collapsed="false"/>
    <row r="6534" customFormat="false" ht="15" hidden="false" customHeight="true" outlineLevel="0" collapsed="false"/>
    <row r="6535" customFormat="false" ht="15" hidden="false" customHeight="true" outlineLevel="0" collapsed="false"/>
    <row r="6536" customFormat="false" ht="15" hidden="false" customHeight="true" outlineLevel="0" collapsed="false"/>
    <row r="6537" customFormat="false" ht="15" hidden="false" customHeight="true" outlineLevel="0" collapsed="false"/>
    <row r="6538" customFormat="false" ht="15" hidden="false" customHeight="true" outlineLevel="0" collapsed="false"/>
    <row r="6539" customFormat="false" ht="15" hidden="false" customHeight="true" outlineLevel="0" collapsed="false"/>
    <row r="6540" customFormat="false" ht="15" hidden="false" customHeight="true" outlineLevel="0" collapsed="false"/>
    <row r="6541" customFormat="false" ht="15" hidden="false" customHeight="true" outlineLevel="0" collapsed="false"/>
    <row r="6542" customFormat="false" ht="15" hidden="false" customHeight="true" outlineLevel="0" collapsed="false"/>
    <row r="6543" customFormat="false" ht="15" hidden="false" customHeight="true" outlineLevel="0" collapsed="false"/>
    <row r="6544" customFormat="false" ht="15" hidden="false" customHeight="true" outlineLevel="0" collapsed="false"/>
    <row r="6545" customFormat="false" ht="15" hidden="false" customHeight="true" outlineLevel="0" collapsed="false"/>
    <row r="6546" customFormat="false" ht="15" hidden="false" customHeight="true" outlineLevel="0" collapsed="false"/>
    <row r="6547" customFormat="false" ht="15" hidden="false" customHeight="true" outlineLevel="0" collapsed="false"/>
    <row r="6548" customFormat="false" ht="15" hidden="false" customHeight="true" outlineLevel="0" collapsed="false"/>
    <row r="6549" customFormat="false" ht="15" hidden="false" customHeight="true" outlineLevel="0" collapsed="false"/>
    <row r="6550" customFormat="false" ht="15" hidden="false" customHeight="true" outlineLevel="0" collapsed="false"/>
    <row r="6551" customFormat="false" ht="15" hidden="false" customHeight="true" outlineLevel="0" collapsed="false"/>
    <row r="6552" customFormat="false" ht="15" hidden="false" customHeight="true" outlineLevel="0" collapsed="false"/>
    <row r="6553" customFormat="false" ht="15" hidden="false" customHeight="true" outlineLevel="0" collapsed="false"/>
    <row r="6554" customFormat="false" ht="15" hidden="false" customHeight="true" outlineLevel="0" collapsed="false"/>
    <row r="6555" customFormat="false" ht="15" hidden="false" customHeight="true" outlineLevel="0" collapsed="false"/>
    <row r="6556" customFormat="false" ht="15" hidden="false" customHeight="true" outlineLevel="0" collapsed="false"/>
    <row r="6557" customFormat="false" ht="15" hidden="false" customHeight="true" outlineLevel="0" collapsed="false"/>
    <row r="6558" customFormat="false" ht="15" hidden="false" customHeight="true" outlineLevel="0" collapsed="false"/>
    <row r="6559" customFormat="false" ht="15" hidden="false" customHeight="true" outlineLevel="0" collapsed="false"/>
    <row r="6560" customFormat="false" ht="15" hidden="false" customHeight="true" outlineLevel="0" collapsed="false"/>
    <row r="6561" customFormat="false" ht="15" hidden="false" customHeight="true" outlineLevel="0" collapsed="false"/>
    <row r="6562" customFormat="false" ht="15" hidden="false" customHeight="true" outlineLevel="0" collapsed="false"/>
    <row r="6563" customFormat="false" ht="15" hidden="false" customHeight="true" outlineLevel="0" collapsed="false"/>
    <row r="6564" customFormat="false" ht="15" hidden="false" customHeight="true" outlineLevel="0" collapsed="false"/>
    <row r="6565" customFormat="false" ht="15" hidden="false" customHeight="true" outlineLevel="0" collapsed="false"/>
    <row r="6566" customFormat="false" ht="15" hidden="false" customHeight="true" outlineLevel="0" collapsed="false"/>
    <row r="6567" customFormat="false" ht="15" hidden="false" customHeight="true" outlineLevel="0" collapsed="false"/>
    <row r="6568" customFormat="false" ht="15" hidden="false" customHeight="true" outlineLevel="0" collapsed="false"/>
    <row r="6569" customFormat="false" ht="15" hidden="false" customHeight="true" outlineLevel="0" collapsed="false"/>
    <row r="6570" customFormat="false" ht="15" hidden="false" customHeight="true" outlineLevel="0" collapsed="false"/>
    <row r="6571" customFormat="false" ht="15" hidden="false" customHeight="true" outlineLevel="0" collapsed="false"/>
    <row r="6572" customFormat="false" ht="15" hidden="false" customHeight="true" outlineLevel="0" collapsed="false"/>
    <row r="6573" customFormat="false" ht="15" hidden="false" customHeight="true" outlineLevel="0" collapsed="false"/>
    <row r="6574" customFormat="false" ht="15" hidden="false" customHeight="true" outlineLevel="0" collapsed="false"/>
    <row r="6575" customFormat="false" ht="15" hidden="false" customHeight="true" outlineLevel="0" collapsed="false"/>
    <row r="6576" customFormat="false" ht="15" hidden="false" customHeight="true" outlineLevel="0" collapsed="false"/>
    <row r="6577" customFormat="false" ht="15" hidden="false" customHeight="true" outlineLevel="0" collapsed="false"/>
    <row r="6578" customFormat="false" ht="15" hidden="false" customHeight="true" outlineLevel="0" collapsed="false"/>
    <row r="6579" customFormat="false" ht="15" hidden="false" customHeight="true" outlineLevel="0" collapsed="false"/>
    <row r="6580" customFormat="false" ht="15" hidden="false" customHeight="true" outlineLevel="0" collapsed="false"/>
    <row r="6581" customFormat="false" ht="15" hidden="false" customHeight="true" outlineLevel="0" collapsed="false"/>
    <row r="6582" customFormat="false" ht="15" hidden="false" customHeight="true" outlineLevel="0" collapsed="false"/>
    <row r="6583" customFormat="false" ht="15" hidden="false" customHeight="true" outlineLevel="0" collapsed="false"/>
    <row r="6584" customFormat="false" ht="15" hidden="false" customHeight="true" outlineLevel="0" collapsed="false"/>
    <row r="6585" customFormat="false" ht="15" hidden="false" customHeight="true" outlineLevel="0" collapsed="false"/>
    <row r="6586" customFormat="false" ht="15" hidden="false" customHeight="true" outlineLevel="0" collapsed="false"/>
    <row r="6587" customFormat="false" ht="15" hidden="false" customHeight="true" outlineLevel="0" collapsed="false"/>
    <row r="6588" customFormat="false" ht="15" hidden="false" customHeight="true" outlineLevel="0" collapsed="false"/>
    <row r="6589" customFormat="false" ht="15" hidden="false" customHeight="true" outlineLevel="0" collapsed="false"/>
    <row r="6590" customFormat="false" ht="15" hidden="false" customHeight="true" outlineLevel="0" collapsed="false"/>
    <row r="6591" customFormat="false" ht="15" hidden="false" customHeight="true" outlineLevel="0" collapsed="false"/>
    <row r="6592" customFormat="false" ht="15" hidden="false" customHeight="true" outlineLevel="0" collapsed="false"/>
    <row r="6593" customFormat="false" ht="15" hidden="false" customHeight="true" outlineLevel="0" collapsed="false"/>
    <row r="6594" customFormat="false" ht="15" hidden="false" customHeight="true" outlineLevel="0" collapsed="false"/>
    <row r="6595" customFormat="false" ht="15" hidden="false" customHeight="true" outlineLevel="0" collapsed="false"/>
    <row r="6596" customFormat="false" ht="15" hidden="false" customHeight="true" outlineLevel="0" collapsed="false"/>
    <row r="6597" customFormat="false" ht="15" hidden="false" customHeight="true" outlineLevel="0" collapsed="false"/>
    <row r="6598" customFormat="false" ht="15" hidden="false" customHeight="true" outlineLevel="0" collapsed="false"/>
    <row r="6599" customFormat="false" ht="15" hidden="false" customHeight="true" outlineLevel="0" collapsed="false"/>
    <row r="6600" customFormat="false" ht="15" hidden="false" customHeight="true" outlineLevel="0" collapsed="false"/>
    <row r="6601" customFormat="false" ht="15" hidden="false" customHeight="true" outlineLevel="0" collapsed="false"/>
    <row r="6602" customFormat="false" ht="15" hidden="false" customHeight="true" outlineLevel="0" collapsed="false"/>
    <row r="6603" customFormat="false" ht="15" hidden="false" customHeight="true" outlineLevel="0" collapsed="false"/>
    <row r="6604" customFormat="false" ht="15" hidden="false" customHeight="true" outlineLevel="0" collapsed="false"/>
    <row r="6605" customFormat="false" ht="15" hidden="false" customHeight="true" outlineLevel="0" collapsed="false"/>
    <row r="6606" customFormat="false" ht="15" hidden="false" customHeight="true" outlineLevel="0" collapsed="false"/>
    <row r="6607" customFormat="false" ht="15" hidden="false" customHeight="true" outlineLevel="0" collapsed="false"/>
    <row r="6608" customFormat="false" ht="15" hidden="false" customHeight="true" outlineLevel="0" collapsed="false"/>
    <row r="6609" customFormat="false" ht="15" hidden="false" customHeight="true" outlineLevel="0" collapsed="false"/>
    <row r="6610" customFormat="false" ht="15" hidden="false" customHeight="true" outlineLevel="0" collapsed="false"/>
    <row r="6611" customFormat="false" ht="15" hidden="false" customHeight="true" outlineLevel="0" collapsed="false"/>
    <row r="6612" customFormat="false" ht="15" hidden="false" customHeight="true" outlineLevel="0" collapsed="false"/>
    <row r="6613" customFormat="false" ht="15" hidden="false" customHeight="true" outlineLevel="0" collapsed="false"/>
    <row r="6614" customFormat="false" ht="15" hidden="false" customHeight="true" outlineLevel="0" collapsed="false"/>
    <row r="6615" customFormat="false" ht="15" hidden="false" customHeight="true" outlineLevel="0" collapsed="false"/>
    <row r="6616" customFormat="false" ht="15" hidden="false" customHeight="true" outlineLevel="0" collapsed="false"/>
    <row r="6617" customFormat="false" ht="15" hidden="false" customHeight="true" outlineLevel="0" collapsed="false"/>
    <row r="6618" customFormat="false" ht="15" hidden="false" customHeight="true" outlineLevel="0" collapsed="false"/>
    <row r="6619" customFormat="false" ht="15" hidden="false" customHeight="true" outlineLevel="0" collapsed="false"/>
    <row r="6620" customFormat="false" ht="15" hidden="false" customHeight="true" outlineLevel="0" collapsed="false"/>
    <row r="6621" customFormat="false" ht="15" hidden="false" customHeight="true" outlineLevel="0" collapsed="false"/>
    <row r="6622" customFormat="false" ht="15" hidden="false" customHeight="true" outlineLevel="0" collapsed="false"/>
    <row r="6623" customFormat="false" ht="15" hidden="false" customHeight="true" outlineLevel="0" collapsed="false"/>
    <row r="6624" customFormat="false" ht="15" hidden="false" customHeight="true" outlineLevel="0" collapsed="false"/>
    <row r="6625" customFormat="false" ht="15" hidden="false" customHeight="true" outlineLevel="0" collapsed="false"/>
    <row r="6626" customFormat="false" ht="15" hidden="false" customHeight="true" outlineLevel="0" collapsed="false"/>
    <row r="6627" customFormat="false" ht="15" hidden="false" customHeight="true" outlineLevel="0" collapsed="false"/>
    <row r="6628" customFormat="false" ht="15" hidden="false" customHeight="true" outlineLevel="0" collapsed="false"/>
    <row r="6629" customFormat="false" ht="15" hidden="false" customHeight="true" outlineLevel="0" collapsed="false"/>
    <row r="6630" customFormat="false" ht="15" hidden="false" customHeight="true" outlineLevel="0" collapsed="false"/>
    <row r="6631" customFormat="false" ht="15" hidden="false" customHeight="true" outlineLevel="0" collapsed="false"/>
    <row r="6632" customFormat="false" ht="15" hidden="false" customHeight="true" outlineLevel="0" collapsed="false"/>
    <row r="6633" customFormat="false" ht="15" hidden="false" customHeight="true" outlineLevel="0" collapsed="false"/>
    <row r="6634" customFormat="false" ht="15" hidden="false" customHeight="true" outlineLevel="0" collapsed="false"/>
    <row r="6635" customFormat="false" ht="15" hidden="false" customHeight="true" outlineLevel="0" collapsed="false"/>
    <row r="6636" customFormat="false" ht="15" hidden="false" customHeight="true" outlineLevel="0" collapsed="false"/>
    <row r="6637" customFormat="false" ht="15" hidden="false" customHeight="true" outlineLevel="0" collapsed="false"/>
    <row r="6638" customFormat="false" ht="15" hidden="false" customHeight="true" outlineLevel="0" collapsed="false"/>
    <row r="6639" customFormat="false" ht="15" hidden="false" customHeight="true" outlineLevel="0" collapsed="false"/>
    <row r="6640" customFormat="false" ht="15" hidden="false" customHeight="true" outlineLevel="0" collapsed="false"/>
    <row r="6641" customFormat="false" ht="15" hidden="false" customHeight="true" outlineLevel="0" collapsed="false"/>
    <row r="6642" customFormat="false" ht="15" hidden="false" customHeight="true" outlineLevel="0" collapsed="false"/>
    <row r="6643" customFormat="false" ht="15" hidden="false" customHeight="true" outlineLevel="0" collapsed="false"/>
    <row r="6644" customFormat="false" ht="15" hidden="false" customHeight="true" outlineLevel="0" collapsed="false"/>
    <row r="6645" customFormat="false" ht="15" hidden="false" customHeight="true" outlineLevel="0" collapsed="false"/>
    <row r="6646" customFormat="false" ht="15" hidden="false" customHeight="true" outlineLevel="0" collapsed="false"/>
    <row r="6647" customFormat="false" ht="15" hidden="false" customHeight="true" outlineLevel="0" collapsed="false"/>
    <row r="6648" customFormat="false" ht="15" hidden="false" customHeight="true" outlineLevel="0" collapsed="false"/>
    <row r="6649" customFormat="false" ht="15" hidden="false" customHeight="true" outlineLevel="0" collapsed="false"/>
    <row r="6650" customFormat="false" ht="15" hidden="false" customHeight="true" outlineLevel="0" collapsed="false"/>
    <row r="6651" customFormat="false" ht="15" hidden="false" customHeight="true" outlineLevel="0" collapsed="false"/>
    <row r="6652" customFormat="false" ht="15" hidden="false" customHeight="true" outlineLevel="0" collapsed="false"/>
    <row r="6653" customFormat="false" ht="15" hidden="false" customHeight="true" outlineLevel="0" collapsed="false"/>
    <row r="6654" customFormat="false" ht="15" hidden="false" customHeight="true" outlineLevel="0" collapsed="false"/>
    <row r="6655" customFormat="false" ht="15" hidden="false" customHeight="true" outlineLevel="0" collapsed="false"/>
    <row r="6656" customFormat="false" ht="15" hidden="false" customHeight="true" outlineLevel="0" collapsed="false"/>
    <row r="6657" customFormat="false" ht="15" hidden="false" customHeight="true" outlineLevel="0" collapsed="false"/>
    <row r="6658" customFormat="false" ht="15" hidden="false" customHeight="true" outlineLevel="0" collapsed="false"/>
    <row r="6659" customFormat="false" ht="15" hidden="false" customHeight="true" outlineLevel="0" collapsed="false"/>
    <row r="6660" customFormat="false" ht="15" hidden="false" customHeight="true" outlineLevel="0" collapsed="false"/>
    <row r="6661" customFormat="false" ht="15" hidden="false" customHeight="true" outlineLevel="0" collapsed="false"/>
    <row r="6662" customFormat="false" ht="15" hidden="false" customHeight="true" outlineLevel="0" collapsed="false"/>
    <row r="6663" customFormat="false" ht="15" hidden="false" customHeight="true" outlineLevel="0" collapsed="false"/>
    <row r="6664" customFormat="false" ht="15" hidden="false" customHeight="true" outlineLevel="0" collapsed="false"/>
    <row r="6665" customFormat="false" ht="15" hidden="false" customHeight="true" outlineLevel="0" collapsed="false"/>
    <row r="6666" customFormat="false" ht="15" hidden="false" customHeight="true" outlineLevel="0" collapsed="false"/>
    <row r="6667" customFormat="false" ht="15" hidden="false" customHeight="true" outlineLevel="0" collapsed="false"/>
    <row r="6668" customFormat="false" ht="15" hidden="false" customHeight="true" outlineLevel="0" collapsed="false"/>
    <row r="6669" customFormat="false" ht="15" hidden="false" customHeight="true" outlineLevel="0" collapsed="false"/>
    <row r="6670" customFormat="false" ht="15" hidden="false" customHeight="true" outlineLevel="0" collapsed="false"/>
    <row r="6671" customFormat="false" ht="15" hidden="false" customHeight="true" outlineLevel="0" collapsed="false"/>
    <row r="6672" customFormat="false" ht="15" hidden="false" customHeight="true" outlineLevel="0" collapsed="false"/>
    <row r="6673" customFormat="false" ht="15" hidden="false" customHeight="true" outlineLevel="0" collapsed="false"/>
    <row r="6674" customFormat="false" ht="15" hidden="false" customHeight="true" outlineLevel="0" collapsed="false"/>
    <row r="6675" customFormat="false" ht="15" hidden="false" customHeight="true" outlineLevel="0" collapsed="false"/>
    <row r="6676" customFormat="false" ht="15" hidden="false" customHeight="true" outlineLevel="0" collapsed="false"/>
    <row r="6677" customFormat="false" ht="15" hidden="false" customHeight="true" outlineLevel="0" collapsed="false"/>
    <row r="6678" customFormat="false" ht="15" hidden="false" customHeight="true" outlineLevel="0" collapsed="false"/>
    <row r="6679" customFormat="false" ht="15" hidden="false" customHeight="true" outlineLevel="0" collapsed="false"/>
    <row r="6680" customFormat="false" ht="15" hidden="false" customHeight="true" outlineLevel="0" collapsed="false"/>
    <row r="6681" customFormat="false" ht="15" hidden="false" customHeight="true" outlineLevel="0" collapsed="false"/>
    <row r="6682" customFormat="false" ht="15" hidden="false" customHeight="true" outlineLevel="0" collapsed="false"/>
    <row r="6683" customFormat="false" ht="15" hidden="false" customHeight="true" outlineLevel="0" collapsed="false"/>
    <row r="6684" customFormat="false" ht="15" hidden="false" customHeight="true" outlineLevel="0" collapsed="false"/>
    <row r="6685" customFormat="false" ht="15" hidden="false" customHeight="true" outlineLevel="0" collapsed="false"/>
    <row r="6686" customFormat="false" ht="15" hidden="false" customHeight="true" outlineLevel="0" collapsed="false"/>
    <row r="6687" customFormat="false" ht="15" hidden="false" customHeight="true" outlineLevel="0" collapsed="false"/>
    <row r="6688" customFormat="false" ht="15" hidden="false" customHeight="true" outlineLevel="0" collapsed="false"/>
    <row r="6689" customFormat="false" ht="15" hidden="false" customHeight="true" outlineLevel="0" collapsed="false"/>
    <row r="6690" customFormat="false" ht="15" hidden="false" customHeight="true" outlineLevel="0" collapsed="false"/>
    <row r="6691" customFormat="false" ht="15" hidden="false" customHeight="true" outlineLevel="0" collapsed="false"/>
    <row r="6692" customFormat="false" ht="15" hidden="false" customHeight="true" outlineLevel="0" collapsed="false"/>
    <row r="6693" customFormat="false" ht="15" hidden="false" customHeight="true" outlineLevel="0" collapsed="false"/>
    <row r="6694" customFormat="false" ht="15" hidden="false" customHeight="true" outlineLevel="0" collapsed="false"/>
    <row r="6695" customFormat="false" ht="15" hidden="false" customHeight="true" outlineLevel="0" collapsed="false"/>
    <row r="6696" customFormat="false" ht="15" hidden="false" customHeight="true" outlineLevel="0" collapsed="false"/>
    <row r="6697" customFormat="false" ht="15" hidden="false" customHeight="true" outlineLevel="0" collapsed="false"/>
    <row r="6698" customFormat="false" ht="15" hidden="false" customHeight="true" outlineLevel="0" collapsed="false"/>
    <row r="6699" customFormat="false" ht="15" hidden="false" customHeight="true" outlineLevel="0" collapsed="false"/>
    <row r="6700" customFormat="false" ht="15" hidden="false" customHeight="true" outlineLevel="0" collapsed="false"/>
    <row r="6701" customFormat="false" ht="15" hidden="false" customHeight="true" outlineLevel="0" collapsed="false"/>
    <row r="6702" customFormat="false" ht="15" hidden="false" customHeight="true" outlineLevel="0" collapsed="false"/>
    <row r="6703" customFormat="false" ht="15" hidden="false" customHeight="true" outlineLevel="0" collapsed="false"/>
    <row r="6704" customFormat="false" ht="15" hidden="false" customHeight="true" outlineLevel="0" collapsed="false"/>
    <row r="6705" customFormat="false" ht="15" hidden="false" customHeight="true" outlineLevel="0" collapsed="false"/>
    <row r="6706" customFormat="false" ht="15" hidden="false" customHeight="true" outlineLevel="0" collapsed="false"/>
    <row r="6707" customFormat="false" ht="15" hidden="false" customHeight="true" outlineLevel="0" collapsed="false"/>
    <row r="6708" customFormat="false" ht="15" hidden="false" customHeight="true" outlineLevel="0" collapsed="false"/>
    <row r="6709" customFormat="false" ht="15" hidden="false" customHeight="true" outlineLevel="0" collapsed="false"/>
    <row r="6710" customFormat="false" ht="15" hidden="false" customHeight="true" outlineLevel="0" collapsed="false"/>
    <row r="6711" customFormat="false" ht="15" hidden="false" customHeight="true" outlineLevel="0" collapsed="false"/>
    <row r="6712" customFormat="false" ht="15" hidden="false" customHeight="true" outlineLevel="0" collapsed="false"/>
    <row r="6713" customFormat="false" ht="15" hidden="false" customHeight="true" outlineLevel="0" collapsed="false"/>
    <row r="6714" customFormat="false" ht="15" hidden="false" customHeight="true" outlineLevel="0" collapsed="false"/>
    <row r="6715" customFormat="false" ht="15" hidden="false" customHeight="true" outlineLevel="0" collapsed="false"/>
    <row r="6716" customFormat="false" ht="15" hidden="false" customHeight="true" outlineLevel="0" collapsed="false"/>
    <row r="6717" customFormat="false" ht="15" hidden="false" customHeight="true" outlineLevel="0" collapsed="false"/>
    <row r="6718" customFormat="false" ht="15" hidden="false" customHeight="true" outlineLevel="0" collapsed="false"/>
    <row r="6719" customFormat="false" ht="15" hidden="false" customHeight="true" outlineLevel="0" collapsed="false"/>
    <row r="6720" customFormat="false" ht="15" hidden="false" customHeight="true" outlineLevel="0" collapsed="false"/>
    <row r="6721" customFormat="false" ht="15" hidden="false" customHeight="true" outlineLevel="0" collapsed="false"/>
    <row r="6722" customFormat="false" ht="15" hidden="false" customHeight="true" outlineLevel="0" collapsed="false"/>
    <row r="6723" customFormat="false" ht="15" hidden="false" customHeight="true" outlineLevel="0" collapsed="false"/>
    <row r="6724" customFormat="false" ht="15" hidden="false" customHeight="true" outlineLevel="0" collapsed="false"/>
    <row r="6725" customFormat="false" ht="15" hidden="false" customHeight="true" outlineLevel="0" collapsed="false"/>
    <row r="6726" customFormat="false" ht="15" hidden="false" customHeight="true" outlineLevel="0" collapsed="false"/>
    <row r="6727" customFormat="false" ht="15" hidden="false" customHeight="true" outlineLevel="0" collapsed="false"/>
    <row r="6728" customFormat="false" ht="15" hidden="false" customHeight="true" outlineLevel="0" collapsed="false"/>
    <row r="6729" customFormat="false" ht="15" hidden="false" customHeight="true" outlineLevel="0" collapsed="false"/>
    <row r="6730" customFormat="false" ht="15" hidden="false" customHeight="true" outlineLevel="0" collapsed="false"/>
    <row r="6731" customFormat="false" ht="15" hidden="false" customHeight="true" outlineLevel="0" collapsed="false"/>
    <row r="6732" customFormat="false" ht="15" hidden="false" customHeight="true" outlineLevel="0" collapsed="false"/>
    <row r="6733" customFormat="false" ht="15" hidden="false" customHeight="true" outlineLevel="0" collapsed="false"/>
    <row r="6734" customFormat="false" ht="15" hidden="false" customHeight="true" outlineLevel="0" collapsed="false"/>
    <row r="6735" customFormat="false" ht="15" hidden="false" customHeight="true" outlineLevel="0" collapsed="false"/>
    <row r="6736" customFormat="false" ht="15" hidden="false" customHeight="true" outlineLevel="0" collapsed="false"/>
    <row r="6737" customFormat="false" ht="15" hidden="false" customHeight="true" outlineLevel="0" collapsed="false"/>
    <row r="6738" customFormat="false" ht="15" hidden="false" customHeight="true" outlineLevel="0" collapsed="false"/>
    <row r="6739" customFormat="false" ht="15" hidden="false" customHeight="true" outlineLevel="0" collapsed="false"/>
    <row r="6740" customFormat="false" ht="15" hidden="false" customHeight="true" outlineLevel="0" collapsed="false"/>
    <row r="6741" customFormat="false" ht="15" hidden="false" customHeight="true" outlineLevel="0" collapsed="false"/>
    <row r="6742" customFormat="false" ht="15" hidden="false" customHeight="true" outlineLevel="0" collapsed="false"/>
    <row r="6743" customFormat="false" ht="15" hidden="false" customHeight="true" outlineLevel="0" collapsed="false"/>
    <row r="6744" customFormat="false" ht="15" hidden="false" customHeight="true" outlineLevel="0" collapsed="false"/>
    <row r="6745" customFormat="false" ht="15" hidden="false" customHeight="true" outlineLevel="0" collapsed="false"/>
    <row r="6746" customFormat="false" ht="15" hidden="false" customHeight="true" outlineLevel="0" collapsed="false"/>
    <row r="6747" customFormat="false" ht="15" hidden="false" customHeight="true" outlineLevel="0" collapsed="false"/>
    <row r="6748" customFormat="false" ht="15" hidden="false" customHeight="true" outlineLevel="0" collapsed="false"/>
    <row r="6749" customFormat="false" ht="15" hidden="false" customHeight="true" outlineLevel="0" collapsed="false"/>
    <row r="6750" customFormat="false" ht="15" hidden="false" customHeight="true" outlineLevel="0" collapsed="false"/>
    <row r="6751" customFormat="false" ht="15" hidden="false" customHeight="true" outlineLevel="0" collapsed="false"/>
    <row r="6752" customFormat="false" ht="15" hidden="false" customHeight="true" outlineLevel="0" collapsed="false"/>
    <row r="6753" customFormat="false" ht="15" hidden="false" customHeight="true" outlineLevel="0" collapsed="false"/>
    <row r="6754" customFormat="false" ht="15" hidden="false" customHeight="true" outlineLevel="0" collapsed="false"/>
    <row r="6755" customFormat="false" ht="15" hidden="false" customHeight="true" outlineLevel="0" collapsed="false"/>
    <row r="6756" customFormat="false" ht="15" hidden="false" customHeight="true" outlineLevel="0" collapsed="false"/>
    <row r="6757" customFormat="false" ht="15" hidden="false" customHeight="true" outlineLevel="0" collapsed="false"/>
    <row r="6758" customFormat="false" ht="15" hidden="false" customHeight="true" outlineLevel="0" collapsed="false"/>
    <row r="6759" customFormat="false" ht="15" hidden="false" customHeight="true" outlineLevel="0" collapsed="false"/>
    <row r="6760" customFormat="false" ht="15" hidden="false" customHeight="true" outlineLevel="0" collapsed="false"/>
    <row r="6761" customFormat="false" ht="15" hidden="false" customHeight="true" outlineLevel="0" collapsed="false"/>
    <row r="6762" customFormat="false" ht="15" hidden="false" customHeight="true" outlineLevel="0" collapsed="false"/>
    <row r="6763" customFormat="false" ht="15" hidden="false" customHeight="true" outlineLevel="0" collapsed="false"/>
    <row r="6764" customFormat="false" ht="15" hidden="false" customHeight="true" outlineLevel="0" collapsed="false"/>
    <row r="6765" customFormat="false" ht="15" hidden="false" customHeight="true" outlineLevel="0" collapsed="false"/>
    <row r="6766" customFormat="false" ht="15" hidden="false" customHeight="true" outlineLevel="0" collapsed="false"/>
    <row r="6767" customFormat="false" ht="15" hidden="false" customHeight="true" outlineLevel="0" collapsed="false"/>
    <row r="6768" customFormat="false" ht="15" hidden="false" customHeight="true" outlineLevel="0" collapsed="false"/>
    <row r="6769" customFormat="false" ht="15" hidden="false" customHeight="true" outlineLevel="0" collapsed="false"/>
    <row r="6770" customFormat="false" ht="15" hidden="false" customHeight="true" outlineLevel="0" collapsed="false"/>
    <row r="6771" customFormat="false" ht="15" hidden="false" customHeight="true" outlineLevel="0" collapsed="false"/>
    <row r="6772" customFormat="false" ht="15" hidden="false" customHeight="true" outlineLevel="0" collapsed="false"/>
    <row r="6773" customFormat="false" ht="15" hidden="false" customHeight="true" outlineLevel="0" collapsed="false"/>
    <row r="6774" customFormat="false" ht="15" hidden="false" customHeight="true" outlineLevel="0" collapsed="false"/>
    <row r="6775" customFormat="false" ht="15" hidden="false" customHeight="true" outlineLevel="0" collapsed="false"/>
    <row r="6776" customFormat="false" ht="15" hidden="false" customHeight="true" outlineLevel="0" collapsed="false"/>
    <row r="6777" customFormat="false" ht="15" hidden="false" customHeight="true" outlineLevel="0" collapsed="false"/>
    <row r="6778" customFormat="false" ht="15" hidden="false" customHeight="true" outlineLevel="0" collapsed="false"/>
    <row r="6779" customFormat="false" ht="15" hidden="false" customHeight="true" outlineLevel="0" collapsed="false"/>
    <row r="6780" customFormat="false" ht="15" hidden="false" customHeight="true" outlineLevel="0" collapsed="false"/>
    <row r="6781" customFormat="false" ht="15" hidden="false" customHeight="true" outlineLevel="0" collapsed="false"/>
    <row r="6782" customFormat="false" ht="15" hidden="false" customHeight="true" outlineLevel="0" collapsed="false"/>
    <row r="6783" customFormat="false" ht="15" hidden="false" customHeight="true" outlineLevel="0" collapsed="false"/>
    <row r="6784" customFormat="false" ht="15" hidden="false" customHeight="true" outlineLevel="0" collapsed="false"/>
    <row r="6785" customFormat="false" ht="15" hidden="false" customHeight="true" outlineLevel="0" collapsed="false"/>
    <row r="6786" customFormat="false" ht="15" hidden="false" customHeight="true" outlineLevel="0" collapsed="false"/>
    <row r="6787" customFormat="false" ht="15" hidden="false" customHeight="true" outlineLevel="0" collapsed="false"/>
    <row r="6788" customFormat="false" ht="15" hidden="false" customHeight="true" outlineLevel="0" collapsed="false"/>
    <row r="6789" customFormat="false" ht="15" hidden="false" customHeight="true" outlineLevel="0" collapsed="false"/>
    <row r="6790" customFormat="false" ht="15" hidden="false" customHeight="true" outlineLevel="0" collapsed="false"/>
    <row r="6791" customFormat="false" ht="15" hidden="false" customHeight="true" outlineLevel="0" collapsed="false"/>
    <row r="6792" customFormat="false" ht="15" hidden="false" customHeight="true" outlineLevel="0" collapsed="false"/>
    <row r="6793" customFormat="false" ht="15" hidden="false" customHeight="true" outlineLevel="0" collapsed="false"/>
    <row r="6794" customFormat="false" ht="15" hidden="false" customHeight="true" outlineLevel="0" collapsed="false"/>
    <row r="6795" customFormat="false" ht="15" hidden="false" customHeight="true" outlineLevel="0" collapsed="false"/>
    <row r="6796" customFormat="false" ht="15" hidden="false" customHeight="true" outlineLevel="0" collapsed="false"/>
    <row r="6797" customFormat="false" ht="15" hidden="false" customHeight="true" outlineLevel="0" collapsed="false"/>
    <row r="6798" customFormat="false" ht="15" hidden="false" customHeight="true" outlineLevel="0" collapsed="false"/>
    <row r="6799" customFormat="false" ht="15" hidden="false" customHeight="true" outlineLevel="0" collapsed="false"/>
    <row r="6800" customFormat="false" ht="15" hidden="false" customHeight="true" outlineLevel="0" collapsed="false"/>
    <row r="6801" customFormat="false" ht="15" hidden="false" customHeight="true" outlineLevel="0" collapsed="false"/>
    <row r="6802" customFormat="false" ht="15" hidden="false" customHeight="true" outlineLevel="0" collapsed="false"/>
    <row r="6803" customFormat="false" ht="15" hidden="false" customHeight="true" outlineLevel="0" collapsed="false"/>
    <row r="6804" customFormat="false" ht="15" hidden="false" customHeight="true" outlineLevel="0" collapsed="false"/>
    <row r="6805" customFormat="false" ht="15" hidden="false" customHeight="true" outlineLevel="0" collapsed="false"/>
    <row r="6806" customFormat="false" ht="15" hidden="false" customHeight="true" outlineLevel="0" collapsed="false"/>
    <row r="6807" customFormat="false" ht="15" hidden="false" customHeight="true" outlineLevel="0" collapsed="false"/>
    <row r="6808" customFormat="false" ht="15" hidden="false" customHeight="true" outlineLevel="0" collapsed="false"/>
    <row r="6809" customFormat="false" ht="15" hidden="false" customHeight="true" outlineLevel="0" collapsed="false"/>
    <row r="6810" customFormat="false" ht="15" hidden="false" customHeight="true" outlineLevel="0" collapsed="false"/>
    <row r="6811" customFormat="false" ht="15" hidden="false" customHeight="true" outlineLevel="0" collapsed="false"/>
    <row r="6812" customFormat="false" ht="15" hidden="false" customHeight="true" outlineLevel="0" collapsed="false"/>
    <row r="6813" customFormat="false" ht="15" hidden="false" customHeight="true" outlineLevel="0" collapsed="false"/>
    <row r="6814" customFormat="false" ht="15" hidden="false" customHeight="true" outlineLevel="0" collapsed="false"/>
    <row r="6815" customFormat="false" ht="15" hidden="false" customHeight="true" outlineLevel="0" collapsed="false"/>
    <row r="6816" customFormat="false" ht="15" hidden="false" customHeight="true" outlineLevel="0" collapsed="false"/>
    <row r="6817" customFormat="false" ht="15" hidden="false" customHeight="true" outlineLevel="0" collapsed="false"/>
    <row r="6818" customFormat="false" ht="15" hidden="false" customHeight="true" outlineLevel="0" collapsed="false"/>
    <row r="6819" customFormat="false" ht="15" hidden="false" customHeight="true" outlineLevel="0" collapsed="false"/>
    <row r="6820" customFormat="false" ht="15" hidden="false" customHeight="true" outlineLevel="0" collapsed="false"/>
    <row r="6821" customFormat="false" ht="15" hidden="false" customHeight="true" outlineLevel="0" collapsed="false"/>
    <row r="6822" customFormat="false" ht="15" hidden="false" customHeight="true" outlineLevel="0" collapsed="false"/>
    <row r="6823" customFormat="false" ht="15" hidden="false" customHeight="true" outlineLevel="0" collapsed="false"/>
    <row r="6824" customFormat="false" ht="15" hidden="false" customHeight="true" outlineLevel="0" collapsed="false"/>
    <row r="6825" customFormat="false" ht="15" hidden="false" customHeight="true" outlineLevel="0" collapsed="false"/>
    <row r="6826" customFormat="false" ht="15" hidden="false" customHeight="true" outlineLevel="0" collapsed="false"/>
    <row r="6827" customFormat="false" ht="15" hidden="false" customHeight="true" outlineLevel="0" collapsed="false"/>
    <row r="6828" customFormat="false" ht="15" hidden="false" customHeight="true" outlineLevel="0" collapsed="false"/>
    <row r="6829" customFormat="false" ht="15" hidden="false" customHeight="true" outlineLevel="0" collapsed="false"/>
    <row r="6830" customFormat="false" ht="15" hidden="false" customHeight="true" outlineLevel="0" collapsed="false"/>
    <row r="6831" customFormat="false" ht="15" hidden="false" customHeight="true" outlineLevel="0" collapsed="false"/>
    <row r="6832" customFormat="false" ht="15" hidden="false" customHeight="true" outlineLevel="0" collapsed="false"/>
    <row r="6833" customFormat="false" ht="15" hidden="false" customHeight="true" outlineLevel="0" collapsed="false"/>
    <row r="6834" customFormat="false" ht="15" hidden="false" customHeight="true" outlineLevel="0" collapsed="false"/>
    <row r="6835" customFormat="false" ht="15" hidden="false" customHeight="true" outlineLevel="0" collapsed="false"/>
    <row r="6836" customFormat="false" ht="15" hidden="false" customHeight="true" outlineLevel="0" collapsed="false"/>
    <row r="6837" customFormat="false" ht="15" hidden="false" customHeight="true" outlineLevel="0" collapsed="false"/>
    <row r="6838" customFormat="false" ht="15" hidden="false" customHeight="true" outlineLevel="0" collapsed="false"/>
    <row r="6839" customFormat="false" ht="15" hidden="false" customHeight="true" outlineLevel="0" collapsed="false"/>
    <row r="6840" customFormat="false" ht="15" hidden="false" customHeight="true" outlineLevel="0" collapsed="false"/>
    <row r="6841" customFormat="false" ht="15" hidden="false" customHeight="true" outlineLevel="0" collapsed="false"/>
    <row r="6842" customFormat="false" ht="15" hidden="false" customHeight="true" outlineLevel="0" collapsed="false"/>
    <row r="6843" customFormat="false" ht="15" hidden="false" customHeight="true" outlineLevel="0" collapsed="false"/>
    <row r="6844" customFormat="false" ht="15" hidden="false" customHeight="true" outlineLevel="0" collapsed="false"/>
    <row r="6845" customFormat="false" ht="15" hidden="false" customHeight="true" outlineLevel="0" collapsed="false"/>
    <row r="6846" customFormat="false" ht="15" hidden="false" customHeight="true" outlineLevel="0" collapsed="false"/>
    <row r="6847" customFormat="false" ht="15" hidden="false" customHeight="true" outlineLevel="0" collapsed="false"/>
    <row r="6848" customFormat="false" ht="15" hidden="false" customHeight="true" outlineLevel="0" collapsed="false"/>
    <row r="6849" customFormat="false" ht="15" hidden="false" customHeight="true" outlineLevel="0" collapsed="false"/>
    <row r="6850" customFormat="false" ht="15" hidden="false" customHeight="true" outlineLevel="0" collapsed="false"/>
    <row r="6851" customFormat="false" ht="15" hidden="false" customHeight="true" outlineLevel="0" collapsed="false"/>
    <row r="6852" customFormat="false" ht="15" hidden="false" customHeight="true" outlineLevel="0" collapsed="false"/>
    <row r="6853" customFormat="false" ht="15" hidden="false" customHeight="true" outlineLevel="0" collapsed="false"/>
    <row r="6854" customFormat="false" ht="15" hidden="false" customHeight="true" outlineLevel="0" collapsed="false"/>
    <row r="6855" customFormat="false" ht="15" hidden="false" customHeight="true" outlineLevel="0" collapsed="false"/>
    <row r="6856" customFormat="false" ht="15" hidden="false" customHeight="true" outlineLevel="0" collapsed="false"/>
    <row r="6857" customFormat="false" ht="15" hidden="false" customHeight="true" outlineLevel="0" collapsed="false"/>
    <row r="6858" customFormat="false" ht="15" hidden="false" customHeight="true" outlineLevel="0" collapsed="false"/>
    <row r="6859" customFormat="false" ht="15" hidden="false" customHeight="true" outlineLevel="0" collapsed="false"/>
    <row r="6860" customFormat="false" ht="15" hidden="false" customHeight="true" outlineLevel="0" collapsed="false"/>
    <row r="6861" customFormat="false" ht="15" hidden="false" customHeight="true" outlineLevel="0" collapsed="false"/>
    <row r="6862" customFormat="false" ht="15" hidden="false" customHeight="true" outlineLevel="0" collapsed="false"/>
    <row r="6863" customFormat="false" ht="15" hidden="false" customHeight="true" outlineLevel="0" collapsed="false"/>
    <row r="6864" customFormat="false" ht="15" hidden="false" customHeight="true" outlineLevel="0" collapsed="false"/>
    <row r="6865" customFormat="false" ht="15" hidden="false" customHeight="true" outlineLevel="0" collapsed="false"/>
    <row r="6866" customFormat="false" ht="15" hidden="false" customHeight="true" outlineLevel="0" collapsed="false"/>
    <row r="6867" customFormat="false" ht="15" hidden="false" customHeight="true" outlineLevel="0" collapsed="false"/>
    <row r="6868" customFormat="false" ht="15" hidden="false" customHeight="true" outlineLevel="0" collapsed="false"/>
    <row r="6869" customFormat="false" ht="15" hidden="false" customHeight="true" outlineLevel="0" collapsed="false"/>
    <row r="6870" customFormat="false" ht="15" hidden="false" customHeight="true" outlineLevel="0" collapsed="false"/>
    <row r="6871" customFormat="false" ht="15" hidden="false" customHeight="true" outlineLevel="0" collapsed="false"/>
    <row r="6872" customFormat="false" ht="15" hidden="false" customHeight="true" outlineLevel="0" collapsed="false"/>
    <row r="6873" customFormat="false" ht="15" hidden="false" customHeight="true" outlineLevel="0" collapsed="false"/>
    <row r="6874" customFormat="false" ht="15" hidden="false" customHeight="true" outlineLevel="0" collapsed="false"/>
    <row r="6875" customFormat="false" ht="15" hidden="false" customHeight="true" outlineLevel="0" collapsed="false"/>
    <row r="6876" customFormat="false" ht="15" hidden="false" customHeight="true" outlineLevel="0" collapsed="false"/>
    <row r="6877" customFormat="false" ht="15" hidden="false" customHeight="true" outlineLevel="0" collapsed="false"/>
    <row r="6878" customFormat="false" ht="15" hidden="false" customHeight="true" outlineLevel="0" collapsed="false"/>
    <row r="6879" customFormat="false" ht="15" hidden="false" customHeight="true" outlineLevel="0" collapsed="false"/>
    <row r="6880" customFormat="false" ht="15" hidden="false" customHeight="true" outlineLevel="0" collapsed="false"/>
    <row r="6881" customFormat="false" ht="15" hidden="false" customHeight="true" outlineLevel="0" collapsed="false"/>
    <row r="6882" customFormat="false" ht="15" hidden="false" customHeight="true" outlineLevel="0" collapsed="false"/>
    <row r="6883" customFormat="false" ht="15" hidden="false" customHeight="true" outlineLevel="0" collapsed="false"/>
    <row r="6884" customFormat="false" ht="15" hidden="false" customHeight="true" outlineLevel="0" collapsed="false"/>
    <row r="6885" customFormat="false" ht="15" hidden="false" customHeight="true" outlineLevel="0" collapsed="false"/>
    <row r="6886" customFormat="false" ht="15" hidden="false" customHeight="true" outlineLevel="0" collapsed="false"/>
    <row r="6887" customFormat="false" ht="15" hidden="false" customHeight="true" outlineLevel="0" collapsed="false"/>
    <row r="6888" customFormat="false" ht="15" hidden="false" customHeight="true" outlineLevel="0" collapsed="false"/>
    <row r="6889" customFormat="false" ht="15" hidden="false" customHeight="true" outlineLevel="0" collapsed="false"/>
    <row r="6890" customFormat="false" ht="15" hidden="false" customHeight="true" outlineLevel="0" collapsed="false"/>
    <row r="6891" customFormat="false" ht="15" hidden="false" customHeight="true" outlineLevel="0" collapsed="false"/>
    <row r="6892" customFormat="false" ht="15" hidden="false" customHeight="true" outlineLevel="0" collapsed="false"/>
    <row r="6893" customFormat="false" ht="15" hidden="false" customHeight="true" outlineLevel="0" collapsed="false"/>
    <row r="6894" customFormat="false" ht="15" hidden="false" customHeight="true" outlineLevel="0" collapsed="false"/>
    <row r="6895" customFormat="false" ht="15" hidden="false" customHeight="true" outlineLevel="0" collapsed="false"/>
    <row r="6896" customFormat="false" ht="15" hidden="false" customHeight="true" outlineLevel="0" collapsed="false"/>
    <row r="6897" customFormat="false" ht="15" hidden="false" customHeight="true" outlineLevel="0" collapsed="false"/>
    <row r="6898" customFormat="false" ht="15" hidden="false" customHeight="true" outlineLevel="0" collapsed="false"/>
    <row r="6899" customFormat="false" ht="15" hidden="false" customHeight="true" outlineLevel="0" collapsed="false"/>
    <row r="6900" customFormat="false" ht="15" hidden="false" customHeight="true" outlineLevel="0" collapsed="false"/>
    <row r="6901" customFormat="false" ht="15" hidden="false" customHeight="true" outlineLevel="0" collapsed="false"/>
    <row r="6902" customFormat="false" ht="15" hidden="false" customHeight="true" outlineLevel="0" collapsed="false"/>
    <row r="6903" customFormat="false" ht="15" hidden="false" customHeight="true" outlineLevel="0" collapsed="false"/>
    <row r="6904" customFormat="false" ht="15" hidden="false" customHeight="true" outlineLevel="0" collapsed="false"/>
    <row r="6905" customFormat="false" ht="15" hidden="false" customHeight="true" outlineLevel="0" collapsed="false"/>
    <row r="6906" customFormat="false" ht="15" hidden="false" customHeight="true" outlineLevel="0" collapsed="false"/>
    <row r="6907" customFormat="false" ht="15" hidden="false" customHeight="true" outlineLevel="0" collapsed="false"/>
    <row r="6908" customFormat="false" ht="15" hidden="false" customHeight="true" outlineLevel="0" collapsed="false"/>
    <row r="6909" customFormat="false" ht="15" hidden="false" customHeight="true" outlineLevel="0" collapsed="false"/>
    <row r="6910" customFormat="false" ht="15" hidden="false" customHeight="true" outlineLevel="0" collapsed="false"/>
    <row r="6911" customFormat="false" ht="15" hidden="false" customHeight="true" outlineLevel="0" collapsed="false"/>
    <row r="6912" customFormat="false" ht="15" hidden="false" customHeight="true" outlineLevel="0" collapsed="false"/>
    <row r="6913" customFormat="false" ht="15" hidden="false" customHeight="true" outlineLevel="0" collapsed="false"/>
    <row r="6914" customFormat="false" ht="15" hidden="false" customHeight="true" outlineLevel="0" collapsed="false"/>
    <row r="6915" customFormat="false" ht="15" hidden="false" customHeight="true" outlineLevel="0" collapsed="false"/>
    <row r="6916" customFormat="false" ht="15" hidden="false" customHeight="true" outlineLevel="0" collapsed="false"/>
    <row r="6917" customFormat="false" ht="15" hidden="false" customHeight="true" outlineLevel="0" collapsed="false"/>
    <row r="6918" customFormat="false" ht="15" hidden="false" customHeight="true" outlineLevel="0" collapsed="false"/>
    <row r="6919" customFormat="false" ht="15" hidden="false" customHeight="true" outlineLevel="0" collapsed="false"/>
    <row r="6920" customFormat="false" ht="15" hidden="false" customHeight="true" outlineLevel="0" collapsed="false"/>
    <row r="6921" customFormat="false" ht="15" hidden="false" customHeight="true" outlineLevel="0" collapsed="false"/>
    <row r="6922" customFormat="false" ht="15" hidden="false" customHeight="true" outlineLevel="0" collapsed="false"/>
    <row r="6923" customFormat="false" ht="15" hidden="false" customHeight="true" outlineLevel="0" collapsed="false"/>
    <row r="6924" customFormat="false" ht="15" hidden="false" customHeight="true" outlineLevel="0" collapsed="false"/>
    <row r="6925" customFormat="false" ht="15" hidden="false" customHeight="true" outlineLevel="0" collapsed="false"/>
    <row r="6926" customFormat="false" ht="15" hidden="false" customHeight="true" outlineLevel="0" collapsed="false"/>
    <row r="6927" customFormat="false" ht="15" hidden="false" customHeight="true" outlineLevel="0" collapsed="false"/>
    <row r="6928" customFormat="false" ht="15" hidden="false" customHeight="true" outlineLevel="0" collapsed="false"/>
    <row r="6929" customFormat="false" ht="15" hidden="false" customHeight="true" outlineLevel="0" collapsed="false"/>
    <row r="6930" customFormat="false" ht="15" hidden="false" customHeight="true" outlineLevel="0" collapsed="false"/>
    <row r="6931" customFormat="false" ht="15" hidden="false" customHeight="true" outlineLevel="0" collapsed="false"/>
    <row r="6932" customFormat="false" ht="15" hidden="false" customHeight="true" outlineLevel="0" collapsed="false"/>
    <row r="6933" customFormat="false" ht="15" hidden="false" customHeight="true" outlineLevel="0" collapsed="false"/>
    <row r="6934" customFormat="false" ht="15" hidden="false" customHeight="true" outlineLevel="0" collapsed="false"/>
    <row r="6935" customFormat="false" ht="15" hidden="false" customHeight="true" outlineLevel="0" collapsed="false"/>
    <row r="6936" customFormat="false" ht="15" hidden="false" customHeight="true" outlineLevel="0" collapsed="false"/>
    <row r="6937" customFormat="false" ht="15" hidden="false" customHeight="true" outlineLevel="0" collapsed="false"/>
    <row r="6938" customFormat="false" ht="15" hidden="false" customHeight="true" outlineLevel="0" collapsed="false"/>
    <row r="6939" customFormat="false" ht="15" hidden="false" customHeight="true" outlineLevel="0" collapsed="false"/>
    <row r="6940" customFormat="false" ht="15" hidden="false" customHeight="true" outlineLevel="0" collapsed="false"/>
    <row r="6941" customFormat="false" ht="15" hidden="false" customHeight="true" outlineLevel="0" collapsed="false"/>
    <row r="6942" customFormat="false" ht="15" hidden="false" customHeight="true" outlineLevel="0" collapsed="false"/>
    <row r="6943" customFormat="false" ht="15" hidden="false" customHeight="true" outlineLevel="0" collapsed="false"/>
    <row r="6944" customFormat="false" ht="15" hidden="false" customHeight="true" outlineLevel="0" collapsed="false"/>
    <row r="6945" customFormat="false" ht="15" hidden="false" customHeight="true" outlineLevel="0" collapsed="false"/>
    <row r="6946" customFormat="false" ht="15" hidden="false" customHeight="true" outlineLevel="0" collapsed="false"/>
    <row r="6947" customFormat="false" ht="15" hidden="false" customHeight="true" outlineLevel="0" collapsed="false"/>
    <row r="6948" customFormat="false" ht="15" hidden="false" customHeight="true" outlineLevel="0" collapsed="false"/>
    <row r="6949" customFormat="false" ht="15" hidden="false" customHeight="true" outlineLevel="0" collapsed="false"/>
    <row r="6950" customFormat="false" ht="15" hidden="false" customHeight="true" outlineLevel="0" collapsed="false"/>
    <row r="6951" customFormat="false" ht="15" hidden="false" customHeight="true" outlineLevel="0" collapsed="false"/>
    <row r="6952" customFormat="false" ht="15" hidden="false" customHeight="true" outlineLevel="0" collapsed="false"/>
    <row r="6953" customFormat="false" ht="15" hidden="false" customHeight="true" outlineLevel="0" collapsed="false"/>
    <row r="6954" customFormat="false" ht="15" hidden="false" customHeight="true" outlineLevel="0" collapsed="false"/>
    <row r="6955" customFormat="false" ht="15" hidden="false" customHeight="true" outlineLevel="0" collapsed="false"/>
    <row r="6956" customFormat="false" ht="15" hidden="false" customHeight="true" outlineLevel="0" collapsed="false"/>
    <row r="6957" customFormat="false" ht="15" hidden="false" customHeight="true" outlineLevel="0" collapsed="false"/>
    <row r="6958" customFormat="false" ht="15" hidden="false" customHeight="true" outlineLevel="0" collapsed="false"/>
    <row r="6959" customFormat="false" ht="15" hidden="false" customHeight="true" outlineLevel="0" collapsed="false"/>
    <row r="6960" customFormat="false" ht="15" hidden="false" customHeight="true" outlineLevel="0" collapsed="false"/>
    <row r="6961" customFormat="false" ht="15" hidden="false" customHeight="true" outlineLevel="0" collapsed="false"/>
    <row r="6962" customFormat="false" ht="15" hidden="false" customHeight="true" outlineLevel="0" collapsed="false"/>
    <row r="6963" customFormat="false" ht="15" hidden="false" customHeight="true" outlineLevel="0" collapsed="false"/>
    <row r="6964" customFormat="false" ht="15" hidden="false" customHeight="true" outlineLevel="0" collapsed="false"/>
    <row r="6965" customFormat="false" ht="15" hidden="false" customHeight="true" outlineLevel="0" collapsed="false"/>
    <row r="6966" customFormat="false" ht="15" hidden="false" customHeight="true" outlineLevel="0" collapsed="false"/>
    <row r="6967" customFormat="false" ht="15" hidden="false" customHeight="true" outlineLevel="0" collapsed="false"/>
    <row r="6968" customFormat="false" ht="15" hidden="false" customHeight="true" outlineLevel="0" collapsed="false"/>
    <row r="6969" customFormat="false" ht="15" hidden="false" customHeight="true" outlineLevel="0" collapsed="false"/>
    <row r="6970" customFormat="false" ht="15" hidden="false" customHeight="true" outlineLevel="0" collapsed="false"/>
    <row r="6971" customFormat="false" ht="15" hidden="false" customHeight="true" outlineLevel="0" collapsed="false"/>
    <row r="6972" customFormat="false" ht="15" hidden="false" customHeight="true" outlineLevel="0" collapsed="false"/>
    <row r="6973" customFormat="false" ht="15" hidden="false" customHeight="true" outlineLevel="0" collapsed="false"/>
    <row r="6974" customFormat="false" ht="15" hidden="false" customHeight="true" outlineLevel="0" collapsed="false"/>
    <row r="6975" customFormat="false" ht="15" hidden="false" customHeight="true" outlineLevel="0" collapsed="false"/>
    <row r="6976" customFormat="false" ht="15" hidden="false" customHeight="true" outlineLevel="0" collapsed="false"/>
    <row r="6977" customFormat="false" ht="15" hidden="false" customHeight="true" outlineLevel="0" collapsed="false"/>
    <row r="6978" customFormat="false" ht="15" hidden="false" customHeight="true" outlineLevel="0" collapsed="false"/>
    <row r="6979" customFormat="false" ht="15" hidden="false" customHeight="true" outlineLevel="0" collapsed="false"/>
    <row r="6980" customFormat="false" ht="15" hidden="false" customHeight="true" outlineLevel="0" collapsed="false"/>
    <row r="6981" customFormat="false" ht="15" hidden="false" customHeight="true" outlineLevel="0" collapsed="false"/>
    <row r="6982" customFormat="false" ht="15" hidden="false" customHeight="true" outlineLevel="0" collapsed="false"/>
    <row r="6983" customFormat="false" ht="15" hidden="false" customHeight="true" outlineLevel="0" collapsed="false"/>
    <row r="6984" customFormat="false" ht="15" hidden="false" customHeight="true" outlineLevel="0" collapsed="false"/>
    <row r="6985" customFormat="false" ht="15" hidden="false" customHeight="true" outlineLevel="0" collapsed="false"/>
    <row r="6986" customFormat="false" ht="15" hidden="false" customHeight="true" outlineLevel="0" collapsed="false"/>
    <row r="6987" customFormat="false" ht="15" hidden="false" customHeight="true" outlineLevel="0" collapsed="false"/>
    <row r="6988" customFormat="false" ht="15" hidden="false" customHeight="true" outlineLevel="0" collapsed="false"/>
    <row r="6989" customFormat="false" ht="15" hidden="false" customHeight="true" outlineLevel="0" collapsed="false"/>
    <row r="6990" customFormat="false" ht="15" hidden="false" customHeight="true" outlineLevel="0" collapsed="false"/>
    <row r="6991" customFormat="false" ht="15" hidden="false" customHeight="true" outlineLevel="0" collapsed="false"/>
    <row r="6992" customFormat="false" ht="15" hidden="false" customHeight="true" outlineLevel="0" collapsed="false"/>
    <row r="6993" customFormat="false" ht="15" hidden="false" customHeight="true" outlineLevel="0" collapsed="false"/>
    <row r="6994" customFormat="false" ht="15" hidden="false" customHeight="true" outlineLevel="0" collapsed="false"/>
    <row r="6995" customFormat="false" ht="15" hidden="false" customHeight="true" outlineLevel="0" collapsed="false"/>
    <row r="6996" customFormat="false" ht="15" hidden="false" customHeight="true" outlineLevel="0" collapsed="false"/>
    <row r="6997" customFormat="false" ht="15" hidden="false" customHeight="true" outlineLevel="0" collapsed="false"/>
    <row r="6998" customFormat="false" ht="15" hidden="false" customHeight="true" outlineLevel="0" collapsed="false"/>
    <row r="6999" customFormat="false" ht="15" hidden="false" customHeight="true" outlineLevel="0" collapsed="false"/>
    <row r="7000" customFormat="false" ht="15" hidden="false" customHeight="true" outlineLevel="0" collapsed="false"/>
    <row r="7001" customFormat="false" ht="15" hidden="false" customHeight="true" outlineLevel="0" collapsed="false"/>
    <row r="7002" customFormat="false" ht="15" hidden="false" customHeight="true" outlineLevel="0" collapsed="false"/>
    <row r="7003" customFormat="false" ht="15" hidden="false" customHeight="true" outlineLevel="0" collapsed="false"/>
    <row r="7004" customFormat="false" ht="15" hidden="false" customHeight="true" outlineLevel="0" collapsed="false"/>
    <row r="7005" customFormat="false" ht="15" hidden="false" customHeight="true" outlineLevel="0" collapsed="false"/>
    <row r="7006" customFormat="false" ht="15" hidden="false" customHeight="true" outlineLevel="0" collapsed="false"/>
    <row r="7007" customFormat="false" ht="15" hidden="false" customHeight="true" outlineLevel="0" collapsed="false"/>
    <row r="7008" customFormat="false" ht="15" hidden="false" customHeight="true" outlineLevel="0" collapsed="false"/>
    <row r="7009" customFormat="false" ht="15" hidden="false" customHeight="true" outlineLevel="0" collapsed="false"/>
    <row r="7010" customFormat="false" ht="15" hidden="false" customHeight="true" outlineLevel="0" collapsed="false"/>
    <row r="7011" customFormat="false" ht="15" hidden="false" customHeight="true" outlineLevel="0" collapsed="false"/>
    <row r="7012" customFormat="false" ht="15" hidden="false" customHeight="true" outlineLevel="0" collapsed="false"/>
    <row r="7013" customFormat="false" ht="15" hidden="false" customHeight="true" outlineLevel="0" collapsed="false"/>
    <row r="7014" customFormat="false" ht="15" hidden="false" customHeight="true" outlineLevel="0" collapsed="false"/>
    <row r="7015" customFormat="false" ht="15" hidden="false" customHeight="true" outlineLevel="0" collapsed="false"/>
    <row r="7016" customFormat="false" ht="15" hidden="false" customHeight="true" outlineLevel="0" collapsed="false"/>
    <row r="7017" customFormat="false" ht="15" hidden="false" customHeight="true" outlineLevel="0" collapsed="false"/>
    <row r="7018" customFormat="false" ht="15" hidden="false" customHeight="true" outlineLevel="0" collapsed="false"/>
    <row r="7019" customFormat="false" ht="15" hidden="false" customHeight="true" outlineLevel="0" collapsed="false"/>
    <row r="7020" customFormat="false" ht="15" hidden="false" customHeight="true" outlineLevel="0" collapsed="false"/>
    <row r="7021" customFormat="false" ht="15" hidden="false" customHeight="true" outlineLevel="0" collapsed="false"/>
    <row r="7022" customFormat="false" ht="15" hidden="false" customHeight="true" outlineLevel="0" collapsed="false"/>
    <row r="7023" customFormat="false" ht="15" hidden="false" customHeight="true" outlineLevel="0" collapsed="false"/>
    <row r="7024" customFormat="false" ht="15" hidden="false" customHeight="true" outlineLevel="0" collapsed="false"/>
    <row r="7025" customFormat="false" ht="15" hidden="false" customHeight="true" outlineLevel="0" collapsed="false"/>
    <row r="7026" customFormat="false" ht="15" hidden="false" customHeight="true" outlineLevel="0" collapsed="false"/>
    <row r="7027" customFormat="false" ht="15" hidden="false" customHeight="true" outlineLevel="0" collapsed="false"/>
    <row r="7028" customFormat="false" ht="15" hidden="false" customHeight="true" outlineLevel="0" collapsed="false"/>
    <row r="7029" customFormat="false" ht="15" hidden="false" customHeight="true" outlineLevel="0" collapsed="false"/>
    <row r="7030" customFormat="false" ht="15" hidden="false" customHeight="true" outlineLevel="0" collapsed="false"/>
    <row r="7031" customFormat="false" ht="15" hidden="false" customHeight="true" outlineLevel="0" collapsed="false"/>
    <row r="7032" customFormat="false" ht="15" hidden="false" customHeight="true" outlineLevel="0" collapsed="false"/>
    <row r="7033" customFormat="false" ht="15" hidden="false" customHeight="true" outlineLevel="0" collapsed="false"/>
    <row r="7034" customFormat="false" ht="15" hidden="false" customHeight="true" outlineLevel="0" collapsed="false"/>
    <row r="7035" customFormat="false" ht="15" hidden="false" customHeight="true" outlineLevel="0" collapsed="false"/>
    <row r="7036" customFormat="false" ht="15" hidden="false" customHeight="true" outlineLevel="0" collapsed="false"/>
    <row r="7037" customFormat="false" ht="15" hidden="false" customHeight="true" outlineLevel="0" collapsed="false"/>
    <row r="7038" customFormat="false" ht="15" hidden="false" customHeight="true" outlineLevel="0" collapsed="false"/>
    <row r="7039" customFormat="false" ht="15" hidden="false" customHeight="true" outlineLevel="0" collapsed="false"/>
    <row r="7040" customFormat="false" ht="15" hidden="false" customHeight="true" outlineLevel="0" collapsed="false"/>
    <row r="7041" customFormat="false" ht="15" hidden="false" customHeight="true" outlineLevel="0" collapsed="false"/>
    <row r="7042" customFormat="false" ht="15" hidden="false" customHeight="true" outlineLevel="0" collapsed="false"/>
    <row r="7043" customFormat="false" ht="15" hidden="false" customHeight="true" outlineLevel="0" collapsed="false"/>
    <row r="7044" customFormat="false" ht="15" hidden="false" customHeight="true" outlineLevel="0" collapsed="false"/>
    <row r="7045" customFormat="false" ht="15" hidden="false" customHeight="true" outlineLevel="0" collapsed="false"/>
    <row r="7046" customFormat="false" ht="15" hidden="false" customHeight="true" outlineLevel="0" collapsed="false"/>
    <row r="7047" customFormat="false" ht="15" hidden="false" customHeight="true" outlineLevel="0" collapsed="false"/>
    <row r="7048" customFormat="false" ht="15" hidden="false" customHeight="true" outlineLevel="0" collapsed="false"/>
    <row r="7049" customFormat="false" ht="15" hidden="false" customHeight="true" outlineLevel="0" collapsed="false"/>
    <row r="7050" customFormat="false" ht="15" hidden="false" customHeight="true" outlineLevel="0" collapsed="false"/>
    <row r="7051" customFormat="false" ht="15" hidden="false" customHeight="true" outlineLevel="0" collapsed="false"/>
    <row r="7052" customFormat="false" ht="15" hidden="false" customHeight="true" outlineLevel="0" collapsed="false"/>
    <row r="7053" customFormat="false" ht="15" hidden="false" customHeight="true" outlineLevel="0" collapsed="false"/>
    <row r="7054" customFormat="false" ht="15" hidden="false" customHeight="true" outlineLevel="0" collapsed="false"/>
    <row r="7055" customFormat="false" ht="15" hidden="false" customHeight="true" outlineLevel="0" collapsed="false"/>
    <row r="7056" customFormat="false" ht="15" hidden="false" customHeight="true" outlineLevel="0" collapsed="false"/>
    <row r="7057" customFormat="false" ht="15" hidden="false" customHeight="true" outlineLevel="0" collapsed="false"/>
    <row r="7058" customFormat="false" ht="15" hidden="false" customHeight="true" outlineLevel="0" collapsed="false"/>
    <row r="7059" customFormat="false" ht="15" hidden="false" customHeight="true" outlineLevel="0" collapsed="false"/>
    <row r="7060" customFormat="false" ht="15" hidden="false" customHeight="true" outlineLevel="0" collapsed="false"/>
    <row r="7061" customFormat="false" ht="15" hidden="false" customHeight="true" outlineLevel="0" collapsed="false"/>
    <row r="7062" customFormat="false" ht="15" hidden="false" customHeight="true" outlineLevel="0" collapsed="false"/>
    <row r="7063" customFormat="false" ht="15" hidden="false" customHeight="true" outlineLevel="0" collapsed="false"/>
    <row r="7064" customFormat="false" ht="15" hidden="false" customHeight="true" outlineLevel="0" collapsed="false"/>
    <row r="7065" customFormat="false" ht="15" hidden="false" customHeight="true" outlineLevel="0" collapsed="false"/>
    <row r="7066" customFormat="false" ht="15" hidden="false" customHeight="true" outlineLevel="0" collapsed="false"/>
    <row r="7067" customFormat="false" ht="15" hidden="false" customHeight="true" outlineLevel="0" collapsed="false"/>
    <row r="7068" customFormat="false" ht="15" hidden="false" customHeight="true" outlineLevel="0" collapsed="false"/>
    <row r="7069" customFormat="false" ht="15" hidden="false" customHeight="true" outlineLevel="0" collapsed="false"/>
    <row r="7070" customFormat="false" ht="15" hidden="false" customHeight="true" outlineLevel="0" collapsed="false"/>
    <row r="7071" customFormat="false" ht="15" hidden="false" customHeight="true" outlineLevel="0" collapsed="false"/>
    <row r="7072" customFormat="false" ht="15" hidden="false" customHeight="true" outlineLevel="0" collapsed="false"/>
    <row r="7073" customFormat="false" ht="15" hidden="false" customHeight="true" outlineLevel="0" collapsed="false"/>
    <row r="7074" customFormat="false" ht="15" hidden="false" customHeight="true" outlineLevel="0" collapsed="false"/>
    <row r="7075" customFormat="false" ht="15" hidden="false" customHeight="true" outlineLevel="0" collapsed="false"/>
    <row r="7076" customFormat="false" ht="15" hidden="false" customHeight="true" outlineLevel="0" collapsed="false"/>
    <row r="7077" customFormat="false" ht="15" hidden="false" customHeight="true" outlineLevel="0" collapsed="false"/>
    <row r="7078" customFormat="false" ht="15" hidden="false" customHeight="true" outlineLevel="0" collapsed="false"/>
    <row r="7079" customFormat="false" ht="15" hidden="false" customHeight="true" outlineLevel="0" collapsed="false"/>
    <row r="7080" customFormat="false" ht="15" hidden="false" customHeight="true" outlineLevel="0" collapsed="false"/>
    <row r="7081" customFormat="false" ht="15" hidden="false" customHeight="true" outlineLevel="0" collapsed="false"/>
    <row r="7082" customFormat="false" ht="15" hidden="false" customHeight="true" outlineLevel="0" collapsed="false"/>
    <row r="7083" customFormat="false" ht="15" hidden="false" customHeight="true" outlineLevel="0" collapsed="false"/>
    <row r="7084" customFormat="false" ht="15" hidden="false" customHeight="true" outlineLevel="0" collapsed="false"/>
    <row r="7085" customFormat="false" ht="15" hidden="false" customHeight="true" outlineLevel="0" collapsed="false"/>
    <row r="7086" customFormat="false" ht="15" hidden="false" customHeight="true" outlineLevel="0" collapsed="false"/>
    <row r="7087" customFormat="false" ht="15" hidden="false" customHeight="true" outlineLevel="0" collapsed="false"/>
    <row r="7088" customFormat="false" ht="15" hidden="false" customHeight="true" outlineLevel="0" collapsed="false"/>
    <row r="7089" customFormat="false" ht="15" hidden="false" customHeight="true" outlineLevel="0" collapsed="false"/>
    <row r="7090" customFormat="false" ht="15" hidden="false" customHeight="true" outlineLevel="0" collapsed="false"/>
    <row r="7091" customFormat="false" ht="15" hidden="false" customHeight="true" outlineLevel="0" collapsed="false"/>
    <row r="7092" customFormat="false" ht="15" hidden="false" customHeight="true" outlineLevel="0" collapsed="false"/>
    <row r="7093" customFormat="false" ht="15" hidden="false" customHeight="true" outlineLevel="0" collapsed="false"/>
    <row r="7094" customFormat="false" ht="15" hidden="false" customHeight="true" outlineLevel="0" collapsed="false"/>
    <row r="7095" customFormat="false" ht="15" hidden="false" customHeight="true" outlineLevel="0" collapsed="false"/>
    <row r="7096" customFormat="false" ht="15" hidden="false" customHeight="true" outlineLevel="0" collapsed="false"/>
    <row r="7097" customFormat="false" ht="15" hidden="false" customHeight="true" outlineLevel="0" collapsed="false"/>
    <row r="7098" customFormat="false" ht="15" hidden="false" customHeight="true" outlineLevel="0" collapsed="false"/>
    <row r="7099" customFormat="false" ht="15" hidden="false" customHeight="true" outlineLevel="0" collapsed="false"/>
    <row r="7100" customFormat="false" ht="15" hidden="false" customHeight="true" outlineLevel="0" collapsed="false"/>
    <row r="7101" customFormat="false" ht="15" hidden="false" customHeight="true" outlineLevel="0" collapsed="false"/>
    <row r="7102" customFormat="false" ht="15" hidden="false" customHeight="true" outlineLevel="0" collapsed="false"/>
    <row r="7103" customFormat="false" ht="15" hidden="false" customHeight="true" outlineLevel="0" collapsed="false"/>
    <row r="7104" customFormat="false" ht="15" hidden="false" customHeight="true" outlineLevel="0" collapsed="false"/>
    <row r="7105" customFormat="false" ht="15" hidden="false" customHeight="true" outlineLevel="0" collapsed="false"/>
    <row r="7106" customFormat="false" ht="15" hidden="false" customHeight="true" outlineLevel="0" collapsed="false"/>
    <row r="7107" customFormat="false" ht="15" hidden="false" customHeight="true" outlineLevel="0" collapsed="false"/>
    <row r="7108" customFormat="false" ht="15" hidden="false" customHeight="true" outlineLevel="0" collapsed="false"/>
    <row r="7109" customFormat="false" ht="15" hidden="false" customHeight="true" outlineLevel="0" collapsed="false"/>
    <row r="7110" customFormat="false" ht="15" hidden="false" customHeight="true" outlineLevel="0" collapsed="false"/>
    <row r="7111" customFormat="false" ht="15" hidden="false" customHeight="true" outlineLevel="0" collapsed="false"/>
    <row r="7112" customFormat="false" ht="15" hidden="false" customHeight="true" outlineLevel="0" collapsed="false"/>
    <row r="7113" customFormat="false" ht="15" hidden="false" customHeight="true" outlineLevel="0" collapsed="false"/>
    <row r="7114" customFormat="false" ht="15" hidden="false" customHeight="true" outlineLevel="0" collapsed="false"/>
    <row r="7115" customFormat="false" ht="15" hidden="false" customHeight="true" outlineLevel="0" collapsed="false"/>
    <row r="7116" customFormat="false" ht="15" hidden="false" customHeight="true" outlineLevel="0" collapsed="false"/>
    <row r="7117" customFormat="false" ht="15" hidden="false" customHeight="true" outlineLevel="0" collapsed="false"/>
    <row r="7118" customFormat="false" ht="15" hidden="false" customHeight="true" outlineLevel="0" collapsed="false"/>
    <row r="7119" customFormat="false" ht="15" hidden="false" customHeight="true" outlineLevel="0" collapsed="false"/>
    <row r="7120" customFormat="false" ht="15" hidden="false" customHeight="true" outlineLevel="0" collapsed="false"/>
    <row r="7121" customFormat="false" ht="15" hidden="false" customHeight="true" outlineLevel="0" collapsed="false"/>
    <row r="7122" customFormat="false" ht="15" hidden="false" customHeight="true" outlineLevel="0" collapsed="false"/>
    <row r="7123" customFormat="false" ht="15" hidden="false" customHeight="true" outlineLevel="0" collapsed="false"/>
    <row r="7124" customFormat="false" ht="15" hidden="false" customHeight="true" outlineLevel="0" collapsed="false"/>
    <row r="7125" customFormat="false" ht="15" hidden="false" customHeight="true" outlineLevel="0" collapsed="false"/>
    <row r="7126" customFormat="false" ht="15" hidden="false" customHeight="true" outlineLevel="0" collapsed="false"/>
    <row r="7127" customFormat="false" ht="15" hidden="false" customHeight="true" outlineLevel="0" collapsed="false"/>
    <row r="7128" customFormat="false" ht="15" hidden="false" customHeight="true" outlineLevel="0" collapsed="false"/>
    <row r="7129" customFormat="false" ht="15" hidden="false" customHeight="true" outlineLevel="0" collapsed="false"/>
    <row r="7130" customFormat="false" ht="15" hidden="false" customHeight="true" outlineLevel="0" collapsed="false"/>
    <row r="7131" customFormat="false" ht="15" hidden="false" customHeight="true" outlineLevel="0" collapsed="false"/>
    <row r="7132" customFormat="false" ht="15" hidden="false" customHeight="true" outlineLevel="0" collapsed="false"/>
    <row r="7133" customFormat="false" ht="15" hidden="false" customHeight="true" outlineLevel="0" collapsed="false"/>
    <row r="7134" customFormat="false" ht="15" hidden="false" customHeight="true" outlineLevel="0" collapsed="false"/>
    <row r="7135" customFormat="false" ht="15" hidden="false" customHeight="true" outlineLevel="0" collapsed="false"/>
    <row r="7136" customFormat="false" ht="15" hidden="false" customHeight="true" outlineLevel="0" collapsed="false"/>
    <row r="7137" customFormat="false" ht="15" hidden="false" customHeight="true" outlineLevel="0" collapsed="false"/>
    <row r="7138" customFormat="false" ht="15" hidden="false" customHeight="true" outlineLevel="0" collapsed="false"/>
    <row r="7139" customFormat="false" ht="15" hidden="false" customHeight="true" outlineLevel="0" collapsed="false"/>
    <row r="7140" customFormat="false" ht="15" hidden="false" customHeight="true" outlineLevel="0" collapsed="false"/>
    <row r="7141" customFormat="false" ht="15" hidden="false" customHeight="true" outlineLevel="0" collapsed="false"/>
    <row r="7142" customFormat="false" ht="15" hidden="false" customHeight="true" outlineLevel="0" collapsed="false"/>
    <row r="7143" customFormat="false" ht="15" hidden="false" customHeight="true" outlineLevel="0" collapsed="false"/>
    <row r="7144" customFormat="false" ht="15" hidden="false" customHeight="true" outlineLevel="0" collapsed="false"/>
    <row r="7145" customFormat="false" ht="15" hidden="false" customHeight="true" outlineLevel="0" collapsed="false"/>
    <row r="7146" customFormat="false" ht="15" hidden="false" customHeight="true" outlineLevel="0" collapsed="false"/>
    <row r="7147" customFormat="false" ht="15" hidden="false" customHeight="true" outlineLevel="0" collapsed="false"/>
    <row r="7148" customFormat="false" ht="15" hidden="false" customHeight="true" outlineLevel="0" collapsed="false"/>
    <row r="7149" customFormat="false" ht="15" hidden="false" customHeight="true" outlineLevel="0" collapsed="false"/>
    <row r="7150" customFormat="false" ht="15" hidden="false" customHeight="true" outlineLevel="0" collapsed="false"/>
    <row r="7151" customFormat="false" ht="15" hidden="false" customHeight="true" outlineLevel="0" collapsed="false"/>
    <row r="7152" customFormat="false" ht="15" hidden="false" customHeight="true" outlineLevel="0" collapsed="false"/>
    <row r="7153" customFormat="false" ht="15" hidden="false" customHeight="true" outlineLevel="0" collapsed="false"/>
    <row r="7154" customFormat="false" ht="15" hidden="false" customHeight="true" outlineLevel="0" collapsed="false"/>
    <row r="7155" customFormat="false" ht="15" hidden="false" customHeight="true" outlineLevel="0" collapsed="false"/>
    <row r="7156" customFormat="false" ht="15" hidden="false" customHeight="true" outlineLevel="0" collapsed="false"/>
    <row r="7157" customFormat="false" ht="15" hidden="false" customHeight="true" outlineLevel="0" collapsed="false"/>
    <row r="7158" customFormat="false" ht="15" hidden="false" customHeight="true" outlineLevel="0" collapsed="false"/>
    <row r="7159" customFormat="false" ht="15" hidden="false" customHeight="true" outlineLevel="0" collapsed="false"/>
    <row r="7160" customFormat="false" ht="15" hidden="false" customHeight="true" outlineLevel="0" collapsed="false"/>
    <row r="7161" customFormat="false" ht="15" hidden="false" customHeight="true" outlineLevel="0" collapsed="false"/>
    <row r="7162" customFormat="false" ht="15" hidden="false" customHeight="true" outlineLevel="0" collapsed="false"/>
    <row r="7163" customFormat="false" ht="15" hidden="false" customHeight="true" outlineLevel="0" collapsed="false"/>
    <row r="7164" customFormat="false" ht="15" hidden="false" customHeight="true" outlineLevel="0" collapsed="false"/>
    <row r="7165" customFormat="false" ht="15" hidden="false" customHeight="true" outlineLevel="0" collapsed="false"/>
    <row r="7166" customFormat="false" ht="15" hidden="false" customHeight="true" outlineLevel="0" collapsed="false"/>
    <row r="7167" customFormat="false" ht="15" hidden="false" customHeight="true" outlineLevel="0" collapsed="false"/>
    <row r="7168" customFormat="false" ht="15" hidden="false" customHeight="true" outlineLevel="0" collapsed="false"/>
    <row r="7169" customFormat="false" ht="15" hidden="false" customHeight="true" outlineLevel="0" collapsed="false"/>
    <row r="7170" customFormat="false" ht="15" hidden="false" customHeight="true" outlineLevel="0" collapsed="false"/>
    <row r="7171" customFormat="false" ht="15" hidden="false" customHeight="true" outlineLevel="0" collapsed="false"/>
    <row r="7172" customFormat="false" ht="15" hidden="false" customHeight="true" outlineLevel="0" collapsed="false"/>
    <row r="7173" customFormat="false" ht="15" hidden="false" customHeight="true" outlineLevel="0" collapsed="false"/>
    <row r="7174" customFormat="false" ht="15" hidden="false" customHeight="true" outlineLevel="0" collapsed="false"/>
    <row r="7175" customFormat="false" ht="15" hidden="false" customHeight="true" outlineLevel="0" collapsed="false"/>
    <row r="7176" customFormat="false" ht="15" hidden="false" customHeight="true" outlineLevel="0" collapsed="false"/>
    <row r="7177" customFormat="false" ht="15" hidden="false" customHeight="true" outlineLevel="0" collapsed="false"/>
    <row r="7178" customFormat="false" ht="15" hidden="false" customHeight="true" outlineLevel="0" collapsed="false"/>
    <row r="7179" customFormat="false" ht="15" hidden="false" customHeight="true" outlineLevel="0" collapsed="false"/>
    <row r="7180" customFormat="false" ht="15" hidden="false" customHeight="true" outlineLevel="0" collapsed="false"/>
    <row r="7181" customFormat="false" ht="15" hidden="false" customHeight="true" outlineLevel="0" collapsed="false"/>
    <row r="7182" customFormat="false" ht="15" hidden="false" customHeight="true" outlineLevel="0" collapsed="false"/>
    <row r="7183" customFormat="false" ht="15" hidden="false" customHeight="true" outlineLevel="0" collapsed="false"/>
    <row r="7184" customFormat="false" ht="15" hidden="false" customHeight="true" outlineLevel="0" collapsed="false"/>
    <row r="7185" customFormat="false" ht="15" hidden="false" customHeight="true" outlineLevel="0" collapsed="false"/>
    <row r="7186" customFormat="false" ht="15" hidden="false" customHeight="true" outlineLevel="0" collapsed="false"/>
    <row r="7187" customFormat="false" ht="15" hidden="false" customHeight="true" outlineLevel="0" collapsed="false"/>
    <row r="7188" customFormat="false" ht="15" hidden="false" customHeight="true" outlineLevel="0" collapsed="false"/>
    <row r="7189" customFormat="false" ht="15" hidden="false" customHeight="true" outlineLevel="0" collapsed="false"/>
    <row r="7190" customFormat="false" ht="15" hidden="false" customHeight="true" outlineLevel="0" collapsed="false"/>
    <row r="7191" customFormat="false" ht="15" hidden="false" customHeight="true" outlineLevel="0" collapsed="false"/>
    <row r="7192" customFormat="false" ht="15" hidden="false" customHeight="true" outlineLevel="0" collapsed="false"/>
    <row r="7193" customFormat="false" ht="15" hidden="false" customHeight="true" outlineLevel="0" collapsed="false"/>
    <row r="7194" customFormat="false" ht="15" hidden="false" customHeight="true" outlineLevel="0" collapsed="false"/>
    <row r="7195" customFormat="false" ht="15" hidden="false" customHeight="true" outlineLevel="0" collapsed="false"/>
    <row r="7196" customFormat="false" ht="15" hidden="false" customHeight="true" outlineLevel="0" collapsed="false"/>
    <row r="7197" customFormat="false" ht="15" hidden="false" customHeight="true" outlineLevel="0" collapsed="false"/>
    <row r="7198" customFormat="false" ht="15" hidden="false" customHeight="true" outlineLevel="0" collapsed="false"/>
    <row r="7199" customFormat="false" ht="15" hidden="false" customHeight="true" outlineLevel="0" collapsed="false"/>
    <row r="7200" customFormat="false" ht="15" hidden="false" customHeight="true" outlineLevel="0" collapsed="false"/>
    <row r="7201" customFormat="false" ht="15" hidden="false" customHeight="true" outlineLevel="0" collapsed="false"/>
    <row r="7202" customFormat="false" ht="15" hidden="false" customHeight="true" outlineLevel="0" collapsed="false"/>
    <row r="7203" customFormat="false" ht="15" hidden="false" customHeight="true" outlineLevel="0" collapsed="false"/>
    <row r="7204" customFormat="false" ht="15" hidden="false" customHeight="true" outlineLevel="0" collapsed="false"/>
    <row r="7205" customFormat="false" ht="15" hidden="false" customHeight="true" outlineLevel="0" collapsed="false"/>
    <row r="7206" customFormat="false" ht="15" hidden="false" customHeight="true" outlineLevel="0" collapsed="false"/>
    <row r="7207" customFormat="false" ht="15" hidden="false" customHeight="true" outlineLevel="0" collapsed="false"/>
    <row r="7208" customFormat="false" ht="15" hidden="false" customHeight="true" outlineLevel="0" collapsed="false"/>
    <row r="7209" customFormat="false" ht="15" hidden="false" customHeight="true" outlineLevel="0" collapsed="false"/>
    <row r="7210" customFormat="false" ht="15" hidden="false" customHeight="true" outlineLevel="0" collapsed="false"/>
    <row r="7211" customFormat="false" ht="15" hidden="false" customHeight="true" outlineLevel="0" collapsed="false"/>
    <row r="7212" customFormat="false" ht="15" hidden="false" customHeight="true" outlineLevel="0" collapsed="false"/>
    <row r="7213" customFormat="false" ht="15" hidden="false" customHeight="true" outlineLevel="0" collapsed="false"/>
    <row r="7214" customFormat="false" ht="15" hidden="false" customHeight="true" outlineLevel="0" collapsed="false"/>
    <row r="7215" customFormat="false" ht="15" hidden="false" customHeight="true" outlineLevel="0" collapsed="false"/>
    <row r="7216" customFormat="false" ht="15" hidden="false" customHeight="true" outlineLevel="0" collapsed="false"/>
    <row r="7217" customFormat="false" ht="15" hidden="false" customHeight="true" outlineLevel="0" collapsed="false"/>
    <row r="7218" customFormat="false" ht="15" hidden="false" customHeight="true" outlineLevel="0" collapsed="false"/>
    <row r="7219" customFormat="false" ht="15" hidden="false" customHeight="true" outlineLevel="0" collapsed="false"/>
    <row r="7220" customFormat="false" ht="15" hidden="false" customHeight="true" outlineLevel="0" collapsed="false"/>
    <row r="7221" customFormat="false" ht="15" hidden="false" customHeight="true" outlineLevel="0" collapsed="false"/>
    <row r="7222" customFormat="false" ht="15" hidden="false" customHeight="true" outlineLevel="0" collapsed="false"/>
    <row r="7223" customFormat="false" ht="15" hidden="false" customHeight="true" outlineLevel="0" collapsed="false"/>
    <row r="7224" customFormat="false" ht="15" hidden="false" customHeight="true" outlineLevel="0" collapsed="false"/>
    <row r="7225" customFormat="false" ht="15" hidden="false" customHeight="true" outlineLevel="0" collapsed="false"/>
    <row r="7226" customFormat="false" ht="15" hidden="false" customHeight="true" outlineLevel="0" collapsed="false"/>
    <row r="7227" customFormat="false" ht="15" hidden="false" customHeight="true" outlineLevel="0" collapsed="false"/>
    <row r="7228" customFormat="false" ht="15" hidden="false" customHeight="true" outlineLevel="0" collapsed="false"/>
    <row r="7229" customFormat="false" ht="15" hidden="false" customHeight="true" outlineLevel="0" collapsed="false"/>
    <row r="7230" customFormat="false" ht="15" hidden="false" customHeight="true" outlineLevel="0" collapsed="false"/>
    <row r="7231" customFormat="false" ht="15" hidden="false" customHeight="true" outlineLevel="0" collapsed="false"/>
    <row r="7232" customFormat="false" ht="15" hidden="false" customHeight="true" outlineLevel="0" collapsed="false"/>
    <row r="7233" customFormat="false" ht="15" hidden="false" customHeight="true" outlineLevel="0" collapsed="false"/>
    <row r="7234" customFormat="false" ht="15" hidden="false" customHeight="true" outlineLevel="0" collapsed="false"/>
    <row r="7235" customFormat="false" ht="15" hidden="false" customHeight="true" outlineLevel="0" collapsed="false"/>
    <row r="7236" customFormat="false" ht="15" hidden="false" customHeight="true" outlineLevel="0" collapsed="false"/>
    <row r="7237" customFormat="false" ht="15" hidden="false" customHeight="true" outlineLevel="0" collapsed="false"/>
    <row r="7238" customFormat="false" ht="15" hidden="false" customHeight="true" outlineLevel="0" collapsed="false"/>
    <row r="7239" customFormat="false" ht="15" hidden="false" customHeight="true" outlineLevel="0" collapsed="false"/>
    <row r="7240" customFormat="false" ht="15" hidden="false" customHeight="true" outlineLevel="0" collapsed="false"/>
    <row r="7241" customFormat="false" ht="15" hidden="false" customHeight="true" outlineLevel="0" collapsed="false"/>
    <row r="7242" customFormat="false" ht="15" hidden="false" customHeight="true" outlineLevel="0" collapsed="false"/>
    <row r="7243" customFormat="false" ht="15" hidden="false" customHeight="true" outlineLevel="0" collapsed="false"/>
    <row r="7244" customFormat="false" ht="15" hidden="false" customHeight="true" outlineLevel="0" collapsed="false"/>
    <row r="7245" customFormat="false" ht="15" hidden="false" customHeight="true" outlineLevel="0" collapsed="false"/>
    <row r="7246" customFormat="false" ht="15" hidden="false" customHeight="true" outlineLevel="0" collapsed="false"/>
    <row r="7247" customFormat="false" ht="15" hidden="false" customHeight="true" outlineLevel="0" collapsed="false"/>
    <row r="7248" customFormat="false" ht="15" hidden="false" customHeight="true" outlineLevel="0" collapsed="false"/>
    <row r="7249" customFormat="false" ht="15" hidden="false" customHeight="true" outlineLevel="0" collapsed="false"/>
    <row r="7250" customFormat="false" ht="15" hidden="false" customHeight="true" outlineLevel="0" collapsed="false"/>
    <row r="7251" customFormat="false" ht="15" hidden="false" customHeight="true" outlineLevel="0" collapsed="false"/>
    <row r="7252" customFormat="false" ht="15" hidden="false" customHeight="true" outlineLevel="0" collapsed="false"/>
    <row r="7253" customFormat="false" ht="15" hidden="false" customHeight="true" outlineLevel="0" collapsed="false"/>
    <row r="7254" customFormat="false" ht="15" hidden="false" customHeight="true" outlineLevel="0" collapsed="false"/>
    <row r="7255" customFormat="false" ht="15" hidden="false" customHeight="true" outlineLevel="0" collapsed="false"/>
    <row r="7256" customFormat="false" ht="15" hidden="false" customHeight="true" outlineLevel="0" collapsed="false"/>
    <row r="7257" customFormat="false" ht="15" hidden="false" customHeight="true" outlineLevel="0" collapsed="false"/>
    <row r="7258" customFormat="false" ht="15" hidden="false" customHeight="true" outlineLevel="0" collapsed="false"/>
    <row r="7259" customFormat="false" ht="15" hidden="false" customHeight="true" outlineLevel="0" collapsed="false"/>
    <row r="7260" customFormat="false" ht="15" hidden="false" customHeight="true" outlineLevel="0" collapsed="false"/>
    <row r="7261" customFormat="false" ht="15" hidden="false" customHeight="true" outlineLevel="0" collapsed="false"/>
    <row r="7262" customFormat="false" ht="15" hidden="false" customHeight="true" outlineLevel="0" collapsed="false"/>
    <row r="7263" customFormat="false" ht="15" hidden="false" customHeight="true" outlineLevel="0" collapsed="false"/>
    <row r="7264" customFormat="false" ht="15" hidden="false" customHeight="true" outlineLevel="0" collapsed="false"/>
    <row r="7265" customFormat="false" ht="15" hidden="false" customHeight="true" outlineLevel="0" collapsed="false"/>
    <row r="7266" customFormat="false" ht="15" hidden="false" customHeight="true" outlineLevel="0" collapsed="false"/>
    <row r="7267" customFormat="false" ht="15" hidden="false" customHeight="true" outlineLevel="0" collapsed="false"/>
    <row r="7268" customFormat="false" ht="15" hidden="false" customHeight="true" outlineLevel="0" collapsed="false"/>
    <row r="7269" customFormat="false" ht="15" hidden="false" customHeight="true" outlineLevel="0" collapsed="false"/>
    <row r="7270" customFormat="false" ht="15" hidden="false" customHeight="true" outlineLevel="0" collapsed="false"/>
    <row r="7271" customFormat="false" ht="15" hidden="false" customHeight="true" outlineLevel="0" collapsed="false"/>
    <row r="7272" customFormat="false" ht="15" hidden="false" customHeight="true" outlineLevel="0" collapsed="false"/>
    <row r="7273" customFormat="false" ht="15" hidden="false" customHeight="true" outlineLevel="0" collapsed="false"/>
    <row r="7274" customFormat="false" ht="15" hidden="false" customHeight="true" outlineLevel="0" collapsed="false"/>
    <row r="7275" customFormat="false" ht="15" hidden="false" customHeight="true" outlineLevel="0" collapsed="false"/>
    <row r="7276" customFormat="false" ht="15" hidden="false" customHeight="true" outlineLevel="0" collapsed="false"/>
    <row r="7277" customFormat="false" ht="15" hidden="false" customHeight="true" outlineLevel="0" collapsed="false"/>
    <row r="7278" customFormat="false" ht="15" hidden="false" customHeight="true" outlineLevel="0" collapsed="false"/>
    <row r="7279" customFormat="false" ht="15" hidden="false" customHeight="true" outlineLevel="0" collapsed="false"/>
    <row r="7280" customFormat="false" ht="15" hidden="false" customHeight="true" outlineLevel="0" collapsed="false"/>
    <row r="7281" customFormat="false" ht="15" hidden="false" customHeight="true" outlineLevel="0" collapsed="false"/>
    <row r="7282" customFormat="false" ht="15" hidden="false" customHeight="true" outlineLevel="0" collapsed="false"/>
    <row r="7283" customFormat="false" ht="15" hidden="false" customHeight="true" outlineLevel="0" collapsed="false"/>
    <row r="7284" customFormat="false" ht="15" hidden="false" customHeight="true" outlineLevel="0" collapsed="false"/>
    <row r="7285" customFormat="false" ht="15" hidden="false" customHeight="true" outlineLevel="0" collapsed="false"/>
    <row r="7286" customFormat="false" ht="15" hidden="false" customHeight="true" outlineLevel="0" collapsed="false"/>
    <row r="7287" customFormat="false" ht="15" hidden="false" customHeight="true" outlineLevel="0" collapsed="false"/>
    <row r="7288" customFormat="false" ht="15" hidden="false" customHeight="true" outlineLevel="0" collapsed="false"/>
    <row r="7289" customFormat="false" ht="15" hidden="false" customHeight="true" outlineLevel="0" collapsed="false"/>
    <row r="7290" customFormat="false" ht="15" hidden="false" customHeight="true" outlineLevel="0" collapsed="false"/>
    <row r="7291" customFormat="false" ht="15" hidden="false" customHeight="true" outlineLevel="0" collapsed="false"/>
    <row r="7292" customFormat="false" ht="15" hidden="false" customHeight="true" outlineLevel="0" collapsed="false"/>
    <row r="7293" customFormat="false" ht="15" hidden="false" customHeight="true" outlineLevel="0" collapsed="false"/>
    <row r="7294" customFormat="false" ht="15" hidden="false" customHeight="true" outlineLevel="0" collapsed="false"/>
    <row r="7295" customFormat="false" ht="15" hidden="false" customHeight="true" outlineLevel="0" collapsed="false"/>
    <row r="7296" customFormat="false" ht="15" hidden="false" customHeight="true" outlineLevel="0" collapsed="false"/>
    <row r="7297" customFormat="false" ht="15" hidden="false" customHeight="true" outlineLevel="0" collapsed="false"/>
    <row r="7298" customFormat="false" ht="15" hidden="false" customHeight="true" outlineLevel="0" collapsed="false"/>
    <row r="7299" customFormat="false" ht="15" hidden="false" customHeight="true" outlineLevel="0" collapsed="false"/>
    <row r="7300" customFormat="false" ht="15" hidden="false" customHeight="true" outlineLevel="0" collapsed="false"/>
    <row r="7301" customFormat="false" ht="15" hidden="false" customHeight="true" outlineLevel="0" collapsed="false"/>
    <row r="7302" customFormat="false" ht="15" hidden="false" customHeight="true" outlineLevel="0" collapsed="false"/>
    <row r="7303" customFormat="false" ht="15" hidden="false" customHeight="true" outlineLevel="0" collapsed="false"/>
    <row r="7304" customFormat="false" ht="15" hidden="false" customHeight="true" outlineLevel="0" collapsed="false"/>
    <row r="7305" customFormat="false" ht="15" hidden="false" customHeight="true" outlineLevel="0" collapsed="false"/>
    <row r="7306" customFormat="false" ht="15" hidden="false" customHeight="true" outlineLevel="0" collapsed="false"/>
    <row r="7307" customFormat="false" ht="15" hidden="false" customHeight="true" outlineLevel="0" collapsed="false"/>
    <row r="7308" customFormat="false" ht="15" hidden="false" customHeight="true" outlineLevel="0" collapsed="false"/>
    <row r="7309" customFormat="false" ht="15" hidden="false" customHeight="true" outlineLevel="0" collapsed="false"/>
    <row r="7310" customFormat="false" ht="15" hidden="false" customHeight="true" outlineLevel="0" collapsed="false"/>
    <row r="7311" customFormat="false" ht="15" hidden="false" customHeight="true" outlineLevel="0" collapsed="false"/>
    <row r="7312" customFormat="false" ht="15" hidden="false" customHeight="true" outlineLevel="0" collapsed="false"/>
    <row r="7313" customFormat="false" ht="15" hidden="false" customHeight="true" outlineLevel="0" collapsed="false"/>
    <row r="7314" customFormat="false" ht="15" hidden="false" customHeight="true" outlineLevel="0" collapsed="false"/>
    <row r="7315" customFormat="false" ht="15" hidden="false" customHeight="true" outlineLevel="0" collapsed="false"/>
    <row r="7316" customFormat="false" ht="15" hidden="false" customHeight="true" outlineLevel="0" collapsed="false"/>
    <row r="7317" customFormat="false" ht="15" hidden="false" customHeight="true" outlineLevel="0" collapsed="false"/>
    <row r="7318" customFormat="false" ht="15" hidden="false" customHeight="true" outlineLevel="0" collapsed="false"/>
    <row r="7319" customFormat="false" ht="15" hidden="false" customHeight="true" outlineLevel="0" collapsed="false"/>
    <row r="7320" customFormat="false" ht="15" hidden="false" customHeight="true" outlineLevel="0" collapsed="false"/>
    <row r="7321" customFormat="false" ht="15" hidden="false" customHeight="true" outlineLevel="0" collapsed="false"/>
    <row r="7322" customFormat="false" ht="15" hidden="false" customHeight="true" outlineLevel="0" collapsed="false"/>
    <row r="7323" customFormat="false" ht="15" hidden="false" customHeight="true" outlineLevel="0" collapsed="false"/>
    <row r="7324" customFormat="false" ht="15" hidden="false" customHeight="true" outlineLevel="0" collapsed="false"/>
    <row r="7325" customFormat="false" ht="15" hidden="false" customHeight="true" outlineLevel="0" collapsed="false"/>
    <row r="7326" customFormat="false" ht="15" hidden="false" customHeight="true" outlineLevel="0" collapsed="false"/>
    <row r="7327" customFormat="false" ht="15" hidden="false" customHeight="true" outlineLevel="0" collapsed="false"/>
    <row r="7328" customFormat="false" ht="15" hidden="false" customHeight="true" outlineLevel="0" collapsed="false"/>
    <row r="7329" customFormat="false" ht="15" hidden="false" customHeight="true" outlineLevel="0" collapsed="false"/>
    <row r="7330" customFormat="false" ht="15" hidden="false" customHeight="true" outlineLevel="0" collapsed="false"/>
    <row r="7331" customFormat="false" ht="15" hidden="false" customHeight="true" outlineLevel="0" collapsed="false"/>
    <row r="7332" customFormat="false" ht="15" hidden="false" customHeight="true" outlineLevel="0" collapsed="false"/>
    <row r="7333" customFormat="false" ht="15" hidden="false" customHeight="true" outlineLevel="0" collapsed="false"/>
    <row r="7334" customFormat="false" ht="15" hidden="false" customHeight="true" outlineLevel="0" collapsed="false"/>
    <row r="7335" customFormat="false" ht="15" hidden="false" customHeight="true" outlineLevel="0" collapsed="false"/>
    <row r="7336" customFormat="false" ht="15" hidden="false" customHeight="true" outlineLevel="0" collapsed="false"/>
    <row r="7337" customFormat="false" ht="15" hidden="false" customHeight="true" outlineLevel="0" collapsed="false"/>
    <row r="7338" customFormat="false" ht="15" hidden="false" customHeight="true" outlineLevel="0" collapsed="false"/>
    <row r="7339" customFormat="false" ht="15" hidden="false" customHeight="true" outlineLevel="0" collapsed="false"/>
    <row r="7340" customFormat="false" ht="15" hidden="false" customHeight="true" outlineLevel="0" collapsed="false"/>
    <row r="7341" customFormat="false" ht="15" hidden="false" customHeight="true" outlineLevel="0" collapsed="false"/>
    <row r="7342" customFormat="false" ht="15" hidden="false" customHeight="true" outlineLevel="0" collapsed="false"/>
    <row r="7343" customFormat="false" ht="15" hidden="false" customHeight="true" outlineLevel="0" collapsed="false"/>
    <row r="7344" customFormat="false" ht="15" hidden="false" customHeight="true" outlineLevel="0" collapsed="false"/>
    <row r="7345" customFormat="false" ht="15" hidden="false" customHeight="true" outlineLevel="0" collapsed="false"/>
    <row r="7346" customFormat="false" ht="15" hidden="false" customHeight="true" outlineLevel="0" collapsed="false"/>
    <row r="7347" customFormat="false" ht="15" hidden="false" customHeight="true" outlineLevel="0" collapsed="false"/>
    <row r="7348" customFormat="false" ht="15" hidden="false" customHeight="true" outlineLevel="0" collapsed="false"/>
    <row r="7349" customFormat="false" ht="15" hidden="false" customHeight="true" outlineLevel="0" collapsed="false"/>
    <row r="7350" customFormat="false" ht="15" hidden="false" customHeight="true" outlineLevel="0" collapsed="false"/>
    <row r="7351" customFormat="false" ht="15" hidden="false" customHeight="true" outlineLevel="0" collapsed="false"/>
    <row r="7352" customFormat="false" ht="15" hidden="false" customHeight="true" outlineLevel="0" collapsed="false"/>
    <row r="7353" customFormat="false" ht="15" hidden="false" customHeight="true" outlineLevel="0" collapsed="false"/>
    <row r="7354" customFormat="false" ht="15" hidden="false" customHeight="true" outlineLevel="0" collapsed="false"/>
    <row r="7355" customFormat="false" ht="15" hidden="false" customHeight="true" outlineLevel="0" collapsed="false"/>
    <row r="7356" customFormat="false" ht="15" hidden="false" customHeight="true" outlineLevel="0" collapsed="false"/>
    <row r="7357" customFormat="false" ht="15" hidden="false" customHeight="true" outlineLevel="0" collapsed="false"/>
    <row r="7358" customFormat="false" ht="15" hidden="false" customHeight="true" outlineLevel="0" collapsed="false"/>
    <row r="7359" customFormat="false" ht="15" hidden="false" customHeight="true" outlineLevel="0" collapsed="false"/>
    <row r="7360" customFormat="false" ht="15" hidden="false" customHeight="true" outlineLevel="0" collapsed="false"/>
    <row r="7361" customFormat="false" ht="15" hidden="false" customHeight="true" outlineLevel="0" collapsed="false"/>
    <row r="7362" customFormat="false" ht="15" hidden="false" customHeight="true" outlineLevel="0" collapsed="false"/>
    <row r="7363" customFormat="false" ht="15" hidden="false" customHeight="true" outlineLevel="0" collapsed="false"/>
    <row r="7364" customFormat="false" ht="15" hidden="false" customHeight="true" outlineLevel="0" collapsed="false"/>
    <row r="7365" customFormat="false" ht="15" hidden="false" customHeight="true" outlineLevel="0" collapsed="false"/>
    <row r="7366" customFormat="false" ht="15" hidden="false" customHeight="true" outlineLevel="0" collapsed="false"/>
    <row r="7367" customFormat="false" ht="15" hidden="false" customHeight="true" outlineLevel="0" collapsed="false"/>
    <row r="7368" customFormat="false" ht="15" hidden="false" customHeight="true" outlineLevel="0" collapsed="false"/>
    <row r="7369" customFormat="false" ht="15" hidden="false" customHeight="true" outlineLevel="0" collapsed="false"/>
    <row r="7370" customFormat="false" ht="15" hidden="false" customHeight="true" outlineLevel="0" collapsed="false"/>
    <row r="7371" customFormat="false" ht="15" hidden="false" customHeight="true" outlineLevel="0" collapsed="false"/>
    <row r="7372" customFormat="false" ht="15" hidden="false" customHeight="true" outlineLevel="0" collapsed="false"/>
    <row r="7373" customFormat="false" ht="15" hidden="false" customHeight="true" outlineLevel="0" collapsed="false"/>
    <row r="7374" customFormat="false" ht="15" hidden="false" customHeight="true" outlineLevel="0" collapsed="false"/>
    <row r="7375" customFormat="false" ht="15" hidden="false" customHeight="true" outlineLevel="0" collapsed="false"/>
    <row r="7376" customFormat="false" ht="15" hidden="false" customHeight="true" outlineLevel="0" collapsed="false"/>
    <row r="7377" customFormat="false" ht="15" hidden="false" customHeight="true" outlineLevel="0" collapsed="false"/>
    <row r="7378" customFormat="false" ht="15" hidden="false" customHeight="true" outlineLevel="0" collapsed="false"/>
    <row r="7379" customFormat="false" ht="15" hidden="false" customHeight="true" outlineLevel="0" collapsed="false"/>
    <row r="7380" customFormat="false" ht="15" hidden="false" customHeight="true" outlineLevel="0" collapsed="false"/>
    <row r="7381" customFormat="false" ht="15" hidden="false" customHeight="true" outlineLevel="0" collapsed="false"/>
    <row r="7382" customFormat="false" ht="15" hidden="false" customHeight="true" outlineLevel="0" collapsed="false"/>
    <row r="7383" customFormat="false" ht="15" hidden="false" customHeight="true" outlineLevel="0" collapsed="false"/>
    <row r="7384" customFormat="false" ht="15" hidden="false" customHeight="true" outlineLevel="0" collapsed="false"/>
    <row r="7385" customFormat="false" ht="15" hidden="false" customHeight="true" outlineLevel="0" collapsed="false"/>
    <row r="7386" customFormat="false" ht="15" hidden="false" customHeight="true" outlineLevel="0" collapsed="false"/>
    <row r="7387" customFormat="false" ht="15" hidden="false" customHeight="true" outlineLevel="0" collapsed="false"/>
    <row r="7388" customFormat="false" ht="15" hidden="false" customHeight="true" outlineLevel="0" collapsed="false"/>
    <row r="7389" customFormat="false" ht="15" hidden="false" customHeight="true" outlineLevel="0" collapsed="false"/>
    <row r="7390" customFormat="false" ht="15" hidden="false" customHeight="true" outlineLevel="0" collapsed="false"/>
    <row r="7391" customFormat="false" ht="15" hidden="false" customHeight="true" outlineLevel="0" collapsed="false"/>
    <row r="7392" customFormat="false" ht="15" hidden="false" customHeight="true" outlineLevel="0" collapsed="false"/>
    <row r="7393" customFormat="false" ht="15" hidden="false" customHeight="true" outlineLevel="0" collapsed="false"/>
    <row r="7394" customFormat="false" ht="15" hidden="false" customHeight="true" outlineLevel="0" collapsed="false"/>
    <row r="7395" customFormat="false" ht="15" hidden="false" customHeight="true" outlineLevel="0" collapsed="false"/>
    <row r="7396" customFormat="false" ht="15" hidden="false" customHeight="true" outlineLevel="0" collapsed="false"/>
    <row r="7397" customFormat="false" ht="15" hidden="false" customHeight="true" outlineLevel="0" collapsed="false"/>
    <row r="7398" customFormat="false" ht="15" hidden="false" customHeight="true" outlineLevel="0" collapsed="false"/>
    <row r="7399" customFormat="false" ht="15" hidden="false" customHeight="true" outlineLevel="0" collapsed="false"/>
    <row r="7400" customFormat="false" ht="15" hidden="false" customHeight="true" outlineLevel="0" collapsed="false"/>
    <row r="7401" customFormat="false" ht="15" hidden="false" customHeight="true" outlineLevel="0" collapsed="false"/>
    <row r="7402" customFormat="false" ht="15" hidden="false" customHeight="true" outlineLevel="0" collapsed="false"/>
    <row r="7403" customFormat="false" ht="15" hidden="false" customHeight="true" outlineLevel="0" collapsed="false"/>
    <row r="7404" customFormat="false" ht="15" hidden="false" customHeight="true" outlineLevel="0" collapsed="false"/>
    <row r="7405" customFormat="false" ht="15" hidden="false" customHeight="true" outlineLevel="0" collapsed="false"/>
    <row r="7406" customFormat="false" ht="15" hidden="false" customHeight="true" outlineLevel="0" collapsed="false"/>
    <row r="7407" customFormat="false" ht="15" hidden="false" customHeight="true" outlineLevel="0" collapsed="false"/>
    <row r="7408" customFormat="false" ht="15" hidden="false" customHeight="true" outlineLevel="0" collapsed="false"/>
    <row r="7409" customFormat="false" ht="15" hidden="false" customHeight="true" outlineLevel="0" collapsed="false"/>
    <row r="7410" customFormat="false" ht="15" hidden="false" customHeight="true" outlineLevel="0" collapsed="false"/>
    <row r="7411" customFormat="false" ht="15" hidden="false" customHeight="true" outlineLevel="0" collapsed="false"/>
    <row r="7412" customFormat="false" ht="15" hidden="false" customHeight="true" outlineLevel="0" collapsed="false"/>
    <row r="7413" customFormat="false" ht="15" hidden="false" customHeight="true" outlineLevel="0" collapsed="false"/>
    <row r="7414" customFormat="false" ht="15" hidden="false" customHeight="true" outlineLevel="0" collapsed="false"/>
    <row r="7415" customFormat="false" ht="15" hidden="false" customHeight="true" outlineLevel="0" collapsed="false"/>
    <row r="7416" customFormat="false" ht="15" hidden="false" customHeight="true" outlineLevel="0" collapsed="false"/>
    <row r="7417" customFormat="false" ht="15" hidden="false" customHeight="true" outlineLevel="0" collapsed="false"/>
    <row r="7418" customFormat="false" ht="15" hidden="false" customHeight="true" outlineLevel="0" collapsed="false"/>
    <row r="7419" customFormat="false" ht="15" hidden="false" customHeight="true" outlineLevel="0" collapsed="false"/>
    <row r="7420" customFormat="false" ht="15" hidden="false" customHeight="true" outlineLevel="0" collapsed="false"/>
    <row r="7421" customFormat="false" ht="15" hidden="false" customHeight="true" outlineLevel="0" collapsed="false"/>
    <row r="7422" customFormat="false" ht="15" hidden="false" customHeight="true" outlineLevel="0" collapsed="false"/>
    <row r="7423" customFormat="false" ht="15" hidden="false" customHeight="true" outlineLevel="0" collapsed="false"/>
    <row r="7424" customFormat="false" ht="15" hidden="false" customHeight="true" outlineLevel="0" collapsed="false"/>
    <row r="7425" customFormat="false" ht="15" hidden="false" customHeight="true" outlineLevel="0" collapsed="false"/>
    <row r="7426" customFormat="false" ht="15" hidden="false" customHeight="true" outlineLevel="0" collapsed="false"/>
    <row r="7427" customFormat="false" ht="15" hidden="false" customHeight="true" outlineLevel="0" collapsed="false"/>
    <row r="7428" customFormat="false" ht="15" hidden="false" customHeight="true" outlineLevel="0" collapsed="false"/>
    <row r="7429" customFormat="false" ht="15" hidden="false" customHeight="true" outlineLevel="0" collapsed="false"/>
    <row r="7430" customFormat="false" ht="15" hidden="false" customHeight="true" outlineLevel="0" collapsed="false"/>
    <row r="7431" customFormat="false" ht="15" hidden="false" customHeight="true" outlineLevel="0" collapsed="false"/>
    <row r="7432" customFormat="false" ht="15" hidden="false" customHeight="true" outlineLevel="0" collapsed="false"/>
    <row r="7433" customFormat="false" ht="15" hidden="false" customHeight="true" outlineLevel="0" collapsed="false"/>
    <row r="7434" customFormat="false" ht="15" hidden="false" customHeight="true" outlineLevel="0" collapsed="false"/>
    <row r="7435" customFormat="false" ht="15" hidden="false" customHeight="true" outlineLevel="0" collapsed="false"/>
    <row r="7436" customFormat="false" ht="15" hidden="false" customHeight="true" outlineLevel="0" collapsed="false"/>
    <row r="7437" customFormat="false" ht="15" hidden="false" customHeight="true" outlineLevel="0" collapsed="false"/>
    <row r="7438" customFormat="false" ht="15" hidden="false" customHeight="true" outlineLevel="0" collapsed="false"/>
    <row r="7439" customFormat="false" ht="15" hidden="false" customHeight="true" outlineLevel="0" collapsed="false"/>
    <row r="7440" customFormat="false" ht="15" hidden="false" customHeight="true" outlineLevel="0" collapsed="false"/>
    <row r="7441" customFormat="false" ht="15" hidden="false" customHeight="true" outlineLevel="0" collapsed="false"/>
    <row r="7442" customFormat="false" ht="15" hidden="false" customHeight="true" outlineLevel="0" collapsed="false"/>
    <row r="7443" customFormat="false" ht="15" hidden="false" customHeight="true" outlineLevel="0" collapsed="false"/>
    <row r="7444" customFormat="false" ht="15" hidden="false" customHeight="true" outlineLevel="0" collapsed="false"/>
    <row r="7445" customFormat="false" ht="15" hidden="false" customHeight="true" outlineLevel="0" collapsed="false"/>
    <row r="7446" customFormat="false" ht="15" hidden="false" customHeight="true" outlineLevel="0" collapsed="false"/>
    <row r="7447" customFormat="false" ht="15" hidden="false" customHeight="true" outlineLevel="0" collapsed="false"/>
    <row r="7448" customFormat="false" ht="15" hidden="false" customHeight="true" outlineLevel="0" collapsed="false"/>
    <row r="7449" customFormat="false" ht="15" hidden="false" customHeight="true" outlineLevel="0" collapsed="false"/>
    <row r="7450" customFormat="false" ht="15" hidden="false" customHeight="true" outlineLevel="0" collapsed="false"/>
    <row r="7451" customFormat="false" ht="15" hidden="false" customHeight="true" outlineLevel="0" collapsed="false"/>
    <row r="7452" customFormat="false" ht="15" hidden="false" customHeight="true" outlineLevel="0" collapsed="false"/>
    <row r="7453" customFormat="false" ht="15" hidden="false" customHeight="true" outlineLevel="0" collapsed="false"/>
    <row r="7454" customFormat="false" ht="15" hidden="false" customHeight="true" outlineLevel="0" collapsed="false"/>
    <row r="7455" customFormat="false" ht="15" hidden="false" customHeight="true" outlineLevel="0" collapsed="false"/>
    <row r="7456" customFormat="false" ht="15" hidden="false" customHeight="true" outlineLevel="0" collapsed="false"/>
    <row r="7457" customFormat="false" ht="15" hidden="false" customHeight="true" outlineLevel="0" collapsed="false"/>
    <row r="7458" customFormat="false" ht="15" hidden="false" customHeight="true" outlineLevel="0" collapsed="false"/>
    <row r="7459" customFormat="false" ht="15" hidden="false" customHeight="true" outlineLevel="0" collapsed="false"/>
    <row r="7460" customFormat="false" ht="15" hidden="false" customHeight="true" outlineLevel="0" collapsed="false"/>
    <row r="7461" customFormat="false" ht="15" hidden="false" customHeight="true" outlineLevel="0" collapsed="false"/>
    <row r="7462" customFormat="false" ht="15" hidden="false" customHeight="true" outlineLevel="0" collapsed="false"/>
    <row r="7463" customFormat="false" ht="15" hidden="false" customHeight="true" outlineLevel="0" collapsed="false"/>
    <row r="7464" customFormat="false" ht="15" hidden="false" customHeight="true" outlineLevel="0" collapsed="false"/>
    <row r="7465" customFormat="false" ht="15" hidden="false" customHeight="true" outlineLevel="0" collapsed="false"/>
    <row r="7466" customFormat="false" ht="15" hidden="false" customHeight="true" outlineLevel="0" collapsed="false"/>
    <row r="7467" customFormat="false" ht="15" hidden="false" customHeight="true" outlineLevel="0" collapsed="false"/>
    <row r="7468" customFormat="false" ht="15" hidden="false" customHeight="true" outlineLevel="0" collapsed="false"/>
    <row r="7469" customFormat="false" ht="15" hidden="false" customHeight="true" outlineLevel="0" collapsed="false"/>
    <row r="7470" customFormat="false" ht="15" hidden="false" customHeight="true" outlineLevel="0" collapsed="false"/>
    <row r="7471" customFormat="false" ht="15" hidden="false" customHeight="true" outlineLevel="0" collapsed="false"/>
    <row r="7472" customFormat="false" ht="15" hidden="false" customHeight="true" outlineLevel="0" collapsed="false"/>
    <row r="7473" customFormat="false" ht="15" hidden="false" customHeight="true" outlineLevel="0" collapsed="false"/>
    <row r="7474" customFormat="false" ht="15" hidden="false" customHeight="true" outlineLevel="0" collapsed="false"/>
    <row r="7475" customFormat="false" ht="15" hidden="false" customHeight="true" outlineLevel="0" collapsed="false"/>
    <row r="7476" customFormat="false" ht="15" hidden="false" customHeight="true" outlineLevel="0" collapsed="false"/>
    <row r="7477" customFormat="false" ht="15" hidden="false" customHeight="true" outlineLevel="0" collapsed="false"/>
    <row r="7478" customFormat="false" ht="15" hidden="false" customHeight="true" outlineLevel="0" collapsed="false"/>
    <row r="7479" customFormat="false" ht="15" hidden="false" customHeight="true" outlineLevel="0" collapsed="false"/>
    <row r="7480" customFormat="false" ht="15" hidden="false" customHeight="true" outlineLevel="0" collapsed="false"/>
    <row r="7481" customFormat="false" ht="15" hidden="false" customHeight="true" outlineLevel="0" collapsed="false"/>
    <row r="7482" customFormat="false" ht="15" hidden="false" customHeight="true" outlineLevel="0" collapsed="false"/>
    <row r="7483" customFormat="false" ht="15" hidden="false" customHeight="true" outlineLevel="0" collapsed="false"/>
    <row r="7484" customFormat="false" ht="15" hidden="false" customHeight="true" outlineLevel="0" collapsed="false"/>
    <row r="7485" customFormat="false" ht="15" hidden="false" customHeight="true" outlineLevel="0" collapsed="false"/>
    <row r="7486" customFormat="false" ht="15" hidden="false" customHeight="true" outlineLevel="0" collapsed="false"/>
    <row r="7487" customFormat="false" ht="15" hidden="false" customHeight="true" outlineLevel="0" collapsed="false"/>
    <row r="7488" customFormat="false" ht="15" hidden="false" customHeight="true" outlineLevel="0" collapsed="false"/>
    <row r="7489" customFormat="false" ht="15" hidden="false" customHeight="true" outlineLevel="0" collapsed="false"/>
    <row r="7490" customFormat="false" ht="15" hidden="false" customHeight="true" outlineLevel="0" collapsed="false"/>
    <row r="7491" customFormat="false" ht="15" hidden="false" customHeight="true" outlineLevel="0" collapsed="false"/>
    <row r="7492" customFormat="false" ht="15" hidden="false" customHeight="true" outlineLevel="0" collapsed="false"/>
    <row r="7493" customFormat="false" ht="15" hidden="false" customHeight="true" outlineLevel="0" collapsed="false"/>
    <row r="7494" customFormat="false" ht="15" hidden="false" customHeight="true" outlineLevel="0" collapsed="false"/>
    <row r="7495" customFormat="false" ht="15" hidden="false" customHeight="true" outlineLevel="0" collapsed="false"/>
    <row r="7496" customFormat="false" ht="15" hidden="false" customHeight="true" outlineLevel="0" collapsed="false"/>
    <row r="7497" customFormat="false" ht="15" hidden="false" customHeight="true" outlineLevel="0" collapsed="false"/>
    <row r="7498" customFormat="false" ht="15" hidden="false" customHeight="true" outlineLevel="0" collapsed="false"/>
    <row r="7499" customFormat="false" ht="15" hidden="false" customHeight="true" outlineLevel="0" collapsed="false"/>
    <row r="7500" customFormat="false" ht="15" hidden="false" customHeight="true" outlineLevel="0" collapsed="false"/>
    <row r="7501" customFormat="false" ht="15" hidden="false" customHeight="true" outlineLevel="0" collapsed="false"/>
    <row r="7502" customFormat="false" ht="15" hidden="false" customHeight="true" outlineLevel="0" collapsed="false"/>
    <row r="7503" customFormat="false" ht="15" hidden="false" customHeight="true" outlineLevel="0" collapsed="false"/>
    <row r="7504" customFormat="false" ht="15" hidden="false" customHeight="true" outlineLevel="0" collapsed="false"/>
    <row r="7505" customFormat="false" ht="15" hidden="false" customHeight="true" outlineLevel="0" collapsed="false"/>
    <row r="7506" customFormat="false" ht="15" hidden="false" customHeight="true" outlineLevel="0" collapsed="false"/>
    <row r="7507" customFormat="false" ht="15" hidden="false" customHeight="true" outlineLevel="0" collapsed="false"/>
    <row r="7508" customFormat="false" ht="15" hidden="false" customHeight="true" outlineLevel="0" collapsed="false"/>
    <row r="7509" customFormat="false" ht="15" hidden="false" customHeight="true" outlineLevel="0" collapsed="false"/>
    <row r="7510" customFormat="false" ht="15" hidden="false" customHeight="true" outlineLevel="0" collapsed="false"/>
    <row r="7511" customFormat="false" ht="15" hidden="false" customHeight="true" outlineLevel="0" collapsed="false"/>
    <row r="7512" customFormat="false" ht="15" hidden="false" customHeight="true" outlineLevel="0" collapsed="false"/>
    <row r="7513" customFormat="false" ht="15" hidden="false" customHeight="true" outlineLevel="0" collapsed="false"/>
    <row r="7514" customFormat="false" ht="15" hidden="false" customHeight="true" outlineLevel="0" collapsed="false"/>
    <row r="7515" customFormat="false" ht="15" hidden="false" customHeight="true" outlineLevel="0" collapsed="false"/>
    <row r="7516" customFormat="false" ht="15" hidden="false" customHeight="true" outlineLevel="0" collapsed="false"/>
    <row r="7517" customFormat="false" ht="15" hidden="false" customHeight="true" outlineLevel="0" collapsed="false"/>
    <row r="7518" customFormat="false" ht="15" hidden="false" customHeight="true" outlineLevel="0" collapsed="false"/>
    <row r="7519" customFormat="false" ht="15" hidden="false" customHeight="true" outlineLevel="0" collapsed="false"/>
    <row r="7520" customFormat="false" ht="15" hidden="false" customHeight="true" outlineLevel="0" collapsed="false"/>
    <row r="7521" customFormat="false" ht="15" hidden="false" customHeight="true" outlineLevel="0" collapsed="false"/>
    <row r="7522" customFormat="false" ht="15" hidden="false" customHeight="true" outlineLevel="0" collapsed="false"/>
    <row r="7523" customFormat="false" ht="15" hidden="false" customHeight="true" outlineLevel="0" collapsed="false"/>
    <row r="7524" customFormat="false" ht="15" hidden="false" customHeight="true" outlineLevel="0" collapsed="false"/>
    <row r="7525" customFormat="false" ht="15" hidden="false" customHeight="true" outlineLevel="0" collapsed="false"/>
    <row r="7526" customFormat="false" ht="15" hidden="false" customHeight="true" outlineLevel="0" collapsed="false"/>
    <row r="7527" customFormat="false" ht="15" hidden="false" customHeight="true" outlineLevel="0" collapsed="false"/>
    <row r="7528" customFormat="false" ht="15" hidden="false" customHeight="true" outlineLevel="0" collapsed="false"/>
    <row r="7529" customFormat="false" ht="15" hidden="false" customHeight="true" outlineLevel="0" collapsed="false"/>
    <row r="7530" customFormat="false" ht="15" hidden="false" customHeight="true" outlineLevel="0" collapsed="false"/>
    <row r="7531" customFormat="false" ht="15" hidden="false" customHeight="true" outlineLevel="0" collapsed="false"/>
    <row r="7532" customFormat="false" ht="15" hidden="false" customHeight="true" outlineLevel="0" collapsed="false"/>
    <row r="7533" customFormat="false" ht="15" hidden="false" customHeight="true" outlineLevel="0" collapsed="false"/>
    <row r="7534" customFormat="false" ht="15" hidden="false" customHeight="true" outlineLevel="0" collapsed="false"/>
    <row r="7535" customFormat="false" ht="15" hidden="false" customHeight="true" outlineLevel="0" collapsed="false"/>
    <row r="7536" customFormat="false" ht="15" hidden="false" customHeight="true" outlineLevel="0" collapsed="false"/>
    <row r="7537" customFormat="false" ht="15" hidden="false" customHeight="true" outlineLevel="0" collapsed="false"/>
    <row r="7538" customFormat="false" ht="15" hidden="false" customHeight="true" outlineLevel="0" collapsed="false"/>
    <row r="7539" customFormat="false" ht="15" hidden="false" customHeight="true" outlineLevel="0" collapsed="false"/>
    <row r="7540" customFormat="false" ht="15" hidden="false" customHeight="true" outlineLevel="0" collapsed="false"/>
    <row r="7541" customFormat="false" ht="15" hidden="false" customHeight="true" outlineLevel="0" collapsed="false"/>
    <row r="7542" customFormat="false" ht="15" hidden="false" customHeight="true" outlineLevel="0" collapsed="false"/>
    <row r="7543" customFormat="false" ht="15" hidden="false" customHeight="true" outlineLevel="0" collapsed="false"/>
    <row r="7544" customFormat="false" ht="15" hidden="false" customHeight="true" outlineLevel="0" collapsed="false"/>
    <row r="7545" customFormat="false" ht="15" hidden="false" customHeight="true" outlineLevel="0" collapsed="false"/>
    <row r="7546" customFormat="false" ht="15" hidden="false" customHeight="true" outlineLevel="0" collapsed="false"/>
    <row r="7547" customFormat="false" ht="15" hidden="false" customHeight="true" outlineLevel="0" collapsed="false"/>
    <row r="7548" customFormat="false" ht="15" hidden="false" customHeight="true" outlineLevel="0" collapsed="false"/>
    <row r="7549" customFormat="false" ht="15" hidden="false" customHeight="true" outlineLevel="0" collapsed="false"/>
    <row r="7550" customFormat="false" ht="15" hidden="false" customHeight="true" outlineLevel="0" collapsed="false"/>
    <row r="7551" customFormat="false" ht="15" hidden="false" customHeight="true" outlineLevel="0" collapsed="false"/>
    <row r="7552" customFormat="false" ht="15" hidden="false" customHeight="true" outlineLevel="0" collapsed="false"/>
    <row r="7553" customFormat="false" ht="15" hidden="false" customHeight="true" outlineLevel="0" collapsed="false"/>
    <row r="7554" customFormat="false" ht="15" hidden="false" customHeight="true" outlineLevel="0" collapsed="false"/>
    <row r="7555" customFormat="false" ht="15" hidden="false" customHeight="true" outlineLevel="0" collapsed="false"/>
    <row r="7556" customFormat="false" ht="15" hidden="false" customHeight="true" outlineLevel="0" collapsed="false"/>
    <row r="7557" customFormat="false" ht="15" hidden="false" customHeight="true" outlineLevel="0" collapsed="false"/>
    <row r="7558" customFormat="false" ht="15" hidden="false" customHeight="true" outlineLevel="0" collapsed="false"/>
    <row r="7559" customFormat="false" ht="15" hidden="false" customHeight="true" outlineLevel="0" collapsed="false"/>
    <row r="7560" customFormat="false" ht="15" hidden="false" customHeight="true" outlineLevel="0" collapsed="false"/>
    <row r="7561" customFormat="false" ht="15" hidden="false" customHeight="true" outlineLevel="0" collapsed="false"/>
    <row r="7562" customFormat="false" ht="15" hidden="false" customHeight="true" outlineLevel="0" collapsed="false"/>
    <row r="7563" customFormat="false" ht="15" hidden="false" customHeight="true" outlineLevel="0" collapsed="false"/>
    <row r="7564" customFormat="false" ht="15" hidden="false" customHeight="true" outlineLevel="0" collapsed="false"/>
    <row r="7565" customFormat="false" ht="15" hidden="false" customHeight="true" outlineLevel="0" collapsed="false"/>
    <row r="7566" customFormat="false" ht="15" hidden="false" customHeight="true" outlineLevel="0" collapsed="false"/>
    <row r="7567" customFormat="false" ht="15" hidden="false" customHeight="true" outlineLevel="0" collapsed="false"/>
    <row r="7568" customFormat="false" ht="15" hidden="false" customHeight="true" outlineLevel="0" collapsed="false"/>
    <row r="7569" customFormat="false" ht="15" hidden="false" customHeight="true" outlineLevel="0" collapsed="false"/>
    <row r="7570" customFormat="false" ht="15" hidden="false" customHeight="true" outlineLevel="0" collapsed="false"/>
    <row r="7571" customFormat="false" ht="15" hidden="false" customHeight="true" outlineLevel="0" collapsed="false"/>
    <row r="7572" customFormat="false" ht="15" hidden="false" customHeight="true" outlineLevel="0" collapsed="false"/>
    <row r="7573" customFormat="false" ht="15" hidden="false" customHeight="true" outlineLevel="0" collapsed="false"/>
    <row r="7574" customFormat="false" ht="15" hidden="false" customHeight="true" outlineLevel="0" collapsed="false"/>
    <row r="7575" customFormat="false" ht="15" hidden="false" customHeight="true" outlineLevel="0" collapsed="false"/>
    <row r="7576" customFormat="false" ht="15" hidden="false" customHeight="true" outlineLevel="0" collapsed="false"/>
    <row r="7577" customFormat="false" ht="15" hidden="false" customHeight="true" outlineLevel="0" collapsed="false"/>
    <row r="7578" customFormat="false" ht="15" hidden="false" customHeight="true" outlineLevel="0" collapsed="false"/>
    <row r="7579" customFormat="false" ht="15" hidden="false" customHeight="true" outlineLevel="0" collapsed="false"/>
    <row r="7580" customFormat="false" ht="15" hidden="false" customHeight="true" outlineLevel="0" collapsed="false"/>
    <row r="7581" customFormat="false" ht="15" hidden="false" customHeight="true" outlineLevel="0" collapsed="false"/>
    <row r="7582" customFormat="false" ht="15" hidden="false" customHeight="true" outlineLevel="0" collapsed="false"/>
    <row r="7583" customFormat="false" ht="15" hidden="false" customHeight="true" outlineLevel="0" collapsed="false"/>
    <row r="7584" customFormat="false" ht="15" hidden="false" customHeight="true" outlineLevel="0" collapsed="false"/>
    <row r="7585" customFormat="false" ht="15" hidden="false" customHeight="true" outlineLevel="0" collapsed="false"/>
    <row r="7586" customFormat="false" ht="15" hidden="false" customHeight="true" outlineLevel="0" collapsed="false"/>
    <row r="7587" customFormat="false" ht="15" hidden="false" customHeight="true" outlineLevel="0" collapsed="false"/>
    <row r="7588" customFormat="false" ht="15" hidden="false" customHeight="true" outlineLevel="0" collapsed="false"/>
    <row r="7589" customFormat="false" ht="15" hidden="false" customHeight="true" outlineLevel="0" collapsed="false"/>
    <row r="7590" customFormat="false" ht="15" hidden="false" customHeight="true" outlineLevel="0" collapsed="false"/>
    <row r="7591" customFormat="false" ht="15" hidden="false" customHeight="true" outlineLevel="0" collapsed="false"/>
    <row r="7592" customFormat="false" ht="15" hidden="false" customHeight="true" outlineLevel="0" collapsed="false"/>
    <row r="7593" customFormat="false" ht="15" hidden="false" customHeight="true" outlineLevel="0" collapsed="false"/>
    <row r="7594" customFormat="false" ht="15" hidden="false" customHeight="true" outlineLevel="0" collapsed="false"/>
    <row r="7595" customFormat="false" ht="15" hidden="false" customHeight="true" outlineLevel="0" collapsed="false"/>
    <row r="7596" customFormat="false" ht="15" hidden="false" customHeight="true" outlineLevel="0" collapsed="false"/>
    <row r="7597" customFormat="false" ht="15" hidden="false" customHeight="true" outlineLevel="0" collapsed="false"/>
    <row r="7598" customFormat="false" ht="15" hidden="false" customHeight="true" outlineLevel="0" collapsed="false"/>
    <row r="7599" customFormat="false" ht="15" hidden="false" customHeight="true" outlineLevel="0" collapsed="false"/>
    <row r="7600" customFormat="false" ht="15" hidden="false" customHeight="true" outlineLevel="0" collapsed="false"/>
    <row r="7601" customFormat="false" ht="15" hidden="false" customHeight="true" outlineLevel="0" collapsed="false"/>
    <row r="7602" customFormat="false" ht="15" hidden="false" customHeight="true" outlineLevel="0" collapsed="false"/>
    <row r="7603" customFormat="false" ht="15" hidden="false" customHeight="true" outlineLevel="0" collapsed="false"/>
    <row r="7604" customFormat="false" ht="15" hidden="false" customHeight="true" outlineLevel="0" collapsed="false"/>
    <row r="7605" customFormat="false" ht="15" hidden="false" customHeight="true" outlineLevel="0" collapsed="false"/>
    <row r="7606" customFormat="false" ht="15" hidden="false" customHeight="true" outlineLevel="0" collapsed="false"/>
    <row r="7607" customFormat="false" ht="15" hidden="false" customHeight="true" outlineLevel="0" collapsed="false"/>
    <row r="7608" customFormat="false" ht="15" hidden="false" customHeight="true" outlineLevel="0" collapsed="false"/>
    <row r="7609" customFormat="false" ht="15" hidden="false" customHeight="true" outlineLevel="0" collapsed="false"/>
    <row r="7610" customFormat="false" ht="15" hidden="false" customHeight="true" outlineLevel="0" collapsed="false"/>
    <row r="7611" customFormat="false" ht="15" hidden="false" customHeight="true" outlineLevel="0" collapsed="false"/>
    <row r="7612" customFormat="false" ht="15" hidden="false" customHeight="true" outlineLevel="0" collapsed="false"/>
    <row r="7613" customFormat="false" ht="15" hidden="false" customHeight="true" outlineLevel="0" collapsed="false"/>
    <row r="7614" customFormat="false" ht="15" hidden="false" customHeight="true" outlineLevel="0" collapsed="false"/>
    <row r="7615" customFormat="false" ht="15" hidden="false" customHeight="true" outlineLevel="0" collapsed="false"/>
    <row r="7616" customFormat="false" ht="15" hidden="false" customHeight="true" outlineLevel="0" collapsed="false"/>
    <row r="7617" customFormat="false" ht="15" hidden="false" customHeight="true" outlineLevel="0" collapsed="false"/>
    <row r="7618" customFormat="false" ht="15" hidden="false" customHeight="true" outlineLevel="0" collapsed="false"/>
    <row r="7619" customFormat="false" ht="15" hidden="false" customHeight="true" outlineLevel="0" collapsed="false"/>
    <row r="7620" customFormat="false" ht="15" hidden="false" customHeight="true" outlineLevel="0" collapsed="false"/>
    <row r="7621" customFormat="false" ht="15" hidden="false" customHeight="true" outlineLevel="0" collapsed="false"/>
    <row r="7622" customFormat="false" ht="15" hidden="false" customHeight="true" outlineLevel="0" collapsed="false"/>
    <row r="7623" customFormat="false" ht="15" hidden="false" customHeight="true" outlineLevel="0" collapsed="false"/>
    <row r="7624" customFormat="false" ht="15" hidden="false" customHeight="true" outlineLevel="0" collapsed="false"/>
    <row r="7625" customFormat="false" ht="15" hidden="false" customHeight="true" outlineLevel="0" collapsed="false"/>
    <row r="7626" customFormat="false" ht="15" hidden="false" customHeight="true" outlineLevel="0" collapsed="false"/>
    <row r="7627" customFormat="false" ht="15" hidden="false" customHeight="true" outlineLevel="0" collapsed="false"/>
    <row r="7628" customFormat="false" ht="15" hidden="false" customHeight="true" outlineLevel="0" collapsed="false"/>
    <row r="7629" customFormat="false" ht="15" hidden="false" customHeight="true" outlineLevel="0" collapsed="false"/>
    <row r="7630" customFormat="false" ht="15" hidden="false" customHeight="true" outlineLevel="0" collapsed="false"/>
    <row r="7631" customFormat="false" ht="15" hidden="false" customHeight="true" outlineLevel="0" collapsed="false"/>
    <row r="7632" customFormat="false" ht="15" hidden="false" customHeight="true" outlineLevel="0" collapsed="false"/>
    <row r="7633" customFormat="false" ht="15" hidden="false" customHeight="true" outlineLevel="0" collapsed="false"/>
    <row r="7634" customFormat="false" ht="15" hidden="false" customHeight="true" outlineLevel="0" collapsed="false"/>
    <row r="7635" customFormat="false" ht="15" hidden="false" customHeight="true" outlineLevel="0" collapsed="false"/>
    <row r="7636" customFormat="false" ht="15" hidden="false" customHeight="true" outlineLevel="0" collapsed="false"/>
    <row r="7637" customFormat="false" ht="15" hidden="false" customHeight="true" outlineLevel="0" collapsed="false"/>
    <row r="7638" customFormat="false" ht="15" hidden="false" customHeight="true" outlineLevel="0" collapsed="false"/>
    <row r="7639" customFormat="false" ht="15" hidden="false" customHeight="true" outlineLevel="0" collapsed="false"/>
    <row r="7640" customFormat="false" ht="15" hidden="false" customHeight="true" outlineLevel="0" collapsed="false"/>
    <row r="7641" customFormat="false" ht="15" hidden="false" customHeight="true" outlineLevel="0" collapsed="false"/>
    <row r="7642" customFormat="false" ht="15" hidden="false" customHeight="true" outlineLevel="0" collapsed="false"/>
    <row r="7643" customFormat="false" ht="15" hidden="false" customHeight="true" outlineLevel="0" collapsed="false"/>
    <row r="7644" customFormat="false" ht="15" hidden="false" customHeight="true" outlineLevel="0" collapsed="false"/>
    <row r="7645" customFormat="false" ht="15" hidden="false" customHeight="true" outlineLevel="0" collapsed="false"/>
    <row r="7646" customFormat="false" ht="15" hidden="false" customHeight="true" outlineLevel="0" collapsed="false"/>
    <row r="7647" customFormat="false" ht="15" hidden="false" customHeight="true" outlineLevel="0" collapsed="false"/>
    <row r="7648" customFormat="false" ht="15" hidden="false" customHeight="true" outlineLevel="0" collapsed="false"/>
    <row r="7649" customFormat="false" ht="15" hidden="false" customHeight="true" outlineLevel="0" collapsed="false"/>
    <row r="7650" customFormat="false" ht="15" hidden="false" customHeight="true" outlineLevel="0" collapsed="false"/>
    <row r="7651" customFormat="false" ht="15" hidden="false" customHeight="true" outlineLevel="0" collapsed="false"/>
    <row r="7652" customFormat="false" ht="15" hidden="false" customHeight="true" outlineLevel="0" collapsed="false"/>
    <row r="7653" customFormat="false" ht="15" hidden="false" customHeight="true" outlineLevel="0" collapsed="false"/>
    <row r="7654" customFormat="false" ht="15" hidden="false" customHeight="true" outlineLevel="0" collapsed="false"/>
    <row r="7655" customFormat="false" ht="15" hidden="false" customHeight="true" outlineLevel="0" collapsed="false"/>
    <row r="7656" customFormat="false" ht="15" hidden="false" customHeight="true" outlineLevel="0" collapsed="false"/>
    <row r="7657" customFormat="false" ht="15" hidden="false" customHeight="true" outlineLevel="0" collapsed="false"/>
    <row r="7658" customFormat="false" ht="15" hidden="false" customHeight="true" outlineLevel="0" collapsed="false"/>
    <row r="7659" customFormat="false" ht="15" hidden="false" customHeight="true" outlineLevel="0" collapsed="false"/>
    <row r="7660" customFormat="false" ht="15" hidden="false" customHeight="true" outlineLevel="0" collapsed="false"/>
    <row r="7661" customFormat="false" ht="15" hidden="false" customHeight="true" outlineLevel="0" collapsed="false"/>
    <row r="7662" customFormat="false" ht="15" hidden="false" customHeight="true" outlineLevel="0" collapsed="false"/>
    <row r="7663" customFormat="false" ht="15" hidden="false" customHeight="true" outlineLevel="0" collapsed="false"/>
    <row r="7664" customFormat="false" ht="15" hidden="false" customHeight="true" outlineLevel="0" collapsed="false"/>
    <row r="7665" customFormat="false" ht="15" hidden="false" customHeight="true" outlineLevel="0" collapsed="false"/>
    <row r="7666" customFormat="false" ht="15" hidden="false" customHeight="true" outlineLevel="0" collapsed="false"/>
    <row r="7667" customFormat="false" ht="15" hidden="false" customHeight="true" outlineLevel="0" collapsed="false"/>
    <row r="7668" customFormat="false" ht="15" hidden="false" customHeight="true" outlineLevel="0" collapsed="false"/>
    <row r="7669" customFormat="false" ht="15" hidden="false" customHeight="true" outlineLevel="0" collapsed="false"/>
    <row r="7670" customFormat="false" ht="15" hidden="false" customHeight="true" outlineLevel="0" collapsed="false"/>
    <row r="7671" customFormat="false" ht="15" hidden="false" customHeight="true" outlineLevel="0" collapsed="false"/>
    <row r="7672" customFormat="false" ht="15" hidden="false" customHeight="true" outlineLevel="0" collapsed="false"/>
    <row r="7673" customFormat="false" ht="15" hidden="false" customHeight="true" outlineLevel="0" collapsed="false"/>
    <row r="7674" customFormat="false" ht="15" hidden="false" customHeight="true" outlineLevel="0" collapsed="false"/>
    <row r="7675" customFormat="false" ht="15" hidden="false" customHeight="true" outlineLevel="0" collapsed="false"/>
    <row r="7676" customFormat="false" ht="15" hidden="false" customHeight="true" outlineLevel="0" collapsed="false"/>
    <row r="7677" customFormat="false" ht="15" hidden="false" customHeight="true" outlineLevel="0" collapsed="false"/>
    <row r="7678" customFormat="false" ht="15" hidden="false" customHeight="true" outlineLevel="0" collapsed="false"/>
    <row r="7679" customFormat="false" ht="15" hidden="false" customHeight="true" outlineLevel="0" collapsed="false"/>
    <row r="7680" customFormat="false" ht="15" hidden="false" customHeight="true" outlineLevel="0" collapsed="false"/>
    <row r="7681" customFormat="false" ht="15" hidden="false" customHeight="true" outlineLevel="0" collapsed="false"/>
    <row r="7682" customFormat="false" ht="15" hidden="false" customHeight="true" outlineLevel="0" collapsed="false"/>
    <row r="7683" customFormat="false" ht="15" hidden="false" customHeight="true" outlineLevel="0" collapsed="false"/>
    <row r="7684" customFormat="false" ht="15" hidden="false" customHeight="true" outlineLevel="0" collapsed="false"/>
    <row r="7685" customFormat="false" ht="15" hidden="false" customHeight="true" outlineLevel="0" collapsed="false"/>
    <row r="7686" customFormat="false" ht="15" hidden="false" customHeight="true" outlineLevel="0" collapsed="false"/>
    <row r="7687" customFormat="false" ht="15" hidden="false" customHeight="true" outlineLevel="0" collapsed="false"/>
    <row r="7688" customFormat="false" ht="15" hidden="false" customHeight="true" outlineLevel="0" collapsed="false"/>
    <row r="7689" customFormat="false" ht="15" hidden="false" customHeight="true" outlineLevel="0" collapsed="false"/>
    <row r="7690" customFormat="false" ht="15" hidden="false" customHeight="true" outlineLevel="0" collapsed="false"/>
    <row r="7691" customFormat="false" ht="15" hidden="false" customHeight="true" outlineLevel="0" collapsed="false"/>
    <row r="7692" customFormat="false" ht="15" hidden="false" customHeight="true" outlineLevel="0" collapsed="false"/>
    <row r="7693" customFormat="false" ht="15" hidden="false" customHeight="true" outlineLevel="0" collapsed="false"/>
    <row r="7694" customFormat="false" ht="15" hidden="false" customHeight="true" outlineLevel="0" collapsed="false"/>
    <row r="7695" customFormat="false" ht="15" hidden="false" customHeight="true" outlineLevel="0" collapsed="false"/>
    <row r="7696" customFormat="false" ht="15" hidden="false" customHeight="true" outlineLevel="0" collapsed="false"/>
    <row r="7697" customFormat="false" ht="15" hidden="false" customHeight="true" outlineLevel="0" collapsed="false"/>
    <row r="7698" customFormat="false" ht="15" hidden="false" customHeight="true" outlineLevel="0" collapsed="false"/>
    <row r="7699" customFormat="false" ht="15" hidden="false" customHeight="true" outlineLevel="0" collapsed="false"/>
    <row r="7700" customFormat="false" ht="15" hidden="false" customHeight="true" outlineLevel="0" collapsed="false"/>
    <row r="7701" customFormat="false" ht="15" hidden="false" customHeight="true" outlineLevel="0" collapsed="false"/>
    <row r="7702" customFormat="false" ht="15" hidden="false" customHeight="true" outlineLevel="0" collapsed="false"/>
    <row r="7703" customFormat="false" ht="15" hidden="false" customHeight="true" outlineLevel="0" collapsed="false"/>
    <row r="7704" customFormat="false" ht="15" hidden="false" customHeight="true" outlineLevel="0" collapsed="false"/>
    <row r="7705" customFormat="false" ht="15" hidden="false" customHeight="true" outlineLevel="0" collapsed="false"/>
    <row r="7706" customFormat="false" ht="15" hidden="false" customHeight="true" outlineLevel="0" collapsed="false"/>
    <row r="7707" customFormat="false" ht="15" hidden="false" customHeight="true" outlineLevel="0" collapsed="false"/>
    <row r="7708" customFormat="false" ht="15" hidden="false" customHeight="true" outlineLevel="0" collapsed="false"/>
    <row r="7709" customFormat="false" ht="15" hidden="false" customHeight="true" outlineLevel="0" collapsed="false"/>
    <row r="7710" customFormat="false" ht="15" hidden="false" customHeight="true" outlineLevel="0" collapsed="false"/>
    <row r="7711" customFormat="false" ht="15" hidden="false" customHeight="true" outlineLevel="0" collapsed="false"/>
    <row r="7712" customFormat="false" ht="15" hidden="false" customHeight="true" outlineLevel="0" collapsed="false"/>
    <row r="7713" customFormat="false" ht="15" hidden="false" customHeight="true" outlineLevel="0" collapsed="false"/>
    <row r="7714" customFormat="false" ht="15" hidden="false" customHeight="true" outlineLevel="0" collapsed="false"/>
    <row r="7715" customFormat="false" ht="15" hidden="false" customHeight="true" outlineLevel="0" collapsed="false"/>
    <row r="7716" customFormat="false" ht="15" hidden="false" customHeight="true" outlineLevel="0" collapsed="false"/>
    <row r="7717" customFormat="false" ht="15" hidden="false" customHeight="true" outlineLevel="0" collapsed="false"/>
    <row r="7718" customFormat="false" ht="15" hidden="false" customHeight="true" outlineLevel="0" collapsed="false"/>
    <row r="7719" customFormat="false" ht="15" hidden="false" customHeight="true" outlineLevel="0" collapsed="false"/>
    <row r="7720" customFormat="false" ht="15" hidden="false" customHeight="true" outlineLevel="0" collapsed="false"/>
    <row r="7721" customFormat="false" ht="15" hidden="false" customHeight="true" outlineLevel="0" collapsed="false"/>
    <row r="7722" customFormat="false" ht="15" hidden="false" customHeight="true" outlineLevel="0" collapsed="false"/>
    <row r="7723" customFormat="false" ht="15" hidden="false" customHeight="true" outlineLevel="0" collapsed="false"/>
    <row r="7724" customFormat="false" ht="15" hidden="false" customHeight="true" outlineLevel="0" collapsed="false"/>
    <row r="7725" customFormat="false" ht="15" hidden="false" customHeight="true" outlineLevel="0" collapsed="false"/>
    <row r="7726" customFormat="false" ht="15" hidden="false" customHeight="true" outlineLevel="0" collapsed="false"/>
    <row r="7727" customFormat="false" ht="15" hidden="false" customHeight="true" outlineLevel="0" collapsed="false"/>
    <row r="7728" customFormat="false" ht="15" hidden="false" customHeight="true" outlineLevel="0" collapsed="false"/>
    <row r="7729" customFormat="false" ht="15" hidden="false" customHeight="true" outlineLevel="0" collapsed="false"/>
    <row r="7730" customFormat="false" ht="15" hidden="false" customHeight="true" outlineLevel="0" collapsed="false"/>
    <row r="7731" customFormat="false" ht="15" hidden="false" customHeight="true" outlineLevel="0" collapsed="false"/>
    <row r="7732" customFormat="false" ht="15" hidden="false" customHeight="true" outlineLevel="0" collapsed="false"/>
    <row r="7733" customFormat="false" ht="15" hidden="false" customHeight="true" outlineLevel="0" collapsed="false"/>
    <row r="7734" customFormat="false" ht="15" hidden="false" customHeight="true" outlineLevel="0" collapsed="false"/>
    <row r="7735" customFormat="false" ht="15" hidden="false" customHeight="true" outlineLevel="0" collapsed="false"/>
    <row r="7736" customFormat="false" ht="15" hidden="false" customHeight="true" outlineLevel="0" collapsed="false"/>
    <row r="7737" customFormat="false" ht="15" hidden="false" customHeight="true" outlineLevel="0" collapsed="false"/>
    <row r="7738" customFormat="false" ht="15" hidden="false" customHeight="true" outlineLevel="0" collapsed="false"/>
    <row r="7739" customFormat="false" ht="15" hidden="false" customHeight="true" outlineLevel="0" collapsed="false"/>
    <row r="7740" customFormat="false" ht="15" hidden="false" customHeight="true" outlineLevel="0" collapsed="false"/>
    <row r="7741" customFormat="false" ht="15" hidden="false" customHeight="true" outlineLevel="0" collapsed="false"/>
    <row r="7742" customFormat="false" ht="15" hidden="false" customHeight="true" outlineLevel="0" collapsed="false"/>
    <row r="7743" customFormat="false" ht="15" hidden="false" customHeight="true" outlineLevel="0" collapsed="false"/>
    <row r="7744" customFormat="false" ht="15" hidden="false" customHeight="true" outlineLevel="0" collapsed="false"/>
    <row r="7745" customFormat="false" ht="15" hidden="false" customHeight="true" outlineLevel="0" collapsed="false"/>
    <row r="7746" customFormat="false" ht="15" hidden="false" customHeight="true" outlineLevel="0" collapsed="false"/>
    <row r="7747" customFormat="false" ht="15" hidden="false" customHeight="true" outlineLevel="0" collapsed="false"/>
    <row r="7748" customFormat="false" ht="15" hidden="false" customHeight="true" outlineLevel="0" collapsed="false"/>
    <row r="7749" customFormat="false" ht="15" hidden="false" customHeight="true" outlineLevel="0" collapsed="false"/>
    <row r="7750" customFormat="false" ht="15" hidden="false" customHeight="true" outlineLevel="0" collapsed="false"/>
    <row r="7751" customFormat="false" ht="15" hidden="false" customHeight="true" outlineLevel="0" collapsed="false"/>
    <row r="7752" customFormat="false" ht="15" hidden="false" customHeight="true" outlineLevel="0" collapsed="false"/>
    <row r="7753" customFormat="false" ht="15" hidden="false" customHeight="true" outlineLevel="0" collapsed="false"/>
    <row r="7754" customFormat="false" ht="15" hidden="false" customHeight="true" outlineLevel="0" collapsed="false"/>
    <row r="7755" customFormat="false" ht="15" hidden="false" customHeight="true" outlineLevel="0" collapsed="false"/>
    <row r="7756" customFormat="false" ht="15" hidden="false" customHeight="true" outlineLevel="0" collapsed="false"/>
    <row r="7757" customFormat="false" ht="15" hidden="false" customHeight="true" outlineLevel="0" collapsed="false"/>
    <row r="7758" customFormat="false" ht="15" hidden="false" customHeight="true" outlineLevel="0" collapsed="false"/>
    <row r="7759" customFormat="false" ht="15" hidden="false" customHeight="true" outlineLevel="0" collapsed="false"/>
    <row r="7760" customFormat="false" ht="15" hidden="false" customHeight="true" outlineLevel="0" collapsed="false"/>
    <row r="7761" customFormat="false" ht="15" hidden="false" customHeight="true" outlineLevel="0" collapsed="false"/>
    <row r="7762" customFormat="false" ht="15" hidden="false" customHeight="true" outlineLevel="0" collapsed="false"/>
    <row r="7763" customFormat="false" ht="15" hidden="false" customHeight="true" outlineLevel="0" collapsed="false"/>
    <row r="7764" customFormat="false" ht="15" hidden="false" customHeight="true" outlineLevel="0" collapsed="false"/>
    <row r="7765" customFormat="false" ht="15" hidden="false" customHeight="true" outlineLevel="0" collapsed="false"/>
    <row r="7766" customFormat="false" ht="15" hidden="false" customHeight="true" outlineLevel="0" collapsed="false"/>
    <row r="7767" customFormat="false" ht="15" hidden="false" customHeight="true" outlineLevel="0" collapsed="false"/>
    <row r="7768" customFormat="false" ht="15" hidden="false" customHeight="true" outlineLevel="0" collapsed="false"/>
    <row r="7769" customFormat="false" ht="15" hidden="false" customHeight="true" outlineLevel="0" collapsed="false"/>
    <row r="7770" customFormat="false" ht="15" hidden="false" customHeight="true" outlineLevel="0" collapsed="false"/>
    <row r="7771" customFormat="false" ht="15" hidden="false" customHeight="true" outlineLevel="0" collapsed="false"/>
    <row r="7772" customFormat="false" ht="15" hidden="false" customHeight="true" outlineLevel="0" collapsed="false"/>
    <row r="7773" customFormat="false" ht="15" hidden="false" customHeight="true" outlineLevel="0" collapsed="false"/>
    <row r="7774" customFormat="false" ht="15" hidden="false" customHeight="true" outlineLevel="0" collapsed="false"/>
    <row r="7775" customFormat="false" ht="15" hidden="false" customHeight="true" outlineLevel="0" collapsed="false"/>
    <row r="7776" customFormat="false" ht="15" hidden="false" customHeight="true" outlineLevel="0" collapsed="false"/>
    <row r="7777" customFormat="false" ht="15" hidden="false" customHeight="true" outlineLevel="0" collapsed="false"/>
    <row r="7778" customFormat="false" ht="15" hidden="false" customHeight="true" outlineLevel="0" collapsed="false"/>
    <row r="7779" customFormat="false" ht="15" hidden="false" customHeight="true" outlineLevel="0" collapsed="false"/>
    <row r="7780" customFormat="false" ht="15" hidden="false" customHeight="true" outlineLevel="0" collapsed="false"/>
    <row r="7781" customFormat="false" ht="15" hidden="false" customHeight="true" outlineLevel="0" collapsed="false"/>
    <row r="7782" customFormat="false" ht="15" hidden="false" customHeight="true" outlineLevel="0" collapsed="false"/>
    <row r="7783" customFormat="false" ht="15" hidden="false" customHeight="true" outlineLevel="0" collapsed="false"/>
    <row r="7784" customFormat="false" ht="15" hidden="false" customHeight="true" outlineLevel="0" collapsed="false"/>
    <row r="7785" customFormat="false" ht="15" hidden="false" customHeight="true" outlineLevel="0" collapsed="false"/>
    <row r="7786" customFormat="false" ht="15" hidden="false" customHeight="true" outlineLevel="0" collapsed="false"/>
    <row r="7787" customFormat="false" ht="15" hidden="false" customHeight="true" outlineLevel="0" collapsed="false"/>
    <row r="7788" customFormat="false" ht="15" hidden="false" customHeight="true" outlineLevel="0" collapsed="false"/>
    <row r="7789" customFormat="false" ht="15" hidden="false" customHeight="true" outlineLevel="0" collapsed="false"/>
    <row r="7790" customFormat="false" ht="15" hidden="false" customHeight="true" outlineLevel="0" collapsed="false"/>
    <row r="7791" customFormat="false" ht="15" hidden="false" customHeight="true" outlineLevel="0" collapsed="false"/>
    <row r="7792" customFormat="false" ht="15" hidden="false" customHeight="true" outlineLevel="0" collapsed="false"/>
    <row r="7793" customFormat="false" ht="15" hidden="false" customHeight="true" outlineLevel="0" collapsed="false"/>
    <row r="7794" customFormat="false" ht="15" hidden="false" customHeight="true" outlineLevel="0" collapsed="false"/>
    <row r="7795" customFormat="false" ht="15" hidden="false" customHeight="true" outlineLevel="0" collapsed="false"/>
    <row r="7796" customFormat="false" ht="15" hidden="false" customHeight="true" outlineLevel="0" collapsed="false"/>
    <row r="7797" customFormat="false" ht="15" hidden="false" customHeight="true" outlineLevel="0" collapsed="false"/>
    <row r="7798" customFormat="false" ht="15" hidden="false" customHeight="true" outlineLevel="0" collapsed="false"/>
    <row r="7799" customFormat="false" ht="15" hidden="false" customHeight="true" outlineLevel="0" collapsed="false"/>
    <row r="7800" customFormat="false" ht="15" hidden="false" customHeight="true" outlineLevel="0" collapsed="false"/>
    <row r="7801" customFormat="false" ht="15" hidden="false" customHeight="true" outlineLevel="0" collapsed="false"/>
    <row r="7802" customFormat="false" ht="15" hidden="false" customHeight="true" outlineLevel="0" collapsed="false"/>
    <row r="7803" customFormat="false" ht="15" hidden="false" customHeight="true" outlineLevel="0" collapsed="false"/>
    <row r="7804" customFormat="false" ht="15" hidden="false" customHeight="true" outlineLevel="0" collapsed="false"/>
    <row r="7805" customFormat="false" ht="15" hidden="false" customHeight="true" outlineLevel="0" collapsed="false"/>
    <row r="7806" customFormat="false" ht="15" hidden="false" customHeight="true" outlineLevel="0" collapsed="false"/>
    <row r="7807" customFormat="false" ht="15" hidden="false" customHeight="true" outlineLevel="0" collapsed="false"/>
    <row r="7808" customFormat="false" ht="15" hidden="false" customHeight="true" outlineLevel="0" collapsed="false"/>
    <row r="7809" customFormat="false" ht="15" hidden="false" customHeight="true" outlineLevel="0" collapsed="false"/>
    <row r="7810" customFormat="false" ht="15" hidden="false" customHeight="true" outlineLevel="0" collapsed="false"/>
    <row r="7811" customFormat="false" ht="15" hidden="false" customHeight="true" outlineLevel="0" collapsed="false"/>
    <row r="7812" customFormat="false" ht="15" hidden="false" customHeight="true" outlineLevel="0" collapsed="false"/>
    <row r="7813" customFormat="false" ht="15" hidden="false" customHeight="true" outlineLevel="0" collapsed="false"/>
    <row r="7814" customFormat="false" ht="15" hidden="false" customHeight="true" outlineLevel="0" collapsed="false"/>
    <row r="7815" customFormat="false" ht="15" hidden="false" customHeight="true" outlineLevel="0" collapsed="false"/>
    <row r="7816" customFormat="false" ht="15" hidden="false" customHeight="true" outlineLevel="0" collapsed="false"/>
    <row r="7817" customFormat="false" ht="15" hidden="false" customHeight="true" outlineLevel="0" collapsed="false"/>
    <row r="7818" customFormat="false" ht="15" hidden="false" customHeight="true" outlineLevel="0" collapsed="false"/>
    <row r="7819" customFormat="false" ht="15" hidden="false" customHeight="true" outlineLevel="0" collapsed="false"/>
    <row r="7820" customFormat="false" ht="15" hidden="false" customHeight="true" outlineLevel="0" collapsed="false"/>
    <row r="7821" customFormat="false" ht="15" hidden="false" customHeight="true" outlineLevel="0" collapsed="false"/>
    <row r="7822" customFormat="false" ht="15" hidden="false" customHeight="true" outlineLevel="0" collapsed="false"/>
    <row r="7823" customFormat="false" ht="15" hidden="false" customHeight="true" outlineLevel="0" collapsed="false"/>
    <row r="7824" customFormat="false" ht="15" hidden="false" customHeight="true" outlineLevel="0" collapsed="false"/>
    <row r="7825" customFormat="false" ht="15" hidden="false" customHeight="true" outlineLevel="0" collapsed="false"/>
    <row r="7826" customFormat="false" ht="15" hidden="false" customHeight="true" outlineLevel="0" collapsed="false"/>
    <row r="7827" customFormat="false" ht="15" hidden="false" customHeight="true" outlineLevel="0" collapsed="false"/>
    <row r="7828" customFormat="false" ht="15" hidden="false" customHeight="true" outlineLevel="0" collapsed="false"/>
    <row r="7829" customFormat="false" ht="15" hidden="false" customHeight="true" outlineLevel="0" collapsed="false"/>
    <row r="7830" customFormat="false" ht="15" hidden="false" customHeight="true" outlineLevel="0" collapsed="false"/>
    <row r="7831" customFormat="false" ht="15" hidden="false" customHeight="true" outlineLevel="0" collapsed="false"/>
    <row r="7832" customFormat="false" ht="15" hidden="false" customHeight="true" outlineLevel="0" collapsed="false"/>
    <row r="7833" customFormat="false" ht="15" hidden="false" customHeight="true" outlineLevel="0" collapsed="false"/>
    <row r="7834" customFormat="false" ht="15" hidden="false" customHeight="true" outlineLevel="0" collapsed="false"/>
    <row r="7835" customFormat="false" ht="15" hidden="false" customHeight="true" outlineLevel="0" collapsed="false"/>
    <row r="7836" customFormat="false" ht="15" hidden="false" customHeight="true" outlineLevel="0" collapsed="false"/>
    <row r="7837" customFormat="false" ht="15" hidden="false" customHeight="true" outlineLevel="0" collapsed="false"/>
    <row r="7838" customFormat="false" ht="15" hidden="false" customHeight="true" outlineLevel="0" collapsed="false"/>
    <row r="7839" customFormat="false" ht="15" hidden="false" customHeight="true" outlineLevel="0" collapsed="false"/>
    <row r="7840" customFormat="false" ht="15" hidden="false" customHeight="true" outlineLevel="0" collapsed="false"/>
    <row r="7841" customFormat="false" ht="15" hidden="false" customHeight="true" outlineLevel="0" collapsed="false"/>
    <row r="7842" customFormat="false" ht="15" hidden="false" customHeight="true" outlineLevel="0" collapsed="false"/>
    <row r="7843" customFormat="false" ht="15" hidden="false" customHeight="true" outlineLevel="0" collapsed="false"/>
    <row r="7844" customFormat="false" ht="15" hidden="false" customHeight="true" outlineLevel="0" collapsed="false"/>
    <row r="7845" customFormat="false" ht="15" hidden="false" customHeight="true" outlineLevel="0" collapsed="false"/>
    <row r="7846" customFormat="false" ht="15" hidden="false" customHeight="true" outlineLevel="0" collapsed="false"/>
    <row r="7847" customFormat="false" ht="15" hidden="false" customHeight="true" outlineLevel="0" collapsed="false"/>
    <row r="7848" customFormat="false" ht="15" hidden="false" customHeight="true" outlineLevel="0" collapsed="false"/>
    <row r="7849" customFormat="false" ht="15" hidden="false" customHeight="true" outlineLevel="0" collapsed="false"/>
    <row r="7850" customFormat="false" ht="15" hidden="false" customHeight="true" outlineLevel="0" collapsed="false"/>
    <row r="7851" customFormat="false" ht="15" hidden="false" customHeight="true" outlineLevel="0" collapsed="false"/>
    <row r="7852" customFormat="false" ht="15" hidden="false" customHeight="true" outlineLevel="0" collapsed="false"/>
    <row r="7853" customFormat="false" ht="15" hidden="false" customHeight="true" outlineLevel="0" collapsed="false"/>
    <row r="7854" customFormat="false" ht="15" hidden="false" customHeight="true" outlineLevel="0" collapsed="false"/>
    <row r="7855" customFormat="false" ht="15" hidden="false" customHeight="true" outlineLevel="0" collapsed="false"/>
    <row r="7856" customFormat="false" ht="15" hidden="false" customHeight="true" outlineLevel="0" collapsed="false"/>
    <row r="7857" customFormat="false" ht="15" hidden="false" customHeight="true" outlineLevel="0" collapsed="false"/>
    <row r="7858" customFormat="false" ht="15" hidden="false" customHeight="true" outlineLevel="0" collapsed="false"/>
    <row r="7859" customFormat="false" ht="15" hidden="false" customHeight="true" outlineLevel="0" collapsed="false"/>
    <row r="7860" customFormat="false" ht="15" hidden="false" customHeight="true" outlineLevel="0" collapsed="false"/>
    <row r="7861" customFormat="false" ht="15" hidden="false" customHeight="true" outlineLevel="0" collapsed="false"/>
    <row r="7862" customFormat="false" ht="15" hidden="false" customHeight="true" outlineLevel="0" collapsed="false"/>
    <row r="7863" customFormat="false" ht="15" hidden="false" customHeight="true" outlineLevel="0" collapsed="false"/>
    <row r="7864" customFormat="false" ht="15" hidden="false" customHeight="true" outlineLevel="0" collapsed="false"/>
    <row r="7865" customFormat="false" ht="15" hidden="false" customHeight="true" outlineLevel="0" collapsed="false"/>
    <row r="7866" customFormat="false" ht="15" hidden="false" customHeight="true" outlineLevel="0" collapsed="false"/>
    <row r="7867" customFormat="false" ht="15" hidden="false" customHeight="true" outlineLevel="0" collapsed="false"/>
    <row r="7868" customFormat="false" ht="15" hidden="false" customHeight="true" outlineLevel="0" collapsed="false"/>
    <row r="7869" customFormat="false" ht="15" hidden="false" customHeight="true" outlineLevel="0" collapsed="false"/>
    <row r="7870" customFormat="false" ht="15" hidden="false" customHeight="true" outlineLevel="0" collapsed="false"/>
    <row r="7871" customFormat="false" ht="15" hidden="false" customHeight="true" outlineLevel="0" collapsed="false"/>
    <row r="7872" customFormat="false" ht="15" hidden="false" customHeight="true" outlineLevel="0" collapsed="false"/>
    <row r="7873" customFormat="false" ht="15" hidden="false" customHeight="true" outlineLevel="0" collapsed="false"/>
    <row r="7874" customFormat="false" ht="15" hidden="false" customHeight="true" outlineLevel="0" collapsed="false"/>
    <row r="7875" customFormat="false" ht="15" hidden="false" customHeight="true" outlineLevel="0" collapsed="false"/>
    <row r="7876" customFormat="false" ht="15" hidden="false" customHeight="true" outlineLevel="0" collapsed="false"/>
    <row r="7877" customFormat="false" ht="15" hidden="false" customHeight="true" outlineLevel="0" collapsed="false"/>
    <row r="7878" customFormat="false" ht="15" hidden="false" customHeight="true" outlineLevel="0" collapsed="false"/>
    <row r="7879" customFormat="false" ht="15" hidden="false" customHeight="true" outlineLevel="0" collapsed="false"/>
    <row r="7880" customFormat="false" ht="15" hidden="false" customHeight="true" outlineLevel="0" collapsed="false"/>
    <row r="7881" customFormat="false" ht="15" hidden="false" customHeight="true" outlineLevel="0" collapsed="false"/>
    <row r="7882" customFormat="false" ht="15" hidden="false" customHeight="true" outlineLevel="0" collapsed="false"/>
    <row r="7883" customFormat="false" ht="15" hidden="false" customHeight="true" outlineLevel="0" collapsed="false"/>
    <row r="7884" customFormat="false" ht="15" hidden="false" customHeight="true" outlineLevel="0" collapsed="false"/>
    <row r="7885" customFormat="false" ht="15" hidden="false" customHeight="true" outlineLevel="0" collapsed="false"/>
    <row r="7886" customFormat="false" ht="15" hidden="false" customHeight="true" outlineLevel="0" collapsed="false"/>
    <row r="7887" customFormat="false" ht="15" hidden="false" customHeight="true" outlineLevel="0" collapsed="false"/>
    <row r="7888" customFormat="false" ht="15" hidden="false" customHeight="true" outlineLevel="0" collapsed="false"/>
    <row r="7889" customFormat="false" ht="15" hidden="false" customHeight="true" outlineLevel="0" collapsed="false"/>
    <row r="7890" customFormat="false" ht="15" hidden="false" customHeight="true" outlineLevel="0" collapsed="false"/>
    <row r="7891" customFormat="false" ht="15" hidden="false" customHeight="true" outlineLevel="0" collapsed="false"/>
    <row r="7892" customFormat="false" ht="15" hidden="false" customHeight="true" outlineLevel="0" collapsed="false"/>
    <row r="7893" customFormat="false" ht="15" hidden="false" customHeight="true" outlineLevel="0" collapsed="false"/>
    <row r="7894" customFormat="false" ht="15" hidden="false" customHeight="true" outlineLevel="0" collapsed="false"/>
    <row r="7895" customFormat="false" ht="15" hidden="false" customHeight="true" outlineLevel="0" collapsed="false"/>
    <row r="7896" customFormat="false" ht="15" hidden="false" customHeight="true" outlineLevel="0" collapsed="false"/>
    <row r="7897" customFormat="false" ht="15" hidden="false" customHeight="true" outlineLevel="0" collapsed="false"/>
    <row r="7898" customFormat="false" ht="15" hidden="false" customHeight="true" outlineLevel="0" collapsed="false"/>
    <row r="7899" customFormat="false" ht="15" hidden="false" customHeight="true" outlineLevel="0" collapsed="false"/>
    <row r="7900" customFormat="false" ht="15" hidden="false" customHeight="true" outlineLevel="0" collapsed="false"/>
    <row r="7901" customFormat="false" ht="15" hidden="false" customHeight="true" outlineLevel="0" collapsed="false"/>
    <row r="7902" customFormat="false" ht="15" hidden="false" customHeight="true" outlineLevel="0" collapsed="false"/>
    <row r="7903" customFormat="false" ht="15" hidden="false" customHeight="true" outlineLevel="0" collapsed="false"/>
    <row r="7904" customFormat="false" ht="15" hidden="false" customHeight="true" outlineLevel="0" collapsed="false"/>
    <row r="7905" customFormat="false" ht="15" hidden="false" customHeight="true" outlineLevel="0" collapsed="false"/>
    <row r="7906" customFormat="false" ht="15" hidden="false" customHeight="true" outlineLevel="0" collapsed="false"/>
    <row r="7907" customFormat="false" ht="15" hidden="false" customHeight="true" outlineLevel="0" collapsed="false"/>
    <row r="7908" customFormat="false" ht="15" hidden="false" customHeight="true" outlineLevel="0" collapsed="false"/>
    <row r="7909" customFormat="false" ht="15" hidden="false" customHeight="true" outlineLevel="0" collapsed="false"/>
    <row r="7910" customFormat="false" ht="15" hidden="false" customHeight="true" outlineLevel="0" collapsed="false"/>
    <row r="7911" customFormat="false" ht="15" hidden="false" customHeight="true" outlineLevel="0" collapsed="false"/>
    <row r="7912" customFormat="false" ht="15" hidden="false" customHeight="true" outlineLevel="0" collapsed="false"/>
    <row r="7913" customFormat="false" ht="15" hidden="false" customHeight="true" outlineLevel="0" collapsed="false"/>
    <row r="7914" customFormat="false" ht="15" hidden="false" customHeight="true" outlineLevel="0" collapsed="false"/>
    <row r="7915" customFormat="false" ht="15" hidden="false" customHeight="true" outlineLevel="0" collapsed="false"/>
    <row r="7916" customFormat="false" ht="15" hidden="false" customHeight="true" outlineLevel="0" collapsed="false"/>
    <row r="7917" customFormat="false" ht="15" hidden="false" customHeight="true" outlineLevel="0" collapsed="false"/>
    <row r="7918" customFormat="false" ht="15" hidden="false" customHeight="true" outlineLevel="0" collapsed="false"/>
    <row r="7919" customFormat="false" ht="15" hidden="false" customHeight="true" outlineLevel="0" collapsed="false"/>
    <row r="7920" customFormat="false" ht="15" hidden="false" customHeight="true" outlineLevel="0" collapsed="false"/>
    <row r="7921" customFormat="false" ht="15" hidden="false" customHeight="true" outlineLevel="0" collapsed="false"/>
    <row r="7922" customFormat="false" ht="15" hidden="false" customHeight="true" outlineLevel="0" collapsed="false"/>
    <row r="7923" customFormat="false" ht="15" hidden="false" customHeight="true" outlineLevel="0" collapsed="false"/>
    <row r="7924" customFormat="false" ht="15" hidden="false" customHeight="true" outlineLevel="0" collapsed="false"/>
    <row r="7925" customFormat="false" ht="15" hidden="false" customHeight="true" outlineLevel="0" collapsed="false"/>
    <row r="7926" customFormat="false" ht="15" hidden="false" customHeight="true" outlineLevel="0" collapsed="false"/>
    <row r="7927" customFormat="false" ht="15" hidden="false" customHeight="true" outlineLevel="0" collapsed="false"/>
    <row r="7928" customFormat="false" ht="15" hidden="false" customHeight="true" outlineLevel="0" collapsed="false"/>
    <row r="7929" customFormat="false" ht="15" hidden="false" customHeight="true" outlineLevel="0" collapsed="false"/>
    <row r="7930" customFormat="false" ht="15" hidden="false" customHeight="true" outlineLevel="0" collapsed="false"/>
    <row r="7931" customFormat="false" ht="15" hidden="false" customHeight="true" outlineLevel="0" collapsed="false"/>
    <row r="7932" customFormat="false" ht="15" hidden="false" customHeight="true" outlineLevel="0" collapsed="false"/>
    <row r="7933" customFormat="false" ht="15" hidden="false" customHeight="true" outlineLevel="0" collapsed="false"/>
    <row r="7934" customFormat="false" ht="15" hidden="false" customHeight="true" outlineLevel="0" collapsed="false"/>
    <row r="7935" customFormat="false" ht="15" hidden="false" customHeight="true" outlineLevel="0" collapsed="false"/>
    <row r="7936" customFormat="false" ht="15" hidden="false" customHeight="true" outlineLevel="0" collapsed="false"/>
    <row r="7937" customFormat="false" ht="15" hidden="false" customHeight="true" outlineLevel="0" collapsed="false"/>
    <row r="7938" customFormat="false" ht="15" hidden="false" customHeight="true" outlineLevel="0" collapsed="false"/>
    <row r="7939" customFormat="false" ht="15" hidden="false" customHeight="true" outlineLevel="0" collapsed="false"/>
    <row r="7940" customFormat="false" ht="15" hidden="false" customHeight="true" outlineLevel="0" collapsed="false"/>
    <row r="7941" customFormat="false" ht="15" hidden="false" customHeight="true" outlineLevel="0" collapsed="false"/>
    <row r="7942" customFormat="false" ht="15" hidden="false" customHeight="true" outlineLevel="0" collapsed="false"/>
    <row r="7943" customFormat="false" ht="15" hidden="false" customHeight="true" outlineLevel="0" collapsed="false"/>
    <row r="7944" customFormat="false" ht="15" hidden="false" customHeight="true" outlineLevel="0" collapsed="false"/>
    <row r="7945" customFormat="false" ht="15" hidden="false" customHeight="true" outlineLevel="0" collapsed="false"/>
    <row r="7946" customFormat="false" ht="15" hidden="false" customHeight="true" outlineLevel="0" collapsed="false"/>
    <row r="7947" customFormat="false" ht="15" hidden="false" customHeight="true" outlineLevel="0" collapsed="false"/>
    <row r="7948" customFormat="false" ht="15" hidden="false" customHeight="true" outlineLevel="0" collapsed="false"/>
    <row r="7949" customFormat="false" ht="15" hidden="false" customHeight="true" outlineLevel="0" collapsed="false"/>
    <row r="7950" customFormat="false" ht="15" hidden="false" customHeight="true" outlineLevel="0" collapsed="false"/>
    <row r="7951" customFormat="false" ht="15" hidden="false" customHeight="true" outlineLevel="0" collapsed="false"/>
    <row r="7952" customFormat="false" ht="15" hidden="false" customHeight="true" outlineLevel="0" collapsed="false"/>
    <row r="7953" customFormat="false" ht="15" hidden="false" customHeight="true" outlineLevel="0" collapsed="false"/>
    <row r="7954" customFormat="false" ht="15" hidden="false" customHeight="true" outlineLevel="0" collapsed="false"/>
    <row r="7955" customFormat="false" ht="15" hidden="false" customHeight="true" outlineLevel="0" collapsed="false"/>
    <row r="7956" customFormat="false" ht="15" hidden="false" customHeight="true" outlineLevel="0" collapsed="false"/>
    <row r="7957" customFormat="false" ht="15" hidden="false" customHeight="true" outlineLevel="0" collapsed="false"/>
    <row r="7958" customFormat="false" ht="15" hidden="false" customHeight="true" outlineLevel="0" collapsed="false"/>
    <row r="7959" customFormat="false" ht="15" hidden="false" customHeight="true" outlineLevel="0" collapsed="false"/>
    <row r="7960" customFormat="false" ht="15" hidden="false" customHeight="true" outlineLevel="0" collapsed="false"/>
    <row r="7961" customFormat="false" ht="15" hidden="false" customHeight="true" outlineLevel="0" collapsed="false"/>
    <row r="7962" customFormat="false" ht="15" hidden="false" customHeight="true" outlineLevel="0" collapsed="false"/>
    <row r="7963" customFormat="false" ht="15" hidden="false" customHeight="true" outlineLevel="0" collapsed="false"/>
    <row r="7964" customFormat="false" ht="15" hidden="false" customHeight="true" outlineLevel="0" collapsed="false"/>
    <row r="7965" customFormat="false" ht="15" hidden="false" customHeight="true" outlineLevel="0" collapsed="false"/>
    <row r="7966" customFormat="false" ht="15" hidden="false" customHeight="true" outlineLevel="0" collapsed="false"/>
    <row r="7967" customFormat="false" ht="15" hidden="false" customHeight="true" outlineLevel="0" collapsed="false"/>
    <row r="7968" customFormat="false" ht="15" hidden="false" customHeight="true" outlineLevel="0" collapsed="false"/>
    <row r="7969" customFormat="false" ht="15" hidden="false" customHeight="true" outlineLevel="0" collapsed="false"/>
    <row r="7970" customFormat="false" ht="15" hidden="false" customHeight="true" outlineLevel="0" collapsed="false"/>
    <row r="7971" customFormat="false" ht="15" hidden="false" customHeight="true" outlineLevel="0" collapsed="false"/>
    <row r="7972" customFormat="false" ht="15" hidden="false" customHeight="true" outlineLevel="0" collapsed="false"/>
    <row r="7973" customFormat="false" ht="15" hidden="false" customHeight="true" outlineLevel="0" collapsed="false"/>
    <row r="7974" customFormat="false" ht="15" hidden="false" customHeight="true" outlineLevel="0" collapsed="false"/>
    <row r="7975" customFormat="false" ht="15" hidden="false" customHeight="true" outlineLevel="0" collapsed="false"/>
    <row r="7976" customFormat="false" ht="15" hidden="false" customHeight="true" outlineLevel="0" collapsed="false"/>
    <row r="7977" customFormat="false" ht="15" hidden="false" customHeight="true" outlineLevel="0" collapsed="false"/>
    <row r="7978" customFormat="false" ht="15" hidden="false" customHeight="true" outlineLevel="0" collapsed="false"/>
    <row r="7979" customFormat="false" ht="15" hidden="false" customHeight="true" outlineLevel="0" collapsed="false"/>
    <row r="7980" customFormat="false" ht="15" hidden="false" customHeight="true" outlineLevel="0" collapsed="false"/>
    <row r="7981" customFormat="false" ht="15" hidden="false" customHeight="true" outlineLevel="0" collapsed="false"/>
    <row r="7982" customFormat="false" ht="15" hidden="false" customHeight="true" outlineLevel="0" collapsed="false"/>
    <row r="7983" customFormat="false" ht="15" hidden="false" customHeight="true" outlineLevel="0" collapsed="false"/>
    <row r="7984" customFormat="false" ht="15" hidden="false" customHeight="true" outlineLevel="0" collapsed="false"/>
    <row r="7985" customFormat="false" ht="15" hidden="false" customHeight="true" outlineLevel="0" collapsed="false"/>
    <row r="7986" customFormat="false" ht="15" hidden="false" customHeight="true" outlineLevel="0" collapsed="false"/>
    <row r="7987" customFormat="false" ht="15" hidden="false" customHeight="true" outlineLevel="0" collapsed="false"/>
    <row r="7988" customFormat="false" ht="15" hidden="false" customHeight="true" outlineLevel="0" collapsed="false"/>
    <row r="7989" customFormat="false" ht="15" hidden="false" customHeight="true" outlineLevel="0" collapsed="false"/>
    <row r="7990" customFormat="false" ht="15" hidden="false" customHeight="true" outlineLevel="0" collapsed="false"/>
    <row r="7991" customFormat="false" ht="15" hidden="false" customHeight="true" outlineLevel="0" collapsed="false"/>
    <row r="7992" customFormat="false" ht="15" hidden="false" customHeight="true" outlineLevel="0" collapsed="false"/>
    <row r="7993" customFormat="false" ht="15" hidden="false" customHeight="true" outlineLevel="0" collapsed="false"/>
    <row r="7994" customFormat="false" ht="15" hidden="false" customHeight="true" outlineLevel="0" collapsed="false"/>
    <row r="7995" customFormat="false" ht="15" hidden="false" customHeight="true" outlineLevel="0" collapsed="false"/>
    <row r="7996" customFormat="false" ht="15" hidden="false" customHeight="true" outlineLevel="0" collapsed="false"/>
    <row r="7997" customFormat="false" ht="15" hidden="false" customHeight="true" outlineLevel="0" collapsed="false"/>
    <row r="7998" customFormat="false" ht="15" hidden="false" customHeight="true" outlineLevel="0" collapsed="false"/>
    <row r="7999" customFormat="false" ht="15" hidden="false" customHeight="true" outlineLevel="0" collapsed="false"/>
    <row r="8000" customFormat="false" ht="15" hidden="false" customHeight="true" outlineLevel="0" collapsed="false"/>
    <row r="8001" customFormat="false" ht="15" hidden="false" customHeight="true" outlineLevel="0" collapsed="false"/>
    <row r="8002" customFormat="false" ht="15" hidden="false" customHeight="true" outlineLevel="0" collapsed="false"/>
    <row r="8003" customFormat="false" ht="15" hidden="false" customHeight="true" outlineLevel="0" collapsed="false"/>
    <row r="8004" customFormat="false" ht="15" hidden="false" customHeight="true" outlineLevel="0" collapsed="false"/>
    <row r="8005" customFormat="false" ht="15" hidden="false" customHeight="true" outlineLevel="0" collapsed="false"/>
    <row r="8006" customFormat="false" ht="15" hidden="false" customHeight="true" outlineLevel="0" collapsed="false"/>
    <row r="8007" customFormat="false" ht="15" hidden="false" customHeight="true" outlineLevel="0" collapsed="false"/>
    <row r="8008" customFormat="false" ht="15" hidden="false" customHeight="true" outlineLevel="0" collapsed="false"/>
    <row r="8009" customFormat="false" ht="15" hidden="false" customHeight="true" outlineLevel="0" collapsed="false"/>
    <row r="8010" customFormat="false" ht="15" hidden="false" customHeight="true" outlineLevel="0" collapsed="false"/>
    <row r="8011" customFormat="false" ht="15" hidden="false" customHeight="true" outlineLevel="0" collapsed="false"/>
    <row r="8012" customFormat="false" ht="15" hidden="false" customHeight="true" outlineLevel="0" collapsed="false"/>
    <row r="8013" customFormat="false" ht="15" hidden="false" customHeight="true" outlineLevel="0" collapsed="false"/>
    <row r="8014" customFormat="false" ht="15" hidden="false" customHeight="true" outlineLevel="0" collapsed="false"/>
    <row r="8015" customFormat="false" ht="15" hidden="false" customHeight="true" outlineLevel="0" collapsed="false"/>
    <row r="8016" customFormat="false" ht="15" hidden="false" customHeight="true" outlineLevel="0" collapsed="false"/>
    <row r="8017" customFormat="false" ht="15" hidden="false" customHeight="true" outlineLevel="0" collapsed="false"/>
    <row r="8018" customFormat="false" ht="15" hidden="false" customHeight="true" outlineLevel="0" collapsed="false"/>
    <row r="8019" customFormat="false" ht="15" hidden="false" customHeight="true" outlineLevel="0" collapsed="false"/>
    <row r="8020" customFormat="false" ht="15" hidden="false" customHeight="true" outlineLevel="0" collapsed="false"/>
    <row r="8021" customFormat="false" ht="15" hidden="false" customHeight="true" outlineLevel="0" collapsed="false"/>
    <row r="8022" customFormat="false" ht="15" hidden="false" customHeight="true" outlineLevel="0" collapsed="false"/>
    <row r="8023" customFormat="false" ht="15" hidden="false" customHeight="true" outlineLevel="0" collapsed="false"/>
    <row r="8024" customFormat="false" ht="15" hidden="false" customHeight="true" outlineLevel="0" collapsed="false"/>
    <row r="8025" customFormat="false" ht="15" hidden="false" customHeight="true" outlineLevel="0" collapsed="false"/>
    <row r="8026" customFormat="false" ht="15" hidden="false" customHeight="true" outlineLevel="0" collapsed="false"/>
    <row r="8027" customFormat="false" ht="15" hidden="false" customHeight="true" outlineLevel="0" collapsed="false"/>
    <row r="8028" customFormat="false" ht="15" hidden="false" customHeight="true" outlineLevel="0" collapsed="false"/>
    <row r="8029" customFormat="false" ht="15" hidden="false" customHeight="true" outlineLevel="0" collapsed="false"/>
    <row r="8030" customFormat="false" ht="15" hidden="false" customHeight="true" outlineLevel="0" collapsed="false"/>
    <row r="8031" customFormat="false" ht="15" hidden="false" customHeight="true" outlineLevel="0" collapsed="false"/>
    <row r="8032" customFormat="false" ht="15" hidden="false" customHeight="true" outlineLevel="0" collapsed="false"/>
    <row r="8033" customFormat="false" ht="15" hidden="false" customHeight="true" outlineLevel="0" collapsed="false"/>
    <row r="8034" customFormat="false" ht="15" hidden="false" customHeight="true" outlineLevel="0" collapsed="false"/>
    <row r="8035" customFormat="false" ht="15" hidden="false" customHeight="true" outlineLevel="0" collapsed="false"/>
    <row r="8036" customFormat="false" ht="15" hidden="false" customHeight="true" outlineLevel="0" collapsed="false"/>
    <row r="8037" customFormat="false" ht="15" hidden="false" customHeight="true" outlineLevel="0" collapsed="false"/>
    <row r="8038" customFormat="false" ht="15" hidden="false" customHeight="true" outlineLevel="0" collapsed="false"/>
    <row r="8039" customFormat="false" ht="15" hidden="false" customHeight="true" outlineLevel="0" collapsed="false"/>
    <row r="8040" customFormat="false" ht="15" hidden="false" customHeight="true" outlineLevel="0" collapsed="false"/>
    <row r="8041" customFormat="false" ht="15" hidden="false" customHeight="true" outlineLevel="0" collapsed="false"/>
    <row r="8042" customFormat="false" ht="15" hidden="false" customHeight="true" outlineLevel="0" collapsed="false"/>
    <row r="8043" customFormat="false" ht="15" hidden="false" customHeight="true" outlineLevel="0" collapsed="false"/>
    <row r="8044" customFormat="false" ht="15" hidden="false" customHeight="true" outlineLevel="0" collapsed="false"/>
    <row r="8045" customFormat="false" ht="15" hidden="false" customHeight="true" outlineLevel="0" collapsed="false"/>
    <row r="8046" customFormat="false" ht="15" hidden="false" customHeight="true" outlineLevel="0" collapsed="false"/>
    <row r="8047" customFormat="false" ht="15" hidden="false" customHeight="true" outlineLevel="0" collapsed="false"/>
    <row r="8048" customFormat="false" ht="15" hidden="false" customHeight="true" outlineLevel="0" collapsed="false"/>
    <row r="8049" customFormat="false" ht="15" hidden="false" customHeight="true" outlineLevel="0" collapsed="false"/>
    <row r="8050" customFormat="false" ht="15" hidden="false" customHeight="true" outlineLevel="0" collapsed="false"/>
    <row r="8051" customFormat="false" ht="15" hidden="false" customHeight="true" outlineLevel="0" collapsed="false"/>
    <row r="8052" customFormat="false" ht="15" hidden="false" customHeight="true" outlineLevel="0" collapsed="false"/>
    <row r="8053" customFormat="false" ht="15" hidden="false" customHeight="true" outlineLevel="0" collapsed="false"/>
    <row r="8054" customFormat="false" ht="15" hidden="false" customHeight="true" outlineLevel="0" collapsed="false"/>
    <row r="8055" customFormat="false" ht="15" hidden="false" customHeight="true" outlineLevel="0" collapsed="false"/>
    <row r="8056" customFormat="false" ht="15" hidden="false" customHeight="true" outlineLevel="0" collapsed="false"/>
    <row r="8057" customFormat="false" ht="15" hidden="false" customHeight="true" outlineLevel="0" collapsed="false"/>
    <row r="8058" customFormat="false" ht="15" hidden="false" customHeight="true" outlineLevel="0" collapsed="false"/>
    <row r="8059" customFormat="false" ht="15" hidden="false" customHeight="true" outlineLevel="0" collapsed="false"/>
    <row r="8060" customFormat="false" ht="15" hidden="false" customHeight="true" outlineLevel="0" collapsed="false"/>
    <row r="8061" customFormat="false" ht="15" hidden="false" customHeight="true" outlineLevel="0" collapsed="false"/>
    <row r="8062" customFormat="false" ht="15" hidden="false" customHeight="true" outlineLevel="0" collapsed="false"/>
    <row r="8063" customFormat="false" ht="15" hidden="false" customHeight="true" outlineLevel="0" collapsed="false"/>
    <row r="8064" customFormat="false" ht="15" hidden="false" customHeight="true" outlineLevel="0" collapsed="false"/>
    <row r="8065" customFormat="false" ht="15" hidden="false" customHeight="true" outlineLevel="0" collapsed="false"/>
    <row r="8066" customFormat="false" ht="15" hidden="false" customHeight="true" outlineLevel="0" collapsed="false"/>
    <row r="8067" customFormat="false" ht="15" hidden="false" customHeight="true" outlineLevel="0" collapsed="false"/>
    <row r="8068" customFormat="false" ht="15" hidden="false" customHeight="true" outlineLevel="0" collapsed="false"/>
    <row r="8069" customFormat="false" ht="15" hidden="false" customHeight="true" outlineLevel="0" collapsed="false"/>
    <row r="8070" customFormat="false" ht="15" hidden="false" customHeight="true" outlineLevel="0" collapsed="false"/>
    <row r="8071" customFormat="false" ht="15" hidden="false" customHeight="true" outlineLevel="0" collapsed="false"/>
    <row r="8072" customFormat="false" ht="15" hidden="false" customHeight="true" outlineLevel="0" collapsed="false"/>
    <row r="8073" customFormat="false" ht="15" hidden="false" customHeight="true" outlineLevel="0" collapsed="false"/>
    <row r="8074" customFormat="false" ht="15" hidden="false" customHeight="true" outlineLevel="0" collapsed="false"/>
    <row r="8075" customFormat="false" ht="15" hidden="false" customHeight="true" outlineLevel="0" collapsed="false"/>
    <row r="8076" customFormat="false" ht="15" hidden="false" customHeight="true" outlineLevel="0" collapsed="false"/>
    <row r="8077" customFormat="false" ht="15" hidden="false" customHeight="true" outlineLevel="0" collapsed="false"/>
    <row r="8078" customFormat="false" ht="15" hidden="false" customHeight="true" outlineLevel="0" collapsed="false"/>
    <row r="8079" customFormat="false" ht="15" hidden="false" customHeight="true" outlineLevel="0" collapsed="false"/>
    <row r="8080" customFormat="false" ht="15" hidden="false" customHeight="true" outlineLevel="0" collapsed="false"/>
    <row r="8081" customFormat="false" ht="15" hidden="false" customHeight="true" outlineLevel="0" collapsed="false"/>
    <row r="8082" customFormat="false" ht="15" hidden="false" customHeight="true" outlineLevel="0" collapsed="false"/>
    <row r="8083" customFormat="false" ht="15" hidden="false" customHeight="true" outlineLevel="0" collapsed="false"/>
    <row r="8084" customFormat="false" ht="15" hidden="false" customHeight="true" outlineLevel="0" collapsed="false"/>
    <row r="8085" customFormat="false" ht="15" hidden="false" customHeight="true" outlineLevel="0" collapsed="false"/>
    <row r="8086" customFormat="false" ht="15" hidden="false" customHeight="true" outlineLevel="0" collapsed="false"/>
    <row r="8087" customFormat="false" ht="15" hidden="false" customHeight="true" outlineLevel="0" collapsed="false"/>
    <row r="8088" customFormat="false" ht="15" hidden="false" customHeight="true" outlineLevel="0" collapsed="false"/>
    <row r="8089" customFormat="false" ht="15" hidden="false" customHeight="true" outlineLevel="0" collapsed="false"/>
    <row r="8090" customFormat="false" ht="15" hidden="false" customHeight="true" outlineLevel="0" collapsed="false"/>
    <row r="8091" customFormat="false" ht="15" hidden="false" customHeight="true" outlineLevel="0" collapsed="false"/>
    <row r="8092" customFormat="false" ht="15" hidden="false" customHeight="true" outlineLevel="0" collapsed="false"/>
    <row r="8093" customFormat="false" ht="15" hidden="false" customHeight="true" outlineLevel="0" collapsed="false"/>
    <row r="8094" customFormat="false" ht="15" hidden="false" customHeight="true" outlineLevel="0" collapsed="false"/>
    <row r="8095" customFormat="false" ht="15" hidden="false" customHeight="true" outlineLevel="0" collapsed="false"/>
    <row r="8096" customFormat="false" ht="15" hidden="false" customHeight="true" outlineLevel="0" collapsed="false"/>
    <row r="8097" customFormat="false" ht="15" hidden="false" customHeight="true" outlineLevel="0" collapsed="false"/>
    <row r="8098" customFormat="false" ht="15" hidden="false" customHeight="true" outlineLevel="0" collapsed="false"/>
    <row r="8099" customFormat="false" ht="15" hidden="false" customHeight="true" outlineLevel="0" collapsed="false"/>
    <row r="8100" customFormat="false" ht="15" hidden="false" customHeight="true" outlineLevel="0" collapsed="false"/>
    <row r="8101" customFormat="false" ht="15" hidden="false" customHeight="true" outlineLevel="0" collapsed="false"/>
    <row r="8102" customFormat="false" ht="15" hidden="false" customHeight="true" outlineLevel="0" collapsed="false"/>
    <row r="8103" customFormat="false" ht="15" hidden="false" customHeight="true" outlineLevel="0" collapsed="false"/>
    <row r="8104" customFormat="false" ht="15" hidden="false" customHeight="true" outlineLevel="0" collapsed="false"/>
    <row r="8105" customFormat="false" ht="15" hidden="false" customHeight="true" outlineLevel="0" collapsed="false"/>
    <row r="8106" customFormat="false" ht="15" hidden="false" customHeight="true" outlineLevel="0" collapsed="false"/>
    <row r="8107" customFormat="false" ht="15" hidden="false" customHeight="true" outlineLevel="0" collapsed="false"/>
    <row r="8108" customFormat="false" ht="15" hidden="false" customHeight="true" outlineLevel="0" collapsed="false"/>
    <row r="8109" customFormat="false" ht="15" hidden="false" customHeight="true" outlineLevel="0" collapsed="false"/>
    <row r="8110" customFormat="false" ht="15" hidden="false" customHeight="true" outlineLevel="0" collapsed="false"/>
    <row r="8111" customFormat="false" ht="15" hidden="false" customHeight="true" outlineLevel="0" collapsed="false"/>
    <row r="8112" customFormat="false" ht="15" hidden="false" customHeight="true" outlineLevel="0" collapsed="false"/>
    <row r="8113" customFormat="false" ht="15" hidden="false" customHeight="true" outlineLevel="0" collapsed="false"/>
    <row r="8114" customFormat="false" ht="15" hidden="false" customHeight="true" outlineLevel="0" collapsed="false"/>
    <row r="8115" customFormat="false" ht="15" hidden="false" customHeight="true" outlineLevel="0" collapsed="false"/>
    <row r="8116" customFormat="false" ht="15" hidden="false" customHeight="true" outlineLevel="0" collapsed="false"/>
    <row r="8117" customFormat="false" ht="15" hidden="false" customHeight="true" outlineLevel="0" collapsed="false"/>
    <row r="8118" customFormat="false" ht="15" hidden="false" customHeight="true" outlineLevel="0" collapsed="false"/>
    <row r="8119" customFormat="false" ht="15" hidden="false" customHeight="true" outlineLevel="0" collapsed="false"/>
    <row r="8120" customFormat="false" ht="15" hidden="false" customHeight="true" outlineLevel="0" collapsed="false"/>
    <row r="8121" customFormat="false" ht="15" hidden="false" customHeight="true" outlineLevel="0" collapsed="false"/>
    <row r="8122" customFormat="false" ht="15" hidden="false" customHeight="true" outlineLevel="0" collapsed="false"/>
    <row r="8123" customFormat="false" ht="15" hidden="false" customHeight="true" outlineLevel="0" collapsed="false"/>
    <row r="8124" customFormat="false" ht="15" hidden="false" customHeight="true" outlineLevel="0" collapsed="false"/>
    <row r="8125" customFormat="false" ht="15" hidden="false" customHeight="true" outlineLevel="0" collapsed="false"/>
    <row r="8126" customFormat="false" ht="15" hidden="false" customHeight="true" outlineLevel="0" collapsed="false"/>
    <row r="8127" customFormat="false" ht="15" hidden="false" customHeight="true" outlineLevel="0" collapsed="false"/>
    <row r="8128" customFormat="false" ht="15" hidden="false" customHeight="true" outlineLevel="0" collapsed="false"/>
    <row r="8129" customFormat="false" ht="15" hidden="false" customHeight="true" outlineLevel="0" collapsed="false"/>
    <row r="8130" customFormat="false" ht="15" hidden="false" customHeight="true" outlineLevel="0" collapsed="false"/>
    <row r="8131" customFormat="false" ht="15" hidden="false" customHeight="true" outlineLevel="0" collapsed="false"/>
    <row r="8132" customFormat="false" ht="15" hidden="false" customHeight="true" outlineLevel="0" collapsed="false"/>
    <row r="8133" customFormat="false" ht="15" hidden="false" customHeight="true" outlineLevel="0" collapsed="false"/>
    <row r="8134" customFormat="false" ht="15" hidden="false" customHeight="true" outlineLevel="0" collapsed="false"/>
    <row r="8135" customFormat="false" ht="15" hidden="false" customHeight="true" outlineLevel="0" collapsed="false"/>
    <row r="8136" customFormat="false" ht="15" hidden="false" customHeight="true" outlineLevel="0" collapsed="false"/>
    <row r="8137" customFormat="false" ht="15" hidden="false" customHeight="true" outlineLevel="0" collapsed="false"/>
    <row r="8138" customFormat="false" ht="15" hidden="false" customHeight="true" outlineLevel="0" collapsed="false"/>
    <row r="8139" customFormat="false" ht="15" hidden="false" customHeight="true" outlineLevel="0" collapsed="false"/>
    <row r="8140" customFormat="false" ht="15" hidden="false" customHeight="true" outlineLevel="0" collapsed="false"/>
    <row r="8141" customFormat="false" ht="15" hidden="false" customHeight="true" outlineLevel="0" collapsed="false"/>
    <row r="8142" customFormat="false" ht="15" hidden="false" customHeight="true" outlineLevel="0" collapsed="false"/>
    <row r="8143" customFormat="false" ht="15" hidden="false" customHeight="true" outlineLevel="0" collapsed="false"/>
    <row r="8144" customFormat="false" ht="15" hidden="false" customHeight="true" outlineLevel="0" collapsed="false"/>
    <row r="8145" customFormat="false" ht="15" hidden="false" customHeight="true" outlineLevel="0" collapsed="false"/>
    <row r="8146" customFormat="false" ht="15" hidden="false" customHeight="true" outlineLevel="0" collapsed="false"/>
    <row r="8147" customFormat="false" ht="15" hidden="false" customHeight="true" outlineLevel="0" collapsed="false"/>
    <row r="8148" customFormat="false" ht="15" hidden="false" customHeight="true" outlineLevel="0" collapsed="false"/>
    <row r="8149" customFormat="false" ht="15" hidden="false" customHeight="true" outlineLevel="0" collapsed="false"/>
    <row r="8150" customFormat="false" ht="15" hidden="false" customHeight="true" outlineLevel="0" collapsed="false"/>
    <row r="8151" customFormat="false" ht="15" hidden="false" customHeight="true" outlineLevel="0" collapsed="false"/>
    <row r="8152" customFormat="false" ht="15" hidden="false" customHeight="true" outlineLevel="0" collapsed="false"/>
    <row r="8153" customFormat="false" ht="15" hidden="false" customHeight="true" outlineLevel="0" collapsed="false"/>
    <row r="8154" customFormat="false" ht="15" hidden="false" customHeight="true" outlineLevel="0" collapsed="false"/>
    <row r="8155" customFormat="false" ht="15" hidden="false" customHeight="true" outlineLevel="0" collapsed="false"/>
    <row r="8156" customFormat="false" ht="15" hidden="false" customHeight="true" outlineLevel="0" collapsed="false"/>
    <row r="8157" customFormat="false" ht="15" hidden="false" customHeight="true" outlineLevel="0" collapsed="false"/>
    <row r="8158" customFormat="false" ht="15" hidden="false" customHeight="true" outlineLevel="0" collapsed="false"/>
    <row r="8159" customFormat="false" ht="15" hidden="false" customHeight="true" outlineLevel="0" collapsed="false"/>
    <row r="8160" customFormat="false" ht="15" hidden="false" customHeight="true" outlineLevel="0" collapsed="false"/>
    <row r="8161" customFormat="false" ht="15" hidden="false" customHeight="true" outlineLevel="0" collapsed="false"/>
    <row r="8162" customFormat="false" ht="15" hidden="false" customHeight="true" outlineLevel="0" collapsed="false"/>
    <row r="8163" customFormat="false" ht="15" hidden="false" customHeight="true" outlineLevel="0" collapsed="false"/>
    <row r="8164" customFormat="false" ht="15" hidden="false" customHeight="true" outlineLevel="0" collapsed="false"/>
    <row r="8165" customFormat="false" ht="15" hidden="false" customHeight="true" outlineLevel="0" collapsed="false"/>
    <row r="8166" customFormat="false" ht="15" hidden="false" customHeight="true" outlineLevel="0" collapsed="false"/>
    <row r="8167" customFormat="false" ht="15" hidden="false" customHeight="true" outlineLevel="0" collapsed="false"/>
    <row r="8168" customFormat="false" ht="15" hidden="false" customHeight="true" outlineLevel="0" collapsed="false"/>
    <row r="8169" customFormat="false" ht="15" hidden="false" customHeight="true" outlineLevel="0" collapsed="false"/>
    <row r="8170" customFormat="false" ht="15" hidden="false" customHeight="true" outlineLevel="0" collapsed="false"/>
    <row r="8171" customFormat="false" ht="15" hidden="false" customHeight="true" outlineLevel="0" collapsed="false"/>
    <row r="8172" customFormat="false" ht="15" hidden="false" customHeight="true" outlineLevel="0" collapsed="false"/>
    <row r="8173" customFormat="false" ht="15" hidden="false" customHeight="true" outlineLevel="0" collapsed="false"/>
    <row r="8174" customFormat="false" ht="15" hidden="false" customHeight="true" outlineLevel="0" collapsed="false"/>
    <row r="8175" customFormat="false" ht="15" hidden="false" customHeight="true" outlineLevel="0" collapsed="false"/>
    <row r="8176" customFormat="false" ht="15" hidden="false" customHeight="true" outlineLevel="0" collapsed="false"/>
    <row r="8177" customFormat="false" ht="15" hidden="false" customHeight="true" outlineLevel="0" collapsed="false"/>
    <row r="8178" customFormat="false" ht="15" hidden="false" customHeight="true" outlineLevel="0" collapsed="false"/>
    <row r="8179" customFormat="false" ht="15" hidden="false" customHeight="true" outlineLevel="0" collapsed="false"/>
    <row r="8180" customFormat="false" ht="15" hidden="false" customHeight="true" outlineLevel="0" collapsed="false"/>
    <row r="8181" customFormat="false" ht="15" hidden="false" customHeight="true" outlineLevel="0" collapsed="false"/>
    <row r="8182" customFormat="false" ht="15" hidden="false" customHeight="true" outlineLevel="0" collapsed="false"/>
    <row r="8183" customFormat="false" ht="15" hidden="false" customHeight="true" outlineLevel="0" collapsed="false"/>
    <row r="8184" customFormat="false" ht="15" hidden="false" customHeight="true" outlineLevel="0" collapsed="false"/>
    <row r="8185" customFormat="false" ht="15" hidden="false" customHeight="true" outlineLevel="0" collapsed="false"/>
    <row r="8186" customFormat="false" ht="15" hidden="false" customHeight="true" outlineLevel="0" collapsed="false"/>
    <row r="8187" customFormat="false" ht="15" hidden="false" customHeight="true" outlineLevel="0" collapsed="false"/>
    <row r="8188" customFormat="false" ht="15" hidden="false" customHeight="true" outlineLevel="0" collapsed="false"/>
    <row r="8189" customFormat="false" ht="15" hidden="false" customHeight="true" outlineLevel="0" collapsed="false"/>
    <row r="8190" customFormat="false" ht="15" hidden="false" customHeight="true" outlineLevel="0" collapsed="false"/>
    <row r="8191" customFormat="false" ht="15" hidden="false" customHeight="true" outlineLevel="0" collapsed="false"/>
    <row r="8192" customFormat="false" ht="15" hidden="false" customHeight="true" outlineLevel="0" collapsed="false"/>
    <row r="8193" customFormat="false" ht="15" hidden="false" customHeight="true" outlineLevel="0" collapsed="false"/>
    <row r="8194" customFormat="false" ht="15" hidden="false" customHeight="true" outlineLevel="0" collapsed="false"/>
    <row r="8195" customFormat="false" ht="15" hidden="false" customHeight="true" outlineLevel="0" collapsed="false"/>
    <row r="8196" customFormat="false" ht="15" hidden="false" customHeight="true" outlineLevel="0" collapsed="false"/>
    <row r="8197" customFormat="false" ht="15" hidden="false" customHeight="true" outlineLevel="0" collapsed="false"/>
    <row r="8198" customFormat="false" ht="15" hidden="false" customHeight="true" outlineLevel="0" collapsed="false"/>
    <row r="8199" customFormat="false" ht="15" hidden="false" customHeight="true" outlineLevel="0" collapsed="false"/>
    <row r="8200" customFormat="false" ht="15" hidden="false" customHeight="true" outlineLevel="0" collapsed="false"/>
    <row r="8201" customFormat="false" ht="15" hidden="false" customHeight="true" outlineLevel="0" collapsed="false"/>
    <row r="8202" customFormat="false" ht="15" hidden="false" customHeight="true" outlineLevel="0" collapsed="false"/>
    <row r="8203" customFormat="false" ht="15" hidden="false" customHeight="true" outlineLevel="0" collapsed="false"/>
    <row r="8204" customFormat="false" ht="15" hidden="false" customHeight="true" outlineLevel="0" collapsed="false"/>
    <row r="8205" customFormat="false" ht="15" hidden="false" customHeight="true" outlineLevel="0" collapsed="false"/>
    <row r="8206" customFormat="false" ht="15" hidden="false" customHeight="true" outlineLevel="0" collapsed="false"/>
    <row r="8207" customFormat="false" ht="15" hidden="false" customHeight="true" outlineLevel="0" collapsed="false"/>
    <row r="8208" customFormat="false" ht="15" hidden="false" customHeight="true" outlineLevel="0" collapsed="false"/>
    <row r="8209" customFormat="false" ht="15" hidden="false" customHeight="true" outlineLevel="0" collapsed="false"/>
    <row r="8210" customFormat="false" ht="15" hidden="false" customHeight="true" outlineLevel="0" collapsed="false"/>
    <row r="8211" customFormat="false" ht="15" hidden="false" customHeight="true" outlineLevel="0" collapsed="false"/>
    <row r="8212" customFormat="false" ht="15" hidden="false" customHeight="true" outlineLevel="0" collapsed="false"/>
    <row r="8213" customFormat="false" ht="15" hidden="false" customHeight="true" outlineLevel="0" collapsed="false"/>
    <row r="8214" customFormat="false" ht="15" hidden="false" customHeight="true" outlineLevel="0" collapsed="false"/>
    <row r="8215" customFormat="false" ht="15" hidden="false" customHeight="true" outlineLevel="0" collapsed="false"/>
    <row r="8216" customFormat="false" ht="15" hidden="false" customHeight="true" outlineLevel="0" collapsed="false"/>
    <row r="8217" customFormat="false" ht="15" hidden="false" customHeight="true" outlineLevel="0" collapsed="false"/>
    <row r="8218" customFormat="false" ht="15" hidden="false" customHeight="true" outlineLevel="0" collapsed="false"/>
    <row r="8219" customFormat="false" ht="15" hidden="false" customHeight="true" outlineLevel="0" collapsed="false"/>
    <row r="8220" customFormat="false" ht="15" hidden="false" customHeight="true" outlineLevel="0" collapsed="false"/>
    <row r="8221" customFormat="false" ht="15" hidden="false" customHeight="true" outlineLevel="0" collapsed="false"/>
    <row r="8222" customFormat="false" ht="15" hidden="false" customHeight="true" outlineLevel="0" collapsed="false"/>
    <row r="8223" customFormat="false" ht="15" hidden="false" customHeight="true" outlineLevel="0" collapsed="false"/>
    <row r="8224" customFormat="false" ht="15" hidden="false" customHeight="true" outlineLevel="0" collapsed="false"/>
    <row r="8225" customFormat="false" ht="15" hidden="false" customHeight="true" outlineLevel="0" collapsed="false"/>
    <row r="8226" customFormat="false" ht="15" hidden="false" customHeight="true" outlineLevel="0" collapsed="false"/>
    <row r="8227" customFormat="false" ht="15" hidden="false" customHeight="true" outlineLevel="0" collapsed="false"/>
    <row r="8228" customFormat="false" ht="15" hidden="false" customHeight="true" outlineLevel="0" collapsed="false"/>
    <row r="8229" customFormat="false" ht="15" hidden="false" customHeight="true" outlineLevel="0" collapsed="false"/>
    <row r="8230" customFormat="false" ht="15" hidden="false" customHeight="true" outlineLevel="0" collapsed="false"/>
    <row r="8231" customFormat="false" ht="15" hidden="false" customHeight="true" outlineLevel="0" collapsed="false"/>
    <row r="8232" customFormat="false" ht="15" hidden="false" customHeight="true" outlineLevel="0" collapsed="false"/>
    <row r="8233" customFormat="false" ht="15" hidden="false" customHeight="true" outlineLevel="0" collapsed="false"/>
    <row r="8234" customFormat="false" ht="15" hidden="false" customHeight="true" outlineLevel="0" collapsed="false"/>
    <row r="8235" customFormat="false" ht="15" hidden="false" customHeight="true" outlineLevel="0" collapsed="false"/>
    <row r="8236" customFormat="false" ht="15" hidden="false" customHeight="true" outlineLevel="0" collapsed="false"/>
    <row r="8237" customFormat="false" ht="15" hidden="false" customHeight="true" outlineLevel="0" collapsed="false"/>
    <row r="8238" customFormat="false" ht="15" hidden="false" customHeight="true" outlineLevel="0" collapsed="false"/>
    <row r="8239" customFormat="false" ht="15" hidden="false" customHeight="true" outlineLevel="0" collapsed="false"/>
    <row r="8240" customFormat="false" ht="15" hidden="false" customHeight="true" outlineLevel="0" collapsed="false"/>
    <row r="8241" customFormat="false" ht="15" hidden="false" customHeight="true" outlineLevel="0" collapsed="false"/>
    <row r="8242" customFormat="false" ht="15" hidden="false" customHeight="true" outlineLevel="0" collapsed="false"/>
    <row r="8243" customFormat="false" ht="15" hidden="false" customHeight="true" outlineLevel="0" collapsed="false"/>
    <row r="8244" customFormat="false" ht="15" hidden="false" customHeight="true" outlineLevel="0" collapsed="false"/>
    <row r="8245" customFormat="false" ht="15" hidden="false" customHeight="true" outlineLevel="0" collapsed="false"/>
    <row r="8246" customFormat="false" ht="15" hidden="false" customHeight="true" outlineLevel="0" collapsed="false"/>
    <row r="8247" customFormat="false" ht="15" hidden="false" customHeight="true" outlineLevel="0" collapsed="false"/>
    <row r="8248" customFormat="false" ht="15" hidden="false" customHeight="true" outlineLevel="0" collapsed="false"/>
    <row r="8249" customFormat="false" ht="15" hidden="false" customHeight="true" outlineLevel="0" collapsed="false"/>
    <row r="8250" customFormat="false" ht="15" hidden="false" customHeight="true" outlineLevel="0" collapsed="false"/>
    <row r="8251" customFormat="false" ht="15" hidden="false" customHeight="true" outlineLevel="0" collapsed="false"/>
    <row r="8252" customFormat="false" ht="15" hidden="false" customHeight="true" outlineLevel="0" collapsed="false"/>
    <row r="8253" customFormat="false" ht="15" hidden="false" customHeight="true" outlineLevel="0" collapsed="false"/>
    <row r="8254" customFormat="false" ht="15" hidden="false" customHeight="true" outlineLevel="0" collapsed="false"/>
    <row r="8255" customFormat="false" ht="15" hidden="false" customHeight="true" outlineLevel="0" collapsed="false"/>
    <row r="8256" customFormat="false" ht="15" hidden="false" customHeight="true" outlineLevel="0" collapsed="false"/>
    <row r="8257" customFormat="false" ht="15" hidden="false" customHeight="true" outlineLevel="0" collapsed="false"/>
    <row r="8258" customFormat="false" ht="15" hidden="false" customHeight="true" outlineLevel="0" collapsed="false"/>
    <row r="8259" customFormat="false" ht="15" hidden="false" customHeight="true" outlineLevel="0" collapsed="false"/>
    <row r="8260" customFormat="false" ht="15" hidden="false" customHeight="true" outlineLevel="0" collapsed="false"/>
    <row r="8261" customFormat="false" ht="15" hidden="false" customHeight="true" outlineLevel="0" collapsed="false"/>
    <row r="8262" customFormat="false" ht="15" hidden="false" customHeight="true" outlineLevel="0" collapsed="false"/>
    <row r="8263" customFormat="false" ht="15" hidden="false" customHeight="true" outlineLevel="0" collapsed="false"/>
    <row r="8264" customFormat="false" ht="15" hidden="false" customHeight="true" outlineLevel="0" collapsed="false"/>
    <row r="8265" customFormat="false" ht="15" hidden="false" customHeight="true" outlineLevel="0" collapsed="false"/>
    <row r="8266" customFormat="false" ht="15" hidden="false" customHeight="true" outlineLevel="0" collapsed="false"/>
    <row r="8267" customFormat="false" ht="15" hidden="false" customHeight="true" outlineLevel="0" collapsed="false"/>
    <row r="8268" customFormat="false" ht="15" hidden="false" customHeight="true" outlineLevel="0" collapsed="false"/>
    <row r="8269" customFormat="false" ht="15" hidden="false" customHeight="true" outlineLevel="0" collapsed="false"/>
    <row r="8270" customFormat="false" ht="15" hidden="false" customHeight="true" outlineLevel="0" collapsed="false"/>
    <row r="8271" customFormat="false" ht="15" hidden="false" customHeight="true" outlineLevel="0" collapsed="false"/>
    <row r="8272" customFormat="false" ht="15" hidden="false" customHeight="true" outlineLevel="0" collapsed="false"/>
    <row r="8273" customFormat="false" ht="15" hidden="false" customHeight="true" outlineLevel="0" collapsed="false"/>
    <row r="8274" customFormat="false" ht="15" hidden="false" customHeight="true" outlineLevel="0" collapsed="false"/>
    <row r="8275" customFormat="false" ht="15" hidden="false" customHeight="true" outlineLevel="0" collapsed="false"/>
    <row r="8276" customFormat="false" ht="15" hidden="false" customHeight="true" outlineLevel="0" collapsed="false"/>
    <row r="8277" customFormat="false" ht="15" hidden="false" customHeight="true" outlineLevel="0" collapsed="false"/>
    <row r="8278" customFormat="false" ht="15" hidden="false" customHeight="true" outlineLevel="0" collapsed="false"/>
    <row r="8279" customFormat="false" ht="15" hidden="false" customHeight="true" outlineLevel="0" collapsed="false"/>
    <row r="8280" customFormat="false" ht="15" hidden="false" customHeight="true" outlineLevel="0" collapsed="false"/>
    <row r="8281" customFormat="false" ht="15" hidden="false" customHeight="true" outlineLevel="0" collapsed="false"/>
    <row r="8282" customFormat="false" ht="15" hidden="false" customHeight="true" outlineLevel="0" collapsed="false"/>
    <row r="8283" customFormat="false" ht="15" hidden="false" customHeight="true" outlineLevel="0" collapsed="false"/>
    <row r="8284" customFormat="false" ht="15" hidden="false" customHeight="true" outlineLevel="0" collapsed="false"/>
    <row r="8285" customFormat="false" ht="15" hidden="false" customHeight="true" outlineLevel="0" collapsed="false"/>
    <row r="8286" customFormat="false" ht="15" hidden="false" customHeight="true" outlineLevel="0" collapsed="false"/>
    <row r="8287" customFormat="false" ht="15" hidden="false" customHeight="true" outlineLevel="0" collapsed="false"/>
    <row r="8288" customFormat="false" ht="15" hidden="false" customHeight="true" outlineLevel="0" collapsed="false"/>
    <row r="8289" customFormat="false" ht="15" hidden="false" customHeight="true" outlineLevel="0" collapsed="false"/>
    <row r="8290" customFormat="false" ht="15" hidden="false" customHeight="true" outlineLevel="0" collapsed="false"/>
    <row r="8291" customFormat="false" ht="15" hidden="false" customHeight="true" outlineLevel="0" collapsed="false"/>
    <row r="8292" customFormat="false" ht="15" hidden="false" customHeight="true" outlineLevel="0" collapsed="false"/>
    <row r="8293" customFormat="false" ht="15" hidden="false" customHeight="true" outlineLevel="0" collapsed="false"/>
    <row r="8294" customFormat="false" ht="15" hidden="false" customHeight="true" outlineLevel="0" collapsed="false"/>
    <row r="8295" customFormat="false" ht="15" hidden="false" customHeight="true" outlineLevel="0" collapsed="false"/>
    <row r="8296" customFormat="false" ht="15" hidden="false" customHeight="true" outlineLevel="0" collapsed="false"/>
    <row r="8297" customFormat="false" ht="15" hidden="false" customHeight="true" outlineLevel="0" collapsed="false"/>
    <row r="8298" customFormat="false" ht="15" hidden="false" customHeight="true" outlineLevel="0" collapsed="false"/>
    <row r="8299" customFormat="false" ht="15" hidden="false" customHeight="true" outlineLevel="0" collapsed="false"/>
    <row r="8300" customFormat="false" ht="15" hidden="false" customHeight="true" outlineLevel="0" collapsed="false"/>
    <row r="8301" customFormat="false" ht="15" hidden="false" customHeight="true" outlineLevel="0" collapsed="false"/>
    <row r="8302" customFormat="false" ht="15" hidden="false" customHeight="true" outlineLevel="0" collapsed="false"/>
    <row r="8303" customFormat="false" ht="15" hidden="false" customHeight="true" outlineLevel="0" collapsed="false"/>
    <row r="8304" customFormat="false" ht="15" hidden="false" customHeight="true" outlineLevel="0" collapsed="false"/>
    <row r="8305" customFormat="false" ht="15" hidden="false" customHeight="true" outlineLevel="0" collapsed="false"/>
    <row r="8306" customFormat="false" ht="15" hidden="false" customHeight="true" outlineLevel="0" collapsed="false"/>
    <row r="8307" customFormat="false" ht="15" hidden="false" customHeight="true" outlineLevel="0" collapsed="false"/>
    <row r="8308" customFormat="false" ht="15" hidden="false" customHeight="true" outlineLevel="0" collapsed="false"/>
    <row r="8309" customFormat="false" ht="15" hidden="false" customHeight="true" outlineLevel="0" collapsed="false"/>
    <row r="8310" customFormat="false" ht="15" hidden="false" customHeight="true" outlineLevel="0" collapsed="false"/>
    <row r="8311" customFormat="false" ht="15" hidden="false" customHeight="true" outlineLevel="0" collapsed="false"/>
    <row r="8312" customFormat="false" ht="15" hidden="false" customHeight="true" outlineLevel="0" collapsed="false"/>
    <row r="8313" customFormat="false" ht="15" hidden="false" customHeight="true" outlineLevel="0" collapsed="false"/>
    <row r="8314" customFormat="false" ht="15" hidden="false" customHeight="true" outlineLevel="0" collapsed="false"/>
    <row r="8315" customFormat="false" ht="15" hidden="false" customHeight="true" outlineLevel="0" collapsed="false"/>
    <row r="8316" customFormat="false" ht="15" hidden="false" customHeight="true" outlineLevel="0" collapsed="false"/>
    <row r="8317" customFormat="false" ht="15" hidden="false" customHeight="true" outlineLevel="0" collapsed="false"/>
    <row r="8318" customFormat="false" ht="15" hidden="false" customHeight="true" outlineLevel="0" collapsed="false"/>
    <row r="8319" customFormat="false" ht="15" hidden="false" customHeight="true" outlineLevel="0" collapsed="false"/>
    <row r="8320" customFormat="false" ht="15" hidden="false" customHeight="true" outlineLevel="0" collapsed="false"/>
    <row r="8321" customFormat="false" ht="15" hidden="false" customHeight="true" outlineLevel="0" collapsed="false"/>
    <row r="8322" customFormat="false" ht="15" hidden="false" customHeight="true" outlineLevel="0" collapsed="false"/>
    <row r="8323" customFormat="false" ht="15" hidden="false" customHeight="true" outlineLevel="0" collapsed="false"/>
    <row r="8324" customFormat="false" ht="15" hidden="false" customHeight="true" outlineLevel="0" collapsed="false"/>
    <row r="8325" customFormat="false" ht="15" hidden="false" customHeight="true" outlineLevel="0" collapsed="false"/>
    <row r="8326" customFormat="false" ht="15" hidden="false" customHeight="true" outlineLevel="0" collapsed="false"/>
    <row r="8327" customFormat="false" ht="15" hidden="false" customHeight="true" outlineLevel="0" collapsed="false"/>
    <row r="8328" customFormat="false" ht="15" hidden="false" customHeight="true" outlineLevel="0" collapsed="false"/>
    <row r="8329" customFormat="false" ht="15" hidden="false" customHeight="true" outlineLevel="0" collapsed="false"/>
    <row r="8330" customFormat="false" ht="15" hidden="false" customHeight="true" outlineLevel="0" collapsed="false"/>
    <row r="8331" customFormat="false" ht="15" hidden="false" customHeight="true" outlineLevel="0" collapsed="false"/>
    <row r="8332" customFormat="false" ht="15" hidden="false" customHeight="true" outlineLevel="0" collapsed="false"/>
    <row r="8333" customFormat="false" ht="15" hidden="false" customHeight="true" outlineLevel="0" collapsed="false"/>
    <row r="8334" customFormat="false" ht="15" hidden="false" customHeight="true" outlineLevel="0" collapsed="false"/>
    <row r="8335" customFormat="false" ht="15" hidden="false" customHeight="true" outlineLevel="0" collapsed="false"/>
    <row r="8336" customFormat="false" ht="15" hidden="false" customHeight="true" outlineLevel="0" collapsed="false"/>
    <row r="8337" customFormat="false" ht="15" hidden="false" customHeight="true" outlineLevel="0" collapsed="false"/>
    <row r="8338" customFormat="false" ht="15" hidden="false" customHeight="true" outlineLevel="0" collapsed="false"/>
    <row r="8339" customFormat="false" ht="15" hidden="false" customHeight="true" outlineLevel="0" collapsed="false"/>
    <row r="8340" customFormat="false" ht="15" hidden="false" customHeight="true" outlineLevel="0" collapsed="false"/>
    <row r="8341" customFormat="false" ht="15" hidden="false" customHeight="true" outlineLevel="0" collapsed="false"/>
    <row r="8342" customFormat="false" ht="15" hidden="false" customHeight="true" outlineLevel="0" collapsed="false"/>
    <row r="8343" customFormat="false" ht="15" hidden="false" customHeight="true" outlineLevel="0" collapsed="false"/>
    <row r="8344" customFormat="false" ht="15" hidden="false" customHeight="true" outlineLevel="0" collapsed="false"/>
    <row r="8345" customFormat="false" ht="15" hidden="false" customHeight="true" outlineLevel="0" collapsed="false"/>
    <row r="8346" customFormat="false" ht="15" hidden="false" customHeight="true" outlineLevel="0" collapsed="false"/>
    <row r="8347" customFormat="false" ht="15" hidden="false" customHeight="true" outlineLevel="0" collapsed="false"/>
    <row r="8348" customFormat="false" ht="15" hidden="false" customHeight="true" outlineLevel="0" collapsed="false"/>
    <row r="8349" customFormat="false" ht="15" hidden="false" customHeight="true" outlineLevel="0" collapsed="false"/>
    <row r="8350" customFormat="false" ht="15" hidden="false" customHeight="true" outlineLevel="0" collapsed="false"/>
    <row r="8351" customFormat="false" ht="15" hidden="false" customHeight="true" outlineLevel="0" collapsed="false"/>
    <row r="8352" customFormat="false" ht="15" hidden="false" customHeight="true" outlineLevel="0" collapsed="false"/>
    <row r="8353" customFormat="false" ht="15" hidden="false" customHeight="true" outlineLevel="0" collapsed="false"/>
    <row r="8354" customFormat="false" ht="15" hidden="false" customHeight="true" outlineLevel="0" collapsed="false"/>
    <row r="8355" customFormat="false" ht="15" hidden="false" customHeight="true" outlineLevel="0" collapsed="false"/>
    <row r="8356" customFormat="false" ht="15" hidden="false" customHeight="true" outlineLevel="0" collapsed="false"/>
    <row r="8357" customFormat="false" ht="15" hidden="false" customHeight="true" outlineLevel="0" collapsed="false"/>
    <row r="8358" customFormat="false" ht="15" hidden="false" customHeight="true" outlineLevel="0" collapsed="false"/>
    <row r="8359" customFormat="false" ht="15" hidden="false" customHeight="true" outlineLevel="0" collapsed="false"/>
    <row r="8360" customFormat="false" ht="15" hidden="false" customHeight="true" outlineLevel="0" collapsed="false"/>
    <row r="8361" customFormat="false" ht="15" hidden="false" customHeight="true" outlineLevel="0" collapsed="false"/>
    <row r="8362" customFormat="false" ht="15" hidden="false" customHeight="true" outlineLevel="0" collapsed="false"/>
    <row r="8363" customFormat="false" ht="15" hidden="false" customHeight="true" outlineLevel="0" collapsed="false"/>
    <row r="8364" customFormat="false" ht="15" hidden="false" customHeight="true" outlineLevel="0" collapsed="false"/>
    <row r="8365" customFormat="false" ht="15" hidden="false" customHeight="true" outlineLevel="0" collapsed="false"/>
    <row r="8366" customFormat="false" ht="15" hidden="false" customHeight="true" outlineLevel="0" collapsed="false"/>
    <row r="8367" customFormat="false" ht="15" hidden="false" customHeight="true" outlineLevel="0" collapsed="false"/>
    <row r="8368" customFormat="false" ht="15" hidden="false" customHeight="true" outlineLevel="0" collapsed="false"/>
    <row r="8369" customFormat="false" ht="15" hidden="false" customHeight="true" outlineLevel="0" collapsed="false"/>
    <row r="8370" customFormat="false" ht="15" hidden="false" customHeight="true" outlineLevel="0" collapsed="false"/>
    <row r="8371" customFormat="false" ht="15" hidden="false" customHeight="true" outlineLevel="0" collapsed="false"/>
    <row r="8372" customFormat="false" ht="15" hidden="false" customHeight="true" outlineLevel="0" collapsed="false"/>
    <row r="8373" customFormat="false" ht="15" hidden="false" customHeight="true" outlineLevel="0" collapsed="false"/>
    <row r="8374" customFormat="false" ht="15" hidden="false" customHeight="true" outlineLevel="0" collapsed="false"/>
    <row r="8375" customFormat="false" ht="15" hidden="false" customHeight="true" outlineLevel="0" collapsed="false"/>
    <row r="8376" customFormat="false" ht="15" hidden="false" customHeight="true" outlineLevel="0" collapsed="false"/>
    <row r="8377" customFormat="false" ht="15" hidden="false" customHeight="true" outlineLevel="0" collapsed="false"/>
    <row r="8378" customFormat="false" ht="15" hidden="false" customHeight="true" outlineLevel="0" collapsed="false"/>
    <row r="8379" customFormat="false" ht="15" hidden="false" customHeight="true" outlineLevel="0" collapsed="false"/>
    <row r="8380" customFormat="false" ht="15" hidden="false" customHeight="true" outlineLevel="0" collapsed="false"/>
    <row r="8381" customFormat="false" ht="15" hidden="false" customHeight="true" outlineLevel="0" collapsed="false"/>
    <row r="8382" customFormat="false" ht="15" hidden="false" customHeight="true" outlineLevel="0" collapsed="false"/>
    <row r="8383" customFormat="false" ht="15" hidden="false" customHeight="true" outlineLevel="0" collapsed="false"/>
    <row r="8384" customFormat="false" ht="15" hidden="false" customHeight="true" outlineLevel="0" collapsed="false"/>
    <row r="8385" customFormat="false" ht="15" hidden="false" customHeight="true" outlineLevel="0" collapsed="false"/>
    <row r="8386" customFormat="false" ht="15" hidden="false" customHeight="true" outlineLevel="0" collapsed="false"/>
    <row r="8387" customFormat="false" ht="15" hidden="false" customHeight="true" outlineLevel="0" collapsed="false"/>
    <row r="8388" customFormat="false" ht="15" hidden="false" customHeight="true" outlineLevel="0" collapsed="false"/>
    <row r="8389" customFormat="false" ht="15" hidden="false" customHeight="true" outlineLevel="0" collapsed="false"/>
    <row r="8390" customFormat="false" ht="15" hidden="false" customHeight="true" outlineLevel="0" collapsed="false"/>
    <row r="8391" customFormat="false" ht="15" hidden="false" customHeight="true" outlineLevel="0" collapsed="false"/>
    <row r="8392" customFormat="false" ht="15" hidden="false" customHeight="true" outlineLevel="0" collapsed="false"/>
    <row r="8393" customFormat="false" ht="15" hidden="false" customHeight="true" outlineLevel="0" collapsed="false"/>
    <row r="8394" customFormat="false" ht="15" hidden="false" customHeight="true" outlineLevel="0" collapsed="false"/>
    <row r="8395" customFormat="false" ht="15" hidden="false" customHeight="true" outlineLevel="0" collapsed="false"/>
    <row r="8396" customFormat="false" ht="15" hidden="false" customHeight="true" outlineLevel="0" collapsed="false"/>
    <row r="8397" customFormat="false" ht="15" hidden="false" customHeight="true" outlineLevel="0" collapsed="false"/>
    <row r="8398" customFormat="false" ht="15" hidden="false" customHeight="true" outlineLevel="0" collapsed="false"/>
    <row r="8399" customFormat="false" ht="15" hidden="false" customHeight="true" outlineLevel="0" collapsed="false"/>
    <row r="8400" customFormat="false" ht="15" hidden="false" customHeight="true" outlineLevel="0" collapsed="false"/>
    <row r="8401" customFormat="false" ht="15" hidden="false" customHeight="true" outlineLevel="0" collapsed="false"/>
    <row r="8402" customFormat="false" ht="15" hidden="false" customHeight="true" outlineLevel="0" collapsed="false"/>
    <row r="8403" customFormat="false" ht="15" hidden="false" customHeight="true" outlineLevel="0" collapsed="false"/>
    <row r="8404" customFormat="false" ht="15" hidden="false" customHeight="true" outlineLevel="0" collapsed="false"/>
    <row r="8405" customFormat="false" ht="15" hidden="false" customHeight="true" outlineLevel="0" collapsed="false"/>
    <row r="8406" customFormat="false" ht="15" hidden="false" customHeight="true" outlineLevel="0" collapsed="false"/>
    <row r="8407" customFormat="false" ht="15" hidden="false" customHeight="true" outlineLevel="0" collapsed="false"/>
    <row r="8408" customFormat="false" ht="15" hidden="false" customHeight="true" outlineLevel="0" collapsed="false"/>
    <row r="8409" customFormat="false" ht="15" hidden="false" customHeight="true" outlineLevel="0" collapsed="false"/>
    <row r="8410" customFormat="false" ht="15" hidden="false" customHeight="true" outlineLevel="0" collapsed="false"/>
    <row r="8411" customFormat="false" ht="15" hidden="false" customHeight="true" outlineLevel="0" collapsed="false"/>
    <row r="8412" customFormat="false" ht="15" hidden="false" customHeight="true" outlineLevel="0" collapsed="false"/>
    <row r="8413" customFormat="false" ht="15" hidden="false" customHeight="true" outlineLevel="0" collapsed="false"/>
    <row r="8414" customFormat="false" ht="15" hidden="false" customHeight="true" outlineLevel="0" collapsed="false"/>
    <row r="8415" customFormat="false" ht="15" hidden="false" customHeight="true" outlineLevel="0" collapsed="false"/>
    <row r="8416" customFormat="false" ht="15" hidden="false" customHeight="true" outlineLevel="0" collapsed="false"/>
    <row r="8417" customFormat="false" ht="15" hidden="false" customHeight="true" outlineLevel="0" collapsed="false"/>
    <row r="8418" customFormat="false" ht="15" hidden="false" customHeight="true" outlineLevel="0" collapsed="false"/>
    <row r="8419" customFormat="false" ht="15" hidden="false" customHeight="true" outlineLevel="0" collapsed="false"/>
    <row r="8420" customFormat="false" ht="15" hidden="false" customHeight="true" outlineLevel="0" collapsed="false"/>
    <row r="8421" customFormat="false" ht="15" hidden="false" customHeight="true" outlineLevel="0" collapsed="false"/>
    <row r="8422" customFormat="false" ht="15" hidden="false" customHeight="true" outlineLevel="0" collapsed="false"/>
    <row r="8423" customFormat="false" ht="15" hidden="false" customHeight="true" outlineLevel="0" collapsed="false"/>
    <row r="8424" customFormat="false" ht="15" hidden="false" customHeight="true" outlineLevel="0" collapsed="false"/>
    <row r="8425" customFormat="false" ht="15" hidden="false" customHeight="true" outlineLevel="0" collapsed="false"/>
    <row r="8426" customFormat="false" ht="15" hidden="false" customHeight="true" outlineLevel="0" collapsed="false"/>
    <row r="8427" customFormat="false" ht="15" hidden="false" customHeight="true" outlineLevel="0" collapsed="false"/>
    <row r="8428" customFormat="false" ht="15" hidden="false" customHeight="true" outlineLevel="0" collapsed="false"/>
    <row r="8429" customFormat="false" ht="15" hidden="false" customHeight="true" outlineLevel="0" collapsed="false"/>
    <row r="8430" customFormat="false" ht="15" hidden="false" customHeight="true" outlineLevel="0" collapsed="false"/>
    <row r="8431" customFormat="false" ht="15" hidden="false" customHeight="true" outlineLevel="0" collapsed="false"/>
    <row r="8432" customFormat="false" ht="15" hidden="false" customHeight="true" outlineLevel="0" collapsed="false"/>
    <row r="8433" customFormat="false" ht="15" hidden="false" customHeight="true" outlineLevel="0" collapsed="false"/>
    <row r="8434" customFormat="false" ht="15" hidden="false" customHeight="true" outlineLevel="0" collapsed="false"/>
    <row r="8435" customFormat="false" ht="15" hidden="false" customHeight="true" outlineLevel="0" collapsed="false"/>
    <row r="8436" customFormat="false" ht="15" hidden="false" customHeight="true" outlineLevel="0" collapsed="false"/>
    <row r="8437" customFormat="false" ht="15" hidden="false" customHeight="true" outlineLevel="0" collapsed="false"/>
    <row r="8438" customFormat="false" ht="15" hidden="false" customHeight="true" outlineLevel="0" collapsed="false"/>
    <row r="8439" customFormat="false" ht="15" hidden="false" customHeight="true" outlineLevel="0" collapsed="false"/>
    <row r="8440" customFormat="false" ht="15" hidden="false" customHeight="true" outlineLevel="0" collapsed="false"/>
    <row r="8441" customFormat="false" ht="15" hidden="false" customHeight="true" outlineLevel="0" collapsed="false"/>
    <row r="8442" customFormat="false" ht="15" hidden="false" customHeight="true" outlineLevel="0" collapsed="false"/>
    <row r="8443" customFormat="false" ht="15" hidden="false" customHeight="true" outlineLevel="0" collapsed="false"/>
    <row r="8444" customFormat="false" ht="15" hidden="false" customHeight="true" outlineLevel="0" collapsed="false"/>
    <row r="8445" customFormat="false" ht="15" hidden="false" customHeight="true" outlineLevel="0" collapsed="false"/>
    <row r="8446" customFormat="false" ht="15" hidden="false" customHeight="true" outlineLevel="0" collapsed="false"/>
    <row r="8447" customFormat="false" ht="15" hidden="false" customHeight="true" outlineLevel="0" collapsed="false"/>
    <row r="8448" customFormat="false" ht="15" hidden="false" customHeight="true" outlineLevel="0" collapsed="false"/>
    <row r="8449" customFormat="false" ht="15" hidden="false" customHeight="true" outlineLevel="0" collapsed="false"/>
    <row r="8450" customFormat="false" ht="15" hidden="false" customHeight="true" outlineLevel="0" collapsed="false"/>
    <row r="8451" customFormat="false" ht="15" hidden="false" customHeight="true" outlineLevel="0" collapsed="false"/>
    <row r="8452" customFormat="false" ht="15" hidden="false" customHeight="true" outlineLevel="0" collapsed="false"/>
    <row r="8453" customFormat="false" ht="15" hidden="false" customHeight="true" outlineLevel="0" collapsed="false"/>
    <row r="8454" customFormat="false" ht="15" hidden="false" customHeight="true" outlineLevel="0" collapsed="false"/>
    <row r="8455" customFormat="false" ht="15" hidden="false" customHeight="true" outlineLevel="0" collapsed="false"/>
    <row r="8456" customFormat="false" ht="15" hidden="false" customHeight="true" outlineLevel="0" collapsed="false"/>
    <row r="8457" customFormat="false" ht="15" hidden="false" customHeight="true" outlineLevel="0" collapsed="false"/>
    <row r="8458" customFormat="false" ht="15" hidden="false" customHeight="true" outlineLevel="0" collapsed="false"/>
    <row r="8459" customFormat="false" ht="15" hidden="false" customHeight="true" outlineLevel="0" collapsed="false"/>
    <row r="8460" customFormat="false" ht="15" hidden="false" customHeight="true" outlineLevel="0" collapsed="false"/>
    <row r="8461" customFormat="false" ht="15" hidden="false" customHeight="true" outlineLevel="0" collapsed="false"/>
    <row r="8462" customFormat="false" ht="15" hidden="false" customHeight="true" outlineLevel="0" collapsed="false"/>
    <row r="8463" customFormat="false" ht="15" hidden="false" customHeight="true" outlineLevel="0" collapsed="false"/>
    <row r="8464" customFormat="false" ht="15" hidden="false" customHeight="true" outlineLevel="0" collapsed="false"/>
    <row r="8465" customFormat="false" ht="15" hidden="false" customHeight="true" outlineLevel="0" collapsed="false"/>
    <row r="8466" customFormat="false" ht="15" hidden="false" customHeight="true" outlineLevel="0" collapsed="false"/>
    <row r="8467" customFormat="false" ht="15" hidden="false" customHeight="true" outlineLevel="0" collapsed="false"/>
    <row r="8468" customFormat="false" ht="15" hidden="false" customHeight="true" outlineLevel="0" collapsed="false"/>
    <row r="8469" customFormat="false" ht="15" hidden="false" customHeight="true" outlineLevel="0" collapsed="false"/>
    <row r="8470" customFormat="false" ht="15" hidden="false" customHeight="true" outlineLevel="0" collapsed="false"/>
    <row r="8471" customFormat="false" ht="15" hidden="false" customHeight="true" outlineLevel="0" collapsed="false"/>
    <row r="8472" customFormat="false" ht="15" hidden="false" customHeight="true" outlineLevel="0" collapsed="false"/>
    <row r="8473" customFormat="false" ht="15" hidden="false" customHeight="true" outlineLevel="0" collapsed="false"/>
    <row r="8474" customFormat="false" ht="15" hidden="false" customHeight="true" outlineLevel="0" collapsed="false"/>
    <row r="8475" customFormat="false" ht="15" hidden="false" customHeight="true" outlineLevel="0" collapsed="false"/>
    <row r="8476" customFormat="false" ht="15" hidden="false" customHeight="true" outlineLevel="0" collapsed="false"/>
    <row r="8477" customFormat="false" ht="15" hidden="false" customHeight="true" outlineLevel="0" collapsed="false"/>
    <row r="8478" customFormat="false" ht="15" hidden="false" customHeight="true" outlineLevel="0" collapsed="false"/>
    <row r="8479" customFormat="false" ht="15" hidden="false" customHeight="true" outlineLevel="0" collapsed="false"/>
    <row r="8480" customFormat="false" ht="15" hidden="false" customHeight="true" outlineLevel="0" collapsed="false"/>
    <row r="8481" customFormat="false" ht="15" hidden="false" customHeight="true" outlineLevel="0" collapsed="false"/>
    <row r="8482" customFormat="false" ht="15" hidden="false" customHeight="true" outlineLevel="0" collapsed="false"/>
    <row r="8483" customFormat="false" ht="15" hidden="false" customHeight="true" outlineLevel="0" collapsed="false"/>
    <row r="8484" customFormat="false" ht="15" hidden="false" customHeight="true" outlineLevel="0" collapsed="false"/>
    <row r="8485" customFormat="false" ht="15" hidden="false" customHeight="true" outlineLevel="0" collapsed="false"/>
    <row r="8486" customFormat="false" ht="15" hidden="false" customHeight="true" outlineLevel="0" collapsed="false"/>
    <row r="8487" customFormat="false" ht="15" hidden="false" customHeight="true" outlineLevel="0" collapsed="false"/>
    <row r="8488" customFormat="false" ht="15" hidden="false" customHeight="true" outlineLevel="0" collapsed="false"/>
    <row r="8489" customFormat="false" ht="15" hidden="false" customHeight="true" outlineLevel="0" collapsed="false"/>
    <row r="8490" customFormat="false" ht="15" hidden="false" customHeight="true" outlineLevel="0" collapsed="false"/>
    <row r="8491" customFormat="false" ht="15" hidden="false" customHeight="true" outlineLevel="0" collapsed="false"/>
    <row r="8492" customFormat="false" ht="15" hidden="false" customHeight="true" outlineLevel="0" collapsed="false"/>
    <row r="8493" customFormat="false" ht="15" hidden="false" customHeight="true" outlineLevel="0" collapsed="false"/>
    <row r="8494" customFormat="false" ht="15" hidden="false" customHeight="true" outlineLevel="0" collapsed="false"/>
    <row r="8495" customFormat="false" ht="15" hidden="false" customHeight="true" outlineLevel="0" collapsed="false"/>
    <row r="8496" customFormat="false" ht="15" hidden="false" customHeight="true" outlineLevel="0" collapsed="false"/>
    <row r="8497" customFormat="false" ht="15" hidden="false" customHeight="true" outlineLevel="0" collapsed="false"/>
    <row r="8498" customFormat="false" ht="15" hidden="false" customHeight="true" outlineLevel="0" collapsed="false"/>
    <row r="8499" customFormat="false" ht="15" hidden="false" customHeight="true" outlineLevel="0" collapsed="false"/>
    <row r="8500" customFormat="false" ht="15" hidden="false" customHeight="true" outlineLevel="0" collapsed="false"/>
    <row r="8501" customFormat="false" ht="15" hidden="false" customHeight="true" outlineLevel="0" collapsed="false"/>
    <row r="8502" customFormat="false" ht="15" hidden="false" customHeight="true" outlineLevel="0" collapsed="false"/>
    <row r="8503" customFormat="false" ht="15" hidden="false" customHeight="true" outlineLevel="0" collapsed="false"/>
    <row r="8504" customFormat="false" ht="15" hidden="false" customHeight="true" outlineLevel="0" collapsed="false"/>
    <row r="8505" customFormat="false" ht="15" hidden="false" customHeight="true" outlineLevel="0" collapsed="false"/>
    <row r="8506" customFormat="false" ht="15" hidden="false" customHeight="true" outlineLevel="0" collapsed="false"/>
    <row r="8507" customFormat="false" ht="15" hidden="false" customHeight="true" outlineLevel="0" collapsed="false"/>
    <row r="8508" customFormat="false" ht="15" hidden="false" customHeight="true" outlineLevel="0" collapsed="false"/>
    <row r="8509" customFormat="false" ht="15" hidden="false" customHeight="true" outlineLevel="0" collapsed="false"/>
    <row r="8510" customFormat="false" ht="15" hidden="false" customHeight="true" outlineLevel="0" collapsed="false"/>
    <row r="8511" customFormat="false" ht="15" hidden="false" customHeight="true" outlineLevel="0" collapsed="false"/>
    <row r="8512" customFormat="false" ht="15" hidden="false" customHeight="true" outlineLevel="0" collapsed="false"/>
    <row r="8513" customFormat="false" ht="15" hidden="false" customHeight="true" outlineLevel="0" collapsed="false"/>
    <row r="8514" customFormat="false" ht="15" hidden="false" customHeight="true" outlineLevel="0" collapsed="false"/>
    <row r="8515" customFormat="false" ht="15" hidden="false" customHeight="true" outlineLevel="0" collapsed="false"/>
    <row r="8516" customFormat="false" ht="15" hidden="false" customHeight="true" outlineLevel="0" collapsed="false"/>
    <row r="8517" customFormat="false" ht="15" hidden="false" customHeight="true" outlineLevel="0" collapsed="false"/>
    <row r="8518" customFormat="false" ht="15" hidden="false" customHeight="true" outlineLevel="0" collapsed="false"/>
    <row r="8519" customFormat="false" ht="15" hidden="false" customHeight="true" outlineLevel="0" collapsed="false"/>
    <row r="8520" customFormat="false" ht="15" hidden="false" customHeight="true" outlineLevel="0" collapsed="false"/>
    <row r="8521" customFormat="false" ht="15" hidden="false" customHeight="true" outlineLevel="0" collapsed="false"/>
    <row r="8522" customFormat="false" ht="15" hidden="false" customHeight="true" outlineLevel="0" collapsed="false"/>
    <row r="8523" customFormat="false" ht="15" hidden="false" customHeight="true" outlineLevel="0" collapsed="false"/>
    <row r="8524" customFormat="false" ht="15" hidden="false" customHeight="true" outlineLevel="0" collapsed="false"/>
    <row r="8525" customFormat="false" ht="15" hidden="false" customHeight="true" outlineLevel="0" collapsed="false"/>
    <row r="8526" customFormat="false" ht="15" hidden="false" customHeight="true" outlineLevel="0" collapsed="false"/>
    <row r="8527" customFormat="false" ht="15" hidden="false" customHeight="true" outlineLevel="0" collapsed="false"/>
    <row r="8528" customFormat="false" ht="15" hidden="false" customHeight="true" outlineLevel="0" collapsed="false"/>
    <row r="8529" customFormat="false" ht="15" hidden="false" customHeight="true" outlineLevel="0" collapsed="false"/>
    <row r="8530" customFormat="false" ht="15" hidden="false" customHeight="true" outlineLevel="0" collapsed="false"/>
    <row r="8531" customFormat="false" ht="15" hidden="false" customHeight="true" outlineLevel="0" collapsed="false"/>
    <row r="8532" customFormat="false" ht="15" hidden="false" customHeight="true" outlineLevel="0" collapsed="false"/>
    <row r="8533" customFormat="false" ht="15" hidden="false" customHeight="true" outlineLevel="0" collapsed="false"/>
    <row r="8534" customFormat="false" ht="15" hidden="false" customHeight="true" outlineLevel="0" collapsed="false"/>
    <row r="8535" customFormat="false" ht="15" hidden="false" customHeight="true" outlineLevel="0" collapsed="false"/>
    <row r="8536" customFormat="false" ht="15" hidden="false" customHeight="true" outlineLevel="0" collapsed="false"/>
    <row r="8537" customFormat="false" ht="15" hidden="false" customHeight="true" outlineLevel="0" collapsed="false"/>
    <row r="8538" customFormat="false" ht="15" hidden="false" customHeight="true" outlineLevel="0" collapsed="false"/>
    <row r="8539" customFormat="false" ht="15" hidden="false" customHeight="true" outlineLevel="0" collapsed="false"/>
    <row r="8540" customFormat="false" ht="15" hidden="false" customHeight="true" outlineLevel="0" collapsed="false"/>
    <row r="8541" customFormat="false" ht="15" hidden="false" customHeight="true" outlineLevel="0" collapsed="false"/>
    <row r="8542" customFormat="false" ht="15" hidden="false" customHeight="true" outlineLevel="0" collapsed="false"/>
    <row r="8543" customFormat="false" ht="15" hidden="false" customHeight="true" outlineLevel="0" collapsed="false"/>
    <row r="8544" customFormat="false" ht="15" hidden="false" customHeight="true" outlineLevel="0" collapsed="false"/>
    <row r="8545" customFormat="false" ht="15" hidden="false" customHeight="true" outlineLevel="0" collapsed="false"/>
    <row r="8546" customFormat="false" ht="15" hidden="false" customHeight="true" outlineLevel="0" collapsed="false"/>
    <row r="8547" customFormat="false" ht="15" hidden="false" customHeight="true" outlineLevel="0" collapsed="false"/>
    <row r="8548" customFormat="false" ht="15" hidden="false" customHeight="true" outlineLevel="0" collapsed="false"/>
    <row r="8549" customFormat="false" ht="15" hidden="false" customHeight="true" outlineLevel="0" collapsed="false"/>
    <row r="8550" customFormat="false" ht="15" hidden="false" customHeight="true" outlineLevel="0" collapsed="false"/>
    <row r="8551" customFormat="false" ht="15" hidden="false" customHeight="true" outlineLevel="0" collapsed="false"/>
    <row r="8552" customFormat="false" ht="15" hidden="false" customHeight="true" outlineLevel="0" collapsed="false"/>
    <row r="8553" customFormat="false" ht="15" hidden="false" customHeight="true" outlineLevel="0" collapsed="false"/>
    <row r="8554" customFormat="false" ht="15" hidden="false" customHeight="true" outlineLevel="0" collapsed="false"/>
    <row r="8555" customFormat="false" ht="15" hidden="false" customHeight="true" outlineLevel="0" collapsed="false"/>
    <row r="8556" customFormat="false" ht="15" hidden="false" customHeight="true" outlineLevel="0" collapsed="false"/>
    <row r="8557" customFormat="false" ht="15" hidden="false" customHeight="true" outlineLevel="0" collapsed="false"/>
    <row r="8558" customFormat="false" ht="15" hidden="false" customHeight="true" outlineLevel="0" collapsed="false"/>
    <row r="8559" customFormat="false" ht="15" hidden="false" customHeight="true" outlineLevel="0" collapsed="false"/>
    <row r="8560" customFormat="false" ht="15" hidden="false" customHeight="true" outlineLevel="0" collapsed="false"/>
    <row r="8561" customFormat="false" ht="15" hidden="false" customHeight="true" outlineLevel="0" collapsed="false"/>
    <row r="8562" customFormat="false" ht="15" hidden="false" customHeight="true" outlineLevel="0" collapsed="false"/>
    <row r="8563" customFormat="false" ht="15" hidden="false" customHeight="true" outlineLevel="0" collapsed="false"/>
    <row r="8564" customFormat="false" ht="15" hidden="false" customHeight="true" outlineLevel="0" collapsed="false"/>
    <row r="8565" customFormat="false" ht="15" hidden="false" customHeight="true" outlineLevel="0" collapsed="false"/>
    <row r="8566" customFormat="false" ht="15" hidden="false" customHeight="true" outlineLevel="0" collapsed="false"/>
    <row r="8567" customFormat="false" ht="15" hidden="false" customHeight="true" outlineLevel="0" collapsed="false"/>
    <row r="8568" customFormat="false" ht="15" hidden="false" customHeight="true" outlineLevel="0" collapsed="false"/>
    <row r="8569" customFormat="false" ht="15" hidden="false" customHeight="true" outlineLevel="0" collapsed="false"/>
    <row r="8570" customFormat="false" ht="15" hidden="false" customHeight="true" outlineLevel="0" collapsed="false"/>
    <row r="8571" customFormat="false" ht="15" hidden="false" customHeight="true" outlineLevel="0" collapsed="false"/>
    <row r="8572" customFormat="false" ht="15" hidden="false" customHeight="true" outlineLevel="0" collapsed="false"/>
    <row r="8573" customFormat="false" ht="15" hidden="false" customHeight="true" outlineLevel="0" collapsed="false"/>
    <row r="8574" customFormat="false" ht="15" hidden="false" customHeight="true" outlineLevel="0" collapsed="false"/>
    <row r="8575" customFormat="false" ht="15" hidden="false" customHeight="true" outlineLevel="0" collapsed="false"/>
    <row r="8576" customFormat="false" ht="15" hidden="false" customHeight="true" outlineLevel="0" collapsed="false"/>
    <row r="8577" customFormat="false" ht="15" hidden="false" customHeight="true" outlineLevel="0" collapsed="false"/>
    <row r="8578" customFormat="false" ht="15" hidden="false" customHeight="true" outlineLevel="0" collapsed="false"/>
    <row r="8579" customFormat="false" ht="15" hidden="false" customHeight="true" outlineLevel="0" collapsed="false"/>
    <row r="8580" customFormat="false" ht="15" hidden="false" customHeight="true" outlineLevel="0" collapsed="false"/>
    <row r="8581" customFormat="false" ht="15" hidden="false" customHeight="true" outlineLevel="0" collapsed="false"/>
    <row r="8582" customFormat="false" ht="15" hidden="false" customHeight="true" outlineLevel="0" collapsed="false"/>
    <row r="8583" customFormat="false" ht="15" hidden="false" customHeight="true" outlineLevel="0" collapsed="false"/>
    <row r="8584" customFormat="false" ht="15" hidden="false" customHeight="true" outlineLevel="0" collapsed="false"/>
    <row r="8585" customFormat="false" ht="15" hidden="false" customHeight="true" outlineLevel="0" collapsed="false"/>
    <row r="8586" customFormat="false" ht="15" hidden="false" customHeight="true" outlineLevel="0" collapsed="false"/>
    <row r="8587" customFormat="false" ht="15" hidden="false" customHeight="true" outlineLevel="0" collapsed="false"/>
    <row r="8588" customFormat="false" ht="15" hidden="false" customHeight="true" outlineLevel="0" collapsed="false"/>
    <row r="8589" customFormat="false" ht="15" hidden="false" customHeight="true" outlineLevel="0" collapsed="false"/>
    <row r="8590" customFormat="false" ht="15" hidden="false" customHeight="true" outlineLevel="0" collapsed="false"/>
    <row r="8591" customFormat="false" ht="15" hidden="false" customHeight="true" outlineLevel="0" collapsed="false"/>
    <row r="8592" customFormat="false" ht="15" hidden="false" customHeight="true" outlineLevel="0" collapsed="false"/>
    <row r="8593" customFormat="false" ht="15" hidden="false" customHeight="true" outlineLevel="0" collapsed="false"/>
    <row r="8594" customFormat="false" ht="15" hidden="false" customHeight="true" outlineLevel="0" collapsed="false"/>
    <row r="8595" customFormat="false" ht="15" hidden="false" customHeight="true" outlineLevel="0" collapsed="false"/>
    <row r="8596" customFormat="false" ht="15" hidden="false" customHeight="true" outlineLevel="0" collapsed="false"/>
    <row r="8597" customFormat="false" ht="15" hidden="false" customHeight="true" outlineLevel="0" collapsed="false"/>
    <row r="8598" customFormat="false" ht="15" hidden="false" customHeight="true" outlineLevel="0" collapsed="false"/>
    <row r="8599" customFormat="false" ht="15" hidden="false" customHeight="true" outlineLevel="0" collapsed="false"/>
    <row r="8600" customFormat="false" ht="15" hidden="false" customHeight="true" outlineLevel="0" collapsed="false"/>
    <row r="8601" customFormat="false" ht="15" hidden="false" customHeight="true" outlineLevel="0" collapsed="false"/>
    <row r="8602" customFormat="false" ht="15" hidden="false" customHeight="true" outlineLevel="0" collapsed="false"/>
    <row r="8603" customFormat="false" ht="15" hidden="false" customHeight="true" outlineLevel="0" collapsed="false"/>
    <row r="8604" customFormat="false" ht="15" hidden="false" customHeight="true" outlineLevel="0" collapsed="false"/>
    <row r="8605" customFormat="false" ht="15" hidden="false" customHeight="true" outlineLevel="0" collapsed="false"/>
    <row r="8606" customFormat="false" ht="15" hidden="false" customHeight="true" outlineLevel="0" collapsed="false"/>
    <row r="8607" customFormat="false" ht="15" hidden="false" customHeight="true" outlineLevel="0" collapsed="false"/>
    <row r="8608" customFormat="false" ht="15" hidden="false" customHeight="true" outlineLevel="0" collapsed="false"/>
    <row r="8609" customFormat="false" ht="15" hidden="false" customHeight="true" outlineLevel="0" collapsed="false"/>
    <row r="8610" customFormat="false" ht="15" hidden="false" customHeight="true" outlineLevel="0" collapsed="false"/>
    <row r="8611" customFormat="false" ht="15" hidden="false" customHeight="true" outlineLevel="0" collapsed="false"/>
    <row r="8612" customFormat="false" ht="15" hidden="false" customHeight="true" outlineLevel="0" collapsed="false"/>
    <row r="8613" customFormat="false" ht="15" hidden="false" customHeight="true" outlineLevel="0" collapsed="false"/>
    <row r="8614" customFormat="false" ht="15" hidden="false" customHeight="true" outlineLevel="0" collapsed="false"/>
    <row r="8615" customFormat="false" ht="15" hidden="false" customHeight="true" outlineLevel="0" collapsed="false"/>
    <row r="8616" customFormat="false" ht="15" hidden="false" customHeight="true" outlineLevel="0" collapsed="false"/>
    <row r="8617" customFormat="false" ht="15" hidden="false" customHeight="true" outlineLevel="0" collapsed="false"/>
    <row r="8618" customFormat="false" ht="15" hidden="false" customHeight="true" outlineLevel="0" collapsed="false"/>
    <row r="8619" customFormat="false" ht="15" hidden="false" customHeight="true" outlineLevel="0" collapsed="false"/>
    <row r="8620" customFormat="false" ht="15" hidden="false" customHeight="true" outlineLevel="0" collapsed="false"/>
    <row r="8621" customFormat="false" ht="15" hidden="false" customHeight="true" outlineLevel="0" collapsed="false"/>
    <row r="8622" customFormat="false" ht="15" hidden="false" customHeight="true" outlineLevel="0" collapsed="false"/>
    <row r="8623" customFormat="false" ht="15" hidden="false" customHeight="true" outlineLevel="0" collapsed="false"/>
    <row r="8624" customFormat="false" ht="15" hidden="false" customHeight="true" outlineLevel="0" collapsed="false"/>
    <row r="8625" customFormat="false" ht="15" hidden="false" customHeight="true" outlineLevel="0" collapsed="false"/>
    <row r="8626" customFormat="false" ht="15" hidden="false" customHeight="true" outlineLevel="0" collapsed="false"/>
    <row r="8627" customFormat="false" ht="15" hidden="false" customHeight="true" outlineLevel="0" collapsed="false"/>
    <row r="8628" customFormat="false" ht="15" hidden="false" customHeight="true" outlineLevel="0" collapsed="false"/>
    <row r="8629" customFormat="false" ht="15" hidden="false" customHeight="true" outlineLevel="0" collapsed="false"/>
    <row r="8630" customFormat="false" ht="15" hidden="false" customHeight="true" outlineLevel="0" collapsed="false"/>
    <row r="8631" customFormat="false" ht="15" hidden="false" customHeight="true" outlineLevel="0" collapsed="false"/>
    <row r="8632" customFormat="false" ht="15" hidden="false" customHeight="true" outlineLevel="0" collapsed="false"/>
    <row r="8633" customFormat="false" ht="15" hidden="false" customHeight="true" outlineLevel="0" collapsed="false"/>
    <row r="8634" customFormat="false" ht="15" hidden="false" customHeight="true" outlineLevel="0" collapsed="false"/>
    <row r="8635" customFormat="false" ht="15" hidden="false" customHeight="true" outlineLevel="0" collapsed="false"/>
    <row r="8636" customFormat="false" ht="15" hidden="false" customHeight="true" outlineLevel="0" collapsed="false"/>
    <row r="8637" customFormat="false" ht="15" hidden="false" customHeight="true" outlineLevel="0" collapsed="false"/>
    <row r="8638" customFormat="false" ht="15" hidden="false" customHeight="true" outlineLevel="0" collapsed="false"/>
    <row r="8639" customFormat="false" ht="15" hidden="false" customHeight="true" outlineLevel="0" collapsed="false"/>
    <row r="8640" customFormat="false" ht="15" hidden="false" customHeight="true" outlineLevel="0" collapsed="false"/>
    <row r="8641" customFormat="false" ht="15" hidden="false" customHeight="true" outlineLevel="0" collapsed="false"/>
    <row r="8642" customFormat="false" ht="15" hidden="false" customHeight="true" outlineLevel="0" collapsed="false"/>
    <row r="8643" customFormat="false" ht="15" hidden="false" customHeight="true" outlineLevel="0" collapsed="false"/>
    <row r="8644" customFormat="false" ht="15" hidden="false" customHeight="true" outlineLevel="0" collapsed="false"/>
    <row r="8645" customFormat="false" ht="15" hidden="false" customHeight="true" outlineLevel="0" collapsed="false"/>
    <row r="8646" customFormat="false" ht="15" hidden="false" customHeight="true" outlineLevel="0" collapsed="false"/>
    <row r="8647" customFormat="false" ht="15" hidden="false" customHeight="true" outlineLevel="0" collapsed="false"/>
    <row r="8648" customFormat="false" ht="15" hidden="false" customHeight="true" outlineLevel="0" collapsed="false"/>
    <row r="8649" customFormat="false" ht="15" hidden="false" customHeight="true" outlineLevel="0" collapsed="false"/>
    <row r="8650" customFormat="false" ht="15" hidden="false" customHeight="true" outlineLevel="0" collapsed="false"/>
    <row r="8651" customFormat="false" ht="15" hidden="false" customHeight="true" outlineLevel="0" collapsed="false"/>
    <row r="8652" customFormat="false" ht="15" hidden="false" customHeight="true" outlineLevel="0" collapsed="false"/>
    <row r="8653" customFormat="false" ht="15" hidden="false" customHeight="true" outlineLevel="0" collapsed="false"/>
    <row r="8654" customFormat="false" ht="15" hidden="false" customHeight="true" outlineLevel="0" collapsed="false"/>
    <row r="8655" customFormat="false" ht="15" hidden="false" customHeight="true" outlineLevel="0" collapsed="false"/>
    <row r="8656" customFormat="false" ht="15" hidden="false" customHeight="true" outlineLevel="0" collapsed="false"/>
    <row r="8657" customFormat="false" ht="15" hidden="false" customHeight="true" outlineLevel="0" collapsed="false"/>
    <row r="8658" customFormat="false" ht="15" hidden="false" customHeight="true" outlineLevel="0" collapsed="false"/>
    <row r="8659" customFormat="false" ht="15" hidden="false" customHeight="true" outlineLevel="0" collapsed="false"/>
    <row r="8660" customFormat="false" ht="15" hidden="false" customHeight="true" outlineLevel="0" collapsed="false"/>
    <row r="8661" customFormat="false" ht="15" hidden="false" customHeight="true" outlineLevel="0" collapsed="false"/>
    <row r="8662" customFormat="false" ht="15" hidden="false" customHeight="true" outlineLevel="0" collapsed="false"/>
    <row r="8663" customFormat="false" ht="15" hidden="false" customHeight="true" outlineLevel="0" collapsed="false"/>
    <row r="8664" customFormat="false" ht="15" hidden="false" customHeight="true" outlineLevel="0" collapsed="false"/>
    <row r="8665" customFormat="false" ht="15" hidden="false" customHeight="true" outlineLevel="0" collapsed="false"/>
    <row r="8666" customFormat="false" ht="15" hidden="false" customHeight="true" outlineLevel="0" collapsed="false"/>
    <row r="8667" customFormat="false" ht="15" hidden="false" customHeight="true" outlineLevel="0" collapsed="false"/>
    <row r="8668" customFormat="false" ht="15" hidden="false" customHeight="true" outlineLevel="0" collapsed="false"/>
    <row r="8669" customFormat="false" ht="15" hidden="false" customHeight="true" outlineLevel="0" collapsed="false"/>
    <row r="8670" customFormat="false" ht="15" hidden="false" customHeight="true" outlineLevel="0" collapsed="false"/>
    <row r="8671" customFormat="false" ht="15" hidden="false" customHeight="true" outlineLevel="0" collapsed="false"/>
    <row r="8672" customFormat="false" ht="15" hidden="false" customHeight="true" outlineLevel="0" collapsed="false"/>
    <row r="8673" customFormat="false" ht="15" hidden="false" customHeight="true" outlineLevel="0" collapsed="false"/>
    <row r="8674" customFormat="false" ht="15" hidden="false" customHeight="true" outlineLevel="0" collapsed="false"/>
    <row r="8675" customFormat="false" ht="15" hidden="false" customHeight="true" outlineLevel="0" collapsed="false"/>
    <row r="8676" customFormat="false" ht="15" hidden="false" customHeight="true" outlineLevel="0" collapsed="false"/>
    <row r="8677" customFormat="false" ht="15" hidden="false" customHeight="true" outlineLevel="0" collapsed="false"/>
    <row r="8678" customFormat="false" ht="15" hidden="false" customHeight="true" outlineLevel="0" collapsed="false"/>
    <row r="8679" customFormat="false" ht="15" hidden="false" customHeight="true" outlineLevel="0" collapsed="false"/>
    <row r="8680" customFormat="false" ht="15" hidden="false" customHeight="true" outlineLevel="0" collapsed="false"/>
    <row r="8681" customFormat="false" ht="15" hidden="false" customHeight="true" outlineLevel="0" collapsed="false"/>
    <row r="8682" customFormat="false" ht="15" hidden="false" customHeight="true" outlineLevel="0" collapsed="false"/>
    <row r="8683" customFormat="false" ht="15" hidden="false" customHeight="true" outlineLevel="0" collapsed="false"/>
    <row r="8684" customFormat="false" ht="15" hidden="false" customHeight="true" outlineLevel="0" collapsed="false"/>
    <row r="8685" customFormat="false" ht="15" hidden="false" customHeight="true" outlineLevel="0" collapsed="false"/>
    <row r="8686" customFormat="false" ht="15" hidden="false" customHeight="true" outlineLevel="0" collapsed="false"/>
    <row r="8687" customFormat="false" ht="15" hidden="false" customHeight="true" outlineLevel="0" collapsed="false"/>
    <row r="8688" customFormat="false" ht="15" hidden="false" customHeight="true" outlineLevel="0" collapsed="false"/>
    <row r="8689" customFormat="false" ht="15" hidden="false" customHeight="true" outlineLevel="0" collapsed="false"/>
    <row r="8690" customFormat="false" ht="15" hidden="false" customHeight="true" outlineLevel="0" collapsed="false"/>
    <row r="8691" customFormat="false" ht="15" hidden="false" customHeight="true" outlineLevel="0" collapsed="false"/>
    <row r="8692" customFormat="false" ht="15" hidden="false" customHeight="true" outlineLevel="0" collapsed="false"/>
    <row r="8693" customFormat="false" ht="15" hidden="false" customHeight="true" outlineLevel="0" collapsed="false"/>
    <row r="8694" customFormat="false" ht="15" hidden="false" customHeight="true" outlineLevel="0" collapsed="false"/>
    <row r="8695" customFormat="false" ht="15" hidden="false" customHeight="true" outlineLevel="0" collapsed="false"/>
    <row r="8696" customFormat="false" ht="15" hidden="false" customHeight="true" outlineLevel="0" collapsed="false"/>
    <row r="8697" customFormat="false" ht="15" hidden="false" customHeight="true" outlineLevel="0" collapsed="false"/>
    <row r="8698" customFormat="false" ht="15" hidden="false" customHeight="true" outlineLevel="0" collapsed="false"/>
    <row r="8699" customFormat="false" ht="15" hidden="false" customHeight="true" outlineLevel="0" collapsed="false"/>
    <row r="8700" customFormat="false" ht="15" hidden="false" customHeight="true" outlineLevel="0" collapsed="false"/>
    <row r="8701" customFormat="false" ht="15" hidden="false" customHeight="true" outlineLevel="0" collapsed="false"/>
    <row r="8702" customFormat="false" ht="15" hidden="false" customHeight="true" outlineLevel="0" collapsed="false"/>
    <row r="8703" customFormat="false" ht="15" hidden="false" customHeight="true" outlineLevel="0" collapsed="false"/>
    <row r="8704" customFormat="false" ht="15" hidden="false" customHeight="true" outlineLevel="0" collapsed="false"/>
    <row r="8705" customFormat="false" ht="15" hidden="false" customHeight="true" outlineLevel="0" collapsed="false"/>
    <row r="8706" customFormat="false" ht="15" hidden="false" customHeight="true" outlineLevel="0" collapsed="false"/>
    <row r="8707" customFormat="false" ht="15" hidden="false" customHeight="true" outlineLevel="0" collapsed="false"/>
    <row r="8708" customFormat="false" ht="15" hidden="false" customHeight="true" outlineLevel="0" collapsed="false"/>
    <row r="8709" customFormat="false" ht="15" hidden="false" customHeight="true" outlineLevel="0" collapsed="false"/>
    <row r="8710" customFormat="false" ht="15" hidden="false" customHeight="true" outlineLevel="0" collapsed="false"/>
    <row r="8711" customFormat="false" ht="15" hidden="false" customHeight="true" outlineLevel="0" collapsed="false"/>
    <row r="8712" customFormat="false" ht="15" hidden="false" customHeight="true" outlineLevel="0" collapsed="false"/>
    <row r="8713" customFormat="false" ht="15" hidden="false" customHeight="true" outlineLevel="0" collapsed="false"/>
    <row r="8714" customFormat="false" ht="15" hidden="false" customHeight="true" outlineLevel="0" collapsed="false"/>
    <row r="8715" customFormat="false" ht="15" hidden="false" customHeight="true" outlineLevel="0" collapsed="false"/>
    <row r="8716" customFormat="false" ht="15" hidden="false" customHeight="true" outlineLevel="0" collapsed="false"/>
    <row r="8717" customFormat="false" ht="15" hidden="false" customHeight="true" outlineLevel="0" collapsed="false"/>
    <row r="8718" customFormat="false" ht="15" hidden="false" customHeight="true" outlineLevel="0" collapsed="false"/>
    <row r="8719" customFormat="false" ht="15" hidden="false" customHeight="true" outlineLevel="0" collapsed="false"/>
    <row r="8720" customFormat="false" ht="15" hidden="false" customHeight="true" outlineLevel="0" collapsed="false"/>
    <row r="8721" customFormat="false" ht="15" hidden="false" customHeight="true" outlineLevel="0" collapsed="false"/>
    <row r="8722" customFormat="false" ht="15" hidden="false" customHeight="true" outlineLevel="0" collapsed="false"/>
    <row r="8723" customFormat="false" ht="15" hidden="false" customHeight="true" outlineLevel="0" collapsed="false"/>
    <row r="8724" customFormat="false" ht="15" hidden="false" customHeight="true" outlineLevel="0" collapsed="false"/>
    <row r="8725" customFormat="false" ht="15" hidden="false" customHeight="true" outlineLevel="0" collapsed="false"/>
    <row r="8726" customFormat="false" ht="15" hidden="false" customHeight="true" outlineLevel="0" collapsed="false"/>
    <row r="8727" customFormat="false" ht="15" hidden="false" customHeight="true" outlineLevel="0" collapsed="false"/>
    <row r="8728" customFormat="false" ht="15" hidden="false" customHeight="true" outlineLevel="0" collapsed="false"/>
    <row r="8729" customFormat="false" ht="15" hidden="false" customHeight="true" outlineLevel="0" collapsed="false"/>
    <row r="8730" customFormat="false" ht="15" hidden="false" customHeight="true" outlineLevel="0" collapsed="false"/>
    <row r="8731" customFormat="false" ht="15" hidden="false" customHeight="true" outlineLevel="0" collapsed="false"/>
    <row r="8732" customFormat="false" ht="15" hidden="false" customHeight="true" outlineLevel="0" collapsed="false"/>
    <row r="8733" customFormat="false" ht="15" hidden="false" customHeight="true" outlineLevel="0" collapsed="false"/>
    <row r="8734" customFormat="false" ht="15" hidden="false" customHeight="true" outlineLevel="0" collapsed="false"/>
    <row r="8735" customFormat="false" ht="15" hidden="false" customHeight="true" outlineLevel="0" collapsed="false"/>
    <row r="8736" customFormat="false" ht="15" hidden="false" customHeight="true" outlineLevel="0" collapsed="false"/>
    <row r="8737" customFormat="false" ht="15" hidden="false" customHeight="true" outlineLevel="0" collapsed="false"/>
    <row r="8738" customFormat="false" ht="15" hidden="false" customHeight="true" outlineLevel="0" collapsed="false"/>
    <row r="8739" customFormat="false" ht="15" hidden="false" customHeight="true" outlineLevel="0" collapsed="false"/>
    <row r="8740" customFormat="false" ht="15" hidden="false" customHeight="true" outlineLevel="0" collapsed="false"/>
    <row r="8741" customFormat="false" ht="15" hidden="false" customHeight="true" outlineLevel="0" collapsed="false"/>
    <row r="8742" customFormat="false" ht="15" hidden="false" customHeight="true" outlineLevel="0" collapsed="false"/>
    <row r="8743" customFormat="false" ht="15" hidden="false" customHeight="true" outlineLevel="0" collapsed="false"/>
    <row r="8744" customFormat="false" ht="15" hidden="false" customHeight="true" outlineLevel="0" collapsed="false"/>
    <row r="8745" customFormat="false" ht="15" hidden="false" customHeight="true" outlineLevel="0" collapsed="false"/>
    <row r="8746" customFormat="false" ht="15" hidden="false" customHeight="true" outlineLevel="0" collapsed="false"/>
    <row r="8747" customFormat="false" ht="15" hidden="false" customHeight="true" outlineLevel="0" collapsed="false"/>
    <row r="8748" customFormat="false" ht="15" hidden="false" customHeight="true" outlineLevel="0" collapsed="false"/>
    <row r="8749" customFormat="false" ht="15" hidden="false" customHeight="true" outlineLevel="0" collapsed="false"/>
    <row r="8750" customFormat="false" ht="15" hidden="false" customHeight="true" outlineLevel="0" collapsed="false"/>
    <row r="8751" customFormat="false" ht="15" hidden="false" customHeight="true" outlineLevel="0" collapsed="false"/>
    <row r="8752" customFormat="false" ht="15" hidden="false" customHeight="true" outlineLevel="0" collapsed="false"/>
    <row r="8753" customFormat="false" ht="15" hidden="false" customHeight="true" outlineLevel="0" collapsed="false"/>
    <row r="8754" customFormat="false" ht="15" hidden="false" customHeight="true" outlineLevel="0" collapsed="false"/>
    <row r="8755" customFormat="false" ht="15" hidden="false" customHeight="true" outlineLevel="0" collapsed="false"/>
    <row r="8756" customFormat="false" ht="15" hidden="false" customHeight="true" outlineLevel="0" collapsed="false"/>
    <row r="8757" customFormat="false" ht="15" hidden="false" customHeight="true" outlineLevel="0" collapsed="false"/>
    <row r="8758" customFormat="false" ht="15" hidden="false" customHeight="true" outlineLevel="0" collapsed="false"/>
    <row r="8759" customFormat="false" ht="15" hidden="false" customHeight="true" outlineLevel="0" collapsed="false"/>
    <row r="8760" customFormat="false" ht="15" hidden="false" customHeight="true" outlineLevel="0" collapsed="false"/>
    <row r="8761" customFormat="false" ht="15" hidden="false" customHeight="true" outlineLevel="0" collapsed="false"/>
    <row r="8762" customFormat="false" ht="15" hidden="false" customHeight="true" outlineLevel="0" collapsed="false"/>
    <row r="8763" customFormat="false" ht="15" hidden="false" customHeight="true" outlineLevel="0" collapsed="false"/>
    <row r="8764" customFormat="false" ht="15" hidden="false" customHeight="true" outlineLevel="0" collapsed="false"/>
    <row r="8765" customFormat="false" ht="15" hidden="false" customHeight="true" outlineLevel="0" collapsed="false"/>
    <row r="8766" customFormat="false" ht="15" hidden="false" customHeight="true" outlineLevel="0" collapsed="false"/>
    <row r="8767" customFormat="false" ht="15" hidden="false" customHeight="true" outlineLevel="0" collapsed="false"/>
    <row r="8768" customFormat="false" ht="15" hidden="false" customHeight="true" outlineLevel="0" collapsed="false"/>
    <row r="8769" customFormat="false" ht="15" hidden="false" customHeight="true" outlineLevel="0" collapsed="false"/>
    <row r="8770" customFormat="false" ht="15" hidden="false" customHeight="true" outlineLevel="0" collapsed="false"/>
    <row r="8771" customFormat="false" ht="15" hidden="false" customHeight="true" outlineLevel="0" collapsed="false"/>
    <row r="8772" customFormat="false" ht="15" hidden="false" customHeight="true" outlineLevel="0" collapsed="false"/>
    <row r="8773" customFormat="false" ht="15" hidden="false" customHeight="true" outlineLevel="0" collapsed="false"/>
    <row r="8774" customFormat="false" ht="15" hidden="false" customHeight="true" outlineLevel="0" collapsed="false"/>
    <row r="8775" customFormat="false" ht="15" hidden="false" customHeight="true" outlineLevel="0" collapsed="false"/>
    <row r="8776" customFormat="false" ht="15" hidden="false" customHeight="true" outlineLevel="0" collapsed="false"/>
    <row r="8777" customFormat="false" ht="15" hidden="false" customHeight="true" outlineLevel="0" collapsed="false"/>
    <row r="8778" customFormat="false" ht="15" hidden="false" customHeight="true" outlineLevel="0" collapsed="false"/>
    <row r="8779" customFormat="false" ht="15" hidden="false" customHeight="true" outlineLevel="0" collapsed="false"/>
    <row r="8780" customFormat="false" ht="15" hidden="false" customHeight="true" outlineLevel="0" collapsed="false"/>
    <row r="8781" customFormat="false" ht="15" hidden="false" customHeight="true" outlineLevel="0" collapsed="false"/>
    <row r="8782" customFormat="false" ht="15" hidden="false" customHeight="true" outlineLevel="0" collapsed="false"/>
    <row r="8783" customFormat="false" ht="15" hidden="false" customHeight="true" outlineLevel="0" collapsed="false"/>
    <row r="8784" customFormat="false" ht="15" hidden="false" customHeight="true" outlineLevel="0" collapsed="false"/>
    <row r="8785" customFormat="false" ht="15" hidden="false" customHeight="true" outlineLevel="0" collapsed="false"/>
    <row r="8786" customFormat="false" ht="15" hidden="false" customHeight="true" outlineLevel="0" collapsed="false"/>
    <row r="8787" customFormat="false" ht="15" hidden="false" customHeight="true" outlineLevel="0" collapsed="false"/>
    <row r="8788" customFormat="false" ht="15" hidden="false" customHeight="true" outlineLevel="0" collapsed="false"/>
    <row r="8789" customFormat="false" ht="15" hidden="false" customHeight="true" outlineLevel="0" collapsed="false"/>
    <row r="8790" customFormat="false" ht="15" hidden="false" customHeight="true" outlineLevel="0" collapsed="false"/>
    <row r="8791" customFormat="false" ht="15" hidden="false" customHeight="true" outlineLevel="0" collapsed="false"/>
    <row r="8792" customFormat="false" ht="15" hidden="false" customHeight="true" outlineLevel="0" collapsed="false"/>
    <row r="8793" customFormat="false" ht="15" hidden="false" customHeight="true" outlineLevel="0" collapsed="false"/>
    <row r="8794" customFormat="false" ht="15" hidden="false" customHeight="true" outlineLevel="0" collapsed="false"/>
    <row r="8795" customFormat="false" ht="15" hidden="false" customHeight="true" outlineLevel="0" collapsed="false"/>
    <row r="8796" customFormat="false" ht="15" hidden="false" customHeight="true" outlineLevel="0" collapsed="false"/>
    <row r="8797" customFormat="false" ht="15" hidden="false" customHeight="true" outlineLevel="0" collapsed="false"/>
    <row r="8798" customFormat="false" ht="15" hidden="false" customHeight="true" outlineLevel="0" collapsed="false"/>
    <row r="8799" customFormat="false" ht="15" hidden="false" customHeight="true" outlineLevel="0" collapsed="false"/>
    <row r="8800" customFormat="false" ht="15" hidden="false" customHeight="true" outlineLevel="0" collapsed="false"/>
    <row r="8801" customFormat="false" ht="15" hidden="false" customHeight="true" outlineLevel="0" collapsed="false"/>
    <row r="8802" customFormat="false" ht="15" hidden="false" customHeight="true" outlineLevel="0" collapsed="false"/>
    <row r="8803" customFormat="false" ht="15" hidden="false" customHeight="true" outlineLevel="0" collapsed="false"/>
    <row r="8804" customFormat="false" ht="15" hidden="false" customHeight="true" outlineLevel="0" collapsed="false"/>
    <row r="8805" customFormat="false" ht="15" hidden="false" customHeight="true" outlineLevel="0" collapsed="false"/>
    <row r="8806" customFormat="false" ht="15" hidden="false" customHeight="true" outlineLevel="0" collapsed="false"/>
    <row r="8807" customFormat="false" ht="15" hidden="false" customHeight="true" outlineLevel="0" collapsed="false"/>
    <row r="8808" customFormat="false" ht="15" hidden="false" customHeight="true" outlineLevel="0" collapsed="false"/>
    <row r="8809" customFormat="false" ht="15" hidden="false" customHeight="true" outlineLevel="0" collapsed="false"/>
    <row r="8810" customFormat="false" ht="15" hidden="false" customHeight="true" outlineLevel="0" collapsed="false"/>
    <row r="8811" customFormat="false" ht="15" hidden="false" customHeight="true" outlineLevel="0" collapsed="false"/>
    <row r="8812" customFormat="false" ht="15" hidden="false" customHeight="true" outlineLevel="0" collapsed="false"/>
    <row r="8813" customFormat="false" ht="15" hidden="false" customHeight="true" outlineLevel="0" collapsed="false"/>
    <row r="8814" customFormat="false" ht="15" hidden="false" customHeight="true" outlineLevel="0" collapsed="false"/>
    <row r="8815" customFormat="false" ht="15" hidden="false" customHeight="true" outlineLevel="0" collapsed="false"/>
    <row r="8816" customFormat="false" ht="15" hidden="false" customHeight="true" outlineLevel="0" collapsed="false"/>
    <row r="8817" customFormat="false" ht="15" hidden="false" customHeight="true" outlineLevel="0" collapsed="false"/>
    <row r="8818" customFormat="false" ht="15" hidden="false" customHeight="true" outlineLevel="0" collapsed="false"/>
    <row r="8819" customFormat="false" ht="15" hidden="false" customHeight="true" outlineLevel="0" collapsed="false"/>
    <row r="8820" customFormat="false" ht="15" hidden="false" customHeight="true" outlineLevel="0" collapsed="false"/>
    <row r="8821" customFormat="false" ht="15" hidden="false" customHeight="true" outlineLevel="0" collapsed="false"/>
    <row r="8822" customFormat="false" ht="15" hidden="false" customHeight="true" outlineLevel="0" collapsed="false"/>
    <row r="8823" customFormat="false" ht="15" hidden="false" customHeight="true" outlineLevel="0" collapsed="false"/>
    <row r="8824" customFormat="false" ht="15" hidden="false" customHeight="true" outlineLevel="0" collapsed="false"/>
    <row r="8825" customFormat="false" ht="15" hidden="false" customHeight="true" outlineLevel="0" collapsed="false"/>
    <row r="8826" customFormat="false" ht="15" hidden="false" customHeight="true" outlineLevel="0" collapsed="false"/>
    <row r="8827" customFormat="false" ht="15" hidden="false" customHeight="true" outlineLevel="0" collapsed="false"/>
    <row r="8828" customFormat="false" ht="15" hidden="false" customHeight="true" outlineLevel="0" collapsed="false"/>
    <row r="8829" customFormat="false" ht="15" hidden="false" customHeight="true" outlineLevel="0" collapsed="false"/>
    <row r="8830" customFormat="false" ht="15" hidden="false" customHeight="true" outlineLevel="0" collapsed="false"/>
    <row r="8831" customFormat="false" ht="15" hidden="false" customHeight="true" outlineLevel="0" collapsed="false"/>
    <row r="8832" customFormat="false" ht="15" hidden="false" customHeight="true" outlineLevel="0" collapsed="false"/>
    <row r="8833" customFormat="false" ht="15" hidden="false" customHeight="true" outlineLevel="0" collapsed="false"/>
    <row r="8834" customFormat="false" ht="15" hidden="false" customHeight="true" outlineLevel="0" collapsed="false"/>
    <row r="8835" customFormat="false" ht="15" hidden="false" customHeight="true" outlineLevel="0" collapsed="false"/>
    <row r="8836" customFormat="false" ht="15" hidden="false" customHeight="true" outlineLevel="0" collapsed="false"/>
    <row r="8837" customFormat="false" ht="15" hidden="false" customHeight="true" outlineLevel="0" collapsed="false"/>
    <row r="8838" customFormat="false" ht="15" hidden="false" customHeight="true" outlineLevel="0" collapsed="false"/>
    <row r="8839" customFormat="false" ht="15" hidden="false" customHeight="true" outlineLevel="0" collapsed="false"/>
    <row r="8840" customFormat="false" ht="15" hidden="false" customHeight="true" outlineLevel="0" collapsed="false"/>
    <row r="8841" customFormat="false" ht="15" hidden="false" customHeight="true" outlineLevel="0" collapsed="false"/>
    <row r="8842" customFormat="false" ht="15" hidden="false" customHeight="true" outlineLevel="0" collapsed="false"/>
    <row r="8843" customFormat="false" ht="15" hidden="false" customHeight="true" outlineLevel="0" collapsed="false"/>
    <row r="8844" customFormat="false" ht="15" hidden="false" customHeight="true" outlineLevel="0" collapsed="false"/>
    <row r="8845" customFormat="false" ht="15" hidden="false" customHeight="true" outlineLevel="0" collapsed="false"/>
    <row r="8846" customFormat="false" ht="15" hidden="false" customHeight="true" outlineLevel="0" collapsed="false"/>
    <row r="8847" customFormat="false" ht="15" hidden="false" customHeight="true" outlineLevel="0" collapsed="false"/>
    <row r="8848" customFormat="false" ht="15" hidden="false" customHeight="true" outlineLevel="0" collapsed="false"/>
    <row r="8849" customFormat="false" ht="15" hidden="false" customHeight="true" outlineLevel="0" collapsed="false"/>
    <row r="8850" customFormat="false" ht="15" hidden="false" customHeight="true" outlineLevel="0" collapsed="false"/>
    <row r="8851" customFormat="false" ht="15" hidden="false" customHeight="true" outlineLevel="0" collapsed="false"/>
    <row r="8852" customFormat="false" ht="15" hidden="false" customHeight="true" outlineLevel="0" collapsed="false"/>
    <row r="8853" customFormat="false" ht="15" hidden="false" customHeight="true" outlineLevel="0" collapsed="false"/>
    <row r="8854" customFormat="false" ht="15" hidden="false" customHeight="true" outlineLevel="0" collapsed="false"/>
    <row r="8855" customFormat="false" ht="15" hidden="false" customHeight="true" outlineLevel="0" collapsed="false"/>
    <row r="8856" customFormat="false" ht="15" hidden="false" customHeight="true" outlineLevel="0" collapsed="false"/>
    <row r="8857" customFormat="false" ht="15" hidden="false" customHeight="true" outlineLevel="0" collapsed="false"/>
    <row r="8858" customFormat="false" ht="15" hidden="false" customHeight="true" outlineLevel="0" collapsed="false"/>
    <row r="8859" customFormat="false" ht="15" hidden="false" customHeight="true" outlineLevel="0" collapsed="false"/>
    <row r="8860" customFormat="false" ht="15" hidden="false" customHeight="true" outlineLevel="0" collapsed="false"/>
    <row r="8861" customFormat="false" ht="15" hidden="false" customHeight="true" outlineLevel="0" collapsed="false"/>
    <row r="8862" customFormat="false" ht="15" hidden="false" customHeight="true" outlineLevel="0" collapsed="false"/>
    <row r="8863" customFormat="false" ht="15" hidden="false" customHeight="true" outlineLevel="0" collapsed="false"/>
    <row r="8864" customFormat="false" ht="15" hidden="false" customHeight="true" outlineLevel="0" collapsed="false"/>
    <row r="8865" customFormat="false" ht="15" hidden="false" customHeight="true" outlineLevel="0" collapsed="false"/>
    <row r="8866" customFormat="false" ht="15" hidden="false" customHeight="true" outlineLevel="0" collapsed="false"/>
    <row r="8867" customFormat="false" ht="15" hidden="false" customHeight="true" outlineLevel="0" collapsed="false"/>
    <row r="8868" customFormat="false" ht="15" hidden="false" customHeight="true" outlineLevel="0" collapsed="false"/>
    <row r="8869" customFormat="false" ht="15" hidden="false" customHeight="true" outlineLevel="0" collapsed="false"/>
    <row r="8870" customFormat="false" ht="15" hidden="false" customHeight="true" outlineLevel="0" collapsed="false"/>
    <row r="8871" customFormat="false" ht="15" hidden="false" customHeight="true" outlineLevel="0" collapsed="false"/>
    <row r="8872" customFormat="false" ht="15" hidden="false" customHeight="true" outlineLevel="0" collapsed="false"/>
    <row r="8873" customFormat="false" ht="15" hidden="false" customHeight="true" outlineLevel="0" collapsed="false"/>
    <row r="8874" customFormat="false" ht="15" hidden="false" customHeight="true" outlineLevel="0" collapsed="false"/>
    <row r="8875" customFormat="false" ht="15" hidden="false" customHeight="true" outlineLevel="0" collapsed="false"/>
    <row r="8876" customFormat="false" ht="15" hidden="false" customHeight="true" outlineLevel="0" collapsed="false"/>
    <row r="8877" customFormat="false" ht="15" hidden="false" customHeight="true" outlineLevel="0" collapsed="false"/>
    <row r="8878" customFormat="false" ht="15" hidden="false" customHeight="true" outlineLevel="0" collapsed="false"/>
    <row r="8879" customFormat="false" ht="15" hidden="false" customHeight="true" outlineLevel="0" collapsed="false"/>
    <row r="8880" customFormat="false" ht="15" hidden="false" customHeight="true" outlineLevel="0" collapsed="false"/>
    <row r="8881" customFormat="false" ht="15" hidden="false" customHeight="true" outlineLevel="0" collapsed="false"/>
    <row r="8882" customFormat="false" ht="15" hidden="false" customHeight="true" outlineLevel="0" collapsed="false"/>
    <row r="8883" customFormat="false" ht="15" hidden="false" customHeight="true" outlineLevel="0" collapsed="false"/>
    <row r="8884" customFormat="false" ht="15" hidden="false" customHeight="true" outlineLevel="0" collapsed="false"/>
    <row r="8885" customFormat="false" ht="15" hidden="false" customHeight="true" outlineLevel="0" collapsed="false"/>
    <row r="8886" customFormat="false" ht="15" hidden="false" customHeight="true" outlineLevel="0" collapsed="false"/>
    <row r="8887" customFormat="false" ht="15" hidden="false" customHeight="true" outlineLevel="0" collapsed="false"/>
    <row r="8888" customFormat="false" ht="15" hidden="false" customHeight="true" outlineLevel="0" collapsed="false"/>
    <row r="8889" customFormat="false" ht="15" hidden="false" customHeight="true" outlineLevel="0" collapsed="false"/>
    <row r="8890" customFormat="false" ht="15" hidden="false" customHeight="true" outlineLevel="0" collapsed="false"/>
    <row r="8891" customFormat="false" ht="15" hidden="false" customHeight="true" outlineLevel="0" collapsed="false"/>
    <row r="8892" customFormat="false" ht="15" hidden="false" customHeight="true" outlineLevel="0" collapsed="false"/>
    <row r="8893" customFormat="false" ht="15" hidden="false" customHeight="true" outlineLevel="0" collapsed="false"/>
    <row r="8894" customFormat="false" ht="15" hidden="false" customHeight="true" outlineLevel="0" collapsed="false"/>
    <row r="8895" customFormat="false" ht="15" hidden="false" customHeight="true" outlineLevel="0" collapsed="false"/>
    <row r="8896" customFormat="false" ht="15" hidden="false" customHeight="true" outlineLevel="0" collapsed="false"/>
    <row r="8897" customFormat="false" ht="15" hidden="false" customHeight="true" outlineLevel="0" collapsed="false"/>
    <row r="8898" customFormat="false" ht="15" hidden="false" customHeight="true" outlineLevel="0" collapsed="false"/>
    <row r="8899" customFormat="false" ht="15" hidden="false" customHeight="true" outlineLevel="0" collapsed="false"/>
    <row r="8900" customFormat="false" ht="15" hidden="false" customHeight="true" outlineLevel="0" collapsed="false"/>
    <row r="8901" customFormat="false" ht="15" hidden="false" customHeight="true" outlineLevel="0" collapsed="false"/>
    <row r="8902" customFormat="false" ht="15" hidden="false" customHeight="true" outlineLevel="0" collapsed="false"/>
    <row r="8903" customFormat="false" ht="15" hidden="false" customHeight="true" outlineLevel="0" collapsed="false"/>
    <row r="8904" customFormat="false" ht="15" hidden="false" customHeight="true" outlineLevel="0" collapsed="false"/>
    <row r="8905" customFormat="false" ht="15" hidden="false" customHeight="true" outlineLevel="0" collapsed="false"/>
    <row r="8906" customFormat="false" ht="15" hidden="false" customHeight="true" outlineLevel="0" collapsed="false"/>
    <row r="8907" customFormat="false" ht="15" hidden="false" customHeight="true" outlineLevel="0" collapsed="false"/>
    <row r="8908" customFormat="false" ht="15" hidden="false" customHeight="true" outlineLevel="0" collapsed="false"/>
    <row r="8909" customFormat="false" ht="15" hidden="false" customHeight="true" outlineLevel="0" collapsed="false"/>
    <row r="8910" customFormat="false" ht="15" hidden="false" customHeight="true" outlineLevel="0" collapsed="false"/>
    <row r="8911" customFormat="false" ht="15" hidden="false" customHeight="true" outlineLevel="0" collapsed="false"/>
    <row r="8912" customFormat="false" ht="15" hidden="false" customHeight="true" outlineLevel="0" collapsed="false"/>
    <row r="8913" customFormat="false" ht="15" hidden="false" customHeight="true" outlineLevel="0" collapsed="false"/>
    <row r="8914" customFormat="false" ht="15" hidden="false" customHeight="true" outlineLevel="0" collapsed="false"/>
    <row r="8915" customFormat="false" ht="15" hidden="false" customHeight="true" outlineLevel="0" collapsed="false"/>
    <row r="8916" customFormat="false" ht="15" hidden="false" customHeight="true" outlineLevel="0" collapsed="false"/>
    <row r="8917" customFormat="false" ht="15" hidden="false" customHeight="true" outlineLevel="0" collapsed="false"/>
    <row r="8918" customFormat="false" ht="15" hidden="false" customHeight="true" outlineLevel="0" collapsed="false"/>
    <row r="8919" customFormat="false" ht="15" hidden="false" customHeight="true" outlineLevel="0" collapsed="false"/>
    <row r="8920" customFormat="false" ht="15" hidden="false" customHeight="true" outlineLevel="0" collapsed="false"/>
    <row r="8921" customFormat="false" ht="15" hidden="false" customHeight="true" outlineLevel="0" collapsed="false"/>
    <row r="8922" customFormat="false" ht="15" hidden="false" customHeight="true" outlineLevel="0" collapsed="false"/>
    <row r="8923" customFormat="false" ht="15" hidden="false" customHeight="true" outlineLevel="0" collapsed="false"/>
    <row r="8924" customFormat="false" ht="15" hidden="false" customHeight="true" outlineLevel="0" collapsed="false"/>
    <row r="8925" customFormat="false" ht="15" hidden="false" customHeight="true" outlineLevel="0" collapsed="false"/>
    <row r="8926" customFormat="false" ht="15" hidden="false" customHeight="true" outlineLevel="0" collapsed="false"/>
    <row r="8927" customFormat="false" ht="15" hidden="false" customHeight="true" outlineLevel="0" collapsed="false"/>
    <row r="8928" customFormat="false" ht="15" hidden="false" customHeight="true" outlineLevel="0" collapsed="false"/>
    <row r="8929" customFormat="false" ht="15" hidden="false" customHeight="true" outlineLevel="0" collapsed="false"/>
    <row r="8930" customFormat="false" ht="15" hidden="false" customHeight="true" outlineLevel="0" collapsed="false"/>
    <row r="8931" customFormat="false" ht="15" hidden="false" customHeight="true" outlineLevel="0" collapsed="false"/>
    <row r="8932" customFormat="false" ht="15" hidden="false" customHeight="true" outlineLevel="0" collapsed="false"/>
    <row r="8933" customFormat="false" ht="15" hidden="false" customHeight="true" outlineLevel="0" collapsed="false"/>
    <row r="8934" customFormat="false" ht="15" hidden="false" customHeight="true" outlineLevel="0" collapsed="false"/>
    <row r="8935" customFormat="false" ht="15" hidden="false" customHeight="true" outlineLevel="0" collapsed="false"/>
    <row r="8936" customFormat="false" ht="15" hidden="false" customHeight="true" outlineLevel="0" collapsed="false"/>
    <row r="8937" customFormat="false" ht="15" hidden="false" customHeight="true" outlineLevel="0" collapsed="false"/>
    <row r="8938" customFormat="false" ht="15" hidden="false" customHeight="true" outlineLevel="0" collapsed="false"/>
    <row r="8939" customFormat="false" ht="15" hidden="false" customHeight="true" outlineLevel="0" collapsed="false"/>
    <row r="8940" customFormat="false" ht="15" hidden="false" customHeight="true" outlineLevel="0" collapsed="false"/>
    <row r="8941" customFormat="false" ht="15" hidden="false" customHeight="true" outlineLevel="0" collapsed="false"/>
    <row r="8942" customFormat="false" ht="15" hidden="false" customHeight="true" outlineLevel="0" collapsed="false"/>
    <row r="8943" customFormat="false" ht="15" hidden="false" customHeight="true" outlineLevel="0" collapsed="false"/>
    <row r="8944" customFormat="false" ht="15" hidden="false" customHeight="true" outlineLevel="0" collapsed="false"/>
    <row r="8945" customFormat="false" ht="15" hidden="false" customHeight="true" outlineLevel="0" collapsed="false"/>
    <row r="8946" customFormat="false" ht="15" hidden="false" customHeight="true" outlineLevel="0" collapsed="false"/>
    <row r="8947" customFormat="false" ht="15" hidden="false" customHeight="true" outlineLevel="0" collapsed="false"/>
    <row r="8948" customFormat="false" ht="15" hidden="false" customHeight="true" outlineLevel="0" collapsed="false"/>
    <row r="8949" customFormat="false" ht="15" hidden="false" customHeight="true" outlineLevel="0" collapsed="false"/>
    <row r="8950" customFormat="false" ht="15" hidden="false" customHeight="true" outlineLevel="0" collapsed="false"/>
    <row r="8951" customFormat="false" ht="15" hidden="false" customHeight="true" outlineLevel="0" collapsed="false"/>
    <row r="8952" customFormat="false" ht="15" hidden="false" customHeight="true" outlineLevel="0" collapsed="false"/>
    <row r="8953" customFormat="false" ht="15" hidden="false" customHeight="true" outlineLevel="0" collapsed="false"/>
    <row r="8954" customFormat="false" ht="15" hidden="false" customHeight="true" outlineLevel="0" collapsed="false"/>
    <row r="8955" customFormat="false" ht="15" hidden="false" customHeight="true" outlineLevel="0" collapsed="false"/>
    <row r="8956" customFormat="false" ht="15" hidden="false" customHeight="true" outlineLevel="0" collapsed="false"/>
    <row r="8957" customFormat="false" ht="15" hidden="false" customHeight="true" outlineLevel="0" collapsed="false"/>
    <row r="8958" customFormat="false" ht="15" hidden="false" customHeight="true" outlineLevel="0" collapsed="false"/>
    <row r="8959" customFormat="false" ht="15" hidden="false" customHeight="true" outlineLevel="0" collapsed="false"/>
    <row r="8960" customFormat="false" ht="15" hidden="false" customHeight="true" outlineLevel="0" collapsed="false"/>
    <row r="8961" customFormat="false" ht="15" hidden="false" customHeight="true" outlineLevel="0" collapsed="false"/>
    <row r="8962" customFormat="false" ht="15" hidden="false" customHeight="true" outlineLevel="0" collapsed="false"/>
    <row r="8963" customFormat="false" ht="15" hidden="false" customHeight="true" outlineLevel="0" collapsed="false"/>
    <row r="8964" customFormat="false" ht="15" hidden="false" customHeight="true" outlineLevel="0" collapsed="false"/>
    <row r="8965" customFormat="false" ht="15" hidden="false" customHeight="true" outlineLevel="0" collapsed="false"/>
    <row r="8966" customFormat="false" ht="15" hidden="false" customHeight="true" outlineLevel="0" collapsed="false"/>
    <row r="8967" customFormat="false" ht="15" hidden="false" customHeight="true" outlineLevel="0" collapsed="false"/>
    <row r="8968" customFormat="false" ht="15" hidden="false" customHeight="true" outlineLevel="0" collapsed="false"/>
    <row r="8969" customFormat="false" ht="15" hidden="false" customHeight="true" outlineLevel="0" collapsed="false"/>
    <row r="8970" customFormat="false" ht="15" hidden="false" customHeight="true" outlineLevel="0" collapsed="false"/>
    <row r="8971" customFormat="false" ht="15" hidden="false" customHeight="true" outlineLevel="0" collapsed="false"/>
    <row r="8972" customFormat="false" ht="15" hidden="false" customHeight="true" outlineLevel="0" collapsed="false"/>
    <row r="8973" customFormat="false" ht="15" hidden="false" customHeight="true" outlineLevel="0" collapsed="false"/>
    <row r="8974" customFormat="false" ht="15" hidden="false" customHeight="true" outlineLevel="0" collapsed="false"/>
    <row r="8975" customFormat="false" ht="15" hidden="false" customHeight="true" outlineLevel="0" collapsed="false"/>
    <row r="8976" customFormat="false" ht="15" hidden="false" customHeight="true" outlineLevel="0" collapsed="false"/>
    <row r="8977" customFormat="false" ht="15" hidden="false" customHeight="true" outlineLevel="0" collapsed="false"/>
    <row r="8978" customFormat="false" ht="15" hidden="false" customHeight="true" outlineLevel="0" collapsed="false"/>
    <row r="8979" customFormat="false" ht="15" hidden="false" customHeight="true" outlineLevel="0" collapsed="false"/>
    <row r="8980" customFormat="false" ht="15" hidden="false" customHeight="true" outlineLevel="0" collapsed="false"/>
    <row r="8981" customFormat="false" ht="15" hidden="false" customHeight="true" outlineLevel="0" collapsed="false"/>
    <row r="8982" customFormat="false" ht="15" hidden="false" customHeight="true" outlineLevel="0" collapsed="false"/>
    <row r="8983" customFormat="false" ht="15" hidden="false" customHeight="true" outlineLevel="0" collapsed="false"/>
    <row r="8984" customFormat="false" ht="15" hidden="false" customHeight="true" outlineLevel="0" collapsed="false"/>
    <row r="8985" customFormat="false" ht="15" hidden="false" customHeight="true" outlineLevel="0" collapsed="false"/>
    <row r="8986" customFormat="false" ht="15" hidden="false" customHeight="true" outlineLevel="0" collapsed="false"/>
    <row r="8987" customFormat="false" ht="15" hidden="false" customHeight="true" outlineLevel="0" collapsed="false"/>
    <row r="8988" customFormat="false" ht="15" hidden="false" customHeight="true" outlineLevel="0" collapsed="false"/>
    <row r="8989" customFormat="false" ht="15" hidden="false" customHeight="true" outlineLevel="0" collapsed="false"/>
    <row r="8990" customFormat="false" ht="15" hidden="false" customHeight="true" outlineLevel="0" collapsed="false"/>
    <row r="8991" customFormat="false" ht="15" hidden="false" customHeight="true" outlineLevel="0" collapsed="false"/>
    <row r="8992" customFormat="false" ht="15" hidden="false" customHeight="true" outlineLevel="0" collapsed="false"/>
    <row r="8993" customFormat="false" ht="15" hidden="false" customHeight="true" outlineLevel="0" collapsed="false"/>
    <row r="8994" customFormat="false" ht="15" hidden="false" customHeight="true" outlineLevel="0" collapsed="false"/>
    <row r="8995" customFormat="false" ht="15" hidden="false" customHeight="true" outlineLevel="0" collapsed="false"/>
    <row r="8996" customFormat="false" ht="15" hidden="false" customHeight="true" outlineLevel="0" collapsed="false"/>
    <row r="8997" customFormat="false" ht="15" hidden="false" customHeight="true" outlineLevel="0" collapsed="false"/>
    <row r="8998" customFormat="false" ht="15" hidden="false" customHeight="true" outlineLevel="0" collapsed="false"/>
    <row r="8999" customFormat="false" ht="15" hidden="false" customHeight="true" outlineLevel="0" collapsed="false"/>
    <row r="9000" customFormat="false" ht="15" hidden="false" customHeight="true" outlineLevel="0" collapsed="false"/>
    <row r="9001" customFormat="false" ht="15" hidden="false" customHeight="true" outlineLevel="0" collapsed="false"/>
    <row r="9002" customFormat="false" ht="15" hidden="false" customHeight="true" outlineLevel="0" collapsed="false"/>
    <row r="9003" customFormat="false" ht="15" hidden="false" customHeight="true" outlineLevel="0" collapsed="false"/>
    <row r="9004" customFormat="false" ht="15" hidden="false" customHeight="true" outlineLevel="0" collapsed="false"/>
    <row r="9005" customFormat="false" ht="15" hidden="false" customHeight="true" outlineLevel="0" collapsed="false"/>
    <row r="9006" customFormat="false" ht="15" hidden="false" customHeight="true" outlineLevel="0" collapsed="false"/>
    <row r="9007" customFormat="false" ht="15" hidden="false" customHeight="true" outlineLevel="0" collapsed="false"/>
    <row r="9008" customFormat="false" ht="15" hidden="false" customHeight="true" outlineLevel="0" collapsed="false"/>
    <row r="9009" customFormat="false" ht="15" hidden="false" customHeight="true" outlineLevel="0" collapsed="false"/>
    <row r="9010" customFormat="false" ht="15" hidden="false" customHeight="true" outlineLevel="0" collapsed="false"/>
    <row r="9011" customFormat="false" ht="15" hidden="false" customHeight="true" outlineLevel="0" collapsed="false"/>
    <row r="9012" customFormat="false" ht="15" hidden="false" customHeight="true" outlineLevel="0" collapsed="false"/>
    <row r="9013" customFormat="false" ht="15" hidden="false" customHeight="true" outlineLevel="0" collapsed="false"/>
    <row r="9014" customFormat="false" ht="15" hidden="false" customHeight="true" outlineLevel="0" collapsed="false"/>
    <row r="9015" customFormat="false" ht="15" hidden="false" customHeight="true" outlineLevel="0" collapsed="false"/>
    <row r="9016" customFormat="false" ht="15" hidden="false" customHeight="true" outlineLevel="0" collapsed="false"/>
    <row r="9017" customFormat="false" ht="15" hidden="false" customHeight="true" outlineLevel="0" collapsed="false"/>
    <row r="9018" customFormat="false" ht="15" hidden="false" customHeight="true" outlineLevel="0" collapsed="false"/>
    <row r="9019" customFormat="false" ht="15" hidden="false" customHeight="true" outlineLevel="0" collapsed="false"/>
    <row r="9020" customFormat="false" ht="15" hidden="false" customHeight="true" outlineLevel="0" collapsed="false"/>
    <row r="9021" customFormat="false" ht="15" hidden="false" customHeight="true" outlineLevel="0" collapsed="false"/>
    <row r="9022" customFormat="false" ht="15" hidden="false" customHeight="true" outlineLevel="0" collapsed="false"/>
    <row r="9023" customFormat="false" ht="15" hidden="false" customHeight="true" outlineLevel="0" collapsed="false"/>
    <row r="9024" customFormat="false" ht="15" hidden="false" customHeight="true" outlineLevel="0" collapsed="false"/>
    <row r="9025" customFormat="false" ht="15" hidden="false" customHeight="true" outlineLevel="0" collapsed="false"/>
    <row r="9026" customFormat="false" ht="15" hidden="false" customHeight="true" outlineLevel="0" collapsed="false"/>
    <row r="9027" customFormat="false" ht="15" hidden="false" customHeight="true" outlineLevel="0" collapsed="false"/>
    <row r="9028" customFormat="false" ht="15" hidden="false" customHeight="true" outlineLevel="0" collapsed="false"/>
    <row r="9029" customFormat="false" ht="15" hidden="false" customHeight="true" outlineLevel="0" collapsed="false"/>
    <row r="9030" customFormat="false" ht="15" hidden="false" customHeight="true" outlineLevel="0" collapsed="false"/>
    <row r="9031" customFormat="false" ht="15" hidden="false" customHeight="true" outlineLevel="0" collapsed="false"/>
    <row r="9032" customFormat="false" ht="15" hidden="false" customHeight="true" outlineLevel="0" collapsed="false"/>
    <row r="9033" customFormat="false" ht="15" hidden="false" customHeight="true" outlineLevel="0" collapsed="false"/>
    <row r="9034" customFormat="false" ht="15" hidden="false" customHeight="true" outlineLevel="0" collapsed="false"/>
    <row r="9035" customFormat="false" ht="15" hidden="false" customHeight="true" outlineLevel="0" collapsed="false"/>
    <row r="9036" customFormat="false" ht="15" hidden="false" customHeight="true" outlineLevel="0" collapsed="false"/>
    <row r="9037" customFormat="false" ht="15" hidden="false" customHeight="true" outlineLevel="0" collapsed="false"/>
    <row r="9038" customFormat="false" ht="15" hidden="false" customHeight="true" outlineLevel="0" collapsed="false"/>
    <row r="9039" customFormat="false" ht="15" hidden="false" customHeight="true" outlineLevel="0" collapsed="false"/>
    <row r="9040" customFormat="false" ht="15" hidden="false" customHeight="true" outlineLevel="0" collapsed="false"/>
    <row r="9041" customFormat="false" ht="15" hidden="false" customHeight="true" outlineLevel="0" collapsed="false"/>
    <row r="9042" customFormat="false" ht="15" hidden="false" customHeight="true" outlineLevel="0" collapsed="false"/>
    <row r="9043" customFormat="false" ht="15" hidden="false" customHeight="true" outlineLevel="0" collapsed="false"/>
    <row r="9044" customFormat="false" ht="15" hidden="false" customHeight="true" outlineLevel="0" collapsed="false"/>
    <row r="9045" customFormat="false" ht="15" hidden="false" customHeight="true" outlineLevel="0" collapsed="false"/>
    <row r="9046" customFormat="false" ht="15" hidden="false" customHeight="true" outlineLevel="0" collapsed="false"/>
    <row r="9047" customFormat="false" ht="15" hidden="false" customHeight="true" outlineLevel="0" collapsed="false"/>
    <row r="9048" customFormat="false" ht="15" hidden="false" customHeight="true" outlineLevel="0" collapsed="false"/>
    <row r="9049" customFormat="false" ht="15" hidden="false" customHeight="true" outlineLevel="0" collapsed="false"/>
    <row r="9050" customFormat="false" ht="15" hidden="false" customHeight="true" outlineLevel="0" collapsed="false"/>
    <row r="9051" customFormat="false" ht="15" hidden="false" customHeight="true" outlineLevel="0" collapsed="false"/>
    <row r="9052" customFormat="false" ht="15" hidden="false" customHeight="true" outlineLevel="0" collapsed="false"/>
    <row r="9053" customFormat="false" ht="15" hidden="false" customHeight="true" outlineLevel="0" collapsed="false"/>
    <row r="9054" customFormat="false" ht="15" hidden="false" customHeight="true" outlineLevel="0" collapsed="false"/>
    <row r="9055" customFormat="false" ht="15" hidden="false" customHeight="true" outlineLevel="0" collapsed="false"/>
    <row r="9056" customFormat="false" ht="15" hidden="false" customHeight="true" outlineLevel="0" collapsed="false"/>
    <row r="9057" customFormat="false" ht="15" hidden="false" customHeight="true" outlineLevel="0" collapsed="false"/>
    <row r="9058" customFormat="false" ht="15" hidden="false" customHeight="true" outlineLevel="0" collapsed="false"/>
    <row r="9059" customFormat="false" ht="15" hidden="false" customHeight="true" outlineLevel="0" collapsed="false"/>
    <row r="9060" customFormat="false" ht="15" hidden="false" customHeight="true" outlineLevel="0" collapsed="false"/>
    <row r="9061" customFormat="false" ht="15" hidden="false" customHeight="true" outlineLevel="0" collapsed="false"/>
    <row r="9062" customFormat="false" ht="15" hidden="false" customHeight="true" outlineLevel="0" collapsed="false"/>
    <row r="9063" customFormat="false" ht="15" hidden="false" customHeight="true" outlineLevel="0" collapsed="false"/>
    <row r="9064" customFormat="false" ht="15" hidden="false" customHeight="true" outlineLevel="0" collapsed="false"/>
    <row r="9065" customFormat="false" ht="15" hidden="false" customHeight="true" outlineLevel="0" collapsed="false"/>
    <row r="9066" customFormat="false" ht="15" hidden="false" customHeight="true" outlineLevel="0" collapsed="false"/>
    <row r="9067" customFormat="false" ht="15" hidden="false" customHeight="true" outlineLevel="0" collapsed="false"/>
    <row r="9068" customFormat="false" ht="15" hidden="false" customHeight="true" outlineLevel="0" collapsed="false"/>
    <row r="9069" customFormat="false" ht="15" hidden="false" customHeight="true" outlineLevel="0" collapsed="false"/>
    <row r="9070" customFormat="false" ht="15" hidden="false" customHeight="true" outlineLevel="0" collapsed="false"/>
    <row r="9071" customFormat="false" ht="15" hidden="false" customHeight="true" outlineLevel="0" collapsed="false"/>
    <row r="9072" customFormat="false" ht="15" hidden="false" customHeight="true" outlineLevel="0" collapsed="false"/>
    <row r="9073" customFormat="false" ht="15" hidden="false" customHeight="true" outlineLevel="0" collapsed="false"/>
    <row r="9074" customFormat="false" ht="15" hidden="false" customHeight="true" outlineLevel="0" collapsed="false"/>
    <row r="9075" customFormat="false" ht="15" hidden="false" customHeight="true" outlineLevel="0" collapsed="false"/>
    <row r="9076" customFormat="false" ht="15" hidden="false" customHeight="true" outlineLevel="0" collapsed="false"/>
    <row r="9077" customFormat="false" ht="15" hidden="false" customHeight="true" outlineLevel="0" collapsed="false"/>
    <row r="9078" customFormat="false" ht="15" hidden="false" customHeight="true" outlineLevel="0" collapsed="false"/>
    <row r="9079" customFormat="false" ht="15" hidden="false" customHeight="true" outlineLevel="0" collapsed="false"/>
    <row r="9080" customFormat="false" ht="15" hidden="false" customHeight="true" outlineLevel="0" collapsed="false"/>
    <row r="9081" customFormat="false" ht="15" hidden="false" customHeight="true" outlineLevel="0" collapsed="false"/>
    <row r="9082" customFormat="false" ht="15" hidden="false" customHeight="true" outlineLevel="0" collapsed="false"/>
    <row r="9083" customFormat="false" ht="15" hidden="false" customHeight="true" outlineLevel="0" collapsed="false"/>
    <row r="9084" customFormat="false" ht="15" hidden="false" customHeight="true" outlineLevel="0" collapsed="false"/>
    <row r="9085" customFormat="false" ht="15" hidden="false" customHeight="true" outlineLevel="0" collapsed="false"/>
    <row r="9086" customFormat="false" ht="15" hidden="false" customHeight="true" outlineLevel="0" collapsed="false"/>
    <row r="9087" customFormat="false" ht="15" hidden="false" customHeight="true" outlineLevel="0" collapsed="false"/>
    <row r="9088" customFormat="false" ht="15" hidden="false" customHeight="true" outlineLevel="0" collapsed="false"/>
    <row r="9089" customFormat="false" ht="15" hidden="false" customHeight="true" outlineLevel="0" collapsed="false"/>
    <row r="9090" customFormat="false" ht="15" hidden="false" customHeight="true" outlineLevel="0" collapsed="false"/>
    <row r="9091" customFormat="false" ht="15" hidden="false" customHeight="true" outlineLevel="0" collapsed="false"/>
    <row r="9092" customFormat="false" ht="15" hidden="false" customHeight="true" outlineLevel="0" collapsed="false"/>
    <row r="9093" customFormat="false" ht="15" hidden="false" customHeight="true" outlineLevel="0" collapsed="false"/>
    <row r="9094" customFormat="false" ht="15" hidden="false" customHeight="true" outlineLevel="0" collapsed="false"/>
    <row r="9095" customFormat="false" ht="15" hidden="false" customHeight="true" outlineLevel="0" collapsed="false"/>
    <row r="9096" customFormat="false" ht="15" hidden="false" customHeight="true" outlineLevel="0" collapsed="false"/>
    <row r="9097" customFormat="false" ht="15" hidden="false" customHeight="true" outlineLevel="0" collapsed="false"/>
    <row r="9098" customFormat="false" ht="15" hidden="false" customHeight="true" outlineLevel="0" collapsed="false"/>
    <row r="9099" customFormat="false" ht="15" hidden="false" customHeight="true" outlineLevel="0" collapsed="false"/>
    <row r="9100" customFormat="false" ht="15" hidden="false" customHeight="true" outlineLevel="0" collapsed="false"/>
    <row r="9101" customFormat="false" ht="15" hidden="false" customHeight="true" outlineLevel="0" collapsed="false"/>
    <row r="9102" customFormat="false" ht="15" hidden="false" customHeight="true" outlineLevel="0" collapsed="false"/>
    <row r="9103" customFormat="false" ht="15" hidden="false" customHeight="true" outlineLevel="0" collapsed="false"/>
    <row r="9104" customFormat="false" ht="15" hidden="false" customHeight="true" outlineLevel="0" collapsed="false"/>
    <row r="9105" customFormat="false" ht="15" hidden="false" customHeight="true" outlineLevel="0" collapsed="false"/>
    <row r="9106" customFormat="false" ht="15" hidden="false" customHeight="true" outlineLevel="0" collapsed="false"/>
    <row r="9107" customFormat="false" ht="15" hidden="false" customHeight="true" outlineLevel="0" collapsed="false"/>
    <row r="9108" customFormat="false" ht="15" hidden="false" customHeight="true" outlineLevel="0" collapsed="false"/>
    <row r="9109" customFormat="false" ht="15" hidden="false" customHeight="true" outlineLevel="0" collapsed="false"/>
    <row r="9110" customFormat="false" ht="15" hidden="false" customHeight="true" outlineLevel="0" collapsed="false"/>
    <row r="9111" customFormat="false" ht="15" hidden="false" customHeight="true" outlineLevel="0" collapsed="false"/>
    <row r="9112" customFormat="false" ht="15" hidden="false" customHeight="true" outlineLevel="0" collapsed="false"/>
    <row r="9113" customFormat="false" ht="15" hidden="false" customHeight="true" outlineLevel="0" collapsed="false"/>
    <row r="9114" customFormat="false" ht="15" hidden="false" customHeight="true" outlineLevel="0" collapsed="false"/>
    <row r="9115" customFormat="false" ht="15" hidden="false" customHeight="true" outlineLevel="0" collapsed="false"/>
    <row r="9116" customFormat="false" ht="15" hidden="false" customHeight="true" outlineLevel="0" collapsed="false"/>
    <row r="9117" customFormat="false" ht="15" hidden="false" customHeight="true" outlineLevel="0" collapsed="false"/>
    <row r="9118" customFormat="false" ht="15" hidden="false" customHeight="true" outlineLevel="0" collapsed="false"/>
    <row r="9119" customFormat="false" ht="15" hidden="false" customHeight="true" outlineLevel="0" collapsed="false"/>
    <row r="9120" customFormat="false" ht="15" hidden="false" customHeight="true" outlineLevel="0" collapsed="false"/>
    <row r="9121" customFormat="false" ht="15" hidden="false" customHeight="true" outlineLevel="0" collapsed="false"/>
    <row r="9122" customFormat="false" ht="15" hidden="false" customHeight="true" outlineLevel="0" collapsed="false"/>
    <row r="9123" customFormat="false" ht="15" hidden="false" customHeight="true" outlineLevel="0" collapsed="false"/>
    <row r="9124" customFormat="false" ht="15" hidden="false" customHeight="true" outlineLevel="0" collapsed="false"/>
    <row r="9125" customFormat="false" ht="15" hidden="false" customHeight="true" outlineLevel="0" collapsed="false"/>
    <row r="9126" customFormat="false" ht="15" hidden="false" customHeight="true" outlineLevel="0" collapsed="false"/>
    <row r="9127" customFormat="false" ht="15" hidden="false" customHeight="true" outlineLevel="0" collapsed="false"/>
    <row r="9128" customFormat="false" ht="15" hidden="false" customHeight="true" outlineLevel="0" collapsed="false"/>
    <row r="9129" customFormat="false" ht="15" hidden="false" customHeight="true" outlineLevel="0" collapsed="false"/>
    <row r="9130" customFormat="false" ht="15" hidden="false" customHeight="true" outlineLevel="0" collapsed="false"/>
    <row r="9131" customFormat="false" ht="15" hidden="false" customHeight="true" outlineLevel="0" collapsed="false"/>
    <row r="9132" customFormat="false" ht="15" hidden="false" customHeight="true" outlineLevel="0" collapsed="false"/>
    <row r="9133" customFormat="false" ht="15" hidden="false" customHeight="true" outlineLevel="0" collapsed="false"/>
    <row r="9134" customFormat="false" ht="15" hidden="false" customHeight="true" outlineLevel="0" collapsed="false"/>
    <row r="9135" customFormat="false" ht="15" hidden="false" customHeight="true" outlineLevel="0" collapsed="false"/>
    <row r="9136" customFormat="false" ht="15" hidden="false" customHeight="true" outlineLevel="0" collapsed="false"/>
    <row r="9137" customFormat="false" ht="15" hidden="false" customHeight="true" outlineLevel="0" collapsed="false"/>
    <row r="9138" customFormat="false" ht="15" hidden="false" customHeight="true" outlineLevel="0" collapsed="false"/>
    <row r="9139" customFormat="false" ht="15" hidden="false" customHeight="true" outlineLevel="0" collapsed="false"/>
    <row r="9140" customFormat="false" ht="15" hidden="false" customHeight="true" outlineLevel="0" collapsed="false"/>
    <row r="9141" customFormat="false" ht="15" hidden="false" customHeight="true" outlineLevel="0" collapsed="false"/>
    <row r="9142" customFormat="false" ht="15" hidden="false" customHeight="true" outlineLevel="0" collapsed="false"/>
    <row r="9143" customFormat="false" ht="15" hidden="false" customHeight="true" outlineLevel="0" collapsed="false"/>
    <row r="9144" customFormat="false" ht="15" hidden="false" customHeight="true" outlineLevel="0" collapsed="false"/>
    <row r="9145" customFormat="false" ht="15" hidden="false" customHeight="true" outlineLevel="0" collapsed="false"/>
    <row r="9146" customFormat="false" ht="15" hidden="false" customHeight="true" outlineLevel="0" collapsed="false"/>
    <row r="9147" customFormat="false" ht="15" hidden="false" customHeight="true" outlineLevel="0" collapsed="false"/>
    <row r="9148" customFormat="false" ht="15" hidden="false" customHeight="true" outlineLevel="0" collapsed="false"/>
    <row r="9149" customFormat="false" ht="15" hidden="false" customHeight="true" outlineLevel="0" collapsed="false"/>
    <row r="9150" customFormat="false" ht="15" hidden="false" customHeight="true" outlineLevel="0" collapsed="false"/>
    <row r="9151" customFormat="false" ht="15" hidden="false" customHeight="true" outlineLevel="0" collapsed="false"/>
    <row r="9152" customFormat="false" ht="15" hidden="false" customHeight="true" outlineLevel="0" collapsed="false"/>
    <row r="9153" customFormat="false" ht="15" hidden="false" customHeight="true" outlineLevel="0" collapsed="false"/>
    <row r="9154" customFormat="false" ht="15" hidden="false" customHeight="true" outlineLevel="0" collapsed="false"/>
    <row r="9155" customFormat="false" ht="15" hidden="false" customHeight="true" outlineLevel="0" collapsed="false"/>
    <row r="9156" customFormat="false" ht="15" hidden="false" customHeight="true" outlineLevel="0" collapsed="false"/>
    <row r="9157" customFormat="false" ht="15" hidden="false" customHeight="true" outlineLevel="0" collapsed="false"/>
    <row r="9158" customFormat="false" ht="15" hidden="false" customHeight="true" outlineLevel="0" collapsed="false"/>
    <row r="9159" customFormat="false" ht="15" hidden="false" customHeight="true" outlineLevel="0" collapsed="false"/>
    <row r="9160" customFormat="false" ht="15" hidden="false" customHeight="true" outlineLevel="0" collapsed="false"/>
    <row r="9161" customFormat="false" ht="15" hidden="false" customHeight="true" outlineLevel="0" collapsed="false"/>
    <row r="9162" customFormat="false" ht="15" hidden="false" customHeight="true" outlineLevel="0" collapsed="false"/>
    <row r="9163" customFormat="false" ht="15" hidden="false" customHeight="true" outlineLevel="0" collapsed="false"/>
    <row r="9164" customFormat="false" ht="15" hidden="false" customHeight="true" outlineLevel="0" collapsed="false"/>
    <row r="9165" customFormat="false" ht="15" hidden="false" customHeight="true" outlineLevel="0" collapsed="false"/>
    <row r="9166" customFormat="false" ht="15" hidden="false" customHeight="true" outlineLevel="0" collapsed="false"/>
    <row r="9167" customFormat="false" ht="15" hidden="false" customHeight="true" outlineLevel="0" collapsed="false"/>
    <row r="9168" customFormat="false" ht="15" hidden="false" customHeight="true" outlineLevel="0" collapsed="false"/>
    <row r="9169" customFormat="false" ht="15" hidden="false" customHeight="true" outlineLevel="0" collapsed="false"/>
    <row r="9170" customFormat="false" ht="15" hidden="false" customHeight="true" outlineLevel="0" collapsed="false"/>
    <row r="9171" customFormat="false" ht="15" hidden="false" customHeight="true" outlineLevel="0" collapsed="false"/>
    <row r="9172" customFormat="false" ht="15" hidden="false" customHeight="true" outlineLevel="0" collapsed="false"/>
    <row r="9173" customFormat="false" ht="15" hidden="false" customHeight="true" outlineLevel="0" collapsed="false"/>
    <row r="9174" customFormat="false" ht="15" hidden="false" customHeight="true" outlineLevel="0" collapsed="false"/>
    <row r="9175" customFormat="false" ht="15" hidden="false" customHeight="true" outlineLevel="0" collapsed="false"/>
    <row r="9176" customFormat="false" ht="15" hidden="false" customHeight="true" outlineLevel="0" collapsed="false"/>
    <row r="9177" customFormat="false" ht="15" hidden="false" customHeight="true" outlineLevel="0" collapsed="false"/>
    <row r="9178" customFormat="false" ht="15" hidden="false" customHeight="true" outlineLevel="0" collapsed="false"/>
    <row r="9179" customFormat="false" ht="15" hidden="false" customHeight="true" outlineLevel="0" collapsed="false"/>
    <row r="9180" customFormat="false" ht="15" hidden="false" customHeight="true" outlineLevel="0" collapsed="false"/>
    <row r="9181" customFormat="false" ht="15" hidden="false" customHeight="true" outlineLevel="0" collapsed="false"/>
    <row r="9182" customFormat="false" ht="15" hidden="false" customHeight="true" outlineLevel="0" collapsed="false"/>
    <row r="9183" customFormat="false" ht="15" hidden="false" customHeight="true" outlineLevel="0" collapsed="false"/>
    <row r="9184" customFormat="false" ht="15" hidden="false" customHeight="true" outlineLevel="0" collapsed="false"/>
    <row r="9185" customFormat="false" ht="15" hidden="false" customHeight="true" outlineLevel="0" collapsed="false"/>
    <row r="9186" customFormat="false" ht="15" hidden="false" customHeight="true" outlineLevel="0" collapsed="false"/>
    <row r="9187" customFormat="false" ht="15" hidden="false" customHeight="true" outlineLevel="0" collapsed="false"/>
    <row r="9188" customFormat="false" ht="15" hidden="false" customHeight="true" outlineLevel="0" collapsed="false"/>
    <row r="9189" customFormat="false" ht="15" hidden="false" customHeight="true" outlineLevel="0" collapsed="false"/>
    <row r="9190" customFormat="false" ht="15" hidden="false" customHeight="true" outlineLevel="0" collapsed="false"/>
    <row r="9191" customFormat="false" ht="15" hidden="false" customHeight="true" outlineLevel="0" collapsed="false"/>
    <row r="9192" customFormat="false" ht="15" hidden="false" customHeight="true" outlineLevel="0" collapsed="false"/>
    <row r="9193" customFormat="false" ht="15" hidden="false" customHeight="true" outlineLevel="0" collapsed="false"/>
    <row r="9194" customFormat="false" ht="15" hidden="false" customHeight="true" outlineLevel="0" collapsed="false"/>
    <row r="9195" customFormat="false" ht="15" hidden="false" customHeight="true" outlineLevel="0" collapsed="false"/>
    <row r="9196" customFormat="false" ht="15" hidden="false" customHeight="true" outlineLevel="0" collapsed="false"/>
    <row r="9197" customFormat="false" ht="15" hidden="false" customHeight="true" outlineLevel="0" collapsed="false"/>
    <row r="9198" customFormat="false" ht="15" hidden="false" customHeight="true" outlineLevel="0" collapsed="false"/>
    <row r="9199" customFormat="false" ht="15" hidden="false" customHeight="true" outlineLevel="0" collapsed="false"/>
    <row r="9200" customFormat="false" ht="15" hidden="false" customHeight="true" outlineLevel="0" collapsed="false"/>
    <row r="9201" customFormat="false" ht="15" hidden="false" customHeight="true" outlineLevel="0" collapsed="false"/>
    <row r="9202" customFormat="false" ht="15" hidden="false" customHeight="true" outlineLevel="0" collapsed="false"/>
    <row r="9203" customFormat="false" ht="15" hidden="false" customHeight="true" outlineLevel="0" collapsed="false"/>
    <row r="9204" customFormat="false" ht="15" hidden="false" customHeight="true" outlineLevel="0" collapsed="false"/>
    <row r="9205" customFormat="false" ht="15" hidden="false" customHeight="true" outlineLevel="0" collapsed="false"/>
    <row r="9206" customFormat="false" ht="15" hidden="false" customHeight="true" outlineLevel="0" collapsed="false"/>
    <row r="9207" customFormat="false" ht="15" hidden="false" customHeight="true" outlineLevel="0" collapsed="false"/>
    <row r="9208" customFormat="false" ht="15" hidden="false" customHeight="true" outlineLevel="0" collapsed="false"/>
    <row r="9209" customFormat="false" ht="15" hidden="false" customHeight="true" outlineLevel="0" collapsed="false"/>
    <row r="9210" customFormat="false" ht="15" hidden="false" customHeight="true" outlineLevel="0" collapsed="false"/>
    <row r="9211" customFormat="false" ht="15" hidden="false" customHeight="true" outlineLevel="0" collapsed="false"/>
    <row r="9212" customFormat="false" ht="15" hidden="false" customHeight="true" outlineLevel="0" collapsed="false"/>
    <row r="9213" customFormat="false" ht="15" hidden="false" customHeight="true" outlineLevel="0" collapsed="false"/>
    <row r="9214" customFormat="false" ht="15" hidden="false" customHeight="true" outlineLevel="0" collapsed="false"/>
    <row r="9215" customFormat="false" ht="15" hidden="false" customHeight="true" outlineLevel="0" collapsed="false"/>
    <row r="9216" customFormat="false" ht="15" hidden="false" customHeight="true" outlineLevel="0" collapsed="false"/>
    <row r="9217" customFormat="false" ht="15" hidden="false" customHeight="true" outlineLevel="0" collapsed="false"/>
    <row r="9218" customFormat="false" ht="15" hidden="false" customHeight="true" outlineLevel="0" collapsed="false"/>
    <row r="9219" customFormat="false" ht="15" hidden="false" customHeight="true" outlineLevel="0" collapsed="false"/>
    <row r="9220" customFormat="false" ht="15" hidden="false" customHeight="true" outlineLevel="0" collapsed="false"/>
    <row r="9221" customFormat="false" ht="15" hidden="false" customHeight="true" outlineLevel="0" collapsed="false"/>
    <row r="9222" customFormat="false" ht="15" hidden="false" customHeight="true" outlineLevel="0" collapsed="false"/>
    <row r="9223" customFormat="false" ht="15" hidden="false" customHeight="true" outlineLevel="0" collapsed="false"/>
    <row r="9224" customFormat="false" ht="15" hidden="false" customHeight="true" outlineLevel="0" collapsed="false"/>
    <row r="9225" customFormat="false" ht="15" hidden="false" customHeight="true" outlineLevel="0" collapsed="false"/>
    <row r="9226" customFormat="false" ht="15" hidden="false" customHeight="true" outlineLevel="0" collapsed="false"/>
    <row r="9227" customFormat="false" ht="15" hidden="false" customHeight="true" outlineLevel="0" collapsed="false"/>
    <row r="9228" customFormat="false" ht="15" hidden="false" customHeight="true" outlineLevel="0" collapsed="false"/>
    <row r="9229" customFormat="false" ht="15" hidden="false" customHeight="true" outlineLevel="0" collapsed="false"/>
    <row r="9230" customFormat="false" ht="15" hidden="false" customHeight="true" outlineLevel="0" collapsed="false"/>
    <row r="9231" customFormat="false" ht="15" hidden="false" customHeight="true" outlineLevel="0" collapsed="false"/>
    <row r="9232" customFormat="false" ht="15" hidden="false" customHeight="true" outlineLevel="0" collapsed="false"/>
    <row r="9233" customFormat="false" ht="15" hidden="false" customHeight="true" outlineLevel="0" collapsed="false"/>
    <row r="9234" customFormat="false" ht="15" hidden="false" customHeight="true" outlineLevel="0" collapsed="false"/>
    <row r="9235" customFormat="false" ht="15" hidden="false" customHeight="true" outlineLevel="0" collapsed="false"/>
    <row r="9236" customFormat="false" ht="15" hidden="false" customHeight="true" outlineLevel="0" collapsed="false"/>
    <row r="9237" customFormat="false" ht="15" hidden="false" customHeight="true" outlineLevel="0" collapsed="false"/>
    <row r="9238" customFormat="false" ht="15" hidden="false" customHeight="true" outlineLevel="0" collapsed="false"/>
    <row r="9239" customFormat="false" ht="15" hidden="false" customHeight="true" outlineLevel="0" collapsed="false"/>
    <row r="9240" customFormat="false" ht="15" hidden="false" customHeight="true" outlineLevel="0" collapsed="false"/>
    <row r="9241" customFormat="false" ht="15" hidden="false" customHeight="true" outlineLevel="0" collapsed="false"/>
    <row r="9242" customFormat="false" ht="15" hidden="false" customHeight="true" outlineLevel="0" collapsed="false"/>
    <row r="9243" customFormat="false" ht="15" hidden="false" customHeight="true" outlineLevel="0" collapsed="false"/>
    <row r="9244" customFormat="false" ht="15" hidden="false" customHeight="true" outlineLevel="0" collapsed="false"/>
    <row r="9245" customFormat="false" ht="15" hidden="false" customHeight="true" outlineLevel="0" collapsed="false"/>
    <row r="9246" customFormat="false" ht="15" hidden="false" customHeight="true" outlineLevel="0" collapsed="false"/>
    <row r="9247" customFormat="false" ht="15" hidden="false" customHeight="true" outlineLevel="0" collapsed="false"/>
    <row r="9248" customFormat="false" ht="15" hidden="false" customHeight="true" outlineLevel="0" collapsed="false"/>
    <row r="9249" customFormat="false" ht="15" hidden="false" customHeight="true" outlineLevel="0" collapsed="false"/>
    <row r="9250" customFormat="false" ht="15" hidden="false" customHeight="true" outlineLevel="0" collapsed="false"/>
    <row r="9251" customFormat="false" ht="15" hidden="false" customHeight="true" outlineLevel="0" collapsed="false"/>
    <row r="9252" customFormat="false" ht="15" hidden="false" customHeight="true" outlineLevel="0" collapsed="false"/>
    <row r="9253" customFormat="false" ht="15" hidden="false" customHeight="true" outlineLevel="0" collapsed="false"/>
    <row r="9254" customFormat="false" ht="15" hidden="false" customHeight="true" outlineLevel="0" collapsed="false"/>
    <row r="9255" customFormat="false" ht="15" hidden="false" customHeight="true" outlineLevel="0" collapsed="false"/>
    <row r="9256" customFormat="false" ht="15" hidden="false" customHeight="true" outlineLevel="0" collapsed="false"/>
    <row r="9257" customFormat="false" ht="15" hidden="false" customHeight="true" outlineLevel="0" collapsed="false"/>
    <row r="9258" customFormat="false" ht="15" hidden="false" customHeight="true" outlineLevel="0" collapsed="false"/>
    <row r="9259" customFormat="false" ht="15" hidden="false" customHeight="true" outlineLevel="0" collapsed="false"/>
    <row r="9260" customFormat="false" ht="15" hidden="false" customHeight="true" outlineLevel="0" collapsed="false"/>
    <row r="9261" customFormat="false" ht="15" hidden="false" customHeight="true" outlineLevel="0" collapsed="false"/>
    <row r="9262" customFormat="false" ht="15" hidden="false" customHeight="true" outlineLevel="0" collapsed="false"/>
    <row r="9263" customFormat="false" ht="15" hidden="false" customHeight="true" outlineLevel="0" collapsed="false"/>
    <row r="9264" customFormat="false" ht="15" hidden="false" customHeight="true" outlineLevel="0" collapsed="false"/>
    <row r="9265" customFormat="false" ht="15" hidden="false" customHeight="true" outlineLevel="0" collapsed="false"/>
    <row r="9266" customFormat="false" ht="15" hidden="false" customHeight="true" outlineLevel="0" collapsed="false"/>
    <row r="9267" customFormat="false" ht="15" hidden="false" customHeight="true" outlineLevel="0" collapsed="false"/>
    <row r="9268" customFormat="false" ht="15" hidden="false" customHeight="true" outlineLevel="0" collapsed="false"/>
    <row r="9269" customFormat="false" ht="15" hidden="false" customHeight="true" outlineLevel="0" collapsed="false"/>
    <row r="9270" customFormat="false" ht="15" hidden="false" customHeight="true" outlineLevel="0" collapsed="false"/>
    <row r="9271" customFormat="false" ht="15" hidden="false" customHeight="true" outlineLevel="0" collapsed="false"/>
    <row r="9272" customFormat="false" ht="15" hidden="false" customHeight="true" outlineLevel="0" collapsed="false"/>
    <row r="9273" customFormat="false" ht="15" hidden="false" customHeight="true" outlineLevel="0" collapsed="false"/>
    <row r="9274" customFormat="false" ht="15" hidden="false" customHeight="true" outlineLevel="0" collapsed="false"/>
    <row r="9275" customFormat="false" ht="15" hidden="false" customHeight="true" outlineLevel="0" collapsed="false"/>
    <row r="9276" customFormat="false" ht="15" hidden="false" customHeight="true" outlineLevel="0" collapsed="false"/>
    <row r="9277" customFormat="false" ht="15" hidden="false" customHeight="true" outlineLevel="0" collapsed="false"/>
    <row r="9278" customFormat="false" ht="15" hidden="false" customHeight="true" outlineLevel="0" collapsed="false"/>
    <row r="9279" customFormat="false" ht="15" hidden="false" customHeight="true" outlineLevel="0" collapsed="false"/>
    <row r="9280" customFormat="false" ht="15" hidden="false" customHeight="true" outlineLevel="0" collapsed="false"/>
    <row r="9281" customFormat="false" ht="15" hidden="false" customHeight="true" outlineLevel="0" collapsed="false"/>
    <row r="9282" customFormat="false" ht="15" hidden="false" customHeight="true" outlineLevel="0" collapsed="false"/>
    <row r="9283" customFormat="false" ht="15" hidden="false" customHeight="true" outlineLevel="0" collapsed="false"/>
    <row r="9284" customFormat="false" ht="15" hidden="false" customHeight="true" outlineLevel="0" collapsed="false"/>
    <row r="9285" customFormat="false" ht="15" hidden="false" customHeight="true" outlineLevel="0" collapsed="false"/>
    <row r="9286" customFormat="false" ht="15" hidden="false" customHeight="true" outlineLevel="0" collapsed="false"/>
    <row r="9287" customFormat="false" ht="15" hidden="false" customHeight="true" outlineLevel="0" collapsed="false"/>
    <row r="9288" customFormat="false" ht="15" hidden="false" customHeight="true" outlineLevel="0" collapsed="false"/>
    <row r="9289" customFormat="false" ht="15" hidden="false" customHeight="true" outlineLevel="0" collapsed="false"/>
    <row r="9290" customFormat="false" ht="15" hidden="false" customHeight="true" outlineLevel="0" collapsed="false"/>
    <row r="9291" customFormat="false" ht="15" hidden="false" customHeight="true" outlineLevel="0" collapsed="false"/>
    <row r="9292" customFormat="false" ht="15" hidden="false" customHeight="true" outlineLevel="0" collapsed="false"/>
    <row r="9293" customFormat="false" ht="15" hidden="false" customHeight="true" outlineLevel="0" collapsed="false"/>
    <row r="9294" customFormat="false" ht="15" hidden="false" customHeight="true" outlineLevel="0" collapsed="false"/>
    <row r="9295" customFormat="false" ht="15" hidden="false" customHeight="true" outlineLevel="0" collapsed="false"/>
    <row r="9296" customFormat="false" ht="15" hidden="false" customHeight="true" outlineLevel="0" collapsed="false"/>
    <row r="9297" customFormat="false" ht="15" hidden="false" customHeight="true" outlineLevel="0" collapsed="false"/>
    <row r="9298" customFormat="false" ht="15" hidden="false" customHeight="true" outlineLevel="0" collapsed="false"/>
    <row r="9299" customFormat="false" ht="15" hidden="false" customHeight="true" outlineLevel="0" collapsed="false"/>
    <row r="9300" customFormat="false" ht="15" hidden="false" customHeight="true" outlineLevel="0" collapsed="false"/>
    <row r="9301" customFormat="false" ht="15" hidden="false" customHeight="true" outlineLevel="0" collapsed="false"/>
    <row r="9302" customFormat="false" ht="15" hidden="false" customHeight="true" outlineLevel="0" collapsed="false"/>
    <row r="9303" customFormat="false" ht="15" hidden="false" customHeight="true" outlineLevel="0" collapsed="false"/>
    <row r="9304" customFormat="false" ht="15" hidden="false" customHeight="true" outlineLevel="0" collapsed="false"/>
    <row r="9305" customFormat="false" ht="15" hidden="false" customHeight="true" outlineLevel="0" collapsed="false"/>
    <row r="9306" customFormat="false" ht="15" hidden="false" customHeight="true" outlineLevel="0" collapsed="false"/>
    <row r="9307" customFormat="false" ht="15" hidden="false" customHeight="true" outlineLevel="0" collapsed="false"/>
    <row r="9308" customFormat="false" ht="15" hidden="false" customHeight="true" outlineLevel="0" collapsed="false"/>
    <row r="9309" customFormat="false" ht="15" hidden="false" customHeight="true" outlineLevel="0" collapsed="false"/>
    <row r="9310" customFormat="false" ht="15" hidden="false" customHeight="true" outlineLevel="0" collapsed="false"/>
    <row r="9311" customFormat="false" ht="15" hidden="false" customHeight="true" outlineLevel="0" collapsed="false"/>
    <row r="9312" customFormat="false" ht="15" hidden="false" customHeight="true" outlineLevel="0" collapsed="false"/>
    <row r="9313" customFormat="false" ht="15" hidden="false" customHeight="true" outlineLevel="0" collapsed="false"/>
    <row r="9314" customFormat="false" ht="15" hidden="false" customHeight="true" outlineLevel="0" collapsed="false"/>
    <row r="9315" customFormat="false" ht="15" hidden="false" customHeight="true" outlineLevel="0" collapsed="false"/>
    <row r="9316" customFormat="false" ht="15" hidden="false" customHeight="true" outlineLevel="0" collapsed="false"/>
    <row r="9317" customFormat="false" ht="15" hidden="false" customHeight="true" outlineLevel="0" collapsed="false"/>
    <row r="9318" customFormat="false" ht="15" hidden="false" customHeight="true" outlineLevel="0" collapsed="false"/>
    <row r="9319" customFormat="false" ht="15" hidden="false" customHeight="true" outlineLevel="0" collapsed="false"/>
    <row r="9320" customFormat="false" ht="15" hidden="false" customHeight="true" outlineLevel="0" collapsed="false"/>
    <row r="9321" customFormat="false" ht="15" hidden="false" customHeight="true" outlineLevel="0" collapsed="false"/>
    <row r="9322" customFormat="false" ht="15" hidden="false" customHeight="true" outlineLevel="0" collapsed="false"/>
    <row r="9323" customFormat="false" ht="15" hidden="false" customHeight="true" outlineLevel="0" collapsed="false"/>
    <row r="9324" customFormat="false" ht="15" hidden="false" customHeight="true" outlineLevel="0" collapsed="false"/>
    <row r="9325" customFormat="false" ht="15" hidden="false" customHeight="true" outlineLevel="0" collapsed="false"/>
    <row r="9326" customFormat="false" ht="15" hidden="false" customHeight="true" outlineLevel="0" collapsed="false"/>
    <row r="9327" customFormat="false" ht="15" hidden="false" customHeight="true" outlineLevel="0" collapsed="false"/>
    <row r="9328" customFormat="false" ht="15" hidden="false" customHeight="true" outlineLevel="0" collapsed="false"/>
    <row r="9329" customFormat="false" ht="15" hidden="false" customHeight="true" outlineLevel="0" collapsed="false"/>
    <row r="9330" customFormat="false" ht="15" hidden="false" customHeight="true" outlineLevel="0" collapsed="false"/>
    <row r="9331" customFormat="false" ht="15" hidden="false" customHeight="true" outlineLevel="0" collapsed="false"/>
    <row r="9332" customFormat="false" ht="15" hidden="false" customHeight="true" outlineLevel="0" collapsed="false"/>
    <row r="9333" customFormat="false" ht="15" hidden="false" customHeight="true" outlineLevel="0" collapsed="false"/>
    <row r="9334" customFormat="false" ht="15" hidden="false" customHeight="true" outlineLevel="0" collapsed="false"/>
    <row r="9335" customFormat="false" ht="15" hidden="false" customHeight="true" outlineLevel="0" collapsed="false"/>
    <row r="9336" customFormat="false" ht="15" hidden="false" customHeight="true" outlineLevel="0" collapsed="false"/>
    <row r="9337" customFormat="false" ht="15" hidden="false" customHeight="true" outlineLevel="0" collapsed="false"/>
    <row r="9338" customFormat="false" ht="15" hidden="false" customHeight="true" outlineLevel="0" collapsed="false"/>
    <row r="9339" customFormat="false" ht="15" hidden="false" customHeight="true" outlineLevel="0" collapsed="false"/>
    <row r="9340" customFormat="false" ht="15" hidden="false" customHeight="true" outlineLevel="0" collapsed="false"/>
    <row r="9341" customFormat="false" ht="15" hidden="false" customHeight="true" outlineLevel="0" collapsed="false"/>
    <row r="9342" customFormat="false" ht="15" hidden="false" customHeight="true" outlineLevel="0" collapsed="false"/>
    <row r="9343" customFormat="false" ht="15" hidden="false" customHeight="true" outlineLevel="0" collapsed="false"/>
    <row r="9344" customFormat="false" ht="15" hidden="false" customHeight="true" outlineLevel="0" collapsed="false"/>
    <row r="9345" customFormat="false" ht="15" hidden="false" customHeight="true" outlineLevel="0" collapsed="false"/>
    <row r="9346" customFormat="false" ht="15" hidden="false" customHeight="true" outlineLevel="0" collapsed="false"/>
    <row r="9347" customFormat="false" ht="15" hidden="false" customHeight="true" outlineLevel="0" collapsed="false"/>
    <row r="9348" customFormat="false" ht="15" hidden="false" customHeight="true" outlineLevel="0" collapsed="false"/>
    <row r="9349" customFormat="false" ht="15" hidden="false" customHeight="true" outlineLevel="0" collapsed="false"/>
    <row r="9350" customFormat="false" ht="15" hidden="false" customHeight="true" outlineLevel="0" collapsed="false"/>
    <row r="9351" customFormat="false" ht="15" hidden="false" customHeight="true" outlineLevel="0" collapsed="false"/>
    <row r="9352" customFormat="false" ht="15" hidden="false" customHeight="true" outlineLevel="0" collapsed="false"/>
    <row r="9353" customFormat="false" ht="15" hidden="false" customHeight="true" outlineLevel="0" collapsed="false"/>
    <row r="9354" customFormat="false" ht="15" hidden="false" customHeight="true" outlineLevel="0" collapsed="false"/>
    <row r="9355" customFormat="false" ht="15" hidden="false" customHeight="true" outlineLevel="0" collapsed="false"/>
    <row r="9356" customFormat="false" ht="15" hidden="false" customHeight="true" outlineLevel="0" collapsed="false"/>
    <row r="9357" customFormat="false" ht="15" hidden="false" customHeight="true" outlineLevel="0" collapsed="false"/>
    <row r="9358" customFormat="false" ht="15" hidden="false" customHeight="true" outlineLevel="0" collapsed="false"/>
    <row r="9359" customFormat="false" ht="15" hidden="false" customHeight="true" outlineLevel="0" collapsed="false"/>
    <row r="9360" customFormat="false" ht="15" hidden="false" customHeight="true" outlineLevel="0" collapsed="false"/>
    <row r="9361" customFormat="false" ht="15" hidden="false" customHeight="true" outlineLevel="0" collapsed="false"/>
    <row r="9362" customFormat="false" ht="15" hidden="false" customHeight="true" outlineLevel="0" collapsed="false"/>
    <row r="9363" customFormat="false" ht="15" hidden="false" customHeight="true" outlineLevel="0" collapsed="false"/>
    <row r="9364" customFormat="false" ht="15" hidden="false" customHeight="true" outlineLevel="0" collapsed="false"/>
    <row r="9365" customFormat="false" ht="15" hidden="false" customHeight="true" outlineLevel="0" collapsed="false"/>
    <row r="9366" customFormat="false" ht="15" hidden="false" customHeight="true" outlineLevel="0" collapsed="false"/>
    <row r="9367" customFormat="false" ht="15" hidden="false" customHeight="true" outlineLevel="0" collapsed="false"/>
    <row r="9368" customFormat="false" ht="15" hidden="false" customHeight="true" outlineLevel="0" collapsed="false"/>
    <row r="9369" customFormat="false" ht="15" hidden="false" customHeight="true" outlineLevel="0" collapsed="false"/>
    <row r="9370" customFormat="false" ht="15" hidden="false" customHeight="true" outlineLevel="0" collapsed="false"/>
    <row r="9371" customFormat="false" ht="15" hidden="false" customHeight="true" outlineLevel="0" collapsed="false"/>
    <row r="9372" customFormat="false" ht="15" hidden="false" customHeight="true" outlineLevel="0" collapsed="false"/>
    <row r="9373" customFormat="false" ht="15" hidden="false" customHeight="true" outlineLevel="0" collapsed="false"/>
    <row r="9374" customFormat="false" ht="15" hidden="false" customHeight="true" outlineLevel="0" collapsed="false"/>
    <row r="9375" customFormat="false" ht="15" hidden="false" customHeight="true" outlineLevel="0" collapsed="false"/>
    <row r="9376" customFormat="false" ht="15" hidden="false" customHeight="true" outlineLevel="0" collapsed="false"/>
    <row r="9377" customFormat="false" ht="15" hidden="false" customHeight="true" outlineLevel="0" collapsed="false"/>
    <row r="9378" customFormat="false" ht="15" hidden="false" customHeight="true" outlineLevel="0" collapsed="false"/>
    <row r="9379" customFormat="false" ht="15" hidden="false" customHeight="true" outlineLevel="0" collapsed="false"/>
    <row r="9380" customFormat="false" ht="15" hidden="false" customHeight="true" outlineLevel="0" collapsed="false"/>
    <row r="9381" customFormat="false" ht="15" hidden="false" customHeight="true" outlineLevel="0" collapsed="false"/>
    <row r="9382" customFormat="false" ht="15" hidden="false" customHeight="true" outlineLevel="0" collapsed="false"/>
    <row r="9383" customFormat="false" ht="15" hidden="false" customHeight="true" outlineLevel="0" collapsed="false"/>
    <row r="9384" customFormat="false" ht="15" hidden="false" customHeight="true" outlineLevel="0" collapsed="false"/>
    <row r="9385" customFormat="false" ht="15" hidden="false" customHeight="true" outlineLevel="0" collapsed="false"/>
    <row r="9386" customFormat="false" ht="15" hidden="false" customHeight="true" outlineLevel="0" collapsed="false"/>
    <row r="9387" customFormat="false" ht="15" hidden="false" customHeight="true" outlineLevel="0" collapsed="false"/>
    <row r="9388" customFormat="false" ht="15" hidden="false" customHeight="true" outlineLevel="0" collapsed="false"/>
    <row r="9389" customFormat="false" ht="15" hidden="false" customHeight="true" outlineLevel="0" collapsed="false"/>
    <row r="9390" customFormat="false" ht="15" hidden="false" customHeight="true" outlineLevel="0" collapsed="false"/>
    <row r="9391" customFormat="false" ht="15" hidden="false" customHeight="true" outlineLevel="0" collapsed="false"/>
    <row r="9392" customFormat="false" ht="15" hidden="false" customHeight="true" outlineLevel="0" collapsed="false"/>
    <row r="9393" customFormat="false" ht="15" hidden="false" customHeight="true" outlineLevel="0" collapsed="false"/>
    <row r="9394" customFormat="false" ht="15" hidden="false" customHeight="true" outlineLevel="0" collapsed="false"/>
    <row r="9395" customFormat="false" ht="15" hidden="false" customHeight="true" outlineLevel="0" collapsed="false"/>
    <row r="9396" customFormat="false" ht="15" hidden="false" customHeight="true" outlineLevel="0" collapsed="false"/>
    <row r="9397" customFormat="false" ht="15" hidden="false" customHeight="true" outlineLevel="0" collapsed="false"/>
    <row r="9398" customFormat="false" ht="15" hidden="false" customHeight="true" outlineLevel="0" collapsed="false"/>
    <row r="9399" customFormat="false" ht="15" hidden="false" customHeight="true" outlineLevel="0" collapsed="false"/>
    <row r="9400" customFormat="false" ht="15" hidden="false" customHeight="true" outlineLevel="0" collapsed="false"/>
    <row r="9401" customFormat="false" ht="15" hidden="false" customHeight="true" outlineLevel="0" collapsed="false"/>
    <row r="9402" customFormat="false" ht="15" hidden="false" customHeight="true" outlineLevel="0" collapsed="false"/>
    <row r="9403" customFormat="false" ht="15" hidden="false" customHeight="true" outlineLevel="0" collapsed="false"/>
    <row r="9404" customFormat="false" ht="15" hidden="false" customHeight="true" outlineLevel="0" collapsed="false"/>
    <row r="9405" customFormat="false" ht="15" hidden="false" customHeight="true" outlineLevel="0" collapsed="false"/>
    <row r="9406" customFormat="false" ht="15" hidden="false" customHeight="true" outlineLevel="0" collapsed="false"/>
    <row r="9407" customFormat="false" ht="15" hidden="false" customHeight="true" outlineLevel="0" collapsed="false"/>
    <row r="9408" customFormat="false" ht="15" hidden="false" customHeight="true" outlineLevel="0" collapsed="false"/>
    <row r="9409" customFormat="false" ht="15" hidden="false" customHeight="true" outlineLevel="0" collapsed="false"/>
    <row r="9410" customFormat="false" ht="15" hidden="false" customHeight="true" outlineLevel="0" collapsed="false"/>
    <row r="9411" customFormat="false" ht="15" hidden="false" customHeight="true" outlineLevel="0" collapsed="false"/>
    <row r="9412" customFormat="false" ht="15" hidden="false" customHeight="true" outlineLevel="0" collapsed="false"/>
    <row r="9413" customFormat="false" ht="15" hidden="false" customHeight="true" outlineLevel="0" collapsed="false"/>
    <row r="9414" customFormat="false" ht="15" hidden="false" customHeight="true" outlineLevel="0" collapsed="false"/>
    <row r="9415" customFormat="false" ht="15" hidden="false" customHeight="true" outlineLevel="0" collapsed="false"/>
    <row r="9416" customFormat="false" ht="15" hidden="false" customHeight="true" outlineLevel="0" collapsed="false"/>
    <row r="9417" customFormat="false" ht="15" hidden="false" customHeight="true" outlineLevel="0" collapsed="false"/>
    <row r="9418" customFormat="false" ht="15" hidden="false" customHeight="true" outlineLevel="0" collapsed="false"/>
    <row r="9419" customFormat="false" ht="15" hidden="false" customHeight="true" outlineLevel="0" collapsed="false"/>
    <row r="9420" customFormat="false" ht="15" hidden="false" customHeight="true" outlineLevel="0" collapsed="false"/>
    <row r="9421" customFormat="false" ht="15" hidden="false" customHeight="true" outlineLevel="0" collapsed="false"/>
    <row r="9422" customFormat="false" ht="15" hidden="false" customHeight="true" outlineLevel="0" collapsed="false"/>
    <row r="9423" customFormat="false" ht="15" hidden="false" customHeight="true" outlineLevel="0" collapsed="false"/>
    <row r="9424" customFormat="false" ht="15" hidden="false" customHeight="true" outlineLevel="0" collapsed="false"/>
    <row r="9425" customFormat="false" ht="15" hidden="false" customHeight="true" outlineLevel="0" collapsed="false"/>
    <row r="9426" customFormat="false" ht="15" hidden="false" customHeight="true" outlineLevel="0" collapsed="false"/>
    <row r="9427" customFormat="false" ht="15" hidden="false" customHeight="true" outlineLevel="0" collapsed="false"/>
    <row r="9428" customFormat="false" ht="15" hidden="false" customHeight="true" outlineLevel="0" collapsed="false"/>
    <row r="9429" customFormat="false" ht="15" hidden="false" customHeight="true" outlineLevel="0" collapsed="false"/>
    <row r="9430" customFormat="false" ht="15" hidden="false" customHeight="true" outlineLevel="0" collapsed="false"/>
    <row r="9431" customFormat="false" ht="15" hidden="false" customHeight="true" outlineLevel="0" collapsed="false"/>
    <row r="9432" customFormat="false" ht="15" hidden="false" customHeight="true" outlineLevel="0" collapsed="false"/>
    <row r="9433" customFormat="false" ht="15" hidden="false" customHeight="true" outlineLevel="0" collapsed="false"/>
    <row r="9434" customFormat="false" ht="15" hidden="false" customHeight="true" outlineLevel="0" collapsed="false"/>
    <row r="9435" customFormat="false" ht="15" hidden="false" customHeight="true" outlineLevel="0" collapsed="false"/>
    <row r="9436" customFormat="false" ht="15" hidden="false" customHeight="true" outlineLevel="0" collapsed="false"/>
    <row r="9437" customFormat="false" ht="15" hidden="false" customHeight="true" outlineLevel="0" collapsed="false"/>
    <row r="9438" customFormat="false" ht="15" hidden="false" customHeight="true" outlineLevel="0" collapsed="false"/>
    <row r="9439" customFormat="false" ht="15" hidden="false" customHeight="true" outlineLevel="0" collapsed="false"/>
    <row r="9440" customFormat="false" ht="15" hidden="false" customHeight="true" outlineLevel="0" collapsed="false"/>
    <row r="9441" customFormat="false" ht="15" hidden="false" customHeight="true" outlineLevel="0" collapsed="false"/>
    <row r="9442" customFormat="false" ht="15" hidden="false" customHeight="true" outlineLevel="0" collapsed="false"/>
    <row r="9443" customFormat="false" ht="15" hidden="false" customHeight="true" outlineLevel="0" collapsed="false"/>
    <row r="9444" customFormat="false" ht="15" hidden="false" customHeight="true" outlineLevel="0" collapsed="false"/>
    <row r="9445" customFormat="false" ht="15" hidden="false" customHeight="true" outlineLevel="0" collapsed="false"/>
    <row r="9446" customFormat="false" ht="15" hidden="false" customHeight="true" outlineLevel="0" collapsed="false"/>
    <row r="9447" customFormat="false" ht="15" hidden="false" customHeight="true" outlineLevel="0" collapsed="false"/>
    <row r="9448" customFormat="false" ht="15" hidden="false" customHeight="true" outlineLevel="0" collapsed="false"/>
    <row r="9449" customFormat="false" ht="15" hidden="false" customHeight="true" outlineLevel="0" collapsed="false"/>
    <row r="9450" customFormat="false" ht="15" hidden="false" customHeight="true" outlineLevel="0" collapsed="false"/>
    <row r="9451" customFormat="false" ht="15" hidden="false" customHeight="true" outlineLevel="0" collapsed="false"/>
    <row r="9452" customFormat="false" ht="15" hidden="false" customHeight="true" outlineLevel="0" collapsed="false"/>
    <row r="9453" customFormat="false" ht="15" hidden="false" customHeight="true" outlineLevel="0" collapsed="false"/>
    <row r="9454" customFormat="false" ht="15" hidden="false" customHeight="true" outlineLevel="0" collapsed="false"/>
    <row r="9455" customFormat="false" ht="15" hidden="false" customHeight="true" outlineLevel="0" collapsed="false"/>
    <row r="9456" customFormat="false" ht="15" hidden="false" customHeight="true" outlineLevel="0" collapsed="false"/>
    <row r="9457" customFormat="false" ht="15" hidden="false" customHeight="true" outlineLevel="0" collapsed="false"/>
    <row r="9458" customFormat="false" ht="15" hidden="false" customHeight="true" outlineLevel="0" collapsed="false"/>
    <row r="9459" customFormat="false" ht="15" hidden="false" customHeight="true" outlineLevel="0" collapsed="false"/>
    <row r="9460" customFormat="false" ht="15" hidden="false" customHeight="true" outlineLevel="0" collapsed="false"/>
    <row r="9461" customFormat="false" ht="15" hidden="false" customHeight="true" outlineLevel="0" collapsed="false"/>
    <row r="9462" customFormat="false" ht="15" hidden="false" customHeight="true" outlineLevel="0" collapsed="false"/>
    <row r="9463" customFormat="false" ht="15" hidden="false" customHeight="true" outlineLevel="0" collapsed="false"/>
    <row r="9464" customFormat="false" ht="15" hidden="false" customHeight="true" outlineLevel="0" collapsed="false"/>
    <row r="9465" customFormat="false" ht="15" hidden="false" customHeight="true" outlineLevel="0" collapsed="false"/>
    <row r="9466" customFormat="false" ht="15" hidden="false" customHeight="true" outlineLevel="0" collapsed="false"/>
    <row r="9467" customFormat="false" ht="15" hidden="false" customHeight="true" outlineLevel="0" collapsed="false"/>
    <row r="9468" customFormat="false" ht="15" hidden="false" customHeight="true" outlineLevel="0" collapsed="false"/>
    <row r="9469" customFormat="false" ht="15" hidden="false" customHeight="true" outlineLevel="0" collapsed="false"/>
    <row r="9470" customFormat="false" ht="15" hidden="false" customHeight="true" outlineLevel="0" collapsed="false"/>
    <row r="9471" customFormat="false" ht="15" hidden="false" customHeight="true" outlineLevel="0" collapsed="false"/>
    <row r="9472" customFormat="false" ht="15" hidden="false" customHeight="true" outlineLevel="0" collapsed="false"/>
    <row r="9473" customFormat="false" ht="15" hidden="false" customHeight="true" outlineLevel="0" collapsed="false"/>
    <row r="9474" customFormat="false" ht="15" hidden="false" customHeight="true" outlineLevel="0" collapsed="false"/>
    <row r="9475" customFormat="false" ht="15" hidden="false" customHeight="true" outlineLevel="0" collapsed="false"/>
    <row r="9476" customFormat="false" ht="15" hidden="false" customHeight="true" outlineLevel="0" collapsed="false"/>
    <row r="9477" customFormat="false" ht="15" hidden="false" customHeight="true" outlineLevel="0" collapsed="false"/>
    <row r="9478" customFormat="false" ht="15" hidden="false" customHeight="true" outlineLevel="0" collapsed="false"/>
    <row r="9479" customFormat="false" ht="15" hidden="false" customHeight="true" outlineLevel="0" collapsed="false"/>
    <row r="9480" customFormat="false" ht="15" hidden="false" customHeight="true" outlineLevel="0" collapsed="false"/>
    <row r="9481" customFormat="false" ht="15" hidden="false" customHeight="true" outlineLevel="0" collapsed="false"/>
    <row r="9482" customFormat="false" ht="15" hidden="false" customHeight="true" outlineLevel="0" collapsed="false"/>
    <row r="9483" customFormat="false" ht="15" hidden="false" customHeight="true" outlineLevel="0" collapsed="false"/>
    <row r="9484" customFormat="false" ht="15" hidden="false" customHeight="true" outlineLevel="0" collapsed="false"/>
    <row r="9485" customFormat="false" ht="15" hidden="false" customHeight="true" outlineLevel="0" collapsed="false"/>
    <row r="9486" customFormat="false" ht="15" hidden="false" customHeight="true" outlineLevel="0" collapsed="false"/>
    <row r="9487" customFormat="false" ht="15" hidden="false" customHeight="true" outlineLevel="0" collapsed="false"/>
    <row r="9488" customFormat="false" ht="15" hidden="false" customHeight="true" outlineLevel="0" collapsed="false"/>
    <row r="9489" customFormat="false" ht="15" hidden="false" customHeight="true" outlineLevel="0" collapsed="false"/>
    <row r="9490" customFormat="false" ht="15" hidden="false" customHeight="true" outlineLevel="0" collapsed="false"/>
    <row r="9491" customFormat="false" ht="15" hidden="false" customHeight="true" outlineLevel="0" collapsed="false"/>
    <row r="9492" customFormat="false" ht="15" hidden="false" customHeight="true" outlineLevel="0" collapsed="false"/>
    <row r="9493" customFormat="false" ht="15" hidden="false" customHeight="true" outlineLevel="0" collapsed="false"/>
    <row r="9494" customFormat="false" ht="15" hidden="false" customHeight="true" outlineLevel="0" collapsed="false"/>
    <row r="9495" customFormat="false" ht="15" hidden="false" customHeight="true" outlineLevel="0" collapsed="false"/>
    <row r="9496" customFormat="false" ht="15" hidden="false" customHeight="true" outlineLevel="0" collapsed="false"/>
    <row r="9497" customFormat="false" ht="15" hidden="false" customHeight="true" outlineLevel="0" collapsed="false"/>
    <row r="9498" customFormat="false" ht="15" hidden="false" customHeight="true" outlineLevel="0" collapsed="false"/>
    <row r="9499" customFormat="false" ht="15" hidden="false" customHeight="true" outlineLevel="0" collapsed="false"/>
    <row r="9500" customFormat="false" ht="15" hidden="false" customHeight="true" outlineLevel="0" collapsed="false"/>
    <row r="9501" customFormat="false" ht="15" hidden="false" customHeight="true" outlineLevel="0" collapsed="false"/>
    <row r="9502" customFormat="false" ht="15" hidden="false" customHeight="true" outlineLevel="0" collapsed="false"/>
    <row r="9503" customFormat="false" ht="15" hidden="false" customHeight="true" outlineLevel="0" collapsed="false"/>
    <row r="9504" customFormat="false" ht="15" hidden="false" customHeight="true" outlineLevel="0" collapsed="false"/>
    <row r="9505" customFormat="false" ht="15" hidden="false" customHeight="true" outlineLevel="0" collapsed="false"/>
    <row r="9506" customFormat="false" ht="15" hidden="false" customHeight="true" outlineLevel="0" collapsed="false"/>
    <row r="9507" customFormat="false" ht="15" hidden="false" customHeight="true" outlineLevel="0" collapsed="false"/>
    <row r="9508" customFormat="false" ht="15" hidden="false" customHeight="true" outlineLevel="0" collapsed="false"/>
    <row r="9509" customFormat="false" ht="15" hidden="false" customHeight="true" outlineLevel="0" collapsed="false"/>
    <row r="9510" customFormat="false" ht="15" hidden="false" customHeight="true" outlineLevel="0" collapsed="false"/>
    <row r="9511" customFormat="false" ht="15" hidden="false" customHeight="true" outlineLevel="0" collapsed="false"/>
    <row r="9512" customFormat="false" ht="15" hidden="false" customHeight="true" outlineLevel="0" collapsed="false"/>
    <row r="9513" customFormat="false" ht="15" hidden="false" customHeight="true" outlineLevel="0" collapsed="false"/>
    <row r="9514" customFormat="false" ht="15" hidden="false" customHeight="true" outlineLevel="0" collapsed="false"/>
    <row r="9515" customFormat="false" ht="15" hidden="false" customHeight="true" outlineLevel="0" collapsed="false"/>
    <row r="9516" customFormat="false" ht="15" hidden="false" customHeight="true" outlineLevel="0" collapsed="false"/>
    <row r="9517" customFormat="false" ht="15" hidden="false" customHeight="true" outlineLevel="0" collapsed="false"/>
    <row r="9518" customFormat="false" ht="15" hidden="false" customHeight="true" outlineLevel="0" collapsed="false"/>
    <row r="9519" customFormat="false" ht="15" hidden="false" customHeight="true" outlineLevel="0" collapsed="false"/>
    <row r="9520" customFormat="false" ht="15" hidden="false" customHeight="true" outlineLevel="0" collapsed="false"/>
    <row r="9521" customFormat="false" ht="15" hidden="false" customHeight="true" outlineLevel="0" collapsed="false"/>
    <row r="9522" customFormat="false" ht="15" hidden="false" customHeight="true" outlineLevel="0" collapsed="false"/>
    <row r="9523" customFormat="false" ht="15" hidden="false" customHeight="true" outlineLevel="0" collapsed="false"/>
    <row r="9524" customFormat="false" ht="15" hidden="false" customHeight="true" outlineLevel="0" collapsed="false"/>
    <row r="9525" customFormat="false" ht="15" hidden="false" customHeight="true" outlineLevel="0" collapsed="false"/>
    <row r="9526" customFormat="false" ht="15" hidden="false" customHeight="true" outlineLevel="0" collapsed="false"/>
    <row r="9527" customFormat="false" ht="15" hidden="false" customHeight="true" outlineLevel="0" collapsed="false"/>
    <row r="9528" customFormat="false" ht="15" hidden="false" customHeight="true" outlineLevel="0" collapsed="false"/>
    <row r="9529" customFormat="false" ht="15" hidden="false" customHeight="true" outlineLevel="0" collapsed="false"/>
    <row r="9530" customFormat="false" ht="15" hidden="false" customHeight="true" outlineLevel="0" collapsed="false"/>
    <row r="9531" customFormat="false" ht="15" hidden="false" customHeight="true" outlineLevel="0" collapsed="false"/>
    <row r="9532" customFormat="false" ht="15" hidden="false" customHeight="true" outlineLevel="0" collapsed="false"/>
    <row r="9533" customFormat="false" ht="15" hidden="false" customHeight="true" outlineLevel="0" collapsed="false"/>
    <row r="9534" customFormat="false" ht="15" hidden="false" customHeight="true" outlineLevel="0" collapsed="false"/>
    <row r="9535" customFormat="false" ht="15" hidden="false" customHeight="true" outlineLevel="0" collapsed="false"/>
    <row r="9536" customFormat="false" ht="15" hidden="false" customHeight="true" outlineLevel="0" collapsed="false"/>
    <row r="9537" customFormat="false" ht="15" hidden="false" customHeight="true" outlineLevel="0" collapsed="false"/>
    <row r="9538" customFormat="false" ht="15" hidden="false" customHeight="true" outlineLevel="0" collapsed="false"/>
    <row r="9539" customFormat="false" ht="15" hidden="false" customHeight="true" outlineLevel="0" collapsed="false"/>
    <row r="9540" customFormat="false" ht="15" hidden="false" customHeight="true" outlineLevel="0" collapsed="false"/>
    <row r="9541" customFormat="false" ht="15" hidden="false" customHeight="true" outlineLevel="0" collapsed="false"/>
    <row r="9542" customFormat="false" ht="15" hidden="false" customHeight="true" outlineLevel="0" collapsed="false"/>
    <row r="9543" customFormat="false" ht="15" hidden="false" customHeight="true" outlineLevel="0" collapsed="false"/>
    <row r="9544" customFormat="false" ht="15" hidden="false" customHeight="true" outlineLevel="0" collapsed="false"/>
    <row r="9545" customFormat="false" ht="15" hidden="false" customHeight="true" outlineLevel="0" collapsed="false"/>
    <row r="9546" customFormat="false" ht="15" hidden="false" customHeight="true" outlineLevel="0" collapsed="false"/>
    <row r="9547" customFormat="false" ht="15" hidden="false" customHeight="true" outlineLevel="0" collapsed="false"/>
    <row r="9548" customFormat="false" ht="15" hidden="false" customHeight="true" outlineLevel="0" collapsed="false"/>
    <row r="9549" customFormat="false" ht="15" hidden="false" customHeight="true" outlineLevel="0" collapsed="false"/>
    <row r="9550" customFormat="false" ht="15" hidden="false" customHeight="true" outlineLevel="0" collapsed="false"/>
    <row r="9551" customFormat="false" ht="15" hidden="false" customHeight="true" outlineLevel="0" collapsed="false"/>
    <row r="9552" customFormat="false" ht="15" hidden="false" customHeight="true" outlineLevel="0" collapsed="false"/>
    <row r="9553" customFormat="false" ht="15" hidden="false" customHeight="true" outlineLevel="0" collapsed="false"/>
    <row r="9554" customFormat="false" ht="15" hidden="false" customHeight="true" outlineLevel="0" collapsed="false"/>
    <row r="9555" customFormat="false" ht="15" hidden="false" customHeight="true" outlineLevel="0" collapsed="false"/>
    <row r="9556" customFormat="false" ht="15" hidden="false" customHeight="true" outlineLevel="0" collapsed="false"/>
    <row r="9557" customFormat="false" ht="15" hidden="false" customHeight="true" outlineLevel="0" collapsed="false"/>
    <row r="9558" customFormat="false" ht="15" hidden="false" customHeight="true" outlineLevel="0" collapsed="false"/>
    <row r="9559" customFormat="false" ht="15" hidden="false" customHeight="true" outlineLevel="0" collapsed="false"/>
    <row r="9560" customFormat="false" ht="15" hidden="false" customHeight="true" outlineLevel="0" collapsed="false"/>
    <row r="9561" customFormat="false" ht="15" hidden="false" customHeight="true" outlineLevel="0" collapsed="false"/>
    <row r="9562" customFormat="false" ht="15" hidden="false" customHeight="true" outlineLevel="0" collapsed="false"/>
    <row r="9563" customFormat="false" ht="15" hidden="false" customHeight="true" outlineLevel="0" collapsed="false"/>
    <row r="9564" customFormat="false" ht="15" hidden="false" customHeight="true" outlineLevel="0" collapsed="false"/>
    <row r="9565" customFormat="false" ht="15" hidden="false" customHeight="true" outlineLevel="0" collapsed="false"/>
    <row r="9566" customFormat="false" ht="15" hidden="false" customHeight="true" outlineLevel="0" collapsed="false"/>
    <row r="9567" customFormat="false" ht="15" hidden="false" customHeight="true" outlineLevel="0" collapsed="false"/>
    <row r="9568" customFormat="false" ht="15" hidden="false" customHeight="true" outlineLevel="0" collapsed="false"/>
    <row r="9569" customFormat="false" ht="15" hidden="false" customHeight="true" outlineLevel="0" collapsed="false"/>
    <row r="9570" customFormat="false" ht="15" hidden="false" customHeight="true" outlineLevel="0" collapsed="false"/>
    <row r="9571" customFormat="false" ht="15" hidden="false" customHeight="true" outlineLevel="0" collapsed="false"/>
    <row r="9572" customFormat="false" ht="15" hidden="false" customHeight="true" outlineLevel="0" collapsed="false"/>
    <row r="9573" customFormat="false" ht="15" hidden="false" customHeight="true" outlineLevel="0" collapsed="false"/>
    <row r="9574" customFormat="false" ht="15" hidden="false" customHeight="true" outlineLevel="0" collapsed="false"/>
    <row r="9575" customFormat="false" ht="15" hidden="false" customHeight="true" outlineLevel="0" collapsed="false"/>
    <row r="9576" customFormat="false" ht="15" hidden="false" customHeight="true" outlineLevel="0" collapsed="false"/>
    <row r="9577" customFormat="false" ht="15" hidden="false" customHeight="true" outlineLevel="0" collapsed="false"/>
    <row r="9578" customFormat="false" ht="15" hidden="false" customHeight="true" outlineLevel="0" collapsed="false"/>
    <row r="9579" customFormat="false" ht="15" hidden="false" customHeight="true" outlineLevel="0" collapsed="false"/>
    <row r="9580" customFormat="false" ht="15" hidden="false" customHeight="true" outlineLevel="0" collapsed="false"/>
    <row r="9581" customFormat="false" ht="15" hidden="false" customHeight="true" outlineLevel="0" collapsed="false"/>
    <row r="9582" customFormat="false" ht="15" hidden="false" customHeight="true" outlineLevel="0" collapsed="false"/>
    <row r="9583" customFormat="false" ht="15" hidden="false" customHeight="true" outlineLevel="0" collapsed="false"/>
    <row r="9584" customFormat="false" ht="15" hidden="false" customHeight="true" outlineLevel="0" collapsed="false"/>
    <row r="9585" customFormat="false" ht="15" hidden="false" customHeight="true" outlineLevel="0" collapsed="false"/>
    <row r="9586" customFormat="false" ht="15" hidden="false" customHeight="true" outlineLevel="0" collapsed="false"/>
    <row r="9587" customFormat="false" ht="15" hidden="false" customHeight="true" outlineLevel="0" collapsed="false"/>
    <row r="9588" customFormat="false" ht="15" hidden="false" customHeight="true" outlineLevel="0" collapsed="false"/>
    <row r="9589" customFormat="false" ht="15" hidden="false" customHeight="true" outlineLevel="0" collapsed="false"/>
    <row r="9590" customFormat="false" ht="15" hidden="false" customHeight="true" outlineLevel="0" collapsed="false"/>
    <row r="9591" customFormat="false" ht="15" hidden="false" customHeight="true" outlineLevel="0" collapsed="false"/>
    <row r="9592" customFormat="false" ht="15" hidden="false" customHeight="true" outlineLevel="0" collapsed="false"/>
    <row r="9593" customFormat="false" ht="15" hidden="false" customHeight="true" outlineLevel="0" collapsed="false"/>
    <row r="9594" customFormat="false" ht="15" hidden="false" customHeight="true" outlineLevel="0" collapsed="false"/>
    <row r="9595" customFormat="false" ht="15" hidden="false" customHeight="true" outlineLevel="0" collapsed="false"/>
    <row r="9596" customFormat="false" ht="15" hidden="false" customHeight="true" outlineLevel="0" collapsed="false"/>
    <row r="9597" customFormat="false" ht="15" hidden="false" customHeight="true" outlineLevel="0" collapsed="false"/>
    <row r="9598" customFormat="false" ht="15" hidden="false" customHeight="true" outlineLevel="0" collapsed="false"/>
    <row r="9599" customFormat="false" ht="15" hidden="false" customHeight="true" outlineLevel="0" collapsed="false"/>
    <row r="9600" customFormat="false" ht="15" hidden="false" customHeight="true" outlineLevel="0" collapsed="false"/>
    <row r="9601" customFormat="false" ht="15" hidden="false" customHeight="true" outlineLevel="0" collapsed="false"/>
    <row r="9602" customFormat="false" ht="15" hidden="false" customHeight="true" outlineLevel="0" collapsed="false"/>
    <row r="9603" customFormat="false" ht="15" hidden="false" customHeight="true" outlineLevel="0" collapsed="false"/>
    <row r="9604" customFormat="false" ht="15" hidden="false" customHeight="true" outlineLevel="0" collapsed="false"/>
    <row r="9605" customFormat="false" ht="15" hidden="false" customHeight="true" outlineLevel="0" collapsed="false"/>
    <row r="9606" customFormat="false" ht="15" hidden="false" customHeight="true" outlineLevel="0" collapsed="false"/>
    <row r="9607" customFormat="false" ht="15" hidden="false" customHeight="true" outlineLevel="0" collapsed="false"/>
    <row r="9608" customFormat="false" ht="15" hidden="false" customHeight="true" outlineLevel="0" collapsed="false"/>
    <row r="9609" customFormat="false" ht="15" hidden="false" customHeight="true" outlineLevel="0" collapsed="false"/>
    <row r="9610" customFormat="false" ht="15" hidden="false" customHeight="true" outlineLevel="0" collapsed="false"/>
    <row r="9611" customFormat="false" ht="15" hidden="false" customHeight="true" outlineLevel="0" collapsed="false"/>
    <row r="9612" customFormat="false" ht="15" hidden="false" customHeight="true" outlineLevel="0" collapsed="false"/>
    <row r="9613" customFormat="false" ht="15" hidden="false" customHeight="true" outlineLevel="0" collapsed="false"/>
    <row r="9614" customFormat="false" ht="15" hidden="false" customHeight="true" outlineLevel="0" collapsed="false"/>
    <row r="9615" customFormat="false" ht="15" hidden="false" customHeight="true" outlineLevel="0" collapsed="false"/>
    <row r="9616" customFormat="false" ht="15" hidden="false" customHeight="true" outlineLevel="0" collapsed="false"/>
    <row r="9617" customFormat="false" ht="15" hidden="false" customHeight="true" outlineLevel="0" collapsed="false"/>
    <row r="9618" customFormat="false" ht="15" hidden="false" customHeight="true" outlineLevel="0" collapsed="false"/>
    <row r="9619" customFormat="false" ht="15" hidden="false" customHeight="true" outlineLevel="0" collapsed="false"/>
    <row r="9620" customFormat="false" ht="15" hidden="false" customHeight="true" outlineLevel="0" collapsed="false"/>
    <row r="9621" customFormat="false" ht="15" hidden="false" customHeight="true" outlineLevel="0" collapsed="false"/>
    <row r="9622" customFormat="false" ht="15" hidden="false" customHeight="true" outlineLevel="0" collapsed="false"/>
    <row r="9623" customFormat="false" ht="15" hidden="false" customHeight="true" outlineLevel="0" collapsed="false"/>
    <row r="9624" customFormat="false" ht="15" hidden="false" customHeight="true" outlineLevel="0" collapsed="false"/>
    <row r="9625" customFormat="false" ht="15" hidden="false" customHeight="true" outlineLevel="0" collapsed="false"/>
    <row r="9626" customFormat="false" ht="15" hidden="false" customHeight="true" outlineLevel="0" collapsed="false"/>
    <row r="9627" customFormat="false" ht="15" hidden="false" customHeight="true" outlineLevel="0" collapsed="false"/>
    <row r="9628" customFormat="false" ht="15" hidden="false" customHeight="true" outlineLevel="0" collapsed="false"/>
    <row r="9629" customFormat="false" ht="15" hidden="false" customHeight="true" outlineLevel="0" collapsed="false"/>
    <row r="9630" customFormat="false" ht="15" hidden="false" customHeight="true" outlineLevel="0" collapsed="false"/>
    <row r="9631" customFormat="false" ht="15" hidden="false" customHeight="true" outlineLevel="0" collapsed="false"/>
    <row r="9632" customFormat="false" ht="15" hidden="false" customHeight="true" outlineLevel="0" collapsed="false"/>
    <row r="9633" customFormat="false" ht="15" hidden="false" customHeight="true" outlineLevel="0" collapsed="false"/>
    <row r="9634" customFormat="false" ht="15" hidden="false" customHeight="true" outlineLevel="0" collapsed="false"/>
    <row r="9635" customFormat="false" ht="15" hidden="false" customHeight="true" outlineLevel="0" collapsed="false"/>
    <row r="9636" customFormat="false" ht="15" hidden="false" customHeight="true" outlineLevel="0" collapsed="false"/>
    <row r="9637" customFormat="false" ht="15" hidden="false" customHeight="true" outlineLevel="0" collapsed="false"/>
    <row r="9638" customFormat="false" ht="15" hidden="false" customHeight="true" outlineLevel="0" collapsed="false"/>
    <row r="9639" customFormat="false" ht="15" hidden="false" customHeight="true" outlineLevel="0" collapsed="false"/>
    <row r="9640" customFormat="false" ht="15" hidden="false" customHeight="true" outlineLevel="0" collapsed="false"/>
    <row r="9641" customFormat="false" ht="15" hidden="false" customHeight="true" outlineLevel="0" collapsed="false"/>
    <row r="9642" customFormat="false" ht="15" hidden="false" customHeight="true" outlineLevel="0" collapsed="false"/>
    <row r="9643" customFormat="false" ht="15" hidden="false" customHeight="true" outlineLevel="0" collapsed="false"/>
    <row r="9644" customFormat="false" ht="15" hidden="false" customHeight="true" outlineLevel="0" collapsed="false"/>
    <row r="9645" customFormat="false" ht="15" hidden="false" customHeight="true" outlineLevel="0" collapsed="false"/>
    <row r="9646" customFormat="false" ht="15" hidden="false" customHeight="true" outlineLevel="0" collapsed="false"/>
    <row r="9647" customFormat="false" ht="15" hidden="false" customHeight="true" outlineLevel="0" collapsed="false"/>
    <row r="9648" customFormat="false" ht="15" hidden="false" customHeight="true" outlineLevel="0" collapsed="false"/>
    <row r="9649" customFormat="false" ht="15" hidden="false" customHeight="true" outlineLevel="0" collapsed="false"/>
    <row r="9650" customFormat="false" ht="15" hidden="false" customHeight="true" outlineLevel="0" collapsed="false"/>
    <row r="9651" customFormat="false" ht="15" hidden="false" customHeight="true" outlineLevel="0" collapsed="false"/>
    <row r="9652" customFormat="false" ht="15" hidden="false" customHeight="true" outlineLevel="0" collapsed="false"/>
    <row r="9653" customFormat="false" ht="15" hidden="false" customHeight="true" outlineLevel="0" collapsed="false"/>
    <row r="9654" customFormat="false" ht="15" hidden="false" customHeight="true" outlineLevel="0" collapsed="false"/>
    <row r="9655" customFormat="false" ht="15" hidden="false" customHeight="true" outlineLevel="0" collapsed="false"/>
    <row r="9656" customFormat="false" ht="15" hidden="false" customHeight="true" outlineLevel="0" collapsed="false"/>
    <row r="9657" customFormat="false" ht="15" hidden="false" customHeight="true" outlineLevel="0" collapsed="false"/>
    <row r="9658" customFormat="false" ht="15" hidden="false" customHeight="true" outlineLevel="0" collapsed="false"/>
    <row r="9659" customFormat="false" ht="15" hidden="false" customHeight="true" outlineLevel="0" collapsed="false"/>
    <row r="9660" customFormat="false" ht="15" hidden="false" customHeight="true" outlineLevel="0" collapsed="false"/>
    <row r="9661" customFormat="false" ht="15" hidden="false" customHeight="true" outlineLevel="0" collapsed="false"/>
    <row r="9662" customFormat="false" ht="15" hidden="false" customHeight="true" outlineLevel="0" collapsed="false"/>
    <row r="9663" customFormat="false" ht="15" hidden="false" customHeight="true" outlineLevel="0" collapsed="false"/>
    <row r="9664" customFormat="false" ht="15" hidden="false" customHeight="true" outlineLevel="0" collapsed="false"/>
    <row r="9665" customFormat="false" ht="15" hidden="false" customHeight="true" outlineLevel="0" collapsed="false"/>
    <row r="9666" customFormat="false" ht="15" hidden="false" customHeight="true" outlineLevel="0" collapsed="false"/>
    <row r="9667" customFormat="false" ht="15" hidden="false" customHeight="true" outlineLevel="0" collapsed="false"/>
    <row r="9668" customFormat="false" ht="15" hidden="false" customHeight="true" outlineLevel="0" collapsed="false"/>
    <row r="9669" customFormat="false" ht="15" hidden="false" customHeight="true" outlineLevel="0" collapsed="false"/>
    <row r="9670" customFormat="false" ht="15" hidden="false" customHeight="true" outlineLevel="0" collapsed="false"/>
    <row r="9671" customFormat="false" ht="15" hidden="false" customHeight="true" outlineLevel="0" collapsed="false"/>
    <row r="9672" customFormat="false" ht="15" hidden="false" customHeight="true" outlineLevel="0" collapsed="false"/>
    <row r="9673" customFormat="false" ht="15" hidden="false" customHeight="true" outlineLevel="0" collapsed="false"/>
    <row r="9674" customFormat="false" ht="15" hidden="false" customHeight="true" outlineLevel="0" collapsed="false"/>
    <row r="9675" customFormat="false" ht="15" hidden="false" customHeight="true" outlineLevel="0" collapsed="false"/>
    <row r="9676" customFormat="false" ht="15" hidden="false" customHeight="true" outlineLevel="0" collapsed="false"/>
    <row r="9677" customFormat="false" ht="15" hidden="false" customHeight="true" outlineLevel="0" collapsed="false"/>
    <row r="9678" customFormat="false" ht="15" hidden="false" customHeight="true" outlineLevel="0" collapsed="false"/>
    <row r="9679" customFormat="false" ht="15" hidden="false" customHeight="true" outlineLevel="0" collapsed="false"/>
    <row r="9680" customFormat="false" ht="15" hidden="false" customHeight="true" outlineLevel="0" collapsed="false"/>
    <row r="9681" customFormat="false" ht="15" hidden="false" customHeight="true" outlineLevel="0" collapsed="false"/>
    <row r="9682" customFormat="false" ht="15" hidden="false" customHeight="true" outlineLevel="0" collapsed="false"/>
    <row r="9683" customFormat="false" ht="15" hidden="false" customHeight="true" outlineLevel="0" collapsed="false"/>
    <row r="9684" customFormat="false" ht="15" hidden="false" customHeight="true" outlineLevel="0" collapsed="false"/>
    <row r="9685" customFormat="false" ht="15" hidden="false" customHeight="true" outlineLevel="0" collapsed="false"/>
    <row r="9686" customFormat="false" ht="15" hidden="false" customHeight="true" outlineLevel="0" collapsed="false"/>
    <row r="9687" customFormat="false" ht="15" hidden="false" customHeight="true" outlineLevel="0" collapsed="false"/>
    <row r="9688" customFormat="false" ht="15" hidden="false" customHeight="true" outlineLevel="0" collapsed="false"/>
    <row r="9689" customFormat="false" ht="15" hidden="false" customHeight="true" outlineLevel="0" collapsed="false"/>
    <row r="9690" customFormat="false" ht="15" hidden="false" customHeight="true" outlineLevel="0" collapsed="false"/>
    <row r="9691" customFormat="false" ht="15" hidden="false" customHeight="true" outlineLevel="0" collapsed="false"/>
    <row r="9692" customFormat="false" ht="15" hidden="false" customHeight="true" outlineLevel="0" collapsed="false"/>
    <row r="9693" customFormat="false" ht="15" hidden="false" customHeight="true" outlineLevel="0" collapsed="false"/>
    <row r="9694" customFormat="false" ht="15" hidden="false" customHeight="true" outlineLevel="0" collapsed="false"/>
    <row r="9695" customFormat="false" ht="15" hidden="false" customHeight="true" outlineLevel="0" collapsed="false"/>
    <row r="9696" customFormat="false" ht="15" hidden="false" customHeight="true" outlineLevel="0" collapsed="false"/>
    <row r="9697" customFormat="false" ht="15" hidden="false" customHeight="true" outlineLevel="0" collapsed="false"/>
    <row r="9698" customFormat="false" ht="15" hidden="false" customHeight="true" outlineLevel="0" collapsed="false"/>
    <row r="9699" customFormat="false" ht="15" hidden="false" customHeight="true" outlineLevel="0" collapsed="false"/>
    <row r="9700" customFormat="false" ht="15" hidden="false" customHeight="true" outlineLevel="0" collapsed="false"/>
    <row r="9701" customFormat="false" ht="15" hidden="false" customHeight="true" outlineLevel="0" collapsed="false"/>
    <row r="9702" customFormat="false" ht="15" hidden="false" customHeight="true" outlineLevel="0" collapsed="false"/>
    <row r="9703" customFormat="false" ht="15" hidden="false" customHeight="true" outlineLevel="0" collapsed="false"/>
    <row r="9704" customFormat="false" ht="15" hidden="false" customHeight="true" outlineLevel="0" collapsed="false"/>
    <row r="9705" customFormat="false" ht="15" hidden="false" customHeight="true" outlineLevel="0" collapsed="false"/>
    <row r="9706" customFormat="false" ht="15" hidden="false" customHeight="true" outlineLevel="0" collapsed="false"/>
    <row r="9707" customFormat="false" ht="15" hidden="false" customHeight="true" outlineLevel="0" collapsed="false"/>
    <row r="9708" customFormat="false" ht="15" hidden="false" customHeight="true" outlineLevel="0" collapsed="false"/>
    <row r="9709" customFormat="false" ht="15" hidden="false" customHeight="true" outlineLevel="0" collapsed="false"/>
    <row r="9710" customFormat="false" ht="15" hidden="false" customHeight="true" outlineLevel="0" collapsed="false"/>
    <row r="9711" customFormat="false" ht="15" hidden="false" customHeight="true" outlineLevel="0" collapsed="false"/>
    <row r="9712" customFormat="false" ht="15" hidden="false" customHeight="true" outlineLevel="0" collapsed="false"/>
    <row r="9713" customFormat="false" ht="15" hidden="false" customHeight="true" outlineLevel="0" collapsed="false"/>
    <row r="9714" customFormat="false" ht="15" hidden="false" customHeight="true" outlineLevel="0" collapsed="false"/>
    <row r="9715" customFormat="false" ht="15" hidden="false" customHeight="true" outlineLevel="0" collapsed="false"/>
    <row r="9716" customFormat="false" ht="15" hidden="false" customHeight="true" outlineLevel="0" collapsed="false"/>
    <row r="9717" customFormat="false" ht="15" hidden="false" customHeight="true" outlineLevel="0" collapsed="false"/>
    <row r="9718" customFormat="false" ht="15" hidden="false" customHeight="true" outlineLevel="0" collapsed="false"/>
    <row r="9719" customFormat="false" ht="15" hidden="false" customHeight="true" outlineLevel="0" collapsed="false"/>
    <row r="9720" customFormat="false" ht="15" hidden="false" customHeight="true" outlineLevel="0" collapsed="false"/>
    <row r="9721" customFormat="false" ht="15" hidden="false" customHeight="true" outlineLevel="0" collapsed="false"/>
    <row r="9722" customFormat="false" ht="15" hidden="false" customHeight="true" outlineLevel="0" collapsed="false"/>
    <row r="9723" customFormat="false" ht="15" hidden="false" customHeight="true" outlineLevel="0" collapsed="false"/>
    <row r="9724" customFormat="false" ht="15" hidden="false" customHeight="true" outlineLevel="0" collapsed="false"/>
    <row r="9725" customFormat="false" ht="15" hidden="false" customHeight="true" outlineLevel="0" collapsed="false"/>
    <row r="9726" customFormat="false" ht="15" hidden="false" customHeight="true" outlineLevel="0" collapsed="false"/>
    <row r="9727" customFormat="false" ht="15" hidden="false" customHeight="true" outlineLevel="0" collapsed="false"/>
    <row r="9728" customFormat="false" ht="15" hidden="false" customHeight="true" outlineLevel="0" collapsed="false"/>
    <row r="9729" customFormat="false" ht="15" hidden="false" customHeight="true" outlineLevel="0" collapsed="false"/>
    <row r="9730" customFormat="false" ht="15" hidden="false" customHeight="true" outlineLevel="0" collapsed="false"/>
    <row r="9731" customFormat="false" ht="15" hidden="false" customHeight="true" outlineLevel="0" collapsed="false"/>
    <row r="9732" customFormat="false" ht="15" hidden="false" customHeight="true" outlineLevel="0" collapsed="false"/>
    <row r="9733" customFormat="false" ht="15" hidden="false" customHeight="true" outlineLevel="0" collapsed="false"/>
    <row r="9734" customFormat="false" ht="15" hidden="false" customHeight="true" outlineLevel="0" collapsed="false"/>
    <row r="9735" customFormat="false" ht="15" hidden="false" customHeight="true" outlineLevel="0" collapsed="false"/>
    <row r="9736" customFormat="false" ht="15" hidden="false" customHeight="true" outlineLevel="0" collapsed="false"/>
    <row r="9737" customFormat="false" ht="15" hidden="false" customHeight="true" outlineLevel="0" collapsed="false"/>
    <row r="9738" customFormat="false" ht="15" hidden="false" customHeight="true" outlineLevel="0" collapsed="false"/>
    <row r="9739" customFormat="false" ht="15" hidden="false" customHeight="true" outlineLevel="0" collapsed="false"/>
    <row r="9740" customFormat="false" ht="15" hidden="false" customHeight="true" outlineLevel="0" collapsed="false"/>
    <row r="9741" customFormat="false" ht="15" hidden="false" customHeight="true" outlineLevel="0" collapsed="false"/>
    <row r="9742" customFormat="false" ht="15" hidden="false" customHeight="true" outlineLevel="0" collapsed="false"/>
    <row r="9743" customFormat="false" ht="15" hidden="false" customHeight="true" outlineLevel="0" collapsed="false"/>
    <row r="9744" customFormat="false" ht="15" hidden="false" customHeight="true" outlineLevel="0" collapsed="false"/>
    <row r="9745" customFormat="false" ht="15" hidden="false" customHeight="true" outlineLevel="0" collapsed="false"/>
    <row r="9746" customFormat="false" ht="15" hidden="false" customHeight="true" outlineLevel="0" collapsed="false"/>
    <row r="9747" customFormat="false" ht="15" hidden="false" customHeight="true" outlineLevel="0" collapsed="false"/>
    <row r="9748" customFormat="false" ht="15" hidden="false" customHeight="true" outlineLevel="0" collapsed="false"/>
    <row r="9749" customFormat="false" ht="15" hidden="false" customHeight="true" outlineLevel="0" collapsed="false"/>
    <row r="9750" customFormat="false" ht="15" hidden="false" customHeight="true" outlineLevel="0" collapsed="false"/>
    <row r="9751" customFormat="false" ht="15" hidden="false" customHeight="true" outlineLevel="0" collapsed="false"/>
    <row r="9752" customFormat="false" ht="15" hidden="false" customHeight="true" outlineLevel="0" collapsed="false"/>
    <row r="9753" customFormat="false" ht="15" hidden="false" customHeight="true" outlineLevel="0" collapsed="false"/>
    <row r="9754" customFormat="false" ht="15" hidden="false" customHeight="true" outlineLevel="0" collapsed="false"/>
    <row r="9755" customFormat="false" ht="15" hidden="false" customHeight="true" outlineLevel="0" collapsed="false"/>
    <row r="9756" customFormat="false" ht="15" hidden="false" customHeight="true" outlineLevel="0" collapsed="false"/>
    <row r="9757" customFormat="false" ht="15" hidden="false" customHeight="true" outlineLevel="0" collapsed="false"/>
    <row r="9758" customFormat="false" ht="15" hidden="false" customHeight="true" outlineLevel="0" collapsed="false"/>
    <row r="9759" customFormat="false" ht="15" hidden="false" customHeight="true" outlineLevel="0" collapsed="false"/>
    <row r="9760" customFormat="false" ht="15" hidden="false" customHeight="true" outlineLevel="0" collapsed="false"/>
    <row r="9761" customFormat="false" ht="15" hidden="false" customHeight="true" outlineLevel="0" collapsed="false"/>
    <row r="9762" customFormat="false" ht="15" hidden="false" customHeight="true" outlineLevel="0" collapsed="false"/>
    <row r="9763" customFormat="false" ht="15" hidden="false" customHeight="true" outlineLevel="0" collapsed="false"/>
    <row r="9764" customFormat="false" ht="15" hidden="false" customHeight="true" outlineLevel="0" collapsed="false"/>
    <row r="9765" customFormat="false" ht="15" hidden="false" customHeight="true" outlineLevel="0" collapsed="false"/>
    <row r="9766" customFormat="false" ht="15" hidden="false" customHeight="true" outlineLevel="0" collapsed="false"/>
    <row r="9767" customFormat="false" ht="15" hidden="false" customHeight="true" outlineLevel="0" collapsed="false"/>
    <row r="9768" customFormat="false" ht="15" hidden="false" customHeight="true" outlineLevel="0" collapsed="false"/>
    <row r="9769" customFormat="false" ht="15" hidden="false" customHeight="true" outlineLevel="0" collapsed="false"/>
    <row r="9770" customFormat="false" ht="15" hidden="false" customHeight="true" outlineLevel="0" collapsed="false"/>
    <row r="9771" customFormat="false" ht="15" hidden="false" customHeight="true" outlineLevel="0" collapsed="false"/>
    <row r="9772" customFormat="false" ht="15" hidden="false" customHeight="true" outlineLevel="0" collapsed="false"/>
    <row r="9773" customFormat="false" ht="15" hidden="false" customHeight="true" outlineLevel="0" collapsed="false"/>
    <row r="9774" customFormat="false" ht="15" hidden="false" customHeight="true" outlineLevel="0" collapsed="false"/>
    <row r="9775" customFormat="false" ht="15" hidden="false" customHeight="true" outlineLevel="0" collapsed="false"/>
    <row r="9776" customFormat="false" ht="15" hidden="false" customHeight="true" outlineLevel="0" collapsed="false"/>
    <row r="9777" customFormat="false" ht="15" hidden="false" customHeight="true" outlineLevel="0" collapsed="false"/>
    <row r="9778" customFormat="false" ht="15" hidden="false" customHeight="true" outlineLevel="0" collapsed="false"/>
    <row r="9779" customFormat="false" ht="15" hidden="false" customHeight="true" outlineLevel="0" collapsed="false"/>
    <row r="9780" customFormat="false" ht="15" hidden="false" customHeight="true" outlineLevel="0" collapsed="false"/>
    <row r="9781" customFormat="false" ht="15" hidden="false" customHeight="true" outlineLevel="0" collapsed="false"/>
    <row r="9782" customFormat="false" ht="15" hidden="false" customHeight="true" outlineLevel="0" collapsed="false"/>
    <row r="9783" customFormat="false" ht="15" hidden="false" customHeight="true" outlineLevel="0" collapsed="false"/>
    <row r="9784" customFormat="false" ht="15" hidden="false" customHeight="true" outlineLevel="0" collapsed="false"/>
    <row r="9785" customFormat="false" ht="15" hidden="false" customHeight="true" outlineLevel="0" collapsed="false"/>
    <row r="9786" customFormat="false" ht="15" hidden="false" customHeight="true" outlineLevel="0" collapsed="false"/>
    <row r="9787" customFormat="false" ht="15" hidden="false" customHeight="true" outlineLevel="0" collapsed="false"/>
    <row r="9788" customFormat="false" ht="15" hidden="false" customHeight="true" outlineLevel="0" collapsed="false"/>
    <row r="9789" customFormat="false" ht="15" hidden="false" customHeight="true" outlineLevel="0" collapsed="false"/>
    <row r="9790" customFormat="false" ht="15" hidden="false" customHeight="true" outlineLevel="0" collapsed="false"/>
    <row r="9791" customFormat="false" ht="15" hidden="false" customHeight="true" outlineLevel="0" collapsed="false"/>
    <row r="9792" customFormat="false" ht="15" hidden="false" customHeight="true" outlineLevel="0" collapsed="false"/>
    <row r="9793" customFormat="false" ht="15" hidden="false" customHeight="true" outlineLevel="0" collapsed="false"/>
    <row r="9794" customFormat="false" ht="15" hidden="false" customHeight="true" outlineLevel="0" collapsed="false"/>
    <row r="9795" customFormat="false" ht="15" hidden="false" customHeight="true" outlineLevel="0" collapsed="false"/>
    <row r="9796" customFormat="false" ht="15" hidden="false" customHeight="true" outlineLevel="0" collapsed="false"/>
    <row r="9797" customFormat="false" ht="15" hidden="false" customHeight="true" outlineLevel="0" collapsed="false"/>
    <row r="9798" customFormat="false" ht="15" hidden="false" customHeight="true" outlineLevel="0" collapsed="false"/>
    <row r="9799" customFormat="false" ht="15" hidden="false" customHeight="true" outlineLevel="0" collapsed="false"/>
    <row r="9800" customFormat="false" ht="15" hidden="false" customHeight="true" outlineLevel="0" collapsed="false"/>
    <row r="9801" customFormat="false" ht="15" hidden="false" customHeight="true" outlineLevel="0" collapsed="false"/>
    <row r="9802" customFormat="false" ht="15" hidden="false" customHeight="true" outlineLevel="0" collapsed="false"/>
    <row r="9803" customFormat="false" ht="15" hidden="false" customHeight="true" outlineLevel="0" collapsed="false"/>
    <row r="9804" customFormat="false" ht="15" hidden="false" customHeight="true" outlineLevel="0" collapsed="false"/>
    <row r="9805" customFormat="false" ht="15" hidden="false" customHeight="true" outlineLevel="0" collapsed="false"/>
    <row r="9806" customFormat="false" ht="15" hidden="false" customHeight="true" outlineLevel="0" collapsed="false"/>
    <row r="9807" customFormat="false" ht="15" hidden="false" customHeight="true" outlineLevel="0" collapsed="false"/>
    <row r="9808" customFormat="false" ht="15" hidden="false" customHeight="true" outlineLevel="0" collapsed="false"/>
    <row r="9809" customFormat="false" ht="15" hidden="false" customHeight="true" outlineLevel="0" collapsed="false"/>
    <row r="9810" customFormat="false" ht="15" hidden="false" customHeight="true" outlineLevel="0" collapsed="false"/>
    <row r="9811" customFormat="false" ht="15" hidden="false" customHeight="true" outlineLevel="0" collapsed="false"/>
    <row r="9812" customFormat="false" ht="15" hidden="false" customHeight="true" outlineLevel="0" collapsed="false"/>
    <row r="9813" customFormat="false" ht="15" hidden="false" customHeight="true" outlineLevel="0" collapsed="false"/>
    <row r="9814" customFormat="false" ht="15" hidden="false" customHeight="true" outlineLevel="0" collapsed="false"/>
    <row r="9815" customFormat="false" ht="15" hidden="false" customHeight="true" outlineLevel="0" collapsed="false"/>
    <row r="9816" customFormat="false" ht="15" hidden="false" customHeight="true" outlineLevel="0" collapsed="false"/>
    <row r="9817" customFormat="false" ht="15" hidden="false" customHeight="true" outlineLevel="0" collapsed="false"/>
    <row r="9818" customFormat="false" ht="15" hidden="false" customHeight="true" outlineLevel="0" collapsed="false"/>
    <row r="9819" customFormat="false" ht="15" hidden="false" customHeight="true" outlineLevel="0" collapsed="false"/>
    <row r="9820" customFormat="false" ht="15" hidden="false" customHeight="true" outlineLevel="0" collapsed="false"/>
    <row r="9821" customFormat="false" ht="15" hidden="false" customHeight="true" outlineLevel="0" collapsed="false"/>
    <row r="9822" customFormat="false" ht="15" hidden="false" customHeight="true" outlineLevel="0" collapsed="false"/>
    <row r="9823" customFormat="false" ht="15" hidden="false" customHeight="true" outlineLevel="0" collapsed="false"/>
    <row r="9824" customFormat="false" ht="15" hidden="false" customHeight="true" outlineLevel="0" collapsed="false"/>
    <row r="9825" customFormat="false" ht="15" hidden="false" customHeight="true" outlineLevel="0" collapsed="false"/>
    <row r="9826" customFormat="false" ht="15" hidden="false" customHeight="true" outlineLevel="0" collapsed="false"/>
    <row r="9827" customFormat="false" ht="15" hidden="false" customHeight="true" outlineLevel="0" collapsed="false"/>
    <row r="9828" customFormat="false" ht="15" hidden="false" customHeight="true" outlineLevel="0" collapsed="false"/>
    <row r="9829" customFormat="false" ht="15" hidden="false" customHeight="true" outlineLevel="0" collapsed="false"/>
    <row r="9830" customFormat="false" ht="15" hidden="false" customHeight="true" outlineLevel="0" collapsed="false"/>
    <row r="9831" customFormat="false" ht="15" hidden="false" customHeight="true" outlineLevel="0" collapsed="false"/>
    <row r="9832" customFormat="false" ht="15" hidden="false" customHeight="true" outlineLevel="0" collapsed="false"/>
    <row r="9833" customFormat="false" ht="15" hidden="false" customHeight="true" outlineLevel="0" collapsed="false"/>
    <row r="9834" customFormat="false" ht="15" hidden="false" customHeight="true" outlineLevel="0" collapsed="false"/>
    <row r="9835" customFormat="false" ht="15" hidden="false" customHeight="true" outlineLevel="0" collapsed="false"/>
    <row r="9836" customFormat="false" ht="15" hidden="false" customHeight="true" outlineLevel="0" collapsed="false"/>
    <row r="9837" customFormat="false" ht="15" hidden="false" customHeight="true" outlineLevel="0" collapsed="false"/>
    <row r="9838" customFormat="false" ht="15" hidden="false" customHeight="true" outlineLevel="0" collapsed="false"/>
    <row r="9839" customFormat="false" ht="15" hidden="false" customHeight="true" outlineLevel="0" collapsed="false"/>
    <row r="9840" customFormat="false" ht="15" hidden="false" customHeight="true" outlineLevel="0" collapsed="false"/>
    <row r="9841" customFormat="false" ht="15" hidden="false" customHeight="true" outlineLevel="0" collapsed="false"/>
    <row r="9842" customFormat="false" ht="15" hidden="false" customHeight="true" outlineLevel="0" collapsed="false"/>
    <row r="9843" customFormat="false" ht="15" hidden="false" customHeight="true" outlineLevel="0" collapsed="false"/>
    <row r="9844" customFormat="false" ht="15" hidden="false" customHeight="true" outlineLevel="0" collapsed="false"/>
    <row r="9845" customFormat="false" ht="15" hidden="false" customHeight="true" outlineLevel="0" collapsed="false"/>
    <row r="9846" customFormat="false" ht="15" hidden="false" customHeight="true" outlineLevel="0" collapsed="false"/>
    <row r="9847" customFormat="false" ht="15" hidden="false" customHeight="true" outlineLevel="0" collapsed="false"/>
    <row r="9848" customFormat="false" ht="15" hidden="false" customHeight="true" outlineLevel="0" collapsed="false"/>
    <row r="9849" customFormat="false" ht="15" hidden="false" customHeight="true" outlineLevel="0" collapsed="false"/>
    <row r="9850" customFormat="false" ht="15" hidden="false" customHeight="true" outlineLevel="0" collapsed="false"/>
    <row r="9851" customFormat="false" ht="15" hidden="false" customHeight="true" outlineLevel="0" collapsed="false"/>
    <row r="9852" customFormat="false" ht="15" hidden="false" customHeight="true" outlineLevel="0" collapsed="false"/>
    <row r="9853" customFormat="false" ht="15" hidden="false" customHeight="true" outlineLevel="0" collapsed="false"/>
    <row r="9854" customFormat="false" ht="15" hidden="false" customHeight="true" outlineLevel="0" collapsed="false"/>
    <row r="9855" customFormat="false" ht="15" hidden="false" customHeight="true" outlineLevel="0" collapsed="false"/>
    <row r="9856" customFormat="false" ht="15" hidden="false" customHeight="true" outlineLevel="0" collapsed="false"/>
    <row r="9857" customFormat="false" ht="15" hidden="false" customHeight="true" outlineLevel="0" collapsed="false"/>
    <row r="9858" customFormat="false" ht="15" hidden="false" customHeight="true" outlineLevel="0" collapsed="false"/>
    <row r="9859" customFormat="false" ht="15" hidden="false" customHeight="true" outlineLevel="0" collapsed="false"/>
    <row r="9860" customFormat="false" ht="15" hidden="false" customHeight="true" outlineLevel="0" collapsed="false"/>
    <row r="9861" customFormat="false" ht="15" hidden="false" customHeight="true" outlineLevel="0" collapsed="false"/>
    <row r="9862" customFormat="false" ht="15" hidden="false" customHeight="true" outlineLevel="0" collapsed="false"/>
    <row r="9863" customFormat="false" ht="15" hidden="false" customHeight="true" outlineLevel="0" collapsed="false"/>
    <row r="9864" customFormat="false" ht="15" hidden="false" customHeight="true" outlineLevel="0" collapsed="false"/>
    <row r="9865" customFormat="false" ht="15" hidden="false" customHeight="true" outlineLevel="0" collapsed="false"/>
    <row r="9866" customFormat="false" ht="15" hidden="false" customHeight="true" outlineLevel="0" collapsed="false"/>
    <row r="9867" customFormat="false" ht="15" hidden="false" customHeight="true" outlineLevel="0" collapsed="false"/>
    <row r="9868" customFormat="false" ht="15" hidden="false" customHeight="true" outlineLevel="0" collapsed="false"/>
    <row r="9869" customFormat="false" ht="15" hidden="false" customHeight="true" outlineLevel="0" collapsed="false"/>
    <row r="9870" customFormat="false" ht="15" hidden="false" customHeight="true" outlineLevel="0" collapsed="false"/>
    <row r="9871" customFormat="false" ht="15" hidden="false" customHeight="true" outlineLevel="0" collapsed="false"/>
    <row r="9872" customFormat="false" ht="15" hidden="false" customHeight="true" outlineLevel="0" collapsed="false"/>
    <row r="9873" customFormat="false" ht="15" hidden="false" customHeight="true" outlineLevel="0" collapsed="false"/>
    <row r="9874" customFormat="false" ht="15" hidden="false" customHeight="true" outlineLevel="0" collapsed="false"/>
    <row r="9875" customFormat="false" ht="15" hidden="false" customHeight="true" outlineLevel="0" collapsed="false"/>
    <row r="9876" customFormat="false" ht="15" hidden="false" customHeight="true" outlineLevel="0" collapsed="false"/>
    <row r="9877" customFormat="false" ht="15" hidden="false" customHeight="true" outlineLevel="0" collapsed="false"/>
    <row r="9878" customFormat="false" ht="15" hidden="false" customHeight="true" outlineLevel="0" collapsed="false"/>
    <row r="9879" customFormat="false" ht="15" hidden="false" customHeight="true" outlineLevel="0" collapsed="false"/>
    <row r="9880" customFormat="false" ht="15" hidden="false" customHeight="true" outlineLevel="0" collapsed="false"/>
    <row r="9881" customFormat="false" ht="15" hidden="false" customHeight="true" outlineLevel="0" collapsed="false"/>
    <row r="9882" customFormat="false" ht="15" hidden="false" customHeight="true" outlineLevel="0" collapsed="false"/>
    <row r="9883" customFormat="false" ht="15" hidden="false" customHeight="true" outlineLevel="0" collapsed="false"/>
    <row r="9884" customFormat="false" ht="15" hidden="false" customHeight="true" outlineLevel="0" collapsed="false"/>
    <row r="9885" customFormat="false" ht="15" hidden="false" customHeight="true" outlineLevel="0" collapsed="false"/>
    <row r="9886" customFormat="false" ht="15" hidden="false" customHeight="true" outlineLevel="0" collapsed="false"/>
    <row r="9887" customFormat="false" ht="15" hidden="false" customHeight="true" outlineLevel="0" collapsed="false"/>
    <row r="9888" customFormat="false" ht="15" hidden="false" customHeight="true" outlineLevel="0" collapsed="false"/>
    <row r="9889" customFormat="false" ht="15" hidden="false" customHeight="true" outlineLevel="0" collapsed="false"/>
    <row r="9890" customFormat="false" ht="15" hidden="false" customHeight="true" outlineLevel="0" collapsed="false"/>
    <row r="9891" customFormat="false" ht="15" hidden="false" customHeight="true" outlineLevel="0" collapsed="false"/>
    <row r="9892" customFormat="false" ht="15" hidden="false" customHeight="true" outlineLevel="0" collapsed="false"/>
    <row r="9893" customFormat="false" ht="15" hidden="false" customHeight="true" outlineLevel="0" collapsed="false"/>
    <row r="9894" customFormat="false" ht="15" hidden="false" customHeight="true" outlineLevel="0" collapsed="false"/>
    <row r="9895" customFormat="false" ht="15" hidden="false" customHeight="true" outlineLevel="0" collapsed="false"/>
    <row r="9896" customFormat="false" ht="15" hidden="false" customHeight="true" outlineLevel="0" collapsed="false"/>
    <row r="9897" customFormat="false" ht="15" hidden="false" customHeight="true" outlineLevel="0" collapsed="false"/>
    <row r="9898" customFormat="false" ht="15" hidden="false" customHeight="true" outlineLevel="0" collapsed="false"/>
    <row r="9899" customFormat="false" ht="15" hidden="false" customHeight="true" outlineLevel="0" collapsed="false"/>
    <row r="9900" customFormat="false" ht="15" hidden="false" customHeight="true" outlineLevel="0" collapsed="false"/>
    <row r="9901" customFormat="false" ht="15" hidden="false" customHeight="true" outlineLevel="0" collapsed="false"/>
    <row r="9902" customFormat="false" ht="15" hidden="false" customHeight="true" outlineLevel="0" collapsed="false"/>
    <row r="9903" customFormat="false" ht="15" hidden="false" customHeight="true" outlineLevel="0" collapsed="false"/>
    <row r="9904" customFormat="false" ht="15" hidden="false" customHeight="true" outlineLevel="0" collapsed="false"/>
    <row r="9905" customFormat="false" ht="15" hidden="false" customHeight="true" outlineLevel="0" collapsed="false"/>
    <row r="9906" customFormat="false" ht="15" hidden="false" customHeight="true" outlineLevel="0" collapsed="false"/>
    <row r="9907" customFormat="false" ht="15" hidden="false" customHeight="true" outlineLevel="0" collapsed="false"/>
    <row r="9908" customFormat="false" ht="15" hidden="false" customHeight="true" outlineLevel="0" collapsed="false"/>
    <row r="9909" customFormat="false" ht="15" hidden="false" customHeight="true" outlineLevel="0" collapsed="false"/>
    <row r="9910" customFormat="false" ht="15" hidden="false" customHeight="true" outlineLevel="0" collapsed="false"/>
    <row r="9911" customFormat="false" ht="15" hidden="false" customHeight="true" outlineLevel="0" collapsed="false"/>
    <row r="9912" customFormat="false" ht="15" hidden="false" customHeight="true" outlineLevel="0" collapsed="false"/>
    <row r="9913" customFormat="false" ht="15" hidden="false" customHeight="true" outlineLevel="0" collapsed="false"/>
    <row r="9914" customFormat="false" ht="15" hidden="false" customHeight="true" outlineLevel="0" collapsed="false"/>
    <row r="9915" customFormat="false" ht="15" hidden="false" customHeight="true" outlineLevel="0" collapsed="false"/>
    <row r="9916" customFormat="false" ht="15" hidden="false" customHeight="true" outlineLevel="0" collapsed="false"/>
    <row r="9917" customFormat="false" ht="15" hidden="false" customHeight="true" outlineLevel="0" collapsed="false"/>
    <row r="9918" customFormat="false" ht="15" hidden="false" customHeight="true" outlineLevel="0" collapsed="false"/>
    <row r="9919" customFormat="false" ht="15" hidden="false" customHeight="true" outlineLevel="0" collapsed="false"/>
    <row r="9920" customFormat="false" ht="15" hidden="false" customHeight="true" outlineLevel="0" collapsed="false"/>
    <row r="9921" customFormat="false" ht="15" hidden="false" customHeight="true" outlineLevel="0" collapsed="false"/>
    <row r="9922" customFormat="false" ht="15" hidden="false" customHeight="true" outlineLevel="0" collapsed="false"/>
    <row r="9923" customFormat="false" ht="15" hidden="false" customHeight="true" outlineLevel="0" collapsed="false"/>
    <row r="9924" customFormat="false" ht="15" hidden="false" customHeight="true" outlineLevel="0" collapsed="false"/>
    <row r="9925" customFormat="false" ht="15" hidden="false" customHeight="true" outlineLevel="0" collapsed="false"/>
    <row r="9926" customFormat="false" ht="15" hidden="false" customHeight="true" outlineLevel="0" collapsed="false"/>
    <row r="9927" customFormat="false" ht="15" hidden="false" customHeight="true" outlineLevel="0" collapsed="false"/>
    <row r="9928" customFormat="false" ht="15" hidden="false" customHeight="true" outlineLevel="0" collapsed="false"/>
    <row r="9929" customFormat="false" ht="15" hidden="false" customHeight="true" outlineLevel="0" collapsed="false"/>
    <row r="9930" customFormat="false" ht="15" hidden="false" customHeight="true" outlineLevel="0" collapsed="false"/>
    <row r="9931" customFormat="false" ht="15" hidden="false" customHeight="true" outlineLevel="0" collapsed="false"/>
    <row r="9932" customFormat="false" ht="15" hidden="false" customHeight="true" outlineLevel="0" collapsed="false"/>
    <row r="9933" customFormat="false" ht="15" hidden="false" customHeight="true" outlineLevel="0" collapsed="false"/>
    <row r="9934" customFormat="false" ht="15" hidden="false" customHeight="true" outlineLevel="0" collapsed="false"/>
    <row r="9935" customFormat="false" ht="15" hidden="false" customHeight="true" outlineLevel="0" collapsed="false"/>
    <row r="9936" customFormat="false" ht="15" hidden="false" customHeight="true" outlineLevel="0" collapsed="false"/>
    <row r="9937" customFormat="false" ht="15" hidden="false" customHeight="true" outlineLevel="0" collapsed="false"/>
    <row r="9938" customFormat="false" ht="15" hidden="false" customHeight="true" outlineLevel="0" collapsed="false"/>
    <row r="9939" customFormat="false" ht="15" hidden="false" customHeight="true" outlineLevel="0" collapsed="false"/>
    <row r="9940" customFormat="false" ht="15" hidden="false" customHeight="true" outlineLevel="0" collapsed="false"/>
    <row r="9941" customFormat="false" ht="15" hidden="false" customHeight="true" outlineLevel="0" collapsed="false"/>
    <row r="9942" customFormat="false" ht="15" hidden="false" customHeight="true" outlineLevel="0" collapsed="false"/>
    <row r="9943" customFormat="false" ht="15" hidden="false" customHeight="true" outlineLevel="0" collapsed="false"/>
    <row r="9944" customFormat="false" ht="15" hidden="false" customHeight="true" outlineLevel="0" collapsed="false"/>
    <row r="9945" customFormat="false" ht="15" hidden="false" customHeight="true" outlineLevel="0" collapsed="false"/>
    <row r="9946" customFormat="false" ht="15" hidden="false" customHeight="true" outlineLevel="0" collapsed="false"/>
    <row r="9947" customFormat="false" ht="15" hidden="false" customHeight="true" outlineLevel="0" collapsed="false"/>
    <row r="9948" customFormat="false" ht="15" hidden="false" customHeight="true" outlineLevel="0" collapsed="false"/>
    <row r="9949" customFormat="false" ht="15" hidden="false" customHeight="true" outlineLevel="0" collapsed="false"/>
    <row r="9950" customFormat="false" ht="15" hidden="false" customHeight="true" outlineLevel="0" collapsed="false"/>
    <row r="9951" customFormat="false" ht="15" hidden="false" customHeight="true" outlineLevel="0" collapsed="false"/>
    <row r="9952" customFormat="false" ht="15" hidden="false" customHeight="true" outlineLevel="0" collapsed="false"/>
    <row r="9953" customFormat="false" ht="15" hidden="false" customHeight="true" outlineLevel="0" collapsed="false"/>
    <row r="9954" customFormat="false" ht="15" hidden="false" customHeight="true" outlineLevel="0" collapsed="false"/>
    <row r="9955" customFormat="false" ht="15" hidden="false" customHeight="true" outlineLevel="0" collapsed="false"/>
    <row r="9956" customFormat="false" ht="15" hidden="false" customHeight="true" outlineLevel="0" collapsed="false"/>
    <row r="9957" customFormat="false" ht="15" hidden="false" customHeight="true" outlineLevel="0" collapsed="false"/>
    <row r="9958" customFormat="false" ht="15" hidden="false" customHeight="true" outlineLevel="0" collapsed="false"/>
    <row r="9959" customFormat="false" ht="15" hidden="false" customHeight="true" outlineLevel="0" collapsed="false"/>
    <row r="9960" customFormat="false" ht="15" hidden="false" customHeight="true" outlineLevel="0" collapsed="false"/>
    <row r="9961" customFormat="false" ht="15" hidden="false" customHeight="true" outlineLevel="0" collapsed="false"/>
    <row r="9962" customFormat="false" ht="15" hidden="false" customHeight="true" outlineLevel="0" collapsed="false"/>
    <row r="9963" customFormat="false" ht="15" hidden="false" customHeight="true" outlineLevel="0" collapsed="false"/>
    <row r="9964" customFormat="false" ht="15" hidden="false" customHeight="true" outlineLevel="0" collapsed="false"/>
    <row r="9965" customFormat="false" ht="15" hidden="false" customHeight="true" outlineLevel="0" collapsed="false"/>
    <row r="9966" customFormat="false" ht="15" hidden="false" customHeight="true" outlineLevel="0" collapsed="false"/>
    <row r="9967" customFormat="false" ht="15" hidden="false" customHeight="true" outlineLevel="0" collapsed="false"/>
    <row r="9968" customFormat="false" ht="15" hidden="false" customHeight="true" outlineLevel="0" collapsed="false"/>
    <row r="9969" customFormat="false" ht="15" hidden="false" customHeight="true" outlineLevel="0" collapsed="false"/>
    <row r="9970" customFormat="false" ht="15" hidden="false" customHeight="true" outlineLevel="0" collapsed="false"/>
    <row r="9971" customFormat="false" ht="15" hidden="false" customHeight="true" outlineLevel="0" collapsed="false"/>
    <row r="9972" customFormat="false" ht="15" hidden="false" customHeight="true" outlineLevel="0" collapsed="false"/>
    <row r="9973" customFormat="false" ht="15" hidden="false" customHeight="true" outlineLevel="0" collapsed="false"/>
    <row r="9974" customFormat="false" ht="15" hidden="false" customHeight="true" outlineLevel="0" collapsed="false"/>
    <row r="9975" customFormat="false" ht="15" hidden="false" customHeight="true" outlineLevel="0" collapsed="false"/>
    <row r="9976" customFormat="false" ht="15" hidden="false" customHeight="true" outlineLevel="0" collapsed="false"/>
    <row r="9977" customFormat="false" ht="15" hidden="false" customHeight="true" outlineLevel="0" collapsed="false"/>
    <row r="9978" customFormat="false" ht="15" hidden="false" customHeight="true" outlineLevel="0" collapsed="false"/>
    <row r="9979" customFormat="false" ht="15" hidden="false" customHeight="true" outlineLevel="0" collapsed="false"/>
    <row r="9980" customFormat="false" ht="15" hidden="false" customHeight="true" outlineLevel="0" collapsed="false"/>
    <row r="9981" customFormat="false" ht="15" hidden="false" customHeight="true" outlineLevel="0" collapsed="false"/>
    <row r="9982" customFormat="false" ht="15" hidden="false" customHeight="true" outlineLevel="0" collapsed="false"/>
    <row r="9983" customFormat="false" ht="15" hidden="false" customHeight="true" outlineLevel="0" collapsed="false"/>
    <row r="9984" customFormat="false" ht="15" hidden="false" customHeight="true" outlineLevel="0" collapsed="false"/>
    <row r="9985" customFormat="false" ht="15" hidden="false" customHeight="true" outlineLevel="0" collapsed="false"/>
    <row r="9986" customFormat="false" ht="15" hidden="false" customHeight="true" outlineLevel="0" collapsed="false"/>
    <row r="9987" customFormat="false" ht="15" hidden="false" customHeight="true" outlineLevel="0" collapsed="false"/>
    <row r="9988" customFormat="false" ht="15" hidden="false" customHeight="true" outlineLevel="0" collapsed="false"/>
    <row r="9989" customFormat="false" ht="15" hidden="false" customHeight="true" outlineLevel="0" collapsed="false"/>
    <row r="9990" customFormat="false" ht="15" hidden="false" customHeight="true" outlineLevel="0" collapsed="false"/>
    <row r="9991" customFormat="false" ht="15" hidden="false" customHeight="true" outlineLevel="0" collapsed="false"/>
    <row r="9992" customFormat="false" ht="15" hidden="false" customHeight="true" outlineLevel="0" collapsed="false"/>
    <row r="9993" customFormat="false" ht="15" hidden="false" customHeight="true" outlineLevel="0" collapsed="false"/>
    <row r="9994" customFormat="false" ht="15" hidden="false" customHeight="true" outlineLevel="0" collapsed="false"/>
    <row r="9995" customFormat="false" ht="15" hidden="false" customHeight="true" outlineLevel="0" collapsed="false"/>
    <row r="9996" customFormat="false" ht="15" hidden="false" customHeight="true" outlineLevel="0" collapsed="false"/>
    <row r="9997" customFormat="false" ht="15" hidden="false" customHeight="true" outlineLevel="0" collapsed="false"/>
    <row r="9998" customFormat="false" ht="15" hidden="false" customHeight="true" outlineLevel="0" collapsed="false"/>
    <row r="9999" customFormat="false" ht="15" hidden="false" customHeight="true" outlineLevel="0" collapsed="false"/>
    <row r="10000" customFormat="false" ht="15" hidden="false" customHeight="true" outlineLevel="0" collapsed="false"/>
    <row r="10001" customFormat="false" ht="15" hidden="false" customHeight="true" outlineLevel="0" collapsed="false"/>
    <row r="10002" customFormat="false" ht="15" hidden="false" customHeight="true" outlineLevel="0" collapsed="false"/>
    <row r="10003" customFormat="false" ht="15" hidden="false" customHeight="true" outlineLevel="0" collapsed="false"/>
    <row r="10004" customFormat="false" ht="15" hidden="false" customHeight="true" outlineLevel="0" collapsed="false"/>
    <row r="10005" customFormat="false" ht="15" hidden="false" customHeight="true" outlineLevel="0" collapsed="false"/>
    <row r="10006" customFormat="false" ht="15" hidden="false" customHeight="true" outlineLevel="0" collapsed="false"/>
    <row r="10007" customFormat="false" ht="15" hidden="false" customHeight="true" outlineLevel="0" collapsed="false"/>
    <row r="10008" customFormat="false" ht="15" hidden="false" customHeight="true" outlineLevel="0" collapsed="false"/>
    <row r="10009" customFormat="false" ht="15" hidden="false" customHeight="true" outlineLevel="0" collapsed="false"/>
    <row r="10010" customFormat="false" ht="15" hidden="false" customHeight="true" outlineLevel="0" collapsed="false"/>
    <row r="10011" customFormat="false" ht="15" hidden="false" customHeight="true" outlineLevel="0" collapsed="false"/>
    <row r="10012" customFormat="false" ht="15" hidden="false" customHeight="true" outlineLevel="0" collapsed="false"/>
    <row r="10013" customFormat="false" ht="15" hidden="false" customHeight="true" outlineLevel="0" collapsed="false"/>
    <row r="10014" customFormat="false" ht="15" hidden="false" customHeight="true" outlineLevel="0" collapsed="false"/>
    <row r="10015" customFormat="false" ht="15" hidden="false" customHeight="true" outlineLevel="0" collapsed="false"/>
    <row r="10016" customFormat="false" ht="15" hidden="false" customHeight="true" outlineLevel="0" collapsed="false"/>
    <row r="10017" customFormat="false" ht="15" hidden="false" customHeight="true" outlineLevel="0" collapsed="false"/>
    <row r="10018" customFormat="false" ht="15" hidden="false" customHeight="true" outlineLevel="0" collapsed="false"/>
    <row r="10019" customFormat="false" ht="15" hidden="false" customHeight="true" outlineLevel="0" collapsed="false"/>
    <row r="10020" customFormat="false" ht="15" hidden="false" customHeight="true" outlineLevel="0" collapsed="false"/>
    <row r="10021" customFormat="false" ht="15" hidden="false" customHeight="true" outlineLevel="0" collapsed="false"/>
    <row r="10022" customFormat="false" ht="15" hidden="false" customHeight="true" outlineLevel="0" collapsed="false"/>
    <row r="10023" customFormat="false" ht="15" hidden="false" customHeight="true" outlineLevel="0" collapsed="false"/>
    <row r="10024" customFormat="false" ht="15" hidden="false" customHeight="true" outlineLevel="0" collapsed="false"/>
    <row r="10025" customFormat="false" ht="15" hidden="false" customHeight="true" outlineLevel="0" collapsed="false"/>
    <row r="10026" customFormat="false" ht="15" hidden="false" customHeight="true" outlineLevel="0" collapsed="false"/>
    <row r="10027" customFormat="false" ht="15" hidden="false" customHeight="true" outlineLevel="0" collapsed="false"/>
    <row r="10028" customFormat="false" ht="15" hidden="false" customHeight="true" outlineLevel="0" collapsed="false"/>
    <row r="10029" customFormat="false" ht="15" hidden="false" customHeight="true" outlineLevel="0" collapsed="false"/>
    <row r="10030" customFormat="false" ht="15" hidden="false" customHeight="true" outlineLevel="0" collapsed="false"/>
    <row r="10031" customFormat="false" ht="15" hidden="false" customHeight="true" outlineLevel="0" collapsed="false"/>
    <row r="10032" customFormat="false" ht="15" hidden="false" customHeight="true" outlineLevel="0" collapsed="false"/>
    <row r="10033" customFormat="false" ht="15" hidden="false" customHeight="true" outlineLevel="0" collapsed="false"/>
    <row r="10034" customFormat="false" ht="15" hidden="false" customHeight="true" outlineLevel="0" collapsed="false"/>
    <row r="10035" customFormat="false" ht="15" hidden="false" customHeight="true" outlineLevel="0" collapsed="false"/>
    <row r="10036" customFormat="false" ht="15" hidden="false" customHeight="true" outlineLevel="0" collapsed="false"/>
    <row r="10037" customFormat="false" ht="15" hidden="false" customHeight="true" outlineLevel="0" collapsed="false"/>
    <row r="10038" customFormat="false" ht="15" hidden="false" customHeight="true" outlineLevel="0" collapsed="false"/>
    <row r="10039" customFormat="false" ht="15" hidden="false" customHeight="true" outlineLevel="0" collapsed="false"/>
    <row r="10040" customFormat="false" ht="15" hidden="false" customHeight="true" outlineLevel="0" collapsed="false"/>
    <row r="10041" customFormat="false" ht="15" hidden="false" customHeight="true" outlineLevel="0" collapsed="false"/>
    <row r="10042" customFormat="false" ht="15" hidden="false" customHeight="true" outlineLevel="0" collapsed="false"/>
    <row r="10043" customFormat="false" ht="15" hidden="false" customHeight="true" outlineLevel="0" collapsed="false"/>
    <row r="10044" customFormat="false" ht="15" hidden="false" customHeight="true" outlineLevel="0" collapsed="false"/>
    <row r="10045" customFormat="false" ht="15" hidden="false" customHeight="true" outlineLevel="0" collapsed="false"/>
    <row r="10046" customFormat="false" ht="15" hidden="false" customHeight="true" outlineLevel="0" collapsed="false"/>
    <row r="10047" customFormat="false" ht="15" hidden="false" customHeight="true" outlineLevel="0" collapsed="false"/>
    <row r="10048" customFormat="false" ht="15" hidden="false" customHeight="true" outlineLevel="0" collapsed="false"/>
    <row r="10049" customFormat="false" ht="15" hidden="false" customHeight="true" outlineLevel="0" collapsed="false"/>
    <row r="10050" customFormat="false" ht="15" hidden="false" customHeight="true" outlineLevel="0" collapsed="false"/>
    <row r="10051" customFormat="false" ht="15" hidden="false" customHeight="true" outlineLevel="0" collapsed="false"/>
    <row r="10052" customFormat="false" ht="15" hidden="false" customHeight="true" outlineLevel="0" collapsed="false"/>
    <row r="10053" customFormat="false" ht="15" hidden="false" customHeight="true" outlineLevel="0" collapsed="false"/>
    <row r="10054" customFormat="false" ht="15" hidden="false" customHeight="true" outlineLevel="0" collapsed="false"/>
    <row r="10055" customFormat="false" ht="15" hidden="false" customHeight="true" outlineLevel="0" collapsed="false"/>
    <row r="10056" customFormat="false" ht="15" hidden="false" customHeight="true" outlineLevel="0" collapsed="false"/>
    <row r="10057" customFormat="false" ht="15" hidden="false" customHeight="true" outlineLevel="0" collapsed="false"/>
    <row r="10058" customFormat="false" ht="15" hidden="false" customHeight="true" outlineLevel="0" collapsed="false"/>
    <row r="10059" customFormat="false" ht="15" hidden="false" customHeight="true" outlineLevel="0" collapsed="false"/>
    <row r="10060" customFormat="false" ht="15" hidden="false" customHeight="true" outlineLevel="0" collapsed="false"/>
    <row r="10061" customFormat="false" ht="15" hidden="false" customHeight="true" outlineLevel="0" collapsed="false"/>
    <row r="10062" customFormat="false" ht="15" hidden="false" customHeight="true" outlineLevel="0" collapsed="false"/>
    <row r="10063" customFormat="false" ht="15" hidden="false" customHeight="true" outlineLevel="0" collapsed="false"/>
    <row r="10064" customFormat="false" ht="15" hidden="false" customHeight="true" outlineLevel="0" collapsed="false"/>
    <row r="10065" customFormat="false" ht="15" hidden="false" customHeight="true" outlineLevel="0" collapsed="false"/>
    <row r="10066" customFormat="false" ht="15" hidden="false" customHeight="true" outlineLevel="0" collapsed="false"/>
    <row r="10067" customFormat="false" ht="15" hidden="false" customHeight="true" outlineLevel="0" collapsed="false"/>
    <row r="10068" customFormat="false" ht="15" hidden="false" customHeight="true" outlineLevel="0" collapsed="false"/>
    <row r="10069" customFormat="false" ht="15" hidden="false" customHeight="true" outlineLevel="0" collapsed="false"/>
    <row r="10070" customFormat="false" ht="15" hidden="false" customHeight="true" outlineLevel="0" collapsed="false"/>
    <row r="10071" customFormat="false" ht="15" hidden="false" customHeight="true" outlineLevel="0" collapsed="false"/>
    <row r="10072" customFormat="false" ht="15" hidden="false" customHeight="true" outlineLevel="0" collapsed="false"/>
    <row r="10073" customFormat="false" ht="15" hidden="false" customHeight="true" outlineLevel="0" collapsed="false"/>
    <row r="10074" customFormat="false" ht="15" hidden="false" customHeight="true" outlineLevel="0" collapsed="false"/>
    <row r="10075" customFormat="false" ht="15" hidden="false" customHeight="true" outlineLevel="0" collapsed="false"/>
    <row r="10076" customFormat="false" ht="15" hidden="false" customHeight="true" outlineLevel="0" collapsed="false"/>
    <row r="10077" customFormat="false" ht="15" hidden="false" customHeight="true" outlineLevel="0" collapsed="false"/>
    <row r="10078" customFormat="false" ht="15" hidden="false" customHeight="true" outlineLevel="0" collapsed="false"/>
    <row r="10079" customFormat="false" ht="15" hidden="false" customHeight="true" outlineLevel="0" collapsed="false"/>
    <row r="10080" customFormat="false" ht="15" hidden="false" customHeight="true" outlineLevel="0" collapsed="false"/>
    <row r="10081" customFormat="false" ht="15" hidden="false" customHeight="true" outlineLevel="0" collapsed="false"/>
    <row r="10082" customFormat="false" ht="15" hidden="false" customHeight="true" outlineLevel="0" collapsed="false"/>
    <row r="10083" customFormat="false" ht="15" hidden="false" customHeight="true" outlineLevel="0" collapsed="false"/>
    <row r="10084" customFormat="false" ht="15" hidden="false" customHeight="true" outlineLevel="0" collapsed="false"/>
    <row r="10085" customFormat="false" ht="15" hidden="false" customHeight="true" outlineLevel="0" collapsed="false"/>
    <row r="10086" customFormat="false" ht="15" hidden="false" customHeight="true" outlineLevel="0" collapsed="false"/>
    <row r="10087" customFormat="false" ht="15" hidden="false" customHeight="true" outlineLevel="0" collapsed="false"/>
    <row r="10088" customFormat="false" ht="15" hidden="false" customHeight="true" outlineLevel="0" collapsed="false"/>
    <row r="10089" customFormat="false" ht="15" hidden="false" customHeight="true" outlineLevel="0" collapsed="false"/>
    <row r="10090" customFormat="false" ht="15" hidden="false" customHeight="true" outlineLevel="0" collapsed="false"/>
    <row r="10091" customFormat="false" ht="15" hidden="false" customHeight="true" outlineLevel="0" collapsed="false"/>
    <row r="10092" customFormat="false" ht="15" hidden="false" customHeight="true" outlineLevel="0" collapsed="false"/>
    <row r="10093" customFormat="false" ht="15" hidden="false" customHeight="true" outlineLevel="0" collapsed="false"/>
    <row r="10094" customFormat="false" ht="15" hidden="false" customHeight="true" outlineLevel="0" collapsed="false"/>
    <row r="10095" customFormat="false" ht="15" hidden="false" customHeight="true" outlineLevel="0" collapsed="false"/>
    <row r="10096" customFormat="false" ht="15" hidden="false" customHeight="true" outlineLevel="0" collapsed="false"/>
    <row r="10097" customFormat="false" ht="15" hidden="false" customHeight="true" outlineLevel="0" collapsed="false"/>
    <row r="10098" customFormat="false" ht="15" hidden="false" customHeight="true" outlineLevel="0" collapsed="false"/>
    <row r="10099" customFormat="false" ht="15" hidden="false" customHeight="true" outlineLevel="0" collapsed="false"/>
    <row r="10100" customFormat="false" ht="15" hidden="false" customHeight="true" outlineLevel="0" collapsed="false"/>
    <row r="10101" customFormat="false" ht="15" hidden="false" customHeight="true" outlineLevel="0" collapsed="false"/>
    <row r="10102" customFormat="false" ht="15" hidden="false" customHeight="true" outlineLevel="0" collapsed="false"/>
    <row r="10103" customFormat="false" ht="15" hidden="false" customHeight="true" outlineLevel="0" collapsed="false"/>
    <row r="10104" customFormat="false" ht="15" hidden="false" customHeight="true" outlineLevel="0" collapsed="false"/>
    <row r="10105" customFormat="false" ht="15" hidden="false" customHeight="true" outlineLevel="0" collapsed="false"/>
    <row r="10106" customFormat="false" ht="15" hidden="false" customHeight="true" outlineLevel="0" collapsed="false"/>
    <row r="10107" customFormat="false" ht="15" hidden="false" customHeight="true" outlineLevel="0" collapsed="false"/>
    <row r="10108" customFormat="false" ht="15" hidden="false" customHeight="true" outlineLevel="0" collapsed="false"/>
    <row r="10109" customFormat="false" ht="15" hidden="false" customHeight="true" outlineLevel="0" collapsed="false"/>
    <row r="10110" customFormat="false" ht="15" hidden="false" customHeight="true" outlineLevel="0" collapsed="false"/>
    <row r="10111" customFormat="false" ht="15" hidden="false" customHeight="true" outlineLevel="0" collapsed="false"/>
    <row r="10112" customFormat="false" ht="15" hidden="false" customHeight="true" outlineLevel="0" collapsed="false"/>
    <row r="10113" customFormat="false" ht="15" hidden="false" customHeight="true" outlineLevel="0" collapsed="false"/>
    <row r="10114" customFormat="false" ht="15" hidden="false" customHeight="true" outlineLevel="0" collapsed="false"/>
    <row r="10115" customFormat="false" ht="15" hidden="false" customHeight="true" outlineLevel="0" collapsed="false"/>
    <row r="10116" customFormat="false" ht="15" hidden="false" customHeight="true" outlineLevel="0" collapsed="false"/>
    <row r="10117" customFormat="false" ht="15" hidden="false" customHeight="true" outlineLevel="0" collapsed="false"/>
    <row r="10118" customFormat="false" ht="15" hidden="false" customHeight="true" outlineLevel="0" collapsed="false"/>
    <row r="10119" customFormat="false" ht="15" hidden="false" customHeight="true" outlineLevel="0" collapsed="false"/>
    <row r="10120" customFormat="false" ht="15" hidden="false" customHeight="true" outlineLevel="0" collapsed="false"/>
    <row r="10121" customFormat="false" ht="15" hidden="false" customHeight="true" outlineLevel="0" collapsed="false"/>
    <row r="10122" customFormat="false" ht="15" hidden="false" customHeight="true" outlineLevel="0" collapsed="false"/>
    <row r="10123" customFormat="false" ht="15" hidden="false" customHeight="true" outlineLevel="0" collapsed="false"/>
    <row r="10124" customFormat="false" ht="15" hidden="false" customHeight="true" outlineLevel="0" collapsed="false"/>
    <row r="10125" customFormat="false" ht="15" hidden="false" customHeight="true" outlineLevel="0" collapsed="false"/>
    <row r="10126" customFormat="false" ht="15" hidden="false" customHeight="true" outlineLevel="0" collapsed="false"/>
    <row r="10127" customFormat="false" ht="15" hidden="false" customHeight="true" outlineLevel="0" collapsed="false"/>
    <row r="10128" customFormat="false" ht="15" hidden="false" customHeight="true" outlineLevel="0" collapsed="false"/>
    <row r="10129" customFormat="false" ht="15" hidden="false" customHeight="true" outlineLevel="0" collapsed="false"/>
    <row r="10130" customFormat="false" ht="15" hidden="false" customHeight="true" outlineLevel="0" collapsed="false"/>
    <row r="10131" customFormat="false" ht="15" hidden="false" customHeight="true" outlineLevel="0" collapsed="false"/>
    <row r="10132" customFormat="false" ht="15" hidden="false" customHeight="true" outlineLevel="0" collapsed="false"/>
    <row r="10133" customFormat="false" ht="15" hidden="false" customHeight="true" outlineLevel="0" collapsed="false"/>
    <row r="10134" customFormat="false" ht="15" hidden="false" customHeight="true" outlineLevel="0" collapsed="false"/>
    <row r="10135" customFormat="false" ht="15" hidden="false" customHeight="true" outlineLevel="0" collapsed="false"/>
    <row r="10136" customFormat="false" ht="15" hidden="false" customHeight="true" outlineLevel="0" collapsed="false"/>
    <row r="10137" customFormat="false" ht="15" hidden="false" customHeight="true" outlineLevel="0" collapsed="false"/>
    <row r="10138" customFormat="false" ht="15" hidden="false" customHeight="true" outlineLevel="0" collapsed="false"/>
    <row r="10139" customFormat="false" ht="15" hidden="false" customHeight="true" outlineLevel="0" collapsed="false"/>
    <row r="10140" customFormat="false" ht="15" hidden="false" customHeight="true" outlineLevel="0" collapsed="false"/>
    <row r="10141" customFormat="false" ht="15" hidden="false" customHeight="true" outlineLevel="0" collapsed="false"/>
    <row r="10142" customFormat="false" ht="15" hidden="false" customHeight="true" outlineLevel="0" collapsed="false"/>
    <row r="10143" customFormat="false" ht="15" hidden="false" customHeight="true" outlineLevel="0" collapsed="false"/>
    <row r="10144" customFormat="false" ht="15" hidden="false" customHeight="true" outlineLevel="0" collapsed="false"/>
    <row r="10145" customFormat="false" ht="15" hidden="false" customHeight="true" outlineLevel="0" collapsed="false"/>
    <row r="10146" customFormat="false" ht="15" hidden="false" customHeight="true" outlineLevel="0" collapsed="false"/>
    <row r="10147" customFormat="false" ht="15" hidden="false" customHeight="true" outlineLevel="0" collapsed="false"/>
    <row r="10148" customFormat="false" ht="15" hidden="false" customHeight="true" outlineLevel="0" collapsed="false"/>
    <row r="10149" customFormat="false" ht="15" hidden="false" customHeight="true" outlineLevel="0" collapsed="false"/>
    <row r="10150" customFormat="false" ht="15" hidden="false" customHeight="true" outlineLevel="0" collapsed="false"/>
    <row r="10151" customFormat="false" ht="15" hidden="false" customHeight="true" outlineLevel="0" collapsed="false"/>
    <row r="10152" customFormat="false" ht="15" hidden="false" customHeight="true" outlineLevel="0" collapsed="false"/>
    <row r="10153" customFormat="false" ht="15" hidden="false" customHeight="true" outlineLevel="0" collapsed="false"/>
    <row r="10154" customFormat="false" ht="15" hidden="false" customHeight="true" outlineLevel="0" collapsed="false"/>
    <row r="10155" customFormat="false" ht="15" hidden="false" customHeight="true" outlineLevel="0" collapsed="false"/>
    <row r="10156" customFormat="false" ht="15" hidden="false" customHeight="true" outlineLevel="0" collapsed="false"/>
    <row r="10157" customFormat="false" ht="15" hidden="false" customHeight="true" outlineLevel="0" collapsed="false"/>
    <row r="10158" customFormat="false" ht="15" hidden="false" customHeight="true" outlineLevel="0" collapsed="false"/>
    <row r="10159" customFormat="false" ht="15" hidden="false" customHeight="true" outlineLevel="0" collapsed="false"/>
    <row r="10160" customFormat="false" ht="15" hidden="false" customHeight="true" outlineLevel="0" collapsed="false"/>
    <row r="10161" customFormat="false" ht="15" hidden="false" customHeight="true" outlineLevel="0" collapsed="false"/>
    <row r="10162" customFormat="false" ht="15" hidden="false" customHeight="true" outlineLevel="0" collapsed="false"/>
    <row r="10163" customFormat="false" ht="15" hidden="false" customHeight="true" outlineLevel="0" collapsed="false"/>
    <row r="10164" customFormat="false" ht="15" hidden="false" customHeight="true" outlineLevel="0" collapsed="false"/>
    <row r="10165" customFormat="false" ht="15" hidden="false" customHeight="true" outlineLevel="0" collapsed="false"/>
    <row r="10166" customFormat="false" ht="15" hidden="false" customHeight="true" outlineLevel="0" collapsed="false"/>
    <row r="10167" customFormat="false" ht="15" hidden="false" customHeight="true" outlineLevel="0" collapsed="false"/>
    <row r="10168" customFormat="false" ht="15" hidden="false" customHeight="true" outlineLevel="0" collapsed="false"/>
    <row r="10169" customFormat="false" ht="15" hidden="false" customHeight="true" outlineLevel="0" collapsed="false"/>
    <row r="10170" customFormat="false" ht="15" hidden="false" customHeight="true" outlineLevel="0" collapsed="false"/>
    <row r="10171" customFormat="false" ht="15" hidden="false" customHeight="true" outlineLevel="0" collapsed="false"/>
    <row r="10172" customFormat="false" ht="15" hidden="false" customHeight="true" outlineLevel="0" collapsed="false"/>
    <row r="10173" customFormat="false" ht="15" hidden="false" customHeight="true" outlineLevel="0" collapsed="false"/>
    <row r="10174" customFormat="false" ht="15" hidden="false" customHeight="true" outlineLevel="0" collapsed="false"/>
    <row r="10175" customFormat="false" ht="15" hidden="false" customHeight="true" outlineLevel="0" collapsed="false"/>
    <row r="10176" customFormat="false" ht="15" hidden="false" customHeight="true" outlineLevel="0" collapsed="false"/>
    <row r="10177" customFormat="false" ht="15" hidden="false" customHeight="true" outlineLevel="0" collapsed="false"/>
    <row r="10178" customFormat="false" ht="15" hidden="false" customHeight="true" outlineLevel="0" collapsed="false"/>
    <row r="10179" customFormat="false" ht="15" hidden="false" customHeight="true" outlineLevel="0" collapsed="false"/>
    <row r="10180" customFormat="false" ht="15" hidden="false" customHeight="true" outlineLevel="0" collapsed="false"/>
    <row r="10181" customFormat="false" ht="15" hidden="false" customHeight="true" outlineLevel="0" collapsed="false"/>
    <row r="10182" customFormat="false" ht="15" hidden="false" customHeight="true" outlineLevel="0" collapsed="false"/>
    <row r="10183" customFormat="false" ht="15" hidden="false" customHeight="true" outlineLevel="0" collapsed="false"/>
    <row r="10184" customFormat="false" ht="15" hidden="false" customHeight="true" outlineLevel="0" collapsed="false"/>
    <row r="10185" customFormat="false" ht="15" hidden="false" customHeight="true" outlineLevel="0" collapsed="false"/>
    <row r="10186" customFormat="false" ht="15" hidden="false" customHeight="true" outlineLevel="0" collapsed="false"/>
    <row r="10187" customFormat="false" ht="15" hidden="false" customHeight="true" outlineLevel="0" collapsed="false"/>
    <row r="10188" customFormat="false" ht="15" hidden="false" customHeight="true" outlineLevel="0" collapsed="false"/>
    <row r="10189" customFormat="false" ht="15" hidden="false" customHeight="true" outlineLevel="0" collapsed="false"/>
    <row r="10190" customFormat="false" ht="15" hidden="false" customHeight="true" outlineLevel="0" collapsed="false"/>
    <row r="10191" customFormat="false" ht="15" hidden="false" customHeight="true" outlineLevel="0" collapsed="false"/>
    <row r="10192" customFormat="false" ht="15" hidden="false" customHeight="true" outlineLevel="0" collapsed="false"/>
    <row r="10193" customFormat="false" ht="15" hidden="false" customHeight="true" outlineLevel="0" collapsed="false"/>
    <row r="10194" customFormat="false" ht="15" hidden="false" customHeight="true" outlineLevel="0" collapsed="false"/>
    <row r="10195" customFormat="false" ht="15" hidden="false" customHeight="true" outlineLevel="0" collapsed="false"/>
    <row r="10196" customFormat="false" ht="15" hidden="false" customHeight="true" outlineLevel="0" collapsed="false"/>
    <row r="10197" customFormat="false" ht="15" hidden="false" customHeight="true" outlineLevel="0" collapsed="false"/>
    <row r="10198" customFormat="false" ht="15" hidden="false" customHeight="true" outlineLevel="0" collapsed="false"/>
    <row r="10199" customFormat="false" ht="15" hidden="false" customHeight="true" outlineLevel="0" collapsed="false"/>
    <row r="10200" customFormat="false" ht="15" hidden="false" customHeight="true" outlineLevel="0" collapsed="false"/>
    <row r="10201" customFormat="false" ht="15" hidden="false" customHeight="true" outlineLevel="0" collapsed="false"/>
    <row r="10202" customFormat="false" ht="15" hidden="false" customHeight="true" outlineLevel="0" collapsed="false"/>
    <row r="10203" customFormat="false" ht="15" hidden="false" customHeight="true" outlineLevel="0" collapsed="false"/>
    <row r="10204" customFormat="false" ht="15" hidden="false" customHeight="true" outlineLevel="0" collapsed="false"/>
    <row r="10205" customFormat="false" ht="15" hidden="false" customHeight="true" outlineLevel="0" collapsed="false"/>
    <row r="10206" customFormat="false" ht="15" hidden="false" customHeight="true" outlineLevel="0" collapsed="false"/>
    <row r="10207" customFormat="false" ht="15" hidden="false" customHeight="true" outlineLevel="0" collapsed="false"/>
    <row r="10208" customFormat="false" ht="15" hidden="false" customHeight="true" outlineLevel="0" collapsed="false"/>
    <row r="10209" customFormat="false" ht="15" hidden="false" customHeight="true" outlineLevel="0" collapsed="false"/>
    <row r="10210" customFormat="false" ht="15" hidden="false" customHeight="true" outlineLevel="0" collapsed="false"/>
    <row r="10211" customFormat="false" ht="15" hidden="false" customHeight="true" outlineLevel="0" collapsed="false"/>
    <row r="10212" customFormat="false" ht="15" hidden="false" customHeight="true" outlineLevel="0" collapsed="false"/>
    <row r="10213" customFormat="false" ht="15" hidden="false" customHeight="true" outlineLevel="0" collapsed="false"/>
    <row r="10214" customFormat="false" ht="15" hidden="false" customHeight="true" outlineLevel="0" collapsed="false"/>
    <row r="10215" customFormat="false" ht="15" hidden="false" customHeight="true" outlineLevel="0" collapsed="false"/>
    <row r="10216" customFormat="false" ht="15" hidden="false" customHeight="true" outlineLevel="0" collapsed="false"/>
    <row r="10217" customFormat="false" ht="15" hidden="false" customHeight="true" outlineLevel="0" collapsed="false"/>
    <row r="10218" customFormat="false" ht="15" hidden="false" customHeight="true" outlineLevel="0" collapsed="false"/>
    <row r="10219" customFormat="false" ht="15" hidden="false" customHeight="true" outlineLevel="0" collapsed="false"/>
    <row r="10220" customFormat="false" ht="15" hidden="false" customHeight="true" outlineLevel="0" collapsed="false"/>
    <row r="10221" customFormat="false" ht="15" hidden="false" customHeight="true" outlineLevel="0" collapsed="false"/>
    <row r="10222" customFormat="false" ht="15" hidden="false" customHeight="true" outlineLevel="0" collapsed="false"/>
    <row r="10223" customFormat="false" ht="15" hidden="false" customHeight="true" outlineLevel="0" collapsed="false"/>
    <row r="10224" customFormat="false" ht="15" hidden="false" customHeight="true" outlineLevel="0" collapsed="false"/>
    <row r="10225" customFormat="false" ht="15" hidden="false" customHeight="true" outlineLevel="0" collapsed="false"/>
    <row r="10226" customFormat="false" ht="15" hidden="false" customHeight="true" outlineLevel="0" collapsed="false"/>
    <row r="10227" customFormat="false" ht="15" hidden="false" customHeight="true" outlineLevel="0" collapsed="false"/>
    <row r="10228" customFormat="false" ht="15" hidden="false" customHeight="true" outlineLevel="0" collapsed="false"/>
    <row r="10229" customFormat="false" ht="15" hidden="false" customHeight="true" outlineLevel="0" collapsed="false"/>
    <row r="10230" customFormat="false" ht="15" hidden="false" customHeight="true" outlineLevel="0" collapsed="false"/>
    <row r="10231" customFormat="false" ht="15" hidden="false" customHeight="true" outlineLevel="0" collapsed="false"/>
    <row r="10232" customFormat="false" ht="15" hidden="false" customHeight="true" outlineLevel="0" collapsed="false"/>
    <row r="10233" customFormat="false" ht="15" hidden="false" customHeight="true" outlineLevel="0" collapsed="false"/>
    <row r="10234" customFormat="false" ht="15" hidden="false" customHeight="true" outlineLevel="0" collapsed="false"/>
    <row r="10235" customFormat="false" ht="15" hidden="false" customHeight="true" outlineLevel="0" collapsed="false"/>
    <row r="10236" customFormat="false" ht="15" hidden="false" customHeight="true" outlineLevel="0" collapsed="false"/>
    <row r="10237" customFormat="false" ht="15" hidden="false" customHeight="true" outlineLevel="0" collapsed="false"/>
    <row r="10238" customFormat="false" ht="15" hidden="false" customHeight="true" outlineLevel="0" collapsed="false"/>
    <row r="10239" customFormat="false" ht="15" hidden="false" customHeight="true" outlineLevel="0" collapsed="false"/>
    <row r="10240" customFormat="false" ht="15" hidden="false" customHeight="true" outlineLevel="0" collapsed="false"/>
    <row r="10241" customFormat="false" ht="15" hidden="false" customHeight="true" outlineLevel="0" collapsed="false"/>
    <row r="10242" customFormat="false" ht="15" hidden="false" customHeight="true" outlineLevel="0" collapsed="false"/>
    <row r="10243" customFormat="false" ht="15" hidden="false" customHeight="true" outlineLevel="0" collapsed="false"/>
    <row r="10244" customFormat="false" ht="15" hidden="false" customHeight="true" outlineLevel="0" collapsed="false"/>
    <row r="10245" customFormat="false" ht="15" hidden="false" customHeight="true" outlineLevel="0" collapsed="false"/>
    <row r="10246" customFormat="false" ht="15" hidden="false" customHeight="true" outlineLevel="0" collapsed="false"/>
    <row r="10247" customFormat="false" ht="15" hidden="false" customHeight="true" outlineLevel="0" collapsed="false"/>
    <row r="10248" customFormat="false" ht="15" hidden="false" customHeight="true" outlineLevel="0" collapsed="false"/>
    <row r="10249" customFormat="false" ht="15" hidden="false" customHeight="true" outlineLevel="0" collapsed="false"/>
    <row r="10250" customFormat="false" ht="15" hidden="false" customHeight="true" outlineLevel="0" collapsed="false"/>
    <row r="10251" customFormat="false" ht="15" hidden="false" customHeight="true" outlineLevel="0" collapsed="false"/>
    <row r="10252" customFormat="false" ht="15" hidden="false" customHeight="true" outlineLevel="0" collapsed="false"/>
    <row r="10253" customFormat="false" ht="15" hidden="false" customHeight="true" outlineLevel="0" collapsed="false"/>
    <row r="10254" customFormat="false" ht="15" hidden="false" customHeight="true" outlineLevel="0" collapsed="false"/>
    <row r="10255" customFormat="false" ht="15" hidden="false" customHeight="true" outlineLevel="0" collapsed="false"/>
    <row r="10256" customFormat="false" ht="15" hidden="false" customHeight="true" outlineLevel="0" collapsed="false"/>
    <row r="10257" customFormat="false" ht="15" hidden="false" customHeight="true" outlineLevel="0" collapsed="false"/>
    <row r="10258" customFormat="false" ht="15" hidden="false" customHeight="true" outlineLevel="0" collapsed="false"/>
    <row r="10259" customFormat="false" ht="15" hidden="false" customHeight="true" outlineLevel="0" collapsed="false"/>
    <row r="10260" customFormat="false" ht="15" hidden="false" customHeight="true" outlineLevel="0" collapsed="false"/>
    <row r="10261" customFormat="false" ht="15" hidden="false" customHeight="true" outlineLevel="0" collapsed="false"/>
    <row r="10262" customFormat="false" ht="15" hidden="false" customHeight="true" outlineLevel="0" collapsed="false"/>
    <row r="10263" customFormat="false" ht="15" hidden="false" customHeight="true" outlineLevel="0" collapsed="false"/>
    <row r="10264" customFormat="false" ht="15" hidden="false" customHeight="true" outlineLevel="0" collapsed="false"/>
    <row r="10265" customFormat="false" ht="15" hidden="false" customHeight="true" outlineLevel="0" collapsed="false"/>
    <row r="10266" customFormat="false" ht="15" hidden="false" customHeight="true" outlineLevel="0" collapsed="false"/>
    <row r="10267" customFormat="false" ht="15" hidden="false" customHeight="true" outlineLevel="0" collapsed="false"/>
    <row r="10268" customFormat="false" ht="15" hidden="false" customHeight="true" outlineLevel="0" collapsed="false"/>
    <row r="10269" customFormat="false" ht="15" hidden="false" customHeight="true" outlineLevel="0" collapsed="false"/>
    <row r="10270" customFormat="false" ht="15" hidden="false" customHeight="true" outlineLevel="0" collapsed="false"/>
    <row r="10271" customFormat="false" ht="15" hidden="false" customHeight="true" outlineLevel="0" collapsed="false"/>
    <row r="10272" customFormat="false" ht="15" hidden="false" customHeight="true" outlineLevel="0" collapsed="false"/>
    <row r="10273" customFormat="false" ht="15" hidden="false" customHeight="true" outlineLevel="0" collapsed="false"/>
    <row r="10274" customFormat="false" ht="15" hidden="false" customHeight="true" outlineLevel="0" collapsed="false"/>
    <row r="10275" customFormat="false" ht="15" hidden="false" customHeight="true" outlineLevel="0" collapsed="false"/>
    <row r="10276" customFormat="false" ht="15" hidden="false" customHeight="true" outlineLevel="0" collapsed="false"/>
    <row r="10277" customFormat="false" ht="15" hidden="false" customHeight="true" outlineLevel="0" collapsed="false"/>
    <row r="10278" customFormat="false" ht="15" hidden="false" customHeight="true" outlineLevel="0" collapsed="false"/>
    <row r="10279" customFormat="false" ht="15" hidden="false" customHeight="true" outlineLevel="0" collapsed="false"/>
    <row r="10280" customFormat="false" ht="15" hidden="false" customHeight="true" outlineLevel="0" collapsed="false"/>
    <row r="10281" customFormat="false" ht="15" hidden="false" customHeight="true" outlineLevel="0" collapsed="false"/>
    <row r="10282" customFormat="false" ht="15" hidden="false" customHeight="true" outlineLevel="0" collapsed="false"/>
    <row r="10283" customFormat="false" ht="15" hidden="false" customHeight="true" outlineLevel="0" collapsed="false"/>
    <row r="10284" customFormat="false" ht="15" hidden="false" customHeight="true" outlineLevel="0" collapsed="false"/>
    <row r="10285" customFormat="false" ht="15" hidden="false" customHeight="true" outlineLevel="0" collapsed="false"/>
    <row r="10286" customFormat="false" ht="15" hidden="false" customHeight="true" outlineLevel="0" collapsed="false"/>
    <row r="10287" customFormat="false" ht="15" hidden="false" customHeight="true" outlineLevel="0" collapsed="false"/>
    <row r="10288" customFormat="false" ht="15" hidden="false" customHeight="true" outlineLevel="0" collapsed="false"/>
    <row r="10289" customFormat="false" ht="15" hidden="false" customHeight="true" outlineLevel="0" collapsed="false"/>
    <row r="10290" customFormat="false" ht="15" hidden="false" customHeight="true" outlineLevel="0" collapsed="false"/>
    <row r="10291" customFormat="false" ht="15" hidden="false" customHeight="true" outlineLevel="0" collapsed="false"/>
    <row r="10292" customFormat="false" ht="15" hidden="false" customHeight="true" outlineLevel="0" collapsed="false"/>
    <row r="10293" customFormat="false" ht="15" hidden="false" customHeight="true" outlineLevel="0" collapsed="false"/>
    <row r="10294" customFormat="false" ht="15" hidden="false" customHeight="true" outlineLevel="0" collapsed="false"/>
    <row r="10295" customFormat="false" ht="15" hidden="false" customHeight="true" outlineLevel="0" collapsed="false"/>
    <row r="10296" customFormat="false" ht="15" hidden="false" customHeight="true" outlineLevel="0" collapsed="false"/>
    <row r="10297" customFormat="false" ht="15" hidden="false" customHeight="true" outlineLevel="0" collapsed="false"/>
    <row r="10298" customFormat="false" ht="15" hidden="false" customHeight="true" outlineLevel="0" collapsed="false"/>
    <row r="10299" customFormat="false" ht="15" hidden="false" customHeight="true" outlineLevel="0" collapsed="false"/>
    <row r="10300" customFormat="false" ht="15" hidden="false" customHeight="true" outlineLevel="0" collapsed="false"/>
    <row r="10301" customFormat="false" ht="15" hidden="false" customHeight="true" outlineLevel="0" collapsed="false"/>
    <row r="10302" customFormat="false" ht="15" hidden="false" customHeight="true" outlineLevel="0" collapsed="false"/>
    <row r="10303" customFormat="false" ht="15" hidden="false" customHeight="true" outlineLevel="0" collapsed="false"/>
    <row r="10304" customFormat="false" ht="15" hidden="false" customHeight="true" outlineLevel="0" collapsed="false"/>
    <row r="10305" customFormat="false" ht="15" hidden="false" customHeight="true" outlineLevel="0" collapsed="false"/>
    <row r="10306" customFormat="false" ht="15" hidden="false" customHeight="true" outlineLevel="0" collapsed="false"/>
    <row r="10307" customFormat="false" ht="15" hidden="false" customHeight="true" outlineLevel="0" collapsed="false"/>
    <row r="10308" customFormat="false" ht="15" hidden="false" customHeight="true" outlineLevel="0" collapsed="false"/>
    <row r="10309" customFormat="false" ht="15" hidden="false" customHeight="true" outlineLevel="0" collapsed="false"/>
    <row r="10310" customFormat="false" ht="15" hidden="false" customHeight="true" outlineLevel="0" collapsed="false"/>
    <row r="10311" customFormat="false" ht="15" hidden="false" customHeight="true" outlineLevel="0" collapsed="false"/>
    <row r="10312" customFormat="false" ht="15" hidden="false" customHeight="true" outlineLevel="0" collapsed="false"/>
    <row r="10313" customFormat="false" ht="15" hidden="false" customHeight="true" outlineLevel="0" collapsed="false"/>
    <row r="10314" customFormat="false" ht="15" hidden="false" customHeight="true" outlineLevel="0" collapsed="false"/>
    <row r="10315" customFormat="false" ht="15" hidden="false" customHeight="true" outlineLevel="0" collapsed="false"/>
    <row r="10316" customFormat="false" ht="15" hidden="false" customHeight="true" outlineLevel="0" collapsed="false"/>
    <row r="10317" customFormat="false" ht="15" hidden="false" customHeight="true" outlineLevel="0" collapsed="false"/>
    <row r="10318" customFormat="false" ht="15" hidden="false" customHeight="true" outlineLevel="0" collapsed="false"/>
    <row r="10319" customFormat="false" ht="15" hidden="false" customHeight="true" outlineLevel="0" collapsed="false"/>
    <row r="10320" customFormat="false" ht="15" hidden="false" customHeight="true" outlineLevel="0" collapsed="false"/>
    <row r="10321" customFormat="false" ht="15" hidden="false" customHeight="true" outlineLevel="0" collapsed="false"/>
    <row r="10322" customFormat="false" ht="15" hidden="false" customHeight="true" outlineLevel="0" collapsed="false"/>
    <row r="10323" customFormat="false" ht="15" hidden="false" customHeight="true" outlineLevel="0" collapsed="false"/>
    <row r="10324" customFormat="false" ht="15" hidden="false" customHeight="true" outlineLevel="0" collapsed="false"/>
    <row r="10325" customFormat="false" ht="15" hidden="false" customHeight="true" outlineLevel="0" collapsed="false"/>
    <row r="10326" customFormat="false" ht="15" hidden="false" customHeight="true" outlineLevel="0" collapsed="false"/>
    <row r="10327" customFormat="false" ht="15" hidden="false" customHeight="true" outlineLevel="0" collapsed="false"/>
    <row r="10328" customFormat="false" ht="15" hidden="false" customHeight="true" outlineLevel="0" collapsed="false"/>
    <row r="10329" customFormat="false" ht="15" hidden="false" customHeight="true" outlineLevel="0" collapsed="false"/>
    <row r="10330" customFormat="false" ht="15" hidden="false" customHeight="true" outlineLevel="0" collapsed="false"/>
    <row r="10331" customFormat="false" ht="15" hidden="false" customHeight="true" outlineLevel="0" collapsed="false"/>
    <row r="10332" customFormat="false" ht="15" hidden="false" customHeight="true" outlineLevel="0" collapsed="false"/>
    <row r="10333" customFormat="false" ht="15" hidden="false" customHeight="true" outlineLevel="0" collapsed="false"/>
    <row r="10334" customFormat="false" ht="15" hidden="false" customHeight="true" outlineLevel="0" collapsed="false"/>
    <row r="10335" customFormat="false" ht="15" hidden="false" customHeight="true" outlineLevel="0" collapsed="false"/>
    <row r="10336" customFormat="false" ht="15" hidden="false" customHeight="true" outlineLevel="0" collapsed="false"/>
    <row r="10337" customFormat="false" ht="15" hidden="false" customHeight="true" outlineLevel="0" collapsed="false"/>
    <row r="10338" customFormat="false" ht="15" hidden="false" customHeight="true" outlineLevel="0" collapsed="false"/>
    <row r="10339" customFormat="false" ht="15" hidden="false" customHeight="true" outlineLevel="0" collapsed="false"/>
    <row r="10340" customFormat="false" ht="15" hidden="false" customHeight="true" outlineLevel="0" collapsed="false"/>
    <row r="10341" customFormat="false" ht="15" hidden="false" customHeight="true" outlineLevel="0" collapsed="false"/>
    <row r="10342" customFormat="false" ht="15" hidden="false" customHeight="true" outlineLevel="0" collapsed="false"/>
    <row r="10343" customFormat="false" ht="15" hidden="false" customHeight="true" outlineLevel="0" collapsed="false"/>
    <row r="10344" customFormat="false" ht="15" hidden="false" customHeight="true" outlineLevel="0" collapsed="false"/>
    <row r="10345" customFormat="false" ht="15" hidden="false" customHeight="true" outlineLevel="0" collapsed="false"/>
    <row r="10346" customFormat="false" ht="15" hidden="false" customHeight="true" outlineLevel="0" collapsed="false"/>
    <row r="10347" customFormat="false" ht="15" hidden="false" customHeight="true" outlineLevel="0" collapsed="false"/>
    <row r="10348" customFormat="false" ht="15" hidden="false" customHeight="true" outlineLevel="0" collapsed="false"/>
    <row r="10349" customFormat="false" ht="15" hidden="false" customHeight="true" outlineLevel="0" collapsed="false"/>
    <row r="10350" customFormat="false" ht="15" hidden="false" customHeight="true" outlineLevel="0" collapsed="false"/>
    <row r="10351" customFormat="false" ht="15" hidden="false" customHeight="true" outlineLevel="0" collapsed="false"/>
    <row r="10352" customFormat="false" ht="15" hidden="false" customHeight="true" outlineLevel="0" collapsed="false"/>
    <row r="10353" customFormat="false" ht="15" hidden="false" customHeight="true" outlineLevel="0" collapsed="false"/>
    <row r="10354" customFormat="false" ht="15" hidden="false" customHeight="true" outlineLevel="0" collapsed="false"/>
    <row r="10355" customFormat="false" ht="15" hidden="false" customHeight="true" outlineLevel="0" collapsed="false"/>
    <row r="10356" customFormat="false" ht="15" hidden="false" customHeight="true" outlineLevel="0" collapsed="false"/>
    <row r="10357" customFormat="false" ht="15" hidden="false" customHeight="true" outlineLevel="0" collapsed="false"/>
    <row r="10358" customFormat="false" ht="15" hidden="false" customHeight="true" outlineLevel="0" collapsed="false"/>
    <row r="10359" customFormat="false" ht="15" hidden="false" customHeight="true" outlineLevel="0" collapsed="false"/>
    <row r="10360" customFormat="false" ht="15" hidden="false" customHeight="true" outlineLevel="0" collapsed="false"/>
    <row r="10361" customFormat="false" ht="15" hidden="false" customHeight="true" outlineLevel="0" collapsed="false"/>
    <row r="10362" customFormat="false" ht="15" hidden="false" customHeight="true" outlineLevel="0" collapsed="false"/>
    <row r="10363" customFormat="false" ht="15" hidden="false" customHeight="true" outlineLevel="0" collapsed="false"/>
    <row r="10364" customFormat="false" ht="15" hidden="false" customHeight="true" outlineLevel="0" collapsed="false"/>
    <row r="10365" customFormat="false" ht="15" hidden="false" customHeight="true" outlineLevel="0" collapsed="false"/>
    <row r="10366" customFormat="false" ht="15" hidden="false" customHeight="true" outlineLevel="0" collapsed="false"/>
    <row r="10367" customFormat="false" ht="15" hidden="false" customHeight="true" outlineLevel="0" collapsed="false"/>
    <row r="10368" customFormat="false" ht="15" hidden="false" customHeight="true" outlineLevel="0" collapsed="false"/>
    <row r="10369" customFormat="false" ht="15" hidden="false" customHeight="true" outlineLevel="0" collapsed="false"/>
    <row r="10370" customFormat="false" ht="15" hidden="false" customHeight="true" outlineLevel="0" collapsed="false"/>
    <row r="10371" customFormat="false" ht="15" hidden="false" customHeight="true" outlineLevel="0" collapsed="false"/>
    <row r="10372" customFormat="false" ht="15" hidden="false" customHeight="true" outlineLevel="0" collapsed="false"/>
    <row r="10373" customFormat="false" ht="15" hidden="false" customHeight="true" outlineLevel="0" collapsed="false"/>
    <row r="10374" customFormat="false" ht="15" hidden="false" customHeight="true" outlineLevel="0" collapsed="false"/>
    <row r="10375" customFormat="false" ht="15" hidden="false" customHeight="true" outlineLevel="0" collapsed="false"/>
    <row r="10376" customFormat="false" ht="15" hidden="false" customHeight="true" outlineLevel="0" collapsed="false"/>
    <row r="10377" customFormat="false" ht="15" hidden="false" customHeight="true" outlineLevel="0" collapsed="false"/>
    <row r="10378" customFormat="false" ht="15" hidden="false" customHeight="true" outlineLevel="0" collapsed="false"/>
    <row r="10379" customFormat="false" ht="15" hidden="false" customHeight="true" outlineLevel="0" collapsed="false"/>
    <row r="10380" customFormat="false" ht="15" hidden="false" customHeight="true" outlineLevel="0" collapsed="false"/>
    <row r="10381" customFormat="false" ht="15" hidden="false" customHeight="true" outlineLevel="0" collapsed="false"/>
    <row r="10382" customFormat="false" ht="15" hidden="false" customHeight="true" outlineLevel="0" collapsed="false"/>
    <row r="10383" customFormat="false" ht="15" hidden="false" customHeight="true" outlineLevel="0" collapsed="false"/>
    <row r="10384" customFormat="false" ht="15" hidden="false" customHeight="true" outlineLevel="0" collapsed="false"/>
    <row r="10385" customFormat="false" ht="15" hidden="false" customHeight="true" outlineLevel="0" collapsed="false"/>
    <row r="10386" customFormat="false" ht="15" hidden="false" customHeight="true" outlineLevel="0" collapsed="false"/>
    <row r="10387" customFormat="false" ht="15" hidden="false" customHeight="true" outlineLevel="0" collapsed="false"/>
    <row r="10388" customFormat="false" ht="15" hidden="false" customHeight="true" outlineLevel="0" collapsed="false"/>
    <row r="10389" customFormat="false" ht="15" hidden="false" customHeight="true" outlineLevel="0" collapsed="false"/>
    <row r="10390" customFormat="false" ht="15" hidden="false" customHeight="true" outlineLevel="0" collapsed="false"/>
    <row r="10391" customFormat="false" ht="15" hidden="false" customHeight="true" outlineLevel="0" collapsed="false"/>
    <row r="10392" customFormat="false" ht="15" hidden="false" customHeight="true" outlineLevel="0" collapsed="false"/>
    <row r="10393" customFormat="false" ht="15" hidden="false" customHeight="true" outlineLevel="0" collapsed="false"/>
    <row r="10394" customFormat="false" ht="15" hidden="false" customHeight="true" outlineLevel="0" collapsed="false"/>
    <row r="10395" customFormat="false" ht="15" hidden="false" customHeight="true" outlineLevel="0" collapsed="false"/>
    <row r="10396" customFormat="false" ht="15" hidden="false" customHeight="true" outlineLevel="0" collapsed="false"/>
    <row r="10397" customFormat="false" ht="15" hidden="false" customHeight="true" outlineLevel="0" collapsed="false"/>
    <row r="10398" customFormat="false" ht="15" hidden="false" customHeight="true" outlineLevel="0" collapsed="false"/>
    <row r="10399" customFormat="false" ht="15" hidden="false" customHeight="true" outlineLevel="0" collapsed="false"/>
    <row r="10400" customFormat="false" ht="15" hidden="false" customHeight="true" outlineLevel="0" collapsed="false"/>
    <row r="10401" customFormat="false" ht="15" hidden="false" customHeight="true" outlineLevel="0" collapsed="false"/>
    <row r="10402" customFormat="false" ht="15" hidden="false" customHeight="true" outlineLevel="0" collapsed="false"/>
    <row r="10403" customFormat="false" ht="15" hidden="false" customHeight="true" outlineLevel="0" collapsed="false"/>
    <row r="10404" customFormat="false" ht="15" hidden="false" customHeight="true" outlineLevel="0" collapsed="false"/>
    <row r="10405" customFormat="false" ht="15" hidden="false" customHeight="true" outlineLevel="0" collapsed="false"/>
    <row r="10406" customFormat="false" ht="15" hidden="false" customHeight="true" outlineLevel="0" collapsed="false"/>
    <row r="10407" customFormat="false" ht="15" hidden="false" customHeight="true" outlineLevel="0" collapsed="false"/>
    <row r="10408" customFormat="false" ht="15" hidden="false" customHeight="true" outlineLevel="0" collapsed="false"/>
    <row r="10409" customFormat="false" ht="15" hidden="false" customHeight="true" outlineLevel="0" collapsed="false"/>
    <row r="10410" customFormat="false" ht="15" hidden="false" customHeight="true" outlineLevel="0" collapsed="false"/>
    <row r="10411" customFormat="false" ht="15" hidden="false" customHeight="true" outlineLevel="0" collapsed="false"/>
    <row r="10412" customFormat="false" ht="15" hidden="false" customHeight="true" outlineLevel="0" collapsed="false"/>
    <row r="10413" customFormat="false" ht="15" hidden="false" customHeight="true" outlineLevel="0" collapsed="false"/>
    <row r="10414" customFormat="false" ht="15" hidden="false" customHeight="true" outlineLevel="0" collapsed="false"/>
    <row r="10415" customFormat="false" ht="15" hidden="false" customHeight="true" outlineLevel="0" collapsed="false"/>
    <row r="10416" customFormat="false" ht="15" hidden="false" customHeight="true" outlineLevel="0" collapsed="false"/>
    <row r="10417" customFormat="false" ht="15" hidden="false" customHeight="true" outlineLevel="0" collapsed="false"/>
    <row r="10418" customFormat="false" ht="15" hidden="false" customHeight="true" outlineLevel="0" collapsed="false"/>
    <row r="10419" customFormat="false" ht="15" hidden="false" customHeight="true" outlineLevel="0" collapsed="false"/>
    <row r="10420" customFormat="false" ht="15" hidden="false" customHeight="true" outlineLevel="0" collapsed="false"/>
    <row r="10421" customFormat="false" ht="15" hidden="false" customHeight="true" outlineLevel="0" collapsed="false"/>
    <row r="10422" customFormat="false" ht="15" hidden="false" customHeight="true" outlineLevel="0" collapsed="false"/>
    <row r="10423" customFormat="false" ht="15" hidden="false" customHeight="true" outlineLevel="0" collapsed="false"/>
    <row r="10424" customFormat="false" ht="15" hidden="false" customHeight="true" outlineLevel="0" collapsed="false"/>
    <row r="10425" customFormat="false" ht="15" hidden="false" customHeight="true" outlineLevel="0" collapsed="false"/>
    <row r="10426" customFormat="false" ht="15" hidden="false" customHeight="true" outlineLevel="0" collapsed="false"/>
    <row r="10427" customFormat="false" ht="15" hidden="false" customHeight="true" outlineLevel="0" collapsed="false"/>
    <row r="10428" customFormat="false" ht="15" hidden="false" customHeight="true" outlineLevel="0" collapsed="false"/>
    <row r="10429" customFormat="false" ht="15" hidden="false" customHeight="true" outlineLevel="0" collapsed="false"/>
    <row r="10430" customFormat="false" ht="15" hidden="false" customHeight="true" outlineLevel="0" collapsed="false"/>
    <row r="10431" customFormat="false" ht="15" hidden="false" customHeight="true" outlineLevel="0" collapsed="false"/>
    <row r="10432" customFormat="false" ht="15" hidden="false" customHeight="true" outlineLevel="0" collapsed="false"/>
    <row r="10433" customFormat="false" ht="15" hidden="false" customHeight="true" outlineLevel="0" collapsed="false"/>
    <row r="10434" customFormat="false" ht="15" hidden="false" customHeight="true" outlineLevel="0" collapsed="false"/>
    <row r="10435" customFormat="false" ht="15" hidden="false" customHeight="true" outlineLevel="0" collapsed="false"/>
    <row r="10436" customFormat="false" ht="15" hidden="false" customHeight="true" outlineLevel="0" collapsed="false"/>
    <row r="10437" customFormat="false" ht="15" hidden="false" customHeight="true" outlineLevel="0" collapsed="false"/>
    <row r="10438" customFormat="false" ht="15" hidden="false" customHeight="true" outlineLevel="0" collapsed="false"/>
    <row r="10439" customFormat="false" ht="15" hidden="false" customHeight="true" outlineLevel="0" collapsed="false"/>
    <row r="10440" customFormat="false" ht="15" hidden="false" customHeight="true" outlineLevel="0" collapsed="false"/>
    <row r="10441" customFormat="false" ht="15" hidden="false" customHeight="true" outlineLevel="0" collapsed="false"/>
    <row r="10442" customFormat="false" ht="15" hidden="false" customHeight="true" outlineLevel="0" collapsed="false"/>
    <row r="10443" customFormat="false" ht="15" hidden="false" customHeight="true" outlineLevel="0" collapsed="false"/>
    <row r="10444" customFormat="false" ht="15" hidden="false" customHeight="true" outlineLevel="0" collapsed="false"/>
    <row r="10445" customFormat="false" ht="15" hidden="false" customHeight="true" outlineLevel="0" collapsed="false"/>
    <row r="10446" customFormat="false" ht="15" hidden="false" customHeight="true" outlineLevel="0" collapsed="false"/>
    <row r="10447" customFormat="false" ht="15" hidden="false" customHeight="true" outlineLevel="0" collapsed="false"/>
    <row r="10448" customFormat="false" ht="15" hidden="false" customHeight="true" outlineLevel="0" collapsed="false"/>
    <row r="10449" customFormat="false" ht="15" hidden="false" customHeight="true" outlineLevel="0" collapsed="false"/>
    <row r="10450" customFormat="false" ht="15" hidden="false" customHeight="true" outlineLevel="0" collapsed="false"/>
    <row r="10451" customFormat="false" ht="15" hidden="false" customHeight="true" outlineLevel="0" collapsed="false"/>
    <row r="10452" customFormat="false" ht="15" hidden="false" customHeight="true" outlineLevel="0" collapsed="false"/>
    <row r="10453" customFormat="false" ht="15" hidden="false" customHeight="true" outlineLevel="0" collapsed="false"/>
    <row r="10454" customFormat="false" ht="15" hidden="false" customHeight="true" outlineLevel="0" collapsed="false"/>
    <row r="10455" customFormat="false" ht="15" hidden="false" customHeight="true" outlineLevel="0" collapsed="false"/>
    <row r="10456" customFormat="false" ht="15" hidden="false" customHeight="true" outlineLevel="0" collapsed="false"/>
    <row r="10457" customFormat="false" ht="15" hidden="false" customHeight="true" outlineLevel="0" collapsed="false"/>
    <row r="10458" customFormat="false" ht="15" hidden="false" customHeight="true" outlineLevel="0" collapsed="false"/>
    <row r="10459" customFormat="false" ht="15" hidden="false" customHeight="true" outlineLevel="0" collapsed="false"/>
    <row r="10460" customFormat="false" ht="15" hidden="false" customHeight="true" outlineLevel="0" collapsed="false"/>
    <row r="10461" customFormat="false" ht="15" hidden="false" customHeight="true" outlineLevel="0" collapsed="false"/>
    <row r="10462" customFormat="false" ht="15" hidden="false" customHeight="true" outlineLevel="0" collapsed="false"/>
    <row r="10463" customFormat="false" ht="15" hidden="false" customHeight="true" outlineLevel="0" collapsed="false"/>
    <row r="10464" customFormat="false" ht="15" hidden="false" customHeight="true" outlineLevel="0" collapsed="false"/>
    <row r="10465" customFormat="false" ht="15" hidden="false" customHeight="true" outlineLevel="0" collapsed="false"/>
    <row r="10466" customFormat="false" ht="15" hidden="false" customHeight="true" outlineLevel="0" collapsed="false"/>
    <row r="10467" customFormat="false" ht="15" hidden="false" customHeight="true" outlineLevel="0" collapsed="false"/>
    <row r="10468" customFormat="false" ht="15" hidden="false" customHeight="true" outlineLevel="0" collapsed="false"/>
    <row r="10469" customFormat="false" ht="15" hidden="false" customHeight="true" outlineLevel="0" collapsed="false"/>
    <row r="10470" customFormat="false" ht="15" hidden="false" customHeight="true" outlineLevel="0" collapsed="false"/>
    <row r="10471" customFormat="false" ht="15" hidden="false" customHeight="true" outlineLevel="0" collapsed="false"/>
    <row r="10472" customFormat="false" ht="15" hidden="false" customHeight="true" outlineLevel="0" collapsed="false"/>
    <row r="10473" customFormat="false" ht="15" hidden="false" customHeight="true" outlineLevel="0" collapsed="false"/>
    <row r="10474" customFormat="false" ht="15" hidden="false" customHeight="true" outlineLevel="0" collapsed="false"/>
    <row r="10475" customFormat="false" ht="15" hidden="false" customHeight="true" outlineLevel="0" collapsed="false"/>
    <row r="10476" customFormat="false" ht="15" hidden="false" customHeight="true" outlineLevel="0" collapsed="false"/>
    <row r="10477" customFormat="false" ht="15" hidden="false" customHeight="true" outlineLevel="0" collapsed="false"/>
    <row r="10478" customFormat="false" ht="15" hidden="false" customHeight="true" outlineLevel="0" collapsed="false"/>
    <row r="10479" customFormat="false" ht="15" hidden="false" customHeight="true" outlineLevel="0" collapsed="false"/>
    <row r="10480" customFormat="false" ht="15" hidden="false" customHeight="true" outlineLevel="0" collapsed="false"/>
    <row r="10481" customFormat="false" ht="15" hidden="false" customHeight="true" outlineLevel="0" collapsed="false"/>
    <row r="10482" customFormat="false" ht="15" hidden="false" customHeight="true" outlineLevel="0" collapsed="false"/>
    <row r="10483" customFormat="false" ht="15" hidden="false" customHeight="true" outlineLevel="0" collapsed="false"/>
    <row r="10484" customFormat="false" ht="15" hidden="false" customHeight="true" outlineLevel="0" collapsed="false"/>
    <row r="10485" customFormat="false" ht="15" hidden="false" customHeight="true" outlineLevel="0" collapsed="false"/>
    <row r="10486" customFormat="false" ht="15" hidden="false" customHeight="true" outlineLevel="0" collapsed="false"/>
    <row r="10487" customFormat="false" ht="15" hidden="false" customHeight="true" outlineLevel="0" collapsed="false"/>
    <row r="10488" customFormat="false" ht="15" hidden="false" customHeight="true" outlineLevel="0" collapsed="false"/>
    <row r="10489" customFormat="false" ht="15" hidden="false" customHeight="true" outlineLevel="0" collapsed="false"/>
    <row r="10490" customFormat="false" ht="15" hidden="false" customHeight="true" outlineLevel="0" collapsed="false"/>
    <row r="10491" customFormat="false" ht="15" hidden="false" customHeight="true" outlineLevel="0" collapsed="false"/>
    <row r="10492" customFormat="false" ht="15" hidden="false" customHeight="true" outlineLevel="0" collapsed="false"/>
    <row r="10493" customFormat="false" ht="15" hidden="false" customHeight="true" outlineLevel="0" collapsed="false"/>
    <row r="10494" customFormat="false" ht="15" hidden="false" customHeight="true" outlineLevel="0" collapsed="false"/>
    <row r="10495" customFormat="false" ht="15" hidden="false" customHeight="true" outlineLevel="0" collapsed="false"/>
    <row r="10496" customFormat="false" ht="15" hidden="false" customHeight="true" outlineLevel="0" collapsed="false"/>
    <row r="10497" customFormat="false" ht="15" hidden="false" customHeight="true" outlineLevel="0" collapsed="false"/>
    <row r="10498" customFormat="false" ht="15" hidden="false" customHeight="true" outlineLevel="0" collapsed="false"/>
    <row r="10499" customFormat="false" ht="15" hidden="false" customHeight="true" outlineLevel="0" collapsed="false"/>
    <row r="10500" customFormat="false" ht="15" hidden="false" customHeight="true" outlineLevel="0" collapsed="false"/>
    <row r="10501" customFormat="false" ht="15" hidden="false" customHeight="true" outlineLevel="0" collapsed="false"/>
    <row r="10502" customFormat="false" ht="15" hidden="false" customHeight="true" outlineLevel="0" collapsed="false"/>
    <row r="10503" customFormat="false" ht="15" hidden="false" customHeight="true" outlineLevel="0" collapsed="false"/>
    <row r="10504" customFormat="false" ht="15" hidden="false" customHeight="true" outlineLevel="0" collapsed="false"/>
    <row r="10505" customFormat="false" ht="15" hidden="false" customHeight="true" outlineLevel="0" collapsed="false"/>
    <row r="10506" customFormat="false" ht="15" hidden="false" customHeight="true" outlineLevel="0" collapsed="false"/>
    <row r="10507" customFormat="false" ht="15" hidden="false" customHeight="true" outlineLevel="0" collapsed="false"/>
    <row r="10508" customFormat="false" ht="15" hidden="false" customHeight="true" outlineLevel="0" collapsed="false"/>
    <row r="10509" customFormat="false" ht="15" hidden="false" customHeight="true" outlineLevel="0" collapsed="false"/>
    <row r="10510" customFormat="false" ht="15" hidden="false" customHeight="true" outlineLevel="0" collapsed="false"/>
    <row r="10511" customFormat="false" ht="15" hidden="false" customHeight="true" outlineLevel="0" collapsed="false"/>
    <row r="10512" customFormat="false" ht="15" hidden="false" customHeight="true" outlineLevel="0" collapsed="false"/>
    <row r="10513" customFormat="false" ht="15" hidden="false" customHeight="true" outlineLevel="0" collapsed="false"/>
    <row r="10514" customFormat="false" ht="15" hidden="false" customHeight="true" outlineLevel="0" collapsed="false"/>
    <row r="10515" customFormat="false" ht="15" hidden="false" customHeight="true" outlineLevel="0" collapsed="false"/>
    <row r="10516" customFormat="false" ht="15" hidden="false" customHeight="true" outlineLevel="0" collapsed="false"/>
    <row r="10517" customFormat="false" ht="15" hidden="false" customHeight="true" outlineLevel="0" collapsed="false"/>
    <row r="10518" customFormat="false" ht="15" hidden="false" customHeight="true" outlineLevel="0" collapsed="false"/>
    <row r="10519" customFormat="false" ht="15" hidden="false" customHeight="true" outlineLevel="0" collapsed="false"/>
    <row r="10520" customFormat="false" ht="15" hidden="false" customHeight="true" outlineLevel="0" collapsed="false"/>
    <row r="10521" customFormat="false" ht="15" hidden="false" customHeight="true" outlineLevel="0" collapsed="false"/>
    <row r="10522" customFormat="false" ht="15" hidden="false" customHeight="true" outlineLevel="0" collapsed="false"/>
    <row r="10523" customFormat="false" ht="15" hidden="false" customHeight="true" outlineLevel="0" collapsed="false"/>
    <row r="10524" customFormat="false" ht="15" hidden="false" customHeight="true" outlineLevel="0" collapsed="false"/>
    <row r="10525" customFormat="false" ht="15" hidden="false" customHeight="true" outlineLevel="0" collapsed="false"/>
    <row r="10526" customFormat="false" ht="15" hidden="false" customHeight="true" outlineLevel="0" collapsed="false"/>
    <row r="10527" customFormat="false" ht="15" hidden="false" customHeight="true" outlineLevel="0" collapsed="false"/>
    <row r="10528" customFormat="false" ht="15" hidden="false" customHeight="true" outlineLevel="0" collapsed="false"/>
    <row r="10529" customFormat="false" ht="15" hidden="false" customHeight="true" outlineLevel="0" collapsed="false"/>
    <row r="10530" customFormat="false" ht="15" hidden="false" customHeight="true" outlineLevel="0" collapsed="false"/>
    <row r="10531" customFormat="false" ht="15" hidden="false" customHeight="true" outlineLevel="0" collapsed="false"/>
    <row r="10532" customFormat="false" ht="15" hidden="false" customHeight="true" outlineLevel="0" collapsed="false"/>
    <row r="10533" customFormat="false" ht="15" hidden="false" customHeight="true" outlineLevel="0" collapsed="false"/>
    <row r="10534" customFormat="false" ht="15" hidden="false" customHeight="true" outlineLevel="0" collapsed="false"/>
    <row r="10535" customFormat="false" ht="15" hidden="false" customHeight="true" outlineLevel="0" collapsed="false"/>
    <row r="10536" customFormat="false" ht="15" hidden="false" customHeight="true" outlineLevel="0" collapsed="false"/>
    <row r="10537" customFormat="false" ht="15" hidden="false" customHeight="true" outlineLevel="0" collapsed="false"/>
    <row r="10538" customFormat="false" ht="15" hidden="false" customHeight="true" outlineLevel="0" collapsed="false"/>
    <row r="10539" customFormat="false" ht="15" hidden="false" customHeight="true" outlineLevel="0" collapsed="false"/>
    <row r="10540" customFormat="false" ht="15" hidden="false" customHeight="true" outlineLevel="0" collapsed="false"/>
    <row r="10541" customFormat="false" ht="15" hidden="false" customHeight="true" outlineLevel="0" collapsed="false"/>
    <row r="10542" customFormat="false" ht="15" hidden="false" customHeight="true" outlineLevel="0" collapsed="false"/>
    <row r="10543" customFormat="false" ht="15" hidden="false" customHeight="true" outlineLevel="0" collapsed="false"/>
    <row r="10544" customFormat="false" ht="15" hidden="false" customHeight="true" outlineLevel="0" collapsed="false"/>
    <row r="10545" customFormat="false" ht="15" hidden="false" customHeight="true" outlineLevel="0" collapsed="false"/>
    <row r="10546" customFormat="false" ht="15" hidden="false" customHeight="true" outlineLevel="0" collapsed="false"/>
    <row r="10547" customFormat="false" ht="15" hidden="false" customHeight="true" outlineLevel="0" collapsed="false"/>
    <row r="10548" customFormat="false" ht="15" hidden="false" customHeight="true" outlineLevel="0" collapsed="false"/>
    <row r="10549" customFormat="false" ht="15" hidden="false" customHeight="true" outlineLevel="0" collapsed="false"/>
    <row r="10550" customFormat="false" ht="15" hidden="false" customHeight="true" outlineLevel="0" collapsed="false"/>
    <row r="10551" customFormat="false" ht="15" hidden="false" customHeight="true" outlineLevel="0" collapsed="false"/>
    <row r="10552" customFormat="false" ht="15" hidden="false" customHeight="true" outlineLevel="0" collapsed="false"/>
    <row r="10553" customFormat="false" ht="15" hidden="false" customHeight="true" outlineLevel="0" collapsed="false"/>
    <row r="10554" customFormat="false" ht="15" hidden="false" customHeight="true" outlineLevel="0" collapsed="false"/>
    <row r="10555" customFormat="false" ht="15" hidden="false" customHeight="true" outlineLevel="0" collapsed="false"/>
    <row r="10556" customFormat="false" ht="15" hidden="false" customHeight="true" outlineLevel="0" collapsed="false"/>
    <row r="10557" customFormat="false" ht="15" hidden="false" customHeight="true" outlineLevel="0" collapsed="false"/>
    <row r="10558" customFormat="false" ht="15" hidden="false" customHeight="true" outlineLevel="0" collapsed="false"/>
    <row r="10559" customFormat="false" ht="15" hidden="false" customHeight="true" outlineLevel="0" collapsed="false"/>
    <row r="10560" customFormat="false" ht="15" hidden="false" customHeight="true" outlineLevel="0" collapsed="false"/>
    <row r="10561" customFormat="false" ht="15" hidden="false" customHeight="true" outlineLevel="0" collapsed="false"/>
    <row r="10562" customFormat="false" ht="15" hidden="false" customHeight="true" outlineLevel="0" collapsed="false"/>
    <row r="10563" customFormat="false" ht="15" hidden="false" customHeight="true" outlineLevel="0" collapsed="false"/>
    <row r="10564" customFormat="false" ht="15" hidden="false" customHeight="true" outlineLevel="0" collapsed="false"/>
    <row r="10565" customFormat="false" ht="15" hidden="false" customHeight="true" outlineLevel="0" collapsed="false"/>
    <row r="10566" customFormat="false" ht="15" hidden="false" customHeight="true" outlineLevel="0" collapsed="false"/>
    <row r="10567" customFormat="false" ht="15" hidden="false" customHeight="true" outlineLevel="0" collapsed="false"/>
    <row r="10568" customFormat="false" ht="15" hidden="false" customHeight="true" outlineLevel="0" collapsed="false"/>
    <row r="10569" customFormat="false" ht="15" hidden="false" customHeight="true" outlineLevel="0" collapsed="false"/>
    <row r="10570" customFormat="false" ht="15" hidden="false" customHeight="true" outlineLevel="0" collapsed="false"/>
    <row r="10571" customFormat="false" ht="15" hidden="false" customHeight="true" outlineLevel="0" collapsed="false"/>
    <row r="10572" customFormat="false" ht="15" hidden="false" customHeight="true" outlineLevel="0" collapsed="false"/>
    <row r="10573" customFormat="false" ht="15" hidden="false" customHeight="true" outlineLevel="0" collapsed="false"/>
    <row r="10574" customFormat="false" ht="15" hidden="false" customHeight="true" outlineLevel="0" collapsed="false"/>
    <row r="10575" customFormat="false" ht="15" hidden="false" customHeight="true" outlineLevel="0" collapsed="false"/>
    <row r="10576" customFormat="false" ht="15" hidden="false" customHeight="true" outlineLevel="0" collapsed="false"/>
    <row r="10577" customFormat="false" ht="15" hidden="false" customHeight="true" outlineLevel="0" collapsed="false"/>
    <row r="10578" customFormat="false" ht="15" hidden="false" customHeight="true" outlineLevel="0" collapsed="false"/>
    <row r="10579" customFormat="false" ht="15" hidden="false" customHeight="true" outlineLevel="0" collapsed="false"/>
    <row r="10580" customFormat="false" ht="15" hidden="false" customHeight="true" outlineLevel="0" collapsed="false"/>
    <row r="10581" customFormat="false" ht="15" hidden="false" customHeight="true" outlineLevel="0" collapsed="false"/>
    <row r="10582" customFormat="false" ht="15" hidden="false" customHeight="true" outlineLevel="0" collapsed="false"/>
    <row r="10583" customFormat="false" ht="15" hidden="false" customHeight="true" outlineLevel="0" collapsed="false"/>
    <row r="10584" customFormat="false" ht="15" hidden="false" customHeight="true" outlineLevel="0" collapsed="false"/>
    <row r="10585" customFormat="false" ht="15" hidden="false" customHeight="true" outlineLevel="0" collapsed="false"/>
    <row r="10586" customFormat="false" ht="15" hidden="false" customHeight="true" outlineLevel="0" collapsed="false"/>
    <row r="10587" customFormat="false" ht="15" hidden="false" customHeight="true" outlineLevel="0" collapsed="false"/>
    <row r="10588" customFormat="false" ht="15" hidden="false" customHeight="true" outlineLevel="0" collapsed="false"/>
    <row r="10589" customFormat="false" ht="15" hidden="false" customHeight="true" outlineLevel="0" collapsed="false"/>
    <row r="10590" customFormat="false" ht="15" hidden="false" customHeight="true" outlineLevel="0" collapsed="false"/>
    <row r="10591" customFormat="false" ht="15" hidden="false" customHeight="true" outlineLevel="0" collapsed="false"/>
    <row r="10592" customFormat="false" ht="15" hidden="false" customHeight="true" outlineLevel="0" collapsed="false"/>
    <row r="10593" customFormat="false" ht="15" hidden="false" customHeight="true" outlineLevel="0" collapsed="false"/>
    <row r="10594" customFormat="false" ht="15" hidden="false" customHeight="true" outlineLevel="0" collapsed="false"/>
    <row r="10595" customFormat="false" ht="15" hidden="false" customHeight="true" outlineLevel="0" collapsed="false"/>
    <row r="10596" customFormat="false" ht="15" hidden="false" customHeight="true" outlineLevel="0" collapsed="false"/>
    <row r="10597" customFormat="false" ht="15" hidden="false" customHeight="true" outlineLevel="0" collapsed="false"/>
    <row r="10598" customFormat="false" ht="15" hidden="false" customHeight="true" outlineLevel="0" collapsed="false"/>
    <row r="10599" customFormat="false" ht="15" hidden="false" customHeight="true" outlineLevel="0" collapsed="false"/>
    <row r="10600" customFormat="false" ht="15" hidden="false" customHeight="true" outlineLevel="0" collapsed="false"/>
    <row r="10601" customFormat="false" ht="15" hidden="false" customHeight="true" outlineLevel="0" collapsed="false"/>
    <row r="10602" customFormat="false" ht="15" hidden="false" customHeight="true" outlineLevel="0" collapsed="false"/>
    <row r="10603" customFormat="false" ht="15" hidden="false" customHeight="true" outlineLevel="0" collapsed="false"/>
    <row r="10604" customFormat="false" ht="15" hidden="false" customHeight="true" outlineLevel="0" collapsed="false"/>
    <row r="10605" customFormat="false" ht="15" hidden="false" customHeight="true" outlineLevel="0" collapsed="false"/>
    <row r="10606" customFormat="false" ht="15" hidden="false" customHeight="true" outlineLevel="0" collapsed="false"/>
    <row r="10607" customFormat="false" ht="15" hidden="false" customHeight="true" outlineLevel="0" collapsed="false"/>
    <row r="10608" customFormat="false" ht="15" hidden="false" customHeight="true" outlineLevel="0" collapsed="false"/>
    <row r="10609" customFormat="false" ht="15" hidden="false" customHeight="true" outlineLevel="0" collapsed="false"/>
    <row r="10610" customFormat="false" ht="15" hidden="false" customHeight="true" outlineLevel="0" collapsed="false"/>
    <row r="10611" customFormat="false" ht="15" hidden="false" customHeight="true" outlineLevel="0" collapsed="false"/>
    <row r="10612" customFormat="false" ht="15" hidden="false" customHeight="true" outlineLevel="0" collapsed="false"/>
    <row r="10613" customFormat="false" ht="15" hidden="false" customHeight="true" outlineLevel="0" collapsed="false"/>
    <row r="10614" customFormat="false" ht="15" hidden="false" customHeight="true" outlineLevel="0" collapsed="false"/>
    <row r="10615" customFormat="false" ht="15" hidden="false" customHeight="true" outlineLevel="0" collapsed="false"/>
    <row r="10616" customFormat="false" ht="15" hidden="false" customHeight="true" outlineLevel="0" collapsed="false"/>
    <row r="10617" customFormat="false" ht="15" hidden="false" customHeight="true" outlineLevel="0" collapsed="false"/>
    <row r="10618" customFormat="false" ht="15" hidden="false" customHeight="true" outlineLevel="0" collapsed="false"/>
    <row r="10619" customFormat="false" ht="15" hidden="false" customHeight="true" outlineLevel="0" collapsed="false"/>
    <row r="10620" customFormat="false" ht="15" hidden="false" customHeight="true" outlineLevel="0" collapsed="false"/>
    <row r="10621" customFormat="false" ht="15" hidden="false" customHeight="true" outlineLevel="0" collapsed="false"/>
    <row r="10622" customFormat="false" ht="15" hidden="false" customHeight="true" outlineLevel="0" collapsed="false"/>
    <row r="10623" customFormat="false" ht="15" hidden="false" customHeight="true" outlineLevel="0" collapsed="false"/>
    <row r="10624" customFormat="false" ht="15" hidden="false" customHeight="true" outlineLevel="0" collapsed="false"/>
    <row r="10625" customFormat="false" ht="15" hidden="false" customHeight="true" outlineLevel="0" collapsed="false"/>
    <row r="10626" customFormat="false" ht="15" hidden="false" customHeight="true" outlineLevel="0" collapsed="false"/>
    <row r="10627" customFormat="false" ht="15" hidden="false" customHeight="true" outlineLevel="0" collapsed="false"/>
    <row r="10628" customFormat="false" ht="15" hidden="false" customHeight="true" outlineLevel="0" collapsed="false"/>
    <row r="10629" customFormat="false" ht="15" hidden="false" customHeight="true" outlineLevel="0" collapsed="false"/>
    <row r="10630" customFormat="false" ht="15" hidden="false" customHeight="true" outlineLevel="0" collapsed="false"/>
    <row r="10631" customFormat="false" ht="15" hidden="false" customHeight="true" outlineLevel="0" collapsed="false"/>
    <row r="10632" customFormat="false" ht="15" hidden="false" customHeight="true" outlineLevel="0" collapsed="false"/>
    <row r="10633" customFormat="false" ht="15" hidden="false" customHeight="true" outlineLevel="0" collapsed="false"/>
    <row r="10634" customFormat="false" ht="15" hidden="false" customHeight="true" outlineLevel="0" collapsed="false"/>
    <row r="10635" customFormat="false" ht="15" hidden="false" customHeight="true" outlineLevel="0" collapsed="false"/>
    <row r="10636" customFormat="false" ht="15" hidden="false" customHeight="true" outlineLevel="0" collapsed="false"/>
    <row r="10637" customFormat="false" ht="15" hidden="false" customHeight="true" outlineLevel="0" collapsed="false"/>
    <row r="10638" customFormat="false" ht="15" hidden="false" customHeight="true" outlineLevel="0" collapsed="false"/>
    <row r="10639" customFormat="false" ht="15" hidden="false" customHeight="true" outlineLevel="0" collapsed="false"/>
    <row r="10640" customFormat="false" ht="15" hidden="false" customHeight="true" outlineLevel="0" collapsed="false"/>
    <row r="10641" customFormat="false" ht="15" hidden="false" customHeight="true" outlineLevel="0" collapsed="false"/>
    <row r="10642" customFormat="false" ht="15" hidden="false" customHeight="true" outlineLevel="0" collapsed="false"/>
    <row r="10643" customFormat="false" ht="15" hidden="false" customHeight="true" outlineLevel="0" collapsed="false"/>
    <row r="10644" customFormat="false" ht="15" hidden="false" customHeight="true" outlineLevel="0" collapsed="false"/>
    <row r="10645" customFormat="false" ht="15" hidden="false" customHeight="true" outlineLevel="0" collapsed="false"/>
    <row r="10646" customFormat="false" ht="15" hidden="false" customHeight="true" outlineLevel="0" collapsed="false"/>
    <row r="10647" customFormat="false" ht="15" hidden="false" customHeight="true" outlineLevel="0" collapsed="false"/>
    <row r="10648" customFormat="false" ht="15" hidden="false" customHeight="true" outlineLevel="0" collapsed="false"/>
    <row r="10649" customFormat="false" ht="15" hidden="false" customHeight="true" outlineLevel="0" collapsed="false"/>
    <row r="10650" customFormat="false" ht="15" hidden="false" customHeight="true" outlineLevel="0" collapsed="false"/>
    <row r="10651" customFormat="false" ht="15" hidden="false" customHeight="true" outlineLevel="0" collapsed="false"/>
    <row r="10652" customFormat="false" ht="15" hidden="false" customHeight="true" outlineLevel="0" collapsed="false"/>
    <row r="10653" customFormat="false" ht="15" hidden="false" customHeight="true" outlineLevel="0" collapsed="false"/>
    <row r="10654" customFormat="false" ht="15" hidden="false" customHeight="true" outlineLevel="0" collapsed="false"/>
    <row r="10655" customFormat="false" ht="15" hidden="false" customHeight="true" outlineLevel="0" collapsed="false"/>
    <row r="10656" customFormat="false" ht="15" hidden="false" customHeight="true" outlineLevel="0" collapsed="false"/>
    <row r="10657" customFormat="false" ht="15" hidden="false" customHeight="true" outlineLevel="0" collapsed="false"/>
    <row r="10658" customFormat="false" ht="15" hidden="false" customHeight="true" outlineLevel="0" collapsed="false"/>
    <row r="10659" customFormat="false" ht="15" hidden="false" customHeight="true" outlineLevel="0" collapsed="false"/>
    <row r="10660" customFormat="false" ht="15" hidden="false" customHeight="true" outlineLevel="0" collapsed="false"/>
    <row r="10661" customFormat="false" ht="15" hidden="false" customHeight="true" outlineLevel="0" collapsed="false"/>
    <row r="10662" customFormat="false" ht="15" hidden="false" customHeight="true" outlineLevel="0" collapsed="false"/>
    <row r="10663" customFormat="false" ht="15" hidden="false" customHeight="true" outlineLevel="0" collapsed="false"/>
    <row r="10664" customFormat="false" ht="15" hidden="false" customHeight="true" outlineLevel="0" collapsed="false"/>
    <row r="10665" customFormat="false" ht="15" hidden="false" customHeight="true" outlineLevel="0" collapsed="false"/>
    <row r="10666" customFormat="false" ht="15" hidden="false" customHeight="true" outlineLevel="0" collapsed="false"/>
    <row r="10667" customFormat="false" ht="15" hidden="false" customHeight="true" outlineLevel="0" collapsed="false"/>
    <row r="10668" customFormat="false" ht="15" hidden="false" customHeight="true" outlineLevel="0" collapsed="false"/>
    <row r="10669" customFormat="false" ht="15" hidden="false" customHeight="true" outlineLevel="0" collapsed="false"/>
    <row r="10670" customFormat="false" ht="15" hidden="false" customHeight="true" outlineLevel="0" collapsed="false"/>
    <row r="10671" customFormat="false" ht="15" hidden="false" customHeight="true" outlineLevel="0" collapsed="false"/>
    <row r="10672" customFormat="false" ht="15" hidden="false" customHeight="true" outlineLevel="0" collapsed="false"/>
    <row r="10673" customFormat="false" ht="15" hidden="false" customHeight="true" outlineLevel="0" collapsed="false"/>
    <row r="10674" customFormat="false" ht="15" hidden="false" customHeight="true" outlineLevel="0" collapsed="false"/>
    <row r="10675" customFormat="false" ht="15" hidden="false" customHeight="true" outlineLevel="0" collapsed="false"/>
    <row r="10676" customFormat="false" ht="15" hidden="false" customHeight="true" outlineLevel="0" collapsed="false"/>
    <row r="10677" customFormat="false" ht="15" hidden="false" customHeight="true" outlineLevel="0" collapsed="false"/>
    <row r="10678" customFormat="false" ht="15" hidden="false" customHeight="true" outlineLevel="0" collapsed="false"/>
    <row r="10679" customFormat="false" ht="15" hidden="false" customHeight="true" outlineLevel="0" collapsed="false"/>
    <row r="10680" customFormat="false" ht="15" hidden="false" customHeight="true" outlineLevel="0" collapsed="false"/>
    <row r="10681" customFormat="false" ht="15" hidden="false" customHeight="true" outlineLevel="0" collapsed="false"/>
    <row r="10682" customFormat="false" ht="15" hidden="false" customHeight="true" outlineLevel="0" collapsed="false"/>
    <row r="10683" customFormat="false" ht="15" hidden="false" customHeight="true" outlineLevel="0" collapsed="false"/>
    <row r="10684" customFormat="false" ht="15" hidden="false" customHeight="true" outlineLevel="0" collapsed="false"/>
    <row r="10685" customFormat="false" ht="15" hidden="false" customHeight="true" outlineLevel="0" collapsed="false"/>
    <row r="10686" customFormat="false" ht="15" hidden="false" customHeight="true" outlineLevel="0" collapsed="false"/>
    <row r="10687" customFormat="false" ht="15" hidden="false" customHeight="true" outlineLevel="0" collapsed="false"/>
    <row r="10688" customFormat="false" ht="15" hidden="false" customHeight="true" outlineLevel="0" collapsed="false"/>
    <row r="10689" customFormat="false" ht="15" hidden="false" customHeight="true" outlineLevel="0" collapsed="false"/>
    <row r="10690" customFormat="false" ht="15" hidden="false" customHeight="true" outlineLevel="0" collapsed="false"/>
    <row r="10691" customFormat="false" ht="15" hidden="false" customHeight="true" outlineLevel="0" collapsed="false"/>
    <row r="10692" customFormat="false" ht="15" hidden="false" customHeight="true" outlineLevel="0" collapsed="false"/>
    <row r="10693" customFormat="false" ht="15" hidden="false" customHeight="true" outlineLevel="0" collapsed="false"/>
    <row r="10694" customFormat="false" ht="15" hidden="false" customHeight="true" outlineLevel="0" collapsed="false"/>
    <row r="10695" customFormat="false" ht="15" hidden="false" customHeight="true" outlineLevel="0" collapsed="false"/>
    <row r="10696" customFormat="false" ht="15" hidden="false" customHeight="true" outlineLevel="0" collapsed="false"/>
    <row r="10697" customFormat="false" ht="15" hidden="false" customHeight="true" outlineLevel="0" collapsed="false"/>
    <row r="10698" customFormat="false" ht="15" hidden="false" customHeight="true" outlineLevel="0" collapsed="false"/>
    <row r="10699" customFormat="false" ht="15" hidden="false" customHeight="true" outlineLevel="0" collapsed="false"/>
    <row r="10700" customFormat="false" ht="15" hidden="false" customHeight="true" outlineLevel="0" collapsed="false"/>
    <row r="10701" customFormat="false" ht="15" hidden="false" customHeight="true" outlineLevel="0" collapsed="false"/>
    <row r="10702" customFormat="false" ht="15" hidden="false" customHeight="true" outlineLevel="0" collapsed="false"/>
    <row r="10703" customFormat="false" ht="15" hidden="false" customHeight="true" outlineLevel="0" collapsed="false"/>
    <row r="10704" customFormat="false" ht="15" hidden="false" customHeight="true" outlineLevel="0" collapsed="false"/>
    <row r="10705" customFormat="false" ht="15" hidden="false" customHeight="true" outlineLevel="0" collapsed="false"/>
    <row r="10706" customFormat="false" ht="15" hidden="false" customHeight="true" outlineLevel="0" collapsed="false"/>
    <row r="10707" customFormat="false" ht="15" hidden="false" customHeight="true" outlineLevel="0" collapsed="false"/>
    <row r="10708" customFormat="false" ht="15" hidden="false" customHeight="true" outlineLevel="0" collapsed="false"/>
    <row r="10709" customFormat="false" ht="15" hidden="false" customHeight="true" outlineLevel="0" collapsed="false"/>
    <row r="10710" customFormat="false" ht="15" hidden="false" customHeight="true" outlineLevel="0" collapsed="false"/>
    <row r="10711" customFormat="false" ht="15" hidden="false" customHeight="true" outlineLevel="0" collapsed="false"/>
    <row r="10712" customFormat="false" ht="15" hidden="false" customHeight="true" outlineLevel="0" collapsed="false"/>
    <row r="10713" customFormat="false" ht="15" hidden="false" customHeight="true" outlineLevel="0" collapsed="false"/>
    <row r="10714" customFormat="false" ht="15" hidden="false" customHeight="true" outlineLevel="0" collapsed="false"/>
    <row r="10715" customFormat="false" ht="15" hidden="false" customHeight="true" outlineLevel="0" collapsed="false"/>
    <row r="10716" customFormat="false" ht="15" hidden="false" customHeight="true" outlineLevel="0" collapsed="false"/>
    <row r="10717" customFormat="false" ht="15" hidden="false" customHeight="true" outlineLevel="0" collapsed="false"/>
    <row r="10718" customFormat="false" ht="15" hidden="false" customHeight="true" outlineLevel="0" collapsed="false"/>
    <row r="10719" customFormat="false" ht="15" hidden="false" customHeight="true" outlineLevel="0" collapsed="false"/>
    <row r="10720" customFormat="false" ht="15" hidden="false" customHeight="true" outlineLevel="0" collapsed="false"/>
    <row r="10721" customFormat="false" ht="15" hidden="false" customHeight="true" outlineLevel="0" collapsed="false"/>
    <row r="10722" customFormat="false" ht="15" hidden="false" customHeight="true" outlineLevel="0" collapsed="false"/>
    <row r="10723" customFormat="false" ht="15" hidden="false" customHeight="true" outlineLevel="0" collapsed="false"/>
    <row r="10724" customFormat="false" ht="15" hidden="false" customHeight="true" outlineLevel="0" collapsed="false"/>
    <row r="10725" customFormat="false" ht="15" hidden="false" customHeight="true" outlineLevel="0" collapsed="false"/>
    <row r="10726" customFormat="false" ht="15" hidden="false" customHeight="true" outlineLevel="0" collapsed="false"/>
    <row r="10727" customFormat="false" ht="15" hidden="false" customHeight="true" outlineLevel="0" collapsed="false"/>
    <row r="10728" customFormat="false" ht="15" hidden="false" customHeight="true" outlineLevel="0" collapsed="false"/>
    <row r="10729" customFormat="false" ht="15" hidden="false" customHeight="true" outlineLevel="0" collapsed="false"/>
    <row r="10730" customFormat="false" ht="15" hidden="false" customHeight="true" outlineLevel="0" collapsed="false"/>
    <row r="10731" customFormat="false" ht="15" hidden="false" customHeight="true" outlineLevel="0" collapsed="false"/>
    <row r="10732" customFormat="false" ht="15" hidden="false" customHeight="true" outlineLevel="0" collapsed="false"/>
    <row r="10733" customFormat="false" ht="15" hidden="false" customHeight="true" outlineLevel="0" collapsed="false"/>
    <row r="10734" customFormat="false" ht="15" hidden="false" customHeight="true" outlineLevel="0" collapsed="false"/>
    <row r="10735" customFormat="false" ht="15" hidden="false" customHeight="true" outlineLevel="0" collapsed="false"/>
    <row r="10736" customFormat="false" ht="15" hidden="false" customHeight="true" outlineLevel="0" collapsed="false"/>
    <row r="10737" customFormat="false" ht="15" hidden="false" customHeight="true" outlineLevel="0" collapsed="false"/>
    <row r="10738" customFormat="false" ht="15" hidden="false" customHeight="true" outlineLevel="0" collapsed="false"/>
    <row r="10739" customFormat="false" ht="15" hidden="false" customHeight="true" outlineLevel="0" collapsed="false"/>
    <row r="10740" customFormat="false" ht="15" hidden="false" customHeight="true" outlineLevel="0" collapsed="false"/>
    <row r="10741" customFormat="false" ht="15" hidden="false" customHeight="true" outlineLevel="0" collapsed="false"/>
    <row r="10742" customFormat="false" ht="15" hidden="false" customHeight="true" outlineLevel="0" collapsed="false"/>
    <row r="10743" customFormat="false" ht="15" hidden="false" customHeight="true" outlineLevel="0" collapsed="false"/>
    <row r="10744" customFormat="false" ht="15" hidden="false" customHeight="true" outlineLevel="0" collapsed="false"/>
    <row r="10745" customFormat="false" ht="15" hidden="false" customHeight="true" outlineLevel="0" collapsed="false"/>
    <row r="10746" customFormat="false" ht="15" hidden="false" customHeight="true" outlineLevel="0" collapsed="false"/>
    <row r="10747" customFormat="false" ht="15" hidden="false" customHeight="true" outlineLevel="0" collapsed="false"/>
    <row r="10748" customFormat="false" ht="15" hidden="false" customHeight="true" outlineLevel="0" collapsed="false"/>
    <row r="10749" customFormat="false" ht="15" hidden="false" customHeight="true" outlineLevel="0" collapsed="false"/>
    <row r="10750" customFormat="false" ht="15" hidden="false" customHeight="true" outlineLevel="0" collapsed="false"/>
    <row r="10751" customFormat="false" ht="15" hidden="false" customHeight="true" outlineLevel="0" collapsed="false"/>
    <row r="10752" customFormat="false" ht="15" hidden="false" customHeight="true" outlineLevel="0" collapsed="false"/>
    <row r="10753" customFormat="false" ht="15" hidden="false" customHeight="true" outlineLevel="0" collapsed="false"/>
    <row r="10754" customFormat="false" ht="15" hidden="false" customHeight="true" outlineLevel="0" collapsed="false"/>
    <row r="10755" customFormat="false" ht="15" hidden="false" customHeight="true" outlineLevel="0" collapsed="false"/>
    <row r="10756" customFormat="false" ht="15" hidden="false" customHeight="true" outlineLevel="0" collapsed="false"/>
    <row r="10757" customFormat="false" ht="15" hidden="false" customHeight="true" outlineLevel="0" collapsed="false"/>
    <row r="10758" customFormat="false" ht="15" hidden="false" customHeight="true" outlineLevel="0" collapsed="false"/>
    <row r="10759" customFormat="false" ht="15" hidden="false" customHeight="true" outlineLevel="0" collapsed="false"/>
    <row r="10760" customFormat="false" ht="15" hidden="false" customHeight="true" outlineLevel="0" collapsed="false"/>
    <row r="10761" customFormat="false" ht="15" hidden="false" customHeight="true" outlineLevel="0" collapsed="false"/>
    <row r="10762" customFormat="false" ht="15" hidden="false" customHeight="true" outlineLevel="0" collapsed="false"/>
    <row r="10763" customFormat="false" ht="15" hidden="false" customHeight="true" outlineLevel="0" collapsed="false"/>
    <row r="10764" customFormat="false" ht="15" hidden="false" customHeight="true" outlineLevel="0" collapsed="false"/>
    <row r="10765" customFormat="false" ht="15" hidden="false" customHeight="true" outlineLevel="0" collapsed="false"/>
    <row r="10766" customFormat="false" ht="15" hidden="false" customHeight="true" outlineLevel="0" collapsed="false"/>
    <row r="10767" customFormat="false" ht="15" hidden="false" customHeight="true" outlineLevel="0" collapsed="false"/>
    <row r="10768" customFormat="false" ht="15" hidden="false" customHeight="true" outlineLevel="0" collapsed="false"/>
    <row r="10769" customFormat="false" ht="15" hidden="false" customHeight="true" outlineLevel="0" collapsed="false"/>
    <row r="10770" customFormat="false" ht="15" hidden="false" customHeight="true" outlineLevel="0" collapsed="false"/>
    <row r="10771" customFormat="false" ht="15" hidden="false" customHeight="true" outlineLevel="0" collapsed="false"/>
    <row r="10772" customFormat="false" ht="15" hidden="false" customHeight="true" outlineLevel="0" collapsed="false"/>
    <row r="10773" customFormat="false" ht="15" hidden="false" customHeight="true" outlineLevel="0" collapsed="false"/>
    <row r="10774" customFormat="false" ht="15" hidden="false" customHeight="true" outlineLevel="0" collapsed="false"/>
    <row r="10775" customFormat="false" ht="15" hidden="false" customHeight="true" outlineLevel="0" collapsed="false"/>
    <row r="10776" customFormat="false" ht="15" hidden="false" customHeight="true" outlineLevel="0" collapsed="false"/>
    <row r="10777" customFormat="false" ht="15" hidden="false" customHeight="true" outlineLevel="0" collapsed="false"/>
    <row r="10778" customFormat="false" ht="15" hidden="false" customHeight="true" outlineLevel="0" collapsed="false"/>
    <row r="10779" customFormat="false" ht="15" hidden="false" customHeight="true" outlineLevel="0" collapsed="false"/>
    <row r="10780" customFormat="false" ht="15" hidden="false" customHeight="true" outlineLevel="0" collapsed="false"/>
    <row r="10781" customFormat="false" ht="15" hidden="false" customHeight="true" outlineLevel="0" collapsed="false"/>
    <row r="10782" customFormat="false" ht="15" hidden="false" customHeight="true" outlineLevel="0" collapsed="false"/>
    <row r="10783" customFormat="false" ht="15" hidden="false" customHeight="true" outlineLevel="0" collapsed="false"/>
    <row r="10784" customFormat="false" ht="15" hidden="false" customHeight="true" outlineLevel="0" collapsed="false"/>
    <row r="10785" customFormat="false" ht="15" hidden="false" customHeight="true" outlineLevel="0" collapsed="false"/>
    <row r="10786" customFormat="false" ht="15" hidden="false" customHeight="true" outlineLevel="0" collapsed="false"/>
    <row r="10787" customFormat="false" ht="15" hidden="false" customHeight="true" outlineLevel="0" collapsed="false"/>
    <row r="10788" customFormat="false" ht="15" hidden="false" customHeight="true" outlineLevel="0" collapsed="false"/>
    <row r="10789" customFormat="false" ht="15" hidden="false" customHeight="true" outlineLevel="0" collapsed="false"/>
    <row r="10790" customFormat="false" ht="15" hidden="false" customHeight="true" outlineLevel="0" collapsed="false"/>
    <row r="10791" customFormat="false" ht="15" hidden="false" customHeight="true" outlineLevel="0" collapsed="false"/>
    <row r="10792" customFormat="false" ht="15" hidden="false" customHeight="true" outlineLevel="0" collapsed="false"/>
    <row r="10793" customFormat="false" ht="15" hidden="false" customHeight="true" outlineLevel="0" collapsed="false"/>
    <row r="10794" customFormat="false" ht="15" hidden="false" customHeight="true" outlineLevel="0" collapsed="false"/>
    <row r="10795" customFormat="false" ht="15" hidden="false" customHeight="true" outlineLevel="0" collapsed="false"/>
    <row r="10796" customFormat="false" ht="15" hidden="false" customHeight="true" outlineLevel="0" collapsed="false"/>
    <row r="10797" customFormat="false" ht="15" hidden="false" customHeight="true" outlineLevel="0" collapsed="false"/>
    <row r="10798" customFormat="false" ht="15" hidden="false" customHeight="true" outlineLevel="0" collapsed="false"/>
    <row r="10799" customFormat="false" ht="15" hidden="false" customHeight="true" outlineLevel="0" collapsed="false"/>
    <row r="10800" customFormat="false" ht="15" hidden="false" customHeight="true" outlineLevel="0" collapsed="false"/>
    <row r="10801" customFormat="false" ht="15" hidden="false" customHeight="true" outlineLevel="0" collapsed="false"/>
    <row r="10802" customFormat="false" ht="15" hidden="false" customHeight="true" outlineLevel="0" collapsed="false"/>
    <row r="10803" customFormat="false" ht="15" hidden="false" customHeight="true" outlineLevel="0" collapsed="false"/>
    <row r="10804" customFormat="false" ht="15" hidden="false" customHeight="true" outlineLevel="0" collapsed="false"/>
    <row r="10805" customFormat="false" ht="15" hidden="false" customHeight="true" outlineLevel="0" collapsed="false"/>
    <row r="10806" customFormat="false" ht="15" hidden="false" customHeight="true" outlineLevel="0" collapsed="false"/>
    <row r="10807" customFormat="false" ht="15" hidden="false" customHeight="true" outlineLevel="0" collapsed="false"/>
    <row r="10808" customFormat="false" ht="15" hidden="false" customHeight="true" outlineLevel="0" collapsed="false"/>
    <row r="10809" customFormat="false" ht="15" hidden="false" customHeight="true" outlineLevel="0" collapsed="false"/>
    <row r="10810" customFormat="false" ht="15" hidden="false" customHeight="true" outlineLevel="0" collapsed="false"/>
    <row r="10811" customFormat="false" ht="15" hidden="false" customHeight="true" outlineLevel="0" collapsed="false"/>
    <row r="10812" customFormat="false" ht="15" hidden="false" customHeight="true" outlineLevel="0" collapsed="false"/>
    <row r="10813" customFormat="false" ht="15" hidden="false" customHeight="true" outlineLevel="0" collapsed="false"/>
    <row r="10814" customFormat="false" ht="15" hidden="false" customHeight="true" outlineLevel="0" collapsed="false"/>
    <row r="10815" customFormat="false" ht="15" hidden="false" customHeight="true" outlineLevel="0" collapsed="false"/>
    <row r="10816" customFormat="false" ht="15" hidden="false" customHeight="true" outlineLevel="0" collapsed="false"/>
    <row r="10817" customFormat="false" ht="15" hidden="false" customHeight="true" outlineLevel="0" collapsed="false"/>
    <row r="10818" customFormat="false" ht="15" hidden="false" customHeight="true" outlineLevel="0" collapsed="false"/>
    <row r="10819" customFormat="false" ht="15" hidden="false" customHeight="true" outlineLevel="0" collapsed="false"/>
    <row r="10820" customFormat="false" ht="15" hidden="false" customHeight="true" outlineLevel="0" collapsed="false"/>
    <row r="10821" customFormat="false" ht="15" hidden="false" customHeight="true" outlineLevel="0" collapsed="false"/>
    <row r="10822" customFormat="false" ht="15" hidden="false" customHeight="true" outlineLevel="0" collapsed="false"/>
    <row r="10823" customFormat="false" ht="15" hidden="false" customHeight="true" outlineLevel="0" collapsed="false"/>
    <row r="10824" customFormat="false" ht="15" hidden="false" customHeight="true" outlineLevel="0" collapsed="false"/>
    <row r="10825" customFormat="false" ht="15" hidden="false" customHeight="true" outlineLevel="0" collapsed="false"/>
    <row r="10826" customFormat="false" ht="15" hidden="false" customHeight="true" outlineLevel="0" collapsed="false"/>
    <row r="10827" customFormat="false" ht="15" hidden="false" customHeight="true" outlineLevel="0" collapsed="false"/>
    <row r="10828" customFormat="false" ht="15" hidden="false" customHeight="true" outlineLevel="0" collapsed="false"/>
    <row r="10829" customFormat="false" ht="15" hidden="false" customHeight="true" outlineLevel="0" collapsed="false"/>
    <row r="10830" customFormat="false" ht="15" hidden="false" customHeight="true" outlineLevel="0" collapsed="false"/>
    <row r="10831" customFormat="false" ht="15" hidden="false" customHeight="true" outlineLevel="0" collapsed="false"/>
    <row r="10832" customFormat="false" ht="15" hidden="false" customHeight="true" outlineLevel="0" collapsed="false"/>
    <row r="10833" customFormat="false" ht="15" hidden="false" customHeight="true" outlineLevel="0" collapsed="false"/>
    <row r="10834" customFormat="false" ht="15" hidden="false" customHeight="true" outlineLevel="0" collapsed="false"/>
    <row r="10835" customFormat="false" ht="15" hidden="false" customHeight="true" outlineLevel="0" collapsed="false"/>
    <row r="10836" customFormat="false" ht="15" hidden="false" customHeight="true" outlineLevel="0" collapsed="false"/>
    <row r="10837" customFormat="false" ht="15" hidden="false" customHeight="true" outlineLevel="0" collapsed="false"/>
    <row r="10838" customFormat="false" ht="15" hidden="false" customHeight="true" outlineLevel="0" collapsed="false"/>
    <row r="10839" customFormat="false" ht="15" hidden="false" customHeight="true" outlineLevel="0" collapsed="false"/>
    <row r="10840" customFormat="false" ht="15" hidden="false" customHeight="true" outlineLevel="0" collapsed="false"/>
    <row r="10841" customFormat="false" ht="15" hidden="false" customHeight="true" outlineLevel="0" collapsed="false"/>
    <row r="10842" customFormat="false" ht="15" hidden="false" customHeight="true" outlineLevel="0" collapsed="false"/>
    <row r="10843" customFormat="false" ht="15" hidden="false" customHeight="true" outlineLevel="0" collapsed="false"/>
    <row r="10844" customFormat="false" ht="15" hidden="false" customHeight="true" outlineLevel="0" collapsed="false"/>
    <row r="10845" customFormat="false" ht="15" hidden="false" customHeight="true" outlineLevel="0" collapsed="false"/>
    <row r="10846" customFormat="false" ht="15" hidden="false" customHeight="true" outlineLevel="0" collapsed="false"/>
    <row r="10847" customFormat="false" ht="15" hidden="false" customHeight="true" outlineLevel="0" collapsed="false"/>
    <row r="10848" customFormat="false" ht="15" hidden="false" customHeight="true" outlineLevel="0" collapsed="false"/>
    <row r="10849" customFormat="false" ht="15" hidden="false" customHeight="true" outlineLevel="0" collapsed="false"/>
    <row r="10850" customFormat="false" ht="15" hidden="false" customHeight="true" outlineLevel="0" collapsed="false"/>
    <row r="10851" customFormat="false" ht="15" hidden="false" customHeight="true" outlineLevel="0" collapsed="false"/>
    <row r="10852" customFormat="false" ht="15" hidden="false" customHeight="true" outlineLevel="0" collapsed="false"/>
    <row r="10853" customFormat="false" ht="15" hidden="false" customHeight="true" outlineLevel="0" collapsed="false"/>
    <row r="10854" customFormat="false" ht="15" hidden="false" customHeight="true" outlineLevel="0" collapsed="false"/>
    <row r="10855" customFormat="false" ht="15" hidden="false" customHeight="true" outlineLevel="0" collapsed="false"/>
    <row r="10856" customFormat="false" ht="15" hidden="false" customHeight="true" outlineLevel="0" collapsed="false"/>
    <row r="10857" customFormat="false" ht="15" hidden="false" customHeight="true" outlineLevel="0" collapsed="false"/>
    <row r="10858" customFormat="false" ht="15" hidden="false" customHeight="true" outlineLevel="0" collapsed="false"/>
    <row r="10859" customFormat="false" ht="15" hidden="false" customHeight="true" outlineLevel="0" collapsed="false"/>
    <row r="10860" customFormat="false" ht="15" hidden="false" customHeight="true" outlineLevel="0" collapsed="false"/>
    <row r="10861" customFormat="false" ht="15" hidden="false" customHeight="true" outlineLevel="0" collapsed="false"/>
    <row r="10862" customFormat="false" ht="15" hidden="false" customHeight="true" outlineLevel="0" collapsed="false"/>
    <row r="10863" customFormat="false" ht="15" hidden="false" customHeight="true" outlineLevel="0" collapsed="false"/>
    <row r="10864" customFormat="false" ht="15" hidden="false" customHeight="true" outlineLevel="0" collapsed="false"/>
    <row r="10865" customFormat="false" ht="15" hidden="false" customHeight="true" outlineLevel="0" collapsed="false"/>
    <row r="10866" customFormat="false" ht="15" hidden="false" customHeight="true" outlineLevel="0" collapsed="false"/>
    <row r="10867" customFormat="false" ht="15" hidden="false" customHeight="true" outlineLevel="0" collapsed="false"/>
    <row r="10868" customFormat="false" ht="15" hidden="false" customHeight="true" outlineLevel="0" collapsed="false"/>
    <row r="10869" customFormat="false" ht="15" hidden="false" customHeight="true" outlineLevel="0" collapsed="false"/>
    <row r="10870" customFormat="false" ht="15" hidden="false" customHeight="true" outlineLevel="0" collapsed="false"/>
    <row r="10871" customFormat="false" ht="15" hidden="false" customHeight="true" outlineLevel="0" collapsed="false"/>
    <row r="10872" customFormat="false" ht="15" hidden="false" customHeight="true" outlineLevel="0" collapsed="false"/>
    <row r="10873" customFormat="false" ht="15" hidden="false" customHeight="true" outlineLevel="0" collapsed="false"/>
    <row r="10874" customFormat="false" ht="15" hidden="false" customHeight="true" outlineLevel="0" collapsed="false"/>
    <row r="10875" customFormat="false" ht="15" hidden="false" customHeight="true" outlineLevel="0" collapsed="false"/>
    <row r="10876" customFormat="false" ht="15" hidden="false" customHeight="true" outlineLevel="0" collapsed="false"/>
    <row r="10877" customFormat="false" ht="15" hidden="false" customHeight="true" outlineLevel="0" collapsed="false"/>
    <row r="10878" customFormat="false" ht="15" hidden="false" customHeight="true" outlineLevel="0" collapsed="false"/>
    <row r="10879" customFormat="false" ht="15" hidden="false" customHeight="true" outlineLevel="0" collapsed="false"/>
    <row r="10880" customFormat="false" ht="15" hidden="false" customHeight="true" outlineLevel="0" collapsed="false"/>
    <row r="10881" customFormat="false" ht="15" hidden="false" customHeight="true" outlineLevel="0" collapsed="false"/>
    <row r="10882" customFormat="false" ht="15" hidden="false" customHeight="true" outlineLevel="0" collapsed="false"/>
    <row r="10883" customFormat="false" ht="15" hidden="false" customHeight="true" outlineLevel="0" collapsed="false"/>
    <row r="10884" customFormat="false" ht="15" hidden="false" customHeight="true" outlineLevel="0" collapsed="false"/>
    <row r="10885" customFormat="false" ht="15" hidden="false" customHeight="true" outlineLevel="0" collapsed="false"/>
    <row r="10886" customFormat="false" ht="15" hidden="false" customHeight="true" outlineLevel="0" collapsed="false"/>
    <row r="10887" customFormat="false" ht="15" hidden="false" customHeight="true" outlineLevel="0" collapsed="false"/>
    <row r="10888" customFormat="false" ht="15" hidden="false" customHeight="true" outlineLevel="0" collapsed="false"/>
    <row r="10889" customFormat="false" ht="15" hidden="false" customHeight="true" outlineLevel="0" collapsed="false"/>
    <row r="10890" customFormat="false" ht="15" hidden="false" customHeight="true" outlineLevel="0" collapsed="false"/>
    <row r="10891" customFormat="false" ht="15" hidden="false" customHeight="true" outlineLevel="0" collapsed="false"/>
    <row r="10892" customFormat="false" ht="15" hidden="false" customHeight="true" outlineLevel="0" collapsed="false"/>
    <row r="10893" customFormat="false" ht="15" hidden="false" customHeight="true" outlineLevel="0" collapsed="false"/>
    <row r="10894" customFormat="false" ht="15" hidden="false" customHeight="true" outlineLevel="0" collapsed="false"/>
    <row r="10895" customFormat="false" ht="15" hidden="false" customHeight="true" outlineLevel="0" collapsed="false"/>
    <row r="10896" customFormat="false" ht="15" hidden="false" customHeight="true" outlineLevel="0" collapsed="false"/>
    <row r="10897" customFormat="false" ht="15" hidden="false" customHeight="true" outlineLevel="0" collapsed="false"/>
    <row r="10898" customFormat="false" ht="15" hidden="false" customHeight="true" outlineLevel="0" collapsed="false"/>
    <row r="10899" customFormat="false" ht="15" hidden="false" customHeight="true" outlineLevel="0" collapsed="false"/>
    <row r="10900" customFormat="false" ht="15" hidden="false" customHeight="true" outlineLevel="0" collapsed="false"/>
    <row r="10901" customFormat="false" ht="15" hidden="false" customHeight="true" outlineLevel="0" collapsed="false"/>
    <row r="10902" customFormat="false" ht="15" hidden="false" customHeight="true" outlineLevel="0" collapsed="false"/>
    <row r="10903" customFormat="false" ht="15" hidden="false" customHeight="true" outlineLevel="0" collapsed="false"/>
    <row r="10904" customFormat="false" ht="15" hidden="false" customHeight="true" outlineLevel="0" collapsed="false"/>
    <row r="10905" customFormat="false" ht="15" hidden="false" customHeight="true" outlineLevel="0" collapsed="false"/>
    <row r="10906" customFormat="false" ht="15" hidden="false" customHeight="true" outlineLevel="0" collapsed="false"/>
    <row r="10907" customFormat="false" ht="15" hidden="false" customHeight="true" outlineLevel="0" collapsed="false"/>
    <row r="10908" customFormat="false" ht="15" hidden="false" customHeight="true" outlineLevel="0" collapsed="false"/>
    <row r="10909" customFormat="false" ht="15" hidden="false" customHeight="true" outlineLevel="0" collapsed="false"/>
    <row r="10910" customFormat="false" ht="15" hidden="false" customHeight="true" outlineLevel="0" collapsed="false"/>
    <row r="10911" customFormat="false" ht="15" hidden="false" customHeight="true" outlineLevel="0" collapsed="false"/>
    <row r="10912" customFormat="false" ht="15" hidden="false" customHeight="true" outlineLevel="0" collapsed="false"/>
    <row r="10913" customFormat="false" ht="15" hidden="false" customHeight="true" outlineLevel="0" collapsed="false"/>
    <row r="10914" customFormat="false" ht="15" hidden="false" customHeight="true" outlineLevel="0" collapsed="false"/>
    <row r="10915" customFormat="false" ht="15" hidden="false" customHeight="true" outlineLevel="0" collapsed="false"/>
    <row r="10916" customFormat="false" ht="15" hidden="false" customHeight="true" outlineLevel="0" collapsed="false"/>
    <row r="10917" customFormat="false" ht="15" hidden="false" customHeight="true" outlineLevel="0" collapsed="false"/>
    <row r="10918" customFormat="false" ht="15" hidden="false" customHeight="true" outlineLevel="0" collapsed="false"/>
    <row r="10919" customFormat="false" ht="15" hidden="false" customHeight="true" outlineLevel="0" collapsed="false"/>
    <row r="10920" customFormat="false" ht="15" hidden="false" customHeight="true" outlineLevel="0" collapsed="false"/>
    <row r="10921" customFormat="false" ht="15" hidden="false" customHeight="true" outlineLevel="0" collapsed="false"/>
    <row r="10922" customFormat="false" ht="15" hidden="false" customHeight="true" outlineLevel="0" collapsed="false"/>
    <row r="10923" customFormat="false" ht="15" hidden="false" customHeight="true" outlineLevel="0" collapsed="false"/>
    <row r="10924" customFormat="false" ht="15" hidden="false" customHeight="true" outlineLevel="0" collapsed="false"/>
    <row r="10925" customFormat="false" ht="15" hidden="false" customHeight="true" outlineLevel="0" collapsed="false"/>
    <row r="10926" customFormat="false" ht="15" hidden="false" customHeight="true" outlineLevel="0" collapsed="false"/>
    <row r="10927" customFormat="false" ht="15" hidden="false" customHeight="true" outlineLevel="0" collapsed="false"/>
    <row r="10928" customFormat="false" ht="15" hidden="false" customHeight="true" outlineLevel="0" collapsed="false"/>
    <row r="10929" customFormat="false" ht="15" hidden="false" customHeight="true" outlineLevel="0" collapsed="false"/>
    <row r="10930" customFormat="false" ht="15" hidden="false" customHeight="true" outlineLevel="0" collapsed="false"/>
    <row r="10931" customFormat="false" ht="15" hidden="false" customHeight="true" outlineLevel="0" collapsed="false"/>
    <row r="10932" customFormat="false" ht="15" hidden="false" customHeight="true" outlineLevel="0" collapsed="false"/>
    <row r="10933" customFormat="false" ht="15" hidden="false" customHeight="true" outlineLevel="0" collapsed="false"/>
    <row r="10934" customFormat="false" ht="15" hidden="false" customHeight="true" outlineLevel="0" collapsed="false"/>
    <row r="10935" customFormat="false" ht="15" hidden="false" customHeight="true" outlineLevel="0" collapsed="false"/>
    <row r="10936" customFormat="false" ht="15" hidden="false" customHeight="true" outlineLevel="0" collapsed="false"/>
    <row r="10937" customFormat="false" ht="15" hidden="false" customHeight="true" outlineLevel="0" collapsed="false"/>
    <row r="10938" customFormat="false" ht="15" hidden="false" customHeight="true" outlineLevel="0" collapsed="false"/>
    <row r="10939" customFormat="false" ht="15" hidden="false" customHeight="true" outlineLevel="0" collapsed="false"/>
    <row r="10940" customFormat="false" ht="15" hidden="false" customHeight="true" outlineLevel="0" collapsed="false"/>
    <row r="10941" customFormat="false" ht="15" hidden="false" customHeight="true" outlineLevel="0" collapsed="false"/>
    <row r="10942" customFormat="false" ht="15" hidden="false" customHeight="true" outlineLevel="0" collapsed="false"/>
    <row r="10943" customFormat="false" ht="15" hidden="false" customHeight="true" outlineLevel="0" collapsed="false"/>
    <row r="10944" customFormat="false" ht="15" hidden="false" customHeight="true" outlineLevel="0" collapsed="false"/>
    <row r="10945" customFormat="false" ht="15" hidden="false" customHeight="true" outlineLevel="0" collapsed="false"/>
    <row r="10946" customFormat="false" ht="15" hidden="false" customHeight="true" outlineLevel="0" collapsed="false"/>
    <row r="10947" customFormat="false" ht="15" hidden="false" customHeight="true" outlineLevel="0" collapsed="false"/>
    <row r="10948" customFormat="false" ht="15" hidden="false" customHeight="true" outlineLevel="0" collapsed="false"/>
    <row r="10949" customFormat="false" ht="15" hidden="false" customHeight="true" outlineLevel="0" collapsed="false"/>
    <row r="10950" customFormat="false" ht="15" hidden="false" customHeight="true" outlineLevel="0" collapsed="false"/>
    <row r="10951" customFormat="false" ht="15" hidden="false" customHeight="true" outlineLevel="0" collapsed="false"/>
    <row r="10952" customFormat="false" ht="15" hidden="false" customHeight="true" outlineLevel="0" collapsed="false"/>
    <row r="10953" customFormat="false" ht="15" hidden="false" customHeight="true" outlineLevel="0" collapsed="false"/>
    <row r="10954" customFormat="false" ht="15" hidden="false" customHeight="true" outlineLevel="0" collapsed="false"/>
    <row r="10955" customFormat="false" ht="15" hidden="false" customHeight="true" outlineLevel="0" collapsed="false"/>
    <row r="10956" customFormat="false" ht="15" hidden="false" customHeight="true" outlineLevel="0" collapsed="false"/>
    <row r="10957" customFormat="false" ht="15" hidden="false" customHeight="true" outlineLevel="0" collapsed="false"/>
    <row r="10958" customFormat="false" ht="15" hidden="false" customHeight="true" outlineLevel="0" collapsed="false"/>
    <row r="10959" customFormat="false" ht="15" hidden="false" customHeight="true" outlineLevel="0" collapsed="false"/>
    <row r="10960" customFormat="false" ht="15" hidden="false" customHeight="true" outlineLevel="0" collapsed="false"/>
    <row r="10961" customFormat="false" ht="15" hidden="false" customHeight="true" outlineLevel="0" collapsed="false"/>
    <row r="10962" customFormat="false" ht="15" hidden="false" customHeight="true" outlineLevel="0" collapsed="false"/>
    <row r="10963" customFormat="false" ht="15" hidden="false" customHeight="true" outlineLevel="0" collapsed="false"/>
    <row r="10964" customFormat="false" ht="15" hidden="false" customHeight="true" outlineLevel="0" collapsed="false"/>
    <row r="10965" customFormat="false" ht="15" hidden="false" customHeight="true" outlineLevel="0" collapsed="false"/>
    <row r="10966" customFormat="false" ht="15" hidden="false" customHeight="true" outlineLevel="0" collapsed="false"/>
    <row r="10967" customFormat="false" ht="15" hidden="false" customHeight="true" outlineLevel="0" collapsed="false"/>
    <row r="10968" customFormat="false" ht="15" hidden="false" customHeight="true" outlineLevel="0" collapsed="false"/>
    <row r="10969" customFormat="false" ht="15" hidden="false" customHeight="true" outlineLevel="0" collapsed="false"/>
    <row r="10970" customFormat="false" ht="15" hidden="false" customHeight="true" outlineLevel="0" collapsed="false"/>
    <row r="10971" customFormat="false" ht="15" hidden="false" customHeight="true" outlineLevel="0" collapsed="false"/>
    <row r="10972" customFormat="false" ht="15" hidden="false" customHeight="true" outlineLevel="0" collapsed="false"/>
    <row r="10973" customFormat="false" ht="15" hidden="false" customHeight="true" outlineLevel="0" collapsed="false"/>
    <row r="10974" customFormat="false" ht="15" hidden="false" customHeight="true" outlineLevel="0" collapsed="false"/>
    <row r="10975" customFormat="false" ht="15" hidden="false" customHeight="true" outlineLevel="0" collapsed="false"/>
    <row r="10976" customFormat="false" ht="15" hidden="false" customHeight="true" outlineLevel="0" collapsed="false"/>
    <row r="10977" customFormat="false" ht="15" hidden="false" customHeight="true" outlineLevel="0" collapsed="false"/>
    <row r="10978" customFormat="false" ht="15" hidden="false" customHeight="true" outlineLevel="0" collapsed="false"/>
    <row r="10979" customFormat="false" ht="15" hidden="false" customHeight="true" outlineLevel="0" collapsed="false"/>
    <row r="10980" customFormat="false" ht="15" hidden="false" customHeight="true" outlineLevel="0" collapsed="false"/>
    <row r="10981" customFormat="false" ht="15" hidden="false" customHeight="true" outlineLevel="0" collapsed="false"/>
    <row r="10982" customFormat="false" ht="15" hidden="false" customHeight="true" outlineLevel="0" collapsed="false"/>
    <row r="10983" customFormat="false" ht="15" hidden="false" customHeight="true" outlineLevel="0" collapsed="false"/>
    <row r="10984" customFormat="false" ht="15" hidden="false" customHeight="true" outlineLevel="0" collapsed="false"/>
    <row r="10985" customFormat="false" ht="15" hidden="false" customHeight="true" outlineLevel="0" collapsed="false"/>
    <row r="10986" customFormat="false" ht="15" hidden="false" customHeight="true" outlineLevel="0" collapsed="false"/>
    <row r="10987" customFormat="false" ht="15" hidden="false" customHeight="true" outlineLevel="0" collapsed="false"/>
    <row r="10988" customFormat="false" ht="15" hidden="false" customHeight="true" outlineLevel="0" collapsed="false"/>
    <row r="10989" customFormat="false" ht="15" hidden="false" customHeight="true" outlineLevel="0" collapsed="false"/>
    <row r="10990" customFormat="false" ht="15" hidden="false" customHeight="true" outlineLevel="0" collapsed="false"/>
    <row r="10991" customFormat="false" ht="15" hidden="false" customHeight="true" outlineLevel="0" collapsed="false"/>
    <row r="10992" customFormat="false" ht="15" hidden="false" customHeight="true" outlineLevel="0" collapsed="false"/>
    <row r="10993" customFormat="false" ht="15" hidden="false" customHeight="true" outlineLevel="0" collapsed="false"/>
    <row r="10994" customFormat="false" ht="15" hidden="false" customHeight="true" outlineLevel="0" collapsed="false"/>
    <row r="10995" customFormat="false" ht="15" hidden="false" customHeight="true" outlineLevel="0" collapsed="false"/>
    <row r="10996" customFormat="false" ht="15" hidden="false" customHeight="true" outlineLevel="0" collapsed="false"/>
    <row r="10997" customFormat="false" ht="15" hidden="false" customHeight="true" outlineLevel="0" collapsed="false"/>
    <row r="10998" customFormat="false" ht="15" hidden="false" customHeight="true" outlineLevel="0" collapsed="false"/>
    <row r="10999" customFormat="false" ht="15" hidden="false" customHeight="true" outlineLevel="0" collapsed="false"/>
    <row r="11000" customFormat="false" ht="15" hidden="false" customHeight="true" outlineLevel="0" collapsed="false"/>
    <row r="11001" customFormat="false" ht="15" hidden="false" customHeight="true" outlineLevel="0" collapsed="false"/>
    <row r="11002" customFormat="false" ht="15" hidden="false" customHeight="true" outlineLevel="0" collapsed="false"/>
    <row r="11003" customFormat="false" ht="15" hidden="false" customHeight="true" outlineLevel="0" collapsed="false"/>
    <row r="11004" customFormat="false" ht="15" hidden="false" customHeight="true" outlineLevel="0" collapsed="false"/>
    <row r="11005" customFormat="false" ht="15" hidden="false" customHeight="true" outlineLevel="0" collapsed="false"/>
    <row r="11006" customFormat="false" ht="15" hidden="false" customHeight="true" outlineLevel="0" collapsed="false"/>
    <row r="11007" customFormat="false" ht="15" hidden="false" customHeight="true" outlineLevel="0" collapsed="false"/>
    <row r="11008" customFormat="false" ht="15" hidden="false" customHeight="true" outlineLevel="0" collapsed="false"/>
    <row r="11009" customFormat="false" ht="15" hidden="false" customHeight="true" outlineLevel="0" collapsed="false"/>
    <row r="11010" customFormat="false" ht="15" hidden="false" customHeight="true" outlineLevel="0" collapsed="false"/>
    <row r="11011" customFormat="false" ht="15" hidden="false" customHeight="true" outlineLevel="0" collapsed="false"/>
    <row r="11012" customFormat="false" ht="15" hidden="false" customHeight="true" outlineLevel="0" collapsed="false"/>
    <row r="11013" customFormat="false" ht="15" hidden="false" customHeight="true" outlineLevel="0" collapsed="false"/>
    <row r="11014" customFormat="false" ht="15" hidden="false" customHeight="true" outlineLevel="0" collapsed="false"/>
    <row r="11015" customFormat="false" ht="15" hidden="false" customHeight="true" outlineLevel="0" collapsed="false"/>
    <row r="11016" customFormat="false" ht="15" hidden="false" customHeight="true" outlineLevel="0" collapsed="false"/>
    <row r="11017" customFormat="false" ht="15" hidden="false" customHeight="true" outlineLevel="0" collapsed="false"/>
    <row r="11018" customFormat="false" ht="15" hidden="false" customHeight="true" outlineLevel="0" collapsed="false"/>
    <row r="11019" customFormat="false" ht="15" hidden="false" customHeight="true" outlineLevel="0" collapsed="false"/>
    <row r="11020" customFormat="false" ht="15" hidden="false" customHeight="true" outlineLevel="0" collapsed="false"/>
    <row r="11021" customFormat="false" ht="15" hidden="false" customHeight="true" outlineLevel="0" collapsed="false"/>
    <row r="11022" customFormat="false" ht="15" hidden="false" customHeight="true" outlineLevel="0" collapsed="false"/>
    <row r="11023" customFormat="false" ht="15" hidden="false" customHeight="true" outlineLevel="0" collapsed="false"/>
    <row r="11024" customFormat="false" ht="15" hidden="false" customHeight="true" outlineLevel="0" collapsed="false"/>
    <row r="11025" customFormat="false" ht="15" hidden="false" customHeight="true" outlineLevel="0" collapsed="false"/>
    <row r="11026" customFormat="false" ht="15" hidden="false" customHeight="true" outlineLevel="0" collapsed="false"/>
    <row r="11027" customFormat="false" ht="15" hidden="false" customHeight="true" outlineLevel="0" collapsed="false"/>
    <row r="11028" customFormat="false" ht="15" hidden="false" customHeight="true" outlineLevel="0" collapsed="false"/>
    <row r="11029" customFormat="false" ht="15" hidden="false" customHeight="true" outlineLevel="0" collapsed="false"/>
    <row r="11030" customFormat="false" ht="15" hidden="false" customHeight="true" outlineLevel="0" collapsed="false"/>
    <row r="11031" customFormat="false" ht="15" hidden="false" customHeight="true" outlineLevel="0" collapsed="false"/>
    <row r="11032" customFormat="false" ht="15" hidden="false" customHeight="true" outlineLevel="0" collapsed="false"/>
    <row r="11033" customFormat="false" ht="15" hidden="false" customHeight="true" outlineLevel="0" collapsed="false"/>
    <row r="11034" customFormat="false" ht="15" hidden="false" customHeight="true" outlineLevel="0" collapsed="false"/>
    <row r="11035" customFormat="false" ht="15" hidden="false" customHeight="true" outlineLevel="0" collapsed="false"/>
    <row r="11036" customFormat="false" ht="15" hidden="false" customHeight="true" outlineLevel="0" collapsed="false"/>
    <row r="11037" customFormat="false" ht="15" hidden="false" customHeight="true" outlineLevel="0" collapsed="false"/>
    <row r="11038" customFormat="false" ht="15" hidden="false" customHeight="true" outlineLevel="0" collapsed="false"/>
    <row r="11039" customFormat="false" ht="15" hidden="false" customHeight="true" outlineLevel="0" collapsed="false"/>
    <row r="11040" customFormat="false" ht="15" hidden="false" customHeight="true" outlineLevel="0" collapsed="false"/>
    <row r="11041" customFormat="false" ht="15" hidden="false" customHeight="true" outlineLevel="0" collapsed="false"/>
    <row r="11042" customFormat="false" ht="15" hidden="false" customHeight="true" outlineLevel="0" collapsed="false"/>
    <row r="11043" customFormat="false" ht="15" hidden="false" customHeight="true" outlineLevel="0" collapsed="false"/>
    <row r="11044" customFormat="false" ht="15" hidden="false" customHeight="true" outlineLevel="0" collapsed="false"/>
    <row r="11045" customFormat="false" ht="15" hidden="false" customHeight="true" outlineLevel="0" collapsed="false"/>
    <row r="11046" customFormat="false" ht="15" hidden="false" customHeight="true" outlineLevel="0" collapsed="false"/>
    <row r="11047" customFormat="false" ht="15" hidden="false" customHeight="true" outlineLevel="0" collapsed="false"/>
    <row r="11048" customFormat="false" ht="15" hidden="false" customHeight="true" outlineLevel="0" collapsed="false"/>
    <row r="11049" customFormat="false" ht="15" hidden="false" customHeight="true" outlineLevel="0" collapsed="false"/>
    <row r="11050" customFormat="false" ht="15" hidden="false" customHeight="true" outlineLevel="0" collapsed="false"/>
    <row r="11051" customFormat="false" ht="15" hidden="false" customHeight="true" outlineLevel="0" collapsed="false"/>
    <row r="11052" customFormat="false" ht="15" hidden="false" customHeight="true" outlineLevel="0" collapsed="false"/>
    <row r="11053" customFormat="false" ht="15" hidden="false" customHeight="true" outlineLevel="0" collapsed="false"/>
    <row r="11054" customFormat="false" ht="15" hidden="false" customHeight="true" outlineLevel="0" collapsed="false"/>
    <row r="11055" customFormat="false" ht="15" hidden="false" customHeight="true" outlineLevel="0" collapsed="false"/>
    <row r="11056" customFormat="false" ht="15" hidden="false" customHeight="true" outlineLevel="0" collapsed="false"/>
    <row r="11057" customFormat="false" ht="15" hidden="false" customHeight="true" outlineLevel="0" collapsed="false"/>
    <row r="11058" customFormat="false" ht="15" hidden="false" customHeight="true" outlineLevel="0" collapsed="false"/>
    <row r="11059" customFormat="false" ht="15" hidden="false" customHeight="true" outlineLevel="0" collapsed="false"/>
    <row r="11060" customFormat="false" ht="15" hidden="false" customHeight="true" outlineLevel="0" collapsed="false"/>
    <row r="11061" customFormat="false" ht="15" hidden="false" customHeight="true" outlineLevel="0" collapsed="false"/>
    <row r="11062" customFormat="false" ht="15" hidden="false" customHeight="true" outlineLevel="0" collapsed="false"/>
    <row r="11063" customFormat="false" ht="15" hidden="false" customHeight="true" outlineLevel="0" collapsed="false"/>
    <row r="11064" customFormat="false" ht="15" hidden="false" customHeight="true" outlineLevel="0" collapsed="false"/>
    <row r="11065" customFormat="false" ht="15" hidden="false" customHeight="true" outlineLevel="0" collapsed="false"/>
    <row r="11066" customFormat="false" ht="15" hidden="false" customHeight="true" outlineLevel="0" collapsed="false"/>
    <row r="11067" customFormat="false" ht="15" hidden="false" customHeight="true" outlineLevel="0" collapsed="false"/>
    <row r="11068" customFormat="false" ht="15" hidden="false" customHeight="true" outlineLevel="0" collapsed="false"/>
    <row r="11069" customFormat="false" ht="15" hidden="false" customHeight="true" outlineLevel="0" collapsed="false"/>
    <row r="11070" customFormat="false" ht="15" hidden="false" customHeight="true" outlineLevel="0" collapsed="false"/>
    <row r="11071" customFormat="false" ht="15" hidden="false" customHeight="true" outlineLevel="0" collapsed="false"/>
    <row r="11072" customFormat="false" ht="15" hidden="false" customHeight="true" outlineLevel="0" collapsed="false"/>
    <row r="11073" customFormat="false" ht="15" hidden="false" customHeight="true" outlineLevel="0" collapsed="false"/>
    <row r="11074" customFormat="false" ht="15" hidden="false" customHeight="true" outlineLevel="0" collapsed="false"/>
    <row r="11075" customFormat="false" ht="15" hidden="false" customHeight="true" outlineLevel="0" collapsed="false"/>
    <row r="11076" customFormat="false" ht="15" hidden="false" customHeight="true" outlineLevel="0" collapsed="false"/>
    <row r="11077" customFormat="false" ht="15" hidden="false" customHeight="true" outlineLevel="0" collapsed="false"/>
    <row r="11078" customFormat="false" ht="15" hidden="false" customHeight="true" outlineLevel="0" collapsed="false"/>
    <row r="11079" customFormat="false" ht="15" hidden="false" customHeight="true" outlineLevel="0" collapsed="false"/>
    <row r="11080" customFormat="false" ht="15" hidden="false" customHeight="true" outlineLevel="0" collapsed="false"/>
    <row r="11081" customFormat="false" ht="15" hidden="false" customHeight="true" outlineLevel="0" collapsed="false"/>
    <row r="11082" customFormat="false" ht="15" hidden="false" customHeight="true" outlineLevel="0" collapsed="false"/>
    <row r="11083" customFormat="false" ht="15" hidden="false" customHeight="true" outlineLevel="0" collapsed="false"/>
    <row r="11084" customFormat="false" ht="15" hidden="false" customHeight="true" outlineLevel="0" collapsed="false"/>
    <row r="11085" customFormat="false" ht="15" hidden="false" customHeight="true" outlineLevel="0" collapsed="false"/>
    <row r="11086" customFormat="false" ht="15" hidden="false" customHeight="true" outlineLevel="0" collapsed="false"/>
    <row r="11087" customFormat="false" ht="15" hidden="false" customHeight="true" outlineLevel="0" collapsed="false"/>
    <row r="11088" customFormat="false" ht="15" hidden="false" customHeight="true" outlineLevel="0" collapsed="false"/>
    <row r="11089" customFormat="false" ht="15" hidden="false" customHeight="true" outlineLevel="0" collapsed="false"/>
    <row r="11090" customFormat="false" ht="15" hidden="false" customHeight="true" outlineLevel="0" collapsed="false"/>
    <row r="11091" customFormat="false" ht="15" hidden="false" customHeight="true" outlineLevel="0" collapsed="false"/>
    <row r="11092" customFormat="false" ht="15" hidden="false" customHeight="true" outlineLevel="0" collapsed="false"/>
    <row r="11093" customFormat="false" ht="15" hidden="false" customHeight="true" outlineLevel="0" collapsed="false"/>
    <row r="11094" customFormat="false" ht="15" hidden="false" customHeight="true" outlineLevel="0" collapsed="false"/>
    <row r="11095" customFormat="false" ht="15" hidden="false" customHeight="true" outlineLevel="0" collapsed="false"/>
    <row r="11096" customFormat="false" ht="15" hidden="false" customHeight="true" outlineLevel="0" collapsed="false"/>
    <row r="11097" customFormat="false" ht="15" hidden="false" customHeight="true" outlineLevel="0" collapsed="false"/>
    <row r="11098" customFormat="false" ht="15" hidden="false" customHeight="true" outlineLevel="0" collapsed="false"/>
    <row r="11099" customFormat="false" ht="15" hidden="false" customHeight="true" outlineLevel="0" collapsed="false"/>
    <row r="11100" customFormat="false" ht="15" hidden="false" customHeight="true" outlineLevel="0" collapsed="false"/>
    <row r="11101" customFormat="false" ht="15" hidden="false" customHeight="true" outlineLevel="0" collapsed="false"/>
    <row r="11102" customFormat="false" ht="15" hidden="false" customHeight="true" outlineLevel="0" collapsed="false"/>
    <row r="11103" customFormat="false" ht="15" hidden="false" customHeight="true" outlineLevel="0" collapsed="false"/>
    <row r="11104" customFormat="false" ht="15" hidden="false" customHeight="true" outlineLevel="0" collapsed="false"/>
    <row r="11105" customFormat="false" ht="15" hidden="false" customHeight="true" outlineLevel="0" collapsed="false"/>
    <row r="11106" customFormat="false" ht="15" hidden="false" customHeight="true" outlineLevel="0" collapsed="false"/>
    <row r="11107" customFormat="false" ht="15" hidden="false" customHeight="true" outlineLevel="0" collapsed="false"/>
    <row r="11108" customFormat="false" ht="15" hidden="false" customHeight="true" outlineLevel="0" collapsed="false"/>
    <row r="11109" customFormat="false" ht="15" hidden="false" customHeight="true" outlineLevel="0" collapsed="false"/>
    <row r="11110" customFormat="false" ht="15" hidden="false" customHeight="true" outlineLevel="0" collapsed="false"/>
    <row r="11111" customFormat="false" ht="15" hidden="false" customHeight="true" outlineLevel="0" collapsed="false"/>
    <row r="11112" customFormat="false" ht="15" hidden="false" customHeight="true" outlineLevel="0" collapsed="false"/>
    <row r="11113" customFormat="false" ht="15" hidden="false" customHeight="true" outlineLevel="0" collapsed="false"/>
    <row r="11114" customFormat="false" ht="15" hidden="false" customHeight="true" outlineLevel="0" collapsed="false"/>
    <row r="11115" customFormat="false" ht="15" hidden="false" customHeight="true" outlineLevel="0" collapsed="false"/>
    <row r="11116" customFormat="false" ht="15" hidden="false" customHeight="true" outlineLevel="0" collapsed="false"/>
    <row r="11117" customFormat="false" ht="15" hidden="false" customHeight="true" outlineLevel="0" collapsed="false"/>
    <row r="11118" customFormat="false" ht="15" hidden="false" customHeight="true" outlineLevel="0" collapsed="false"/>
    <row r="11119" customFormat="false" ht="15" hidden="false" customHeight="true" outlineLevel="0" collapsed="false"/>
    <row r="11120" customFormat="false" ht="15" hidden="false" customHeight="true" outlineLevel="0" collapsed="false"/>
    <row r="11121" customFormat="false" ht="15" hidden="false" customHeight="true" outlineLevel="0" collapsed="false"/>
    <row r="11122" customFormat="false" ht="15" hidden="false" customHeight="true" outlineLevel="0" collapsed="false"/>
    <row r="11123" customFormat="false" ht="15" hidden="false" customHeight="true" outlineLevel="0" collapsed="false"/>
    <row r="11124" customFormat="false" ht="15" hidden="false" customHeight="true" outlineLevel="0" collapsed="false"/>
    <row r="11125" customFormat="false" ht="15" hidden="false" customHeight="true" outlineLevel="0" collapsed="false"/>
    <row r="11126" customFormat="false" ht="15" hidden="false" customHeight="true" outlineLevel="0" collapsed="false"/>
    <row r="11127" customFormat="false" ht="15" hidden="false" customHeight="true" outlineLevel="0" collapsed="false"/>
    <row r="11128" customFormat="false" ht="15" hidden="false" customHeight="true" outlineLevel="0" collapsed="false"/>
    <row r="11129" customFormat="false" ht="15" hidden="false" customHeight="true" outlineLevel="0" collapsed="false"/>
    <row r="11130" customFormat="false" ht="15" hidden="false" customHeight="true" outlineLevel="0" collapsed="false"/>
    <row r="11131" customFormat="false" ht="15" hidden="false" customHeight="true" outlineLevel="0" collapsed="false"/>
    <row r="11132" customFormat="false" ht="15" hidden="false" customHeight="true" outlineLevel="0" collapsed="false"/>
    <row r="11133" customFormat="false" ht="15" hidden="false" customHeight="true" outlineLevel="0" collapsed="false"/>
    <row r="11134" customFormat="false" ht="15" hidden="false" customHeight="true" outlineLevel="0" collapsed="false"/>
    <row r="11135" customFormat="false" ht="15" hidden="false" customHeight="true" outlineLevel="0" collapsed="false"/>
    <row r="11136" customFormat="false" ht="15" hidden="false" customHeight="true" outlineLevel="0" collapsed="false"/>
    <row r="11137" customFormat="false" ht="15" hidden="false" customHeight="true" outlineLevel="0" collapsed="false"/>
    <row r="11138" customFormat="false" ht="15" hidden="false" customHeight="true" outlineLevel="0" collapsed="false"/>
    <row r="11139" customFormat="false" ht="15" hidden="false" customHeight="true" outlineLevel="0" collapsed="false"/>
    <row r="11140" customFormat="false" ht="15" hidden="false" customHeight="true" outlineLevel="0" collapsed="false"/>
    <row r="11141" customFormat="false" ht="15" hidden="false" customHeight="true" outlineLevel="0" collapsed="false"/>
    <row r="11142" customFormat="false" ht="15" hidden="false" customHeight="true" outlineLevel="0" collapsed="false"/>
    <row r="11143" customFormat="false" ht="15" hidden="false" customHeight="true" outlineLevel="0" collapsed="false"/>
    <row r="11144" customFormat="false" ht="15" hidden="false" customHeight="true" outlineLevel="0" collapsed="false"/>
    <row r="11145" customFormat="false" ht="15" hidden="false" customHeight="true" outlineLevel="0" collapsed="false"/>
    <row r="11146" customFormat="false" ht="15" hidden="false" customHeight="true" outlineLevel="0" collapsed="false"/>
    <row r="11147" customFormat="false" ht="15" hidden="false" customHeight="true" outlineLevel="0" collapsed="false"/>
    <row r="11148" customFormat="false" ht="15" hidden="false" customHeight="true" outlineLevel="0" collapsed="false"/>
    <row r="11149" customFormat="false" ht="15" hidden="false" customHeight="true" outlineLevel="0" collapsed="false"/>
    <row r="11150" customFormat="false" ht="15" hidden="false" customHeight="true" outlineLevel="0" collapsed="false"/>
    <row r="11151" customFormat="false" ht="15" hidden="false" customHeight="true" outlineLevel="0" collapsed="false"/>
    <row r="11152" customFormat="false" ht="15" hidden="false" customHeight="true" outlineLevel="0" collapsed="false"/>
    <row r="11153" customFormat="false" ht="15" hidden="false" customHeight="true" outlineLevel="0" collapsed="false"/>
    <row r="11154" customFormat="false" ht="15" hidden="false" customHeight="true" outlineLevel="0" collapsed="false"/>
    <row r="11155" customFormat="false" ht="15" hidden="false" customHeight="true" outlineLevel="0" collapsed="false"/>
    <row r="11156" customFormat="false" ht="15" hidden="false" customHeight="true" outlineLevel="0" collapsed="false"/>
    <row r="11157" customFormat="false" ht="15" hidden="false" customHeight="true" outlineLevel="0" collapsed="false"/>
    <row r="11158" customFormat="false" ht="15" hidden="false" customHeight="true" outlineLevel="0" collapsed="false"/>
    <row r="11159" customFormat="false" ht="15" hidden="false" customHeight="true" outlineLevel="0" collapsed="false"/>
    <row r="11160" customFormat="false" ht="15" hidden="false" customHeight="true" outlineLevel="0" collapsed="false"/>
    <row r="11161" customFormat="false" ht="15" hidden="false" customHeight="true" outlineLevel="0" collapsed="false"/>
    <row r="11162" customFormat="false" ht="15" hidden="false" customHeight="true" outlineLevel="0" collapsed="false"/>
    <row r="11163" customFormat="false" ht="15" hidden="false" customHeight="true" outlineLevel="0" collapsed="false"/>
    <row r="11164" customFormat="false" ht="15" hidden="false" customHeight="true" outlineLevel="0" collapsed="false"/>
    <row r="11165" customFormat="false" ht="15" hidden="false" customHeight="true" outlineLevel="0" collapsed="false"/>
    <row r="11166" customFormat="false" ht="15" hidden="false" customHeight="true" outlineLevel="0" collapsed="false"/>
    <row r="11167" customFormat="false" ht="15" hidden="false" customHeight="true" outlineLevel="0" collapsed="false"/>
    <row r="11168" customFormat="false" ht="15" hidden="false" customHeight="true" outlineLevel="0" collapsed="false"/>
    <row r="11169" customFormat="false" ht="15" hidden="false" customHeight="true" outlineLevel="0" collapsed="false"/>
    <row r="11170" customFormat="false" ht="15" hidden="false" customHeight="true" outlineLevel="0" collapsed="false"/>
    <row r="11171" customFormat="false" ht="15" hidden="false" customHeight="true" outlineLevel="0" collapsed="false"/>
    <row r="11172" customFormat="false" ht="15" hidden="false" customHeight="true" outlineLevel="0" collapsed="false"/>
    <row r="11173" customFormat="false" ht="15" hidden="false" customHeight="true" outlineLevel="0" collapsed="false"/>
    <row r="11174" customFormat="false" ht="15" hidden="false" customHeight="true" outlineLevel="0" collapsed="false"/>
    <row r="11175" customFormat="false" ht="15" hidden="false" customHeight="true" outlineLevel="0" collapsed="false"/>
    <row r="11176" customFormat="false" ht="15" hidden="false" customHeight="true" outlineLevel="0" collapsed="false"/>
    <row r="11177" customFormat="false" ht="15" hidden="false" customHeight="true" outlineLevel="0" collapsed="false"/>
    <row r="11178" customFormat="false" ht="15" hidden="false" customHeight="true" outlineLevel="0" collapsed="false"/>
    <row r="11179" customFormat="false" ht="15" hidden="false" customHeight="true" outlineLevel="0" collapsed="false"/>
    <row r="11180" customFormat="false" ht="15" hidden="false" customHeight="true" outlineLevel="0" collapsed="false"/>
    <row r="11181" customFormat="false" ht="15" hidden="false" customHeight="true" outlineLevel="0" collapsed="false"/>
    <row r="11182" customFormat="false" ht="15" hidden="false" customHeight="true" outlineLevel="0" collapsed="false"/>
    <row r="11183" customFormat="false" ht="15" hidden="false" customHeight="true" outlineLevel="0" collapsed="false"/>
    <row r="11184" customFormat="false" ht="15" hidden="false" customHeight="true" outlineLevel="0" collapsed="false"/>
    <row r="11185" customFormat="false" ht="15" hidden="false" customHeight="true" outlineLevel="0" collapsed="false"/>
    <row r="11186" customFormat="false" ht="15" hidden="false" customHeight="true" outlineLevel="0" collapsed="false"/>
    <row r="11187" customFormat="false" ht="15" hidden="false" customHeight="true" outlineLevel="0" collapsed="false"/>
    <row r="11188" customFormat="false" ht="15" hidden="false" customHeight="true" outlineLevel="0" collapsed="false"/>
    <row r="11189" customFormat="false" ht="15" hidden="false" customHeight="true" outlineLevel="0" collapsed="false"/>
    <row r="11190" customFormat="false" ht="15" hidden="false" customHeight="true" outlineLevel="0" collapsed="false"/>
    <row r="11191" customFormat="false" ht="15" hidden="false" customHeight="true" outlineLevel="0" collapsed="false"/>
    <row r="11192" customFormat="false" ht="15" hidden="false" customHeight="true" outlineLevel="0" collapsed="false"/>
    <row r="11193" customFormat="false" ht="15" hidden="false" customHeight="true" outlineLevel="0" collapsed="false"/>
    <row r="11194" customFormat="false" ht="15" hidden="false" customHeight="true" outlineLevel="0" collapsed="false"/>
    <row r="11195" customFormat="false" ht="15" hidden="false" customHeight="true" outlineLevel="0" collapsed="false"/>
    <row r="11196" customFormat="false" ht="15" hidden="false" customHeight="true" outlineLevel="0" collapsed="false"/>
    <row r="11197" customFormat="false" ht="15" hidden="false" customHeight="true" outlineLevel="0" collapsed="false"/>
    <row r="11198" customFormat="false" ht="15" hidden="false" customHeight="true" outlineLevel="0" collapsed="false"/>
    <row r="11199" customFormat="false" ht="15" hidden="false" customHeight="true" outlineLevel="0" collapsed="false"/>
    <row r="11200" customFormat="false" ht="15" hidden="false" customHeight="true" outlineLevel="0" collapsed="false"/>
    <row r="11201" customFormat="false" ht="15" hidden="false" customHeight="true" outlineLevel="0" collapsed="false"/>
    <row r="11202" customFormat="false" ht="15" hidden="false" customHeight="true" outlineLevel="0" collapsed="false"/>
    <row r="11203" customFormat="false" ht="15" hidden="false" customHeight="true" outlineLevel="0" collapsed="false"/>
    <row r="11204" customFormat="false" ht="15" hidden="false" customHeight="true" outlineLevel="0" collapsed="false"/>
    <row r="11205" customFormat="false" ht="15" hidden="false" customHeight="true" outlineLevel="0" collapsed="false"/>
    <row r="11206" customFormat="false" ht="15" hidden="false" customHeight="true" outlineLevel="0" collapsed="false"/>
    <row r="11207" customFormat="false" ht="15" hidden="false" customHeight="true" outlineLevel="0" collapsed="false"/>
    <row r="11208" customFormat="false" ht="15" hidden="false" customHeight="true" outlineLevel="0" collapsed="false"/>
    <row r="11209" customFormat="false" ht="15" hidden="false" customHeight="true" outlineLevel="0" collapsed="false"/>
    <row r="11210" customFormat="false" ht="15" hidden="false" customHeight="true" outlineLevel="0" collapsed="false"/>
    <row r="11211" customFormat="false" ht="15" hidden="false" customHeight="true" outlineLevel="0" collapsed="false"/>
    <row r="11212" customFormat="false" ht="15" hidden="false" customHeight="true" outlineLevel="0" collapsed="false"/>
    <row r="11213" customFormat="false" ht="15" hidden="false" customHeight="true" outlineLevel="0" collapsed="false"/>
    <row r="11214" customFormat="false" ht="15" hidden="false" customHeight="true" outlineLevel="0" collapsed="false"/>
    <row r="11215" customFormat="false" ht="15" hidden="false" customHeight="true" outlineLevel="0" collapsed="false"/>
    <row r="11216" customFormat="false" ht="15" hidden="false" customHeight="true" outlineLevel="0" collapsed="false"/>
    <row r="11217" customFormat="false" ht="15" hidden="false" customHeight="true" outlineLevel="0" collapsed="false"/>
    <row r="11218" customFormat="false" ht="15" hidden="false" customHeight="true" outlineLevel="0" collapsed="false"/>
    <row r="11219" customFormat="false" ht="15" hidden="false" customHeight="true" outlineLevel="0" collapsed="false"/>
    <row r="11220" customFormat="false" ht="15" hidden="false" customHeight="true" outlineLevel="0" collapsed="false"/>
    <row r="11221" customFormat="false" ht="15" hidden="false" customHeight="true" outlineLevel="0" collapsed="false"/>
    <row r="11222" customFormat="false" ht="15" hidden="false" customHeight="true" outlineLevel="0" collapsed="false"/>
    <row r="11223" customFormat="false" ht="15" hidden="false" customHeight="true" outlineLevel="0" collapsed="false"/>
    <row r="11224" customFormat="false" ht="15" hidden="false" customHeight="true" outlineLevel="0" collapsed="false"/>
    <row r="11225" customFormat="false" ht="15" hidden="false" customHeight="true" outlineLevel="0" collapsed="false"/>
    <row r="11226" customFormat="false" ht="15" hidden="false" customHeight="true" outlineLevel="0" collapsed="false"/>
    <row r="11227" customFormat="false" ht="15" hidden="false" customHeight="true" outlineLevel="0" collapsed="false"/>
    <row r="11228" customFormat="false" ht="15" hidden="false" customHeight="true" outlineLevel="0" collapsed="false"/>
    <row r="11229" customFormat="false" ht="15" hidden="false" customHeight="true" outlineLevel="0" collapsed="false"/>
    <row r="11230" customFormat="false" ht="15" hidden="false" customHeight="true" outlineLevel="0" collapsed="false"/>
    <row r="11231" customFormat="false" ht="15" hidden="false" customHeight="true" outlineLevel="0" collapsed="false"/>
    <row r="11232" customFormat="false" ht="15" hidden="false" customHeight="true" outlineLevel="0" collapsed="false"/>
    <row r="11233" customFormat="false" ht="15" hidden="false" customHeight="true" outlineLevel="0" collapsed="false"/>
    <row r="11234" customFormat="false" ht="15" hidden="false" customHeight="true" outlineLevel="0" collapsed="false"/>
    <row r="11235" customFormat="false" ht="15" hidden="false" customHeight="true" outlineLevel="0" collapsed="false"/>
    <row r="11236" customFormat="false" ht="15" hidden="false" customHeight="true" outlineLevel="0" collapsed="false"/>
    <row r="11237" customFormat="false" ht="15" hidden="false" customHeight="true" outlineLevel="0" collapsed="false"/>
    <row r="11238" customFormat="false" ht="15" hidden="false" customHeight="true" outlineLevel="0" collapsed="false"/>
    <row r="11239" customFormat="false" ht="15" hidden="false" customHeight="true" outlineLevel="0" collapsed="false"/>
    <row r="11240" customFormat="false" ht="15" hidden="false" customHeight="true" outlineLevel="0" collapsed="false"/>
    <row r="11241" customFormat="false" ht="15" hidden="false" customHeight="true" outlineLevel="0" collapsed="false"/>
    <row r="11242" customFormat="false" ht="15" hidden="false" customHeight="true" outlineLevel="0" collapsed="false"/>
    <row r="11243" customFormat="false" ht="15" hidden="false" customHeight="true" outlineLevel="0" collapsed="false"/>
    <row r="11244" customFormat="false" ht="15" hidden="false" customHeight="true" outlineLevel="0" collapsed="false"/>
    <row r="11245" customFormat="false" ht="15" hidden="false" customHeight="true" outlineLevel="0" collapsed="false"/>
    <row r="11246" customFormat="false" ht="15" hidden="false" customHeight="true" outlineLevel="0" collapsed="false"/>
    <row r="11247" customFormat="false" ht="15" hidden="false" customHeight="true" outlineLevel="0" collapsed="false"/>
    <row r="11248" customFormat="false" ht="15" hidden="false" customHeight="true" outlineLevel="0" collapsed="false"/>
    <row r="11249" customFormat="false" ht="15" hidden="false" customHeight="true" outlineLevel="0" collapsed="false"/>
    <row r="11250" customFormat="false" ht="15" hidden="false" customHeight="true" outlineLevel="0" collapsed="false"/>
    <row r="11251" customFormat="false" ht="15" hidden="false" customHeight="true" outlineLevel="0" collapsed="false"/>
    <row r="11252" customFormat="false" ht="15" hidden="false" customHeight="true" outlineLevel="0" collapsed="false"/>
    <row r="11253" customFormat="false" ht="15" hidden="false" customHeight="true" outlineLevel="0" collapsed="false"/>
    <row r="11254" customFormat="false" ht="15" hidden="false" customHeight="true" outlineLevel="0" collapsed="false"/>
    <row r="11255" customFormat="false" ht="15" hidden="false" customHeight="true" outlineLevel="0" collapsed="false"/>
    <row r="11256" customFormat="false" ht="15" hidden="false" customHeight="true" outlineLevel="0" collapsed="false"/>
    <row r="11257" customFormat="false" ht="15" hidden="false" customHeight="true" outlineLevel="0" collapsed="false"/>
    <row r="11258" customFormat="false" ht="15" hidden="false" customHeight="true" outlineLevel="0" collapsed="false"/>
    <row r="11259" customFormat="false" ht="15" hidden="false" customHeight="true" outlineLevel="0" collapsed="false"/>
    <row r="11260" customFormat="false" ht="15" hidden="false" customHeight="true" outlineLevel="0" collapsed="false"/>
    <row r="11261" customFormat="false" ht="15" hidden="false" customHeight="true" outlineLevel="0" collapsed="false"/>
    <row r="11262" customFormat="false" ht="15" hidden="false" customHeight="true" outlineLevel="0" collapsed="false"/>
    <row r="11263" customFormat="false" ht="15" hidden="false" customHeight="true" outlineLevel="0" collapsed="false"/>
    <row r="11264" customFormat="false" ht="15" hidden="false" customHeight="true" outlineLevel="0" collapsed="false"/>
    <row r="11265" customFormat="false" ht="15" hidden="false" customHeight="true" outlineLevel="0" collapsed="false"/>
    <row r="11266" customFormat="false" ht="15" hidden="false" customHeight="true" outlineLevel="0" collapsed="false"/>
    <row r="11267" customFormat="false" ht="15" hidden="false" customHeight="true" outlineLevel="0" collapsed="false"/>
    <row r="11268" customFormat="false" ht="15" hidden="false" customHeight="true" outlineLevel="0" collapsed="false"/>
    <row r="11269" customFormat="false" ht="15" hidden="false" customHeight="true" outlineLevel="0" collapsed="false"/>
    <row r="11270" customFormat="false" ht="15" hidden="false" customHeight="true" outlineLevel="0" collapsed="false"/>
    <row r="11271" customFormat="false" ht="15" hidden="false" customHeight="true" outlineLevel="0" collapsed="false"/>
    <row r="11272" customFormat="false" ht="15" hidden="false" customHeight="true" outlineLevel="0" collapsed="false"/>
    <row r="11273" customFormat="false" ht="15" hidden="false" customHeight="true" outlineLevel="0" collapsed="false"/>
    <row r="11274" customFormat="false" ht="15" hidden="false" customHeight="true" outlineLevel="0" collapsed="false"/>
    <row r="11275" customFormat="false" ht="15" hidden="false" customHeight="true" outlineLevel="0" collapsed="false"/>
    <row r="11276" customFormat="false" ht="15" hidden="false" customHeight="true" outlineLevel="0" collapsed="false"/>
    <row r="11277" customFormat="false" ht="15" hidden="false" customHeight="true" outlineLevel="0" collapsed="false"/>
    <row r="11278" customFormat="false" ht="15" hidden="false" customHeight="true" outlineLevel="0" collapsed="false"/>
    <row r="11279" customFormat="false" ht="15" hidden="false" customHeight="true" outlineLevel="0" collapsed="false"/>
    <row r="11280" customFormat="false" ht="15" hidden="false" customHeight="true" outlineLevel="0" collapsed="false"/>
    <row r="11281" customFormat="false" ht="15" hidden="false" customHeight="true" outlineLevel="0" collapsed="false"/>
    <row r="11282" customFormat="false" ht="15" hidden="false" customHeight="true" outlineLevel="0" collapsed="false"/>
    <row r="11283" customFormat="false" ht="15" hidden="false" customHeight="true" outlineLevel="0" collapsed="false"/>
    <row r="11284" customFormat="false" ht="15" hidden="false" customHeight="true" outlineLevel="0" collapsed="false"/>
    <row r="11285" customFormat="false" ht="15" hidden="false" customHeight="true" outlineLevel="0" collapsed="false"/>
    <row r="11286" customFormat="false" ht="15" hidden="false" customHeight="true" outlineLevel="0" collapsed="false"/>
    <row r="11287" customFormat="false" ht="15" hidden="false" customHeight="true" outlineLevel="0" collapsed="false"/>
    <row r="11288" customFormat="false" ht="15" hidden="false" customHeight="true" outlineLevel="0" collapsed="false"/>
    <row r="11289" customFormat="false" ht="15" hidden="false" customHeight="true" outlineLevel="0" collapsed="false"/>
    <row r="11290" customFormat="false" ht="15" hidden="false" customHeight="true" outlineLevel="0" collapsed="false"/>
    <row r="11291" customFormat="false" ht="15" hidden="false" customHeight="true" outlineLevel="0" collapsed="false"/>
    <row r="11292" customFormat="false" ht="15" hidden="false" customHeight="true" outlineLevel="0" collapsed="false"/>
    <row r="11293" customFormat="false" ht="15" hidden="false" customHeight="true" outlineLevel="0" collapsed="false"/>
    <row r="11294" customFormat="false" ht="15" hidden="false" customHeight="true" outlineLevel="0" collapsed="false"/>
    <row r="11295" customFormat="false" ht="15" hidden="false" customHeight="true" outlineLevel="0" collapsed="false"/>
    <row r="11296" customFormat="false" ht="15" hidden="false" customHeight="true" outlineLevel="0" collapsed="false"/>
    <row r="11297" customFormat="false" ht="15" hidden="false" customHeight="true" outlineLevel="0" collapsed="false"/>
    <row r="11298" customFormat="false" ht="15" hidden="false" customHeight="true" outlineLevel="0" collapsed="false"/>
    <row r="11299" customFormat="false" ht="15" hidden="false" customHeight="true" outlineLevel="0" collapsed="false"/>
    <row r="11300" customFormat="false" ht="15" hidden="false" customHeight="true" outlineLevel="0" collapsed="false"/>
    <row r="11301" customFormat="false" ht="15" hidden="false" customHeight="true" outlineLevel="0" collapsed="false"/>
    <row r="11302" customFormat="false" ht="15" hidden="false" customHeight="true" outlineLevel="0" collapsed="false"/>
    <row r="11303" customFormat="false" ht="15" hidden="false" customHeight="true" outlineLevel="0" collapsed="false"/>
    <row r="11304" customFormat="false" ht="15" hidden="false" customHeight="true" outlineLevel="0" collapsed="false"/>
    <row r="11305" customFormat="false" ht="15" hidden="false" customHeight="true" outlineLevel="0" collapsed="false"/>
    <row r="11306" customFormat="false" ht="15" hidden="false" customHeight="true" outlineLevel="0" collapsed="false"/>
    <row r="11307" customFormat="false" ht="15" hidden="false" customHeight="true" outlineLevel="0" collapsed="false"/>
    <row r="11308" customFormat="false" ht="15" hidden="false" customHeight="true" outlineLevel="0" collapsed="false"/>
    <row r="11309" customFormat="false" ht="15" hidden="false" customHeight="true" outlineLevel="0" collapsed="false"/>
    <row r="11310" customFormat="false" ht="15" hidden="false" customHeight="true" outlineLevel="0" collapsed="false"/>
    <row r="11311" customFormat="false" ht="15" hidden="false" customHeight="true" outlineLevel="0" collapsed="false"/>
    <row r="11312" customFormat="false" ht="15" hidden="false" customHeight="true" outlineLevel="0" collapsed="false"/>
    <row r="11313" customFormat="false" ht="15" hidden="false" customHeight="true" outlineLevel="0" collapsed="false"/>
    <row r="11314" customFormat="false" ht="15" hidden="false" customHeight="true" outlineLevel="0" collapsed="false"/>
    <row r="11315" customFormat="false" ht="15" hidden="false" customHeight="true" outlineLevel="0" collapsed="false"/>
    <row r="11316" customFormat="false" ht="15" hidden="false" customHeight="true" outlineLevel="0" collapsed="false"/>
    <row r="11317" customFormat="false" ht="15" hidden="false" customHeight="true" outlineLevel="0" collapsed="false"/>
    <row r="11318" customFormat="false" ht="15" hidden="false" customHeight="true" outlineLevel="0" collapsed="false"/>
    <row r="11319" customFormat="false" ht="15" hidden="false" customHeight="true" outlineLevel="0" collapsed="false"/>
    <row r="11320" customFormat="false" ht="15" hidden="false" customHeight="true" outlineLevel="0" collapsed="false"/>
    <row r="11321" customFormat="false" ht="15" hidden="false" customHeight="true" outlineLevel="0" collapsed="false"/>
    <row r="11322" customFormat="false" ht="15" hidden="false" customHeight="true" outlineLevel="0" collapsed="false"/>
    <row r="11323" customFormat="false" ht="15" hidden="false" customHeight="true" outlineLevel="0" collapsed="false"/>
    <row r="11324" customFormat="false" ht="15" hidden="false" customHeight="true" outlineLevel="0" collapsed="false"/>
    <row r="11325" customFormat="false" ht="15" hidden="false" customHeight="true" outlineLevel="0" collapsed="false"/>
    <row r="11326" customFormat="false" ht="15" hidden="false" customHeight="true" outlineLevel="0" collapsed="false"/>
    <row r="11327" customFormat="false" ht="15" hidden="false" customHeight="true" outlineLevel="0" collapsed="false"/>
    <row r="11328" customFormat="false" ht="15" hidden="false" customHeight="true" outlineLevel="0" collapsed="false"/>
    <row r="11329" customFormat="false" ht="15" hidden="false" customHeight="true" outlineLevel="0" collapsed="false"/>
    <row r="11330" customFormat="false" ht="15" hidden="false" customHeight="true" outlineLevel="0" collapsed="false"/>
    <row r="11331" customFormat="false" ht="15" hidden="false" customHeight="true" outlineLevel="0" collapsed="false"/>
    <row r="11332" customFormat="false" ht="15" hidden="false" customHeight="true" outlineLevel="0" collapsed="false"/>
    <row r="11333" customFormat="false" ht="15" hidden="false" customHeight="true" outlineLevel="0" collapsed="false"/>
    <row r="11334" customFormat="false" ht="15" hidden="false" customHeight="true" outlineLevel="0" collapsed="false"/>
    <row r="11335" customFormat="false" ht="15" hidden="false" customHeight="true" outlineLevel="0" collapsed="false"/>
    <row r="11336" customFormat="false" ht="15" hidden="false" customHeight="true" outlineLevel="0" collapsed="false"/>
    <row r="11337" customFormat="false" ht="15" hidden="false" customHeight="true" outlineLevel="0" collapsed="false"/>
    <row r="11338" customFormat="false" ht="15" hidden="false" customHeight="true" outlineLevel="0" collapsed="false"/>
    <row r="11339" customFormat="false" ht="15" hidden="false" customHeight="true" outlineLevel="0" collapsed="false"/>
    <row r="11340" customFormat="false" ht="15" hidden="false" customHeight="true" outlineLevel="0" collapsed="false"/>
    <row r="11341" customFormat="false" ht="15" hidden="false" customHeight="true" outlineLevel="0" collapsed="false"/>
    <row r="11342" customFormat="false" ht="15" hidden="false" customHeight="true" outlineLevel="0" collapsed="false"/>
    <row r="11343" customFormat="false" ht="15" hidden="false" customHeight="true" outlineLevel="0" collapsed="false"/>
    <row r="11344" customFormat="false" ht="15" hidden="false" customHeight="true" outlineLevel="0" collapsed="false"/>
    <row r="11345" customFormat="false" ht="15" hidden="false" customHeight="true" outlineLevel="0" collapsed="false"/>
    <row r="11346" customFormat="false" ht="15" hidden="false" customHeight="true" outlineLevel="0" collapsed="false"/>
    <row r="11347" customFormat="false" ht="15" hidden="false" customHeight="true" outlineLevel="0" collapsed="false"/>
    <row r="11348" customFormat="false" ht="15" hidden="false" customHeight="true" outlineLevel="0" collapsed="false"/>
    <row r="11349" customFormat="false" ht="15" hidden="false" customHeight="true" outlineLevel="0" collapsed="false"/>
    <row r="11350" customFormat="false" ht="15" hidden="false" customHeight="true" outlineLevel="0" collapsed="false"/>
    <row r="11351" customFormat="false" ht="15" hidden="false" customHeight="true" outlineLevel="0" collapsed="false"/>
    <row r="11352" customFormat="false" ht="15" hidden="false" customHeight="true" outlineLevel="0" collapsed="false"/>
    <row r="11353" customFormat="false" ht="15" hidden="false" customHeight="true" outlineLevel="0" collapsed="false"/>
    <row r="11354" customFormat="false" ht="15" hidden="false" customHeight="true" outlineLevel="0" collapsed="false"/>
    <row r="11355" customFormat="false" ht="15" hidden="false" customHeight="true" outlineLevel="0" collapsed="false"/>
    <row r="11356" customFormat="false" ht="15" hidden="false" customHeight="true" outlineLevel="0" collapsed="false"/>
    <row r="11357" customFormat="false" ht="15" hidden="false" customHeight="true" outlineLevel="0" collapsed="false"/>
    <row r="11358" customFormat="false" ht="15" hidden="false" customHeight="true" outlineLevel="0" collapsed="false"/>
    <row r="11359" customFormat="false" ht="15" hidden="false" customHeight="true" outlineLevel="0" collapsed="false"/>
    <row r="11360" customFormat="false" ht="15" hidden="false" customHeight="true" outlineLevel="0" collapsed="false"/>
    <row r="11361" customFormat="false" ht="15" hidden="false" customHeight="true" outlineLevel="0" collapsed="false"/>
    <row r="11362" customFormat="false" ht="15" hidden="false" customHeight="true" outlineLevel="0" collapsed="false"/>
    <row r="11363" customFormat="false" ht="15" hidden="false" customHeight="true" outlineLevel="0" collapsed="false"/>
    <row r="11364" customFormat="false" ht="15" hidden="false" customHeight="true" outlineLevel="0" collapsed="false"/>
    <row r="11365" customFormat="false" ht="15" hidden="false" customHeight="true" outlineLevel="0" collapsed="false"/>
    <row r="11366" customFormat="false" ht="15" hidden="false" customHeight="true" outlineLevel="0" collapsed="false"/>
    <row r="11367" customFormat="false" ht="15" hidden="false" customHeight="true" outlineLevel="0" collapsed="false"/>
    <row r="11368" customFormat="false" ht="15" hidden="false" customHeight="true" outlineLevel="0" collapsed="false"/>
    <row r="11369" customFormat="false" ht="15" hidden="false" customHeight="true" outlineLevel="0" collapsed="false"/>
    <row r="11370" customFormat="false" ht="15" hidden="false" customHeight="true" outlineLevel="0" collapsed="false"/>
    <row r="11371" customFormat="false" ht="15" hidden="false" customHeight="true" outlineLevel="0" collapsed="false"/>
    <row r="11372" customFormat="false" ht="15" hidden="false" customHeight="true" outlineLevel="0" collapsed="false"/>
    <row r="11373" customFormat="false" ht="15" hidden="false" customHeight="true" outlineLevel="0" collapsed="false"/>
    <row r="11374" customFormat="false" ht="15" hidden="false" customHeight="true" outlineLevel="0" collapsed="false"/>
    <row r="11375" customFormat="false" ht="15" hidden="false" customHeight="true" outlineLevel="0" collapsed="false"/>
    <row r="11376" customFormat="false" ht="15" hidden="false" customHeight="true" outlineLevel="0" collapsed="false"/>
    <row r="11377" customFormat="false" ht="15" hidden="false" customHeight="true" outlineLevel="0" collapsed="false"/>
    <row r="11378" customFormat="false" ht="15" hidden="false" customHeight="true" outlineLevel="0" collapsed="false"/>
    <row r="11379" customFormat="false" ht="15" hidden="false" customHeight="true" outlineLevel="0" collapsed="false"/>
    <row r="11380" customFormat="false" ht="15" hidden="false" customHeight="true" outlineLevel="0" collapsed="false"/>
    <row r="11381" customFormat="false" ht="15" hidden="false" customHeight="true" outlineLevel="0" collapsed="false"/>
    <row r="11382" customFormat="false" ht="15" hidden="false" customHeight="true" outlineLevel="0" collapsed="false"/>
    <row r="11383" customFormat="false" ht="15" hidden="false" customHeight="true" outlineLevel="0" collapsed="false"/>
    <row r="11384" customFormat="false" ht="15" hidden="false" customHeight="true" outlineLevel="0" collapsed="false"/>
    <row r="11385" customFormat="false" ht="15" hidden="false" customHeight="true" outlineLevel="0" collapsed="false"/>
    <row r="11386" customFormat="false" ht="15" hidden="false" customHeight="true" outlineLevel="0" collapsed="false"/>
    <row r="11387" customFormat="false" ht="15" hidden="false" customHeight="true" outlineLevel="0" collapsed="false"/>
    <row r="11388" customFormat="false" ht="15" hidden="false" customHeight="true" outlineLevel="0" collapsed="false"/>
    <row r="11389" customFormat="false" ht="15" hidden="false" customHeight="true" outlineLevel="0" collapsed="false"/>
    <row r="11390" customFormat="false" ht="15" hidden="false" customHeight="true" outlineLevel="0" collapsed="false"/>
    <row r="11391" customFormat="false" ht="15" hidden="false" customHeight="true" outlineLevel="0" collapsed="false"/>
    <row r="11392" customFormat="false" ht="15" hidden="false" customHeight="true" outlineLevel="0" collapsed="false"/>
    <row r="11393" customFormat="false" ht="15" hidden="false" customHeight="true" outlineLevel="0" collapsed="false"/>
    <row r="11394" customFormat="false" ht="15" hidden="false" customHeight="true" outlineLevel="0" collapsed="false"/>
    <row r="11395" customFormat="false" ht="15" hidden="false" customHeight="true" outlineLevel="0" collapsed="false"/>
    <row r="11396" customFormat="false" ht="15" hidden="false" customHeight="true" outlineLevel="0" collapsed="false"/>
    <row r="11397" customFormat="false" ht="15" hidden="false" customHeight="true" outlineLevel="0" collapsed="false"/>
    <row r="11398" customFormat="false" ht="15" hidden="false" customHeight="true" outlineLevel="0" collapsed="false"/>
    <row r="11399" customFormat="false" ht="15" hidden="false" customHeight="true" outlineLevel="0" collapsed="false"/>
    <row r="11400" customFormat="false" ht="15" hidden="false" customHeight="true" outlineLevel="0" collapsed="false"/>
    <row r="11401" customFormat="false" ht="15" hidden="false" customHeight="true" outlineLevel="0" collapsed="false"/>
    <row r="11402" customFormat="false" ht="15" hidden="false" customHeight="true" outlineLevel="0" collapsed="false"/>
    <row r="11403" customFormat="false" ht="15" hidden="false" customHeight="true" outlineLevel="0" collapsed="false"/>
    <row r="11404" customFormat="false" ht="15" hidden="false" customHeight="true" outlineLevel="0" collapsed="false"/>
    <row r="11405" customFormat="false" ht="15" hidden="false" customHeight="true" outlineLevel="0" collapsed="false"/>
    <row r="11406" customFormat="false" ht="15" hidden="false" customHeight="true" outlineLevel="0" collapsed="false"/>
    <row r="11407" customFormat="false" ht="15" hidden="false" customHeight="true" outlineLevel="0" collapsed="false"/>
    <row r="11408" customFormat="false" ht="15" hidden="false" customHeight="true" outlineLevel="0" collapsed="false"/>
    <row r="11409" customFormat="false" ht="15" hidden="false" customHeight="true" outlineLevel="0" collapsed="false"/>
    <row r="11410" customFormat="false" ht="15" hidden="false" customHeight="true" outlineLevel="0" collapsed="false"/>
    <row r="11411" customFormat="false" ht="15" hidden="false" customHeight="true" outlineLevel="0" collapsed="false"/>
    <row r="11412" customFormat="false" ht="15" hidden="false" customHeight="true" outlineLevel="0" collapsed="false"/>
    <row r="11413" customFormat="false" ht="15" hidden="false" customHeight="true" outlineLevel="0" collapsed="false"/>
    <row r="11414" customFormat="false" ht="15" hidden="false" customHeight="true" outlineLevel="0" collapsed="false"/>
    <row r="11415" customFormat="false" ht="15" hidden="false" customHeight="true" outlineLevel="0" collapsed="false"/>
    <row r="11416" customFormat="false" ht="15" hidden="false" customHeight="true" outlineLevel="0" collapsed="false"/>
    <row r="11417" customFormat="false" ht="15" hidden="false" customHeight="true" outlineLevel="0" collapsed="false"/>
    <row r="11418" customFormat="false" ht="15" hidden="false" customHeight="true" outlineLevel="0" collapsed="false"/>
    <row r="11419" customFormat="false" ht="15" hidden="false" customHeight="true" outlineLevel="0" collapsed="false"/>
    <row r="11420" customFormat="false" ht="15" hidden="false" customHeight="true" outlineLevel="0" collapsed="false"/>
    <row r="11421" customFormat="false" ht="15" hidden="false" customHeight="true" outlineLevel="0" collapsed="false"/>
    <row r="11422" customFormat="false" ht="15" hidden="false" customHeight="true" outlineLevel="0" collapsed="false"/>
    <row r="11423" customFormat="false" ht="15" hidden="false" customHeight="true" outlineLevel="0" collapsed="false"/>
    <row r="11424" customFormat="false" ht="15" hidden="false" customHeight="true" outlineLevel="0" collapsed="false"/>
    <row r="11425" customFormat="false" ht="15" hidden="false" customHeight="true" outlineLevel="0" collapsed="false"/>
    <row r="11426" customFormat="false" ht="15" hidden="false" customHeight="true" outlineLevel="0" collapsed="false"/>
    <row r="11427" customFormat="false" ht="15" hidden="false" customHeight="true" outlineLevel="0" collapsed="false"/>
    <row r="11428" customFormat="false" ht="15" hidden="false" customHeight="true" outlineLevel="0" collapsed="false"/>
    <row r="11429" customFormat="false" ht="15" hidden="false" customHeight="true" outlineLevel="0" collapsed="false"/>
    <row r="11430" customFormat="false" ht="15" hidden="false" customHeight="true" outlineLevel="0" collapsed="false"/>
    <row r="11431" customFormat="false" ht="15" hidden="false" customHeight="true" outlineLevel="0" collapsed="false"/>
    <row r="11432" customFormat="false" ht="15" hidden="false" customHeight="true" outlineLevel="0" collapsed="false"/>
    <row r="11433" customFormat="false" ht="15" hidden="false" customHeight="true" outlineLevel="0" collapsed="false"/>
    <row r="11434" customFormat="false" ht="15" hidden="false" customHeight="true" outlineLevel="0" collapsed="false"/>
    <row r="11435" customFormat="false" ht="15" hidden="false" customHeight="true" outlineLevel="0" collapsed="false"/>
    <row r="11436" customFormat="false" ht="15" hidden="false" customHeight="true" outlineLevel="0" collapsed="false"/>
    <row r="11437" customFormat="false" ht="15" hidden="false" customHeight="true" outlineLevel="0" collapsed="false"/>
    <row r="11438" customFormat="false" ht="15" hidden="false" customHeight="true" outlineLevel="0" collapsed="false"/>
    <row r="11439" customFormat="false" ht="15" hidden="false" customHeight="true" outlineLevel="0" collapsed="false"/>
    <row r="11440" customFormat="false" ht="15" hidden="false" customHeight="true" outlineLevel="0" collapsed="false"/>
    <row r="11441" customFormat="false" ht="15" hidden="false" customHeight="true" outlineLevel="0" collapsed="false"/>
    <row r="11442" customFormat="false" ht="15" hidden="false" customHeight="true" outlineLevel="0" collapsed="false"/>
    <row r="11443" customFormat="false" ht="15" hidden="false" customHeight="true" outlineLevel="0" collapsed="false"/>
    <row r="11444" customFormat="false" ht="15" hidden="false" customHeight="true" outlineLevel="0" collapsed="false"/>
    <row r="11445" customFormat="false" ht="15" hidden="false" customHeight="true" outlineLevel="0" collapsed="false"/>
    <row r="11446" customFormat="false" ht="15" hidden="false" customHeight="true" outlineLevel="0" collapsed="false"/>
    <row r="11447" customFormat="false" ht="15" hidden="false" customHeight="true" outlineLevel="0" collapsed="false"/>
    <row r="11448" customFormat="false" ht="15" hidden="false" customHeight="true" outlineLevel="0" collapsed="false"/>
    <row r="11449" customFormat="false" ht="15" hidden="false" customHeight="true" outlineLevel="0" collapsed="false"/>
    <row r="11450" customFormat="false" ht="15" hidden="false" customHeight="true" outlineLevel="0" collapsed="false"/>
    <row r="11451" customFormat="false" ht="15" hidden="false" customHeight="true" outlineLevel="0" collapsed="false"/>
    <row r="11452" customFormat="false" ht="15" hidden="false" customHeight="true" outlineLevel="0" collapsed="false"/>
    <row r="11453" customFormat="false" ht="15" hidden="false" customHeight="true" outlineLevel="0" collapsed="false"/>
    <row r="11454" customFormat="false" ht="15" hidden="false" customHeight="true" outlineLevel="0" collapsed="false"/>
    <row r="11455" customFormat="false" ht="15" hidden="false" customHeight="true" outlineLevel="0" collapsed="false"/>
    <row r="11456" customFormat="false" ht="15" hidden="false" customHeight="true" outlineLevel="0" collapsed="false"/>
    <row r="11457" customFormat="false" ht="15" hidden="false" customHeight="true" outlineLevel="0" collapsed="false"/>
    <row r="11458" customFormat="false" ht="15" hidden="false" customHeight="true" outlineLevel="0" collapsed="false"/>
    <row r="11459" customFormat="false" ht="15" hidden="false" customHeight="true" outlineLevel="0" collapsed="false"/>
    <row r="11460" customFormat="false" ht="15" hidden="false" customHeight="true" outlineLevel="0" collapsed="false"/>
    <row r="11461" customFormat="false" ht="15" hidden="false" customHeight="true" outlineLevel="0" collapsed="false"/>
    <row r="11462" customFormat="false" ht="15" hidden="false" customHeight="true" outlineLevel="0" collapsed="false"/>
    <row r="11463" customFormat="false" ht="15" hidden="false" customHeight="true" outlineLevel="0" collapsed="false"/>
    <row r="11464" customFormat="false" ht="15" hidden="false" customHeight="true" outlineLevel="0" collapsed="false"/>
    <row r="11465" customFormat="false" ht="15" hidden="false" customHeight="true" outlineLevel="0" collapsed="false"/>
    <row r="11466" customFormat="false" ht="15" hidden="false" customHeight="true" outlineLevel="0" collapsed="false"/>
    <row r="11467" customFormat="false" ht="15" hidden="false" customHeight="true" outlineLevel="0" collapsed="false"/>
    <row r="11468" customFormat="false" ht="15" hidden="false" customHeight="true" outlineLevel="0" collapsed="false"/>
    <row r="11469" customFormat="false" ht="15" hidden="false" customHeight="true" outlineLevel="0" collapsed="false"/>
    <row r="11470" customFormat="false" ht="15" hidden="false" customHeight="true" outlineLevel="0" collapsed="false"/>
    <row r="11471" customFormat="false" ht="15" hidden="false" customHeight="true" outlineLevel="0" collapsed="false"/>
    <row r="11472" customFormat="false" ht="15" hidden="false" customHeight="true" outlineLevel="0" collapsed="false"/>
    <row r="11473" customFormat="false" ht="15" hidden="false" customHeight="true" outlineLevel="0" collapsed="false"/>
    <row r="11474" customFormat="false" ht="15" hidden="false" customHeight="true" outlineLevel="0" collapsed="false"/>
    <row r="11475" customFormat="false" ht="15" hidden="false" customHeight="true" outlineLevel="0" collapsed="false"/>
    <row r="11476" customFormat="false" ht="15" hidden="false" customHeight="true" outlineLevel="0" collapsed="false"/>
    <row r="11477" customFormat="false" ht="15" hidden="false" customHeight="true" outlineLevel="0" collapsed="false"/>
    <row r="11478" customFormat="false" ht="15" hidden="false" customHeight="true" outlineLevel="0" collapsed="false"/>
    <row r="11479" customFormat="false" ht="15" hidden="false" customHeight="true" outlineLevel="0" collapsed="false"/>
    <row r="11480" customFormat="false" ht="15" hidden="false" customHeight="true" outlineLevel="0" collapsed="false"/>
    <row r="11481" customFormat="false" ht="15" hidden="false" customHeight="true" outlineLevel="0" collapsed="false"/>
    <row r="11482" customFormat="false" ht="15" hidden="false" customHeight="true" outlineLevel="0" collapsed="false"/>
    <row r="11483" customFormat="false" ht="15" hidden="false" customHeight="true" outlineLevel="0" collapsed="false"/>
    <row r="11484" customFormat="false" ht="15" hidden="false" customHeight="true" outlineLevel="0" collapsed="false"/>
    <row r="11485" customFormat="false" ht="15" hidden="false" customHeight="true" outlineLevel="0" collapsed="false"/>
    <row r="11486" customFormat="false" ht="15" hidden="false" customHeight="true" outlineLevel="0" collapsed="false"/>
    <row r="11487" customFormat="false" ht="15" hidden="false" customHeight="true" outlineLevel="0" collapsed="false"/>
    <row r="11488" customFormat="false" ht="15" hidden="false" customHeight="true" outlineLevel="0" collapsed="false"/>
    <row r="11489" customFormat="false" ht="15" hidden="false" customHeight="true" outlineLevel="0" collapsed="false"/>
    <row r="11490" customFormat="false" ht="15" hidden="false" customHeight="true" outlineLevel="0" collapsed="false"/>
    <row r="11491" customFormat="false" ht="15" hidden="false" customHeight="true" outlineLevel="0" collapsed="false"/>
    <row r="11492" customFormat="false" ht="15" hidden="false" customHeight="true" outlineLevel="0" collapsed="false"/>
    <row r="11493" customFormat="false" ht="15" hidden="false" customHeight="true" outlineLevel="0" collapsed="false"/>
    <row r="11494" customFormat="false" ht="15" hidden="false" customHeight="true" outlineLevel="0" collapsed="false"/>
    <row r="11495" customFormat="false" ht="15" hidden="false" customHeight="true" outlineLevel="0" collapsed="false"/>
    <row r="11496" customFormat="false" ht="15" hidden="false" customHeight="true" outlineLevel="0" collapsed="false"/>
    <row r="11497" customFormat="false" ht="15" hidden="false" customHeight="true" outlineLevel="0" collapsed="false"/>
    <row r="11498" customFormat="false" ht="15" hidden="false" customHeight="true" outlineLevel="0" collapsed="false"/>
    <row r="11499" customFormat="false" ht="15" hidden="false" customHeight="true" outlineLevel="0" collapsed="false"/>
    <row r="11500" customFormat="false" ht="15" hidden="false" customHeight="true" outlineLevel="0" collapsed="false"/>
    <row r="11501" customFormat="false" ht="15" hidden="false" customHeight="true" outlineLevel="0" collapsed="false"/>
    <row r="11502" customFormat="false" ht="15" hidden="false" customHeight="true" outlineLevel="0" collapsed="false"/>
    <row r="11503" customFormat="false" ht="15" hidden="false" customHeight="true" outlineLevel="0" collapsed="false"/>
    <row r="11504" customFormat="false" ht="15" hidden="false" customHeight="true" outlineLevel="0" collapsed="false"/>
    <row r="11505" customFormat="false" ht="15" hidden="false" customHeight="true" outlineLevel="0" collapsed="false"/>
    <row r="11506" customFormat="false" ht="15" hidden="false" customHeight="true" outlineLevel="0" collapsed="false"/>
    <row r="11507" customFormat="false" ht="15" hidden="false" customHeight="true" outlineLevel="0" collapsed="false"/>
    <row r="11508" customFormat="false" ht="15" hidden="false" customHeight="true" outlineLevel="0" collapsed="false"/>
    <row r="11509" customFormat="false" ht="15" hidden="false" customHeight="true" outlineLevel="0" collapsed="false"/>
    <row r="11510" customFormat="false" ht="15" hidden="false" customHeight="true" outlineLevel="0" collapsed="false"/>
    <row r="11511" customFormat="false" ht="15" hidden="false" customHeight="true" outlineLevel="0" collapsed="false"/>
    <row r="11512" customFormat="false" ht="15" hidden="false" customHeight="true" outlineLevel="0" collapsed="false"/>
    <row r="11513" customFormat="false" ht="15" hidden="false" customHeight="true" outlineLevel="0" collapsed="false"/>
    <row r="11514" customFormat="false" ht="15" hidden="false" customHeight="true" outlineLevel="0" collapsed="false"/>
    <row r="11515" customFormat="false" ht="15" hidden="false" customHeight="true" outlineLevel="0" collapsed="false"/>
    <row r="11516" customFormat="false" ht="15" hidden="false" customHeight="true" outlineLevel="0" collapsed="false"/>
    <row r="11517" customFormat="false" ht="15" hidden="false" customHeight="true" outlineLevel="0" collapsed="false"/>
    <row r="11518" customFormat="false" ht="15" hidden="false" customHeight="true" outlineLevel="0" collapsed="false"/>
    <row r="11519" customFormat="false" ht="15" hidden="false" customHeight="true" outlineLevel="0" collapsed="false"/>
    <row r="11520" customFormat="false" ht="15" hidden="false" customHeight="true" outlineLevel="0" collapsed="false"/>
    <row r="11521" customFormat="false" ht="15" hidden="false" customHeight="true" outlineLevel="0" collapsed="false"/>
    <row r="11522" customFormat="false" ht="15" hidden="false" customHeight="true" outlineLevel="0" collapsed="false"/>
    <row r="11523" customFormat="false" ht="15" hidden="false" customHeight="true" outlineLevel="0" collapsed="false"/>
    <row r="11524" customFormat="false" ht="15" hidden="false" customHeight="true" outlineLevel="0" collapsed="false"/>
    <row r="11525" customFormat="false" ht="15" hidden="false" customHeight="true" outlineLevel="0" collapsed="false"/>
    <row r="11526" customFormat="false" ht="15" hidden="false" customHeight="true" outlineLevel="0" collapsed="false"/>
    <row r="11527" customFormat="false" ht="15" hidden="false" customHeight="true" outlineLevel="0" collapsed="false"/>
    <row r="11528" customFormat="false" ht="15" hidden="false" customHeight="true" outlineLevel="0" collapsed="false"/>
    <row r="11529" customFormat="false" ht="15" hidden="false" customHeight="true" outlineLevel="0" collapsed="false"/>
    <row r="11530" customFormat="false" ht="15" hidden="false" customHeight="true" outlineLevel="0" collapsed="false"/>
    <row r="11531" customFormat="false" ht="15" hidden="false" customHeight="true" outlineLevel="0" collapsed="false"/>
    <row r="11532" customFormat="false" ht="15" hidden="false" customHeight="true" outlineLevel="0" collapsed="false"/>
    <row r="11533" customFormat="false" ht="15" hidden="false" customHeight="true" outlineLevel="0" collapsed="false"/>
    <row r="11534" customFormat="false" ht="15" hidden="false" customHeight="true" outlineLevel="0" collapsed="false"/>
    <row r="11535" customFormat="false" ht="15" hidden="false" customHeight="true" outlineLevel="0" collapsed="false"/>
    <row r="11536" customFormat="false" ht="15" hidden="false" customHeight="true" outlineLevel="0" collapsed="false"/>
    <row r="11537" customFormat="false" ht="15" hidden="false" customHeight="true" outlineLevel="0" collapsed="false"/>
    <row r="11538" customFormat="false" ht="15" hidden="false" customHeight="true" outlineLevel="0" collapsed="false"/>
    <row r="11539" customFormat="false" ht="15" hidden="false" customHeight="true" outlineLevel="0" collapsed="false"/>
    <row r="11540" customFormat="false" ht="15" hidden="false" customHeight="true" outlineLevel="0" collapsed="false"/>
    <row r="11541" customFormat="false" ht="15" hidden="false" customHeight="true" outlineLevel="0" collapsed="false"/>
    <row r="11542" customFormat="false" ht="15" hidden="false" customHeight="true" outlineLevel="0" collapsed="false"/>
    <row r="11543" customFormat="false" ht="15" hidden="false" customHeight="true" outlineLevel="0" collapsed="false"/>
    <row r="11544" customFormat="false" ht="15" hidden="false" customHeight="true" outlineLevel="0" collapsed="false"/>
    <row r="11545" customFormat="false" ht="15" hidden="false" customHeight="true" outlineLevel="0" collapsed="false"/>
    <row r="11546" customFormat="false" ht="15" hidden="false" customHeight="true" outlineLevel="0" collapsed="false"/>
    <row r="11547" customFormat="false" ht="15" hidden="false" customHeight="true" outlineLevel="0" collapsed="false"/>
    <row r="11548" customFormat="false" ht="15" hidden="false" customHeight="true" outlineLevel="0" collapsed="false"/>
    <row r="11549" customFormat="false" ht="15" hidden="false" customHeight="true" outlineLevel="0" collapsed="false"/>
    <row r="11550" customFormat="false" ht="15" hidden="false" customHeight="true" outlineLevel="0" collapsed="false"/>
    <row r="11551" customFormat="false" ht="15" hidden="false" customHeight="true" outlineLevel="0" collapsed="false"/>
    <row r="11552" customFormat="false" ht="15" hidden="false" customHeight="true" outlineLevel="0" collapsed="false"/>
    <row r="11553" customFormat="false" ht="15" hidden="false" customHeight="true" outlineLevel="0" collapsed="false"/>
    <row r="11554" customFormat="false" ht="15" hidden="false" customHeight="true" outlineLevel="0" collapsed="false"/>
    <row r="11555" customFormat="false" ht="15" hidden="false" customHeight="true" outlineLevel="0" collapsed="false"/>
    <row r="11556" customFormat="false" ht="15" hidden="false" customHeight="true" outlineLevel="0" collapsed="false"/>
    <row r="11557" customFormat="false" ht="15" hidden="false" customHeight="true" outlineLevel="0" collapsed="false"/>
    <row r="11558" customFormat="false" ht="15" hidden="false" customHeight="true" outlineLevel="0" collapsed="false"/>
    <row r="11559" customFormat="false" ht="15" hidden="false" customHeight="true" outlineLevel="0" collapsed="false"/>
    <row r="11560" customFormat="false" ht="15" hidden="false" customHeight="true" outlineLevel="0" collapsed="false"/>
    <row r="11561" customFormat="false" ht="15" hidden="false" customHeight="true" outlineLevel="0" collapsed="false"/>
    <row r="11562" customFormat="false" ht="15" hidden="false" customHeight="true" outlineLevel="0" collapsed="false"/>
    <row r="11563" customFormat="false" ht="15" hidden="false" customHeight="true" outlineLevel="0" collapsed="false"/>
    <row r="11564" customFormat="false" ht="15" hidden="false" customHeight="true" outlineLevel="0" collapsed="false"/>
    <row r="11565" customFormat="false" ht="15" hidden="false" customHeight="true" outlineLevel="0" collapsed="false"/>
    <row r="11566" customFormat="false" ht="15" hidden="false" customHeight="true" outlineLevel="0" collapsed="false"/>
    <row r="11567" customFormat="false" ht="15" hidden="false" customHeight="true" outlineLevel="0" collapsed="false"/>
    <row r="11568" customFormat="false" ht="15" hidden="false" customHeight="true" outlineLevel="0" collapsed="false"/>
    <row r="11569" customFormat="false" ht="15" hidden="false" customHeight="true" outlineLevel="0" collapsed="false"/>
    <row r="11570" customFormat="false" ht="15" hidden="false" customHeight="true" outlineLevel="0" collapsed="false"/>
    <row r="11571" customFormat="false" ht="15" hidden="false" customHeight="true" outlineLevel="0" collapsed="false"/>
    <row r="11572" customFormat="false" ht="15" hidden="false" customHeight="true" outlineLevel="0" collapsed="false"/>
    <row r="11573" customFormat="false" ht="15" hidden="false" customHeight="true" outlineLevel="0" collapsed="false"/>
    <row r="11574" customFormat="false" ht="15" hidden="false" customHeight="true" outlineLevel="0" collapsed="false"/>
    <row r="11575" customFormat="false" ht="15" hidden="false" customHeight="true" outlineLevel="0" collapsed="false"/>
    <row r="11576" customFormat="false" ht="15" hidden="false" customHeight="true" outlineLevel="0" collapsed="false"/>
    <row r="11577" customFormat="false" ht="15" hidden="false" customHeight="true" outlineLevel="0" collapsed="false"/>
    <row r="11578" customFormat="false" ht="15" hidden="false" customHeight="true" outlineLevel="0" collapsed="false"/>
    <row r="11579" customFormat="false" ht="15" hidden="false" customHeight="true" outlineLevel="0" collapsed="false"/>
    <row r="11580" customFormat="false" ht="15" hidden="false" customHeight="true" outlineLevel="0" collapsed="false"/>
    <row r="11581" customFormat="false" ht="15" hidden="false" customHeight="true" outlineLevel="0" collapsed="false"/>
    <row r="11582" customFormat="false" ht="15" hidden="false" customHeight="true" outlineLevel="0" collapsed="false"/>
    <row r="11583" customFormat="false" ht="15" hidden="false" customHeight="true" outlineLevel="0" collapsed="false"/>
    <row r="11584" customFormat="false" ht="15" hidden="false" customHeight="true" outlineLevel="0" collapsed="false"/>
    <row r="11585" customFormat="false" ht="15" hidden="false" customHeight="true" outlineLevel="0" collapsed="false"/>
    <row r="11586" customFormat="false" ht="15" hidden="false" customHeight="true" outlineLevel="0" collapsed="false"/>
    <row r="11587" customFormat="false" ht="15" hidden="false" customHeight="true" outlineLevel="0" collapsed="false"/>
    <row r="11588" customFormat="false" ht="15" hidden="false" customHeight="true" outlineLevel="0" collapsed="false"/>
    <row r="11589" customFormat="false" ht="15" hidden="false" customHeight="true" outlineLevel="0" collapsed="false"/>
    <row r="11590" customFormat="false" ht="15" hidden="false" customHeight="true" outlineLevel="0" collapsed="false"/>
    <row r="11591" customFormat="false" ht="15" hidden="false" customHeight="true" outlineLevel="0" collapsed="false"/>
    <row r="11592" customFormat="false" ht="15" hidden="false" customHeight="true" outlineLevel="0" collapsed="false"/>
    <row r="11593" customFormat="false" ht="15" hidden="false" customHeight="true" outlineLevel="0" collapsed="false"/>
    <row r="11594" customFormat="false" ht="15" hidden="false" customHeight="true" outlineLevel="0" collapsed="false"/>
    <row r="11595" customFormat="false" ht="15" hidden="false" customHeight="true" outlineLevel="0" collapsed="false"/>
    <row r="11596" customFormat="false" ht="15" hidden="false" customHeight="true" outlineLevel="0" collapsed="false"/>
    <row r="11597" customFormat="false" ht="15" hidden="false" customHeight="true" outlineLevel="0" collapsed="false"/>
    <row r="11598" customFormat="false" ht="15" hidden="false" customHeight="true" outlineLevel="0" collapsed="false"/>
    <row r="11599" customFormat="false" ht="15" hidden="false" customHeight="true" outlineLevel="0" collapsed="false"/>
    <row r="11600" customFormat="false" ht="15" hidden="false" customHeight="true" outlineLevel="0" collapsed="false"/>
    <row r="11601" customFormat="false" ht="15" hidden="false" customHeight="true" outlineLevel="0" collapsed="false"/>
    <row r="11602" customFormat="false" ht="15" hidden="false" customHeight="true" outlineLevel="0" collapsed="false"/>
    <row r="11603" customFormat="false" ht="15" hidden="false" customHeight="true" outlineLevel="0" collapsed="false"/>
    <row r="11604" customFormat="false" ht="15" hidden="false" customHeight="true" outlineLevel="0" collapsed="false"/>
    <row r="11605" customFormat="false" ht="15" hidden="false" customHeight="true" outlineLevel="0" collapsed="false"/>
    <row r="11606" customFormat="false" ht="15" hidden="false" customHeight="true" outlineLevel="0" collapsed="false"/>
    <row r="11607" customFormat="false" ht="15" hidden="false" customHeight="true" outlineLevel="0" collapsed="false"/>
    <row r="11608" customFormat="false" ht="15" hidden="false" customHeight="true" outlineLevel="0" collapsed="false"/>
    <row r="11609" customFormat="false" ht="15" hidden="false" customHeight="true" outlineLevel="0" collapsed="false"/>
    <row r="11610" customFormat="false" ht="15" hidden="false" customHeight="true" outlineLevel="0" collapsed="false"/>
    <row r="11611" customFormat="false" ht="15" hidden="false" customHeight="true" outlineLevel="0" collapsed="false"/>
    <row r="11612" customFormat="false" ht="15" hidden="false" customHeight="true" outlineLevel="0" collapsed="false"/>
    <row r="11613" customFormat="false" ht="15" hidden="false" customHeight="true" outlineLevel="0" collapsed="false"/>
    <row r="11614" customFormat="false" ht="15" hidden="false" customHeight="true" outlineLevel="0" collapsed="false"/>
    <row r="11615" customFormat="false" ht="15" hidden="false" customHeight="true" outlineLevel="0" collapsed="false"/>
    <row r="11616" customFormat="false" ht="15" hidden="false" customHeight="true" outlineLevel="0" collapsed="false"/>
    <row r="11617" customFormat="false" ht="15" hidden="false" customHeight="true" outlineLevel="0" collapsed="false"/>
    <row r="11618" customFormat="false" ht="15" hidden="false" customHeight="true" outlineLevel="0" collapsed="false"/>
    <row r="11619" customFormat="false" ht="15" hidden="false" customHeight="true" outlineLevel="0" collapsed="false"/>
    <row r="11620" customFormat="false" ht="15" hidden="false" customHeight="true" outlineLevel="0" collapsed="false"/>
    <row r="11621" customFormat="false" ht="15" hidden="false" customHeight="true" outlineLevel="0" collapsed="false"/>
    <row r="11622" customFormat="false" ht="15" hidden="false" customHeight="true" outlineLevel="0" collapsed="false"/>
    <row r="11623" customFormat="false" ht="15" hidden="false" customHeight="true" outlineLevel="0" collapsed="false"/>
    <row r="11624" customFormat="false" ht="15" hidden="false" customHeight="true" outlineLevel="0" collapsed="false"/>
    <row r="11625" customFormat="false" ht="15" hidden="false" customHeight="true" outlineLevel="0" collapsed="false"/>
    <row r="11626" customFormat="false" ht="15" hidden="false" customHeight="true" outlineLevel="0" collapsed="false"/>
    <row r="11627" customFormat="false" ht="15" hidden="false" customHeight="true" outlineLevel="0" collapsed="false"/>
    <row r="11628" customFormat="false" ht="15" hidden="false" customHeight="true" outlineLevel="0" collapsed="false"/>
    <row r="11629" customFormat="false" ht="15" hidden="false" customHeight="true" outlineLevel="0" collapsed="false"/>
    <row r="11630" customFormat="false" ht="15" hidden="false" customHeight="true" outlineLevel="0" collapsed="false"/>
    <row r="11631" customFormat="false" ht="15" hidden="false" customHeight="true" outlineLevel="0" collapsed="false"/>
    <row r="11632" customFormat="false" ht="15" hidden="false" customHeight="true" outlineLevel="0" collapsed="false"/>
    <row r="11633" customFormat="false" ht="15" hidden="false" customHeight="true" outlineLevel="0" collapsed="false"/>
    <row r="11634" customFormat="false" ht="15" hidden="false" customHeight="true" outlineLevel="0" collapsed="false"/>
    <row r="11635" customFormat="false" ht="15" hidden="false" customHeight="true" outlineLevel="0" collapsed="false"/>
    <row r="11636" customFormat="false" ht="15" hidden="false" customHeight="true" outlineLevel="0" collapsed="false"/>
    <row r="11637" customFormat="false" ht="15" hidden="false" customHeight="true" outlineLevel="0" collapsed="false"/>
    <row r="11638" customFormat="false" ht="15" hidden="false" customHeight="true" outlineLevel="0" collapsed="false"/>
    <row r="11639" customFormat="false" ht="15" hidden="false" customHeight="true" outlineLevel="0" collapsed="false"/>
    <row r="11640" customFormat="false" ht="15" hidden="false" customHeight="true" outlineLevel="0" collapsed="false"/>
    <row r="11641" customFormat="false" ht="15" hidden="false" customHeight="true" outlineLevel="0" collapsed="false"/>
    <row r="11642" customFormat="false" ht="15" hidden="false" customHeight="true" outlineLevel="0" collapsed="false"/>
    <row r="11643" customFormat="false" ht="15" hidden="false" customHeight="true" outlineLevel="0" collapsed="false"/>
    <row r="11644" customFormat="false" ht="15" hidden="false" customHeight="true" outlineLevel="0" collapsed="false"/>
    <row r="11645" customFormat="false" ht="15" hidden="false" customHeight="true" outlineLevel="0" collapsed="false"/>
    <row r="11646" customFormat="false" ht="15" hidden="false" customHeight="true" outlineLevel="0" collapsed="false"/>
    <row r="11647" customFormat="false" ht="15" hidden="false" customHeight="true" outlineLevel="0" collapsed="false"/>
    <row r="11648" customFormat="false" ht="15" hidden="false" customHeight="true" outlineLevel="0" collapsed="false"/>
    <row r="11649" customFormat="false" ht="15" hidden="false" customHeight="true" outlineLevel="0" collapsed="false"/>
    <row r="11650" customFormat="false" ht="15" hidden="false" customHeight="true" outlineLevel="0" collapsed="false"/>
    <row r="11651" customFormat="false" ht="15" hidden="false" customHeight="true" outlineLevel="0" collapsed="false"/>
    <row r="11652" customFormat="false" ht="15" hidden="false" customHeight="true" outlineLevel="0" collapsed="false"/>
    <row r="11653" customFormat="false" ht="15" hidden="false" customHeight="true" outlineLevel="0" collapsed="false"/>
    <row r="11654" customFormat="false" ht="15" hidden="false" customHeight="true" outlineLevel="0" collapsed="false"/>
    <row r="11655" customFormat="false" ht="15" hidden="false" customHeight="true" outlineLevel="0" collapsed="false"/>
    <row r="11656" customFormat="false" ht="15" hidden="false" customHeight="true" outlineLevel="0" collapsed="false"/>
    <row r="11657" customFormat="false" ht="15" hidden="false" customHeight="true" outlineLevel="0" collapsed="false"/>
    <row r="11658" customFormat="false" ht="15" hidden="false" customHeight="true" outlineLevel="0" collapsed="false"/>
    <row r="11659" customFormat="false" ht="15" hidden="false" customHeight="true" outlineLevel="0" collapsed="false"/>
    <row r="11660" customFormat="false" ht="15" hidden="false" customHeight="true" outlineLevel="0" collapsed="false"/>
    <row r="11661" customFormat="false" ht="15" hidden="false" customHeight="true" outlineLevel="0" collapsed="false"/>
    <row r="11662" customFormat="false" ht="15" hidden="false" customHeight="true" outlineLevel="0" collapsed="false"/>
    <row r="11663" customFormat="false" ht="15" hidden="false" customHeight="true" outlineLevel="0" collapsed="false"/>
    <row r="11664" customFormat="false" ht="15" hidden="false" customHeight="true" outlineLevel="0" collapsed="false"/>
    <row r="11665" customFormat="false" ht="15" hidden="false" customHeight="true" outlineLevel="0" collapsed="false"/>
    <row r="11666" customFormat="false" ht="15" hidden="false" customHeight="true" outlineLevel="0" collapsed="false"/>
    <row r="11667" customFormat="false" ht="15" hidden="false" customHeight="true" outlineLevel="0" collapsed="false"/>
    <row r="11668" customFormat="false" ht="15" hidden="false" customHeight="true" outlineLevel="0" collapsed="false"/>
    <row r="11669" customFormat="false" ht="15" hidden="false" customHeight="true" outlineLevel="0" collapsed="false"/>
    <row r="11670" customFormat="false" ht="15" hidden="false" customHeight="true" outlineLevel="0" collapsed="false"/>
    <row r="11671" customFormat="false" ht="15" hidden="false" customHeight="true" outlineLevel="0" collapsed="false"/>
    <row r="11672" customFormat="false" ht="15" hidden="false" customHeight="true" outlineLevel="0" collapsed="false"/>
    <row r="11673" customFormat="false" ht="15" hidden="false" customHeight="true" outlineLevel="0" collapsed="false"/>
    <row r="11674" customFormat="false" ht="15" hidden="false" customHeight="true" outlineLevel="0" collapsed="false"/>
    <row r="11675" customFormat="false" ht="15" hidden="false" customHeight="true" outlineLevel="0" collapsed="false"/>
    <row r="11676" customFormat="false" ht="15" hidden="false" customHeight="true" outlineLevel="0" collapsed="false"/>
    <row r="11677" customFormat="false" ht="15" hidden="false" customHeight="true" outlineLevel="0" collapsed="false"/>
    <row r="11678" customFormat="false" ht="15" hidden="false" customHeight="true" outlineLevel="0" collapsed="false"/>
    <row r="11679" customFormat="false" ht="15" hidden="false" customHeight="true" outlineLevel="0" collapsed="false"/>
    <row r="11680" customFormat="false" ht="15" hidden="false" customHeight="true" outlineLevel="0" collapsed="false"/>
    <row r="11681" customFormat="false" ht="15" hidden="false" customHeight="true" outlineLevel="0" collapsed="false"/>
    <row r="11682" customFormat="false" ht="15" hidden="false" customHeight="true" outlineLevel="0" collapsed="false"/>
    <row r="11683" customFormat="false" ht="15" hidden="false" customHeight="true" outlineLevel="0" collapsed="false"/>
    <row r="11684" customFormat="false" ht="15" hidden="false" customHeight="true" outlineLevel="0" collapsed="false"/>
    <row r="11685" customFormat="false" ht="15" hidden="false" customHeight="true" outlineLevel="0" collapsed="false"/>
    <row r="11686" customFormat="false" ht="15" hidden="false" customHeight="true" outlineLevel="0" collapsed="false"/>
    <row r="11687" customFormat="false" ht="15" hidden="false" customHeight="true" outlineLevel="0" collapsed="false"/>
    <row r="11688" customFormat="false" ht="15" hidden="false" customHeight="true" outlineLevel="0" collapsed="false"/>
    <row r="11689" customFormat="false" ht="15" hidden="false" customHeight="true" outlineLevel="0" collapsed="false"/>
    <row r="11690" customFormat="false" ht="15" hidden="false" customHeight="true" outlineLevel="0" collapsed="false"/>
    <row r="11691" customFormat="false" ht="15" hidden="false" customHeight="true" outlineLevel="0" collapsed="false"/>
    <row r="11692" customFormat="false" ht="15" hidden="false" customHeight="true" outlineLevel="0" collapsed="false"/>
    <row r="11693" customFormat="false" ht="15" hidden="false" customHeight="true" outlineLevel="0" collapsed="false"/>
    <row r="11694" customFormat="false" ht="15" hidden="false" customHeight="true" outlineLevel="0" collapsed="false"/>
    <row r="11695" customFormat="false" ht="15" hidden="false" customHeight="true" outlineLevel="0" collapsed="false"/>
    <row r="11696" customFormat="false" ht="15" hidden="false" customHeight="true" outlineLevel="0" collapsed="false"/>
    <row r="11697" customFormat="false" ht="15" hidden="false" customHeight="true" outlineLevel="0" collapsed="false"/>
    <row r="11698" customFormat="false" ht="15" hidden="false" customHeight="true" outlineLevel="0" collapsed="false"/>
    <row r="11699" customFormat="false" ht="15" hidden="false" customHeight="true" outlineLevel="0" collapsed="false"/>
    <row r="11700" customFormat="false" ht="15" hidden="false" customHeight="true" outlineLevel="0" collapsed="false"/>
    <row r="11701" customFormat="false" ht="15" hidden="false" customHeight="true" outlineLevel="0" collapsed="false"/>
    <row r="11702" customFormat="false" ht="15" hidden="false" customHeight="true" outlineLevel="0" collapsed="false"/>
    <row r="11703" customFormat="false" ht="15" hidden="false" customHeight="true" outlineLevel="0" collapsed="false"/>
    <row r="11704" customFormat="false" ht="15" hidden="false" customHeight="true" outlineLevel="0" collapsed="false"/>
    <row r="11705" customFormat="false" ht="15" hidden="false" customHeight="true" outlineLevel="0" collapsed="false"/>
    <row r="11706" customFormat="false" ht="15" hidden="false" customHeight="true" outlineLevel="0" collapsed="false"/>
    <row r="11707" customFormat="false" ht="15" hidden="false" customHeight="true" outlineLevel="0" collapsed="false"/>
    <row r="11708" customFormat="false" ht="15" hidden="false" customHeight="true" outlineLevel="0" collapsed="false"/>
    <row r="11709" customFormat="false" ht="15" hidden="false" customHeight="true" outlineLevel="0" collapsed="false"/>
    <row r="11710" customFormat="false" ht="15" hidden="false" customHeight="true" outlineLevel="0" collapsed="false"/>
    <row r="11711" customFormat="false" ht="15" hidden="false" customHeight="true" outlineLevel="0" collapsed="false"/>
    <row r="11712" customFormat="false" ht="15" hidden="false" customHeight="true" outlineLevel="0" collapsed="false"/>
    <row r="11713" customFormat="false" ht="15" hidden="false" customHeight="true" outlineLevel="0" collapsed="false"/>
    <row r="11714" customFormat="false" ht="15" hidden="false" customHeight="true" outlineLevel="0" collapsed="false"/>
    <row r="11715" customFormat="false" ht="15" hidden="false" customHeight="true" outlineLevel="0" collapsed="false"/>
    <row r="11716" customFormat="false" ht="15" hidden="false" customHeight="true" outlineLevel="0" collapsed="false"/>
    <row r="11717" customFormat="false" ht="15" hidden="false" customHeight="true" outlineLevel="0" collapsed="false"/>
    <row r="11718" customFormat="false" ht="15" hidden="false" customHeight="true" outlineLevel="0" collapsed="false"/>
    <row r="11719" customFormat="false" ht="15" hidden="false" customHeight="true" outlineLevel="0" collapsed="false"/>
    <row r="11720" customFormat="false" ht="15" hidden="false" customHeight="true" outlineLevel="0" collapsed="false"/>
    <row r="11721" customFormat="false" ht="15" hidden="false" customHeight="true" outlineLevel="0" collapsed="false"/>
    <row r="11722" customFormat="false" ht="15" hidden="false" customHeight="true" outlineLevel="0" collapsed="false"/>
    <row r="11723" customFormat="false" ht="15" hidden="false" customHeight="true" outlineLevel="0" collapsed="false"/>
    <row r="11724" customFormat="false" ht="15" hidden="false" customHeight="true" outlineLevel="0" collapsed="false"/>
    <row r="11725" customFormat="false" ht="15" hidden="false" customHeight="true" outlineLevel="0" collapsed="false"/>
    <row r="11726" customFormat="false" ht="15" hidden="false" customHeight="true" outlineLevel="0" collapsed="false"/>
    <row r="11727" customFormat="false" ht="15" hidden="false" customHeight="true" outlineLevel="0" collapsed="false"/>
    <row r="11728" customFormat="false" ht="15" hidden="false" customHeight="true" outlineLevel="0" collapsed="false"/>
    <row r="11729" customFormat="false" ht="15" hidden="false" customHeight="true" outlineLevel="0" collapsed="false"/>
    <row r="11730" customFormat="false" ht="15" hidden="false" customHeight="true" outlineLevel="0" collapsed="false"/>
    <row r="11731" customFormat="false" ht="15" hidden="false" customHeight="true" outlineLevel="0" collapsed="false"/>
    <row r="11732" customFormat="false" ht="15" hidden="false" customHeight="true" outlineLevel="0" collapsed="false"/>
    <row r="11733" customFormat="false" ht="15" hidden="false" customHeight="true" outlineLevel="0" collapsed="false"/>
    <row r="11734" customFormat="false" ht="15" hidden="false" customHeight="true" outlineLevel="0" collapsed="false"/>
    <row r="11735" customFormat="false" ht="15" hidden="false" customHeight="true" outlineLevel="0" collapsed="false"/>
    <row r="11736" customFormat="false" ht="15" hidden="false" customHeight="true" outlineLevel="0" collapsed="false"/>
    <row r="11737" customFormat="false" ht="15" hidden="false" customHeight="true" outlineLevel="0" collapsed="false"/>
    <row r="11738" customFormat="false" ht="15" hidden="false" customHeight="true" outlineLevel="0" collapsed="false"/>
    <row r="11739" customFormat="false" ht="15" hidden="false" customHeight="true" outlineLevel="0" collapsed="false"/>
    <row r="11740" customFormat="false" ht="15" hidden="false" customHeight="true" outlineLevel="0" collapsed="false"/>
    <row r="11741" customFormat="false" ht="15" hidden="false" customHeight="true" outlineLevel="0" collapsed="false"/>
    <row r="11742" customFormat="false" ht="15" hidden="false" customHeight="true" outlineLevel="0" collapsed="false"/>
    <row r="11743" customFormat="false" ht="15" hidden="false" customHeight="true" outlineLevel="0" collapsed="false"/>
    <row r="11744" customFormat="false" ht="15" hidden="false" customHeight="true" outlineLevel="0" collapsed="false"/>
    <row r="11745" customFormat="false" ht="15" hidden="false" customHeight="true" outlineLevel="0" collapsed="false"/>
    <row r="11746" customFormat="false" ht="15" hidden="false" customHeight="true" outlineLevel="0" collapsed="false"/>
    <row r="11747" customFormat="false" ht="15" hidden="false" customHeight="true" outlineLevel="0" collapsed="false"/>
    <row r="11748" customFormat="false" ht="15" hidden="false" customHeight="true" outlineLevel="0" collapsed="false"/>
    <row r="11749" customFormat="false" ht="15" hidden="false" customHeight="true" outlineLevel="0" collapsed="false"/>
    <row r="11750" customFormat="false" ht="15" hidden="false" customHeight="true" outlineLevel="0" collapsed="false"/>
    <row r="11751" customFormat="false" ht="15" hidden="false" customHeight="true" outlineLevel="0" collapsed="false"/>
    <row r="11752" customFormat="false" ht="15" hidden="false" customHeight="true" outlineLevel="0" collapsed="false"/>
    <row r="11753" customFormat="false" ht="15" hidden="false" customHeight="true" outlineLevel="0" collapsed="false"/>
    <row r="11754" customFormat="false" ht="15" hidden="false" customHeight="true" outlineLevel="0" collapsed="false"/>
    <row r="11755" customFormat="false" ht="15" hidden="false" customHeight="true" outlineLevel="0" collapsed="false"/>
    <row r="11756" customFormat="false" ht="15" hidden="false" customHeight="true" outlineLevel="0" collapsed="false"/>
    <row r="11757" customFormat="false" ht="15" hidden="false" customHeight="true" outlineLevel="0" collapsed="false"/>
    <row r="11758" customFormat="false" ht="15" hidden="false" customHeight="true" outlineLevel="0" collapsed="false"/>
    <row r="11759" customFormat="false" ht="15" hidden="false" customHeight="true" outlineLevel="0" collapsed="false"/>
    <row r="11760" customFormat="false" ht="15" hidden="false" customHeight="true" outlineLevel="0" collapsed="false"/>
    <row r="11761" customFormat="false" ht="15" hidden="false" customHeight="true" outlineLevel="0" collapsed="false"/>
    <row r="11762" customFormat="false" ht="15" hidden="false" customHeight="true" outlineLevel="0" collapsed="false"/>
    <row r="11763" customFormat="false" ht="15" hidden="false" customHeight="true" outlineLevel="0" collapsed="false"/>
    <row r="11764" customFormat="false" ht="15" hidden="false" customHeight="true" outlineLevel="0" collapsed="false"/>
    <row r="11765" customFormat="false" ht="15" hidden="false" customHeight="true" outlineLevel="0" collapsed="false"/>
    <row r="11766" customFormat="false" ht="15" hidden="false" customHeight="true" outlineLevel="0" collapsed="false"/>
    <row r="11767" customFormat="false" ht="15" hidden="false" customHeight="true" outlineLevel="0" collapsed="false"/>
    <row r="11768" customFormat="false" ht="15" hidden="false" customHeight="true" outlineLevel="0" collapsed="false"/>
    <row r="11769" customFormat="false" ht="15" hidden="false" customHeight="true" outlineLevel="0" collapsed="false"/>
    <row r="11770" customFormat="false" ht="15" hidden="false" customHeight="true" outlineLevel="0" collapsed="false"/>
    <row r="11771" customFormat="false" ht="15" hidden="false" customHeight="true" outlineLevel="0" collapsed="false"/>
    <row r="11772" customFormat="false" ht="15" hidden="false" customHeight="true" outlineLevel="0" collapsed="false"/>
    <row r="11773" customFormat="false" ht="15" hidden="false" customHeight="true" outlineLevel="0" collapsed="false"/>
    <row r="11774" customFormat="false" ht="15" hidden="false" customHeight="true" outlineLevel="0" collapsed="false"/>
    <row r="11775" customFormat="false" ht="15" hidden="false" customHeight="true" outlineLevel="0" collapsed="false"/>
    <row r="11776" customFormat="false" ht="15" hidden="false" customHeight="true" outlineLevel="0" collapsed="false"/>
    <row r="11777" customFormat="false" ht="15" hidden="false" customHeight="true" outlineLevel="0" collapsed="false"/>
    <row r="11778" customFormat="false" ht="15" hidden="false" customHeight="true" outlineLevel="0" collapsed="false"/>
    <row r="11779" customFormat="false" ht="15" hidden="false" customHeight="true" outlineLevel="0" collapsed="false"/>
    <row r="11780" customFormat="false" ht="15" hidden="false" customHeight="true" outlineLevel="0" collapsed="false"/>
    <row r="11781" customFormat="false" ht="15" hidden="false" customHeight="true" outlineLevel="0" collapsed="false"/>
    <row r="11782" customFormat="false" ht="15" hidden="false" customHeight="true" outlineLevel="0" collapsed="false"/>
    <row r="11783" customFormat="false" ht="15" hidden="false" customHeight="true" outlineLevel="0" collapsed="false"/>
    <row r="11784" customFormat="false" ht="15" hidden="false" customHeight="true" outlineLevel="0" collapsed="false"/>
    <row r="11785" customFormat="false" ht="15" hidden="false" customHeight="true" outlineLevel="0" collapsed="false"/>
    <row r="11786" customFormat="false" ht="15" hidden="false" customHeight="true" outlineLevel="0" collapsed="false"/>
    <row r="11787" customFormat="false" ht="15" hidden="false" customHeight="true" outlineLevel="0" collapsed="false"/>
    <row r="11788" customFormat="false" ht="15" hidden="false" customHeight="true" outlineLevel="0" collapsed="false"/>
    <row r="11789" customFormat="false" ht="15" hidden="false" customHeight="true" outlineLevel="0" collapsed="false"/>
    <row r="11790" customFormat="false" ht="15" hidden="false" customHeight="true" outlineLevel="0" collapsed="false"/>
    <row r="11791" customFormat="false" ht="15" hidden="false" customHeight="true" outlineLevel="0" collapsed="false"/>
    <row r="11792" customFormat="false" ht="15" hidden="false" customHeight="true" outlineLevel="0" collapsed="false"/>
    <row r="11793" customFormat="false" ht="15" hidden="false" customHeight="true" outlineLevel="0" collapsed="false"/>
    <row r="11794" customFormat="false" ht="15" hidden="false" customHeight="true" outlineLevel="0" collapsed="false"/>
    <row r="11795" customFormat="false" ht="15" hidden="false" customHeight="true" outlineLevel="0" collapsed="false"/>
    <row r="11796" customFormat="false" ht="15" hidden="false" customHeight="true" outlineLevel="0" collapsed="false"/>
    <row r="11797" customFormat="false" ht="15" hidden="false" customHeight="true" outlineLevel="0" collapsed="false"/>
    <row r="11798" customFormat="false" ht="15" hidden="false" customHeight="true" outlineLevel="0" collapsed="false"/>
    <row r="11799" customFormat="false" ht="15" hidden="false" customHeight="true" outlineLevel="0" collapsed="false"/>
    <row r="11800" customFormat="false" ht="15" hidden="false" customHeight="true" outlineLevel="0" collapsed="false"/>
    <row r="11801" customFormat="false" ht="15" hidden="false" customHeight="true" outlineLevel="0" collapsed="false"/>
    <row r="11802" customFormat="false" ht="15" hidden="false" customHeight="true" outlineLevel="0" collapsed="false"/>
    <row r="11803" customFormat="false" ht="15" hidden="false" customHeight="true" outlineLevel="0" collapsed="false"/>
    <row r="11804" customFormat="false" ht="15" hidden="false" customHeight="true" outlineLevel="0" collapsed="false"/>
    <row r="11805" customFormat="false" ht="15" hidden="false" customHeight="true" outlineLevel="0" collapsed="false"/>
    <row r="11806" customFormat="false" ht="15" hidden="false" customHeight="true" outlineLevel="0" collapsed="false"/>
    <row r="11807" customFormat="false" ht="15" hidden="false" customHeight="true" outlineLevel="0" collapsed="false"/>
    <row r="11808" customFormat="false" ht="15" hidden="false" customHeight="true" outlineLevel="0" collapsed="false"/>
    <row r="11809" customFormat="false" ht="15" hidden="false" customHeight="true" outlineLevel="0" collapsed="false"/>
    <row r="11810" customFormat="false" ht="15" hidden="false" customHeight="true" outlineLevel="0" collapsed="false"/>
    <row r="11811" customFormat="false" ht="15" hidden="false" customHeight="true" outlineLevel="0" collapsed="false"/>
    <row r="11812" customFormat="false" ht="15" hidden="false" customHeight="true" outlineLevel="0" collapsed="false"/>
    <row r="11813" customFormat="false" ht="15" hidden="false" customHeight="true" outlineLevel="0" collapsed="false"/>
    <row r="11814" customFormat="false" ht="15" hidden="false" customHeight="true" outlineLevel="0" collapsed="false"/>
    <row r="11815" customFormat="false" ht="15" hidden="false" customHeight="true" outlineLevel="0" collapsed="false"/>
    <row r="11816" customFormat="false" ht="15" hidden="false" customHeight="true" outlineLevel="0" collapsed="false"/>
    <row r="11817" customFormat="false" ht="15" hidden="false" customHeight="true" outlineLevel="0" collapsed="false"/>
    <row r="11818" customFormat="false" ht="15" hidden="false" customHeight="true" outlineLevel="0" collapsed="false"/>
    <row r="11819" customFormat="false" ht="15" hidden="false" customHeight="true" outlineLevel="0" collapsed="false"/>
    <row r="11820" customFormat="false" ht="15" hidden="false" customHeight="true" outlineLevel="0" collapsed="false"/>
    <row r="11821" customFormat="false" ht="15" hidden="false" customHeight="true" outlineLevel="0" collapsed="false"/>
    <row r="11822" customFormat="false" ht="15" hidden="false" customHeight="true" outlineLevel="0" collapsed="false"/>
    <row r="11823" customFormat="false" ht="15" hidden="false" customHeight="true" outlineLevel="0" collapsed="false"/>
    <row r="11824" customFormat="false" ht="15" hidden="false" customHeight="true" outlineLevel="0" collapsed="false"/>
    <row r="11825" customFormat="false" ht="15" hidden="false" customHeight="true" outlineLevel="0" collapsed="false"/>
    <row r="11826" customFormat="false" ht="15" hidden="false" customHeight="true" outlineLevel="0" collapsed="false"/>
    <row r="11827" customFormat="false" ht="15" hidden="false" customHeight="true" outlineLevel="0" collapsed="false"/>
    <row r="11828" customFormat="false" ht="15" hidden="false" customHeight="true" outlineLevel="0" collapsed="false"/>
    <row r="11829" customFormat="false" ht="15" hidden="false" customHeight="true" outlineLevel="0" collapsed="false"/>
    <row r="11830" customFormat="false" ht="15" hidden="false" customHeight="true" outlineLevel="0" collapsed="false"/>
    <row r="11831" customFormat="false" ht="15" hidden="false" customHeight="true" outlineLevel="0" collapsed="false"/>
    <row r="11832" customFormat="false" ht="15" hidden="false" customHeight="true" outlineLevel="0" collapsed="false"/>
    <row r="11833" customFormat="false" ht="15" hidden="false" customHeight="true" outlineLevel="0" collapsed="false"/>
    <row r="11834" customFormat="false" ht="15" hidden="false" customHeight="true" outlineLevel="0" collapsed="false"/>
    <row r="11835" customFormat="false" ht="15" hidden="false" customHeight="true" outlineLevel="0" collapsed="false"/>
    <row r="11836" customFormat="false" ht="15" hidden="false" customHeight="true" outlineLevel="0" collapsed="false"/>
    <row r="11837" customFormat="false" ht="15" hidden="false" customHeight="true" outlineLevel="0" collapsed="false"/>
    <row r="11838" customFormat="false" ht="15" hidden="false" customHeight="true" outlineLevel="0" collapsed="false"/>
    <row r="11839" customFormat="false" ht="15" hidden="false" customHeight="true" outlineLevel="0" collapsed="false"/>
    <row r="11840" customFormat="false" ht="15" hidden="false" customHeight="true" outlineLevel="0" collapsed="false"/>
    <row r="11841" customFormat="false" ht="15" hidden="false" customHeight="true" outlineLevel="0" collapsed="false"/>
    <row r="11842" customFormat="false" ht="15" hidden="false" customHeight="true" outlineLevel="0" collapsed="false"/>
    <row r="11843" customFormat="false" ht="15" hidden="false" customHeight="true" outlineLevel="0" collapsed="false"/>
    <row r="11844" customFormat="false" ht="15" hidden="false" customHeight="true" outlineLevel="0" collapsed="false"/>
    <row r="11845" customFormat="false" ht="15" hidden="false" customHeight="true" outlineLevel="0" collapsed="false"/>
    <row r="11846" customFormat="false" ht="15" hidden="false" customHeight="true" outlineLevel="0" collapsed="false"/>
    <row r="11847" customFormat="false" ht="15" hidden="false" customHeight="true" outlineLevel="0" collapsed="false"/>
    <row r="11848" customFormat="false" ht="15" hidden="false" customHeight="true" outlineLevel="0" collapsed="false"/>
    <row r="11849" customFormat="false" ht="15" hidden="false" customHeight="true" outlineLevel="0" collapsed="false"/>
    <row r="11850" customFormat="false" ht="15" hidden="false" customHeight="true" outlineLevel="0" collapsed="false"/>
    <row r="11851" customFormat="false" ht="15" hidden="false" customHeight="true" outlineLevel="0" collapsed="false"/>
    <row r="11852" customFormat="false" ht="15" hidden="false" customHeight="true" outlineLevel="0" collapsed="false"/>
    <row r="11853" customFormat="false" ht="15" hidden="false" customHeight="true" outlineLevel="0" collapsed="false"/>
    <row r="11854" customFormat="false" ht="15" hidden="false" customHeight="true" outlineLevel="0" collapsed="false"/>
    <row r="11855" customFormat="false" ht="15" hidden="false" customHeight="true" outlineLevel="0" collapsed="false"/>
    <row r="11856" customFormat="false" ht="15" hidden="false" customHeight="true" outlineLevel="0" collapsed="false"/>
    <row r="11857" customFormat="false" ht="15" hidden="false" customHeight="true" outlineLevel="0" collapsed="false"/>
    <row r="11858" customFormat="false" ht="15" hidden="false" customHeight="true" outlineLevel="0" collapsed="false"/>
    <row r="11859" customFormat="false" ht="15" hidden="false" customHeight="true" outlineLevel="0" collapsed="false"/>
    <row r="11860" customFormat="false" ht="15" hidden="false" customHeight="true" outlineLevel="0" collapsed="false"/>
    <row r="11861" customFormat="false" ht="15" hidden="false" customHeight="true" outlineLevel="0" collapsed="false"/>
    <row r="11862" customFormat="false" ht="15" hidden="false" customHeight="true" outlineLevel="0" collapsed="false"/>
    <row r="11863" customFormat="false" ht="15" hidden="false" customHeight="true" outlineLevel="0" collapsed="false"/>
    <row r="11864" customFormat="false" ht="15" hidden="false" customHeight="true" outlineLevel="0" collapsed="false"/>
    <row r="11865" customFormat="false" ht="15" hidden="false" customHeight="true" outlineLevel="0" collapsed="false"/>
    <row r="11866" customFormat="false" ht="15" hidden="false" customHeight="true" outlineLevel="0" collapsed="false"/>
    <row r="11867" customFormat="false" ht="15" hidden="false" customHeight="true" outlineLevel="0" collapsed="false"/>
    <row r="11868" customFormat="false" ht="15" hidden="false" customHeight="true" outlineLevel="0" collapsed="false"/>
    <row r="11869" customFormat="false" ht="15" hidden="false" customHeight="true" outlineLevel="0" collapsed="false"/>
    <row r="11870" customFormat="false" ht="15" hidden="false" customHeight="true" outlineLevel="0" collapsed="false"/>
    <row r="11871" customFormat="false" ht="15" hidden="false" customHeight="true" outlineLevel="0" collapsed="false"/>
    <row r="11872" customFormat="false" ht="15" hidden="false" customHeight="true" outlineLevel="0" collapsed="false"/>
    <row r="11873" customFormat="false" ht="15" hidden="false" customHeight="true" outlineLevel="0" collapsed="false"/>
    <row r="11874" customFormat="false" ht="15" hidden="false" customHeight="true" outlineLevel="0" collapsed="false"/>
    <row r="11875" customFormat="false" ht="15" hidden="false" customHeight="true" outlineLevel="0" collapsed="false"/>
    <row r="11876" customFormat="false" ht="15" hidden="false" customHeight="true" outlineLevel="0" collapsed="false"/>
    <row r="11877" customFormat="false" ht="15" hidden="false" customHeight="true" outlineLevel="0" collapsed="false"/>
    <row r="11878" customFormat="false" ht="15" hidden="false" customHeight="true" outlineLevel="0" collapsed="false"/>
    <row r="11879" customFormat="false" ht="15" hidden="false" customHeight="true" outlineLevel="0" collapsed="false"/>
    <row r="11880" customFormat="false" ht="15" hidden="false" customHeight="true" outlineLevel="0" collapsed="false"/>
    <row r="11881" customFormat="false" ht="15" hidden="false" customHeight="true" outlineLevel="0" collapsed="false"/>
    <row r="11882" customFormat="false" ht="15" hidden="false" customHeight="true" outlineLevel="0" collapsed="false"/>
    <row r="11883" customFormat="false" ht="15" hidden="false" customHeight="true" outlineLevel="0" collapsed="false"/>
    <row r="11884" customFormat="false" ht="15" hidden="false" customHeight="true" outlineLevel="0" collapsed="false"/>
    <row r="11885" customFormat="false" ht="15" hidden="false" customHeight="true" outlineLevel="0" collapsed="false"/>
    <row r="11886" customFormat="false" ht="15" hidden="false" customHeight="true" outlineLevel="0" collapsed="false"/>
    <row r="11887" customFormat="false" ht="15" hidden="false" customHeight="true" outlineLevel="0" collapsed="false"/>
    <row r="11888" customFormat="false" ht="15" hidden="false" customHeight="true" outlineLevel="0" collapsed="false"/>
    <row r="11889" customFormat="false" ht="15" hidden="false" customHeight="true" outlineLevel="0" collapsed="false"/>
    <row r="11890" customFormat="false" ht="15" hidden="false" customHeight="true" outlineLevel="0" collapsed="false"/>
    <row r="11891" customFormat="false" ht="15" hidden="false" customHeight="true" outlineLevel="0" collapsed="false"/>
    <row r="11892" customFormat="false" ht="15" hidden="false" customHeight="true" outlineLevel="0" collapsed="false"/>
    <row r="11893" customFormat="false" ht="15" hidden="false" customHeight="true" outlineLevel="0" collapsed="false"/>
    <row r="11894" customFormat="false" ht="15" hidden="false" customHeight="true" outlineLevel="0" collapsed="false"/>
    <row r="11895" customFormat="false" ht="15" hidden="false" customHeight="true" outlineLevel="0" collapsed="false"/>
    <row r="11896" customFormat="false" ht="15" hidden="false" customHeight="true" outlineLevel="0" collapsed="false"/>
    <row r="11897" customFormat="false" ht="15" hidden="false" customHeight="true" outlineLevel="0" collapsed="false"/>
    <row r="11898" customFormat="false" ht="15" hidden="false" customHeight="true" outlineLevel="0" collapsed="false"/>
    <row r="11899" customFormat="false" ht="15" hidden="false" customHeight="true" outlineLevel="0" collapsed="false"/>
    <row r="11900" customFormat="false" ht="15" hidden="false" customHeight="true" outlineLevel="0" collapsed="false"/>
    <row r="11901" customFormat="false" ht="15" hidden="false" customHeight="true" outlineLevel="0" collapsed="false"/>
    <row r="11902" customFormat="false" ht="15" hidden="false" customHeight="true" outlineLevel="0" collapsed="false"/>
    <row r="11903" customFormat="false" ht="15" hidden="false" customHeight="true" outlineLevel="0" collapsed="false"/>
    <row r="11904" customFormat="false" ht="15" hidden="false" customHeight="true" outlineLevel="0" collapsed="false"/>
    <row r="11905" customFormat="false" ht="15" hidden="false" customHeight="true" outlineLevel="0" collapsed="false"/>
    <row r="11906" customFormat="false" ht="15" hidden="false" customHeight="true" outlineLevel="0" collapsed="false"/>
    <row r="11907" customFormat="false" ht="15" hidden="false" customHeight="true" outlineLevel="0" collapsed="false"/>
    <row r="11908" customFormat="false" ht="15" hidden="false" customHeight="true" outlineLevel="0" collapsed="false"/>
    <row r="11909" customFormat="false" ht="15" hidden="false" customHeight="true" outlineLevel="0" collapsed="false"/>
    <row r="11910" customFormat="false" ht="15" hidden="false" customHeight="true" outlineLevel="0" collapsed="false"/>
    <row r="11911" customFormat="false" ht="15" hidden="false" customHeight="true" outlineLevel="0" collapsed="false"/>
    <row r="11912" customFormat="false" ht="15" hidden="false" customHeight="true" outlineLevel="0" collapsed="false"/>
    <row r="11913" customFormat="false" ht="15" hidden="false" customHeight="true" outlineLevel="0" collapsed="false"/>
    <row r="11914" customFormat="false" ht="15" hidden="false" customHeight="true" outlineLevel="0" collapsed="false"/>
    <row r="11915" customFormat="false" ht="15" hidden="false" customHeight="true" outlineLevel="0" collapsed="false"/>
    <row r="11916" customFormat="false" ht="15" hidden="false" customHeight="true" outlineLevel="0" collapsed="false"/>
    <row r="11917" customFormat="false" ht="15" hidden="false" customHeight="true" outlineLevel="0" collapsed="false"/>
    <row r="11918" customFormat="false" ht="15" hidden="false" customHeight="true" outlineLevel="0" collapsed="false"/>
    <row r="11919" customFormat="false" ht="15" hidden="false" customHeight="true" outlineLevel="0" collapsed="false"/>
    <row r="11920" customFormat="false" ht="15" hidden="false" customHeight="true" outlineLevel="0" collapsed="false"/>
    <row r="11921" customFormat="false" ht="15" hidden="false" customHeight="true" outlineLevel="0" collapsed="false"/>
    <row r="11922" customFormat="false" ht="15" hidden="false" customHeight="true" outlineLevel="0" collapsed="false"/>
    <row r="11923" customFormat="false" ht="15" hidden="false" customHeight="true" outlineLevel="0" collapsed="false"/>
    <row r="11924" customFormat="false" ht="15" hidden="false" customHeight="true" outlineLevel="0" collapsed="false"/>
    <row r="11925" customFormat="false" ht="15" hidden="false" customHeight="true" outlineLevel="0" collapsed="false"/>
    <row r="11926" customFormat="false" ht="15" hidden="false" customHeight="true" outlineLevel="0" collapsed="false"/>
    <row r="11927" customFormat="false" ht="15" hidden="false" customHeight="true" outlineLevel="0" collapsed="false"/>
    <row r="11928" customFormat="false" ht="15" hidden="false" customHeight="true" outlineLevel="0" collapsed="false"/>
    <row r="11929" customFormat="false" ht="15" hidden="false" customHeight="true" outlineLevel="0" collapsed="false"/>
    <row r="11930" customFormat="false" ht="15" hidden="false" customHeight="true" outlineLevel="0" collapsed="false"/>
    <row r="11931" customFormat="false" ht="15" hidden="false" customHeight="true" outlineLevel="0" collapsed="false"/>
    <row r="11932" customFormat="false" ht="15" hidden="false" customHeight="true" outlineLevel="0" collapsed="false"/>
    <row r="11933" customFormat="false" ht="15" hidden="false" customHeight="true" outlineLevel="0" collapsed="false"/>
    <row r="11934" customFormat="false" ht="15" hidden="false" customHeight="true" outlineLevel="0" collapsed="false"/>
    <row r="11935" customFormat="false" ht="15" hidden="false" customHeight="true" outlineLevel="0" collapsed="false"/>
    <row r="11936" customFormat="false" ht="15" hidden="false" customHeight="true" outlineLevel="0" collapsed="false"/>
    <row r="11937" customFormat="false" ht="15" hidden="false" customHeight="true" outlineLevel="0" collapsed="false"/>
    <row r="11938" customFormat="false" ht="15" hidden="false" customHeight="true" outlineLevel="0" collapsed="false"/>
    <row r="11939" customFormat="false" ht="15" hidden="false" customHeight="true" outlineLevel="0" collapsed="false"/>
    <row r="11940" customFormat="false" ht="15" hidden="false" customHeight="true" outlineLevel="0" collapsed="false"/>
    <row r="11941" customFormat="false" ht="15" hidden="false" customHeight="true" outlineLevel="0" collapsed="false"/>
    <row r="11942" customFormat="false" ht="15" hidden="false" customHeight="true" outlineLevel="0" collapsed="false"/>
    <row r="11943" customFormat="false" ht="15" hidden="false" customHeight="true" outlineLevel="0" collapsed="false"/>
    <row r="11944" customFormat="false" ht="15" hidden="false" customHeight="true" outlineLevel="0" collapsed="false"/>
    <row r="11945" customFormat="false" ht="15" hidden="false" customHeight="true" outlineLevel="0" collapsed="false"/>
    <row r="11946" customFormat="false" ht="15" hidden="false" customHeight="true" outlineLevel="0" collapsed="false"/>
    <row r="11947" customFormat="false" ht="15" hidden="false" customHeight="true" outlineLevel="0" collapsed="false"/>
    <row r="11948" customFormat="false" ht="15" hidden="false" customHeight="true" outlineLevel="0" collapsed="false"/>
    <row r="11949" customFormat="false" ht="15" hidden="false" customHeight="true" outlineLevel="0" collapsed="false"/>
    <row r="11950" customFormat="false" ht="15" hidden="false" customHeight="true" outlineLevel="0" collapsed="false"/>
    <row r="11951" customFormat="false" ht="15" hidden="false" customHeight="true" outlineLevel="0" collapsed="false"/>
    <row r="11952" customFormat="false" ht="15" hidden="false" customHeight="true" outlineLevel="0" collapsed="false"/>
    <row r="11953" customFormat="false" ht="15" hidden="false" customHeight="true" outlineLevel="0" collapsed="false"/>
    <row r="11954" customFormat="false" ht="15" hidden="false" customHeight="true" outlineLevel="0" collapsed="false"/>
    <row r="11955" customFormat="false" ht="15" hidden="false" customHeight="true" outlineLevel="0" collapsed="false"/>
    <row r="11956" customFormat="false" ht="15" hidden="false" customHeight="true" outlineLevel="0" collapsed="false"/>
    <row r="11957" customFormat="false" ht="15" hidden="false" customHeight="true" outlineLevel="0" collapsed="false"/>
    <row r="11958" customFormat="false" ht="15" hidden="false" customHeight="true" outlineLevel="0" collapsed="false"/>
    <row r="11959" customFormat="false" ht="15" hidden="false" customHeight="true" outlineLevel="0" collapsed="false"/>
    <row r="11960" customFormat="false" ht="15" hidden="false" customHeight="true" outlineLevel="0" collapsed="false"/>
    <row r="11961" customFormat="false" ht="15" hidden="false" customHeight="true" outlineLevel="0" collapsed="false"/>
    <row r="11962" customFormat="false" ht="15" hidden="false" customHeight="true" outlineLevel="0" collapsed="false"/>
    <row r="11963" customFormat="false" ht="15" hidden="false" customHeight="true" outlineLevel="0" collapsed="false"/>
    <row r="11964" customFormat="false" ht="15" hidden="false" customHeight="true" outlineLevel="0" collapsed="false"/>
    <row r="11965" customFormat="false" ht="15" hidden="false" customHeight="true" outlineLevel="0" collapsed="false"/>
    <row r="11966" customFormat="false" ht="15" hidden="false" customHeight="true" outlineLevel="0" collapsed="false"/>
    <row r="11967" customFormat="false" ht="15" hidden="false" customHeight="true" outlineLevel="0" collapsed="false"/>
    <row r="11968" customFormat="false" ht="15" hidden="false" customHeight="true" outlineLevel="0" collapsed="false"/>
    <row r="11969" customFormat="false" ht="15" hidden="false" customHeight="true" outlineLevel="0" collapsed="false"/>
    <row r="11970" customFormat="false" ht="15" hidden="false" customHeight="true" outlineLevel="0" collapsed="false"/>
    <row r="11971" customFormat="false" ht="15" hidden="false" customHeight="true" outlineLevel="0" collapsed="false"/>
    <row r="11972" customFormat="false" ht="15" hidden="false" customHeight="true" outlineLevel="0" collapsed="false"/>
    <row r="11973" customFormat="false" ht="15" hidden="false" customHeight="true" outlineLevel="0" collapsed="false"/>
    <row r="11974" customFormat="false" ht="15" hidden="false" customHeight="true" outlineLevel="0" collapsed="false"/>
    <row r="11975" customFormat="false" ht="15" hidden="false" customHeight="true" outlineLevel="0" collapsed="false"/>
    <row r="11976" customFormat="false" ht="15" hidden="false" customHeight="true" outlineLevel="0" collapsed="false"/>
    <row r="11977" customFormat="false" ht="15" hidden="false" customHeight="true" outlineLevel="0" collapsed="false"/>
    <row r="11978" customFormat="false" ht="15" hidden="false" customHeight="true" outlineLevel="0" collapsed="false"/>
    <row r="11979" customFormat="false" ht="15" hidden="false" customHeight="true" outlineLevel="0" collapsed="false"/>
    <row r="11980" customFormat="false" ht="15" hidden="false" customHeight="true" outlineLevel="0" collapsed="false"/>
    <row r="11981" customFormat="false" ht="15" hidden="false" customHeight="true" outlineLevel="0" collapsed="false"/>
    <row r="11982" customFormat="false" ht="15" hidden="false" customHeight="true" outlineLevel="0" collapsed="false"/>
    <row r="11983" customFormat="false" ht="15" hidden="false" customHeight="true" outlineLevel="0" collapsed="false"/>
    <row r="11984" customFormat="false" ht="15" hidden="false" customHeight="true" outlineLevel="0" collapsed="false"/>
    <row r="11985" customFormat="false" ht="15" hidden="false" customHeight="true" outlineLevel="0" collapsed="false"/>
    <row r="11986" customFormat="false" ht="15" hidden="false" customHeight="true" outlineLevel="0" collapsed="false"/>
    <row r="11987" customFormat="false" ht="15" hidden="false" customHeight="true" outlineLevel="0" collapsed="false"/>
    <row r="11988" customFormat="false" ht="15" hidden="false" customHeight="true" outlineLevel="0" collapsed="false"/>
    <row r="11989" customFormat="false" ht="15" hidden="false" customHeight="true" outlineLevel="0" collapsed="false"/>
    <row r="11990" customFormat="false" ht="15" hidden="false" customHeight="true" outlineLevel="0" collapsed="false"/>
    <row r="11991" customFormat="false" ht="15" hidden="false" customHeight="true" outlineLevel="0" collapsed="false"/>
    <row r="11992" customFormat="false" ht="15" hidden="false" customHeight="true" outlineLevel="0" collapsed="false"/>
    <row r="11993" customFormat="false" ht="15" hidden="false" customHeight="true" outlineLevel="0" collapsed="false"/>
    <row r="11994" customFormat="false" ht="15" hidden="false" customHeight="true" outlineLevel="0" collapsed="false"/>
    <row r="11995" customFormat="false" ht="15" hidden="false" customHeight="true" outlineLevel="0" collapsed="false"/>
    <row r="11996" customFormat="false" ht="15" hidden="false" customHeight="true" outlineLevel="0" collapsed="false"/>
    <row r="11997" customFormat="false" ht="15" hidden="false" customHeight="true" outlineLevel="0" collapsed="false"/>
    <row r="11998" customFormat="false" ht="15" hidden="false" customHeight="true" outlineLevel="0" collapsed="false"/>
    <row r="11999" customFormat="false" ht="15" hidden="false" customHeight="true" outlineLevel="0" collapsed="false"/>
    <row r="12000" customFormat="false" ht="15" hidden="false" customHeight="true" outlineLevel="0" collapsed="false"/>
    <row r="12001" customFormat="false" ht="15" hidden="false" customHeight="true" outlineLevel="0" collapsed="false"/>
    <row r="12002" customFormat="false" ht="15" hidden="false" customHeight="true" outlineLevel="0" collapsed="false"/>
    <row r="12003" customFormat="false" ht="15" hidden="false" customHeight="true" outlineLevel="0" collapsed="false"/>
    <row r="12004" customFormat="false" ht="15" hidden="false" customHeight="true" outlineLevel="0" collapsed="false"/>
    <row r="12005" customFormat="false" ht="15" hidden="false" customHeight="true" outlineLevel="0" collapsed="false"/>
    <row r="12006" customFormat="false" ht="15" hidden="false" customHeight="true" outlineLevel="0" collapsed="false"/>
    <row r="12007" customFormat="false" ht="15" hidden="false" customHeight="true" outlineLevel="0" collapsed="false"/>
    <row r="12008" customFormat="false" ht="15" hidden="false" customHeight="true" outlineLevel="0" collapsed="false"/>
    <row r="12009" customFormat="false" ht="15" hidden="false" customHeight="true" outlineLevel="0" collapsed="false"/>
    <row r="12010" customFormat="false" ht="15" hidden="false" customHeight="true" outlineLevel="0" collapsed="false"/>
    <row r="12011" customFormat="false" ht="15" hidden="false" customHeight="true" outlineLevel="0" collapsed="false"/>
    <row r="12012" customFormat="false" ht="15" hidden="false" customHeight="true" outlineLevel="0" collapsed="false"/>
    <row r="12013" customFormat="false" ht="15" hidden="false" customHeight="true" outlineLevel="0" collapsed="false"/>
    <row r="12014" customFormat="false" ht="15" hidden="false" customHeight="true" outlineLevel="0" collapsed="false"/>
    <row r="12015" customFormat="false" ht="15" hidden="false" customHeight="true" outlineLevel="0" collapsed="false"/>
    <row r="12016" customFormat="false" ht="15" hidden="false" customHeight="true" outlineLevel="0" collapsed="false"/>
    <row r="12017" customFormat="false" ht="15" hidden="false" customHeight="true" outlineLevel="0" collapsed="false"/>
    <row r="12018" customFormat="false" ht="15" hidden="false" customHeight="true" outlineLevel="0" collapsed="false"/>
    <row r="12019" customFormat="false" ht="15" hidden="false" customHeight="true" outlineLevel="0" collapsed="false"/>
    <row r="12020" customFormat="false" ht="15" hidden="false" customHeight="true" outlineLevel="0" collapsed="false"/>
    <row r="12021" customFormat="false" ht="15" hidden="false" customHeight="true" outlineLevel="0" collapsed="false"/>
    <row r="12022" customFormat="false" ht="15" hidden="false" customHeight="true" outlineLevel="0" collapsed="false"/>
    <row r="12023" customFormat="false" ht="15" hidden="false" customHeight="true" outlineLevel="0" collapsed="false"/>
    <row r="12024" customFormat="false" ht="15" hidden="false" customHeight="true" outlineLevel="0" collapsed="false"/>
    <row r="12025" customFormat="false" ht="15" hidden="false" customHeight="true" outlineLevel="0" collapsed="false"/>
    <row r="12026" customFormat="false" ht="15" hidden="false" customHeight="true" outlineLevel="0" collapsed="false"/>
    <row r="12027" customFormat="false" ht="15" hidden="false" customHeight="true" outlineLevel="0" collapsed="false"/>
    <row r="12028" customFormat="false" ht="15" hidden="false" customHeight="true" outlineLevel="0" collapsed="false"/>
    <row r="12029" customFormat="false" ht="15" hidden="false" customHeight="true" outlineLevel="0" collapsed="false"/>
    <row r="12030" customFormat="false" ht="15" hidden="false" customHeight="true" outlineLevel="0" collapsed="false"/>
    <row r="12031" customFormat="false" ht="15" hidden="false" customHeight="true" outlineLevel="0" collapsed="false"/>
    <row r="12032" customFormat="false" ht="15" hidden="false" customHeight="true" outlineLevel="0" collapsed="false"/>
    <row r="12033" customFormat="false" ht="15" hidden="false" customHeight="true" outlineLevel="0" collapsed="false"/>
    <row r="12034" customFormat="false" ht="15" hidden="false" customHeight="true" outlineLevel="0" collapsed="false"/>
    <row r="12035" customFormat="false" ht="15" hidden="false" customHeight="true" outlineLevel="0" collapsed="false"/>
    <row r="12036" customFormat="false" ht="15" hidden="false" customHeight="true" outlineLevel="0" collapsed="false"/>
    <row r="12037" customFormat="false" ht="15" hidden="false" customHeight="true" outlineLevel="0" collapsed="false"/>
    <row r="12038" customFormat="false" ht="15" hidden="false" customHeight="true" outlineLevel="0" collapsed="false"/>
    <row r="12039" customFormat="false" ht="15" hidden="false" customHeight="true" outlineLevel="0" collapsed="false"/>
    <row r="12040" customFormat="false" ht="15" hidden="false" customHeight="true" outlineLevel="0" collapsed="false"/>
    <row r="12041" customFormat="false" ht="15" hidden="false" customHeight="true" outlineLevel="0" collapsed="false"/>
    <row r="12042" customFormat="false" ht="15" hidden="false" customHeight="true" outlineLevel="0" collapsed="false"/>
    <row r="12043" customFormat="false" ht="15" hidden="false" customHeight="true" outlineLevel="0" collapsed="false"/>
    <row r="12044" customFormat="false" ht="15" hidden="false" customHeight="true" outlineLevel="0" collapsed="false"/>
    <row r="12045" customFormat="false" ht="15" hidden="false" customHeight="true" outlineLevel="0" collapsed="false"/>
    <row r="12046" customFormat="false" ht="15" hidden="false" customHeight="true" outlineLevel="0" collapsed="false"/>
    <row r="12047" customFormat="false" ht="15" hidden="false" customHeight="true" outlineLevel="0" collapsed="false"/>
    <row r="12048" customFormat="false" ht="15" hidden="false" customHeight="true" outlineLevel="0" collapsed="false"/>
    <row r="12049" customFormat="false" ht="15" hidden="false" customHeight="true" outlineLevel="0" collapsed="false"/>
    <row r="12050" customFormat="false" ht="15" hidden="false" customHeight="true" outlineLevel="0" collapsed="false"/>
    <row r="12051" customFormat="false" ht="15" hidden="false" customHeight="true" outlineLevel="0" collapsed="false"/>
    <row r="12052" customFormat="false" ht="15" hidden="false" customHeight="true" outlineLevel="0" collapsed="false"/>
    <row r="12053" customFormat="false" ht="15" hidden="false" customHeight="true" outlineLevel="0" collapsed="false"/>
    <row r="12054" customFormat="false" ht="15" hidden="false" customHeight="true" outlineLevel="0" collapsed="false"/>
    <row r="12055" customFormat="false" ht="15" hidden="false" customHeight="true" outlineLevel="0" collapsed="false"/>
    <row r="12056" customFormat="false" ht="15" hidden="false" customHeight="true" outlineLevel="0" collapsed="false"/>
    <row r="12057" customFormat="false" ht="15" hidden="false" customHeight="true" outlineLevel="0" collapsed="false"/>
    <row r="12058" customFormat="false" ht="15" hidden="false" customHeight="true" outlineLevel="0" collapsed="false"/>
    <row r="12059" customFormat="false" ht="15" hidden="false" customHeight="true" outlineLevel="0" collapsed="false"/>
    <row r="12060" customFormat="false" ht="15" hidden="false" customHeight="true" outlineLevel="0" collapsed="false"/>
    <row r="12061" customFormat="false" ht="15" hidden="false" customHeight="true" outlineLevel="0" collapsed="false"/>
    <row r="12062" customFormat="false" ht="15" hidden="false" customHeight="true" outlineLevel="0" collapsed="false"/>
    <row r="12063" customFormat="false" ht="15" hidden="false" customHeight="true" outlineLevel="0" collapsed="false"/>
    <row r="12064" customFormat="false" ht="15" hidden="false" customHeight="true" outlineLevel="0" collapsed="false"/>
    <row r="12065" customFormat="false" ht="15" hidden="false" customHeight="true" outlineLevel="0" collapsed="false"/>
    <row r="12066" customFormat="false" ht="15" hidden="false" customHeight="true" outlineLevel="0" collapsed="false"/>
    <row r="12067" customFormat="false" ht="15" hidden="false" customHeight="true" outlineLevel="0" collapsed="false"/>
    <row r="12068" customFormat="false" ht="15" hidden="false" customHeight="true" outlineLevel="0" collapsed="false"/>
    <row r="12069" customFormat="false" ht="15" hidden="false" customHeight="true" outlineLevel="0" collapsed="false"/>
    <row r="12070" customFormat="false" ht="15" hidden="false" customHeight="true" outlineLevel="0" collapsed="false"/>
    <row r="12071" customFormat="false" ht="15" hidden="false" customHeight="true" outlineLevel="0" collapsed="false"/>
    <row r="12072" customFormat="false" ht="15" hidden="false" customHeight="true" outlineLevel="0" collapsed="false"/>
    <row r="12073" customFormat="false" ht="15" hidden="false" customHeight="true" outlineLevel="0" collapsed="false"/>
    <row r="12074" customFormat="false" ht="15" hidden="false" customHeight="true" outlineLevel="0" collapsed="false"/>
    <row r="12075" customFormat="false" ht="15" hidden="false" customHeight="true" outlineLevel="0" collapsed="false"/>
    <row r="12076" customFormat="false" ht="15" hidden="false" customHeight="true" outlineLevel="0" collapsed="false"/>
    <row r="12077" customFormat="false" ht="15" hidden="false" customHeight="true" outlineLevel="0" collapsed="false"/>
    <row r="12078" customFormat="false" ht="15" hidden="false" customHeight="true" outlineLevel="0" collapsed="false"/>
    <row r="12079" customFormat="false" ht="15" hidden="false" customHeight="true" outlineLevel="0" collapsed="false"/>
    <row r="12080" customFormat="false" ht="15" hidden="false" customHeight="true" outlineLevel="0" collapsed="false"/>
    <row r="12081" customFormat="false" ht="15" hidden="false" customHeight="true" outlineLevel="0" collapsed="false"/>
    <row r="12082" customFormat="false" ht="15" hidden="false" customHeight="true" outlineLevel="0" collapsed="false"/>
    <row r="12083" customFormat="false" ht="15" hidden="false" customHeight="true" outlineLevel="0" collapsed="false"/>
    <row r="12084" customFormat="false" ht="15" hidden="false" customHeight="true" outlineLevel="0" collapsed="false"/>
    <row r="12085" customFormat="false" ht="15" hidden="false" customHeight="true" outlineLevel="0" collapsed="false"/>
    <row r="12086" customFormat="false" ht="15" hidden="false" customHeight="true" outlineLevel="0" collapsed="false"/>
    <row r="12087" customFormat="false" ht="15" hidden="false" customHeight="true" outlineLevel="0" collapsed="false"/>
    <row r="12088" customFormat="false" ht="15" hidden="false" customHeight="true" outlineLevel="0" collapsed="false"/>
    <row r="12089" customFormat="false" ht="15" hidden="false" customHeight="true" outlineLevel="0" collapsed="false"/>
    <row r="12090" customFormat="false" ht="15" hidden="false" customHeight="true" outlineLevel="0" collapsed="false"/>
    <row r="12091" customFormat="false" ht="15" hidden="false" customHeight="true" outlineLevel="0" collapsed="false"/>
    <row r="12092" customFormat="false" ht="15" hidden="false" customHeight="true" outlineLevel="0" collapsed="false"/>
    <row r="12093" customFormat="false" ht="15" hidden="false" customHeight="true" outlineLevel="0" collapsed="false"/>
    <row r="12094" customFormat="false" ht="15" hidden="false" customHeight="true" outlineLevel="0" collapsed="false"/>
    <row r="12095" customFormat="false" ht="15" hidden="false" customHeight="true" outlineLevel="0" collapsed="false"/>
    <row r="12096" customFormat="false" ht="15" hidden="false" customHeight="true" outlineLevel="0" collapsed="false"/>
    <row r="12097" customFormat="false" ht="15" hidden="false" customHeight="true" outlineLevel="0" collapsed="false"/>
    <row r="12098" customFormat="false" ht="15" hidden="false" customHeight="true" outlineLevel="0" collapsed="false"/>
    <row r="12099" customFormat="false" ht="15" hidden="false" customHeight="true" outlineLevel="0" collapsed="false"/>
    <row r="12100" customFormat="false" ht="15" hidden="false" customHeight="true" outlineLevel="0" collapsed="false"/>
    <row r="12101" customFormat="false" ht="15" hidden="false" customHeight="true" outlineLevel="0" collapsed="false"/>
    <row r="12102" customFormat="false" ht="15" hidden="false" customHeight="true" outlineLevel="0" collapsed="false"/>
    <row r="12103" customFormat="false" ht="15" hidden="false" customHeight="true" outlineLevel="0" collapsed="false"/>
    <row r="12104" customFormat="false" ht="15" hidden="false" customHeight="true" outlineLevel="0" collapsed="false"/>
    <row r="12105" customFormat="false" ht="15" hidden="false" customHeight="true" outlineLevel="0" collapsed="false"/>
    <row r="12106" customFormat="false" ht="15" hidden="false" customHeight="true" outlineLevel="0" collapsed="false"/>
    <row r="12107" customFormat="false" ht="15" hidden="false" customHeight="true" outlineLevel="0" collapsed="false"/>
    <row r="12108" customFormat="false" ht="15" hidden="false" customHeight="true" outlineLevel="0" collapsed="false"/>
    <row r="12109" customFormat="false" ht="15" hidden="false" customHeight="true" outlineLevel="0" collapsed="false"/>
    <row r="12110" customFormat="false" ht="15" hidden="false" customHeight="true" outlineLevel="0" collapsed="false"/>
    <row r="12111" customFormat="false" ht="15" hidden="false" customHeight="true" outlineLevel="0" collapsed="false"/>
    <row r="12112" customFormat="false" ht="15" hidden="false" customHeight="true" outlineLevel="0" collapsed="false"/>
    <row r="12113" customFormat="false" ht="15" hidden="false" customHeight="true" outlineLevel="0" collapsed="false"/>
    <row r="12114" customFormat="false" ht="15" hidden="false" customHeight="true" outlineLevel="0" collapsed="false"/>
    <row r="12115" customFormat="false" ht="15" hidden="false" customHeight="true" outlineLevel="0" collapsed="false"/>
    <row r="12116" customFormat="false" ht="15" hidden="false" customHeight="true" outlineLevel="0" collapsed="false"/>
    <row r="12117" customFormat="false" ht="15" hidden="false" customHeight="true" outlineLevel="0" collapsed="false"/>
    <row r="12118" customFormat="false" ht="15" hidden="false" customHeight="true" outlineLevel="0" collapsed="false"/>
    <row r="12119" customFormat="false" ht="15" hidden="false" customHeight="true" outlineLevel="0" collapsed="false"/>
    <row r="12120" customFormat="false" ht="15" hidden="false" customHeight="true" outlineLevel="0" collapsed="false"/>
    <row r="12121" customFormat="false" ht="15" hidden="false" customHeight="true" outlineLevel="0" collapsed="false"/>
    <row r="12122" customFormat="false" ht="15" hidden="false" customHeight="true" outlineLevel="0" collapsed="false"/>
    <row r="12123" customFormat="false" ht="15" hidden="false" customHeight="true" outlineLevel="0" collapsed="false"/>
    <row r="12124" customFormat="false" ht="15" hidden="false" customHeight="true" outlineLevel="0" collapsed="false"/>
    <row r="12125" customFormat="false" ht="15" hidden="false" customHeight="true" outlineLevel="0" collapsed="false"/>
    <row r="12126" customFormat="false" ht="15" hidden="false" customHeight="true" outlineLevel="0" collapsed="false"/>
    <row r="12127" customFormat="false" ht="15" hidden="false" customHeight="true" outlineLevel="0" collapsed="false"/>
    <row r="12128" customFormat="false" ht="15" hidden="false" customHeight="true" outlineLevel="0" collapsed="false"/>
    <row r="12129" customFormat="false" ht="15" hidden="false" customHeight="true" outlineLevel="0" collapsed="false"/>
    <row r="12130" customFormat="false" ht="15" hidden="false" customHeight="true" outlineLevel="0" collapsed="false"/>
    <row r="12131" customFormat="false" ht="15" hidden="false" customHeight="true" outlineLevel="0" collapsed="false"/>
    <row r="12132" customFormat="false" ht="15" hidden="false" customHeight="true" outlineLevel="0" collapsed="false"/>
    <row r="12133" customFormat="false" ht="15" hidden="false" customHeight="true" outlineLevel="0" collapsed="false"/>
    <row r="12134" customFormat="false" ht="15" hidden="false" customHeight="true" outlineLevel="0" collapsed="false"/>
    <row r="12135" customFormat="false" ht="15" hidden="false" customHeight="true" outlineLevel="0" collapsed="false"/>
    <row r="12136" customFormat="false" ht="15" hidden="false" customHeight="true" outlineLevel="0" collapsed="false"/>
    <row r="12137" customFormat="false" ht="15" hidden="false" customHeight="true" outlineLevel="0" collapsed="false"/>
    <row r="12138" customFormat="false" ht="15" hidden="false" customHeight="true" outlineLevel="0" collapsed="false"/>
    <row r="12139" customFormat="false" ht="15" hidden="false" customHeight="true" outlineLevel="0" collapsed="false"/>
    <row r="12140" customFormat="false" ht="15" hidden="false" customHeight="true" outlineLevel="0" collapsed="false"/>
    <row r="12141" customFormat="false" ht="15" hidden="false" customHeight="true" outlineLevel="0" collapsed="false"/>
    <row r="12142" customFormat="false" ht="15" hidden="false" customHeight="true" outlineLevel="0" collapsed="false"/>
    <row r="12143" customFormat="false" ht="15" hidden="false" customHeight="true" outlineLevel="0" collapsed="false"/>
    <row r="12144" customFormat="false" ht="15" hidden="false" customHeight="true" outlineLevel="0" collapsed="false"/>
    <row r="12145" customFormat="false" ht="15" hidden="false" customHeight="true" outlineLevel="0" collapsed="false"/>
    <row r="12146" customFormat="false" ht="15" hidden="false" customHeight="true" outlineLevel="0" collapsed="false"/>
    <row r="12147" customFormat="false" ht="15" hidden="false" customHeight="true" outlineLevel="0" collapsed="false"/>
    <row r="12148" customFormat="false" ht="15" hidden="false" customHeight="true" outlineLevel="0" collapsed="false"/>
    <row r="12149" customFormat="false" ht="15" hidden="false" customHeight="true" outlineLevel="0" collapsed="false"/>
    <row r="12150" customFormat="false" ht="15" hidden="false" customHeight="true" outlineLevel="0" collapsed="false"/>
    <row r="12151" customFormat="false" ht="15" hidden="false" customHeight="true" outlineLevel="0" collapsed="false"/>
    <row r="12152" customFormat="false" ht="15" hidden="false" customHeight="true" outlineLevel="0" collapsed="false"/>
    <row r="12153" customFormat="false" ht="15" hidden="false" customHeight="true" outlineLevel="0" collapsed="false"/>
    <row r="12154" customFormat="false" ht="15" hidden="false" customHeight="true" outlineLevel="0" collapsed="false"/>
    <row r="12155" customFormat="false" ht="15" hidden="false" customHeight="true" outlineLevel="0" collapsed="false"/>
    <row r="12156" customFormat="false" ht="15" hidden="false" customHeight="true" outlineLevel="0" collapsed="false"/>
    <row r="12157" customFormat="false" ht="15" hidden="false" customHeight="true" outlineLevel="0" collapsed="false"/>
    <row r="12158" customFormat="false" ht="15" hidden="false" customHeight="true" outlineLevel="0" collapsed="false"/>
    <row r="12159" customFormat="false" ht="15" hidden="false" customHeight="true" outlineLevel="0" collapsed="false"/>
    <row r="12160" customFormat="false" ht="15" hidden="false" customHeight="true" outlineLevel="0" collapsed="false"/>
    <row r="12161" customFormat="false" ht="15" hidden="false" customHeight="true" outlineLevel="0" collapsed="false"/>
    <row r="12162" customFormat="false" ht="15" hidden="false" customHeight="true" outlineLevel="0" collapsed="false"/>
    <row r="12163" customFormat="false" ht="15" hidden="false" customHeight="true" outlineLevel="0" collapsed="false"/>
    <row r="12164" customFormat="false" ht="15" hidden="false" customHeight="true" outlineLevel="0" collapsed="false"/>
    <row r="12165" customFormat="false" ht="15" hidden="false" customHeight="true" outlineLevel="0" collapsed="false"/>
    <row r="12166" customFormat="false" ht="15" hidden="false" customHeight="true" outlineLevel="0" collapsed="false"/>
    <row r="12167" customFormat="false" ht="15" hidden="false" customHeight="true" outlineLevel="0" collapsed="false"/>
    <row r="12168" customFormat="false" ht="15" hidden="false" customHeight="true" outlineLevel="0" collapsed="false"/>
    <row r="12169" customFormat="false" ht="15" hidden="false" customHeight="true" outlineLevel="0" collapsed="false"/>
    <row r="12170" customFormat="false" ht="15" hidden="false" customHeight="true" outlineLevel="0" collapsed="false"/>
    <row r="12171" customFormat="false" ht="15" hidden="false" customHeight="true" outlineLevel="0" collapsed="false"/>
    <row r="12172" customFormat="false" ht="15" hidden="false" customHeight="true" outlineLevel="0" collapsed="false"/>
    <row r="12173" customFormat="false" ht="15" hidden="false" customHeight="true" outlineLevel="0" collapsed="false"/>
    <row r="12174" customFormat="false" ht="15" hidden="false" customHeight="true" outlineLevel="0" collapsed="false"/>
    <row r="12175" customFormat="false" ht="15" hidden="false" customHeight="true" outlineLevel="0" collapsed="false"/>
    <row r="12176" customFormat="false" ht="15" hidden="false" customHeight="true" outlineLevel="0" collapsed="false"/>
    <row r="12177" customFormat="false" ht="15" hidden="false" customHeight="true" outlineLevel="0" collapsed="false"/>
    <row r="12178" customFormat="false" ht="15" hidden="false" customHeight="true" outlineLevel="0" collapsed="false"/>
    <row r="12179" customFormat="false" ht="15" hidden="false" customHeight="true" outlineLevel="0" collapsed="false"/>
    <row r="12180" customFormat="false" ht="15" hidden="false" customHeight="true" outlineLevel="0" collapsed="false"/>
    <row r="12181" customFormat="false" ht="15" hidden="false" customHeight="true" outlineLevel="0" collapsed="false"/>
    <row r="12182" customFormat="false" ht="15" hidden="false" customHeight="true" outlineLevel="0" collapsed="false"/>
    <row r="12183" customFormat="false" ht="15" hidden="false" customHeight="true" outlineLevel="0" collapsed="false"/>
    <row r="12184" customFormat="false" ht="15" hidden="false" customHeight="true" outlineLevel="0" collapsed="false"/>
    <row r="12185" customFormat="false" ht="15" hidden="false" customHeight="true" outlineLevel="0" collapsed="false"/>
    <row r="12186" customFormat="false" ht="15" hidden="false" customHeight="true" outlineLevel="0" collapsed="false"/>
    <row r="12187" customFormat="false" ht="15" hidden="false" customHeight="true" outlineLevel="0" collapsed="false"/>
    <row r="12188" customFormat="false" ht="15" hidden="false" customHeight="true" outlineLevel="0" collapsed="false"/>
    <row r="12189" customFormat="false" ht="15" hidden="false" customHeight="true" outlineLevel="0" collapsed="false"/>
    <row r="12190" customFormat="false" ht="15" hidden="false" customHeight="true" outlineLevel="0" collapsed="false"/>
    <row r="12191" customFormat="false" ht="15" hidden="false" customHeight="true" outlineLevel="0" collapsed="false"/>
    <row r="12192" customFormat="false" ht="15" hidden="false" customHeight="true" outlineLevel="0" collapsed="false"/>
    <row r="12193" customFormat="false" ht="15" hidden="false" customHeight="true" outlineLevel="0" collapsed="false"/>
    <row r="12194" customFormat="false" ht="15" hidden="false" customHeight="true" outlineLevel="0" collapsed="false"/>
    <row r="12195" customFormat="false" ht="15" hidden="false" customHeight="true" outlineLevel="0" collapsed="false"/>
    <row r="12196" customFormat="false" ht="15" hidden="false" customHeight="true" outlineLevel="0" collapsed="false"/>
    <row r="12197" customFormat="false" ht="15" hidden="false" customHeight="true" outlineLevel="0" collapsed="false"/>
    <row r="12198" customFormat="false" ht="15" hidden="false" customHeight="true" outlineLevel="0" collapsed="false"/>
    <row r="12199" customFormat="false" ht="15" hidden="false" customHeight="true" outlineLevel="0" collapsed="false"/>
    <row r="12200" customFormat="false" ht="15" hidden="false" customHeight="true" outlineLevel="0" collapsed="false"/>
    <row r="12201" customFormat="false" ht="15" hidden="false" customHeight="true" outlineLevel="0" collapsed="false"/>
    <row r="12202" customFormat="false" ht="15" hidden="false" customHeight="true" outlineLevel="0" collapsed="false"/>
    <row r="12203" customFormat="false" ht="15" hidden="false" customHeight="true" outlineLevel="0" collapsed="false"/>
    <row r="12204" customFormat="false" ht="15" hidden="false" customHeight="true" outlineLevel="0" collapsed="false"/>
    <row r="12205" customFormat="false" ht="15" hidden="false" customHeight="true" outlineLevel="0" collapsed="false"/>
    <row r="12206" customFormat="false" ht="15" hidden="false" customHeight="true" outlineLevel="0" collapsed="false"/>
    <row r="12207" customFormat="false" ht="15" hidden="false" customHeight="true" outlineLevel="0" collapsed="false"/>
    <row r="12208" customFormat="false" ht="15" hidden="false" customHeight="true" outlineLevel="0" collapsed="false"/>
    <row r="12209" customFormat="false" ht="15" hidden="false" customHeight="true" outlineLevel="0" collapsed="false"/>
    <row r="12210" customFormat="false" ht="15" hidden="false" customHeight="true" outlineLevel="0" collapsed="false"/>
    <row r="12211" customFormat="false" ht="15" hidden="false" customHeight="true" outlineLevel="0" collapsed="false"/>
    <row r="12212" customFormat="false" ht="15" hidden="false" customHeight="true" outlineLevel="0" collapsed="false"/>
    <row r="12213" customFormat="false" ht="15" hidden="false" customHeight="true" outlineLevel="0" collapsed="false"/>
    <row r="12214" customFormat="false" ht="15" hidden="false" customHeight="true" outlineLevel="0" collapsed="false"/>
    <row r="12215" customFormat="false" ht="15" hidden="false" customHeight="true" outlineLevel="0" collapsed="false"/>
    <row r="12216" customFormat="false" ht="15" hidden="false" customHeight="true" outlineLevel="0" collapsed="false"/>
    <row r="12217" customFormat="false" ht="15" hidden="false" customHeight="true" outlineLevel="0" collapsed="false"/>
    <row r="12218" customFormat="false" ht="15" hidden="false" customHeight="true" outlineLevel="0" collapsed="false"/>
    <row r="12219" customFormat="false" ht="15" hidden="false" customHeight="true" outlineLevel="0" collapsed="false"/>
    <row r="12220" customFormat="false" ht="15" hidden="false" customHeight="true" outlineLevel="0" collapsed="false"/>
    <row r="12221" customFormat="false" ht="15" hidden="false" customHeight="true" outlineLevel="0" collapsed="false"/>
    <row r="12222" customFormat="false" ht="15" hidden="false" customHeight="true" outlineLevel="0" collapsed="false"/>
    <row r="12223" customFormat="false" ht="15" hidden="false" customHeight="true" outlineLevel="0" collapsed="false"/>
    <row r="12224" customFormat="false" ht="15" hidden="false" customHeight="true" outlineLevel="0" collapsed="false"/>
    <row r="12225" customFormat="false" ht="15" hidden="false" customHeight="true" outlineLevel="0" collapsed="false"/>
    <row r="12226" customFormat="false" ht="15" hidden="false" customHeight="true" outlineLevel="0" collapsed="false"/>
    <row r="12227" customFormat="false" ht="15" hidden="false" customHeight="true" outlineLevel="0" collapsed="false"/>
    <row r="12228" customFormat="false" ht="15" hidden="false" customHeight="true" outlineLevel="0" collapsed="false"/>
    <row r="12229" customFormat="false" ht="15" hidden="false" customHeight="true" outlineLevel="0" collapsed="false"/>
    <row r="12230" customFormat="false" ht="15" hidden="false" customHeight="true" outlineLevel="0" collapsed="false"/>
    <row r="12231" customFormat="false" ht="15" hidden="false" customHeight="true" outlineLevel="0" collapsed="false"/>
    <row r="12232" customFormat="false" ht="15" hidden="false" customHeight="true" outlineLevel="0" collapsed="false"/>
    <row r="12233" customFormat="false" ht="15" hidden="false" customHeight="true" outlineLevel="0" collapsed="false"/>
    <row r="12234" customFormat="false" ht="15" hidden="false" customHeight="true" outlineLevel="0" collapsed="false"/>
    <row r="12235" customFormat="false" ht="15" hidden="false" customHeight="true" outlineLevel="0" collapsed="false"/>
    <row r="12236" customFormat="false" ht="15" hidden="false" customHeight="true" outlineLevel="0" collapsed="false"/>
    <row r="12237" customFormat="false" ht="15" hidden="false" customHeight="true" outlineLevel="0" collapsed="false"/>
    <row r="12238" customFormat="false" ht="15" hidden="false" customHeight="true" outlineLevel="0" collapsed="false"/>
    <row r="12239" customFormat="false" ht="15" hidden="false" customHeight="true" outlineLevel="0" collapsed="false"/>
    <row r="12240" customFormat="false" ht="15" hidden="false" customHeight="true" outlineLevel="0" collapsed="false"/>
    <row r="12241" customFormat="false" ht="15" hidden="false" customHeight="true" outlineLevel="0" collapsed="false"/>
    <row r="12242" customFormat="false" ht="15" hidden="false" customHeight="true" outlineLevel="0" collapsed="false"/>
    <row r="12243" customFormat="false" ht="15" hidden="false" customHeight="true" outlineLevel="0" collapsed="false"/>
    <row r="12244" customFormat="false" ht="15" hidden="false" customHeight="true" outlineLevel="0" collapsed="false"/>
    <row r="12245" customFormat="false" ht="15" hidden="false" customHeight="true" outlineLevel="0" collapsed="false"/>
    <row r="12246" customFormat="false" ht="15" hidden="false" customHeight="true" outlineLevel="0" collapsed="false"/>
    <row r="12247" customFormat="false" ht="15" hidden="false" customHeight="true" outlineLevel="0" collapsed="false"/>
    <row r="12248" customFormat="false" ht="15" hidden="false" customHeight="true" outlineLevel="0" collapsed="false"/>
    <row r="12249" customFormat="false" ht="15" hidden="false" customHeight="true" outlineLevel="0" collapsed="false"/>
    <row r="12250" customFormat="false" ht="15" hidden="false" customHeight="true" outlineLevel="0" collapsed="false"/>
    <row r="12251" customFormat="false" ht="15" hidden="false" customHeight="true" outlineLevel="0" collapsed="false"/>
    <row r="12252" customFormat="false" ht="15" hidden="false" customHeight="true" outlineLevel="0" collapsed="false"/>
    <row r="12253" customFormat="false" ht="15" hidden="false" customHeight="true" outlineLevel="0" collapsed="false"/>
    <row r="12254" customFormat="false" ht="15" hidden="false" customHeight="true" outlineLevel="0" collapsed="false"/>
    <row r="12255" customFormat="false" ht="15" hidden="false" customHeight="true" outlineLevel="0" collapsed="false"/>
    <row r="12256" customFormat="false" ht="15" hidden="false" customHeight="true" outlineLevel="0" collapsed="false"/>
    <row r="12257" customFormat="false" ht="15" hidden="false" customHeight="true" outlineLevel="0" collapsed="false"/>
    <row r="12258" customFormat="false" ht="15" hidden="false" customHeight="true" outlineLevel="0" collapsed="false"/>
    <row r="12259" customFormat="false" ht="15" hidden="false" customHeight="true" outlineLevel="0" collapsed="false"/>
    <row r="12260" customFormat="false" ht="15" hidden="false" customHeight="true" outlineLevel="0" collapsed="false"/>
    <row r="12261" customFormat="false" ht="15" hidden="false" customHeight="true" outlineLevel="0" collapsed="false"/>
    <row r="12262" customFormat="false" ht="15" hidden="false" customHeight="true" outlineLevel="0" collapsed="false"/>
    <row r="12263" customFormat="false" ht="15" hidden="false" customHeight="true" outlineLevel="0" collapsed="false"/>
    <row r="12264" customFormat="false" ht="15" hidden="false" customHeight="true" outlineLevel="0" collapsed="false"/>
    <row r="12265" customFormat="false" ht="15" hidden="false" customHeight="true" outlineLevel="0" collapsed="false"/>
    <row r="12266" customFormat="false" ht="15" hidden="false" customHeight="true" outlineLevel="0" collapsed="false"/>
    <row r="12267" customFormat="false" ht="15" hidden="false" customHeight="true" outlineLevel="0" collapsed="false"/>
    <row r="12268" customFormat="false" ht="15" hidden="false" customHeight="true" outlineLevel="0" collapsed="false"/>
    <row r="12269" customFormat="false" ht="15" hidden="false" customHeight="true" outlineLevel="0" collapsed="false"/>
    <row r="12270" customFormat="false" ht="15" hidden="false" customHeight="true" outlineLevel="0" collapsed="false"/>
    <row r="12271" customFormat="false" ht="15" hidden="false" customHeight="true" outlineLevel="0" collapsed="false"/>
    <row r="12272" customFormat="false" ht="15" hidden="false" customHeight="true" outlineLevel="0" collapsed="false"/>
    <row r="12273" customFormat="false" ht="15" hidden="false" customHeight="true" outlineLevel="0" collapsed="false"/>
    <row r="12274" customFormat="false" ht="15" hidden="false" customHeight="true" outlineLevel="0" collapsed="false"/>
    <row r="12275" customFormat="false" ht="15" hidden="false" customHeight="true" outlineLevel="0" collapsed="false"/>
    <row r="12276" customFormat="false" ht="15" hidden="false" customHeight="true" outlineLevel="0" collapsed="false"/>
    <row r="12277" customFormat="false" ht="15" hidden="false" customHeight="true" outlineLevel="0" collapsed="false"/>
    <row r="12278" customFormat="false" ht="15" hidden="false" customHeight="true" outlineLevel="0" collapsed="false"/>
    <row r="12279" customFormat="false" ht="15" hidden="false" customHeight="true" outlineLevel="0" collapsed="false"/>
    <row r="12280" customFormat="false" ht="15" hidden="false" customHeight="true" outlineLevel="0" collapsed="false"/>
    <row r="12281" customFormat="false" ht="15" hidden="false" customHeight="true" outlineLevel="0" collapsed="false"/>
    <row r="12282" customFormat="false" ht="15" hidden="false" customHeight="true" outlineLevel="0" collapsed="false"/>
    <row r="12283" customFormat="false" ht="15" hidden="false" customHeight="true" outlineLevel="0" collapsed="false"/>
    <row r="12284" customFormat="false" ht="15" hidden="false" customHeight="true" outlineLevel="0" collapsed="false"/>
    <row r="12285" customFormat="false" ht="15" hidden="false" customHeight="true" outlineLevel="0" collapsed="false"/>
    <row r="12286" customFormat="false" ht="15" hidden="false" customHeight="true" outlineLevel="0" collapsed="false"/>
    <row r="12287" customFormat="false" ht="15" hidden="false" customHeight="true" outlineLevel="0" collapsed="false"/>
    <row r="12288" customFormat="false" ht="15" hidden="false" customHeight="true" outlineLevel="0" collapsed="false"/>
    <row r="12289" customFormat="false" ht="15" hidden="false" customHeight="true" outlineLevel="0" collapsed="false"/>
    <row r="12290" customFormat="false" ht="15" hidden="false" customHeight="true" outlineLevel="0" collapsed="false"/>
    <row r="12291" customFormat="false" ht="15" hidden="false" customHeight="true" outlineLevel="0" collapsed="false"/>
    <row r="12292" customFormat="false" ht="15" hidden="false" customHeight="true" outlineLevel="0" collapsed="false"/>
    <row r="12293" customFormat="false" ht="15" hidden="false" customHeight="true" outlineLevel="0" collapsed="false"/>
    <row r="12294" customFormat="false" ht="15" hidden="false" customHeight="true" outlineLevel="0" collapsed="false"/>
    <row r="12295" customFormat="false" ht="15" hidden="false" customHeight="true" outlineLevel="0" collapsed="false"/>
    <row r="12296" customFormat="false" ht="15" hidden="false" customHeight="true" outlineLevel="0" collapsed="false"/>
    <row r="12297" customFormat="false" ht="15" hidden="false" customHeight="true" outlineLevel="0" collapsed="false"/>
    <row r="12298" customFormat="false" ht="15" hidden="false" customHeight="true" outlineLevel="0" collapsed="false"/>
    <row r="12299" customFormat="false" ht="15" hidden="false" customHeight="true" outlineLevel="0" collapsed="false"/>
    <row r="12300" customFormat="false" ht="15" hidden="false" customHeight="true" outlineLevel="0" collapsed="false"/>
    <row r="12301" customFormat="false" ht="15" hidden="false" customHeight="true" outlineLevel="0" collapsed="false"/>
    <row r="12302" customFormat="false" ht="15" hidden="false" customHeight="true" outlineLevel="0" collapsed="false"/>
    <row r="12303" customFormat="false" ht="15" hidden="false" customHeight="true" outlineLevel="0" collapsed="false"/>
    <row r="12304" customFormat="false" ht="15" hidden="false" customHeight="true" outlineLevel="0" collapsed="false"/>
    <row r="12305" customFormat="false" ht="15" hidden="false" customHeight="true" outlineLevel="0" collapsed="false"/>
    <row r="12306" customFormat="false" ht="15" hidden="false" customHeight="true" outlineLevel="0" collapsed="false"/>
    <row r="12307" customFormat="false" ht="15" hidden="false" customHeight="true" outlineLevel="0" collapsed="false"/>
    <row r="12308" customFormat="false" ht="15" hidden="false" customHeight="true" outlineLevel="0" collapsed="false"/>
    <row r="12309" customFormat="false" ht="15" hidden="false" customHeight="true" outlineLevel="0" collapsed="false"/>
    <row r="12310" customFormat="false" ht="15" hidden="false" customHeight="true" outlineLevel="0" collapsed="false"/>
    <row r="12311" customFormat="false" ht="15" hidden="false" customHeight="true" outlineLevel="0" collapsed="false"/>
    <row r="12312" customFormat="false" ht="15" hidden="false" customHeight="true" outlineLevel="0" collapsed="false"/>
    <row r="12313" customFormat="false" ht="15" hidden="false" customHeight="true" outlineLevel="0" collapsed="false"/>
    <row r="12314" customFormat="false" ht="15" hidden="false" customHeight="true" outlineLevel="0" collapsed="false"/>
    <row r="12315" customFormat="false" ht="15" hidden="false" customHeight="true" outlineLevel="0" collapsed="false"/>
    <row r="12316" customFormat="false" ht="15" hidden="false" customHeight="true" outlineLevel="0" collapsed="false"/>
    <row r="12317" customFormat="false" ht="15" hidden="false" customHeight="true" outlineLevel="0" collapsed="false"/>
    <row r="12318" customFormat="false" ht="15" hidden="false" customHeight="true" outlineLevel="0" collapsed="false"/>
    <row r="12319" customFormat="false" ht="15" hidden="false" customHeight="true" outlineLevel="0" collapsed="false"/>
    <row r="12320" customFormat="false" ht="15" hidden="false" customHeight="true" outlineLevel="0" collapsed="false"/>
    <row r="12321" customFormat="false" ht="15" hidden="false" customHeight="true" outlineLevel="0" collapsed="false"/>
    <row r="12322" customFormat="false" ht="15" hidden="false" customHeight="true" outlineLevel="0" collapsed="false"/>
    <row r="12323" customFormat="false" ht="15" hidden="false" customHeight="true" outlineLevel="0" collapsed="false"/>
    <row r="12324" customFormat="false" ht="15" hidden="false" customHeight="true" outlineLevel="0" collapsed="false"/>
    <row r="12325" customFormat="false" ht="15" hidden="false" customHeight="true" outlineLevel="0" collapsed="false"/>
    <row r="12326" customFormat="false" ht="15" hidden="false" customHeight="true" outlineLevel="0" collapsed="false"/>
    <row r="12327" customFormat="false" ht="15" hidden="false" customHeight="true" outlineLevel="0" collapsed="false"/>
    <row r="12328" customFormat="false" ht="15" hidden="false" customHeight="true" outlineLevel="0" collapsed="false"/>
    <row r="12329" customFormat="false" ht="15" hidden="false" customHeight="true" outlineLevel="0" collapsed="false"/>
    <row r="12330" customFormat="false" ht="15" hidden="false" customHeight="true" outlineLevel="0" collapsed="false"/>
    <row r="12331" customFormat="false" ht="15" hidden="false" customHeight="true" outlineLevel="0" collapsed="false"/>
    <row r="12332" customFormat="false" ht="15" hidden="false" customHeight="true" outlineLevel="0" collapsed="false"/>
    <row r="12333" customFormat="false" ht="15" hidden="false" customHeight="true" outlineLevel="0" collapsed="false"/>
    <row r="12334" customFormat="false" ht="15" hidden="false" customHeight="true" outlineLevel="0" collapsed="false"/>
    <row r="12335" customFormat="false" ht="15" hidden="false" customHeight="true" outlineLevel="0" collapsed="false"/>
    <row r="12336" customFormat="false" ht="15" hidden="false" customHeight="true" outlineLevel="0" collapsed="false"/>
    <row r="12337" customFormat="false" ht="15" hidden="false" customHeight="true" outlineLevel="0" collapsed="false"/>
    <row r="12338" customFormat="false" ht="15" hidden="false" customHeight="true" outlineLevel="0" collapsed="false"/>
    <row r="12339" customFormat="false" ht="15" hidden="false" customHeight="true" outlineLevel="0" collapsed="false"/>
    <row r="12340" customFormat="false" ht="15" hidden="false" customHeight="true" outlineLevel="0" collapsed="false"/>
    <row r="12341" customFormat="false" ht="15" hidden="false" customHeight="true" outlineLevel="0" collapsed="false"/>
    <row r="12342" customFormat="false" ht="15" hidden="false" customHeight="true" outlineLevel="0" collapsed="false"/>
    <row r="12343" customFormat="false" ht="15" hidden="false" customHeight="true" outlineLevel="0" collapsed="false"/>
    <row r="12344" customFormat="false" ht="15" hidden="false" customHeight="true" outlineLevel="0" collapsed="false"/>
    <row r="12345" customFormat="false" ht="15" hidden="false" customHeight="true" outlineLevel="0" collapsed="false"/>
    <row r="12346" customFormat="false" ht="15" hidden="false" customHeight="true" outlineLevel="0" collapsed="false"/>
    <row r="12347" customFormat="false" ht="15" hidden="false" customHeight="true" outlineLevel="0" collapsed="false"/>
    <row r="12348" customFormat="false" ht="15" hidden="false" customHeight="true" outlineLevel="0" collapsed="false"/>
    <row r="12349" customFormat="false" ht="15" hidden="false" customHeight="true" outlineLevel="0" collapsed="false"/>
    <row r="12350" customFormat="false" ht="15" hidden="false" customHeight="true" outlineLevel="0" collapsed="false"/>
    <row r="12351" customFormat="false" ht="15" hidden="false" customHeight="true" outlineLevel="0" collapsed="false"/>
    <row r="12352" customFormat="false" ht="15" hidden="false" customHeight="true" outlineLevel="0" collapsed="false"/>
    <row r="12353" customFormat="false" ht="15" hidden="false" customHeight="true" outlineLevel="0" collapsed="false"/>
    <row r="12354" customFormat="false" ht="15" hidden="false" customHeight="true" outlineLevel="0" collapsed="false"/>
    <row r="12355" customFormat="false" ht="15" hidden="false" customHeight="true" outlineLevel="0" collapsed="false"/>
    <row r="12356" customFormat="false" ht="15" hidden="false" customHeight="true" outlineLevel="0" collapsed="false"/>
    <row r="12357" customFormat="false" ht="15" hidden="false" customHeight="true" outlineLevel="0" collapsed="false"/>
    <row r="12358" customFormat="false" ht="15" hidden="false" customHeight="true" outlineLevel="0" collapsed="false"/>
    <row r="12359" customFormat="false" ht="15" hidden="false" customHeight="true" outlineLevel="0" collapsed="false"/>
    <row r="12360" customFormat="false" ht="15" hidden="false" customHeight="true" outlineLevel="0" collapsed="false"/>
    <row r="12361" customFormat="false" ht="15" hidden="false" customHeight="true" outlineLevel="0" collapsed="false"/>
    <row r="12362" customFormat="false" ht="15" hidden="false" customHeight="true" outlineLevel="0" collapsed="false"/>
    <row r="12363" customFormat="false" ht="15" hidden="false" customHeight="true" outlineLevel="0" collapsed="false"/>
    <row r="12364" customFormat="false" ht="15" hidden="false" customHeight="true" outlineLevel="0" collapsed="false"/>
    <row r="12365" customFormat="false" ht="15" hidden="false" customHeight="true" outlineLevel="0" collapsed="false"/>
    <row r="12366" customFormat="false" ht="15" hidden="false" customHeight="true" outlineLevel="0" collapsed="false"/>
    <row r="12367" customFormat="false" ht="15" hidden="false" customHeight="true" outlineLevel="0" collapsed="false"/>
    <row r="12368" customFormat="false" ht="15" hidden="false" customHeight="true" outlineLevel="0" collapsed="false"/>
    <row r="12369" customFormat="false" ht="15" hidden="false" customHeight="true" outlineLevel="0" collapsed="false"/>
    <row r="12370" customFormat="false" ht="15" hidden="false" customHeight="true" outlineLevel="0" collapsed="false"/>
    <row r="12371" customFormat="false" ht="15" hidden="false" customHeight="true" outlineLevel="0" collapsed="false"/>
    <row r="12372" customFormat="false" ht="15" hidden="false" customHeight="true" outlineLevel="0" collapsed="false"/>
    <row r="12373" customFormat="false" ht="15" hidden="false" customHeight="true" outlineLevel="0" collapsed="false"/>
    <row r="12374" customFormat="false" ht="15" hidden="false" customHeight="true" outlineLevel="0" collapsed="false"/>
    <row r="12375" customFormat="false" ht="15" hidden="false" customHeight="true" outlineLevel="0" collapsed="false"/>
    <row r="12376" customFormat="false" ht="15" hidden="false" customHeight="true" outlineLevel="0" collapsed="false"/>
    <row r="12377" customFormat="false" ht="15" hidden="false" customHeight="true" outlineLevel="0" collapsed="false"/>
    <row r="12378" customFormat="false" ht="15" hidden="false" customHeight="true" outlineLevel="0" collapsed="false"/>
    <row r="12379" customFormat="false" ht="15" hidden="false" customHeight="true" outlineLevel="0" collapsed="false"/>
    <row r="12380" customFormat="false" ht="15" hidden="false" customHeight="true" outlineLevel="0" collapsed="false"/>
    <row r="12381" customFormat="false" ht="15" hidden="false" customHeight="true" outlineLevel="0" collapsed="false"/>
    <row r="12382" customFormat="false" ht="15" hidden="false" customHeight="true" outlineLevel="0" collapsed="false"/>
    <row r="12383" customFormat="false" ht="15" hidden="false" customHeight="true" outlineLevel="0" collapsed="false"/>
    <row r="12384" customFormat="false" ht="15" hidden="false" customHeight="true" outlineLevel="0" collapsed="false"/>
    <row r="12385" customFormat="false" ht="15" hidden="false" customHeight="true" outlineLevel="0" collapsed="false"/>
    <row r="12386" customFormat="false" ht="15" hidden="false" customHeight="true" outlineLevel="0" collapsed="false"/>
    <row r="12387" customFormat="false" ht="15" hidden="false" customHeight="true" outlineLevel="0" collapsed="false"/>
    <row r="12388" customFormat="false" ht="15" hidden="false" customHeight="true" outlineLevel="0" collapsed="false"/>
    <row r="12389" customFormat="false" ht="15" hidden="false" customHeight="true" outlineLevel="0" collapsed="false"/>
    <row r="12390" customFormat="false" ht="15" hidden="false" customHeight="true" outlineLevel="0" collapsed="false"/>
    <row r="12391" customFormat="false" ht="15" hidden="false" customHeight="true" outlineLevel="0" collapsed="false"/>
    <row r="12392" customFormat="false" ht="15" hidden="false" customHeight="true" outlineLevel="0" collapsed="false"/>
    <row r="12393" customFormat="false" ht="15" hidden="false" customHeight="true" outlineLevel="0" collapsed="false"/>
    <row r="12394" customFormat="false" ht="15" hidden="false" customHeight="true" outlineLevel="0" collapsed="false"/>
    <row r="12395" customFormat="false" ht="15" hidden="false" customHeight="true" outlineLevel="0" collapsed="false"/>
    <row r="12396" customFormat="false" ht="15" hidden="false" customHeight="true" outlineLevel="0" collapsed="false"/>
    <row r="12397" customFormat="false" ht="15" hidden="false" customHeight="true" outlineLevel="0" collapsed="false"/>
    <row r="12398" customFormat="false" ht="15" hidden="false" customHeight="true" outlineLevel="0" collapsed="false"/>
    <row r="12399" customFormat="false" ht="15" hidden="false" customHeight="true" outlineLevel="0" collapsed="false"/>
    <row r="12400" customFormat="false" ht="15" hidden="false" customHeight="true" outlineLevel="0" collapsed="false"/>
    <row r="12401" customFormat="false" ht="15" hidden="false" customHeight="true" outlineLevel="0" collapsed="false"/>
    <row r="12402" customFormat="false" ht="15" hidden="false" customHeight="true" outlineLevel="0" collapsed="false"/>
    <row r="12403" customFormat="false" ht="15" hidden="false" customHeight="true" outlineLevel="0" collapsed="false"/>
    <row r="12404" customFormat="false" ht="15" hidden="false" customHeight="true" outlineLevel="0" collapsed="false"/>
    <row r="12405" customFormat="false" ht="15" hidden="false" customHeight="true" outlineLevel="0" collapsed="false"/>
    <row r="12406" customFormat="false" ht="15" hidden="false" customHeight="true" outlineLevel="0" collapsed="false"/>
    <row r="12407" customFormat="false" ht="15" hidden="false" customHeight="true" outlineLevel="0" collapsed="false"/>
    <row r="12408" customFormat="false" ht="15" hidden="false" customHeight="true" outlineLevel="0" collapsed="false"/>
    <row r="12409" customFormat="false" ht="15" hidden="false" customHeight="true" outlineLevel="0" collapsed="false"/>
    <row r="12410" customFormat="false" ht="15" hidden="false" customHeight="true" outlineLevel="0" collapsed="false"/>
    <row r="12411" customFormat="false" ht="15" hidden="false" customHeight="true" outlineLevel="0" collapsed="false"/>
    <row r="12412" customFormat="false" ht="15" hidden="false" customHeight="true" outlineLevel="0" collapsed="false"/>
    <row r="12413" customFormat="false" ht="15" hidden="false" customHeight="true" outlineLevel="0" collapsed="false"/>
    <row r="12414" customFormat="false" ht="15" hidden="false" customHeight="true" outlineLevel="0" collapsed="false"/>
    <row r="12415" customFormat="false" ht="15" hidden="false" customHeight="true" outlineLevel="0" collapsed="false"/>
    <row r="12416" customFormat="false" ht="15" hidden="false" customHeight="true" outlineLevel="0" collapsed="false"/>
    <row r="12417" customFormat="false" ht="15" hidden="false" customHeight="true" outlineLevel="0" collapsed="false"/>
    <row r="12418" customFormat="false" ht="15" hidden="false" customHeight="true" outlineLevel="0" collapsed="false"/>
    <row r="12419" customFormat="false" ht="15" hidden="false" customHeight="true" outlineLevel="0" collapsed="false"/>
    <row r="12420" customFormat="false" ht="15" hidden="false" customHeight="true" outlineLevel="0" collapsed="false"/>
    <row r="12421" customFormat="false" ht="15" hidden="false" customHeight="true" outlineLevel="0" collapsed="false"/>
    <row r="12422" customFormat="false" ht="15" hidden="false" customHeight="true" outlineLevel="0" collapsed="false"/>
    <row r="12423" customFormat="false" ht="15" hidden="false" customHeight="true" outlineLevel="0" collapsed="false"/>
    <row r="12424" customFormat="false" ht="15" hidden="false" customHeight="true" outlineLevel="0" collapsed="false"/>
    <row r="12425" customFormat="false" ht="15" hidden="false" customHeight="true" outlineLevel="0" collapsed="false"/>
    <row r="12426" customFormat="false" ht="15" hidden="false" customHeight="true" outlineLevel="0" collapsed="false"/>
    <row r="12427" customFormat="false" ht="15" hidden="false" customHeight="true" outlineLevel="0" collapsed="false"/>
    <row r="12428" customFormat="false" ht="15" hidden="false" customHeight="true" outlineLevel="0" collapsed="false"/>
    <row r="12429" customFormat="false" ht="15" hidden="false" customHeight="true" outlineLevel="0" collapsed="false"/>
    <row r="12430" customFormat="false" ht="15" hidden="false" customHeight="true" outlineLevel="0" collapsed="false"/>
    <row r="12431" customFormat="false" ht="15" hidden="false" customHeight="true" outlineLevel="0" collapsed="false"/>
    <row r="12432" customFormat="false" ht="15" hidden="false" customHeight="true" outlineLevel="0" collapsed="false"/>
    <row r="12433" customFormat="false" ht="15" hidden="false" customHeight="true" outlineLevel="0" collapsed="false"/>
    <row r="12434" customFormat="false" ht="15" hidden="false" customHeight="true" outlineLevel="0" collapsed="false"/>
    <row r="12435" customFormat="false" ht="15" hidden="false" customHeight="true" outlineLevel="0" collapsed="false"/>
    <row r="12436" customFormat="false" ht="15" hidden="false" customHeight="true" outlineLevel="0" collapsed="false"/>
    <row r="12437" customFormat="false" ht="15" hidden="false" customHeight="true" outlineLevel="0" collapsed="false"/>
    <row r="12438" customFormat="false" ht="15" hidden="false" customHeight="true" outlineLevel="0" collapsed="false"/>
    <row r="12439" customFormat="false" ht="15" hidden="false" customHeight="true" outlineLevel="0" collapsed="false"/>
    <row r="12440" customFormat="false" ht="15" hidden="false" customHeight="true" outlineLevel="0" collapsed="false"/>
    <row r="12441" customFormat="false" ht="15" hidden="false" customHeight="true" outlineLevel="0" collapsed="false"/>
    <row r="12442" customFormat="false" ht="15" hidden="false" customHeight="true" outlineLevel="0" collapsed="false"/>
    <row r="12443" customFormat="false" ht="15" hidden="false" customHeight="true" outlineLevel="0" collapsed="false"/>
    <row r="12444" customFormat="false" ht="15" hidden="false" customHeight="true" outlineLevel="0" collapsed="false"/>
    <row r="12445" customFormat="false" ht="15" hidden="false" customHeight="true" outlineLevel="0" collapsed="false"/>
    <row r="12446" customFormat="false" ht="15" hidden="false" customHeight="true" outlineLevel="0" collapsed="false"/>
    <row r="12447" customFormat="false" ht="15" hidden="false" customHeight="true" outlineLevel="0" collapsed="false"/>
    <row r="12448" customFormat="false" ht="15" hidden="false" customHeight="true" outlineLevel="0" collapsed="false"/>
    <row r="12449" customFormat="false" ht="15" hidden="false" customHeight="true" outlineLevel="0" collapsed="false"/>
    <row r="12450" customFormat="false" ht="15" hidden="false" customHeight="true" outlineLevel="0" collapsed="false"/>
    <row r="12451" customFormat="false" ht="15" hidden="false" customHeight="true" outlineLevel="0" collapsed="false"/>
    <row r="12452" customFormat="false" ht="15" hidden="false" customHeight="true" outlineLevel="0" collapsed="false"/>
    <row r="12453" customFormat="false" ht="15" hidden="false" customHeight="true" outlineLevel="0" collapsed="false"/>
    <row r="12454" customFormat="false" ht="15" hidden="false" customHeight="true" outlineLevel="0" collapsed="false"/>
    <row r="12455" customFormat="false" ht="15" hidden="false" customHeight="true" outlineLevel="0" collapsed="false"/>
    <row r="12456" customFormat="false" ht="15" hidden="false" customHeight="true" outlineLevel="0" collapsed="false"/>
    <row r="12457" customFormat="false" ht="15" hidden="false" customHeight="true" outlineLevel="0" collapsed="false"/>
    <row r="12458" customFormat="false" ht="15" hidden="false" customHeight="true" outlineLevel="0" collapsed="false"/>
    <row r="12459" customFormat="false" ht="15" hidden="false" customHeight="true" outlineLevel="0" collapsed="false"/>
    <row r="12460" customFormat="false" ht="15" hidden="false" customHeight="true" outlineLevel="0" collapsed="false"/>
    <row r="12461" customFormat="false" ht="15" hidden="false" customHeight="true" outlineLevel="0" collapsed="false"/>
    <row r="12462" customFormat="false" ht="15" hidden="false" customHeight="true" outlineLevel="0" collapsed="false"/>
    <row r="12463" customFormat="false" ht="15" hidden="false" customHeight="true" outlineLevel="0" collapsed="false"/>
    <row r="12464" customFormat="false" ht="15" hidden="false" customHeight="true" outlineLevel="0" collapsed="false"/>
    <row r="12465" customFormat="false" ht="15" hidden="false" customHeight="true" outlineLevel="0" collapsed="false"/>
    <row r="12466" customFormat="false" ht="15" hidden="false" customHeight="true" outlineLevel="0" collapsed="false"/>
    <row r="12467" customFormat="false" ht="15" hidden="false" customHeight="true" outlineLevel="0" collapsed="false"/>
    <row r="12468" customFormat="false" ht="15" hidden="false" customHeight="true" outlineLevel="0" collapsed="false"/>
    <row r="12469" customFormat="false" ht="15" hidden="false" customHeight="true" outlineLevel="0" collapsed="false"/>
    <row r="12470" customFormat="false" ht="15" hidden="false" customHeight="true" outlineLevel="0" collapsed="false"/>
    <row r="12471" customFormat="false" ht="15" hidden="false" customHeight="true" outlineLevel="0" collapsed="false"/>
    <row r="12472" customFormat="false" ht="15" hidden="false" customHeight="true" outlineLevel="0" collapsed="false"/>
    <row r="12473" customFormat="false" ht="15" hidden="false" customHeight="true" outlineLevel="0" collapsed="false"/>
    <row r="12474" customFormat="false" ht="15" hidden="false" customHeight="true" outlineLevel="0" collapsed="false"/>
    <row r="12475" customFormat="false" ht="15" hidden="false" customHeight="true" outlineLevel="0" collapsed="false"/>
    <row r="12476" customFormat="false" ht="15" hidden="false" customHeight="true" outlineLevel="0" collapsed="false"/>
    <row r="12477" customFormat="false" ht="15" hidden="false" customHeight="true" outlineLevel="0" collapsed="false"/>
    <row r="12478" customFormat="false" ht="15" hidden="false" customHeight="true" outlineLevel="0" collapsed="false"/>
    <row r="12479" customFormat="false" ht="15" hidden="false" customHeight="true" outlineLevel="0" collapsed="false"/>
    <row r="12480" customFormat="false" ht="15" hidden="false" customHeight="true" outlineLevel="0" collapsed="false"/>
    <row r="12481" customFormat="false" ht="15" hidden="false" customHeight="true" outlineLevel="0" collapsed="false"/>
    <row r="12482" customFormat="false" ht="15" hidden="false" customHeight="true" outlineLevel="0" collapsed="false"/>
    <row r="12483" customFormat="false" ht="15" hidden="false" customHeight="true" outlineLevel="0" collapsed="false"/>
    <row r="12484" customFormat="false" ht="15" hidden="false" customHeight="true" outlineLevel="0" collapsed="false"/>
    <row r="12485" customFormat="false" ht="15" hidden="false" customHeight="true" outlineLevel="0" collapsed="false"/>
    <row r="12486" customFormat="false" ht="15" hidden="false" customHeight="true" outlineLevel="0" collapsed="false"/>
    <row r="12487" customFormat="false" ht="15" hidden="false" customHeight="true" outlineLevel="0" collapsed="false"/>
    <row r="12488" customFormat="false" ht="15" hidden="false" customHeight="true" outlineLevel="0" collapsed="false"/>
    <row r="12489" customFormat="false" ht="15" hidden="false" customHeight="true" outlineLevel="0" collapsed="false"/>
    <row r="12490" customFormat="false" ht="15" hidden="false" customHeight="true" outlineLevel="0" collapsed="false"/>
    <row r="12491" customFormat="false" ht="15" hidden="false" customHeight="true" outlineLevel="0" collapsed="false"/>
    <row r="12492" customFormat="false" ht="15" hidden="false" customHeight="true" outlineLevel="0" collapsed="false"/>
    <row r="12493" customFormat="false" ht="15" hidden="false" customHeight="true" outlineLevel="0" collapsed="false"/>
    <row r="12494" customFormat="false" ht="15" hidden="false" customHeight="true" outlineLevel="0" collapsed="false"/>
    <row r="12495" customFormat="false" ht="15" hidden="false" customHeight="true" outlineLevel="0" collapsed="false"/>
    <row r="12496" customFormat="false" ht="15" hidden="false" customHeight="true" outlineLevel="0" collapsed="false"/>
    <row r="12497" customFormat="false" ht="15" hidden="false" customHeight="true" outlineLevel="0" collapsed="false"/>
    <row r="12498" customFormat="false" ht="15" hidden="false" customHeight="true" outlineLevel="0" collapsed="false"/>
    <row r="12499" customFormat="false" ht="15" hidden="false" customHeight="true" outlineLevel="0" collapsed="false"/>
    <row r="12500" customFormat="false" ht="15" hidden="false" customHeight="true" outlineLevel="0" collapsed="false"/>
    <row r="12501" customFormat="false" ht="15" hidden="false" customHeight="true" outlineLevel="0" collapsed="false"/>
    <row r="12502" customFormat="false" ht="15" hidden="false" customHeight="true" outlineLevel="0" collapsed="false"/>
    <row r="12503" customFormat="false" ht="15" hidden="false" customHeight="true" outlineLevel="0" collapsed="false"/>
    <row r="12504" customFormat="false" ht="15" hidden="false" customHeight="true" outlineLevel="0" collapsed="false"/>
    <row r="12505" customFormat="false" ht="15" hidden="false" customHeight="true" outlineLevel="0" collapsed="false"/>
    <row r="12506" customFormat="false" ht="15" hidden="false" customHeight="true" outlineLevel="0" collapsed="false"/>
    <row r="12507" customFormat="false" ht="15" hidden="false" customHeight="true" outlineLevel="0" collapsed="false"/>
    <row r="12508" customFormat="false" ht="15" hidden="false" customHeight="true" outlineLevel="0" collapsed="false"/>
    <row r="12509" customFormat="false" ht="15" hidden="false" customHeight="true" outlineLevel="0" collapsed="false"/>
    <row r="12510" customFormat="false" ht="15" hidden="false" customHeight="true" outlineLevel="0" collapsed="false"/>
    <row r="12511" customFormat="false" ht="15" hidden="false" customHeight="true" outlineLevel="0" collapsed="false"/>
    <row r="12512" customFormat="false" ht="15" hidden="false" customHeight="true" outlineLevel="0" collapsed="false"/>
    <row r="12513" customFormat="false" ht="15" hidden="false" customHeight="true" outlineLevel="0" collapsed="false"/>
    <row r="12514" customFormat="false" ht="15" hidden="false" customHeight="true" outlineLevel="0" collapsed="false"/>
    <row r="12515" customFormat="false" ht="15" hidden="false" customHeight="true" outlineLevel="0" collapsed="false"/>
    <row r="12516" customFormat="false" ht="15" hidden="false" customHeight="true" outlineLevel="0" collapsed="false"/>
    <row r="12517" customFormat="false" ht="15" hidden="false" customHeight="true" outlineLevel="0" collapsed="false"/>
    <row r="12518" customFormat="false" ht="15" hidden="false" customHeight="true" outlineLevel="0" collapsed="false"/>
    <row r="12519" customFormat="false" ht="15" hidden="false" customHeight="true" outlineLevel="0" collapsed="false"/>
    <row r="12520" customFormat="false" ht="15" hidden="false" customHeight="true" outlineLevel="0" collapsed="false"/>
    <row r="12521" customFormat="false" ht="15" hidden="false" customHeight="true" outlineLevel="0" collapsed="false"/>
    <row r="12522" customFormat="false" ht="15" hidden="false" customHeight="true" outlineLevel="0" collapsed="false"/>
    <row r="12523" customFormat="false" ht="15" hidden="false" customHeight="true" outlineLevel="0" collapsed="false"/>
    <row r="12524" customFormat="false" ht="15" hidden="false" customHeight="true" outlineLevel="0" collapsed="false"/>
    <row r="12525" customFormat="false" ht="15" hidden="false" customHeight="true" outlineLevel="0" collapsed="false"/>
    <row r="12526" customFormat="false" ht="15" hidden="false" customHeight="true" outlineLevel="0" collapsed="false"/>
    <row r="12527" customFormat="false" ht="15" hidden="false" customHeight="true" outlineLevel="0" collapsed="false"/>
    <row r="12528" customFormat="false" ht="15" hidden="false" customHeight="true" outlineLevel="0" collapsed="false"/>
    <row r="12529" customFormat="false" ht="15" hidden="false" customHeight="true" outlineLevel="0" collapsed="false"/>
    <row r="12530" customFormat="false" ht="15" hidden="false" customHeight="true" outlineLevel="0" collapsed="false"/>
    <row r="12531" customFormat="false" ht="15" hidden="false" customHeight="true" outlineLevel="0" collapsed="false"/>
    <row r="12532" customFormat="false" ht="15" hidden="false" customHeight="true" outlineLevel="0" collapsed="false"/>
    <row r="12533" customFormat="false" ht="15" hidden="false" customHeight="true" outlineLevel="0" collapsed="false"/>
    <row r="12534" customFormat="false" ht="15" hidden="false" customHeight="true" outlineLevel="0" collapsed="false"/>
    <row r="12535" customFormat="false" ht="15" hidden="false" customHeight="true" outlineLevel="0" collapsed="false"/>
    <row r="12536" customFormat="false" ht="15" hidden="false" customHeight="true" outlineLevel="0" collapsed="false"/>
    <row r="12537" customFormat="false" ht="15" hidden="false" customHeight="true" outlineLevel="0" collapsed="false"/>
    <row r="12538" customFormat="false" ht="15" hidden="false" customHeight="true" outlineLevel="0" collapsed="false"/>
    <row r="12539" customFormat="false" ht="15" hidden="false" customHeight="true" outlineLevel="0" collapsed="false"/>
    <row r="12540" customFormat="false" ht="15" hidden="false" customHeight="true" outlineLevel="0" collapsed="false"/>
    <row r="12541" customFormat="false" ht="15" hidden="false" customHeight="true" outlineLevel="0" collapsed="false"/>
    <row r="12542" customFormat="false" ht="15" hidden="false" customHeight="true" outlineLevel="0" collapsed="false"/>
    <row r="12543" customFormat="false" ht="15" hidden="false" customHeight="true" outlineLevel="0" collapsed="false"/>
    <row r="12544" customFormat="false" ht="15" hidden="false" customHeight="true" outlineLevel="0" collapsed="false"/>
    <row r="12545" customFormat="false" ht="15" hidden="false" customHeight="true" outlineLevel="0" collapsed="false"/>
    <row r="12546" customFormat="false" ht="15" hidden="false" customHeight="true" outlineLevel="0" collapsed="false"/>
    <row r="12547" customFormat="false" ht="15" hidden="false" customHeight="true" outlineLevel="0" collapsed="false"/>
    <row r="12548" customFormat="false" ht="15" hidden="false" customHeight="true" outlineLevel="0" collapsed="false"/>
    <row r="12549" customFormat="false" ht="15" hidden="false" customHeight="true" outlineLevel="0" collapsed="false"/>
    <row r="12550" customFormat="false" ht="15" hidden="false" customHeight="true" outlineLevel="0" collapsed="false"/>
    <row r="12551" customFormat="false" ht="15" hidden="false" customHeight="true" outlineLevel="0" collapsed="false"/>
    <row r="12552" customFormat="false" ht="15" hidden="false" customHeight="true" outlineLevel="0" collapsed="false"/>
    <row r="12553" customFormat="false" ht="15" hidden="false" customHeight="true" outlineLevel="0" collapsed="false"/>
    <row r="12554" customFormat="false" ht="15" hidden="false" customHeight="true" outlineLevel="0" collapsed="false"/>
    <row r="12555" customFormat="false" ht="15" hidden="false" customHeight="true" outlineLevel="0" collapsed="false"/>
    <row r="12556" customFormat="false" ht="15" hidden="false" customHeight="true" outlineLevel="0" collapsed="false"/>
    <row r="12557" customFormat="false" ht="15" hidden="false" customHeight="true" outlineLevel="0" collapsed="false"/>
    <row r="12558" customFormat="false" ht="15" hidden="false" customHeight="true" outlineLevel="0" collapsed="false"/>
    <row r="12559" customFormat="false" ht="15" hidden="false" customHeight="true" outlineLevel="0" collapsed="false"/>
    <row r="12560" customFormat="false" ht="15" hidden="false" customHeight="true" outlineLevel="0" collapsed="false"/>
    <row r="12561" customFormat="false" ht="15" hidden="false" customHeight="true" outlineLevel="0" collapsed="false"/>
    <row r="12562" customFormat="false" ht="15" hidden="false" customHeight="true" outlineLevel="0" collapsed="false"/>
    <row r="12563" customFormat="false" ht="15" hidden="false" customHeight="true" outlineLevel="0" collapsed="false"/>
    <row r="12564" customFormat="false" ht="15" hidden="false" customHeight="true" outlineLevel="0" collapsed="false"/>
    <row r="12565" customFormat="false" ht="15" hidden="false" customHeight="true" outlineLevel="0" collapsed="false"/>
    <row r="12566" customFormat="false" ht="15" hidden="false" customHeight="true" outlineLevel="0" collapsed="false"/>
    <row r="12567" customFormat="false" ht="15" hidden="false" customHeight="true" outlineLevel="0" collapsed="false"/>
    <row r="12568" customFormat="false" ht="15" hidden="false" customHeight="true" outlineLevel="0" collapsed="false"/>
    <row r="12569" customFormat="false" ht="15" hidden="false" customHeight="true" outlineLevel="0" collapsed="false"/>
    <row r="12570" customFormat="false" ht="15" hidden="false" customHeight="true" outlineLevel="0" collapsed="false"/>
    <row r="12571" customFormat="false" ht="15" hidden="false" customHeight="true" outlineLevel="0" collapsed="false"/>
    <row r="12572" customFormat="false" ht="15" hidden="false" customHeight="true" outlineLevel="0" collapsed="false"/>
    <row r="12573" customFormat="false" ht="15" hidden="false" customHeight="true" outlineLevel="0" collapsed="false"/>
    <row r="12574" customFormat="false" ht="15" hidden="false" customHeight="true" outlineLevel="0" collapsed="false"/>
    <row r="12575" customFormat="false" ht="15" hidden="false" customHeight="true" outlineLevel="0" collapsed="false"/>
    <row r="12576" customFormat="false" ht="15" hidden="false" customHeight="true" outlineLevel="0" collapsed="false"/>
    <row r="12577" customFormat="false" ht="15" hidden="false" customHeight="true" outlineLevel="0" collapsed="false"/>
    <row r="12578" customFormat="false" ht="15" hidden="false" customHeight="true" outlineLevel="0" collapsed="false"/>
    <row r="12579" customFormat="false" ht="15" hidden="false" customHeight="true" outlineLevel="0" collapsed="false"/>
    <row r="12580" customFormat="false" ht="15" hidden="false" customHeight="true" outlineLevel="0" collapsed="false"/>
    <row r="12581" customFormat="false" ht="15" hidden="false" customHeight="true" outlineLevel="0" collapsed="false"/>
    <row r="12582" customFormat="false" ht="15" hidden="false" customHeight="true" outlineLevel="0" collapsed="false"/>
    <row r="12583" customFormat="false" ht="15" hidden="false" customHeight="true" outlineLevel="0" collapsed="false"/>
    <row r="12584" customFormat="false" ht="15" hidden="false" customHeight="true" outlineLevel="0" collapsed="false"/>
    <row r="12585" customFormat="false" ht="15" hidden="false" customHeight="true" outlineLevel="0" collapsed="false"/>
    <row r="12586" customFormat="false" ht="15" hidden="false" customHeight="true" outlineLevel="0" collapsed="false"/>
    <row r="12587" customFormat="false" ht="15" hidden="false" customHeight="true" outlineLevel="0" collapsed="false"/>
    <row r="12588" customFormat="false" ht="15" hidden="false" customHeight="true" outlineLevel="0" collapsed="false"/>
    <row r="12589" customFormat="false" ht="15" hidden="false" customHeight="true" outlineLevel="0" collapsed="false"/>
    <row r="12590" customFormat="false" ht="15" hidden="false" customHeight="true" outlineLevel="0" collapsed="false"/>
    <row r="12591" customFormat="false" ht="15" hidden="false" customHeight="true" outlineLevel="0" collapsed="false"/>
    <row r="12592" customFormat="false" ht="15" hidden="false" customHeight="true" outlineLevel="0" collapsed="false"/>
    <row r="12593" customFormat="false" ht="15" hidden="false" customHeight="true" outlineLevel="0" collapsed="false"/>
    <row r="12594" customFormat="false" ht="15" hidden="false" customHeight="true" outlineLevel="0" collapsed="false"/>
    <row r="12595" customFormat="false" ht="15" hidden="false" customHeight="true" outlineLevel="0" collapsed="false"/>
    <row r="12596" customFormat="false" ht="15" hidden="false" customHeight="true" outlineLevel="0" collapsed="false"/>
    <row r="12597" customFormat="false" ht="15" hidden="false" customHeight="true" outlineLevel="0" collapsed="false"/>
    <row r="12598" customFormat="false" ht="15" hidden="false" customHeight="true" outlineLevel="0" collapsed="false"/>
    <row r="12599" customFormat="false" ht="15" hidden="false" customHeight="true" outlineLevel="0" collapsed="false"/>
    <row r="12600" customFormat="false" ht="15" hidden="false" customHeight="true" outlineLevel="0" collapsed="false"/>
    <row r="12601" customFormat="false" ht="15" hidden="false" customHeight="true" outlineLevel="0" collapsed="false"/>
    <row r="12602" customFormat="false" ht="15" hidden="false" customHeight="true" outlineLevel="0" collapsed="false"/>
    <row r="12603" customFormat="false" ht="15" hidden="false" customHeight="true" outlineLevel="0" collapsed="false"/>
    <row r="12604" customFormat="false" ht="15" hidden="false" customHeight="true" outlineLevel="0" collapsed="false"/>
    <row r="12605" customFormat="false" ht="15" hidden="false" customHeight="true" outlineLevel="0" collapsed="false"/>
    <row r="12606" customFormat="false" ht="15" hidden="false" customHeight="true" outlineLevel="0" collapsed="false"/>
    <row r="12607" customFormat="false" ht="15" hidden="false" customHeight="true" outlineLevel="0" collapsed="false"/>
    <row r="12608" customFormat="false" ht="15" hidden="false" customHeight="true" outlineLevel="0" collapsed="false"/>
    <row r="12609" customFormat="false" ht="15" hidden="false" customHeight="true" outlineLevel="0" collapsed="false"/>
    <row r="12610" customFormat="false" ht="15" hidden="false" customHeight="true" outlineLevel="0" collapsed="false"/>
    <row r="12611" customFormat="false" ht="15" hidden="false" customHeight="true" outlineLevel="0" collapsed="false"/>
    <row r="12612" customFormat="false" ht="15" hidden="false" customHeight="true" outlineLevel="0" collapsed="false"/>
    <row r="12613" customFormat="false" ht="15" hidden="false" customHeight="true" outlineLevel="0" collapsed="false"/>
    <row r="12614" customFormat="false" ht="15" hidden="false" customHeight="true" outlineLevel="0" collapsed="false"/>
    <row r="12615" customFormat="false" ht="15" hidden="false" customHeight="true" outlineLevel="0" collapsed="false"/>
    <row r="12616" customFormat="false" ht="15" hidden="false" customHeight="true" outlineLevel="0" collapsed="false"/>
    <row r="12617" customFormat="false" ht="15" hidden="false" customHeight="true" outlineLevel="0" collapsed="false"/>
    <row r="12618" customFormat="false" ht="15" hidden="false" customHeight="true" outlineLevel="0" collapsed="false"/>
    <row r="12619" customFormat="false" ht="15" hidden="false" customHeight="true" outlineLevel="0" collapsed="false"/>
    <row r="12620" customFormat="false" ht="15" hidden="false" customHeight="true" outlineLevel="0" collapsed="false"/>
    <row r="12621" customFormat="false" ht="15" hidden="false" customHeight="true" outlineLevel="0" collapsed="false"/>
    <row r="12622" customFormat="false" ht="15" hidden="false" customHeight="true" outlineLevel="0" collapsed="false"/>
    <row r="12623" customFormat="false" ht="15" hidden="false" customHeight="true" outlineLevel="0" collapsed="false"/>
    <row r="12624" customFormat="false" ht="15" hidden="false" customHeight="true" outlineLevel="0" collapsed="false"/>
    <row r="12625" customFormat="false" ht="15" hidden="false" customHeight="true" outlineLevel="0" collapsed="false"/>
    <row r="12626" customFormat="false" ht="15" hidden="false" customHeight="true" outlineLevel="0" collapsed="false"/>
    <row r="12627" customFormat="false" ht="15" hidden="false" customHeight="true" outlineLevel="0" collapsed="false"/>
    <row r="12628" customFormat="false" ht="15" hidden="false" customHeight="true" outlineLevel="0" collapsed="false"/>
    <row r="12629" customFormat="false" ht="15" hidden="false" customHeight="true" outlineLevel="0" collapsed="false"/>
    <row r="12630" customFormat="false" ht="15" hidden="false" customHeight="true" outlineLevel="0" collapsed="false"/>
    <row r="12631" customFormat="false" ht="15" hidden="false" customHeight="true" outlineLevel="0" collapsed="false"/>
    <row r="12632" customFormat="false" ht="15" hidden="false" customHeight="true" outlineLevel="0" collapsed="false"/>
    <row r="12633" customFormat="false" ht="15" hidden="false" customHeight="true" outlineLevel="0" collapsed="false"/>
    <row r="12634" customFormat="false" ht="15" hidden="false" customHeight="true" outlineLevel="0" collapsed="false"/>
    <row r="12635" customFormat="false" ht="15" hidden="false" customHeight="true" outlineLevel="0" collapsed="false"/>
    <row r="12636" customFormat="false" ht="15" hidden="false" customHeight="true" outlineLevel="0" collapsed="false"/>
    <row r="12637" customFormat="false" ht="15" hidden="false" customHeight="true" outlineLevel="0" collapsed="false"/>
    <row r="12638" customFormat="false" ht="15" hidden="false" customHeight="true" outlineLevel="0" collapsed="false"/>
    <row r="12639" customFormat="false" ht="15" hidden="false" customHeight="true" outlineLevel="0" collapsed="false"/>
    <row r="12640" customFormat="false" ht="15" hidden="false" customHeight="true" outlineLevel="0" collapsed="false"/>
    <row r="12641" customFormat="false" ht="15" hidden="false" customHeight="true" outlineLevel="0" collapsed="false"/>
    <row r="12642" customFormat="false" ht="15" hidden="false" customHeight="true" outlineLevel="0" collapsed="false"/>
    <row r="12643" customFormat="false" ht="15" hidden="false" customHeight="true" outlineLevel="0" collapsed="false"/>
    <row r="12644" customFormat="false" ht="15" hidden="false" customHeight="true" outlineLevel="0" collapsed="false"/>
    <row r="12645" customFormat="false" ht="15" hidden="false" customHeight="true" outlineLevel="0" collapsed="false"/>
    <row r="12646" customFormat="false" ht="15" hidden="false" customHeight="true" outlineLevel="0" collapsed="false"/>
    <row r="12647" customFormat="false" ht="15" hidden="false" customHeight="true" outlineLevel="0" collapsed="false"/>
    <row r="12648" customFormat="false" ht="15" hidden="false" customHeight="true" outlineLevel="0" collapsed="false"/>
    <row r="12649" customFormat="false" ht="15" hidden="false" customHeight="true" outlineLevel="0" collapsed="false"/>
    <row r="12650" customFormat="false" ht="15" hidden="false" customHeight="true" outlineLevel="0" collapsed="false"/>
    <row r="12651" customFormat="false" ht="15" hidden="false" customHeight="true" outlineLevel="0" collapsed="false"/>
    <row r="12652" customFormat="false" ht="15" hidden="false" customHeight="true" outlineLevel="0" collapsed="false"/>
    <row r="12653" customFormat="false" ht="15" hidden="false" customHeight="true" outlineLevel="0" collapsed="false"/>
    <row r="12654" customFormat="false" ht="15" hidden="false" customHeight="true" outlineLevel="0" collapsed="false"/>
    <row r="12655" customFormat="false" ht="15" hidden="false" customHeight="true" outlineLevel="0" collapsed="false"/>
    <row r="12656" customFormat="false" ht="15" hidden="false" customHeight="true" outlineLevel="0" collapsed="false"/>
    <row r="12657" customFormat="false" ht="15" hidden="false" customHeight="true" outlineLevel="0" collapsed="false"/>
    <row r="12658" customFormat="false" ht="15" hidden="false" customHeight="true" outlineLevel="0" collapsed="false"/>
    <row r="12659" customFormat="false" ht="15" hidden="false" customHeight="true" outlineLevel="0" collapsed="false"/>
    <row r="12660" customFormat="false" ht="15" hidden="false" customHeight="true" outlineLevel="0" collapsed="false"/>
    <row r="12661" customFormat="false" ht="15" hidden="false" customHeight="true" outlineLevel="0" collapsed="false"/>
    <row r="12662" customFormat="false" ht="15" hidden="false" customHeight="true" outlineLevel="0" collapsed="false"/>
    <row r="12663" customFormat="false" ht="15" hidden="false" customHeight="true" outlineLevel="0" collapsed="false"/>
    <row r="12664" customFormat="false" ht="15" hidden="false" customHeight="true" outlineLevel="0" collapsed="false"/>
    <row r="12665" customFormat="false" ht="15" hidden="false" customHeight="true" outlineLevel="0" collapsed="false"/>
    <row r="12666" customFormat="false" ht="15" hidden="false" customHeight="true" outlineLevel="0" collapsed="false"/>
    <row r="12667" customFormat="false" ht="15" hidden="false" customHeight="true" outlineLevel="0" collapsed="false"/>
    <row r="12668" customFormat="false" ht="15" hidden="false" customHeight="true" outlineLevel="0" collapsed="false"/>
    <row r="12669" customFormat="false" ht="15" hidden="false" customHeight="true" outlineLevel="0" collapsed="false"/>
    <row r="12670" customFormat="false" ht="15" hidden="false" customHeight="true" outlineLevel="0" collapsed="false"/>
    <row r="12671" customFormat="false" ht="15" hidden="false" customHeight="true" outlineLevel="0" collapsed="false"/>
    <row r="12672" customFormat="false" ht="15" hidden="false" customHeight="true" outlineLevel="0" collapsed="false"/>
    <row r="12673" customFormat="false" ht="15" hidden="false" customHeight="true" outlineLevel="0" collapsed="false"/>
    <row r="12674" customFormat="false" ht="15" hidden="false" customHeight="true" outlineLevel="0" collapsed="false"/>
    <row r="12675" customFormat="false" ht="15" hidden="false" customHeight="true" outlineLevel="0" collapsed="false"/>
    <row r="12676" customFormat="false" ht="15" hidden="false" customHeight="true" outlineLevel="0" collapsed="false"/>
    <row r="12677" customFormat="false" ht="15" hidden="false" customHeight="true" outlineLevel="0" collapsed="false"/>
    <row r="12678" customFormat="false" ht="15" hidden="false" customHeight="true" outlineLevel="0" collapsed="false"/>
    <row r="12679" customFormat="false" ht="15" hidden="false" customHeight="true" outlineLevel="0" collapsed="false"/>
    <row r="12680" customFormat="false" ht="15" hidden="false" customHeight="true" outlineLevel="0" collapsed="false"/>
    <row r="12681" customFormat="false" ht="15" hidden="false" customHeight="true" outlineLevel="0" collapsed="false"/>
    <row r="12682" customFormat="false" ht="15" hidden="false" customHeight="true" outlineLevel="0" collapsed="false"/>
    <row r="12683" customFormat="false" ht="15" hidden="false" customHeight="true" outlineLevel="0" collapsed="false"/>
    <row r="12684" customFormat="false" ht="15" hidden="false" customHeight="true" outlineLevel="0" collapsed="false"/>
    <row r="12685" customFormat="false" ht="15" hidden="false" customHeight="true" outlineLevel="0" collapsed="false"/>
    <row r="12686" customFormat="false" ht="15" hidden="false" customHeight="true" outlineLevel="0" collapsed="false"/>
    <row r="12687" customFormat="false" ht="15" hidden="false" customHeight="true" outlineLevel="0" collapsed="false"/>
    <row r="12688" customFormat="false" ht="15" hidden="false" customHeight="true" outlineLevel="0" collapsed="false"/>
    <row r="12689" customFormat="false" ht="15" hidden="false" customHeight="true" outlineLevel="0" collapsed="false"/>
    <row r="12690" customFormat="false" ht="15" hidden="false" customHeight="true" outlineLevel="0" collapsed="false"/>
    <row r="12691" customFormat="false" ht="15" hidden="false" customHeight="true" outlineLevel="0" collapsed="false"/>
    <row r="12692" customFormat="false" ht="15" hidden="false" customHeight="true" outlineLevel="0" collapsed="false"/>
    <row r="12693" customFormat="false" ht="15" hidden="false" customHeight="true" outlineLevel="0" collapsed="false"/>
    <row r="12694" customFormat="false" ht="15" hidden="false" customHeight="true" outlineLevel="0" collapsed="false"/>
    <row r="12695" customFormat="false" ht="15" hidden="false" customHeight="true" outlineLevel="0" collapsed="false"/>
    <row r="12696" customFormat="false" ht="15" hidden="false" customHeight="true" outlineLevel="0" collapsed="false"/>
    <row r="12697" customFormat="false" ht="15" hidden="false" customHeight="true" outlineLevel="0" collapsed="false"/>
    <row r="12698" customFormat="false" ht="15" hidden="false" customHeight="true" outlineLevel="0" collapsed="false"/>
    <row r="12699" customFormat="false" ht="15" hidden="false" customHeight="true" outlineLevel="0" collapsed="false"/>
    <row r="12700" customFormat="false" ht="15" hidden="false" customHeight="true" outlineLevel="0" collapsed="false"/>
    <row r="12701" customFormat="false" ht="15" hidden="false" customHeight="true" outlineLevel="0" collapsed="false"/>
    <row r="12702" customFormat="false" ht="15" hidden="false" customHeight="true" outlineLevel="0" collapsed="false"/>
    <row r="12703" customFormat="false" ht="15" hidden="false" customHeight="true" outlineLevel="0" collapsed="false"/>
    <row r="12704" customFormat="false" ht="15" hidden="false" customHeight="true" outlineLevel="0" collapsed="false"/>
    <row r="12705" customFormat="false" ht="15" hidden="false" customHeight="true" outlineLevel="0" collapsed="false"/>
    <row r="12706" customFormat="false" ht="15" hidden="false" customHeight="true" outlineLevel="0" collapsed="false"/>
    <row r="12707" customFormat="false" ht="15" hidden="false" customHeight="true" outlineLevel="0" collapsed="false"/>
    <row r="12708" customFormat="false" ht="15" hidden="false" customHeight="true" outlineLevel="0" collapsed="false"/>
    <row r="12709" customFormat="false" ht="15" hidden="false" customHeight="true" outlineLevel="0" collapsed="false"/>
    <row r="12710" customFormat="false" ht="15" hidden="false" customHeight="true" outlineLevel="0" collapsed="false"/>
    <row r="12711" customFormat="false" ht="15" hidden="false" customHeight="true" outlineLevel="0" collapsed="false"/>
    <row r="12712" customFormat="false" ht="15" hidden="false" customHeight="true" outlineLevel="0" collapsed="false"/>
    <row r="12713" customFormat="false" ht="15" hidden="false" customHeight="true" outlineLevel="0" collapsed="false"/>
    <row r="12714" customFormat="false" ht="15" hidden="false" customHeight="true" outlineLevel="0" collapsed="false"/>
    <row r="12715" customFormat="false" ht="15" hidden="false" customHeight="true" outlineLevel="0" collapsed="false"/>
    <row r="12716" customFormat="false" ht="15" hidden="false" customHeight="true" outlineLevel="0" collapsed="false"/>
    <row r="12717" customFormat="false" ht="15" hidden="false" customHeight="true" outlineLevel="0" collapsed="false"/>
    <row r="12718" customFormat="false" ht="15" hidden="false" customHeight="true" outlineLevel="0" collapsed="false"/>
    <row r="12719" customFormat="false" ht="15" hidden="false" customHeight="true" outlineLevel="0" collapsed="false"/>
    <row r="12720" customFormat="false" ht="15" hidden="false" customHeight="true" outlineLevel="0" collapsed="false"/>
    <row r="12721" customFormat="false" ht="15" hidden="false" customHeight="true" outlineLevel="0" collapsed="false"/>
    <row r="12722" customFormat="false" ht="15" hidden="false" customHeight="true" outlineLevel="0" collapsed="false"/>
    <row r="12723" customFormat="false" ht="15" hidden="false" customHeight="true" outlineLevel="0" collapsed="false"/>
    <row r="12724" customFormat="false" ht="15" hidden="false" customHeight="true" outlineLevel="0" collapsed="false"/>
    <row r="12725" customFormat="false" ht="15" hidden="false" customHeight="true" outlineLevel="0" collapsed="false"/>
    <row r="12726" customFormat="false" ht="15" hidden="false" customHeight="true" outlineLevel="0" collapsed="false"/>
    <row r="12727" customFormat="false" ht="15" hidden="false" customHeight="true" outlineLevel="0" collapsed="false"/>
    <row r="12728" customFormat="false" ht="15" hidden="false" customHeight="true" outlineLevel="0" collapsed="false"/>
    <row r="12729" customFormat="false" ht="15" hidden="false" customHeight="true" outlineLevel="0" collapsed="false"/>
    <row r="12730" customFormat="false" ht="15" hidden="false" customHeight="true" outlineLevel="0" collapsed="false"/>
    <row r="12731" customFormat="false" ht="15" hidden="false" customHeight="true" outlineLevel="0" collapsed="false"/>
    <row r="12732" customFormat="false" ht="15" hidden="false" customHeight="true" outlineLevel="0" collapsed="false"/>
    <row r="12733" customFormat="false" ht="15" hidden="false" customHeight="true" outlineLevel="0" collapsed="false"/>
    <row r="12734" customFormat="false" ht="15" hidden="false" customHeight="true" outlineLevel="0" collapsed="false"/>
    <row r="12735" customFormat="false" ht="15" hidden="false" customHeight="true" outlineLevel="0" collapsed="false"/>
    <row r="12736" customFormat="false" ht="15" hidden="false" customHeight="true" outlineLevel="0" collapsed="false"/>
    <row r="12737" customFormat="false" ht="15" hidden="false" customHeight="true" outlineLevel="0" collapsed="false"/>
    <row r="12738" customFormat="false" ht="15" hidden="false" customHeight="true" outlineLevel="0" collapsed="false"/>
    <row r="12739" customFormat="false" ht="15" hidden="false" customHeight="true" outlineLevel="0" collapsed="false"/>
    <row r="12740" customFormat="false" ht="15" hidden="false" customHeight="true" outlineLevel="0" collapsed="false"/>
    <row r="12741" customFormat="false" ht="15" hidden="false" customHeight="true" outlineLevel="0" collapsed="false"/>
    <row r="12742" customFormat="false" ht="15" hidden="false" customHeight="true" outlineLevel="0" collapsed="false"/>
    <row r="12743" customFormat="false" ht="15" hidden="false" customHeight="true" outlineLevel="0" collapsed="false"/>
    <row r="12744" customFormat="false" ht="15" hidden="false" customHeight="true" outlineLevel="0" collapsed="false"/>
    <row r="12745" customFormat="false" ht="15" hidden="false" customHeight="true" outlineLevel="0" collapsed="false"/>
    <row r="12746" customFormat="false" ht="15" hidden="false" customHeight="true" outlineLevel="0" collapsed="false"/>
    <row r="12747" customFormat="false" ht="15" hidden="false" customHeight="true" outlineLevel="0" collapsed="false"/>
    <row r="12748" customFormat="false" ht="15" hidden="false" customHeight="true" outlineLevel="0" collapsed="false"/>
    <row r="12749" customFormat="false" ht="15" hidden="false" customHeight="true" outlineLevel="0" collapsed="false"/>
    <row r="12750" customFormat="false" ht="15" hidden="false" customHeight="true" outlineLevel="0" collapsed="false"/>
    <row r="12751" customFormat="false" ht="15" hidden="false" customHeight="true" outlineLevel="0" collapsed="false"/>
    <row r="12752" customFormat="false" ht="15" hidden="false" customHeight="true" outlineLevel="0" collapsed="false"/>
    <row r="12753" customFormat="false" ht="15" hidden="false" customHeight="true" outlineLevel="0" collapsed="false"/>
    <row r="12754" customFormat="false" ht="15" hidden="false" customHeight="true" outlineLevel="0" collapsed="false"/>
    <row r="12755" customFormat="false" ht="15" hidden="false" customHeight="true" outlineLevel="0" collapsed="false"/>
    <row r="12756" customFormat="false" ht="15" hidden="false" customHeight="true" outlineLevel="0" collapsed="false"/>
    <row r="12757" customFormat="false" ht="15" hidden="false" customHeight="true" outlineLevel="0" collapsed="false"/>
    <row r="12758" customFormat="false" ht="15" hidden="false" customHeight="true" outlineLevel="0" collapsed="false"/>
    <row r="12759" customFormat="false" ht="15" hidden="false" customHeight="true" outlineLevel="0" collapsed="false"/>
    <row r="12760" customFormat="false" ht="15" hidden="false" customHeight="true" outlineLevel="0" collapsed="false"/>
    <row r="12761" customFormat="false" ht="15" hidden="false" customHeight="true" outlineLevel="0" collapsed="false"/>
    <row r="12762" customFormat="false" ht="15" hidden="false" customHeight="true" outlineLevel="0" collapsed="false"/>
    <row r="12763" customFormat="false" ht="15" hidden="false" customHeight="true" outlineLevel="0" collapsed="false"/>
    <row r="12764" customFormat="false" ht="15" hidden="false" customHeight="true" outlineLevel="0" collapsed="false"/>
    <row r="12765" customFormat="false" ht="15" hidden="false" customHeight="true" outlineLevel="0" collapsed="false"/>
    <row r="12766" customFormat="false" ht="15" hidden="false" customHeight="true" outlineLevel="0" collapsed="false"/>
    <row r="12767" customFormat="false" ht="15" hidden="false" customHeight="true" outlineLevel="0" collapsed="false"/>
    <row r="12768" customFormat="false" ht="15" hidden="false" customHeight="true" outlineLevel="0" collapsed="false"/>
    <row r="12769" customFormat="false" ht="15" hidden="false" customHeight="true" outlineLevel="0" collapsed="false"/>
    <row r="12770" customFormat="false" ht="15" hidden="false" customHeight="true" outlineLevel="0" collapsed="false"/>
    <row r="12771" customFormat="false" ht="15" hidden="false" customHeight="true" outlineLevel="0" collapsed="false"/>
    <row r="12772" customFormat="false" ht="15" hidden="false" customHeight="true" outlineLevel="0" collapsed="false"/>
    <row r="12773" customFormat="false" ht="15" hidden="false" customHeight="true" outlineLevel="0" collapsed="false"/>
    <row r="12774" customFormat="false" ht="15" hidden="false" customHeight="true" outlineLevel="0" collapsed="false"/>
    <row r="12775" customFormat="false" ht="15" hidden="false" customHeight="true" outlineLevel="0" collapsed="false"/>
    <row r="12776" customFormat="false" ht="15" hidden="false" customHeight="true" outlineLevel="0" collapsed="false"/>
    <row r="12777" customFormat="false" ht="15" hidden="false" customHeight="true" outlineLevel="0" collapsed="false"/>
    <row r="12778" customFormat="false" ht="15" hidden="false" customHeight="true" outlineLevel="0" collapsed="false"/>
    <row r="12779" customFormat="false" ht="15" hidden="false" customHeight="true" outlineLevel="0" collapsed="false"/>
    <row r="12780" customFormat="false" ht="15" hidden="false" customHeight="true" outlineLevel="0" collapsed="false"/>
    <row r="12781" customFormat="false" ht="15" hidden="false" customHeight="true" outlineLevel="0" collapsed="false"/>
    <row r="12782" customFormat="false" ht="15" hidden="false" customHeight="true" outlineLevel="0" collapsed="false"/>
    <row r="12783" customFormat="false" ht="15" hidden="false" customHeight="true" outlineLevel="0" collapsed="false"/>
    <row r="12784" customFormat="false" ht="15" hidden="false" customHeight="true" outlineLevel="0" collapsed="false"/>
    <row r="12785" customFormat="false" ht="15" hidden="false" customHeight="true" outlineLevel="0" collapsed="false"/>
    <row r="12786" customFormat="false" ht="15" hidden="false" customHeight="true" outlineLevel="0" collapsed="false"/>
    <row r="12787" customFormat="false" ht="15" hidden="false" customHeight="true" outlineLevel="0" collapsed="false"/>
    <row r="12788" customFormat="false" ht="15" hidden="false" customHeight="true" outlineLevel="0" collapsed="false"/>
    <row r="12789" customFormat="false" ht="15" hidden="false" customHeight="true" outlineLevel="0" collapsed="false"/>
    <row r="12790" customFormat="false" ht="15" hidden="false" customHeight="true" outlineLevel="0" collapsed="false"/>
    <row r="12791" customFormat="false" ht="15" hidden="false" customHeight="true" outlineLevel="0" collapsed="false"/>
    <row r="12792" customFormat="false" ht="15" hidden="false" customHeight="true" outlineLevel="0" collapsed="false"/>
    <row r="12793" customFormat="false" ht="15" hidden="false" customHeight="true" outlineLevel="0" collapsed="false"/>
    <row r="12794" customFormat="false" ht="15" hidden="false" customHeight="true" outlineLevel="0" collapsed="false"/>
    <row r="12795" customFormat="false" ht="15" hidden="false" customHeight="true" outlineLevel="0" collapsed="false"/>
    <row r="12796" customFormat="false" ht="15" hidden="false" customHeight="true" outlineLevel="0" collapsed="false"/>
    <row r="12797" customFormat="false" ht="15" hidden="false" customHeight="true" outlineLevel="0" collapsed="false"/>
    <row r="12798" customFormat="false" ht="15" hidden="false" customHeight="true" outlineLevel="0" collapsed="false"/>
    <row r="12799" customFormat="false" ht="15" hidden="false" customHeight="true" outlineLevel="0" collapsed="false"/>
    <row r="12800" customFormat="false" ht="15" hidden="false" customHeight="true" outlineLevel="0" collapsed="false"/>
    <row r="12801" customFormat="false" ht="15" hidden="false" customHeight="true" outlineLevel="0" collapsed="false"/>
    <row r="12802" customFormat="false" ht="15" hidden="false" customHeight="true" outlineLevel="0" collapsed="false"/>
    <row r="12803" customFormat="false" ht="15" hidden="false" customHeight="true" outlineLevel="0" collapsed="false"/>
    <row r="12804" customFormat="false" ht="15" hidden="false" customHeight="true" outlineLevel="0" collapsed="false"/>
    <row r="12805" customFormat="false" ht="15" hidden="false" customHeight="true" outlineLevel="0" collapsed="false"/>
    <row r="12806" customFormat="false" ht="15" hidden="false" customHeight="true" outlineLevel="0" collapsed="false"/>
    <row r="12807" customFormat="false" ht="15" hidden="false" customHeight="true" outlineLevel="0" collapsed="false"/>
    <row r="12808" customFormat="false" ht="15" hidden="false" customHeight="true" outlineLevel="0" collapsed="false"/>
    <row r="12809" customFormat="false" ht="15" hidden="false" customHeight="true" outlineLevel="0" collapsed="false"/>
    <row r="12810" customFormat="false" ht="15" hidden="false" customHeight="true" outlineLevel="0" collapsed="false"/>
    <row r="12811" customFormat="false" ht="15" hidden="false" customHeight="true" outlineLevel="0" collapsed="false"/>
    <row r="12812" customFormat="false" ht="15" hidden="false" customHeight="true" outlineLevel="0" collapsed="false"/>
    <row r="12813" customFormat="false" ht="15" hidden="false" customHeight="true" outlineLevel="0" collapsed="false"/>
    <row r="12814" customFormat="false" ht="15" hidden="false" customHeight="true" outlineLevel="0" collapsed="false"/>
    <row r="12815" customFormat="false" ht="15" hidden="false" customHeight="true" outlineLevel="0" collapsed="false"/>
    <row r="12816" customFormat="false" ht="15" hidden="false" customHeight="true" outlineLevel="0" collapsed="false"/>
    <row r="12817" customFormat="false" ht="15" hidden="false" customHeight="true" outlineLevel="0" collapsed="false"/>
    <row r="12818" customFormat="false" ht="15" hidden="false" customHeight="true" outlineLevel="0" collapsed="false"/>
    <row r="12819" customFormat="false" ht="15" hidden="false" customHeight="true" outlineLevel="0" collapsed="false"/>
    <row r="12820" customFormat="false" ht="15" hidden="false" customHeight="true" outlineLevel="0" collapsed="false"/>
    <row r="12821" customFormat="false" ht="15" hidden="false" customHeight="true" outlineLevel="0" collapsed="false"/>
    <row r="12822" customFormat="false" ht="15" hidden="false" customHeight="true" outlineLevel="0" collapsed="false"/>
    <row r="12823" customFormat="false" ht="15" hidden="false" customHeight="true" outlineLevel="0" collapsed="false"/>
    <row r="12824" customFormat="false" ht="15" hidden="false" customHeight="true" outlineLevel="0" collapsed="false"/>
    <row r="12825" customFormat="false" ht="15" hidden="false" customHeight="true" outlineLevel="0" collapsed="false"/>
    <row r="12826" customFormat="false" ht="15" hidden="false" customHeight="true" outlineLevel="0" collapsed="false"/>
    <row r="12827" customFormat="false" ht="15" hidden="false" customHeight="true" outlineLevel="0" collapsed="false"/>
    <row r="12828" customFormat="false" ht="15" hidden="false" customHeight="true" outlineLevel="0" collapsed="false"/>
    <row r="12829" customFormat="false" ht="15" hidden="false" customHeight="true" outlineLevel="0" collapsed="false"/>
    <row r="12830" customFormat="false" ht="15" hidden="false" customHeight="true" outlineLevel="0" collapsed="false"/>
    <row r="12831" customFormat="false" ht="15" hidden="false" customHeight="true" outlineLevel="0" collapsed="false"/>
    <row r="12832" customFormat="false" ht="15" hidden="false" customHeight="true" outlineLevel="0" collapsed="false"/>
    <row r="12833" customFormat="false" ht="15" hidden="false" customHeight="true" outlineLevel="0" collapsed="false"/>
    <row r="12834" customFormat="false" ht="15" hidden="false" customHeight="true" outlineLevel="0" collapsed="false"/>
    <row r="12835" customFormat="false" ht="15" hidden="false" customHeight="true" outlineLevel="0" collapsed="false"/>
    <row r="12836" customFormat="false" ht="15" hidden="false" customHeight="true" outlineLevel="0" collapsed="false"/>
    <row r="12837" customFormat="false" ht="15" hidden="false" customHeight="true" outlineLevel="0" collapsed="false"/>
    <row r="12838" customFormat="false" ht="15" hidden="false" customHeight="true" outlineLevel="0" collapsed="false"/>
    <row r="12839" customFormat="false" ht="15" hidden="false" customHeight="true" outlineLevel="0" collapsed="false"/>
    <row r="12840" customFormat="false" ht="15" hidden="false" customHeight="true" outlineLevel="0" collapsed="false"/>
    <row r="12841" customFormat="false" ht="15" hidden="false" customHeight="true" outlineLevel="0" collapsed="false"/>
    <row r="12842" customFormat="false" ht="15" hidden="false" customHeight="true" outlineLevel="0" collapsed="false"/>
    <row r="12843" customFormat="false" ht="15" hidden="false" customHeight="true" outlineLevel="0" collapsed="false"/>
    <row r="12844" customFormat="false" ht="15" hidden="false" customHeight="true" outlineLevel="0" collapsed="false"/>
    <row r="12845" customFormat="false" ht="15" hidden="false" customHeight="true" outlineLevel="0" collapsed="false"/>
    <row r="12846" customFormat="false" ht="15" hidden="false" customHeight="true" outlineLevel="0" collapsed="false"/>
    <row r="12847" customFormat="false" ht="15" hidden="false" customHeight="true" outlineLevel="0" collapsed="false"/>
    <row r="12848" customFormat="false" ht="15" hidden="false" customHeight="true" outlineLevel="0" collapsed="false"/>
    <row r="12849" customFormat="false" ht="15" hidden="false" customHeight="true" outlineLevel="0" collapsed="false"/>
    <row r="12850" customFormat="false" ht="15" hidden="false" customHeight="true" outlineLevel="0" collapsed="false"/>
    <row r="12851" customFormat="false" ht="15" hidden="false" customHeight="true" outlineLevel="0" collapsed="false"/>
    <row r="12852" customFormat="false" ht="15" hidden="false" customHeight="true" outlineLevel="0" collapsed="false"/>
    <row r="12853" customFormat="false" ht="15" hidden="false" customHeight="true" outlineLevel="0" collapsed="false"/>
    <row r="12854" customFormat="false" ht="15" hidden="false" customHeight="true" outlineLevel="0" collapsed="false"/>
    <row r="12855" customFormat="false" ht="15" hidden="false" customHeight="true" outlineLevel="0" collapsed="false"/>
    <row r="12856" customFormat="false" ht="15" hidden="false" customHeight="true" outlineLevel="0" collapsed="false"/>
    <row r="12857" customFormat="false" ht="15" hidden="false" customHeight="true" outlineLevel="0" collapsed="false"/>
    <row r="12858" customFormat="false" ht="15" hidden="false" customHeight="true" outlineLevel="0" collapsed="false"/>
    <row r="12859" customFormat="false" ht="15" hidden="false" customHeight="true" outlineLevel="0" collapsed="false"/>
    <row r="12860" customFormat="false" ht="15" hidden="false" customHeight="true" outlineLevel="0" collapsed="false"/>
    <row r="12861" customFormat="false" ht="15" hidden="false" customHeight="true" outlineLevel="0" collapsed="false"/>
    <row r="12862" customFormat="false" ht="15" hidden="false" customHeight="true" outlineLevel="0" collapsed="false"/>
    <row r="12863" customFormat="false" ht="15" hidden="false" customHeight="true" outlineLevel="0" collapsed="false"/>
    <row r="12864" customFormat="false" ht="15" hidden="false" customHeight="true" outlineLevel="0" collapsed="false"/>
    <row r="12865" customFormat="false" ht="15" hidden="false" customHeight="true" outlineLevel="0" collapsed="false"/>
    <row r="12866" customFormat="false" ht="15" hidden="false" customHeight="true" outlineLevel="0" collapsed="false"/>
    <row r="12867" customFormat="false" ht="15" hidden="false" customHeight="true" outlineLevel="0" collapsed="false"/>
    <row r="12868" customFormat="false" ht="15" hidden="false" customHeight="true" outlineLevel="0" collapsed="false"/>
    <row r="12869" customFormat="false" ht="15" hidden="false" customHeight="true" outlineLevel="0" collapsed="false"/>
    <row r="12870" customFormat="false" ht="15" hidden="false" customHeight="true" outlineLevel="0" collapsed="false"/>
    <row r="12871" customFormat="false" ht="15" hidden="false" customHeight="true" outlineLevel="0" collapsed="false"/>
    <row r="12872" customFormat="false" ht="15" hidden="false" customHeight="true" outlineLevel="0" collapsed="false"/>
    <row r="12873" customFormat="false" ht="15" hidden="false" customHeight="true" outlineLevel="0" collapsed="false"/>
    <row r="12874" customFormat="false" ht="15" hidden="false" customHeight="true" outlineLevel="0" collapsed="false"/>
    <row r="12875" customFormat="false" ht="15" hidden="false" customHeight="true" outlineLevel="0" collapsed="false"/>
    <row r="12876" customFormat="false" ht="15" hidden="false" customHeight="true" outlineLevel="0" collapsed="false"/>
    <row r="12877" customFormat="false" ht="15" hidden="false" customHeight="true" outlineLevel="0" collapsed="false"/>
    <row r="12878" customFormat="false" ht="15" hidden="false" customHeight="true" outlineLevel="0" collapsed="false"/>
    <row r="12879" customFormat="false" ht="15" hidden="false" customHeight="true" outlineLevel="0" collapsed="false"/>
    <row r="12880" customFormat="false" ht="15" hidden="false" customHeight="true" outlineLevel="0" collapsed="false"/>
    <row r="12881" customFormat="false" ht="15" hidden="false" customHeight="true" outlineLevel="0" collapsed="false"/>
    <row r="12882" customFormat="false" ht="15" hidden="false" customHeight="true" outlineLevel="0" collapsed="false"/>
    <row r="12883" customFormat="false" ht="15" hidden="false" customHeight="true" outlineLevel="0" collapsed="false"/>
    <row r="12884" customFormat="false" ht="15" hidden="false" customHeight="true" outlineLevel="0" collapsed="false"/>
    <row r="12885" customFormat="false" ht="15" hidden="false" customHeight="true" outlineLevel="0" collapsed="false"/>
    <row r="12886" customFormat="false" ht="15" hidden="false" customHeight="true" outlineLevel="0" collapsed="false"/>
    <row r="12887" customFormat="false" ht="15" hidden="false" customHeight="true" outlineLevel="0" collapsed="false"/>
    <row r="12888" customFormat="false" ht="15" hidden="false" customHeight="true" outlineLevel="0" collapsed="false"/>
    <row r="12889" customFormat="false" ht="15" hidden="false" customHeight="true" outlineLevel="0" collapsed="false"/>
    <row r="12890" customFormat="false" ht="15" hidden="false" customHeight="true" outlineLevel="0" collapsed="false"/>
    <row r="12891" customFormat="false" ht="15" hidden="false" customHeight="true" outlineLevel="0" collapsed="false"/>
    <row r="12892" customFormat="false" ht="15" hidden="false" customHeight="true" outlineLevel="0" collapsed="false"/>
    <row r="12893" customFormat="false" ht="15" hidden="false" customHeight="true" outlineLevel="0" collapsed="false"/>
    <row r="12894" customFormat="false" ht="15" hidden="false" customHeight="true" outlineLevel="0" collapsed="false"/>
    <row r="12895" customFormat="false" ht="15" hidden="false" customHeight="true" outlineLevel="0" collapsed="false"/>
    <row r="12896" customFormat="false" ht="15" hidden="false" customHeight="true" outlineLevel="0" collapsed="false"/>
    <row r="12897" customFormat="false" ht="15" hidden="false" customHeight="true" outlineLevel="0" collapsed="false"/>
    <row r="12898" customFormat="false" ht="15" hidden="false" customHeight="true" outlineLevel="0" collapsed="false"/>
    <row r="12899" customFormat="false" ht="15" hidden="false" customHeight="true" outlineLevel="0" collapsed="false"/>
    <row r="12900" customFormat="false" ht="15" hidden="false" customHeight="true" outlineLevel="0" collapsed="false"/>
    <row r="12901" customFormat="false" ht="15" hidden="false" customHeight="true" outlineLevel="0" collapsed="false"/>
    <row r="12902" customFormat="false" ht="15" hidden="false" customHeight="true" outlineLevel="0" collapsed="false"/>
    <row r="12903" customFormat="false" ht="15" hidden="false" customHeight="true" outlineLevel="0" collapsed="false"/>
    <row r="12904" customFormat="false" ht="15" hidden="false" customHeight="true" outlineLevel="0" collapsed="false"/>
    <row r="12905" customFormat="false" ht="15" hidden="false" customHeight="true" outlineLevel="0" collapsed="false"/>
    <row r="12906" customFormat="false" ht="15" hidden="false" customHeight="true" outlineLevel="0" collapsed="false"/>
    <row r="12907" customFormat="false" ht="15" hidden="false" customHeight="true" outlineLevel="0" collapsed="false"/>
    <row r="12908" customFormat="false" ht="15" hidden="false" customHeight="true" outlineLevel="0" collapsed="false"/>
    <row r="12909" customFormat="false" ht="15" hidden="false" customHeight="true" outlineLevel="0" collapsed="false"/>
    <row r="12910" customFormat="false" ht="15" hidden="false" customHeight="true" outlineLevel="0" collapsed="false"/>
    <row r="12911" customFormat="false" ht="15" hidden="false" customHeight="true" outlineLevel="0" collapsed="false"/>
    <row r="12912" customFormat="false" ht="15" hidden="false" customHeight="true" outlineLevel="0" collapsed="false"/>
    <row r="12913" customFormat="false" ht="15" hidden="false" customHeight="true" outlineLevel="0" collapsed="false"/>
    <row r="12914" customFormat="false" ht="15" hidden="false" customHeight="true" outlineLevel="0" collapsed="false"/>
    <row r="12915" customFormat="false" ht="15" hidden="false" customHeight="true" outlineLevel="0" collapsed="false"/>
    <row r="12916" customFormat="false" ht="15" hidden="false" customHeight="true" outlineLevel="0" collapsed="false"/>
    <row r="12917" customFormat="false" ht="15" hidden="false" customHeight="true" outlineLevel="0" collapsed="false"/>
    <row r="12918" customFormat="false" ht="15" hidden="false" customHeight="true" outlineLevel="0" collapsed="false"/>
    <row r="12919" customFormat="false" ht="15" hidden="false" customHeight="true" outlineLevel="0" collapsed="false"/>
    <row r="12920" customFormat="false" ht="15" hidden="false" customHeight="true" outlineLevel="0" collapsed="false"/>
    <row r="12921" customFormat="false" ht="15" hidden="false" customHeight="true" outlineLevel="0" collapsed="false"/>
    <row r="12922" customFormat="false" ht="15" hidden="false" customHeight="true" outlineLevel="0" collapsed="false"/>
    <row r="12923" customFormat="false" ht="15" hidden="false" customHeight="true" outlineLevel="0" collapsed="false"/>
    <row r="12924" customFormat="false" ht="15" hidden="false" customHeight="true" outlineLevel="0" collapsed="false"/>
    <row r="12925" customFormat="false" ht="15" hidden="false" customHeight="true" outlineLevel="0" collapsed="false"/>
    <row r="12926" customFormat="false" ht="15" hidden="false" customHeight="true" outlineLevel="0" collapsed="false"/>
    <row r="12927" customFormat="false" ht="15" hidden="false" customHeight="true" outlineLevel="0" collapsed="false"/>
    <row r="12928" customFormat="false" ht="15" hidden="false" customHeight="true" outlineLevel="0" collapsed="false"/>
    <row r="12929" customFormat="false" ht="15" hidden="false" customHeight="true" outlineLevel="0" collapsed="false"/>
    <row r="12930" customFormat="false" ht="15" hidden="false" customHeight="true" outlineLevel="0" collapsed="false"/>
    <row r="12931" customFormat="false" ht="15" hidden="false" customHeight="true" outlineLevel="0" collapsed="false"/>
    <row r="12932" customFormat="false" ht="15" hidden="false" customHeight="true" outlineLevel="0" collapsed="false"/>
    <row r="12933" customFormat="false" ht="15" hidden="false" customHeight="true" outlineLevel="0" collapsed="false"/>
    <row r="12934" customFormat="false" ht="15" hidden="false" customHeight="true" outlineLevel="0" collapsed="false"/>
    <row r="12935" customFormat="false" ht="15" hidden="false" customHeight="true" outlineLevel="0" collapsed="false"/>
    <row r="12936" customFormat="false" ht="15" hidden="false" customHeight="true" outlineLevel="0" collapsed="false"/>
    <row r="12937" customFormat="false" ht="15" hidden="false" customHeight="true" outlineLevel="0" collapsed="false"/>
    <row r="12938" customFormat="false" ht="15" hidden="false" customHeight="true" outlineLevel="0" collapsed="false"/>
    <row r="12939" customFormat="false" ht="15" hidden="false" customHeight="true" outlineLevel="0" collapsed="false"/>
    <row r="12940" customFormat="false" ht="15" hidden="false" customHeight="true" outlineLevel="0" collapsed="false"/>
    <row r="12941" customFormat="false" ht="15" hidden="false" customHeight="true" outlineLevel="0" collapsed="false"/>
    <row r="12942" customFormat="false" ht="15" hidden="false" customHeight="true" outlineLevel="0" collapsed="false"/>
    <row r="12943" customFormat="false" ht="15" hidden="false" customHeight="true" outlineLevel="0" collapsed="false"/>
    <row r="12944" customFormat="false" ht="15" hidden="false" customHeight="true" outlineLevel="0" collapsed="false"/>
    <row r="12945" customFormat="false" ht="15" hidden="false" customHeight="true" outlineLevel="0" collapsed="false"/>
    <row r="12946" customFormat="false" ht="15" hidden="false" customHeight="true" outlineLevel="0" collapsed="false"/>
    <row r="12947" customFormat="false" ht="15" hidden="false" customHeight="true" outlineLevel="0" collapsed="false"/>
    <row r="12948" customFormat="false" ht="15" hidden="false" customHeight="true" outlineLevel="0" collapsed="false"/>
    <row r="12949" customFormat="false" ht="15" hidden="false" customHeight="true" outlineLevel="0" collapsed="false"/>
    <row r="12950" customFormat="false" ht="15" hidden="false" customHeight="true" outlineLevel="0" collapsed="false"/>
    <row r="12951" customFormat="false" ht="15" hidden="false" customHeight="true" outlineLevel="0" collapsed="false"/>
    <row r="12952" customFormat="false" ht="15" hidden="false" customHeight="true" outlineLevel="0" collapsed="false"/>
    <row r="12953" customFormat="false" ht="15" hidden="false" customHeight="true" outlineLevel="0" collapsed="false"/>
    <row r="12954" customFormat="false" ht="15" hidden="false" customHeight="true" outlineLevel="0" collapsed="false"/>
    <row r="12955" customFormat="false" ht="15" hidden="false" customHeight="true" outlineLevel="0" collapsed="false"/>
    <row r="12956" customFormat="false" ht="15" hidden="false" customHeight="true" outlineLevel="0" collapsed="false"/>
    <row r="12957" customFormat="false" ht="15" hidden="false" customHeight="true" outlineLevel="0" collapsed="false"/>
    <row r="12958" customFormat="false" ht="15" hidden="false" customHeight="true" outlineLevel="0" collapsed="false"/>
    <row r="12959" customFormat="false" ht="15" hidden="false" customHeight="true" outlineLevel="0" collapsed="false"/>
    <row r="12960" customFormat="false" ht="15" hidden="false" customHeight="true" outlineLevel="0" collapsed="false"/>
    <row r="12961" customFormat="false" ht="15" hidden="false" customHeight="true" outlineLevel="0" collapsed="false"/>
    <row r="12962" customFormat="false" ht="15" hidden="false" customHeight="true" outlineLevel="0" collapsed="false"/>
    <row r="12963" customFormat="false" ht="15" hidden="false" customHeight="true" outlineLevel="0" collapsed="false"/>
    <row r="12964" customFormat="false" ht="15" hidden="false" customHeight="true" outlineLevel="0" collapsed="false"/>
    <row r="12965" customFormat="false" ht="15" hidden="false" customHeight="true" outlineLevel="0" collapsed="false"/>
    <row r="12966" customFormat="false" ht="15" hidden="false" customHeight="true" outlineLevel="0" collapsed="false"/>
    <row r="12967" customFormat="false" ht="15" hidden="false" customHeight="true" outlineLevel="0" collapsed="false"/>
    <row r="12968" customFormat="false" ht="15" hidden="false" customHeight="true" outlineLevel="0" collapsed="false"/>
    <row r="12969" customFormat="false" ht="15" hidden="false" customHeight="true" outlineLevel="0" collapsed="false"/>
    <row r="12970" customFormat="false" ht="15" hidden="false" customHeight="true" outlineLevel="0" collapsed="false"/>
    <row r="12971" customFormat="false" ht="15" hidden="false" customHeight="true" outlineLevel="0" collapsed="false"/>
    <row r="12972" customFormat="false" ht="15" hidden="false" customHeight="true" outlineLevel="0" collapsed="false"/>
    <row r="12973" customFormat="false" ht="15" hidden="false" customHeight="true" outlineLevel="0" collapsed="false"/>
    <row r="12974" customFormat="false" ht="15" hidden="false" customHeight="true" outlineLevel="0" collapsed="false"/>
    <row r="12975" customFormat="false" ht="15" hidden="false" customHeight="true" outlineLevel="0" collapsed="false"/>
    <row r="12976" customFormat="false" ht="15" hidden="false" customHeight="true" outlineLevel="0" collapsed="false"/>
    <row r="12977" customFormat="false" ht="15" hidden="false" customHeight="true" outlineLevel="0" collapsed="false"/>
    <row r="12978" customFormat="false" ht="15" hidden="false" customHeight="true" outlineLevel="0" collapsed="false"/>
    <row r="12979" customFormat="false" ht="15" hidden="false" customHeight="true" outlineLevel="0" collapsed="false"/>
    <row r="12980" customFormat="false" ht="15" hidden="false" customHeight="true" outlineLevel="0" collapsed="false"/>
    <row r="12981" customFormat="false" ht="15" hidden="false" customHeight="true" outlineLevel="0" collapsed="false"/>
    <row r="12982" customFormat="false" ht="15" hidden="false" customHeight="true" outlineLevel="0" collapsed="false"/>
    <row r="12983" customFormat="false" ht="15" hidden="false" customHeight="true" outlineLevel="0" collapsed="false"/>
    <row r="12984" customFormat="false" ht="15" hidden="false" customHeight="true" outlineLevel="0" collapsed="false"/>
    <row r="12985" customFormat="false" ht="15" hidden="false" customHeight="true" outlineLevel="0" collapsed="false"/>
    <row r="12986" customFormat="false" ht="15" hidden="false" customHeight="true" outlineLevel="0" collapsed="false"/>
    <row r="12987" customFormat="false" ht="15" hidden="false" customHeight="true" outlineLevel="0" collapsed="false"/>
    <row r="12988" customFormat="false" ht="15" hidden="false" customHeight="true" outlineLevel="0" collapsed="false"/>
    <row r="12989" customFormat="false" ht="15" hidden="false" customHeight="true" outlineLevel="0" collapsed="false"/>
    <row r="12990" customFormat="false" ht="15" hidden="false" customHeight="true" outlineLevel="0" collapsed="false"/>
    <row r="12991" customFormat="false" ht="15" hidden="false" customHeight="true" outlineLevel="0" collapsed="false"/>
    <row r="12992" customFormat="false" ht="15" hidden="false" customHeight="true" outlineLevel="0" collapsed="false"/>
    <row r="12993" customFormat="false" ht="15" hidden="false" customHeight="true" outlineLevel="0" collapsed="false"/>
    <row r="12994" customFormat="false" ht="15" hidden="false" customHeight="true" outlineLevel="0" collapsed="false"/>
    <row r="12995" customFormat="false" ht="15" hidden="false" customHeight="true" outlineLevel="0" collapsed="false"/>
    <row r="12996" customFormat="false" ht="15" hidden="false" customHeight="true" outlineLevel="0" collapsed="false"/>
    <row r="12997" customFormat="false" ht="15" hidden="false" customHeight="true" outlineLevel="0" collapsed="false"/>
    <row r="12998" customFormat="false" ht="15" hidden="false" customHeight="true" outlineLevel="0" collapsed="false"/>
    <row r="12999" customFormat="false" ht="15" hidden="false" customHeight="true" outlineLevel="0" collapsed="false"/>
    <row r="13000" customFormat="false" ht="15" hidden="false" customHeight="true" outlineLevel="0" collapsed="false"/>
    <row r="13001" customFormat="false" ht="15" hidden="false" customHeight="true" outlineLevel="0" collapsed="false"/>
    <row r="13002" customFormat="false" ht="15" hidden="false" customHeight="true" outlineLevel="0" collapsed="false"/>
    <row r="13003" customFormat="false" ht="15" hidden="false" customHeight="true" outlineLevel="0" collapsed="false"/>
    <row r="13004" customFormat="false" ht="15" hidden="false" customHeight="true" outlineLevel="0" collapsed="false"/>
    <row r="13005" customFormat="false" ht="15" hidden="false" customHeight="true" outlineLevel="0" collapsed="false"/>
    <row r="13006" customFormat="false" ht="15" hidden="false" customHeight="true" outlineLevel="0" collapsed="false"/>
    <row r="13007" customFormat="false" ht="15" hidden="false" customHeight="true" outlineLevel="0" collapsed="false"/>
    <row r="13008" customFormat="false" ht="15" hidden="false" customHeight="true" outlineLevel="0" collapsed="false"/>
    <row r="13009" customFormat="false" ht="15" hidden="false" customHeight="true" outlineLevel="0" collapsed="false"/>
    <row r="13010" customFormat="false" ht="15" hidden="false" customHeight="true" outlineLevel="0" collapsed="false"/>
    <row r="13011" customFormat="false" ht="15" hidden="false" customHeight="true" outlineLevel="0" collapsed="false"/>
    <row r="13012" customFormat="false" ht="15" hidden="false" customHeight="true" outlineLevel="0" collapsed="false"/>
    <row r="13013" customFormat="false" ht="15" hidden="false" customHeight="true" outlineLevel="0" collapsed="false"/>
    <row r="13014" customFormat="false" ht="15" hidden="false" customHeight="true" outlineLevel="0" collapsed="false"/>
    <row r="13015" customFormat="false" ht="15" hidden="false" customHeight="true" outlineLevel="0" collapsed="false"/>
    <row r="13016" customFormat="false" ht="15" hidden="false" customHeight="true" outlineLevel="0" collapsed="false"/>
    <row r="13017" customFormat="false" ht="15" hidden="false" customHeight="true" outlineLevel="0" collapsed="false"/>
    <row r="13018" customFormat="false" ht="15" hidden="false" customHeight="true" outlineLevel="0" collapsed="false"/>
    <row r="13019" customFormat="false" ht="15" hidden="false" customHeight="true" outlineLevel="0" collapsed="false"/>
    <row r="13020" customFormat="false" ht="15" hidden="false" customHeight="true" outlineLevel="0" collapsed="false"/>
    <row r="13021" customFormat="false" ht="15" hidden="false" customHeight="true" outlineLevel="0" collapsed="false"/>
    <row r="13022" customFormat="false" ht="15" hidden="false" customHeight="true" outlineLevel="0" collapsed="false"/>
    <row r="13023" customFormat="false" ht="15" hidden="false" customHeight="true" outlineLevel="0" collapsed="false"/>
    <row r="13024" customFormat="false" ht="15" hidden="false" customHeight="true" outlineLevel="0" collapsed="false"/>
    <row r="13025" customFormat="false" ht="15" hidden="false" customHeight="true" outlineLevel="0" collapsed="false"/>
    <row r="13026" customFormat="false" ht="15" hidden="false" customHeight="true" outlineLevel="0" collapsed="false"/>
    <row r="13027" customFormat="false" ht="15" hidden="false" customHeight="true" outlineLevel="0" collapsed="false"/>
    <row r="13028" customFormat="false" ht="15" hidden="false" customHeight="true" outlineLevel="0" collapsed="false"/>
    <row r="13029" customFormat="false" ht="15" hidden="false" customHeight="true" outlineLevel="0" collapsed="false"/>
    <row r="13030" customFormat="false" ht="15" hidden="false" customHeight="true" outlineLevel="0" collapsed="false"/>
    <row r="13031" customFormat="false" ht="15" hidden="false" customHeight="true" outlineLevel="0" collapsed="false"/>
    <row r="13032" customFormat="false" ht="15" hidden="false" customHeight="true" outlineLevel="0" collapsed="false"/>
    <row r="13033" customFormat="false" ht="15" hidden="false" customHeight="true" outlineLevel="0" collapsed="false"/>
    <row r="13034" customFormat="false" ht="15" hidden="false" customHeight="true" outlineLevel="0" collapsed="false"/>
    <row r="13035" customFormat="false" ht="15" hidden="false" customHeight="true" outlineLevel="0" collapsed="false"/>
    <row r="13036" customFormat="false" ht="15" hidden="false" customHeight="true" outlineLevel="0" collapsed="false"/>
    <row r="13037" customFormat="false" ht="15" hidden="false" customHeight="true" outlineLevel="0" collapsed="false"/>
    <row r="13038" customFormat="false" ht="15" hidden="false" customHeight="true" outlineLevel="0" collapsed="false"/>
    <row r="13039" customFormat="false" ht="15" hidden="false" customHeight="true" outlineLevel="0" collapsed="false"/>
    <row r="13040" customFormat="false" ht="15" hidden="false" customHeight="true" outlineLevel="0" collapsed="false"/>
    <row r="13041" customFormat="false" ht="15" hidden="false" customHeight="true" outlineLevel="0" collapsed="false"/>
    <row r="13042" customFormat="false" ht="15" hidden="false" customHeight="true" outlineLevel="0" collapsed="false"/>
    <row r="13043" customFormat="false" ht="15" hidden="false" customHeight="true" outlineLevel="0" collapsed="false"/>
    <row r="13044" customFormat="false" ht="15" hidden="false" customHeight="true" outlineLevel="0" collapsed="false"/>
    <row r="13045" customFormat="false" ht="15" hidden="false" customHeight="true" outlineLevel="0" collapsed="false"/>
    <row r="13046" customFormat="false" ht="15" hidden="false" customHeight="true" outlineLevel="0" collapsed="false"/>
    <row r="13047" customFormat="false" ht="15" hidden="false" customHeight="true" outlineLevel="0" collapsed="false"/>
    <row r="13048" customFormat="false" ht="15" hidden="false" customHeight="true" outlineLevel="0" collapsed="false"/>
    <row r="13049" customFormat="false" ht="15" hidden="false" customHeight="true" outlineLevel="0" collapsed="false"/>
    <row r="13050" customFormat="false" ht="15" hidden="false" customHeight="true" outlineLevel="0" collapsed="false"/>
    <row r="13051" customFormat="false" ht="15" hidden="false" customHeight="true" outlineLevel="0" collapsed="false"/>
    <row r="13052" customFormat="false" ht="15" hidden="false" customHeight="true" outlineLevel="0" collapsed="false"/>
    <row r="13053" customFormat="false" ht="15" hidden="false" customHeight="true" outlineLevel="0" collapsed="false"/>
    <row r="13054" customFormat="false" ht="15" hidden="false" customHeight="true" outlineLevel="0" collapsed="false"/>
    <row r="13055" customFormat="false" ht="15" hidden="false" customHeight="true" outlineLevel="0" collapsed="false"/>
    <row r="13056" customFormat="false" ht="15" hidden="false" customHeight="true" outlineLevel="0" collapsed="false"/>
    <row r="13057" customFormat="false" ht="15" hidden="false" customHeight="true" outlineLevel="0" collapsed="false"/>
    <row r="13058" customFormat="false" ht="15" hidden="false" customHeight="true" outlineLevel="0" collapsed="false"/>
    <row r="13059" customFormat="false" ht="15" hidden="false" customHeight="true" outlineLevel="0" collapsed="false"/>
    <row r="13060" customFormat="false" ht="15" hidden="false" customHeight="true" outlineLevel="0" collapsed="false"/>
    <row r="13061" customFormat="false" ht="15" hidden="false" customHeight="true" outlineLevel="0" collapsed="false"/>
    <row r="13062" customFormat="false" ht="15" hidden="false" customHeight="true" outlineLevel="0" collapsed="false"/>
    <row r="13063" customFormat="false" ht="15" hidden="false" customHeight="true" outlineLevel="0" collapsed="false"/>
    <row r="13064" customFormat="false" ht="15" hidden="false" customHeight="true" outlineLevel="0" collapsed="false"/>
    <row r="13065" customFormat="false" ht="15" hidden="false" customHeight="true" outlineLevel="0" collapsed="false"/>
    <row r="13066" customFormat="false" ht="15" hidden="false" customHeight="true" outlineLevel="0" collapsed="false"/>
    <row r="13067" customFormat="false" ht="15" hidden="false" customHeight="true" outlineLevel="0" collapsed="false"/>
    <row r="13068" customFormat="false" ht="15" hidden="false" customHeight="true" outlineLevel="0" collapsed="false"/>
    <row r="13069" customFormat="false" ht="15" hidden="false" customHeight="true" outlineLevel="0" collapsed="false"/>
    <row r="13070" customFormat="false" ht="15" hidden="false" customHeight="true" outlineLevel="0" collapsed="false"/>
    <row r="13071" customFormat="false" ht="15" hidden="false" customHeight="true" outlineLevel="0" collapsed="false"/>
    <row r="13072" customFormat="false" ht="15" hidden="false" customHeight="true" outlineLevel="0" collapsed="false"/>
    <row r="13073" customFormat="false" ht="15" hidden="false" customHeight="true" outlineLevel="0" collapsed="false"/>
    <row r="13074" customFormat="false" ht="15" hidden="false" customHeight="true" outlineLevel="0" collapsed="false"/>
    <row r="13075" customFormat="false" ht="15" hidden="false" customHeight="true" outlineLevel="0" collapsed="false"/>
    <row r="13076" customFormat="false" ht="15" hidden="false" customHeight="true" outlineLevel="0" collapsed="false"/>
    <row r="13077" customFormat="false" ht="15" hidden="false" customHeight="true" outlineLevel="0" collapsed="false"/>
    <row r="13078" customFormat="false" ht="15" hidden="false" customHeight="true" outlineLevel="0" collapsed="false"/>
    <row r="13079" customFormat="false" ht="15" hidden="false" customHeight="true" outlineLevel="0" collapsed="false"/>
    <row r="13080" customFormat="false" ht="15" hidden="false" customHeight="true" outlineLevel="0" collapsed="false"/>
    <row r="13081" customFormat="false" ht="15" hidden="false" customHeight="true" outlineLevel="0" collapsed="false"/>
    <row r="13082" customFormat="false" ht="15" hidden="false" customHeight="true" outlineLevel="0" collapsed="false"/>
    <row r="13083" customFormat="false" ht="15" hidden="false" customHeight="true" outlineLevel="0" collapsed="false"/>
    <row r="13084" customFormat="false" ht="15" hidden="false" customHeight="true" outlineLevel="0" collapsed="false"/>
    <row r="13085" customFormat="false" ht="15" hidden="false" customHeight="true" outlineLevel="0" collapsed="false"/>
    <row r="13086" customFormat="false" ht="15" hidden="false" customHeight="true" outlineLevel="0" collapsed="false"/>
    <row r="13087" customFormat="false" ht="15" hidden="false" customHeight="true" outlineLevel="0" collapsed="false"/>
    <row r="13088" customFormat="false" ht="15" hidden="false" customHeight="true" outlineLevel="0" collapsed="false"/>
    <row r="13089" customFormat="false" ht="15" hidden="false" customHeight="true" outlineLevel="0" collapsed="false"/>
    <row r="13090" customFormat="false" ht="15" hidden="false" customHeight="true" outlineLevel="0" collapsed="false"/>
    <row r="13091" customFormat="false" ht="15" hidden="false" customHeight="true" outlineLevel="0" collapsed="false"/>
    <row r="13092" customFormat="false" ht="15" hidden="false" customHeight="true" outlineLevel="0" collapsed="false"/>
    <row r="13093" customFormat="false" ht="15" hidden="false" customHeight="true" outlineLevel="0" collapsed="false"/>
    <row r="13094" customFormat="false" ht="15" hidden="false" customHeight="true" outlineLevel="0" collapsed="false"/>
    <row r="13095" customFormat="false" ht="15" hidden="false" customHeight="true" outlineLevel="0" collapsed="false"/>
    <row r="13096" customFormat="false" ht="15" hidden="false" customHeight="true" outlineLevel="0" collapsed="false"/>
    <row r="13097" customFormat="false" ht="15" hidden="false" customHeight="true" outlineLevel="0" collapsed="false"/>
    <row r="13098" customFormat="false" ht="15" hidden="false" customHeight="true" outlineLevel="0" collapsed="false"/>
    <row r="13099" customFormat="false" ht="15" hidden="false" customHeight="true" outlineLevel="0" collapsed="false"/>
    <row r="13100" customFormat="false" ht="15" hidden="false" customHeight="true" outlineLevel="0" collapsed="false"/>
    <row r="13101" customFormat="false" ht="15" hidden="false" customHeight="true" outlineLevel="0" collapsed="false"/>
    <row r="13102" customFormat="false" ht="15" hidden="false" customHeight="true" outlineLevel="0" collapsed="false"/>
    <row r="13103" customFormat="false" ht="15" hidden="false" customHeight="true" outlineLevel="0" collapsed="false"/>
    <row r="13104" customFormat="false" ht="15" hidden="false" customHeight="true" outlineLevel="0" collapsed="false"/>
    <row r="13105" customFormat="false" ht="15" hidden="false" customHeight="true" outlineLevel="0" collapsed="false"/>
    <row r="13106" customFormat="false" ht="15" hidden="false" customHeight="true" outlineLevel="0" collapsed="false"/>
    <row r="13107" customFormat="false" ht="15" hidden="false" customHeight="true" outlineLevel="0" collapsed="false"/>
    <row r="13108" customFormat="false" ht="15" hidden="false" customHeight="true" outlineLevel="0" collapsed="false"/>
    <row r="13109" customFormat="false" ht="15" hidden="false" customHeight="true" outlineLevel="0" collapsed="false"/>
    <row r="13110" customFormat="false" ht="15" hidden="false" customHeight="true" outlineLevel="0" collapsed="false"/>
    <row r="13111" customFormat="false" ht="15" hidden="false" customHeight="true" outlineLevel="0" collapsed="false"/>
    <row r="13112" customFormat="false" ht="15" hidden="false" customHeight="true" outlineLevel="0" collapsed="false"/>
    <row r="13113" customFormat="false" ht="15" hidden="false" customHeight="true" outlineLevel="0" collapsed="false"/>
    <row r="13114" customFormat="false" ht="15" hidden="false" customHeight="true" outlineLevel="0" collapsed="false"/>
    <row r="13115" customFormat="false" ht="15" hidden="false" customHeight="true" outlineLevel="0" collapsed="false"/>
    <row r="13116" customFormat="false" ht="15" hidden="false" customHeight="true" outlineLevel="0" collapsed="false"/>
    <row r="13117" customFormat="false" ht="15" hidden="false" customHeight="true" outlineLevel="0" collapsed="false"/>
    <row r="13118" customFormat="false" ht="15" hidden="false" customHeight="true" outlineLevel="0" collapsed="false"/>
    <row r="13119" customFormat="false" ht="15" hidden="false" customHeight="true" outlineLevel="0" collapsed="false"/>
    <row r="13120" customFormat="false" ht="15" hidden="false" customHeight="true" outlineLevel="0" collapsed="false"/>
    <row r="13121" customFormat="false" ht="15" hidden="false" customHeight="true" outlineLevel="0" collapsed="false"/>
    <row r="13122" customFormat="false" ht="15" hidden="false" customHeight="true" outlineLevel="0" collapsed="false"/>
    <row r="13123" customFormat="false" ht="15" hidden="false" customHeight="true" outlineLevel="0" collapsed="false"/>
    <row r="13124" customFormat="false" ht="15" hidden="false" customHeight="true" outlineLevel="0" collapsed="false"/>
    <row r="13125" customFormat="false" ht="15" hidden="false" customHeight="true" outlineLevel="0" collapsed="false"/>
    <row r="13126" customFormat="false" ht="15" hidden="false" customHeight="true" outlineLevel="0" collapsed="false"/>
    <row r="13127" customFormat="false" ht="15" hidden="false" customHeight="true" outlineLevel="0" collapsed="false"/>
    <row r="13128" customFormat="false" ht="15" hidden="false" customHeight="true" outlineLevel="0" collapsed="false"/>
    <row r="13129" customFormat="false" ht="15" hidden="false" customHeight="true" outlineLevel="0" collapsed="false"/>
    <row r="13130" customFormat="false" ht="15" hidden="false" customHeight="true" outlineLevel="0" collapsed="false"/>
    <row r="13131" customFormat="false" ht="15" hidden="false" customHeight="true" outlineLevel="0" collapsed="false"/>
    <row r="13132" customFormat="false" ht="15" hidden="false" customHeight="true" outlineLevel="0" collapsed="false"/>
    <row r="13133" customFormat="false" ht="15" hidden="false" customHeight="true" outlineLevel="0" collapsed="false"/>
    <row r="13134" customFormat="false" ht="15" hidden="false" customHeight="true" outlineLevel="0" collapsed="false"/>
    <row r="13135" customFormat="false" ht="15" hidden="false" customHeight="true" outlineLevel="0" collapsed="false"/>
    <row r="13136" customFormat="false" ht="15" hidden="false" customHeight="true" outlineLevel="0" collapsed="false"/>
    <row r="13137" customFormat="false" ht="15" hidden="false" customHeight="true" outlineLevel="0" collapsed="false"/>
    <row r="13138" customFormat="false" ht="15" hidden="false" customHeight="true" outlineLevel="0" collapsed="false"/>
    <row r="13139" customFormat="false" ht="15" hidden="false" customHeight="true" outlineLevel="0" collapsed="false"/>
    <row r="13140" customFormat="false" ht="15" hidden="false" customHeight="true" outlineLevel="0" collapsed="false"/>
    <row r="13141" customFormat="false" ht="15" hidden="false" customHeight="true" outlineLevel="0" collapsed="false"/>
    <row r="13142" customFormat="false" ht="15" hidden="false" customHeight="true" outlineLevel="0" collapsed="false"/>
    <row r="13143" customFormat="false" ht="15" hidden="false" customHeight="true" outlineLevel="0" collapsed="false"/>
    <row r="13144" customFormat="false" ht="15" hidden="false" customHeight="true" outlineLevel="0" collapsed="false"/>
    <row r="13145" customFormat="false" ht="15" hidden="false" customHeight="true" outlineLevel="0" collapsed="false"/>
    <row r="13146" customFormat="false" ht="15" hidden="false" customHeight="true" outlineLevel="0" collapsed="false"/>
    <row r="13147" customFormat="false" ht="15" hidden="false" customHeight="true" outlineLevel="0" collapsed="false"/>
    <row r="13148" customFormat="false" ht="15" hidden="false" customHeight="true" outlineLevel="0" collapsed="false"/>
    <row r="13149" customFormat="false" ht="15" hidden="false" customHeight="true" outlineLevel="0" collapsed="false"/>
    <row r="13150" customFormat="false" ht="15" hidden="false" customHeight="true" outlineLevel="0" collapsed="false"/>
    <row r="13151" customFormat="false" ht="15" hidden="false" customHeight="true" outlineLevel="0" collapsed="false"/>
    <row r="13152" customFormat="false" ht="15" hidden="false" customHeight="true" outlineLevel="0" collapsed="false"/>
    <row r="13153" customFormat="false" ht="15" hidden="false" customHeight="true" outlineLevel="0" collapsed="false"/>
    <row r="13154" customFormat="false" ht="15" hidden="false" customHeight="true" outlineLevel="0" collapsed="false"/>
    <row r="13155" customFormat="false" ht="15" hidden="false" customHeight="true" outlineLevel="0" collapsed="false"/>
    <row r="13156" customFormat="false" ht="15" hidden="false" customHeight="true" outlineLevel="0" collapsed="false"/>
    <row r="13157" customFormat="false" ht="15" hidden="false" customHeight="true" outlineLevel="0" collapsed="false"/>
    <row r="13158" customFormat="false" ht="15" hidden="false" customHeight="true" outlineLevel="0" collapsed="false"/>
    <row r="13159" customFormat="false" ht="15" hidden="false" customHeight="true" outlineLevel="0" collapsed="false"/>
    <row r="13160" customFormat="false" ht="15" hidden="false" customHeight="true" outlineLevel="0" collapsed="false"/>
    <row r="13161" customFormat="false" ht="15" hidden="false" customHeight="true" outlineLevel="0" collapsed="false"/>
    <row r="13162" customFormat="false" ht="15" hidden="false" customHeight="true" outlineLevel="0" collapsed="false"/>
    <row r="13163" customFormat="false" ht="15" hidden="false" customHeight="true" outlineLevel="0" collapsed="false"/>
    <row r="13164" customFormat="false" ht="15" hidden="false" customHeight="true" outlineLevel="0" collapsed="false"/>
    <row r="13165" customFormat="false" ht="15" hidden="false" customHeight="true" outlineLevel="0" collapsed="false"/>
    <row r="13166" customFormat="false" ht="15" hidden="false" customHeight="true" outlineLevel="0" collapsed="false"/>
    <row r="13167" customFormat="false" ht="15" hidden="false" customHeight="true" outlineLevel="0" collapsed="false"/>
    <row r="13168" customFormat="false" ht="15" hidden="false" customHeight="true" outlineLevel="0" collapsed="false"/>
    <row r="13169" customFormat="false" ht="15" hidden="false" customHeight="true" outlineLevel="0" collapsed="false"/>
    <row r="13170" customFormat="false" ht="15" hidden="false" customHeight="true" outlineLevel="0" collapsed="false"/>
    <row r="13171" customFormat="false" ht="15" hidden="false" customHeight="true" outlineLevel="0" collapsed="false"/>
    <row r="13172" customFormat="false" ht="15" hidden="false" customHeight="true" outlineLevel="0" collapsed="false"/>
    <row r="13173" customFormat="false" ht="15" hidden="false" customHeight="true" outlineLevel="0" collapsed="false"/>
    <row r="13174" customFormat="false" ht="15" hidden="false" customHeight="true" outlineLevel="0" collapsed="false"/>
    <row r="13175" customFormat="false" ht="15" hidden="false" customHeight="true" outlineLevel="0" collapsed="false"/>
    <row r="13176" customFormat="false" ht="15" hidden="false" customHeight="true" outlineLevel="0" collapsed="false"/>
    <row r="13177" customFormat="false" ht="15" hidden="false" customHeight="true" outlineLevel="0" collapsed="false"/>
    <row r="13178" customFormat="false" ht="15" hidden="false" customHeight="true" outlineLevel="0" collapsed="false"/>
    <row r="13179" customFormat="false" ht="15" hidden="false" customHeight="true" outlineLevel="0" collapsed="false"/>
    <row r="13180" customFormat="false" ht="15" hidden="false" customHeight="true" outlineLevel="0" collapsed="false"/>
    <row r="13181" customFormat="false" ht="15" hidden="false" customHeight="true" outlineLevel="0" collapsed="false"/>
    <row r="13182" customFormat="false" ht="15" hidden="false" customHeight="true" outlineLevel="0" collapsed="false"/>
    <row r="13183" customFormat="false" ht="15" hidden="false" customHeight="true" outlineLevel="0" collapsed="false"/>
    <row r="13184" customFormat="false" ht="15" hidden="false" customHeight="true" outlineLevel="0" collapsed="false"/>
    <row r="13185" customFormat="false" ht="15" hidden="false" customHeight="true" outlineLevel="0" collapsed="false"/>
    <row r="13186" customFormat="false" ht="15" hidden="false" customHeight="true" outlineLevel="0" collapsed="false"/>
    <row r="13187" customFormat="false" ht="15" hidden="false" customHeight="true" outlineLevel="0" collapsed="false"/>
    <row r="13188" customFormat="false" ht="15" hidden="false" customHeight="true" outlineLevel="0" collapsed="false"/>
    <row r="13189" customFormat="false" ht="15" hidden="false" customHeight="true" outlineLevel="0" collapsed="false"/>
    <row r="13190" customFormat="false" ht="15" hidden="false" customHeight="true" outlineLevel="0" collapsed="false"/>
    <row r="13191" customFormat="false" ht="15" hidden="false" customHeight="true" outlineLevel="0" collapsed="false"/>
    <row r="13192" customFormat="false" ht="15" hidden="false" customHeight="true" outlineLevel="0" collapsed="false"/>
    <row r="13193" customFormat="false" ht="15" hidden="false" customHeight="true" outlineLevel="0" collapsed="false"/>
    <row r="13194" customFormat="false" ht="15" hidden="false" customHeight="true" outlineLevel="0" collapsed="false"/>
    <row r="13195" customFormat="false" ht="15" hidden="false" customHeight="true" outlineLevel="0" collapsed="false"/>
    <row r="13196" customFormat="false" ht="15" hidden="false" customHeight="true" outlineLevel="0" collapsed="false"/>
    <row r="13197" customFormat="false" ht="15" hidden="false" customHeight="true" outlineLevel="0" collapsed="false"/>
    <row r="13198" customFormat="false" ht="15" hidden="false" customHeight="true" outlineLevel="0" collapsed="false"/>
    <row r="13199" customFormat="false" ht="15" hidden="false" customHeight="true" outlineLevel="0" collapsed="false"/>
    <row r="13200" customFormat="false" ht="15" hidden="false" customHeight="true" outlineLevel="0" collapsed="false"/>
    <row r="13201" customFormat="false" ht="15" hidden="false" customHeight="true" outlineLevel="0" collapsed="false"/>
    <row r="13202" customFormat="false" ht="15" hidden="false" customHeight="true" outlineLevel="0" collapsed="false"/>
    <row r="13203" customFormat="false" ht="15" hidden="false" customHeight="true" outlineLevel="0" collapsed="false"/>
    <row r="13204" customFormat="false" ht="15" hidden="false" customHeight="true" outlineLevel="0" collapsed="false"/>
    <row r="13205" customFormat="false" ht="15" hidden="false" customHeight="true" outlineLevel="0" collapsed="false"/>
    <row r="13206" customFormat="false" ht="15" hidden="false" customHeight="true" outlineLevel="0" collapsed="false"/>
    <row r="13207" customFormat="false" ht="15" hidden="false" customHeight="true" outlineLevel="0" collapsed="false"/>
    <row r="13208" customFormat="false" ht="15" hidden="false" customHeight="true" outlineLevel="0" collapsed="false"/>
    <row r="13209" customFormat="false" ht="15" hidden="false" customHeight="true" outlineLevel="0" collapsed="false"/>
    <row r="13210" customFormat="false" ht="15" hidden="false" customHeight="true" outlineLevel="0" collapsed="false"/>
    <row r="13211" customFormat="false" ht="15" hidden="false" customHeight="true" outlineLevel="0" collapsed="false"/>
    <row r="13212" customFormat="false" ht="15" hidden="false" customHeight="true" outlineLevel="0" collapsed="false"/>
    <row r="13213" customFormat="false" ht="15" hidden="false" customHeight="true" outlineLevel="0" collapsed="false"/>
    <row r="13214" customFormat="false" ht="15" hidden="false" customHeight="true" outlineLevel="0" collapsed="false"/>
    <row r="13215" customFormat="false" ht="15" hidden="false" customHeight="true" outlineLevel="0" collapsed="false"/>
    <row r="13216" customFormat="false" ht="15" hidden="false" customHeight="true" outlineLevel="0" collapsed="false"/>
    <row r="13217" customFormat="false" ht="15" hidden="false" customHeight="true" outlineLevel="0" collapsed="false"/>
    <row r="13218" customFormat="false" ht="15" hidden="false" customHeight="true" outlineLevel="0" collapsed="false"/>
    <row r="13219" customFormat="false" ht="15" hidden="false" customHeight="true" outlineLevel="0" collapsed="false"/>
    <row r="13220" customFormat="false" ht="15" hidden="false" customHeight="true" outlineLevel="0" collapsed="false"/>
    <row r="13221" customFormat="false" ht="15" hidden="false" customHeight="true" outlineLevel="0" collapsed="false"/>
    <row r="13222" customFormat="false" ht="15" hidden="false" customHeight="true" outlineLevel="0" collapsed="false"/>
    <row r="13223" customFormat="false" ht="15" hidden="false" customHeight="true" outlineLevel="0" collapsed="false"/>
    <row r="13224" customFormat="false" ht="15" hidden="false" customHeight="true" outlineLevel="0" collapsed="false"/>
    <row r="13225" customFormat="false" ht="15" hidden="false" customHeight="true" outlineLevel="0" collapsed="false"/>
    <row r="13226" customFormat="false" ht="15" hidden="false" customHeight="true" outlineLevel="0" collapsed="false"/>
    <row r="13227" customFormat="false" ht="15" hidden="false" customHeight="true" outlineLevel="0" collapsed="false"/>
    <row r="13228" customFormat="false" ht="15" hidden="false" customHeight="true" outlineLevel="0" collapsed="false"/>
    <row r="13229" customFormat="false" ht="15" hidden="false" customHeight="true" outlineLevel="0" collapsed="false"/>
    <row r="13230" customFormat="false" ht="15" hidden="false" customHeight="true" outlineLevel="0" collapsed="false"/>
    <row r="13231" customFormat="false" ht="15" hidden="false" customHeight="true" outlineLevel="0" collapsed="false"/>
    <row r="13232" customFormat="false" ht="15" hidden="false" customHeight="true" outlineLevel="0" collapsed="false"/>
    <row r="13233" customFormat="false" ht="15" hidden="false" customHeight="true" outlineLevel="0" collapsed="false"/>
    <row r="13234" customFormat="false" ht="15" hidden="false" customHeight="true" outlineLevel="0" collapsed="false"/>
    <row r="13235" customFormat="false" ht="15" hidden="false" customHeight="true" outlineLevel="0" collapsed="false"/>
    <row r="13236" customFormat="false" ht="15" hidden="false" customHeight="true" outlineLevel="0" collapsed="false"/>
    <row r="13237" customFormat="false" ht="15" hidden="false" customHeight="true" outlineLevel="0" collapsed="false"/>
    <row r="13238" customFormat="false" ht="15" hidden="false" customHeight="true" outlineLevel="0" collapsed="false"/>
    <row r="13239" customFormat="false" ht="15" hidden="false" customHeight="true" outlineLevel="0" collapsed="false"/>
    <row r="13240" customFormat="false" ht="15" hidden="false" customHeight="true" outlineLevel="0" collapsed="false"/>
    <row r="13241" customFormat="false" ht="15" hidden="false" customHeight="true" outlineLevel="0" collapsed="false"/>
    <row r="13242" customFormat="false" ht="15" hidden="false" customHeight="true" outlineLevel="0" collapsed="false"/>
    <row r="13243" customFormat="false" ht="15" hidden="false" customHeight="true" outlineLevel="0" collapsed="false"/>
    <row r="13244" customFormat="false" ht="15" hidden="false" customHeight="true" outlineLevel="0" collapsed="false"/>
    <row r="13245" customFormat="false" ht="15" hidden="false" customHeight="true" outlineLevel="0" collapsed="false"/>
    <row r="13246" customFormat="false" ht="15" hidden="false" customHeight="true" outlineLevel="0" collapsed="false"/>
    <row r="13247" customFormat="false" ht="15" hidden="false" customHeight="true" outlineLevel="0" collapsed="false"/>
    <row r="13248" customFormat="false" ht="15" hidden="false" customHeight="true" outlineLevel="0" collapsed="false"/>
    <row r="13249" customFormat="false" ht="15" hidden="false" customHeight="true" outlineLevel="0" collapsed="false"/>
    <row r="13250" customFormat="false" ht="15" hidden="false" customHeight="true" outlineLevel="0" collapsed="false"/>
    <row r="13251" customFormat="false" ht="15" hidden="false" customHeight="true" outlineLevel="0" collapsed="false"/>
    <row r="13252" customFormat="false" ht="15" hidden="false" customHeight="true" outlineLevel="0" collapsed="false"/>
    <row r="13253" customFormat="false" ht="15" hidden="false" customHeight="true" outlineLevel="0" collapsed="false"/>
    <row r="13254" customFormat="false" ht="15" hidden="false" customHeight="true" outlineLevel="0" collapsed="false"/>
    <row r="13255" customFormat="false" ht="15" hidden="false" customHeight="true" outlineLevel="0" collapsed="false"/>
    <row r="13256" customFormat="false" ht="15" hidden="false" customHeight="true" outlineLevel="0" collapsed="false"/>
    <row r="13257" customFormat="false" ht="15" hidden="false" customHeight="true" outlineLevel="0" collapsed="false"/>
    <row r="13258" customFormat="false" ht="15" hidden="false" customHeight="true" outlineLevel="0" collapsed="false"/>
    <row r="13259" customFormat="false" ht="15" hidden="false" customHeight="true" outlineLevel="0" collapsed="false"/>
    <row r="13260" customFormat="false" ht="15" hidden="false" customHeight="true" outlineLevel="0" collapsed="false"/>
    <row r="13261" customFormat="false" ht="15" hidden="false" customHeight="true" outlineLevel="0" collapsed="false"/>
    <row r="13262" customFormat="false" ht="15" hidden="false" customHeight="true" outlineLevel="0" collapsed="false"/>
    <row r="13263" customFormat="false" ht="15" hidden="false" customHeight="true" outlineLevel="0" collapsed="false"/>
    <row r="13264" customFormat="false" ht="15" hidden="false" customHeight="true" outlineLevel="0" collapsed="false"/>
    <row r="13265" customFormat="false" ht="15" hidden="false" customHeight="true" outlineLevel="0" collapsed="false"/>
    <row r="13266" customFormat="false" ht="15" hidden="false" customHeight="true" outlineLevel="0" collapsed="false"/>
    <row r="13267" customFormat="false" ht="15" hidden="false" customHeight="true" outlineLevel="0" collapsed="false"/>
    <row r="13268" customFormat="false" ht="15" hidden="false" customHeight="true" outlineLevel="0" collapsed="false"/>
    <row r="13269" customFormat="false" ht="15" hidden="false" customHeight="true" outlineLevel="0" collapsed="false"/>
    <row r="13270" customFormat="false" ht="15" hidden="false" customHeight="true" outlineLevel="0" collapsed="false"/>
    <row r="13271" customFormat="false" ht="15" hidden="false" customHeight="true" outlineLevel="0" collapsed="false"/>
    <row r="13272" customFormat="false" ht="15" hidden="false" customHeight="true" outlineLevel="0" collapsed="false"/>
    <row r="13273" customFormat="false" ht="15" hidden="false" customHeight="true" outlineLevel="0" collapsed="false"/>
    <row r="13274" customFormat="false" ht="15" hidden="false" customHeight="true" outlineLevel="0" collapsed="false"/>
    <row r="13275" customFormat="false" ht="15" hidden="false" customHeight="true" outlineLevel="0" collapsed="false"/>
    <row r="13276" customFormat="false" ht="15" hidden="false" customHeight="true" outlineLevel="0" collapsed="false"/>
    <row r="13277" customFormat="false" ht="15" hidden="false" customHeight="true" outlineLevel="0" collapsed="false"/>
    <row r="13278" customFormat="false" ht="15" hidden="false" customHeight="true" outlineLevel="0" collapsed="false"/>
    <row r="13279" customFormat="false" ht="15" hidden="false" customHeight="true" outlineLevel="0" collapsed="false"/>
    <row r="13280" customFormat="false" ht="15" hidden="false" customHeight="true" outlineLevel="0" collapsed="false"/>
    <row r="13281" customFormat="false" ht="15" hidden="false" customHeight="true" outlineLevel="0" collapsed="false"/>
    <row r="13282" customFormat="false" ht="15" hidden="false" customHeight="true" outlineLevel="0" collapsed="false"/>
    <row r="13283" customFormat="false" ht="15" hidden="false" customHeight="true" outlineLevel="0" collapsed="false"/>
    <row r="13284" customFormat="false" ht="15" hidden="false" customHeight="true" outlineLevel="0" collapsed="false"/>
    <row r="13285" customFormat="false" ht="15" hidden="false" customHeight="true" outlineLevel="0" collapsed="false"/>
    <row r="13286" customFormat="false" ht="15" hidden="false" customHeight="true" outlineLevel="0" collapsed="false"/>
    <row r="13287" customFormat="false" ht="15" hidden="false" customHeight="true" outlineLevel="0" collapsed="false"/>
    <row r="13288" customFormat="false" ht="15" hidden="false" customHeight="true" outlineLevel="0" collapsed="false"/>
    <row r="13289" customFormat="false" ht="15" hidden="false" customHeight="true" outlineLevel="0" collapsed="false"/>
    <row r="13290" customFormat="false" ht="15" hidden="false" customHeight="true" outlineLevel="0" collapsed="false"/>
    <row r="13291" customFormat="false" ht="15" hidden="false" customHeight="true" outlineLevel="0" collapsed="false"/>
    <row r="13292" customFormat="false" ht="15" hidden="false" customHeight="true" outlineLevel="0" collapsed="false"/>
    <row r="13293" customFormat="false" ht="15" hidden="false" customHeight="true" outlineLevel="0" collapsed="false"/>
    <row r="13294" customFormat="false" ht="15" hidden="false" customHeight="true" outlineLevel="0" collapsed="false"/>
    <row r="13295" customFormat="false" ht="15" hidden="false" customHeight="true" outlineLevel="0" collapsed="false"/>
    <row r="13296" customFormat="false" ht="15" hidden="false" customHeight="true" outlineLevel="0" collapsed="false"/>
    <row r="13297" customFormat="false" ht="15" hidden="false" customHeight="true" outlineLevel="0" collapsed="false"/>
    <row r="13298" customFormat="false" ht="15" hidden="false" customHeight="true" outlineLevel="0" collapsed="false"/>
    <row r="13299" customFormat="false" ht="15" hidden="false" customHeight="true" outlineLevel="0" collapsed="false"/>
    <row r="13300" customFormat="false" ht="15" hidden="false" customHeight="true" outlineLevel="0" collapsed="false"/>
    <row r="13301" customFormat="false" ht="15" hidden="false" customHeight="true" outlineLevel="0" collapsed="false"/>
    <row r="13302" customFormat="false" ht="15" hidden="false" customHeight="true" outlineLevel="0" collapsed="false"/>
    <row r="13303" customFormat="false" ht="15" hidden="false" customHeight="true" outlineLevel="0" collapsed="false"/>
    <row r="13304" customFormat="false" ht="15" hidden="false" customHeight="true" outlineLevel="0" collapsed="false"/>
    <row r="13305" customFormat="false" ht="15" hidden="false" customHeight="true" outlineLevel="0" collapsed="false"/>
    <row r="13306" customFormat="false" ht="15" hidden="false" customHeight="true" outlineLevel="0" collapsed="false"/>
    <row r="13307" customFormat="false" ht="15" hidden="false" customHeight="true" outlineLevel="0" collapsed="false"/>
    <row r="13308" customFormat="false" ht="15" hidden="false" customHeight="true" outlineLevel="0" collapsed="false"/>
    <row r="13309" customFormat="false" ht="15" hidden="false" customHeight="true" outlineLevel="0" collapsed="false"/>
    <row r="13310" customFormat="false" ht="15" hidden="false" customHeight="true" outlineLevel="0" collapsed="false"/>
    <row r="13311" customFormat="false" ht="15" hidden="false" customHeight="true" outlineLevel="0" collapsed="false"/>
    <row r="13312" customFormat="false" ht="15" hidden="false" customHeight="true" outlineLevel="0" collapsed="false"/>
    <row r="13313" customFormat="false" ht="15" hidden="false" customHeight="true" outlineLevel="0" collapsed="false"/>
    <row r="13314" customFormat="false" ht="15" hidden="false" customHeight="true" outlineLevel="0" collapsed="false"/>
    <row r="13315" customFormat="false" ht="15" hidden="false" customHeight="true" outlineLevel="0" collapsed="false"/>
    <row r="13316" customFormat="false" ht="15" hidden="false" customHeight="true" outlineLevel="0" collapsed="false"/>
    <row r="13317" customFormat="false" ht="15" hidden="false" customHeight="true" outlineLevel="0" collapsed="false"/>
    <row r="13318" customFormat="false" ht="15" hidden="false" customHeight="true" outlineLevel="0" collapsed="false"/>
    <row r="13319" customFormat="false" ht="15" hidden="false" customHeight="true" outlineLevel="0" collapsed="false"/>
    <row r="13320" customFormat="false" ht="15" hidden="false" customHeight="true" outlineLevel="0" collapsed="false"/>
    <row r="13321" customFormat="false" ht="15" hidden="false" customHeight="true" outlineLevel="0" collapsed="false"/>
    <row r="13322" customFormat="false" ht="15" hidden="false" customHeight="true" outlineLevel="0" collapsed="false"/>
    <row r="13323" customFormat="false" ht="15" hidden="false" customHeight="true" outlineLevel="0" collapsed="false"/>
    <row r="13324" customFormat="false" ht="15" hidden="false" customHeight="true" outlineLevel="0" collapsed="false"/>
    <row r="13325" customFormat="false" ht="15" hidden="false" customHeight="true" outlineLevel="0" collapsed="false"/>
    <row r="13326" customFormat="false" ht="15" hidden="false" customHeight="true" outlineLevel="0" collapsed="false"/>
    <row r="13327" customFormat="false" ht="15" hidden="false" customHeight="true" outlineLevel="0" collapsed="false"/>
    <row r="13328" customFormat="false" ht="15" hidden="false" customHeight="true" outlineLevel="0" collapsed="false"/>
    <row r="13329" customFormat="false" ht="15" hidden="false" customHeight="true" outlineLevel="0" collapsed="false"/>
    <row r="13330" customFormat="false" ht="15" hidden="false" customHeight="true" outlineLevel="0" collapsed="false"/>
    <row r="13331" customFormat="false" ht="15" hidden="false" customHeight="true" outlineLevel="0" collapsed="false"/>
    <row r="13332" customFormat="false" ht="15" hidden="false" customHeight="true" outlineLevel="0" collapsed="false"/>
    <row r="13333" customFormat="false" ht="15" hidden="false" customHeight="true" outlineLevel="0" collapsed="false"/>
    <row r="13334" customFormat="false" ht="15" hidden="false" customHeight="true" outlineLevel="0" collapsed="false"/>
    <row r="13335" customFormat="false" ht="15" hidden="false" customHeight="true" outlineLevel="0" collapsed="false"/>
    <row r="13336" customFormat="false" ht="15" hidden="false" customHeight="true" outlineLevel="0" collapsed="false"/>
    <row r="13337" customFormat="false" ht="15" hidden="false" customHeight="true" outlineLevel="0" collapsed="false"/>
    <row r="13338" customFormat="false" ht="15" hidden="false" customHeight="true" outlineLevel="0" collapsed="false"/>
    <row r="13339" customFormat="false" ht="15" hidden="false" customHeight="true" outlineLevel="0" collapsed="false"/>
    <row r="13340" customFormat="false" ht="15" hidden="false" customHeight="true" outlineLevel="0" collapsed="false"/>
    <row r="13341" customFormat="false" ht="15" hidden="false" customHeight="true" outlineLevel="0" collapsed="false"/>
    <row r="13342" customFormat="false" ht="15" hidden="false" customHeight="true" outlineLevel="0" collapsed="false"/>
    <row r="13343" customFormat="false" ht="15" hidden="false" customHeight="true" outlineLevel="0" collapsed="false"/>
    <row r="13344" customFormat="false" ht="15" hidden="false" customHeight="true" outlineLevel="0" collapsed="false"/>
    <row r="13345" customFormat="false" ht="15" hidden="false" customHeight="true" outlineLevel="0" collapsed="false"/>
    <row r="13346" customFormat="false" ht="15" hidden="false" customHeight="true" outlineLevel="0" collapsed="false"/>
    <row r="13347" customFormat="false" ht="15" hidden="false" customHeight="true" outlineLevel="0" collapsed="false"/>
    <row r="13348" customFormat="false" ht="15" hidden="false" customHeight="true" outlineLevel="0" collapsed="false"/>
    <row r="13349" customFormat="false" ht="15" hidden="false" customHeight="true" outlineLevel="0" collapsed="false"/>
    <row r="13350" customFormat="false" ht="15" hidden="false" customHeight="true" outlineLevel="0" collapsed="false"/>
    <row r="13351" customFormat="false" ht="15" hidden="false" customHeight="true" outlineLevel="0" collapsed="false"/>
    <row r="13352" customFormat="false" ht="15" hidden="false" customHeight="true" outlineLevel="0" collapsed="false"/>
    <row r="13353" customFormat="false" ht="15" hidden="false" customHeight="true" outlineLevel="0" collapsed="false"/>
    <row r="13354" customFormat="false" ht="15" hidden="false" customHeight="true" outlineLevel="0" collapsed="false"/>
    <row r="13355" customFormat="false" ht="15" hidden="false" customHeight="true" outlineLevel="0" collapsed="false"/>
    <row r="13356" customFormat="false" ht="15" hidden="false" customHeight="true" outlineLevel="0" collapsed="false"/>
    <row r="13357" customFormat="false" ht="15" hidden="false" customHeight="true" outlineLevel="0" collapsed="false"/>
    <row r="13358" customFormat="false" ht="15" hidden="false" customHeight="true" outlineLevel="0" collapsed="false"/>
    <row r="13359" customFormat="false" ht="15" hidden="false" customHeight="true" outlineLevel="0" collapsed="false"/>
    <row r="13360" customFormat="false" ht="15" hidden="false" customHeight="true" outlineLevel="0" collapsed="false"/>
    <row r="13361" customFormat="false" ht="15" hidden="false" customHeight="true" outlineLevel="0" collapsed="false"/>
    <row r="13362" customFormat="false" ht="15" hidden="false" customHeight="true" outlineLevel="0" collapsed="false"/>
    <row r="13363" customFormat="false" ht="15" hidden="false" customHeight="true" outlineLevel="0" collapsed="false"/>
    <row r="13364" customFormat="false" ht="15" hidden="false" customHeight="true" outlineLevel="0" collapsed="false"/>
    <row r="13365" customFormat="false" ht="15" hidden="false" customHeight="true" outlineLevel="0" collapsed="false"/>
    <row r="13366" customFormat="false" ht="15" hidden="false" customHeight="true" outlineLevel="0" collapsed="false"/>
    <row r="13367" customFormat="false" ht="15" hidden="false" customHeight="true" outlineLevel="0" collapsed="false"/>
    <row r="13368" customFormat="false" ht="15" hidden="false" customHeight="true" outlineLevel="0" collapsed="false"/>
    <row r="13369" customFormat="false" ht="15" hidden="false" customHeight="true" outlineLevel="0" collapsed="false"/>
    <row r="13370" customFormat="false" ht="15" hidden="false" customHeight="true" outlineLevel="0" collapsed="false"/>
    <row r="13371" customFormat="false" ht="15" hidden="false" customHeight="true" outlineLevel="0" collapsed="false"/>
    <row r="13372" customFormat="false" ht="15" hidden="false" customHeight="true" outlineLevel="0" collapsed="false"/>
    <row r="13373" customFormat="false" ht="15" hidden="false" customHeight="true" outlineLevel="0" collapsed="false"/>
    <row r="13374" customFormat="false" ht="15" hidden="false" customHeight="true" outlineLevel="0" collapsed="false"/>
    <row r="13375" customFormat="false" ht="15" hidden="false" customHeight="true" outlineLevel="0" collapsed="false"/>
    <row r="13376" customFormat="false" ht="15" hidden="false" customHeight="true" outlineLevel="0" collapsed="false"/>
    <row r="13377" customFormat="false" ht="15" hidden="false" customHeight="true" outlineLevel="0" collapsed="false"/>
    <row r="13378" customFormat="false" ht="15" hidden="false" customHeight="true" outlineLevel="0" collapsed="false"/>
    <row r="13379" customFormat="false" ht="15" hidden="false" customHeight="true" outlineLevel="0" collapsed="false"/>
    <row r="13380" customFormat="false" ht="15" hidden="false" customHeight="true" outlineLevel="0" collapsed="false"/>
    <row r="13381" customFormat="false" ht="15" hidden="false" customHeight="true" outlineLevel="0" collapsed="false"/>
    <row r="13382" customFormat="false" ht="15" hidden="false" customHeight="true" outlineLevel="0" collapsed="false"/>
    <row r="13383" customFormat="false" ht="15" hidden="false" customHeight="true" outlineLevel="0" collapsed="false"/>
    <row r="13384" customFormat="false" ht="15" hidden="false" customHeight="true" outlineLevel="0" collapsed="false"/>
    <row r="13385" customFormat="false" ht="15" hidden="false" customHeight="true" outlineLevel="0" collapsed="false"/>
    <row r="13386" customFormat="false" ht="15" hidden="false" customHeight="true" outlineLevel="0" collapsed="false"/>
    <row r="13387" customFormat="false" ht="15" hidden="false" customHeight="true" outlineLevel="0" collapsed="false"/>
    <row r="13388" customFormat="false" ht="15" hidden="false" customHeight="true" outlineLevel="0" collapsed="false"/>
    <row r="13389" customFormat="false" ht="15" hidden="false" customHeight="true" outlineLevel="0" collapsed="false"/>
    <row r="13390" customFormat="false" ht="15" hidden="false" customHeight="true" outlineLevel="0" collapsed="false"/>
    <row r="13391" customFormat="false" ht="15" hidden="false" customHeight="true" outlineLevel="0" collapsed="false"/>
    <row r="13392" customFormat="false" ht="15" hidden="false" customHeight="true" outlineLevel="0" collapsed="false"/>
    <row r="13393" customFormat="false" ht="15" hidden="false" customHeight="true" outlineLevel="0" collapsed="false"/>
    <row r="13394" customFormat="false" ht="15" hidden="false" customHeight="true" outlineLevel="0" collapsed="false"/>
    <row r="13395" customFormat="false" ht="15" hidden="false" customHeight="true" outlineLevel="0" collapsed="false"/>
    <row r="13396" customFormat="false" ht="15" hidden="false" customHeight="true" outlineLevel="0" collapsed="false"/>
    <row r="13397" customFormat="false" ht="15" hidden="false" customHeight="true" outlineLevel="0" collapsed="false"/>
    <row r="13398" customFormat="false" ht="15" hidden="false" customHeight="true" outlineLevel="0" collapsed="false"/>
    <row r="13399" customFormat="false" ht="15" hidden="false" customHeight="true" outlineLevel="0" collapsed="false"/>
    <row r="13400" customFormat="false" ht="15" hidden="false" customHeight="true" outlineLevel="0" collapsed="false"/>
    <row r="13401" customFormat="false" ht="15" hidden="false" customHeight="true" outlineLevel="0" collapsed="false"/>
    <row r="13402" customFormat="false" ht="15" hidden="false" customHeight="true" outlineLevel="0" collapsed="false"/>
    <row r="13403" customFormat="false" ht="15" hidden="false" customHeight="true" outlineLevel="0" collapsed="false"/>
    <row r="13404" customFormat="false" ht="15" hidden="false" customHeight="true" outlineLevel="0" collapsed="false"/>
    <row r="13405" customFormat="false" ht="15" hidden="false" customHeight="true" outlineLevel="0" collapsed="false"/>
    <row r="13406" customFormat="false" ht="15" hidden="false" customHeight="true" outlineLevel="0" collapsed="false"/>
    <row r="13407" customFormat="false" ht="15" hidden="false" customHeight="true" outlineLevel="0" collapsed="false"/>
    <row r="13408" customFormat="false" ht="15" hidden="false" customHeight="true" outlineLevel="0" collapsed="false"/>
    <row r="13409" customFormat="false" ht="15" hidden="false" customHeight="true" outlineLevel="0" collapsed="false"/>
    <row r="13410" customFormat="false" ht="15" hidden="false" customHeight="true" outlineLevel="0" collapsed="false"/>
    <row r="13411" customFormat="false" ht="15" hidden="false" customHeight="true" outlineLevel="0" collapsed="false"/>
    <row r="13412" customFormat="false" ht="15" hidden="false" customHeight="true" outlineLevel="0" collapsed="false"/>
    <row r="13413" customFormat="false" ht="15" hidden="false" customHeight="true" outlineLevel="0" collapsed="false"/>
    <row r="13414" customFormat="false" ht="15" hidden="false" customHeight="true" outlineLevel="0" collapsed="false"/>
    <row r="13415" customFormat="false" ht="15" hidden="false" customHeight="true" outlineLevel="0" collapsed="false"/>
    <row r="13416" customFormat="false" ht="15" hidden="false" customHeight="true" outlineLevel="0" collapsed="false"/>
    <row r="13417" customFormat="false" ht="15" hidden="false" customHeight="true" outlineLevel="0" collapsed="false"/>
    <row r="13418" customFormat="false" ht="15" hidden="false" customHeight="true" outlineLevel="0" collapsed="false"/>
    <row r="13419" customFormat="false" ht="15" hidden="false" customHeight="true" outlineLevel="0" collapsed="false"/>
    <row r="13420" customFormat="false" ht="15" hidden="false" customHeight="true" outlineLevel="0" collapsed="false"/>
    <row r="13421" customFormat="false" ht="15" hidden="false" customHeight="true" outlineLevel="0" collapsed="false"/>
    <row r="13422" customFormat="false" ht="15" hidden="false" customHeight="true" outlineLevel="0" collapsed="false"/>
    <row r="13423" customFormat="false" ht="15" hidden="false" customHeight="true" outlineLevel="0" collapsed="false"/>
    <row r="13424" customFormat="false" ht="15" hidden="false" customHeight="true" outlineLevel="0" collapsed="false"/>
    <row r="13425" customFormat="false" ht="15" hidden="false" customHeight="true" outlineLevel="0" collapsed="false"/>
    <row r="13426" customFormat="false" ht="15" hidden="false" customHeight="true" outlineLevel="0" collapsed="false"/>
    <row r="13427" customFormat="false" ht="15" hidden="false" customHeight="true" outlineLevel="0" collapsed="false"/>
    <row r="13428" customFormat="false" ht="15" hidden="false" customHeight="true" outlineLevel="0" collapsed="false"/>
    <row r="13429" customFormat="false" ht="15" hidden="false" customHeight="true" outlineLevel="0" collapsed="false"/>
    <row r="13430" customFormat="false" ht="15" hidden="false" customHeight="true" outlineLevel="0" collapsed="false"/>
    <row r="13431" customFormat="false" ht="15" hidden="false" customHeight="true" outlineLevel="0" collapsed="false"/>
    <row r="13432" customFormat="false" ht="15" hidden="false" customHeight="true" outlineLevel="0" collapsed="false"/>
    <row r="13433" customFormat="false" ht="15" hidden="false" customHeight="true" outlineLevel="0" collapsed="false"/>
    <row r="13434" customFormat="false" ht="15" hidden="false" customHeight="true" outlineLevel="0" collapsed="false"/>
    <row r="13435" customFormat="false" ht="15" hidden="false" customHeight="true" outlineLevel="0" collapsed="false"/>
    <row r="13436" customFormat="false" ht="15" hidden="false" customHeight="true" outlineLevel="0" collapsed="false"/>
    <row r="13437" customFormat="false" ht="15" hidden="false" customHeight="true" outlineLevel="0" collapsed="false"/>
    <row r="13438" customFormat="false" ht="15" hidden="false" customHeight="true" outlineLevel="0" collapsed="false"/>
    <row r="13439" customFormat="false" ht="15" hidden="false" customHeight="true" outlineLevel="0" collapsed="false"/>
    <row r="13440" customFormat="false" ht="15" hidden="false" customHeight="true" outlineLevel="0" collapsed="false"/>
    <row r="13441" customFormat="false" ht="15" hidden="false" customHeight="true" outlineLevel="0" collapsed="false"/>
    <row r="13442" customFormat="false" ht="15" hidden="false" customHeight="true" outlineLevel="0" collapsed="false"/>
    <row r="13443" customFormat="false" ht="15" hidden="false" customHeight="true" outlineLevel="0" collapsed="false"/>
    <row r="13444" customFormat="false" ht="15" hidden="false" customHeight="true" outlineLevel="0" collapsed="false"/>
    <row r="13445" customFormat="false" ht="15" hidden="false" customHeight="true" outlineLevel="0" collapsed="false"/>
    <row r="13446" customFormat="false" ht="15" hidden="false" customHeight="true" outlineLevel="0" collapsed="false"/>
    <row r="13447" customFormat="false" ht="15" hidden="false" customHeight="true" outlineLevel="0" collapsed="false"/>
    <row r="13448" customFormat="false" ht="15" hidden="false" customHeight="true" outlineLevel="0" collapsed="false"/>
    <row r="13449" customFormat="false" ht="15" hidden="false" customHeight="true" outlineLevel="0" collapsed="false"/>
    <row r="13450" customFormat="false" ht="15" hidden="false" customHeight="true" outlineLevel="0" collapsed="false"/>
    <row r="13451" customFormat="false" ht="15" hidden="false" customHeight="true" outlineLevel="0" collapsed="false"/>
    <row r="13452" customFormat="false" ht="15" hidden="false" customHeight="true" outlineLevel="0" collapsed="false"/>
    <row r="13453" customFormat="false" ht="15" hidden="false" customHeight="true" outlineLevel="0" collapsed="false"/>
    <row r="13454" customFormat="false" ht="15" hidden="false" customHeight="true" outlineLevel="0" collapsed="false"/>
    <row r="13455" customFormat="false" ht="15" hidden="false" customHeight="true" outlineLevel="0" collapsed="false"/>
    <row r="13456" customFormat="false" ht="15" hidden="false" customHeight="true" outlineLevel="0" collapsed="false"/>
    <row r="13457" customFormat="false" ht="15" hidden="false" customHeight="true" outlineLevel="0" collapsed="false"/>
    <row r="13458" customFormat="false" ht="15" hidden="false" customHeight="true" outlineLevel="0" collapsed="false"/>
    <row r="13459" customFormat="false" ht="15" hidden="false" customHeight="true" outlineLevel="0" collapsed="false"/>
    <row r="13460" customFormat="false" ht="15" hidden="false" customHeight="true" outlineLevel="0" collapsed="false"/>
    <row r="13461" customFormat="false" ht="15" hidden="false" customHeight="true" outlineLevel="0" collapsed="false"/>
    <row r="13462" customFormat="false" ht="15" hidden="false" customHeight="true" outlineLevel="0" collapsed="false"/>
    <row r="13463" customFormat="false" ht="15" hidden="false" customHeight="true" outlineLevel="0" collapsed="false"/>
    <row r="13464" customFormat="false" ht="15" hidden="false" customHeight="true" outlineLevel="0" collapsed="false"/>
    <row r="13465" customFormat="false" ht="15" hidden="false" customHeight="true" outlineLevel="0" collapsed="false"/>
    <row r="13466" customFormat="false" ht="15" hidden="false" customHeight="true" outlineLevel="0" collapsed="false"/>
    <row r="13467" customFormat="false" ht="15" hidden="false" customHeight="true" outlineLevel="0" collapsed="false"/>
    <row r="13468" customFormat="false" ht="15" hidden="false" customHeight="true" outlineLevel="0" collapsed="false"/>
    <row r="13469" customFormat="false" ht="15" hidden="false" customHeight="true" outlineLevel="0" collapsed="false"/>
    <row r="13470" customFormat="false" ht="15" hidden="false" customHeight="true" outlineLevel="0" collapsed="false"/>
    <row r="13471" customFormat="false" ht="15" hidden="false" customHeight="true" outlineLevel="0" collapsed="false"/>
    <row r="13472" customFormat="false" ht="15" hidden="false" customHeight="true" outlineLevel="0" collapsed="false"/>
    <row r="13473" customFormat="false" ht="15" hidden="false" customHeight="true" outlineLevel="0" collapsed="false"/>
    <row r="13474" customFormat="false" ht="15" hidden="false" customHeight="true" outlineLevel="0" collapsed="false"/>
    <row r="13475" customFormat="false" ht="15" hidden="false" customHeight="true" outlineLevel="0" collapsed="false"/>
    <row r="13476" customFormat="false" ht="15" hidden="false" customHeight="true" outlineLevel="0" collapsed="false"/>
    <row r="13477" customFormat="false" ht="15" hidden="false" customHeight="true" outlineLevel="0" collapsed="false"/>
    <row r="13478" customFormat="false" ht="15" hidden="false" customHeight="true" outlineLevel="0" collapsed="false"/>
    <row r="13479" customFormat="false" ht="15" hidden="false" customHeight="true" outlineLevel="0" collapsed="false"/>
    <row r="13480" customFormat="false" ht="15" hidden="false" customHeight="true" outlineLevel="0" collapsed="false"/>
    <row r="13481" customFormat="false" ht="15" hidden="false" customHeight="true" outlineLevel="0" collapsed="false"/>
    <row r="13482" customFormat="false" ht="15" hidden="false" customHeight="true" outlineLevel="0" collapsed="false"/>
    <row r="13483" customFormat="false" ht="15" hidden="false" customHeight="true" outlineLevel="0" collapsed="false"/>
    <row r="13484" customFormat="false" ht="15" hidden="false" customHeight="true" outlineLevel="0" collapsed="false"/>
    <row r="13485" customFormat="false" ht="15" hidden="false" customHeight="true" outlineLevel="0" collapsed="false"/>
    <row r="13486" customFormat="false" ht="15" hidden="false" customHeight="true" outlineLevel="0" collapsed="false"/>
    <row r="13487" customFormat="false" ht="15" hidden="false" customHeight="true" outlineLevel="0" collapsed="false"/>
    <row r="13488" customFormat="false" ht="15" hidden="false" customHeight="true" outlineLevel="0" collapsed="false"/>
    <row r="13489" customFormat="false" ht="15" hidden="false" customHeight="true" outlineLevel="0" collapsed="false"/>
    <row r="13490" customFormat="false" ht="15" hidden="false" customHeight="true" outlineLevel="0" collapsed="false"/>
    <row r="13491" customFormat="false" ht="15" hidden="false" customHeight="true" outlineLevel="0" collapsed="false"/>
    <row r="13492" customFormat="false" ht="15" hidden="false" customHeight="true" outlineLevel="0" collapsed="false"/>
    <row r="13493" customFormat="false" ht="15" hidden="false" customHeight="true" outlineLevel="0" collapsed="false"/>
    <row r="13494" customFormat="false" ht="15" hidden="false" customHeight="true" outlineLevel="0" collapsed="false"/>
    <row r="13495" customFormat="false" ht="15" hidden="false" customHeight="true" outlineLevel="0" collapsed="false"/>
    <row r="13496" customFormat="false" ht="15" hidden="false" customHeight="true" outlineLevel="0" collapsed="false"/>
    <row r="13497" customFormat="false" ht="15" hidden="false" customHeight="true" outlineLevel="0" collapsed="false"/>
    <row r="13498" customFormat="false" ht="15" hidden="false" customHeight="true" outlineLevel="0" collapsed="false"/>
    <row r="13499" customFormat="false" ht="15" hidden="false" customHeight="true" outlineLevel="0" collapsed="false"/>
    <row r="13500" customFormat="false" ht="15" hidden="false" customHeight="true" outlineLevel="0" collapsed="false"/>
    <row r="13501" customFormat="false" ht="15" hidden="false" customHeight="true" outlineLevel="0" collapsed="false"/>
    <row r="13502" customFormat="false" ht="15" hidden="false" customHeight="true" outlineLevel="0" collapsed="false"/>
    <row r="13503" customFormat="false" ht="15" hidden="false" customHeight="true" outlineLevel="0" collapsed="false"/>
    <row r="13504" customFormat="false" ht="15" hidden="false" customHeight="true" outlineLevel="0" collapsed="false"/>
    <row r="13505" customFormat="false" ht="15" hidden="false" customHeight="true" outlineLevel="0" collapsed="false"/>
    <row r="13506" customFormat="false" ht="15" hidden="false" customHeight="true" outlineLevel="0" collapsed="false"/>
    <row r="13507" customFormat="false" ht="15" hidden="false" customHeight="true" outlineLevel="0" collapsed="false"/>
    <row r="13508" customFormat="false" ht="15" hidden="false" customHeight="true" outlineLevel="0" collapsed="false"/>
    <row r="13509" customFormat="false" ht="15" hidden="false" customHeight="true" outlineLevel="0" collapsed="false"/>
    <row r="13510" customFormat="false" ht="15" hidden="false" customHeight="true" outlineLevel="0" collapsed="false"/>
    <row r="13511" customFormat="false" ht="15" hidden="false" customHeight="true" outlineLevel="0" collapsed="false"/>
    <row r="13512" customFormat="false" ht="15" hidden="false" customHeight="true" outlineLevel="0" collapsed="false"/>
    <row r="13513" customFormat="false" ht="15" hidden="false" customHeight="true" outlineLevel="0" collapsed="false"/>
    <row r="13514" customFormat="false" ht="15" hidden="false" customHeight="true" outlineLevel="0" collapsed="false"/>
    <row r="13515" customFormat="false" ht="15" hidden="false" customHeight="true" outlineLevel="0" collapsed="false"/>
    <row r="13516" customFormat="false" ht="15" hidden="false" customHeight="true" outlineLevel="0" collapsed="false"/>
    <row r="13517" customFormat="false" ht="15" hidden="false" customHeight="true" outlineLevel="0" collapsed="false"/>
    <row r="13518" customFormat="false" ht="15" hidden="false" customHeight="true" outlineLevel="0" collapsed="false"/>
    <row r="13519" customFormat="false" ht="15" hidden="false" customHeight="true" outlineLevel="0" collapsed="false"/>
    <row r="13520" customFormat="false" ht="15" hidden="false" customHeight="true" outlineLevel="0" collapsed="false"/>
    <row r="13521" customFormat="false" ht="15" hidden="false" customHeight="true" outlineLevel="0" collapsed="false"/>
    <row r="13522" customFormat="false" ht="15" hidden="false" customHeight="true" outlineLevel="0" collapsed="false"/>
    <row r="13523" customFormat="false" ht="15" hidden="false" customHeight="true" outlineLevel="0" collapsed="false"/>
    <row r="13524" customFormat="false" ht="15" hidden="false" customHeight="true" outlineLevel="0" collapsed="false"/>
    <row r="13525" customFormat="false" ht="15" hidden="false" customHeight="true" outlineLevel="0" collapsed="false"/>
    <row r="13526" customFormat="false" ht="15" hidden="false" customHeight="true" outlineLevel="0" collapsed="false"/>
    <row r="13527" customFormat="false" ht="15" hidden="false" customHeight="true" outlineLevel="0" collapsed="false"/>
    <row r="13528" customFormat="false" ht="15" hidden="false" customHeight="true" outlineLevel="0" collapsed="false"/>
    <row r="13529" customFormat="false" ht="15" hidden="false" customHeight="true" outlineLevel="0" collapsed="false"/>
    <row r="13530" customFormat="false" ht="15" hidden="false" customHeight="true" outlineLevel="0" collapsed="false"/>
    <row r="13531" customFormat="false" ht="15" hidden="false" customHeight="true" outlineLevel="0" collapsed="false"/>
    <row r="13532" customFormat="false" ht="15" hidden="false" customHeight="true" outlineLevel="0" collapsed="false"/>
    <row r="13533" customFormat="false" ht="15" hidden="false" customHeight="true" outlineLevel="0" collapsed="false"/>
    <row r="13534" customFormat="false" ht="15" hidden="false" customHeight="true" outlineLevel="0" collapsed="false"/>
    <row r="13535" customFormat="false" ht="15" hidden="false" customHeight="true" outlineLevel="0" collapsed="false"/>
    <row r="13536" customFormat="false" ht="15" hidden="false" customHeight="true" outlineLevel="0" collapsed="false"/>
    <row r="13537" customFormat="false" ht="15" hidden="false" customHeight="true" outlineLevel="0" collapsed="false"/>
    <row r="13538" customFormat="false" ht="15" hidden="false" customHeight="true" outlineLevel="0" collapsed="false"/>
    <row r="13539" customFormat="false" ht="15" hidden="false" customHeight="true" outlineLevel="0" collapsed="false"/>
    <row r="13540" customFormat="false" ht="15" hidden="false" customHeight="true" outlineLevel="0" collapsed="false"/>
    <row r="13541" customFormat="false" ht="15" hidden="false" customHeight="true" outlineLevel="0" collapsed="false"/>
    <row r="13542" customFormat="false" ht="15" hidden="false" customHeight="true" outlineLevel="0" collapsed="false"/>
    <row r="13543" customFormat="false" ht="15" hidden="false" customHeight="true" outlineLevel="0" collapsed="false"/>
    <row r="13544" customFormat="false" ht="15" hidden="false" customHeight="true" outlineLevel="0" collapsed="false"/>
    <row r="13545" customFormat="false" ht="15" hidden="false" customHeight="true" outlineLevel="0" collapsed="false"/>
    <row r="13546" customFormat="false" ht="15" hidden="false" customHeight="true" outlineLevel="0" collapsed="false"/>
    <row r="13547" customFormat="false" ht="15" hidden="false" customHeight="true" outlineLevel="0" collapsed="false"/>
    <row r="13548" customFormat="false" ht="15" hidden="false" customHeight="true" outlineLevel="0" collapsed="false"/>
    <row r="13549" customFormat="false" ht="15" hidden="false" customHeight="true" outlineLevel="0" collapsed="false"/>
    <row r="13550" customFormat="false" ht="15" hidden="false" customHeight="true" outlineLevel="0" collapsed="false"/>
    <row r="13551" customFormat="false" ht="15" hidden="false" customHeight="true" outlineLevel="0" collapsed="false"/>
    <row r="13552" customFormat="false" ht="15" hidden="false" customHeight="true" outlineLevel="0" collapsed="false"/>
    <row r="13553" customFormat="false" ht="15" hidden="false" customHeight="true" outlineLevel="0" collapsed="false"/>
    <row r="13554" customFormat="false" ht="15" hidden="false" customHeight="true" outlineLevel="0" collapsed="false"/>
    <row r="13555" customFormat="false" ht="15" hidden="false" customHeight="true" outlineLevel="0" collapsed="false"/>
    <row r="13556" customFormat="false" ht="15" hidden="false" customHeight="true" outlineLevel="0" collapsed="false"/>
    <row r="13557" customFormat="false" ht="15" hidden="false" customHeight="true" outlineLevel="0" collapsed="false"/>
    <row r="13558" customFormat="false" ht="15" hidden="false" customHeight="true" outlineLevel="0" collapsed="false"/>
    <row r="13559" customFormat="false" ht="15" hidden="false" customHeight="true" outlineLevel="0" collapsed="false"/>
    <row r="13560" customFormat="false" ht="15" hidden="false" customHeight="true" outlineLevel="0" collapsed="false"/>
    <row r="13561" customFormat="false" ht="15" hidden="false" customHeight="true" outlineLevel="0" collapsed="false"/>
    <row r="13562" customFormat="false" ht="15" hidden="false" customHeight="true" outlineLevel="0" collapsed="false"/>
    <row r="13563" customFormat="false" ht="15" hidden="false" customHeight="true" outlineLevel="0" collapsed="false"/>
    <row r="13564" customFormat="false" ht="15" hidden="false" customHeight="true" outlineLevel="0" collapsed="false"/>
    <row r="13565" customFormat="false" ht="15" hidden="false" customHeight="true" outlineLevel="0" collapsed="false"/>
    <row r="13566" customFormat="false" ht="15" hidden="false" customHeight="true" outlineLevel="0" collapsed="false"/>
    <row r="13567" customFormat="false" ht="15" hidden="false" customHeight="true" outlineLevel="0" collapsed="false"/>
    <row r="13568" customFormat="false" ht="15" hidden="false" customHeight="true" outlineLevel="0" collapsed="false"/>
    <row r="13569" customFormat="false" ht="15" hidden="false" customHeight="true" outlineLevel="0" collapsed="false"/>
    <row r="13570" customFormat="false" ht="15" hidden="false" customHeight="true" outlineLevel="0" collapsed="false"/>
    <row r="13571" customFormat="false" ht="15" hidden="false" customHeight="true" outlineLevel="0" collapsed="false"/>
    <row r="13572" customFormat="false" ht="15" hidden="false" customHeight="true" outlineLevel="0" collapsed="false"/>
    <row r="13573" customFormat="false" ht="15" hidden="false" customHeight="true" outlineLevel="0" collapsed="false"/>
    <row r="13574" customFormat="false" ht="15" hidden="false" customHeight="true" outlineLevel="0" collapsed="false"/>
    <row r="13575" customFormat="false" ht="15" hidden="false" customHeight="true" outlineLevel="0" collapsed="false"/>
    <row r="13576" customFormat="false" ht="15" hidden="false" customHeight="true" outlineLevel="0" collapsed="false"/>
    <row r="13577" customFormat="false" ht="15" hidden="false" customHeight="true" outlineLevel="0" collapsed="false"/>
    <row r="13578" customFormat="false" ht="15" hidden="false" customHeight="true" outlineLevel="0" collapsed="false"/>
    <row r="13579" customFormat="false" ht="15" hidden="false" customHeight="true" outlineLevel="0" collapsed="false"/>
    <row r="13580" customFormat="false" ht="15" hidden="false" customHeight="true" outlineLevel="0" collapsed="false"/>
    <row r="13581" customFormat="false" ht="15" hidden="false" customHeight="true" outlineLevel="0" collapsed="false"/>
    <row r="13582" customFormat="false" ht="15" hidden="false" customHeight="true" outlineLevel="0" collapsed="false"/>
    <row r="13583" customFormat="false" ht="15" hidden="false" customHeight="true" outlineLevel="0" collapsed="false"/>
    <row r="13584" customFormat="false" ht="15" hidden="false" customHeight="true" outlineLevel="0" collapsed="false"/>
    <row r="13585" customFormat="false" ht="15" hidden="false" customHeight="true" outlineLevel="0" collapsed="false"/>
    <row r="13586" customFormat="false" ht="15" hidden="false" customHeight="true" outlineLevel="0" collapsed="false"/>
    <row r="13587" customFormat="false" ht="15" hidden="false" customHeight="true" outlineLevel="0" collapsed="false"/>
    <row r="13588" customFormat="false" ht="15" hidden="false" customHeight="true" outlineLevel="0" collapsed="false"/>
    <row r="13589" customFormat="false" ht="15" hidden="false" customHeight="true" outlineLevel="0" collapsed="false"/>
    <row r="13590" customFormat="false" ht="15" hidden="false" customHeight="true" outlineLevel="0" collapsed="false"/>
    <row r="13591" customFormat="false" ht="15" hidden="false" customHeight="true" outlineLevel="0" collapsed="false"/>
    <row r="13592" customFormat="false" ht="15" hidden="false" customHeight="true" outlineLevel="0" collapsed="false"/>
    <row r="13593" customFormat="false" ht="15" hidden="false" customHeight="true" outlineLevel="0" collapsed="false"/>
    <row r="13594" customFormat="false" ht="15" hidden="false" customHeight="true" outlineLevel="0" collapsed="false"/>
    <row r="13595" customFormat="false" ht="15" hidden="false" customHeight="true" outlineLevel="0" collapsed="false"/>
    <row r="13596" customFormat="false" ht="15" hidden="false" customHeight="true" outlineLevel="0" collapsed="false"/>
    <row r="13597" customFormat="false" ht="15" hidden="false" customHeight="true" outlineLevel="0" collapsed="false"/>
    <row r="13598" customFormat="false" ht="15" hidden="false" customHeight="true" outlineLevel="0" collapsed="false"/>
    <row r="13599" customFormat="false" ht="15" hidden="false" customHeight="true" outlineLevel="0" collapsed="false"/>
    <row r="13600" customFormat="false" ht="15" hidden="false" customHeight="true" outlineLevel="0" collapsed="false"/>
    <row r="13601" customFormat="false" ht="15" hidden="false" customHeight="true" outlineLevel="0" collapsed="false"/>
    <row r="13602" customFormat="false" ht="15" hidden="false" customHeight="true" outlineLevel="0" collapsed="false"/>
    <row r="13603" customFormat="false" ht="15" hidden="false" customHeight="true" outlineLevel="0" collapsed="false"/>
    <row r="13604" customFormat="false" ht="15" hidden="false" customHeight="true" outlineLevel="0" collapsed="false"/>
    <row r="13605" customFormat="false" ht="15" hidden="false" customHeight="true" outlineLevel="0" collapsed="false"/>
    <row r="13606" customFormat="false" ht="15" hidden="false" customHeight="true" outlineLevel="0" collapsed="false"/>
    <row r="13607" customFormat="false" ht="15" hidden="false" customHeight="true" outlineLevel="0" collapsed="false"/>
    <row r="13608" customFormat="false" ht="15" hidden="false" customHeight="true" outlineLevel="0" collapsed="false"/>
    <row r="13609" customFormat="false" ht="15" hidden="false" customHeight="true" outlineLevel="0" collapsed="false"/>
    <row r="13610" customFormat="false" ht="15" hidden="false" customHeight="true" outlineLevel="0" collapsed="false"/>
    <row r="13611" customFormat="false" ht="15" hidden="false" customHeight="true" outlineLevel="0" collapsed="false"/>
    <row r="13612" customFormat="false" ht="15" hidden="false" customHeight="true" outlineLevel="0" collapsed="false"/>
    <row r="13613" customFormat="false" ht="15" hidden="false" customHeight="true" outlineLevel="0" collapsed="false"/>
    <row r="13614" customFormat="false" ht="15" hidden="false" customHeight="true" outlineLevel="0" collapsed="false"/>
    <row r="13615" customFormat="false" ht="15" hidden="false" customHeight="true" outlineLevel="0" collapsed="false"/>
    <row r="13616" customFormat="false" ht="15" hidden="false" customHeight="true" outlineLevel="0" collapsed="false"/>
    <row r="13617" customFormat="false" ht="15" hidden="false" customHeight="true" outlineLevel="0" collapsed="false"/>
    <row r="13618" customFormat="false" ht="15" hidden="false" customHeight="true" outlineLevel="0" collapsed="false"/>
    <row r="13619" customFormat="false" ht="15" hidden="false" customHeight="true" outlineLevel="0" collapsed="false"/>
    <row r="13620" customFormat="false" ht="15" hidden="false" customHeight="true" outlineLevel="0" collapsed="false"/>
    <row r="13621" customFormat="false" ht="15" hidden="false" customHeight="true" outlineLevel="0" collapsed="false"/>
    <row r="13622" customFormat="false" ht="15" hidden="false" customHeight="true" outlineLevel="0" collapsed="false"/>
    <row r="13623" customFormat="false" ht="15" hidden="false" customHeight="true" outlineLevel="0" collapsed="false"/>
    <row r="13624" customFormat="false" ht="15" hidden="false" customHeight="true" outlineLevel="0" collapsed="false"/>
    <row r="13625" customFormat="false" ht="15" hidden="false" customHeight="true" outlineLevel="0" collapsed="false"/>
    <row r="13626" customFormat="false" ht="15" hidden="false" customHeight="true" outlineLevel="0" collapsed="false"/>
    <row r="13627" customFormat="false" ht="15" hidden="false" customHeight="true" outlineLevel="0" collapsed="false"/>
    <row r="13628" customFormat="false" ht="15" hidden="false" customHeight="true" outlineLevel="0" collapsed="false"/>
    <row r="13629" customFormat="false" ht="15" hidden="false" customHeight="true" outlineLevel="0" collapsed="false"/>
    <row r="13630" customFormat="false" ht="15" hidden="false" customHeight="true" outlineLevel="0" collapsed="false"/>
    <row r="13631" customFormat="false" ht="15" hidden="false" customHeight="true" outlineLevel="0" collapsed="false"/>
    <row r="13632" customFormat="false" ht="15" hidden="false" customHeight="true" outlineLevel="0" collapsed="false"/>
    <row r="13633" customFormat="false" ht="15" hidden="false" customHeight="true" outlineLevel="0" collapsed="false"/>
    <row r="13634" customFormat="false" ht="15" hidden="false" customHeight="true" outlineLevel="0" collapsed="false"/>
    <row r="13635" customFormat="false" ht="15" hidden="false" customHeight="true" outlineLevel="0" collapsed="false"/>
    <row r="13636" customFormat="false" ht="15" hidden="false" customHeight="true" outlineLevel="0" collapsed="false"/>
    <row r="13637" customFormat="false" ht="15" hidden="false" customHeight="true" outlineLevel="0" collapsed="false"/>
    <row r="13638" customFormat="false" ht="15" hidden="false" customHeight="true" outlineLevel="0" collapsed="false"/>
    <row r="13639" customFormat="false" ht="15" hidden="false" customHeight="true" outlineLevel="0" collapsed="false"/>
    <row r="13640" customFormat="false" ht="15" hidden="false" customHeight="true" outlineLevel="0" collapsed="false"/>
    <row r="13641" customFormat="false" ht="15" hidden="false" customHeight="true" outlineLevel="0" collapsed="false"/>
    <row r="13642" customFormat="false" ht="15" hidden="false" customHeight="true" outlineLevel="0" collapsed="false"/>
    <row r="13643" customFormat="false" ht="15" hidden="false" customHeight="true" outlineLevel="0" collapsed="false"/>
    <row r="13644" customFormat="false" ht="15" hidden="false" customHeight="true" outlineLevel="0" collapsed="false"/>
    <row r="13645" customFormat="false" ht="15" hidden="false" customHeight="true" outlineLevel="0" collapsed="false"/>
    <row r="13646" customFormat="false" ht="15" hidden="false" customHeight="true" outlineLevel="0" collapsed="false"/>
    <row r="13647" customFormat="false" ht="15" hidden="false" customHeight="true" outlineLevel="0" collapsed="false"/>
    <row r="13648" customFormat="false" ht="15" hidden="false" customHeight="true" outlineLevel="0" collapsed="false"/>
    <row r="13649" customFormat="false" ht="15" hidden="false" customHeight="true" outlineLevel="0" collapsed="false"/>
    <row r="13650" customFormat="false" ht="15" hidden="false" customHeight="true" outlineLevel="0" collapsed="false"/>
    <row r="13651" customFormat="false" ht="15" hidden="false" customHeight="true" outlineLevel="0" collapsed="false"/>
    <row r="13652" customFormat="false" ht="15" hidden="false" customHeight="true" outlineLevel="0" collapsed="false"/>
    <row r="13653" customFormat="false" ht="15" hidden="false" customHeight="true" outlineLevel="0" collapsed="false"/>
    <row r="13654" customFormat="false" ht="15" hidden="false" customHeight="true" outlineLevel="0" collapsed="false"/>
    <row r="13655" customFormat="false" ht="15" hidden="false" customHeight="true" outlineLevel="0" collapsed="false"/>
    <row r="13656" customFormat="false" ht="15" hidden="false" customHeight="true" outlineLevel="0" collapsed="false"/>
    <row r="13657" customFormat="false" ht="15" hidden="false" customHeight="true" outlineLevel="0" collapsed="false"/>
    <row r="13658" customFormat="false" ht="15" hidden="false" customHeight="true" outlineLevel="0" collapsed="false"/>
    <row r="13659" customFormat="false" ht="15" hidden="false" customHeight="true" outlineLevel="0" collapsed="false"/>
    <row r="13660" customFormat="false" ht="15" hidden="false" customHeight="true" outlineLevel="0" collapsed="false"/>
    <row r="13661" customFormat="false" ht="15" hidden="false" customHeight="true" outlineLevel="0" collapsed="false"/>
    <row r="13662" customFormat="false" ht="15" hidden="false" customHeight="true" outlineLevel="0" collapsed="false"/>
    <row r="13663" customFormat="false" ht="15" hidden="false" customHeight="true" outlineLevel="0" collapsed="false"/>
    <row r="13664" customFormat="false" ht="15" hidden="false" customHeight="true" outlineLevel="0" collapsed="false"/>
    <row r="13665" customFormat="false" ht="15" hidden="false" customHeight="true" outlineLevel="0" collapsed="false"/>
    <row r="13666" customFormat="false" ht="15" hidden="false" customHeight="true" outlineLevel="0" collapsed="false"/>
    <row r="13667" customFormat="false" ht="15" hidden="false" customHeight="true" outlineLevel="0" collapsed="false"/>
    <row r="13668" customFormat="false" ht="15" hidden="false" customHeight="true" outlineLevel="0" collapsed="false"/>
    <row r="13669" customFormat="false" ht="15" hidden="false" customHeight="true" outlineLevel="0" collapsed="false"/>
    <row r="13670" customFormat="false" ht="15" hidden="false" customHeight="true" outlineLevel="0" collapsed="false"/>
    <row r="13671" customFormat="false" ht="15" hidden="false" customHeight="true" outlineLevel="0" collapsed="false"/>
    <row r="13672" customFormat="false" ht="15" hidden="false" customHeight="true" outlineLevel="0" collapsed="false"/>
    <row r="13673" customFormat="false" ht="15" hidden="false" customHeight="true" outlineLevel="0" collapsed="false"/>
    <row r="13674" customFormat="false" ht="15" hidden="false" customHeight="true" outlineLevel="0" collapsed="false"/>
    <row r="13675" customFormat="false" ht="15" hidden="false" customHeight="true" outlineLevel="0" collapsed="false"/>
    <row r="13676" customFormat="false" ht="15" hidden="false" customHeight="true" outlineLevel="0" collapsed="false"/>
    <row r="13677" customFormat="false" ht="15" hidden="false" customHeight="true" outlineLevel="0" collapsed="false"/>
    <row r="13678" customFormat="false" ht="15" hidden="false" customHeight="true" outlineLevel="0" collapsed="false"/>
    <row r="13679" customFormat="false" ht="15" hidden="false" customHeight="true" outlineLevel="0" collapsed="false"/>
    <row r="13680" customFormat="false" ht="15" hidden="false" customHeight="true" outlineLevel="0" collapsed="false"/>
    <row r="13681" customFormat="false" ht="15" hidden="false" customHeight="true" outlineLevel="0" collapsed="false"/>
    <row r="13682" customFormat="false" ht="15" hidden="false" customHeight="true" outlineLevel="0" collapsed="false"/>
    <row r="13683" customFormat="false" ht="15" hidden="false" customHeight="true" outlineLevel="0" collapsed="false"/>
    <row r="13684" customFormat="false" ht="15" hidden="false" customHeight="true" outlineLevel="0" collapsed="false"/>
    <row r="13685" customFormat="false" ht="15" hidden="false" customHeight="true" outlineLevel="0" collapsed="false"/>
    <row r="13686" customFormat="false" ht="15" hidden="false" customHeight="true" outlineLevel="0" collapsed="false"/>
    <row r="13687" customFormat="false" ht="15" hidden="false" customHeight="true" outlineLevel="0" collapsed="false"/>
    <row r="13688" customFormat="false" ht="15" hidden="false" customHeight="true" outlineLevel="0" collapsed="false"/>
    <row r="13689" customFormat="false" ht="15" hidden="false" customHeight="true" outlineLevel="0" collapsed="false"/>
    <row r="13690" customFormat="false" ht="15" hidden="false" customHeight="true" outlineLevel="0" collapsed="false"/>
    <row r="13691" customFormat="false" ht="15" hidden="false" customHeight="true" outlineLevel="0" collapsed="false"/>
    <row r="13692" customFormat="false" ht="15" hidden="false" customHeight="true" outlineLevel="0" collapsed="false"/>
    <row r="13693" customFormat="false" ht="15" hidden="false" customHeight="true" outlineLevel="0" collapsed="false"/>
    <row r="13694" customFormat="false" ht="15" hidden="false" customHeight="true" outlineLevel="0" collapsed="false"/>
    <row r="13695" customFormat="false" ht="15" hidden="false" customHeight="true" outlineLevel="0" collapsed="false"/>
    <row r="13696" customFormat="false" ht="15" hidden="false" customHeight="true" outlineLevel="0" collapsed="false"/>
    <row r="13697" customFormat="false" ht="15" hidden="false" customHeight="true" outlineLevel="0" collapsed="false"/>
    <row r="13698" customFormat="false" ht="15" hidden="false" customHeight="true" outlineLevel="0" collapsed="false"/>
    <row r="13699" customFormat="false" ht="15" hidden="false" customHeight="true" outlineLevel="0" collapsed="false"/>
    <row r="13700" customFormat="false" ht="15" hidden="false" customHeight="true" outlineLevel="0" collapsed="false"/>
    <row r="13701" customFormat="false" ht="15" hidden="false" customHeight="true" outlineLevel="0" collapsed="false"/>
    <row r="13702" customFormat="false" ht="15" hidden="false" customHeight="true" outlineLevel="0" collapsed="false"/>
    <row r="13703" customFormat="false" ht="15" hidden="false" customHeight="true" outlineLevel="0" collapsed="false"/>
    <row r="13704" customFormat="false" ht="15" hidden="false" customHeight="true" outlineLevel="0" collapsed="false"/>
    <row r="13705" customFormat="false" ht="15" hidden="false" customHeight="true" outlineLevel="0" collapsed="false"/>
    <row r="13706" customFormat="false" ht="15" hidden="false" customHeight="true" outlineLevel="0" collapsed="false"/>
    <row r="13707" customFormat="false" ht="15" hidden="false" customHeight="true" outlineLevel="0" collapsed="false"/>
    <row r="13708" customFormat="false" ht="15" hidden="false" customHeight="true" outlineLevel="0" collapsed="false"/>
    <row r="13709" customFormat="false" ht="15" hidden="false" customHeight="true" outlineLevel="0" collapsed="false"/>
    <row r="13710" customFormat="false" ht="15" hidden="false" customHeight="true" outlineLevel="0" collapsed="false"/>
    <row r="13711" customFormat="false" ht="15" hidden="false" customHeight="true" outlineLevel="0" collapsed="false"/>
    <row r="13712" customFormat="false" ht="15" hidden="false" customHeight="true" outlineLevel="0" collapsed="false"/>
    <row r="13713" customFormat="false" ht="15" hidden="false" customHeight="true" outlineLevel="0" collapsed="false"/>
    <row r="13714" customFormat="false" ht="15" hidden="false" customHeight="true" outlineLevel="0" collapsed="false"/>
    <row r="13715" customFormat="false" ht="15" hidden="false" customHeight="true" outlineLevel="0" collapsed="false"/>
    <row r="13716" customFormat="false" ht="15" hidden="false" customHeight="true" outlineLevel="0" collapsed="false"/>
    <row r="13717" customFormat="false" ht="15" hidden="false" customHeight="true" outlineLevel="0" collapsed="false"/>
    <row r="13718" customFormat="false" ht="15" hidden="false" customHeight="true" outlineLevel="0" collapsed="false"/>
    <row r="13719" customFormat="false" ht="15" hidden="false" customHeight="true" outlineLevel="0" collapsed="false"/>
    <row r="13720" customFormat="false" ht="15" hidden="false" customHeight="true" outlineLevel="0" collapsed="false"/>
    <row r="13721" customFormat="false" ht="15" hidden="false" customHeight="true" outlineLevel="0" collapsed="false"/>
    <row r="13722" customFormat="false" ht="15" hidden="false" customHeight="true" outlineLevel="0" collapsed="false"/>
    <row r="13723" customFormat="false" ht="15" hidden="false" customHeight="true" outlineLevel="0" collapsed="false"/>
    <row r="13724" customFormat="false" ht="15" hidden="false" customHeight="true" outlineLevel="0" collapsed="false"/>
    <row r="13725" customFormat="false" ht="15" hidden="false" customHeight="true" outlineLevel="0" collapsed="false"/>
    <row r="13726" customFormat="false" ht="15" hidden="false" customHeight="true" outlineLevel="0" collapsed="false"/>
    <row r="13727" customFormat="false" ht="15" hidden="false" customHeight="true" outlineLevel="0" collapsed="false"/>
    <row r="13728" customFormat="false" ht="15" hidden="false" customHeight="true" outlineLevel="0" collapsed="false"/>
    <row r="13729" customFormat="false" ht="15" hidden="false" customHeight="true" outlineLevel="0" collapsed="false"/>
    <row r="13730" customFormat="false" ht="15" hidden="false" customHeight="true" outlineLevel="0" collapsed="false"/>
    <row r="13731" customFormat="false" ht="15" hidden="false" customHeight="true" outlineLevel="0" collapsed="false"/>
    <row r="13732" customFormat="false" ht="15" hidden="false" customHeight="true" outlineLevel="0" collapsed="false"/>
    <row r="13733" customFormat="false" ht="15" hidden="false" customHeight="true" outlineLevel="0" collapsed="false"/>
    <row r="13734" customFormat="false" ht="15" hidden="false" customHeight="true" outlineLevel="0" collapsed="false"/>
    <row r="13735" customFormat="false" ht="15" hidden="false" customHeight="true" outlineLevel="0" collapsed="false"/>
    <row r="13736" customFormat="false" ht="15" hidden="false" customHeight="true" outlineLevel="0" collapsed="false"/>
    <row r="13737" customFormat="false" ht="15" hidden="false" customHeight="true" outlineLevel="0" collapsed="false"/>
    <row r="13738" customFormat="false" ht="15" hidden="false" customHeight="true" outlineLevel="0" collapsed="false"/>
    <row r="13739" customFormat="false" ht="15" hidden="false" customHeight="true" outlineLevel="0" collapsed="false"/>
    <row r="13740" customFormat="false" ht="15" hidden="false" customHeight="true" outlineLevel="0" collapsed="false"/>
    <row r="13741" customFormat="false" ht="15" hidden="false" customHeight="true" outlineLevel="0" collapsed="false"/>
    <row r="13742" customFormat="false" ht="15" hidden="false" customHeight="true" outlineLevel="0" collapsed="false"/>
    <row r="13743" customFormat="false" ht="15" hidden="false" customHeight="true" outlineLevel="0" collapsed="false"/>
    <row r="13744" customFormat="false" ht="15" hidden="false" customHeight="true" outlineLevel="0" collapsed="false"/>
    <row r="13745" customFormat="false" ht="15" hidden="false" customHeight="true" outlineLevel="0" collapsed="false"/>
    <row r="13746" customFormat="false" ht="15" hidden="false" customHeight="true" outlineLevel="0" collapsed="false"/>
    <row r="13747" customFormat="false" ht="15" hidden="false" customHeight="true" outlineLevel="0" collapsed="false"/>
    <row r="13748" customFormat="false" ht="15" hidden="false" customHeight="true" outlineLevel="0" collapsed="false"/>
    <row r="13749" customFormat="false" ht="15" hidden="false" customHeight="true" outlineLevel="0" collapsed="false"/>
    <row r="13750" customFormat="false" ht="15" hidden="false" customHeight="true" outlineLevel="0" collapsed="false"/>
    <row r="13751" customFormat="false" ht="15" hidden="false" customHeight="true" outlineLevel="0" collapsed="false"/>
    <row r="13752" customFormat="false" ht="15" hidden="false" customHeight="true" outlineLevel="0" collapsed="false"/>
    <row r="13753" customFormat="false" ht="15" hidden="false" customHeight="true" outlineLevel="0" collapsed="false"/>
    <row r="13754" customFormat="false" ht="15" hidden="false" customHeight="true" outlineLevel="0" collapsed="false"/>
    <row r="13755" customFormat="false" ht="15" hidden="false" customHeight="true" outlineLevel="0" collapsed="false"/>
    <row r="13756" customFormat="false" ht="15" hidden="false" customHeight="true" outlineLevel="0" collapsed="false"/>
    <row r="13757" customFormat="false" ht="15" hidden="false" customHeight="true" outlineLevel="0" collapsed="false"/>
    <row r="13758" customFormat="false" ht="15" hidden="false" customHeight="true" outlineLevel="0" collapsed="false"/>
    <row r="13759" customFormat="false" ht="15" hidden="false" customHeight="true" outlineLevel="0" collapsed="false"/>
    <row r="13760" customFormat="false" ht="15" hidden="false" customHeight="true" outlineLevel="0" collapsed="false"/>
    <row r="13761" customFormat="false" ht="15" hidden="false" customHeight="true" outlineLevel="0" collapsed="false"/>
    <row r="13762" customFormat="false" ht="15" hidden="false" customHeight="true" outlineLevel="0" collapsed="false"/>
    <row r="13763" customFormat="false" ht="15" hidden="false" customHeight="true" outlineLevel="0" collapsed="false"/>
    <row r="13764" customFormat="false" ht="15" hidden="false" customHeight="true" outlineLevel="0" collapsed="false"/>
    <row r="13765" customFormat="false" ht="15" hidden="false" customHeight="true" outlineLevel="0" collapsed="false"/>
    <row r="13766" customFormat="false" ht="15" hidden="false" customHeight="true" outlineLevel="0" collapsed="false"/>
    <row r="13767" customFormat="false" ht="15" hidden="false" customHeight="true" outlineLevel="0" collapsed="false"/>
    <row r="13768" customFormat="false" ht="15" hidden="false" customHeight="true" outlineLevel="0" collapsed="false"/>
    <row r="13769" customFormat="false" ht="15" hidden="false" customHeight="true" outlineLevel="0" collapsed="false"/>
    <row r="13770" customFormat="false" ht="15" hidden="false" customHeight="true" outlineLevel="0" collapsed="false"/>
    <row r="13771" customFormat="false" ht="15" hidden="false" customHeight="true" outlineLevel="0" collapsed="false"/>
    <row r="13772" customFormat="false" ht="15" hidden="false" customHeight="true" outlineLevel="0" collapsed="false"/>
    <row r="13773" customFormat="false" ht="15" hidden="false" customHeight="true" outlineLevel="0" collapsed="false"/>
    <row r="13774" customFormat="false" ht="15" hidden="false" customHeight="true" outlineLevel="0" collapsed="false"/>
    <row r="13775" customFormat="false" ht="15" hidden="false" customHeight="true" outlineLevel="0" collapsed="false"/>
    <row r="13776" customFormat="false" ht="15" hidden="false" customHeight="true" outlineLevel="0" collapsed="false"/>
    <row r="13777" customFormat="false" ht="15" hidden="false" customHeight="true" outlineLevel="0" collapsed="false"/>
    <row r="13778" customFormat="false" ht="15" hidden="false" customHeight="true" outlineLevel="0" collapsed="false"/>
    <row r="13779" customFormat="false" ht="15" hidden="false" customHeight="true" outlineLevel="0" collapsed="false"/>
    <row r="13780" customFormat="false" ht="15" hidden="false" customHeight="true" outlineLevel="0" collapsed="false"/>
    <row r="13781" customFormat="false" ht="15" hidden="false" customHeight="true" outlineLevel="0" collapsed="false"/>
    <row r="13782" customFormat="false" ht="15" hidden="false" customHeight="true" outlineLevel="0" collapsed="false"/>
    <row r="13783" customFormat="false" ht="15" hidden="false" customHeight="true" outlineLevel="0" collapsed="false"/>
    <row r="13784" customFormat="false" ht="15" hidden="false" customHeight="true" outlineLevel="0" collapsed="false"/>
    <row r="13785" customFormat="false" ht="15" hidden="false" customHeight="true" outlineLevel="0" collapsed="false"/>
    <row r="13786" customFormat="false" ht="15" hidden="false" customHeight="true" outlineLevel="0" collapsed="false"/>
    <row r="13787" customFormat="false" ht="15" hidden="false" customHeight="true" outlineLevel="0" collapsed="false"/>
    <row r="13788" customFormat="false" ht="15" hidden="false" customHeight="true" outlineLevel="0" collapsed="false"/>
    <row r="13789" customFormat="false" ht="15" hidden="false" customHeight="true" outlineLevel="0" collapsed="false"/>
    <row r="13790" customFormat="false" ht="15" hidden="false" customHeight="true" outlineLevel="0" collapsed="false"/>
    <row r="13791" customFormat="false" ht="15" hidden="false" customHeight="true" outlineLevel="0" collapsed="false"/>
    <row r="13792" customFormat="false" ht="15" hidden="false" customHeight="true" outlineLevel="0" collapsed="false"/>
    <row r="13793" customFormat="false" ht="15" hidden="false" customHeight="true" outlineLevel="0" collapsed="false"/>
    <row r="13794" customFormat="false" ht="15" hidden="false" customHeight="true" outlineLevel="0" collapsed="false"/>
    <row r="13795" customFormat="false" ht="15" hidden="false" customHeight="true" outlineLevel="0" collapsed="false"/>
    <row r="13796" customFormat="false" ht="15" hidden="false" customHeight="true" outlineLevel="0" collapsed="false"/>
    <row r="13797" customFormat="false" ht="15" hidden="false" customHeight="true" outlineLevel="0" collapsed="false"/>
    <row r="13798" customFormat="false" ht="15" hidden="false" customHeight="true" outlineLevel="0" collapsed="false"/>
    <row r="13799" customFormat="false" ht="15" hidden="false" customHeight="true" outlineLevel="0" collapsed="false"/>
    <row r="13800" customFormat="false" ht="15" hidden="false" customHeight="true" outlineLevel="0" collapsed="false"/>
    <row r="13801" customFormat="false" ht="15" hidden="false" customHeight="true" outlineLevel="0" collapsed="false"/>
    <row r="13802" customFormat="false" ht="15" hidden="false" customHeight="true" outlineLevel="0" collapsed="false"/>
    <row r="13803" customFormat="false" ht="15" hidden="false" customHeight="true" outlineLevel="0" collapsed="false"/>
    <row r="13804" customFormat="false" ht="15" hidden="false" customHeight="true" outlineLevel="0" collapsed="false"/>
    <row r="13805" customFormat="false" ht="15" hidden="false" customHeight="true" outlineLevel="0" collapsed="false"/>
    <row r="13806" customFormat="false" ht="15" hidden="false" customHeight="true" outlineLevel="0" collapsed="false"/>
    <row r="13807" customFormat="false" ht="15" hidden="false" customHeight="true" outlineLevel="0" collapsed="false"/>
    <row r="13808" customFormat="false" ht="15" hidden="false" customHeight="true" outlineLevel="0" collapsed="false"/>
    <row r="13809" customFormat="false" ht="15" hidden="false" customHeight="true" outlineLevel="0" collapsed="false"/>
    <row r="13810" customFormat="false" ht="15" hidden="false" customHeight="true" outlineLevel="0" collapsed="false"/>
    <row r="13811" customFormat="false" ht="15" hidden="false" customHeight="true" outlineLevel="0" collapsed="false"/>
    <row r="13812" customFormat="false" ht="15" hidden="false" customHeight="true" outlineLevel="0" collapsed="false"/>
    <row r="13813" customFormat="false" ht="15" hidden="false" customHeight="true" outlineLevel="0" collapsed="false"/>
    <row r="13814" customFormat="false" ht="15" hidden="false" customHeight="true" outlineLevel="0" collapsed="false"/>
    <row r="13815" customFormat="false" ht="15" hidden="false" customHeight="true" outlineLevel="0" collapsed="false"/>
    <row r="13816" customFormat="false" ht="15" hidden="false" customHeight="true" outlineLevel="0" collapsed="false"/>
    <row r="13817" customFormat="false" ht="15" hidden="false" customHeight="true" outlineLevel="0" collapsed="false"/>
    <row r="13818" customFormat="false" ht="15" hidden="false" customHeight="true" outlineLevel="0" collapsed="false"/>
    <row r="13819" customFormat="false" ht="15" hidden="false" customHeight="true" outlineLevel="0" collapsed="false"/>
    <row r="13820" customFormat="false" ht="15" hidden="false" customHeight="true" outlineLevel="0" collapsed="false"/>
    <row r="13821" customFormat="false" ht="15" hidden="false" customHeight="true" outlineLevel="0" collapsed="false"/>
    <row r="13822" customFormat="false" ht="15" hidden="false" customHeight="true" outlineLevel="0" collapsed="false"/>
    <row r="13823" customFormat="false" ht="15" hidden="false" customHeight="true" outlineLevel="0" collapsed="false"/>
    <row r="13824" customFormat="false" ht="15" hidden="false" customHeight="true" outlineLevel="0" collapsed="false"/>
    <row r="13825" customFormat="false" ht="15" hidden="false" customHeight="true" outlineLevel="0" collapsed="false"/>
    <row r="13826" customFormat="false" ht="15" hidden="false" customHeight="true" outlineLevel="0" collapsed="false"/>
    <row r="13827" customFormat="false" ht="15" hidden="false" customHeight="true" outlineLevel="0" collapsed="false"/>
    <row r="13828" customFormat="false" ht="15" hidden="false" customHeight="true" outlineLevel="0" collapsed="false"/>
    <row r="13829" customFormat="false" ht="15" hidden="false" customHeight="true" outlineLevel="0" collapsed="false"/>
    <row r="13830" customFormat="false" ht="15" hidden="false" customHeight="true" outlineLevel="0" collapsed="false"/>
    <row r="13831" customFormat="false" ht="15" hidden="false" customHeight="true" outlineLevel="0" collapsed="false"/>
    <row r="13832" customFormat="false" ht="15" hidden="false" customHeight="true" outlineLevel="0" collapsed="false"/>
    <row r="13833" customFormat="false" ht="15" hidden="false" customHeight="true" outlineLevel="0" collapsed="false"/>
    <row r="13834" customFormat="false" ht="15" hidden="false" customHeight="true" outlineLevel="0" collapsed="false"/>
    <row r="13835" customFormat="false" ht="15" hidden="false" customHeight="true" outlineLevel="0" collapsed="false"/>
    <row r="13836" customFormat="false" ht="15" hidden="false" customHeight="true" outlineLevel="0" collapsed="false"/>
    <row r="13837" customFormat="false" ht="15" hidden="false" customHeight="true" outlineLevel="0" collapsed="false"/>
    <row r="13838" customFormat="false" ht="15" hidden="false" customHeight="true" outlineLevel="0" collapsed="false"/>
    <row r="13839" customFormat="false" ht="15" hidden="false" customHeight="true" outlineLevel="0" collapsed="false"/>
    <row r="13840" customFormat="false" ht="15" hidden="false" customHeight="true" outlineLevel="0" collapsed="false"/>
    <row r="13841" customFormat="false" ht="15" hidden="false" customHeight="true" outlineLevel="0" collapsed="false"/>
    <row r="13842" customFormat="false" ht="15" hidden="false" customHeight="true" outlineLevel="0" collapsed="false"/>
    <row r="13843" customFormat="false" ht="15" hidden="false" customHeight="true" outlineLevel="0" collapsed="false"/>
    <row r="13844" customFormat="false" ht="15" hidden="false" customHeight="true" outlineLevel="0" collapsed="false"/>
    <row r="13845" customFormat="false" ht="15" hidden="false" customHeight="true" outlineLevel="0" collapsed="false"/>
    <row r="13846" customFormat="false" ht="15" hidden="false" customHeight="true" outlineLevel="0" collapsed="false"/>
    <row r="13847" customFormat="false" ht="15" hidden="false" customHeight="true" outlineLevel="0" collapsed="false"/>
    <row r="13848" customFormat="false" ht="15" hidden="false" customHeight="true" outlineLevel="0" collapsed="false"/>
    <row r="13849" customFormat="false" ht="15" hidden="false" customHeight="true" outlineLevel="0" collapsed="false"/>
    <row r="13850" customFormat="false" ht="15" hidden="false" customHeight="true" outlineLevel="0" collapsed="false"/>
    <row r="13851" customFormat="false" ht="15" hidden="false" customHeight="true" outlineLevel="0" collapsed="false"/>
    <row r="13852" customFormat="false" ht="15" hidden="false" customHeight="true" outlineLevel="0" collapsed="false"/>
    <row r="13853" customFormat="false" ht="15" hidden="false" customHeight="true" outlineLevel="0" collapsed="false"/>
    <row r="13854" customFormat="false" ht="15" hidden="false" customHeight="true" outlineLevel="0" collapsed="false"/>
    <row r="13855" customFormat="false" ht="15" hidden="false" customHeight="true" outlineLevel="0" collapsed="false"/>
    <row r="13856" customFormat="false" ht="15" hidden="false" customHeight="true" outlineLevel="0" collapsed="false"/>
    <row r="13857" customFormat="false" ht="15" hidden="false" customHeight="true" outlineLevel="0" collapsed="false"/>
    <row r="13858" customFormat="false" ht="15" hidden="false" customHeight="true" outlineLevel="0" collapsed="false"/>
    <row r="13859" customFormat="false" ht="15" hidden="false" customHeight="true" outlineLevel="0" collapsed="false"/>
    <row r="13860" customFormat="false" ht="15" hidden="false" customHeight="true" outlineLevel="0" collapsed="false"/>
    <row r="13861" customFormat="false" ht="15" hidden="false" customHeight="true" outlineLevel="0" collapsed="false"/>
    <row r="13862" customFormat="false" ht="15" hidden="false" customHeight="true" outlineLevel="0" collapsed="false"/>
    <row r="13863" customFormat="false" ht="15" hidden="false" customHeight="true" outlineLevel="0" collapsed="false"/>
    <row r="13864" customFormat="false" ht="15" hidden="false" customHeight="true" outlineLevel="0" collapsed="false"/>
    <row r="13865" customFormat="false" ht="15" hidden="false" customHeight="true" outlineLevel="0" collapsed="false"/>
    <row r="13866" customFormat="false" ht="15" hidden="false" customHeight="true" outlineLevel="0" collapsed="false"/>
    <row r="13867" customFormat="false" ht="15" hidden="false" customHeight="true" outlineLevel="0" collapsed="false"/>
    <row r="13868" customFormat="false" ht="15" hidden="false" customHeight="true" outlineLevel="0" collapsed="false"/>
    <row r="13869" customFormat="false" ht="15" hidden="false" customHeight="true" outlineLevel="0" collapsed="false"/>
    <row r="13870" customFormat="false" ht="15" hidden="false" customHeight="true" outlineLevel="0" collapsed="false"/>
    <row r="13871" customFormat="false" ht="15" hidden="false" customHeight="true" outlineLevel="0" collapsed="false"/>
    <row r="13872" customFormat="false" ht="15" hidden="false" customHeight="true" outlineLevel="0" collapsed="false"/>
    <row r="13873" customFormat="false" ht="15" hidden="false" customHeight="true" outlineLevel="0" collapsed="false"/>
    <row r="13874" customFormat="false" ht="15" hidden="false" customHeight="true" outlineLevel="0" collapsed="false"/>
    <row r="13875" customFormat="false" ht="15" hidden="false" customHeight="true" outlineLevel="0" collapsed="false"/>
    <row r="13876" customFormat="false" ht="15" hidden="false" customHeight="true" outlineLevel="0" collapsed="false"/>
    <row r="13877" customFormat="false" ht="15" hidden="false" customHeight="true" outlineLevel="0" collapsed="false"/>
    <row r="13878" customFormat="false" ht="15" hidden="false" customHeight="true" outlineLevel="0" collapsed="false"/>
    <row r="13879" customFormat="false" ht="15" hidden="false" customHeight="true" outlineLevel="0" collapsed="false"/>
    <row r="13880" customFormat="false" ht="15" hidden="false" customHeight="true" outlineLevel="0" collapsed="false"/>
    <row r="13881" customFormat="false" ht="15" hidden="false" customHeight="true" outlineLevel="0" collapsed="false"/>
    <row r="13882" customFormat="false" ht="15" hidden="false" customHeight="true" outlineLevel="0" collapsed="false"/>
    <row r="13883" customFormat="false" ht="15" hidden="false" customHeight="true" outlineLevel="0" collapsed="false"/>
    <row r="13884" customFormat="false" ht="15" hidden="false" customHeight="true" outlineLevel="0" collapsed="false"/>
    <row r="13885" customFormat="false" ht="15" hidden="false" customHeight="true" outlineLevel="0" collapsed="false"/>
    <row r="13886" customFormat="false" ht="15" hidden="false" customHeight="true" outlineLevel="0" collapsed="false"/>
    <row r="13887" customFormat="false" ht="15" hidden="false" customHeight="true" outlineLevel="0" collapsed="false"/>
    <row r="13888" customFormat="false" ht="15" hidden="false" customHeight="true" outlineLevel="0" collapsed="false"/>
    <row r="13889" customFormat="false" ht="15" hidden="false" customHeight="true" outlineLevel="0" collapsed="false"/>
    <row r="13890" customFormat="false" ht="15" hidden="false" customHeight="true" outlineLevel="0" collapsed="false"/>
    <row r="13891" customFormat="false" ht="15" hidden="false" customHeight="true" outlineLevel="0" collapsed="false"/>
    <row r="13892" customFormat="false" ht="15" hidden="false" customHeight="true" outlineLevel="0" collapsed="false"/>
    <row r="13893" customFormat="false" ht="15" hidden="false" customHeight="true" outlineLevel="0" collapsed="false"/>
    <row r="13894" customFormat="false" ht="15" hidden="false" customHeight="true" outlineLevel="0" collapsed="false"/>
    <row r="13895" customFormat="false" ht="15" hidden="false" customHeight="true" outlineLevel="0" collapsed="false"/>
    <row r="13896" customFormat="false" ht="15" hidden="false" customHeight="true" outlineLevel="0" collapsed="false"/>
    <row r="13897" customFormat="false" ht="15" hidden="false" customHeight="true" outlineLevel="0" collapsed="false"/>
    <row r="13898" customFormat="false" ht="15" hidden="false" customHeight="true" outlineLevel="0" collapsed="false"/>
    <row r="13899" customFormat="false" ht="15" hidden="false" customHeight="true" outlineLevel="0" collapsed="false"/>
    <row r="13900" customFormat="false" ht="15" hidden="false" customHeight="true" outlineLevel="0" collapsed="false"/>
    <row r="13901" customFormat="false" ht="15" hidden="false" customHeight="true" outlineLevel="0" collapsed="false"/>
    <row r="13902" customFormat="false" ht="15" hidden="false" customHeight="true" outlineLevel="0" collapsed="false"/>
    <row r="13903" customFormat="false" ht="15" hidden="false" customHeight="true" outlineLevel="0" collapsed="false"/>
    <row r="13904" customFormat="false" ht="15" hidden="false" customHeight="true" outlineLevel="0" collapsed="false"/>
    <row r="13905" customFormat="false" ht="15" hidden="false" customHeight="true" outlineLevel="0" collapsed="false"/>
    <row r="13906" customFormat="false" ht="15" hidden="false" customHeight="true" outlineLevel="0" collapsed="false"/>
    <row r="13907" customFormat="false" ht="15" hidden="false" customHeight="true" outlineLevel="0" collapsed="false"/>
    <row r="13908" customFormat="false" ht="15" hidden="false" customHeight="true" outlineLevel="0" collapsed="false"/>
    <row r="13909" customFormat="false" ht="15" hidden="false" customHeight="true" outlineLevel="0" collapsed="false"/>
    <row r="13910" customFormat="false" ht="15" hidden="false" customHeight="true" outlineLevel="0" collapsed="false"/>
    <row r="13911" customFormat="false" ht="15" hidden="false" customHeight="true" outlineLevel="0" collapsed="false"/>
    <row r="13912" customFormat="false" ht="15" hidden="false" customHeight="true" outlineLevel="0" collapsed="false"/>
    <row r="13913" customFormat="false" ht="15" hidden="false" customHeight="true" outlineLevel="0" collapsed="false"/>
    <row r="13914" customFormat="false" ht="15" hidden="false" customHeight="true" outlineLevel="0" collapsed="false"/>
    <row r="13915" customFormat="false" ht="15" hidden="false" customHeight="true" outlineLevel="0" collapsed="false"/>
    <row r="13916" customFormat="false" ht="15" hidden="false" customHeight="true" outlineLevel="0" collapsed="false"/>
    <row r="13917" customFormat="false" ht="15" hidden="false" customHeight="true" outlineLevel="0" collapsed="false"/>
    <row r="13918" customFormat="false" ht="15" hidden="false" customHeight="true" outlineLevel="0" collapsed="false"/>
    <row r="13919" customFormat="false" ht="15" hidden="false" customHeight="true" outlineLevel="0" collapsed="false"/>
    <row r="13920" customFormat="false" ht="15" hidden="false" customHeight="true" outlineLevel="0" collapsed="false"/>
    <row r="13921" customFormat="false" ht="15" hidden="false" customHeight="true" outlineLevel="0" collapsed="false"/>
    <row r="13922" customFormat="false" ht="15" hidden="false" customHeight="true" outlineLevel="0" collapsed="false"/>
    <row r="13923" customFormat="false" ht="15" hidden="false" customHeight="true" outlineLevel="0" collapsed="false"/>
    <row r="13924" customFormat="false" ht="15" hidden="false" customHeight="true" outlineLevel="0" collapsed="false"/>
    <row r="13925" customFormat="false" ht="15" hidden="false" customHeight="true" outlineLevel="0" collapsed="false"/>
    <row r="13926" customFormat="false" ht="15" hidden="false" customHeight="true" outlineLevel="0" collapsed="false"/>
    <row r="13927" customFormat="false" ht="15" hidden="false" customHeight="true" outlineLevel="0" collapsed="false"/>
    <row r="13928" customFormat="false" ht="15" hidden="false" customHeight="true" outlineLevel="0" collapsed="false"/>
    <row r="13929" customFormat="false" ht="15" hidden="false" customHeight="true" outlineLevel="0" collapsed="false"/>
    <row r="13930" customFormat="false" ht="15" hidden="false" customHeight="true" outlineLevel="0" collapsed="false"/>
    <row r="13931" customFormat="false" ht="15" hidden="false" customHeight="true" outlineLevel="0" collapsed="false"/>
    <row r="13932" customFormat="false" ht="15" hidden="false" customHeight="true" outlineLevel="0" collapsed="false"/>
    <row r="13933" customFormat="false" ht="15" hidden="false" customHeight="true" outlineLevel="0" collapsed="false"/>
    <row r="13934" customFormat="false" ht="15" hidden="false" customHeight="true" outlineLevel="0" collapsed="false"/>
    <row r="13935" customFormat="false" ht="15" hidden="false" customHeight="true" outlineLevel="0" collapsed="false"/>
    <row r="13936" customFormat="false" ht="15" hidden="false" customHeight="true" outlineLevel="0" collapsed="false"/>
    <row r="13937" customFormat="false" ht="15" hidden="false" customHeight="true" outlineLevel="0" collapsed="false"/>
    <row r="13938" customFormat="false" ht="15" hidden="false" customHeight="true" outlineLevel="0" collapsed="false"/>
    <row r="13939" customFormat="false" ht="15" hidden="false" customHeight="true" outlineLevel="0" collapsed="false"/>
    <row r="13940" customFormat="false" ht="15" hidden="false" customHeight="true" outlineLevel="0" collapsed="false"/>
    <row r="13941" customFormat="false" ht="15" hidden="false" customHeight="true" outlineLevel="0" collapsed="false"/>
    <row r="13942" customFormat="false" ht="15" hidden="false" customHeight="true" outlineLevel="0" collapsed="false"/>
    <row r="13943" customFormat="false" ht="15" hidden="false" customHeight="true" outlineLevel="0" collapsed="false"/>
    <row r="13944" customFormat="false" ht="15" hidden="false" customHeight="true" outlineLevel="0" collapsed="false"/>
    <row r="13945" customFormat="false" ht="15" hidden="false" customHeight="true" outlineLevel="0" collapsed="false"/>
    <row r="13946" customFormat="false" ht="15" hidden="false" customHeight="true" outlineLevel="0" collapsed="false"/>
    <row r="13947" customFormat="false" ht="15" hidden="false" customHeight="true" outlineLevel="0" collapsed="false"/>
    <row r="13948" customFormat="false" ht="15" hidden="false" customHeight="true" outlineLevel="0" collapsed="false"/>
    <row r="13949" customFormat="false" ht="15" hidden="false" customHeight="true" outlineLevel="0" collapsed="false"/>
    <row r="13950" customFormat="false" ht="15" hidden="false" customHeight="true" outlineLevel="0" collapsed="false"/>
    <row r="13951" customFormat="false" ht="15" hidden="false" customHeight="true" outlineLevel="0" collapsed="false"/>
    <row r="13952" customFormat="false" ht="15" hidden="false" customHeight="true" outlineLevel="0" collapsed="false"/>
    <row r="13953" customFormat="false" ht="15" hidden="false" customHeight="true" outlineLevel="0" collapsed="false"/>
    <row r="13954" customFormat="false" ht="15" hidden="false" customHeight="true" outlineLevel="0" collapsed="false"/>
    <row r="13955" customFormat="false" ht="15" hidden="false" customHeight="true" outlineLevel="0" collapsed="false"/>
    <row r="13956" customFormat="false" ht="15" hidden="false" customHeight="true" outlineLevel="0" collapsed="false"/>
    <row r="13957" customFormat="false" ht="15" hidden="false" customHeight="true" outlineLevel="0" collapsed="false"/>
    <row r="13958" customFormat="false" ht="15" hidden="false" customHeight="true" outlineLevel="0" collapsed="false"/>
    <row r="13959" customFormat="false" ht="15" hidden="false" customHeight="true" outlineLevel="0" collapsed="false"/>
    <row r="13960" customFormat="false" ht="15" hidden="false" customHeight="true" outlineLevel="0" collapsed="false"/>
    <row r="13961" customFormat="false" ht="15" hidden="false" customHeight="true" outlineLevel="0" collapsed="false"/>
    <row r="13962" customFormat="false" ht="15" hidden="false" customHeight="true" outlineLevel="0" collapsed="false"/>
    <row r="13963" customFormat="false" ht="15" hidden="false" customHeight="true" outlineLevel="0" collapsed="false"/>
    <row r="13964" customFormat="false" ht="15" hidden="false" customHeight="true" outlineLevel="0" collapsed="false"/>
    <row r="13965" customFormat="false" ht="15" hidden="false" customHeight="true" outlineLevel="0" collapsed="false"/>
    <row r="13966" customFormat="false" ht="15" hidden="false" customHeight="true" outlineLevel="0" collapsed="false"/>
    <row r="13967" customFormat="false" ht="15" hidden="false" customHeight="true" outlineLevel="0" collapsed="false"/>
    <row r="13968" customFormat="false" ht="15" hidden="false" customHeight="true" outlineLevel="0" collapsed="false"/>
    <row r="13969" customFormat="false" ht="15" hidden="false" customHeight="true" outlineLevel="0" collapsed="false"/>
    <row r="13970" customFormat="false" ht="15" hidden="false" customHeight="true" outlineLevel="0" collapsed="false"/>
    <row r="13971" customFormat="false" ht="15" hidden="false" customHeight="true" outlineLevel="0" collapsed="false"/>
    <row r="13972" customFormat="false" ht="15" hidden="false" customHeight="true" outlineLevel="0" collapsed="false"/>
    <row r="13973" customFormat="false" ht="15" hidden="false" customHeight="true" outlineLevel="0" collapsed="false"/>
    <row r="13974" customFormat="false" ht="15" hidden="false" customHeight="true" outlineLevel="0" collapsed="false"/>
    <row r="13975" customFormat="false" ht="15" hidden="false" customHeight="true" outlineLevel="0" collapsed="false"/>
    <row r="13976" customFormat="false" ht="15" hidden="false" customHeight="true" outlineLevel="0" collapsed="false"/>
    <row r="13977" customFormat="false" ht="15" hidden="false" customHeight="true" outlineLevel="0" collapsed="false"/>
    <row r="13978" customFormat="false" ht="15" hidden="false" customHeight="true" outlineLevel="0" collapsed="false"/>
    <row r="13979" customFormat="false" ht="15" hidden="false" customHeight="true" outlineLevel="0" collapsed="false"/>
    <row r="13980" customFormat="false" ht="15" hidden="false" customHeight="true" outlineLevel="0" collapsed="false"/>
    <row r="13981" customFormat="false" ht="15" hidden="false" customHeight="true" outlineLevel="0" collapsed="false"/>
    <row r="13982" customFormat="false" ht="15" hidden="false" customHeight="true" outlineLevel="0" collapsed="false"/>
    <row r="13983" customFormat="false" ht="15" hidden="false" customHeight="true" outlineLevel="0" collapsed="false"/>
    <row r="13984" customFormat="false" ht="15" hidden="false" customHeight="true" outlineLevel="0" collapsed="false"/>
    <row r="13985" customFormat="false" ht="15" hidden="false" customHeight="true" outlineLevel="0" collapsed="false"/>
    <row r="13986" customFormat="false" ht="15" hidden="false" customHeight="true" outlineLevel="0" collapsed="false"/>
    <row r="13987" customFormat="false" ht="15" hidden="false" customHeight="true" outlineLevel="0" collapsed="false"/>
    <row r="13988" customFormat="false" ht="15" hidden="false" customHeight="true" outlineLevel="0" collapsed="false"/>
    <row r="13989" customFormat="false" ht="15" hidden="false" customHeight="true" outlineLevel="0" collapsed="false"/>
    <row r="13990" customFormat="false" ht="15" hidden="false" customHeight="true" outlineLevel="0" collapsed="false"/>
    <row r="13991" customFormat="false" ht="15" hidden="false" customHeight="true" outlineLevel="0" collapsed="false"/>
    <row r="13992" customFormat="false" ht="15" hidden="false" customHeight="true" outlineLevel="0" collapsed="false"/>
    <row r="13993" customFormat="false" ht="15" hidden="false" customHeight="true" outlineLevel="0" collapsed="false"/>
    <row r="13994" customFormat="false" ht="15" hidden="false" customHeight="true" outlineLevel="0" collapsed="false"/>
    <row r="13995" customFormat="false" ht="15" hidden="false" customHeight="true" outlineLevel="0" collapsed="false"/>
    <row r="13996" customFormat="false" ht="15" hidden="false" customHeight="true" outlineLevel="0" collapsed="false"/>
    <row r="13997" customFormat="false" ht="15" hidden="false" customHeight="true" outlineLevel="0" collapsed="false"/>
    <row r="13998" customFormat="false" ht="15" hidden="false" customHeight="true" outlineLevel="0" collapsed="false"/>
    <row r="13999" customFormat="false" ht="15" hidden="false" customHeight="true" outlineLevel="0" collapsed="false"/>
    <row r="14000" customFormat="false" ht="15" hidden="false" customHeight="true" outlineLevel="0" collapsed="false"/>
    <row r="14001" customFormat="false" ht="15" hidden="false" customHeight="true" outlineLevel="0" collapsed="false"/>
    <row r="14002" customFormat="false" ht="15" hidden="false" customHeight="true" outlineLevel="0" collapsed="false"/>
    <row r="14003" customFormat="false" ht="15" hidden="false" customHeight="true" outlineLevel="0" collapsed="false"/>
    <row r="14004" customFormat="false" ht="15" hidden="false" customHeight="true" outlineLevel="0" collapsed="false"/>
    <row r="14005" customFormat="false" ht="15" hidden="false" customHeight="true" outlineLevel="0" collapsed="false"/>
    <row r="14006" customFormat="false" ht="15" hidden="false" customHeight="true" outlineLevel="0" collapsed="false"/>
    <row r="14007" customFormat="false" ht="15" hidden="false" customHeight="true" outlineLevel="0" collapsed="false"/>
    <row r="14008" customFormat="false" ht="15" hidden="false" customHeight="true" outlineLevel="0" collapsed="false"/>
    <row r="14009" customFormat="false" ht="15" hidden="false" customHeight="true" outlineLevel="0" collapsed="false"/>
    <row r="14010" customFormat="false" ht="15" hidden="false" customHeight="true" outlineLevel="0" collapsed="false"/>
    <row r="14011" customFormat="false" ht="15" hidden="false" customHeight="true" outlineLevel="0" collapsed="false"/>
    <row r="14012" customFormat="false" ht="15" hidden="false" customHeight="true" outlineLevel="0" collapsed="false"/>
    <row r="14013" customFormat="false" ht="15" hidden="false" customHeight="true" outlineLevel="0" collapsed="false"/>
    <row r="14014" customFormat="false" ht="15" hidden="false" customHeight="true" outlineLevel="0" collapsed="false"/>
    <row r="14015" customFormat="false" ht="15" hidden="false" customHeight="true" outlineLevel="0" collapsed="false"/>
    <row r="14016" customFormat="false" ht="15" hidden="false" customHeight="true" outlineLevel="0" collapsed="false"/>
    <row r="14017" customFormat="false" ht="15" hidden="false" customHeight="true" outlineLevel="0" collapsed="false"/>
    <row r="14018" customFormat="false" ht="15" hidden="false" customHeight="true" outlineLevel="0" collapsed="false"/>
    <row r="14019" customFormat="false" ht="15" hidden="false" customHeight="true" outlineLevel="0" collapsed="false"/>
    <row r="14020" customFormat="false" ht="15" hidden="false" customHeight="true" outlineLevel="0" collapsed="false"/>
    <row r="14021" customFormat="false" ht="15" hidden="false" customHeight="true" outlineLevel="0" collapsed="false"/>
    <row r="14022" customFormat="false" ht="15" hidden="false" customHeight="true" outlineLevel="0" collapsed="false"/>
    <row r="14023" customFormat="false" ht="15" hidden="false" customHeight="true" outlineLevel="0" collapsed="false"/>
    <row r="14024" customFormat="false" ht="15" hidden="false" customHeight="true" outlineLevel="0" collapsed="false"/>
    <row r="14025" customFormat="false" ht="15" hidden="false" customHeight="true" outlineLevel="0" collapsed="false"/>
    <row r="14026" customFormat="false" ht="15" hidden="false" customHeight="true" outlineLevel="0" collapsed="false"/>
    <row r="14027" customFormat="false" ht="15" hidden="false" customHeight="true" outlineLevel="0" collapsed="false"/>
    <row r="14028" customFormat="false" ht="15" hidden="false" customHeight="true" outlineLevel="0" collapsed="false"/>
    <row r="14029" customFormat="false" ht="15" hidden="false" customHeight="true" outlineLevel="0" collapsed="false"/>
    <row r="14030" customFormat="false" ht="15" hidden="false" customHeight="true" outlineLevel="0" collapsed="false"/>
    <row r="14031" customFormat="false" ht="15" hidden="false" customHeight="true" outlineLevel="0" collapsed="false"/>
    <row r="14032" customFormat="false" ht="15" hidden="false" customHeight="true" outlineLevel="0" collapsed="false"/>
    <row r="14033" customFormat="false" ht="15" hidden="false" customHeight="true" outlineLevel="0" collapsed="false"/>
    <row r="14034" customFormat="false" ht="15" hidden="false" customHeight="true" outlineLevel="0" collapsed="false"/>
    <row r="14035" customFormat="false" ht="15" hidden="false" customHeight="true" outlineLevel="0" collapsed="false"/>
    <row r="14036" customFormat="false" ht="15" hidden="false" customHeight="true" outlineLevel="0" collapsed="false"/>
    <row r="14037" customFormat="false" ht="15" hidden="false" customHeight="true" outlineLevel="0" collapsed="false"/>
    <row r="14038" customFormat="false" ht="15" hidden="false" customHeight="true" outlineLevel="0" collapsed="false"/>
    <row r="14039" customFormat="false" ht="15" hidden="false" customHeight="true" outlineLevel="0" collapsed="false"/>
    <row r="14040" customFormat="false" ht="15" hidden="false" customHeight="true" outlineLevel="0" collapsed="false"/>
    <row r="14041" customFormat="false" ht="15" hidden="false" customHeight="true" outlineLevel="0" collapsed="false"/>
    <row r="14042" customFormat="false" ht="15" hidden="false" customHeight="true" outlineLevel="0" collapsed="false"/>
    <row r="14043" customFormat="false" ht="15" hidden="false" customHeight="true" outlineLevel="0" collapsed="false"/>
    <row r="14044" customFormat="false" ht="15" hidden="false" customHeight="true" outlineLevel="0" collapsed="false"/>
    <row r="14045" customFormat="false" ht="15" hidden="false" customHeight="true" outlineLevel="0" collapsed="false"/>
    <row r="14046" customFormat="false" ht="15" hidden="false" customHeight="true" outlineLevel="0" collapsed="false"/>
    <row r="14047" customFormat="false" ht="15" hidden="false" customHeight="true" outlineLevel="0" collapsed="false"/>
    <row r="14048" customFormat="false" ht="15" hidden="false" customHeight="true" outlineLevel="0" collapsed="false"/>
    <row r="14049" customFormat="false" ht="15" hidden="false" customHeight="true" outlineLevel="0" collapsed="false"/>
    <row r="14050" customFormat="false" ht="15" hidden="false" customHeight="true" outlineLevel="0" collapsed="false"/>
    <row r="14051" customFormat="false" ht="15" hidden="false" customHeight="true" outlineLevel="0" collapsed="false"/>
    <row r="14052" customFormat="false" ht="15" hidden="false" customHeight="true" outlineLevel="0" collapsed="false"/>
    <row r="14053" customFormat="false" ht="15" hidden="false" customHeight="true" outlineLevel="0" collapsed="false"/>
    <row r="14054" customFormat="false" ht="15" hidden="false" customHeight="true" outlineLevel="0" collapsed="false"/>
    <row r="14055" customFormat="false" ht="15" hidden="false" customHeight="true" outlineLevel="0" collapsed="false"/>
    <row r="14056" customFormat="false" ht="15" hidden="false" customHeight="true" outlineLevel="0" collapsed="false"/>
    <row r="14057" customFormat="false" ht="15" hidden="false" customHeight="true" outlineLevel="0" collapsed="false"/>
    <row r="14058" customFormat="false" ht="15" hidden="false" customHeight="true" outlineLevel="0" collapsed="false"/>
    <row r="14059" customFormat="false" ht="15" hidden="false" customHeight="true" outlineLevel="0" collapsed="false"/>
    <row r="14060" customFormat="false" ht="15" hidden="false" customHeight="true" outlineLevel="0" collapsed="false"/>
    <row r="14061" customFormat="false" ht="15" hidden="false" customHeight="true" outlineLevel="0" collapsed="false"/>
    <row r="14062" customFormat="false" ht="15" hidden="false" customHeight="true" outlineLevel="0" collapsed="false"/>
    <row r="14063" customFormat="false" ht="15" hidden="false" customHeight="true" outlineLevel="0" collapsed="false"/>
    <row r="14064" customFormat="false" ht="15" hidden="false" customHeight="true" outlineLevel="0" collapsed="false"/>
    <row r="14065" customFormat="false" ht="15" hidden="false" customHeight="true" outlineLevel="0" collapsed="false"/>
    <row r="14066" customFormat="false" ht="15" hidden="false" customHeight="true" outlineLevel="0" collapsed="false"/>
    <row r="14067" customFormat="false" ht="15" hidden="false" customHeight="true" outlineLevel="0" collapsed="false"/>
    <row r="14068" customFormat="false" ht="15" hidden="false" customHeight="true" outlineLevel="0" collapsed="false"/>
    <row r="14069" customFormat="false" ht="15" hidden="false" customHeight="true" outlineLevel="0" collapsed="false"/>
    <row r="14070" customFormat="false" ht="15" hidden="false" customHeight="true" outlineLevel="0" collapsed="false"/>
    <row r="14071" customFormat="false" ht="15" hidden="false" customHeight="true" outlineLevel="0" collapsed="false"/>
    <row r="14072" customFormat="false" ht="15" hidden="false" customHeight="true" outlineLevel="0" collapsed="false"/>
    <row r="14073" customFormat="false" ht="15" hidden="false" customHeight="true" outlineLevel="0" collapsed="false"/>
    <row r="14074" customFormat="false" ht="15" hidden="false" customHeight="true" outlineLevel="0" collapsed="false"/>
    <row r="14075" customFormat="false" ht="15" hidden="false" customHeight="true" outlineLevel="0" collapsed="false"/>
    <row r="14076" customFormat="false" ht="15" hidden="false" customHeight="true" outlineLevel="0" collapsed="false"/>
    <row r="14077" customFormat="false" ht="15" hidden="false" customHeight="true" outlineLevel="0" collapsed="false"/>
    <row r="14078" customFormat="false" ht="15" hidden="false" customHeight="true" outlineLevel="0" collapsed="false"/>
    <row r="14079" customFormat="false" ht="15" hidden="false" customHeight="true" outlineLevel="0" collapsed="false"/>
    <row r="14080" customFormat="false" ht="15" hidden="false" customHeight="true" outlineLevel="0" collapsed="false"/>
    <row r="14081" customFormat="false" ht="15" hidden="false" customHeight="true" outlineLevel="0" collapsed="false"/>
    <row r="14082" customFormat="false" ht="15" hidden="false" customHeight="true" outlineLevel="0" collapsed="false"/>
    <row r="14083" customFormat="false" ht="15" hidden="false" customHeight="true" outlineLevel="0" collapsed="false"/>
    <row r="14084" customFormat="false" ht="15" hidden="false" customHeight="true" outlineLevel="0" collapsed="false"/>
    <row r="14085" customFormat="false" ht="15" hidden="false" customHeight="true" outlineLevel="0" collapsed="false"/>
    <row r="14086" customFormat="false" ht="15" hidden="false" customHeight="true" outlineLevel="0" collapsed="false"/>
    <row r="14087" customFormat="false" ht="15" hidden="false" customHeight="true" outlineLevel="0" collapsed="false"/>
    <row r="14088" customFormat="false" ht="15" hidden="false" customHeight="true" outlineLevel="0" collapsed="false"/>
    <row r="14089" customFormat="false" ht="15" hidden="false" customHeight="true" outlineLevel="0" collapsed="false"/>
    <row r="14090" customFormat="false" ht="15" hidden="false" customHeight="true" outlineLevel="0" collapsed="false"/>
    <row r="14091" customFormat="false" ht="15" hidden="false" customHeight="true" outlineLevel="0" collapsed="false"/>
    <row r="14092" customFormat="false" ht="15" hidden="false" customHeight="true" outlineLevel="0" collapsed="false"/>
    <row r="14093" customFormat="false" ht="15" hidden="false" customHeight="true" outlineLevel="0" collapsed="false"/>
    <row r="14094" customFormat="false" ht="15" hidden="false" customHeight="true" outlineLevel="0" collapsed="false"/>
    <row r="14095" customFormat="false" ht="15" hidden="false" customHeight="true" outlineLevel="0" collapsed="false"/>
    <row r="14096" customFormat="false" ht="15" hidden="false" customHeight="true" outlineLevel="0" collapsed="false"/>
    <row r="14097" customFormat="false" ht="15" hidden="false" customHeight="true" outlineLevel="0" collapsed="false"/>
    <row r="14098" customFormat="false" ht="15" hidden="false" customHeight="true" outlineLevel="0" collapsed="false"/>
    <row r="14099" customFormat="false" ht="15" hidden="false" customHeight="true" outlineLevel="0" collapsed="false"/>
    <row r="14100" customFormat="false" ht="15" hidden="false" customHeight="true" outlineLevel="0" collapsed="false"/>
    <row r="14101" customFormat="false" ht="15" hidden="false" customHeight="true" outlineLevel="0" collapsed="false"/>
    <row r="14102" customFormat="false" ht="15" hidden="false" customHeight="true" outlineLevel="0" collapsed="false"/>
    <row r="14103" customFormat="false" ht="15" hidden="false" customHeight="true" outlineLevel="0" collapsed="false"/>
    <row r="14104" customFormat="false" ht="15" hidden="false" customHeight="true" outlineLevel="0" collapsed="false"/>
    <row r="14105" customFormat="false" ht="15" hidden="false" customHeight="true" outlineLevel="0" collapsed="false"/>
    <row r="14106" customFormat="false" ht="15" hidden="false" customHeight="true" outlineLevel="0" collapsed="false"/>
    <row r="14107" customFormat="false" ht="15" hidden="false" customHeight="true" outlineLevel="0" collapsed="false"/>
    <row r="14108" customFormat="false" ht="15" hidden="false" customHeight="true" outlineLevel="0" collapsed="false"/>
    <row r="14109" customFormat="false" ht="15" hidden="false" customHeight="true" outlineLevel="0" collapsed="false"/>
    <row r="14110" customFormat="false" ht="15" hidden="false" customHeight="true" outlineLevel="0" collapsed="false"/>
    <row r="14111" customFormat="false" ht="15" hidden="false" customHeight="true" outlineLevel="0" collapsed="false"/>
    <row r="14112" customFormat="false" ht="15" hidden="false" customHeight="true" outlineLevel="0" collapsed="false"/>
    <row r="14113" customFormat="false" ht="15" hidden="false" customHeight="true" outlineLevel="0" collapsed="false"/>
    <row r="14114" customFormat="false" ht="15" hidden="false" customHeight="true" outlineLevel="0" collapsed="false"/>
    <row r="14115" customFormat="false" ht="15" hidden="false" customHeight="true" outlineLevel="0" collapsed="false"/>
    <row r="14116" customFormat="false" ht="15" hidden="false" customHeight="true" outlineLevel="0" collapsed="false"/>
    <row r="14117" customFormat="false" ht="15" hidden="false" customHeight="true" outlineLevel="0" collapsed="false"/>
    <row r="14118" customFormat="false" ht="15" hidden="false" customHeight="true" outlineLevel="0" collapsed="false"/>
    <row r="14119" customFormat="false" ht="15" hidden="false" customHeight="true" outlineLevel="0" collapsed="false"/>
    <row r="14120" customFormat="false" ht="15" hidden="false" customHeight="true" outlineLevel="0" collapsed="false"/>
    <row r="14121" customFormat="false" ht="15" hidden="false" customHeight="true" outlineLevel="0" collapsed="false"/>
    <row r="14122" customFormat="false" ht="15" hidden="false" customHeight="true" outlineLevel="0" collapsed="false"/>
    <row r="14123" customFormat="false" ht="15" hidden="false" customHeight="true" outlineLevel="0" collapsed="false"/>
    <row r="14124" customFormat="false" ht="15" hidden="false" customHeight="true" outlineLevel="0" collapsed="false"/>
    <row r="14125" customFormat="false" ht="15" hidden="false" customHeight="true" outlineLevel="0" collapsed="false"/>
    <row r="14126" customFormat="false" ht="15" hidden="false" customHeight="true" outlineLevel="0" collapsed="false"/>
    <row r="14127" customFormat="false" ht="15" hidden="false" customHeight="true" outlineLevel="0" collapsed="false"/>
    <row r="14128" customFormat="false" ht="15" hidden="false" customHeight="true" outlineLevel="0" collapsed="false"/>
    <row r="14129" customFormat="false" ht="15" hidden="false" customHeight="true" outlineLevel="0" collapsed="false"/>
    <row r="14130" customFormat="false" ht="15" hidden="false" customHeight="true" outlineLevel="0" collapsed="false"/>
    <row r="14131" customFormat="false" ht="15" hidden="false" customHeight="true" outlineLevel="0" collapsed="false"/>
    <row r="14132" customFormat="false" ht="15" hidden="false" customHeight="true" outlineLevel="0" collapsed="false"/>
    <row r="14133" customFormat="false" ht="15" hidden="false" customHeight="true" outlineLevel="0" collapsed="false"/>
    <row r="14134" customFormat="false" ht="15" hidden="false" customHeight="true" outlineLevel="0" collapsed="false"/>
    <row r="14135" customFormat="false" ht="15" hidden="false" customHeight="true" outlineLevel="0" collapsed="false"/>
    <row r="14136" customFormat="false" ht="15" hidden="false" customHeight="true" outlineLevel="0" collapsed="false"/>
    <row r="14137" customFormat="false" ht="15" hidden="false" customHeight="true" outlineLevel="0" collapsed="false"/>
    <row r="14138" customFormat="false" ht="15" hidden="false" customHeight="true" outlineLevel="0" collapsed="false"/>
    <row r="14139" customFormat="false" ht="15" hidden="false" customHeight="true" outlineLevel="0" collapsed="false"/>
    <row r="14140" customFormat="false" ht="15" hidden="false" customHeight="true" outlineLevel="0" collapsed="false"/>
    <row r="14141" customFormat="false" ht="15" hidden="false" customHeight="true" outlineLevel="0" collapsed="false"/>
    <row r="14142" customFormat="false" ht="15" hidden="false" customHeight="true" outlineLevel="0" collapsed="false"/>
    <row r="14143" customFormat="false" ht="15" hidden="false" customHeight="true" outlineLevel="0" collapsed="false"/>
    <row r="14144" customFormat="false" ht="15" hidden="false" customHeight="true" outlineLevel="0" collapsed="false"/>
    <row r="14145" customFormat="false" ht="15" hidden="false" customHeight="true" outlineLevel="0" collapsed="false"/>
    <row r="14146" customFormat="false" ht="15" hidden="false" customHeight="true" outlineLevel="0" collapsed="false"/>
    <row r="14147" customFormat="false" ht="15" hidden="false" customHeight="true" outlineLevel="0" collapsed="false"/>
    <row r="14148" customFormat="false" ht="15" hidden="false" customHeight="true" outlineLevel="0" collapsed="false"/>
    <row r="14149" customFormat="false" ht="15" hidden="false" customHeight="true" outlineLevel="0" collapsed="false"/>
    <row r="14150" customFormat="false" ht="15" hidden="false" customHeight="true" outlineLevel="0" collapsed="false"/>
    <row r="14151" customFormat="false" ht="15" hidden="false" customHeight="true" outlineLevel="0" collapsed="false"/>
    <row r="14152" customFormat="false" ht="15" hidden="false" customHeight="true" outlineLevel="0" collapsed="false"/>
    <row r="14153" customFormat="false" ht="15" hidden="false" customHeight="true" outlineLevel="0" collapsed="false"/>
    <row r="14154" customFormat="false" ht="15" hidden="false" customHeight="true" outlineLevel="0" collapsed="false"/>
    <row r="14155" customFormat="false" ht="15" hidden="false" customHeight="true" outlineLevel="0" collapsed="false"/>
    <row r="14156" customFormat="false" ht="15" hidden="false" customHeight="true" outlineLevel="0" collapsed="false"/>
    <row r="14157" customFormat="false" ht="15" hidden="false" customHeight="true" outlineLevel="0" collapsed="false"/>
    <row r="14158" customFormat="false" ht="15" hidden="false" customHeight="true" outlineLevel="0" collapsed="false"/>
    <row r="14159" customFormat="false" ht="15" hidden="false" customHeight="true" outlineLevel="0" collapsed="false"/>
    <row r="14160" customFormat="false" ht="15" hidden="false" customHeight="true" outlineLevel="0" collapsed="false"/>
    <row r="14161" customFormat="false" ht="15" hidden="false" customHeight="true" outlineLevel="0" collapsed="false"/>
    <row r="14162" customFormat="false" ht="15" hidden="false" customHeight="true" outlineLevel="0" collapsed="false"/>
    <row r="14163" customFormat="false" ht="15" hidden="false" customHeight="true" outlineLevel="0" collapsed="false"/>
    <row r="14164" customFormat="false" ht="15" hidden="false" customHeight="true" outlineLevel="0" collapsed="false"/>
    <row r="14165" customFormat="false" ht="15" hidden="false" customHeight="true" outlineLevel="0" collapsed="false"/>
    <row r="14166" customFormat="false" ht="15" hidden="false" customHeight="true" outlineLevel="0" collapsed="false"/>
    <row r="14167" customFormat="false" ht="15" hidden="false" customHeight="true" outlineLevel="0" collapsed="false"/>
    <row r="14168" customFormat="false" ht="15" hidden="false" customHeight="true" outlineLevel="0" collapsed="false"/>
    <row r="14169" customFormat="false" ht="15" hidden="false" customHeight="true" outlineLevel="0" collapsed="false"/>
    <row r="14170" customFormat="false" ht="15" hidden="false" customHeight="true" outlineLevel="0" collapsed="false"/>
    <row r="14171" customFormat="false" ht="15" hidden="false" customHeight="true" outlineLevel="0" collapsed="false"/>
    <row r="14172" customFormat="false" ht="15" hidden="false" customHeight="true" outlineLevel="0" collapsed="false"/>
    <row r="14173" customFormat="false" ht="15" hidden="false" customHeight="true" outlineLevel="0" collapsed="false"/>
    <row r="14174" customFormat="false" ht="15" hidden="false" customHeight="true" outlineLevel="0" collapsed="false"/>
    <row r="14175" customFormat="false" ht="15" hidden="false" customHeight="true" outlineLevel="0" collapsed="false"/>
    <row r="14176" customFormat="false" ht="15" hidden="false" customHeight="true" outlineLevel="0" collapsed="false"/>
    <row r="14177" customFormat="false" ht="15" hidden="false" customHeight="true" outlineLevel="0" collapsed="false"/>
    <row r="14178" customFormat="false" ht="15" hidden="false" customHeight="true" outlineLevel="0" collapsed="false"/>
    <row r="14179" customFormat="false" ht="15" hidden="false" customHeight="true" outlineLevel="0" collapsed="false"/>
    <row r="14180" customFormat="false" ht="15" hidden="false" customHeight="true" outlineLevel="0" collapsed="false"/>
    <row r="14181" customFormat="false" ht="15" hidden="false" customHeight="true" outlineLevel="0" collapsed="false"/>
    <row r="14182" customFormat="false" ht="15" hidden="false" customHeight="true" outlineLevel="0" collapsed="false"/>
    <row r="14183" customFormat="false" ht="15" hidden="false" customHeight="true" outlineLevel="0" collapsed="false"/>
    <row r="14184" customFormat="false" ht="15" hidden="false" customHeight="true" outlineLevel="0" collapsed="false"/>
    <row r="14185" customFormat="false" ht="15" hidden="false" customHeight="true" outlineLevel="0" collapsed="false"/>
    <row r="14186" customFormat="false" ht="15" hidden="false" customHeight="true" outlineLevel="0" collapsed="false"/>
    <row r="14187" customFormat="false" ht="15" hidden="false" customHeight="true" outlineLevel="0" collapsed="false"/>
    <row r="14188" customFormat="false" ht="15" hidden="false" customHeight="true" outlineLevel="0" collapsed="false"/>
    <row r="14189" customFormat="false" ht="15" hidden="false" customHeight="true" outlineLevel="0" collapsed="false"/>
    <row r="14190" customFormat="false" ht="15" hidden="false" customHeight="true" outlineLevel="0" collapsed="false"/>
    <row r="14191" customFormat="false" ht="15" hidden="false" customHeight="true" outlineLevel="0" collapsed="false"/>
    <row r="14192" customFormat="false" ht="15" hidden="false" customHeight="true" outlineLevel="0" collapsed="false"/>
    <row r="14193" customFormat="false" ht="15" hidden="false" customHeight="true" outlineLevel="0" collapsed="false"/>
    <row r="14194" customFormat="false" ht="15" hidden="false" customHeight="true" outlineLevel="0" collapsed="false"/>
    <row r="14195" customFormat="false" ht="15" hidden="false" customHeight="true" outlineLevel="0" collapsed="false"/>
    <row r="14196" customFormat="false" ht="15" hidden="false" customHeight="true" outlineLevel="0" collapsed="false"/>
    <row r="14197" customFormat="false" ht="15" hidden="false" customHeight="true" outlineLevel="0" collapsed="false"/>
    <row r="14198" customFormat="false" ht="15" hidden="false" customHeight="true" outlineLevel="0" collapsed="false"/>
    <row r="14199" customFormat="false" ht="15" hidden="false" customHeight="true" outlineLevel="0" collapsed="false"/>
    <row r="14200" customFormat="false" ht="15" hidden="false" customHeight="true" outlineLevel="0" collapsed="false"/>
    <row r="14201" customFormat="false" ht="15" hidden="false" customHeight="true" outlineLevel="0" collapsed="false"/>
    <row r="14202" customFormat="false" ht="15" hidden="false" customHeight="true" outlineLevel="0" collapsed="false"/>
    <row r="14203" customFormat="false" ht="15" hidden="false" customHeight="true" outlineLevel="0" collapsed="false"/>
    <row r="14204" customFormat="false" ht="15" hidden="false" customHeight="true" outlineLevel="0" collapsed="false"/>
    <row r="14205" customFormat="false" ht="15" hidden="false" customHeight="true" outlineLevel="0" collapsed="false"/>
    <row r="14206" customFormat="false" ht="15" hidden="false" customHeight="true" outlineLevel="0" collapsed="false"/>
    <row r="14207" customFormat="false" ht="15" hidden="false" customHeight="true" outlineLevel="0" collapsed="false"/>
    <row r="14208" customFormat="false" ht="15" hidden="false" customHeight="true" outlineLevel="0" collapsed="false"/>
    <row r="14209" customFormat="false" ht="15" hidden="false" customHeight="true" outlineLevel="0" collapsed="false"/>
    <row r="14210" customFormat="false" ht="15" hidden="false" customHeight="true" outlineLevel="0" collapsed="false"/>
    <row r="14211" customFormat="false" ht="15" hidden="false" customHeight="true" outlineLevel="0" collapsed="false"/>
    <row r="14212" customFormat="false" ht="15" hidden="false" customHeight="true" outlineLevel="0" collapsed="false"/>
    <row r="14213" customFormat="false" ht="15" hidden="false" customHeight="true" outlineLevel="0" collapsed="false"/>
    <row r="14214" customFormat="false" ht="15" hidden="false" customHeight="true" outlineLevel="0" collapsed="false"/>
    <row r="14215" customFormat="false" ht="15" hidden="false" customHeight="true" outlineLevel="0" collapsed="false"/>
    <row r="14216" customFormat="false" ht="15" hidden="false" customHeight="true" outlineLevel="0" collapsed="false"/>
    <row r="14217" customFormat="false" ht="15" hidden="false" customHeight="true" outlineLevel="0" collapsed="false"/>
    <row r="14218" customFormat="false" ht="15" hidden="false" customHeight="true" outlineLevel="0" collapsed="false"/>
    <row r="14219" customFormat="false" ht="15" hidden="false" customHeight="true" outlineLevel="0" collapsed="false"/>
    <row r="14220" customFormat="false" ht="15" hidden="false" customHeight="true" outlineLevel="0" collapsed="false"/>
    <row r="14221" customFormat="false" ht="15" hidden="false" customHeight="true" outlineLevel="0" collapsed="false"/>
    <row r="14222" customFormat="false" ht="15" hidden="false" customHeight="true" outlineLevel="0" collapsed="false"/>
    <row r="14223" customFormat="false" ht="15" hidden="false" customHeight="true" outlineLevel="0" collapsed="false"/>
    <row r="14224" customFormat="false" ht="15" hidden="false" customHeight="true" outlineLevel="0" collapsed="false"/>
    <row r="14225" customFormat="false" ht="15" hidden="false" customHeight="true" outlineLevel="0" collapsed="false"/>
    <row r="14226" customFormat="false" ht="15" hidden="false" customHeight="true" outlineLevel="0" collapsed="false"/>
    <row r="14227" customFormat="false" ht="15" hidden="false" customHeight="true" outlineLevel="0" collapsed="false"/>
    <row r="14228" customFormat="false" ht="15" hidden="false" customHeight="true" outlineLevel="0" collapsed="false"/>
    <row r="14229" customFormat="false" ht="15" hidden="false" customHeight="true" outlineLevel="0" collapsed="false"/>
    <row r="14230" customFormat="false" ht="15" hidden="false" customHeight="true" outlineLevel="0" collapsed="false"/>
    <row r="14231" customFormat="false" ht="15" hidden="false" customHeight="true" outlineLevel="0" collapsed="false"/>
    <row r="14232" customFormat="false" ht="15" hidden="false" customHeight="true" outlineLevel="0" collapsed="false"/>
    <row r="14233" customFormat="false" ht="15" hidden="false" customHeight="true" outlineLevel="0" collapsed="false"/>
    <row r="14234" customFormat="false" ht="15" hidden="false" customHeight="true" outlineLevel="0" collapsed="false"/>
    <row r="14235" customFormat="false" ht="15" hidden="false" customHeight="true" outlineLevel="0" collapsed="false"/>
    <row r="14236" customFormat="false" ht="15" hidden="false" customHeight="true" outlineLevel="0" collapsed="false"/>
    <row r="14237" customFormat="false" ht="15" hidden="false" customHeight="true" outlineLevel="0" collapsed="false"/>
    <row r="14238" customFormat="false" ht="15" hidden="false" customHeight="true" outlineLevel="0" collapsed="false"/>
    <row r="14239" customFormat="false" ht="15" hidden="false" customHeight="true" outlineLevel="0" collapsed="false"/>
    <row r="14240" customFormat="false" ht="15" hidden="false" customHeight="true" outlineLevel="0" collapsed="false"/>
    <row r="14241" customFormat="false" ht="15" hidden="false" customHeight="true" outlineLevel="0" collapsed="false"/>
    <row r="14242" customFormat="false" ht="15" hidden="false" customHeight="true" outlineLevel="0" collapsed="false"/>
    <row r="14243" customFormat="false" ht="15" hidden="false" customHeight="true" outlineLevel="0" collapsed="false"/>
    <row r="14244" customFormat="false" ht="15" hidden="false" customHeight="true" outlineLevel="0" collapsed="false"/>
    <row r="14245" customFormat="false" ht="15" hidden="false" customHeight="true" outlineLevel="0" collapsed="false"/>
    <row r="14246" customFormat="false" ht="15" hidden="false" customHeight="true" outlineLevel="0" collapsed="false"/>
    <row r="14247" customFormat="false" ht="15" hidden="false" customHeight="true" outlineLevel="0" collapsed="false"/>
    <row r="14248" customFormat="false" ht="15" hidden="false" customHeight="true" outlineLevel="0" collapsed="false"/>
    <row r="14249" customFormat="false" ht="15" hidden="false" customHeight="true" outlineLevel="0" collapsed="false"/>
    <row r="14250" customFormat="false" ht="15" hidden="false" customHeight="true" outlineLevel="0" collapsed="false"/>
    <row r="14251" customFormat="false" ht="15" hidden="false" customHeight="true" outlineLevel="0" collapsed="false"/>
    <row r="14252" customFormat="false" ht="15" hidden="false" customHeight="true" outlineLevel="0" collapsed="false"/>
    <row r="14253" customFormat="false" ht="15" hidden="false" customHeight="true" outlineLevel="0" collapsed="false"/>
    <row r="14254" customFormat="false" ht="15" hidden="false" customHeight="true" outlineLevel="0" collapsed="false"/>
    <row r="14255" customFormat="false" ht="15" hidden="false" customHeight="true" outlineLevel="0" collapsed="false"/>
    <row r="14256" customFormat="false" ht="15" hidden="false" customHeight="true" outlineLevel="0" collapsed="false"/>
    <row r="14257" customFormat="false" ht="15" hidden="false" customHeight="true" outlineLevel="0" collapsed="false"/>
    <row r="14258" customFormat="false" ht="15" hidden="false" customHeight="true" outlineLevel="0" collapsed="false"/>
    <row r="14259" customFormat="false" ht="15" hidden="false" customHeight="true" outlineLevel="0" collapsed="false"/>
    <row r="14260" customFormat="false" ht="15" hidden="false" customHeight="true" outlineLevel="0" collapsed="false"/>
    <row r="14261" customFormat="false" ht="15" hidden="false" customHeight="true" outlineLevel="0" collapsed="false"/>
    <row r="14262" customFormat="false" ht="15" hidden="false" customHeight="true" outlineLevel="0" collapsed="false"/>
    <row r="14263" customFormat="false" ht="15" hidden="false" customHeight="true" outlineLevel="0" collapsed="false"/>
    <row r="14264" customFormat="false" ht="15" hidden="false" customHeight="true" outlineLevel="0" collapsed="false"/>
    <row r="14265" customFormat="false" ht="15" hidden="false" customHeight="true" outlineLevel="0" collapsed="false"/>
    <row r="14266" customFormat="false" ht="15" hidden="false" customHeight="true" outlineLevel="0" collapsed="false"/>
    <row r="14267" customFormat="false" ht="15" hidden="false" customHeight="true" outlineLevel="0" collapsed="false"/>
    <row r="14268" customFormat="false" ht="15" hidden="false" customHeight="true" outlineLevel="0" collapsed="false"/>
    <row r="14269" customFormat="false" ht="15" hidden="false" customHeight="true" outlineLevel="0" collapsed="false"/>
    <row r="14270" customFormat="false" ht="15" hidden="false" customHeight="true" outlineLevel="0" collapsed="false"/>
    <row r="14271" customFormat="false" ht="15" hidden="false" customHeight="true" outlineLevel="0" collapsed="false"/>
    <row r="14272" customFormat="false" ht="15" hidden="false" customHeight="true" outlineLevel="0" collapsed="false"/>
    <row r="14273" customFormat="false" ht="15" hidden="false" customHeight="true" outlineLevel="0" collapsed="false"/>
    <row r="14274" customFormat="false" ht="15" hidden="false" customHeight="true" outlineLevel="0" collapsed="false"/>
    <row r="14275" customFormat="false" ht="15" hidden="false" customHeight="true" outlineLevel="0" collapsed="false"/>
    <row r="14276" customFormat="false" ht="15" hidden="false" customHeight="true" outlineLevel="0" collapsed="false"/>
    <row r="14277" customFormat="false" ht="15" hidden="false" customHeight="true" outlineLevel="0" collapsed="false"/>
    <row r="14278" customFormat="false" ht="15" hidden="false" customHeight="true" outlineLevel="0" collapsed="false"/>
    <row r="14279" customFormat="false" ht="15" hidden="false" customHeight="true" outlineLevel="0" collapsed="false"/>
    <row r="14280" customFormat="false" ht="15" hidden="false" customHeight="true" outlineLevel="0" collapsed="false"/>
    <row r="14281" customFormat="false" ht="15" hidden="false" customHeight="true" outlineLevel="0" collapsed="false"/>
    <row r="14282" customFormat="false" ht="15" hidden="false" customHeight="true" outlineLevel="0" collapsed="false"/>
    <row r="14283" customFormat="false" ht="15" hidden="false" customHeight="true" outlineLevel="0" collapsed="false"/>
    <row r="14284" customFormat="false" ht="15" hidden="false" customHeight="true" outlineLevel="0" collapsed="false"/>
    <row r="14285" customFormat="false" ht="15" hidden="false" customHeight="true" outlineLevel="0" collapsed="false"/>
    <row r="14286" customFormat="false" ht="15" hidden="false" customHeight="true" outlineLevel="0" collapsed="false"/>
    <row r="14287" customFormat="false" ht="15" hidden="false" customHeight="true" outlineLevel="0" collapsed="false"/>
    <row r="14288" customFormat="false" ht="15" hidden="false" customHeight="true" outlineLevel="0" collapsed="false"/>
    <row r="14289" customFormat="false" ht="15" hidden="false" customHeight="true" outlineLevel="0" collapsed="false"/>
    <row r="14290" customFormat="false" ht="15" hidden="false" customHeight="true" outlineLevel="0" collapsed="false"/>
    <row r="14291" customFormat="false" ht="15" hidden="false" customHeight="true" outlineLevel="0" collapsed="false"/>
    <row r="14292" customFormat="false" ht="15" hidden="false" customHeight="true" outlineLevel="0" collapsed="false"/>
    <row r="14293" customFormat="false" ht="15" hidden="false" customHeight="true" outlineLevel="0" collapsed="false"/>
    <row r="14294" customFormat="false" ht="15" hidden="false" customHeight="true" outlineLevel="0" collapsed="false"/>
    <row r="14295" customFormat="false" ht="15" hidden="false" customHeight="true" outlineLevel="0" collapsed="false"/>
    <row r="14296" customFormat="false" ht="15" hidden="false" customHeight="true" outlineLevel="0" collapsed="false"/>
    <row r="14297" customFormat="false" ht="15" hidden="false" customHeight="true" outlineLevel="0" collapsed="false"/>
    <row r="14298" customFormat="false" ht="15" hidden="false" customHeight="true" outlineLevel="0" collapsed="false"/>
    <row r="14299" customFormat="false" ht="15" hidden="false" customHeight="true" outlineLevel="0" collapsed="false"/>
    <row r="14300" customFormat="false" ht="15" hidden="false" customHeight="true" outlineLevel="0" collapsed="false"/>
    <row r="14301" customFormat="false" ht="15" hidden="false" customHeight="true" outlineLevel="0" collapsed="false"/>
    <row r="14302" customFormat="false" ht="15" hidden="false" customHeight="true" outlineLevel="0" collapsed="false"/>
    <row r="14303" customFormat="false" ht="15" hidden="false" customHeight="true" outlineLevel="0" collapsed="false"/>
    <row r="14304" customFormat="false" ht="15" hidden="false" customHeight="true" outlineLevel="0" collapsed="false"/>
    <row r="14305" customFormat="false" ht="15" hidden="false" customHeight="true" outlineLevel="0" collapsed="false"/>
    <row r="14306" customFormat="false" ht="15" hidden="false" customHeight="true" outlineLevel="0" collapsed="false"/>
    <row r="14307" customFormat="false" ht="15" hidden="false" customHeight="true" outlineLevel="0" collapsed="false"/>
    <row r="14308" customFormat="false" ht="15" hidden="false" customHeight="true" outlineLevel="0" collapsed="false"/>
    <row r="14309" customFormat="false" ht="15" hidden="false" customHeight="true" outlineLevel="0" collapsed="false"/>
    <row r="14310" customFormat="false" ht="15" hidden="false" customHeight="true" outlineLevel="0" collapsed="false"/>
    <row r="14311" customFormat="false" ht="15" hidden="false" customHeight="true" outlineLevel="0" collapsed="false"/>
    <row r="14312" customFormat="false" ht="15" hidden="false" customHeight="true" outlineLevel="0" collapsed="false"/>
    <row r="14313" customFormat="false" ht="15" hidden="false" customHeight="true" outlineLevel="0" collapsed="false"/>
    <row r="14314" customFormat="false" ht="15" hidden="false" customHeight="true" outlineLevel="0" collapsed="false"/>
    <row r="14315" customFormat="false" ht="15" hidden="false" customHeight="true" outlineLevel="0" collapsed="false"/>
    <row r="14316" customFormat="false" ht="15" hidden="false" customHeight="true" outlineLevel="0" collapsed="false"/>
    <row r="14317" customFormat="false" ht="15" hidden="false" customHeight="true" outlineLevel="0" collapsed="false"/>
    <row r="14318" customFormat="false" ht="15" hidden="false" customHeight="true" outlineLevel="0" collapsed="false"/>
    <row r="14319" customFormat="false" ht="15" hidden="false" customHeight="true" outlineLevel="0" collapsed="false"/>
    <row r="14320" customFormat="false" ht="15" hidden="false" customHeight="true" outlineLevel="0" collapsed="false"/>
    <row r="14321" customFormat="false" ht="15" hidden="false" customHeight="true" outlineLevel="0" collapsed="false"/>
    <row r="14322" customFormat="false" ht="15" hidden="false" customHeight="true" outlineLevel="0" collapsed="false"/>
    <row r="14323" customFormat="false" ht="15" hidden="false" customHeight="true" outlineLevel="0" collapsed="false"/>
    <row r="14324" customFormat="false" ht="15" hidden="false" customHeight="true" outlineLevel="0" collapsed="false"/>
    <row r="14325" customFormat="false" ht="15" hidden="false" customHeight="true" outlineLevel="0" collapsed="false"/>
    <row r="14326" customFormat="false" ht="15" hidden="false" customHeight="true" outlineLevel="0" collapsed="false"/>
    <row r="14327" customFormat="false" ht="15" hidden="false" customHeight="true" outlineLevel="0" collapsed="false"/>
    <row r="14328" customFormat="false" ht="15" hidden="false" customHeight="true" outlineLevel="0" collapsed="false"/>
    <row r="14329" customFormat="false" ht="15" hidden="false" customHeight="true" outlineLevel="0" collapsed="false"/>
    <row r="14330" customFormat="false" ht="15" hidden="false" customHeight="true" outlineLevel="0" collapsed="false"/>
    <row r="14331" customFormat="false" ht="15" hidden="false" customHeight="true" outlineLevel="0" collapsed="false"/>
    <row r="14332" customFormat="false" ht="15" hidden="false" customHeight="true" outlineLevel="0" collapsed="false"/>
    <row r="14333" customFormat="false" ht="15" hidden="false" customHeight="true" outlineLevel="0" collapsed="false"/>
    <row r="14334" customFormat="false" ht="15" hidden="false" customHeight="true" outlineLevel="0" collapsed="false"/>
    <row r="14335" customFormat="false" ht="15" hidden="false" customHeight="true" outlineLevel="0" collapsed="false"/>
    <row r="14336" customFormat="false" ht="15" hidden="false" customHeight="true" outlineLevel="0" collapsed="false"/>
    <row r="14337" customFormat="false" ht="15" hidden="false" customHeight="true" outlineLevel="0" collapsed="false"/>
    <row r="14338" customFormat="false" ht="15" hidden="false" customHeight="true" outlineLevel="0" collapsed="false"/>
    <row r="14339" customFormat="false" ht="15" hidden="false" customHeight="true" outlineLevel="0" collapsed="false"/>
    <row r="14340" customFormat="false" ht="15" hidden="false" customHeight="true" outlineLevel="0" collapsed="false"/>
    <row r="14341" customFormat="false" ht="15" hidden="false" customHeight="true" outlineLevel="0" collapsed="false"/>
    <row r="14342" customFormat="false" ht="15" hidden="false" customHeight="true" outlineLevel="0" collapsed="false"/>
    <row r="14343" customFormat="false" ht="15" hidden="false" customHeight="true" outlineLevel="0" collapsed="false"/>
    <row r="14344" customFormat="false" ht="15" hidden="false" customHeight="true" outlineLevel="0" collapsed="false"/>
    <row r="14345" customFormat="false" ht="15" hidden="false" customHeight="true" outlineLevel="0" collapsed="false"/>
    <row r="14346" customFormat="false" ht="15" hidden="false" customHeight="true" outlineLevel="0" collapsed="false"/>
    <row r="14347" customFormat="false" ht="15" hidden="false" customHeight="true" outlineLevel="0" collapsed="false"/>
    <row r="14348" customFormat="false" ht="15" hidden="false" customHeight="true" outlineLevel="0" collapsed="false"/>
    <row r="14349" customFormat="false" ht="15" hidden="false" customHeight="true" outlineLevel="0" collapsed="false"/>
    <row r="14350" customFormat="false" ht="15" hidden="false" customHeight="true" outlineLevel="0" collapsed="false"/>
    <row r="14351" customFormat="false" ht="15" hidden="false" customHeight="true" outlineLevel="0" collapsed="false"/>
    <row r="14352" customFormat="false" ht="15" hidden="false" customHeight="true" outlineLevel="0" collapsed="false"/>
    <row r="14353" customFormat="false" ht="15" hidden="false" customHeight="true" outlineLevel="0" collapsed="false"/>
    <row r="14354" customFormat="false" ht="15" hidden="false" customHeight="true" outlineLevel="0" collapsed="false"/>
    <row r="14355" customFormat="false" ht="15" hidden="false" customHeight="true" outlineLevel="0" collapsed="false"/>
    <row r="14356" customFormat="false" ht="15" hidden="false" customHeight="true" outlineLevel="0" collapsed="false"/>
    <row r="14357" customFormat="false" ht="15" hidden="false" customHeight="true" outlineLevel="0" collapsed="false"/>
    <row r="14358" customFormat="false" ht="15" hidden="false" customHeight="true" outlineLevel="0" collapsed="false"/>
    <row r="14359" customFormat="false" ht="15" hidden="false" customHeight="true" outlineLevel="0" collapsed="false"/>
    <row r="14360" customFormat="false" ht="15" hidden="false" customHeight="true" outlineLevel="0" collapsed="false"/>
    <row r="14361" customFormat="false" ht="15" hidden="false" customHeight="true" outlineLevel="0" collapsed="false"/>
    <row r="14362" customFormat="false" ht="15" hidden="false" customHeight="true" outlineLevel="0" collapsed="false"/>
    <row r="14363" customFormat="false" ht="15" hidden="false" customHeight="true" outlineLevel="0" collapsed="false"/>
    <row r="14364" customFormat="false" ht="15" hidden="false" customHeight="true" outlineLevel="0" collapsed="false"/>
    <row r="14365" customFormat="false" ht="15" hidden="false" customHeight="true" outlineLevel="0" collapsed="false"/>
    <row r="14366" customFormat="false" ht="15" hidden="false" customHeight="true" outlineLevel="0" collapsed="false"/>
    <row r="14367" customFormat="false" ht="15" hidden="false" customHeight="true" outlineLevel="0" collapsed="false"/>
    <row r="14368" customFormat="false" ht="15" hidden="false" customHeight="true" outlineLevel="0" collapsed="false"/>
    <row r="14369" customFormat="false" ht="15" hidden="false" customHeight="true" outlineLevel="0" collapsed="false"/>
    <row r="14370" customFormat="false" ht="15" hidden="false" customHeight="true" outlineLevel="0" collapsed="false"/>
    <row r="14371" customFormat="false" ht="15" hidden="false" customHeight="true" outlineLevel="0" collapsed="false"/>
    <row r="14372" customFormat="false" ht="15" hidden="false" customHeight="true" outlineLevel="0" collapsed="false"/>
    <row r="14373" customFormat="false" ht="15" hidden="false" customHeight="true" outlineLevel="0" collapsed="false"/>
    <row r="14374" customFormat="false" ht="15" hidden="false" customHeight="true" outlineLevel="0" collapsed="false"/>
    <row r="14375" customFormat="false" ht="15" hidden="false" customHeight="true" outlineLevel="0" collapsed="false"/>
    <row r="14376" customFormat="false" ht="15" hidden="false" customHeight="true" outlineLevel="0" collapsed="false"/>
    <row r="14377" customFormat="false" ht="15" hidden="false" customHeight="true" outlineLevel="0" collapsed="false"/>
    <row r="14378" customFormat="false" ht="15" hidden="false" customHeight="true" outlineLevel="0" collapsed="false"/>
    <row r="14379" customFormat="false" ht="15" hidden="false" customHeight="true" outlineLevel="0" collapsed="false"/>
    <row r="14380" customFormat="false" ht="15" hidden="false" customHeight="true" outlineLevel="0" collapsed="false"/>
    <row r="14381" customFormat="false" ht="15" hidden="false" customHeight="true" outlineLevel="0" collapsed="false"/>
    <row r="14382" customFormat="false" ht="15" hidden="false" customHeight="true" outlineLevel="0" collapsed="false"/>
    <row r="14383" customFormat="false" ht="15" hidden="false" customHeight="true" outlineLevel="0" collapsed="false"/>
    <row r="14384" customFormat="false" ht="15" hidden="false" customHeight="true" outlineLevel="0" collapsed="false"/>
    <row r="14385" customFormat="false" ht="15" hidden="false" customHeight="true" outlineLevel="0" collapsed="false"/>
    <row r="14386" customFormat="false" ht="15" hidden="false" customHeight="true" outlineLevel="0" collapsed="false"/>
    <row r="14387" customFormat="false" ht="15" hidden="false" customHeight="true" outlineLevel="0" collapsed="false"/>
    <row r="14388" customFormat="false" ht="15" hidden="false" customHeight="true" outlineLevel="0" collapsed="false"/>
    <row r="14389" customFormat="false" ht="15" hidden="false" customHeight="true" outlineLevel="0" collapsed="false"/>
    <row r="14390" customFormat="false" ht="15" hidden="false" customHeight="true" outlineLevel="0" collapsed="false"/>
    <row r="14391" customFormat="false" ht="15" hidden="false" customHeight="true" outlineLevel="0" collapsed="false"/>
    <row r="14392" customFormat="false" ht="15" hidden="false" customHeight="true" outlineLevel="0" collapsed="false"/>
    <row r="14393" customFormat="false" ht="15" hidden="false" customHeight="true" outlineLevel="0" collapsed="false"/>
    <row r="14394" customFormat="false" ht="15" hidden="false" customHeight="true" outlineLevel="0" collapsed="false"/>
    <row r="14395" customFormat="false" ht="15" hidden="false" customHeight="true" outlineLevel="0" collapsed="false"/>
    <row r="14396" customFormat="false" ht="15" hidden="false" customHeight="true" outlineLevel="0" collapsed="false"/>
    <row r="14397" customFormat="false" ht="15" hidden="false" customHeight="true" outlineLevel="0" collapsed="false"/>
    <row r="14398" customFormat="false" ht="15" hidden="false" customHeight="true" outlineLevel="0" collapsed="false"/>
    <row r="14399" customFormat="false" ht="15" hidden="false" customHeight="true" outlineLevel="0" collapsed="false"/>
    <row r="14400" customFormat="false" ht="15" hidden="false" customHeight="true" outlineLevel="0" collapsed="false"/>
    <row r="14401" customFormat="false" ht="15" hidden="false" customHeight="true" outlineLevel="0" collapsed="false"/>
    <row r="14402" customFormat="false" ht="15" hidden="false" customHeight="true" outlineLevel="0" collapsed="false"/>
    <row r="14403" customFormat="false" ht="15" hidden="false" customHeight="true" outlineLevel="0" collapsed="false"/>
    <row r="14404" customFormat="false" ht="15" hidden="false" customHeight="true" outlineLevel="0" collapsed="false"/>
    <row r="14405" customFormat="false" ht="15" hidden="false" customHeight="true" outlineLevel="0" collapsed="false"/>
    <row r="14406" customFormat="false" ht="15" hidden="false" customHeight="true" outlineLevel="0" collapsed="false"/>
    <row r="14407" customFormat="false" ht="15" hidden="false" customHeight="true" outlineLevel="0" collapsed="false"/>
    <row r="14408" customFormat="false" ht="15" hidden="false" customHeight="true" outlineLevel="0" collapsed="false"/>
    <row r="14409" customFormat="false" ht="15" hidden="false" customHeight="true" outlineLevel="0" collapsed="false"/>
    <row r="14410" customFormat="false" ht="15" hidden="false" customHeight="true" outlineLevel="0" collapsed="false"/>
    <row r="14411" customFormat="false" ht="15" hidden="false" customHeight="true" outlineLevel="0" collapsed="false"/>
    <row r="14412" customFormat="false" ht="15" hidden="false" customHeight="true" outlineLevel="0" collapsed="false"/>
    <row r="14413" customFormat="false" ht="15" hidden="false" customHeight="true" outlineLevel="0" collapsed="false"/>
    <row r="14414" customFormat="false" ht="15" hidden="false" customHeight="true" outlineLevel="0" collapsed="false"/>
    <row r="14415" customFormat="false" ht="15" hidden="false" customHeight="true" outlineLevel="0" collapsed="false"/>
    <row r="14416" customFormat="false" ht="15" hidden="false" customHeight="true" outlineLevel="0" collapsed="false"/>
    <row r="14417" customFormat="false" ht="15" hidden="false" customHeight="true" outlineLevel="0" collapsed="false"/>
    <row r="14418" customFormat="false" ht="15" hidden="false" customHeight="true" outlineLevel="0" collapsed="false"/>
    <row r="14419" customFormat="false" ht="15" hidden="false" customHeight="true" outlineLevel="0" collapsed="false"/>
    <row r="14420" customFormat="false" ht="15" hidden="false" customHeight="true" outlineLevel="0" collapsed="false"/>
    <row r="14421" customFormat="false" ht="15" hidden="false" customHeight="true" outlineLevel="0" collapsed="false"/>
    <row r="14422" customFormat="false" ht="15" hidden="false" customHeight="true" outlineLevel="0" collapsed="false"/>
    <row r="14423" customFormat="false" ht="15" hidden="false" customHeight="true" outlineLevel="0" collapsed="false"/>
    <row r="14424" customFormat="false" ht="15" hidden="false" customHeight="true" outlineLevel="0" collapsed="false"/>
    <row r="14425" customFormat="false" ht="15" hidden="false" customHeight="true" outlineLevel="0" collapsed="false"/>
    <row r="14426" customFormat="false" ht="15" hidden="false" customHeight="true" outlineLevel="0" collapsed="false"/>
    <row r="14427" customFormat="false" ht="15" hidden="false" customHeight="true" outlineLevel="0" collapsed="false"/>
    <row r="14428" customFormat="false" ht="15" hidden="false" customHeight="true" outlineLevel="0" collapsed="false"/>
    <row r="14429" customFormat="false" ht="15" hidden="false" customHeight="true" outlineLevel="0" collapsed="false"/>
    <row r="14430" customFormat="false" ht="15" hidden="false" customHeight="true" outlineLevel="0" collapsed="false"/>
    <row r="14431" customFormat="false" ht="15" hidden="false" customHeight="true" outlineLevel="0" collapsed="false"/>
    <row r="14432" customFormat="false" ht="15" hidden="false" customHeight="true" outlineLevel="0" collapsed="false"/>
    <row r="14433" customFormat="false" ht="15" hidden="false" customHeight="true" outlineLevel="0" collapsed="false"/>
    <row r="14434" customFormat="false" ht="15" hidden="false" customHeight="true" outlineLevel="0" collapsed="false"/>
    <row r="14435" customFormat="false" ht="15" hidden="false" customHeight="true" outlineLevel="0" collapsed="false"/>
    <row r="14436" customFormat="false" ht="15" hidden="false" customHeight="true" outlineLevel="0" collapsed="false"/>
    <row r="14437" customFormat="false" ht="15" hidden="false" customHeight="true" outlineLevel="0" collapsed="false"/>
    <row r="14438" customFormat="false" ht="15" hidden="false" customHeight="true" outlineLevel="0" collapsed="false"/>
    <row r="14439" customFormat="false" ht="15" hidden="false" customHeight="true" outlineLevel="0" collapsed="false"/>
    <row r="14440" customFormat="false" ht="15" hidden="false" customHeight="true" outlineLevel="0" collapsed="false"/>
    <row r="14441" customFormat="false" ht="15" hidden="false" customHeight="true" outlineLevel="0" collapsed="false"/>
    <row r="14442" customFormat="false" ht="15" hidden="false" customHeight="true" outlineLevel="0" collapsed="false"/>
    <row r="14443" customFormat="false" ht="15" hidden="false" customHeight="true" outlineLevel="0" collapsed="false"/>
    <row r="14444" customFormat="false" ht="15" hidden="false" customHeight="true" outlineLevel="0" collapsed="false"/>
    <row r="14445" customFormat="false" ht="15" hidden="false" customHeight="true" outlineLevel="0" collapsed="false"/>
    <row r="14446" customFormat="false" ht="15" hidden="false" customHeight="true" outlineLevel="0" collapsed="false"/>
    <row r="14447" customFormat="false" ht="15" hidden="false" customHeight="true" outlineLevel="0" collapsed="false"/>
    <row r="14448" customFormat="false" ht="15" hidden="false" customHeight="true" outlineLevel="0" collapsed="false"/>
    <row r="14449" customFormat="false" ht="15" hidden="false" customHeight="true" outlineLevel="0" collapsed="false"/>
    <row r="14450" customFormat="false" ht="15" hidden="false" customHeight="true" outlineLevel="0" collapsed="false"/>
    <row r="14451" customFormat="false" ht="15" hidden="false" customHeight="true" outlineLevel="0" collapsed="false"/>
    <row r="14452" customFormat="false" ht="15" hidden="false" customHeight="true" outlineLevel="0" collapsed="false"/>
    <row r="14453" customFormat="false" ht="15" hidden="false" customHeight="true" outlineLevel="0" collapsed="false"/>
    <row r="14454" customFormat="false" ht="15" hidden="false" customHeight="true" outlineLevel="0" collapsed="false"/>
    <row r="14455" customFormat="false" ht="15" hidden="false" customHeight="true" outlineLevel="0" collapsed="false"/>
    <row r="14456" customFormat="false" ht="15" hidden="false" customHeight="true" outlineLevel="0" collapsed="false"/>
    <row r="14457" customFormat="false" ht="15" hidden="false" customHeight="true" outlineLevel="0" collapsed="false"/>
    <row r="14458" customFormat="false" ht="15" hidden="false" customHeight="true" outlineLevel="0" collapsed="false"/>
    <row r="14459" customFormat="false" ht="15" hidden="false" customHeight="true" outlineLevel="0" collapsed="false"/>
    <row r="14460" customFormat="false" ht="15" hidden="false" customHeight="true" outlineLevel="0" collapsed="false"/>
    <row r="14461" customFormat="false" ht="15" hidden="false" customHeight="true" outlineLevel="0" collapsed="false"/>
    <row r="14462" customFormat="false" ht="15" hidden="false" customHeight="true" outlineLevel="0" collapsed="false"/>
    <row r="14463" customFormat="false" ht="15" hidden="false" customHeight="true" outlineLevel="0" collapsed="false"/>
    <row r="14464" customFormat="false" ht="15" hidden="false" customHeight="true" outlineLevel="0" collapsed="false"/>
    <row r="14465" customFormat="false" ht="15" hidden="false" customHeight="true" outlineLevel="0" collapsed="false"/>
    <row r="14466" customFormat="false" ht="15" hidden="false" customHeight="true" outlineLevel="0" collapsed="false"/>
    <row r="14467" customFormat="false" ht="15" hidden="false" customHeight="true" outlineLevel="0" collapsed="false"/>
    <row r="14468" customFormat="false" ht="15" hidden="false" customHeight="true" outlineLevel="0" collapsed="false"/>
    <row r="14469" customFormat="false" ht="15" hidden="false" customHeight="true" outlineLevel="0" collapsed="false"/>
    <row r="14470" customFormat="false" ht="15" hidden="false" customHeight="true" outlineLevel="0" collapsed="false"/>
    <row r="14471" customFormat="false" ht="15" hidden="false" customHeight="true" outlineLevel="0" collapsed="false"/>
    <row r="14472" customFormat="false" ht="15" hidden="false" customHeight="true" outlineLevel="0" collapsed="false"/>
    <row r="14473" customFormat="false" ht="15" hidden="false" customHeight="true" outlineLevel="0" collapsed="false"/>
    <row r="14474" customFormat="false" ht="15" hidden="false" customHeight="true" outlineLevel="0" collapsed="false"/>
    <row r="14475" customFormat="false" ht="15" hidden="false" customHeight="true" outlineLevel="0" collapsed="false"/>
    <row r="14476" customFormat="false" ht="15" hidden="false" customHeight="true" outlineLevel="0" collapsed="false"/>
    <row r="14477" customFormat="false" ht="15" hidden="false" customHeight="true" outlineLevel="0" collapsed="false"/>
    <row r="14478" customFormat="false" ht="15" hidden="false" customHeight="true" outlineLevel="0" collapsed="false"/>
    <row r="14479" customFormat="false" ht="15" hidden="false" customHeight="true" outlineLevel="0" collapsed="false"/>
    <row r="14480" customFormat="false" ht="15" hidden="false" customHeight="true" outlineLevel="0" collapsed="false"/>
    <row r="14481" customFormat="false" ht="15" hidden="false" customHeight="true" outlineLevel="0" collapsed="false"/>
    <row r="14482" customFormat="false" ht="15" hidden="false" customHeight="true" outlineLevel="0" collapsed="false"/>
    <row r="14483" customFormat="false" ht="15" hidden="false" customHeight="true" outlineLevel="0" collapsed="false"/>
    <row r="14484" customFormat="false" ht="15" hidden="false" customHeight="true" outlineLevel="0" collapsed="false"/>
    <row r="14485" customFormat="false" ht="15" hidden="false" customHeight="true" outlineLevel="0" collapsed="false"/>
    <row r="14486" customFormat="false" ht="15" hidden="false" customHeight="true" outlineLevel="0" collapsed="false"/>
    <row r="14487" customFormat="false" ht="15" hidden="false" customHeight="true" outlineLevel="0" collapsed="false"/>
    <row r="14488" customFormat="false" ht="15" hidden="false" customHeight="true" outlineLevel="0" collapsed="false"/>
    <row r="14489" customFormat="false" ht="15" hidden="false" customHeight="true" outlineLevel="0" collapsed="false"/>
    <row r="14490" customFormat="false" ht="15" hidden="false" customHeight="true" outlineLevel="0" collapsed="false"/>
    <row r="14491" customFormat="false" ht="15" hidden="false" customHeight="true" outlineLevel="0" collapsed="false"/>
    <row r="14492" customFormat="false" ht="15" hidden="false" customHeight="true" outlineLevel="0" collapsed="false"/>
    <row r="14493" customFormat="false" ht="15" hidden="false" customHeight="true" outlineLevel="0" collapsed="false"/>
    <row r="14494" customFormat="false" ht="15" hidden="false" customHeight="true" outlineLevel="0" collapsed="false"/>
    <row r="14495" customFormat="false" ht="15" hidden="false" customHeight="true" outlineLevel="0" collapsed="false"/>
    <row r="14496" customFormat="false" ht="15" hidden="false" customHeight="true" outlineLevel="0" collapsed="false"/>
    <row r="14497" customFormat="false" ht="15" hidden="false" customHeight="true" outlineLevel="0" collapsed="false"/>
    <row r="14498" customFormat="false" ht="15" hidden="false" customHeight="true" outlineLevel="0" collapsed="false"/>
    <row r="14499" customFormat="false" ht="15" hidden="false" customHeight="true" outlineLevel="0" collapsed="false"/>
    <row r="14500" customFormat="false" ht="15" hidden="false" customHeight="true" outlineLevel="0" collapsed="false"/>
    <row r="14501" customFormat="false" ht="15" hidden="false" customHeight="true" outlineLevel="0" collapsed="false"/>
    <row r="14502" customFormat="false" ht="15" hidden="false" customHeight="true" outlineLevel="0" collapsed="false"/>
    <row r="14503" customFormat="false" ht="15" hidden="false" customHeight="true" outlineLevel="0" collapsed="false"/>
    <row r="14504" customFormat="false" ht="15" hidden="false" customHeight="true" outlineLevel="0" collapsed="false"/>
    <row r="14505" customFormat="false" ht="15" hidden="false" customHeight="true" outlineLevel="0" collapsed="false"/>
    <row r="14506" customFormat="false" ht="15" hidden="false" customHeight="true" outlineLevel="0" collapsed="false"/>
    <row r="14507" customFormat="false" ht="15" hidden="false" customHeight="true" outlineLevel="0" collapsed="false"/>
    <row r="14508" customFormat="false" ht="15" hidden="false" customHeight="true" outlineLevel="0" collapsed="false"/>
    <row r="14509" customFormat="false" ht="15" hidden="false" customHeight="true" outlineLevel="0" collapsed="false"/>
    <row r="14510" customFormat="false" ht="15" hidden="false" customHeight="true" outlineLevel="0" collapsed="false"/>
    <row r="14511" customFormat="false" ht="15" hidden="false" customHeight="true" outlineLevel="0" collapsed="false"/>
    <row r="14512" customFormat="false" ht="15" hidden="false" customHeight="true" outlineLevel="0" collapsed="false"/>
    <row r="14513" customFormat="false" ht="15" hidden="false" customHeight="true" outlineLevel="0" collapsed="false"/>
    <row r="14514" customFormat="false" ht="15" hidden="false" customHeight="true" outlineLevel="0" collapsed="false"/>
    <row r="14515" customFormat="false" ht="15" hidden="false" customHeight="true" outlineLevel="0" collapsed="false"/>
    <row r="14516" customFormat="false" ht="15" hidden="false" customHeight="true" outlineLevel="0" collapsed="false"/>
    <row r="14517" customFormat="false" ht="15" hidden="false" customHeight="true" outlineLevel="0" collapsed="false"/>
    <row r="14518" customFormat="false" ht="15" hidden="false" customHeight="true" outlineLevel="0" collapsed="false"/>
    <row r="14519" customFormat="false" ht="15" hidden="false" customHeight="true" outlineLevel="0" collapsed="false"/>
    <row r="14520" customFormat="false" ht="15" hidden="false" customHeight="true" outlineLevel="0" collapsed="false"/>
    <row r="14521" customFormat="false" ht="15" hidden="false" customHeight="true" outlineLevel="0" collapsed="false"/>
    <row r="14522" customFormat="false" ht="15" hidden="false" customHeight="true" outlineLevel="0" collapsed="false"/>
    <row r="14523" customFormat="false" ht="15" hidden="false" customHeight="true" outlineLevel="0" collapsed="false"/>
    <row r="14524" customFormat="false" ht="15" hidden="false" customHeight="true" outlineLevel="0" collapsed="false"/>
    <row r="14525" customFormat="false" ht="15" hidden="false" customHeight="true" outlineLevel="0" collapsed="false"/>
    <row r="14526" customFormat="false" ht="15" hidden="false" customHeight="true" outlineLevel="0" collapsed="false"/>
    <row r="14527" customFormat="false" ht="15" hidden="false" customHeight="true" outlineLevel="0" collapsed="false"/>
    <row r="14528" customFormat="false" ht="15" hidden="false" customHeight="true" outlineLevel="0" collapsed="false"/>
    <row r="14529" customFormat="false" ht="15" hidden="false" customHeight="true" outlineLevel="0" collapsed="false"/>
    <row r="14530" customFormat="false" ht="15" hidden="false" customHeight="true" outlineLevel="0" collapsed="false"/>
    <row r="14531" customFormat="false" ht="15" hidden="false" customHeight="true" outlineLevel="0" collapsed="false"/>
    <row r="14532" customFormat="false" ht="15" hidden="false" customHeight="true" outlineLevel="0" collapsed="false"/>
    <row r="14533" customFormat="false" ht="15" hidden="false" customHeight="true" outlineLevel="0" collapsed="false"/>
    <row r="14534" customFormat="false" ht="15" hidden="false" customHeight="true" outlineLevel="0" collapsed="false"/>
    <row r="14535" customFormat="false" ht="15" hidden="false" customHeight="true" outlineLevel="0" collapsed="false"/>
    <row r="14536" customFormat="false" ht="15" hidden="false" customHeight="true" outlineLevel="0" collapsed="false"/>
    <row r="14537" customFormat="false" ht="15" hidden="false" customHeight="true" outlineLevel="0" collapsed="false"/>
    <row r="14538" customFormat="false" ht="15" hidden="false" customHeight="true" outlineLevel="0" collapsed="false"/>
    <row r="14539" customFormat="false" ht="15" hidden="false" customHeight="true" outlineLevel="0" collapsed="false"/>
    <row r="14540" customFormat="false" ht="15" hidden="false" customHeight="true" outlineLevel="0" collapsed="false"/>
    <row r="14541" customFormat="false" ht="15" hidden="false" customHeight="true" outlineLevel="0" collapsed="false"/>
    <row r="14542" customFormat="false" ht="15" hidden="false" customHeight="true" outlineLevel="0" collapsed="false"/>
    <row r="14543" customFormat="false" ht="15" hidden="false" customHeight="true" outlineLevel="0" collapsed="false"/>
    <row r="14544" customFormat="false" ht="15" hidden="false" customHeight="true" outlineLevel="0" collapsed="false"/>
    <row r="14545" customFormat="false" ht="15" hidden="false" customHeight="true" outlineLevel="0" collapsed="false"/>
    <row r="14546" customFormat="false" ht="15" hidden="false" customHeight="true" outlineLevel="0" collapsed="false"/>
    <row r="14547" customFormat="false" ht="15" hidden="false" customHeight="true" outlineLevel="0" collapsed="false"/>
    <row r="14548" customFormat="false" ht="15" hidden="false" customHeight="true" outlineLevel="0" collapsed="false"/>
    <row r="14549" customFormat="false" ht="15" hidden="false" customHeight="true" outlineLevel="0" collapsed="false"/>
    <row r="14550" customFormat="false" ht="15" hidden="false" customHeight="true" outlineLevel="0" collapsed="false"/>
    <row r="14551" customFormat="false" ht="15" hidden="false" customHeight="true" outlineLevel="0" collapsed="false"/>
    <row r="14552" customFormat="false" ht="15" hidden="false" customHeight="true" outlineLevel="0" collapsed="false"/>
    <row r="14553" customFormat="false" ht="15" hidden="false" customHeight="true" outlineLevel="0" collapsed="false"/>
    <row r="14554" customFormat="false" ht="15" hidden="false" customHeight="true" outlineLevel="0" collapsed="false"/>
    <row r="14555" customFormat="false" ht="15" hidden="false" customHeight="true" outlineLevel="0" collapsed="false"/>
    <row r="14556" customFormat="false" ht="15" hidden="false" customHeight="true" outlineLevel="0" collapsed="false"/>
    <row r="14557" customFormat="false" ht="15" hidden="false" customHeight="true" outlineLevel="0" collapsed="false"/>
    <row r="14558" customFormat="false" ht="15" hidden="false" customHeight="true" outlineLevel="0" collapsed="false"/>
    <row r="14559" customFormat="false" ht="15" hidden="false" customHeight="true" outlineLevel="0" collapsed="false"/>
    <row r="14560" customFormat="false" ht="15" hidden="false" customHeight="true" outlineLevel="0" collapsed="false"/>
    <row r="14561" customFormat="false" ht="15" hidden="false" customHeight="true" outlineLevel="0" collapsed="false"/>
    <row r="14562" customFormat="false" ht="15" hidden="false" customHeight="true" outlineLevel="0" collapsed="false"/>
    <row r="14563" customFormat="false" ht="15" hidden="false" customHeight="true" outlineLevel="0" collapsed="false"/>
    <row r="14564" customFormat="false" ht="15" hidden="false" customHeight="true" outlineLevel="0" collapsed="false"/>
    <row r="14565" customFormat="false" ht="15" hidden="false" customHeight="true" outlineLevel="0" collapsed="false"/>
    <row r="14566" customFormat="false" ht="15" hidden="false" customHeight="true" outlineLevel="0" collapsed="false"/>
    <row r="14567" customFormat="false" ht="15" hidden="false" customHeight="true" outlineLevel="0" collapsed="false"/>
    <row r="14568" customFormat="false" ht="15" hidden="false" customHeight="true" outlineLevel="0" collapsed="false"/>
    <row r="14569" customFormat="false" ht="15" hidden="false" customHeight="true" outlineLevel="0" collapsed="false"/>
    <row r="14570" customFormat="false" ht="15" hidden="false" customHeight="true" outlineLevel="0" collapsed="false"/>
    <row r="14571" customFormat="false" ht="15" hidden="false" customHeight="true" outlineLevel="0" collapsed="false"/>
    <row r="14572" customFormat="false" ht="15" hidden="false" customHeight="true" outlineLevel="0" collapsed="false"/>
    <row r="14573" customFormat="false" ht="15" hidden="false" customHeight="true" outlineLevel="0" collapsed="false"/>
    <row r="14574" customFormat="false" ht="15" hidden="false" customHeight="true" outlineLevel="0" collapsed="false"/>
    <row r="14575" customFormat="false" ht="15" hidden="false" customHeight="true" outlineLevel="0" collapsed="false"/>
    <row r="14576" customFormat="false" ht="15" hidden="false" customHeight="true" outlineLevel="0" collapsed="false"/>
    <row r="14577" customFormat="false" ht="15" hidden="false" customHeight="true" outlineLevel="0" collapsed="false"/>
    <row r="14578" customFormat="false" ht="15" hidden="false" customHeight="true" outlineLevel="0" collapsed="false"/>
    <row r="14579" customFormat="false" ht="15" hidden="false" customHeight="true" outlineLevel="0" collapsed="false"/>
    <row r="14580" customFormat="false" ht="15" hidden="false" customHeight="true" outlineLevel="0" collapsed="false"/>
    <row r="14581" customFormat="false" ht="15" hidden="false" customHeight="true" outlineLevel="0" collapsed="false"/>
    <row r="14582" customFormat="false" ht="15" hidden="false" customHeight="true" outlineLevel="0" collapsed="false"/>
    <row r="14583" customFormat="false" ht="15" hidden="false" customHeight="true" outlineLevel="0" collapsed="false"/>
    <row r="14584" customFormat="false" ht="15" hidden="false" customHeight="true" outlineLevel="0" collapsed="false"/>
    <row r="14585" customFormat="false" ht="15" hidden="false" customHeight="true" outlineLevel="0" collapsed="false"/>
    <row r="14586" customFormat="false" ht="15" hidden="false" customHeight="true" outlineLevel="0" collapsed="false"/>
    <row r="14587" customFormat="false" ht="15" hidden="false" customHeight="true" outlineLevel="0" collapsed="false"/>
    <row r="14588" customFormat="false" ht="15" hidden="false" customHeight="true" outlineLevel="0" collapsed="false"/>
    <row r="14589" customFormat="false" ht="15" hidden="false" customHeight="true" outlineLevel="0" collapsed="false"/>
    <row r="14590" customFormat="false" ht="15" hidden="false" customHeight="true" outlineLevel="0" collapsed="false"/>
    <row r="14591" customFormat="false" ht="15" hidden="false" customHeight="true" outlineLevel="0" collapsed="false"/>
    <row r="14592" customFormat="false" ht="15" hidden="false" customHeight="true" outlineLevel="0" collapsed="false"/>
    <row r="14593" customFormat="false" ht="15" hidden="false" customHeight="true" outlineLevel="0" collapsed="false"/>
    <row r="14594" customFormat="false" ht="15" hidden="false" customHeight="true" outlineLevel="0" collapsed="false"/>
    <row r="14595" customFormat="false" ht="15" hidden="false" customHeight="true" outlineLevel="0" collapsed="false"/>
    <row r="14596" customFormat="false" ht="15" hidden="false" customHeight="true" outlineLevel="0" collapsed="false"/>
    <row r="14597" customFormat="false" ht="15" hidden="false" customHeight="true" outlineLevel="0" collapsed="false"/>
    <row r="14598" customFormat="false" ht="15" hidden="false" customHeight="true" outlineLevel="0" collapsed="false"/>
    <row r="14599" customFormat="false" ht="15" hidden="false" customHeight="true" outlineLevel="0" collapsed="false"/>
    <row r="14600" customFormat="false" ht="15" hidden="false" customHeight="true" outlineLevel="0" collapsed="false"/>
    <row r="14601" customFormat="false" ht="15" hidden="false" customHeight="true" outlineLevel="0" collapsed="false"/>
    <row r="14602" customFormat="false" ht="15" hidden="false" customHeight="true" outlineLevel="0" collapsed="false"/>
    <row r="14603" customFormat="false" ht="15" hidden="false" customHeight="true" outlineLevel="0" collapsed="false"/>
    <row r="14604" customFormat="false" ht="15" hidden="false" customHeight="true" outlineLevel="0" collapsed="false"/>
    <row r="14605" customFormat="false" ht="15" hidden="false" customHeight="true" outlineLevel="0" collapsed="false"/>
    <row r="14606" customFormat="false" ht="15" hidden="false" customHeight="true" outlineLevel="0" collapsed="false"/>
    <row r="14607" customFormat="false" ht="15" hidden="false" customHeight="true" outlineLevel="0" collapsed="false"/>
    <row r="14608" customFormat="false" ht="15" hidden="false" customHeight="true" outlineLevel="0" collapsed="false"/>
    <row r="14609" customFormat="false" ht="15" hidden="false" customHeight="true" outlineLevel="0" collapsed="false"/>
    <row r="14610" customFormat="false" ht="15" hidden="false" customHeight="true" outlineLevel="0" collapsed="false"/>
    <row r="14611" customFormat="false" ht="15" hidden="false" customHeight="true" outlineLevel="0" collapsed="false"/>
    <row r="14612" customFormat="false" ht="15" hidden="false" customHeight="true" outlineLevel="0" collapsed="false"/>
    <row r="14613" customFormat="false" ht="15" hidden="false" customHeight="true" outlineLevel="0" collapsed="false"/>
    <row r="14614" customFormat="false" ht="15" hidden="false" customHeight="true" outlineLevel="0" collapsed="false"/>
    <row r="14615" customFormat="false" ht="15" hidden="false" customHeight="true" outlineLevel="0" collapsed="false"/>
    <row r="14616" customFormat="false" ht="15" hidden="false" customHeight="true" outlineLevel="0" collapsed="false"/>
    <row r="14617" customFormat="false" ht="15" hidden="false" customHeight="true" outlineLevel="0" collapsed="false"/>
    <row r="14618" customFormat="false" ht="15" hidden="false" customHeight="true" outlineLevel="0" collapsed="false"/>
    <row r="14619" customFormat="false" ht="15" hidden="false" customHeight="true" outlineLevel="0" collapsed="false"/>
    <row r="14620" customFormat="false" ht="15" hidden="false" customHeight="true" outlineLevel="0" collapsed="false"/>
    <row r="14621" customFormat="false" ht="15" hidden="false" customHeight="true" outlineLevel="0" collapsed="false"/>
    <row r="14622" customFormat="false" ht="15" hidden="false" customHeight="true" outlineLevel="0" collapsed="false"/>
    <row r="14623" customFormat="false" ht="15" hidden="false" customHeight="true" outlineLevel="0" collapsed="false"/>
    <row r="14624" customFormat="false" ht="15" hidden="false" customHeight="true" outlineLevel="0" collapsed="false"/>
    <row r="14625" customFormat="false" ht="15" hidden="false" customHeight="true" outlineLevel="0" collapsed="false"/>
    <row r="14626" customFormat="false" ht="15" hidden="false" customHeight="true" outlineLevel="0" collapsed="false"/>
    <row r="14627" customFormat="false" ht="15" hidden="false" customHeight="true" outlineLevel="0" collapsed="false"/>
    <row r="14628" customFormat="false" ht="15" hidden="false" customHeight="true" outlineLevel="0" collapsed="false"/>
    <row r="14629" customFormat="false" ht="15" hidden="false" customHeight="true" outlineLevel="0" collapsed="false"/>
    <row r="14630" customFormat="false" ht="15" hidden="false" customHeight="true" outlineLevel="0" collapsed="false"/>
    <row r="14631" customFormat="false" ht="15" hidden="false" customHeight="true" outlineLevel="0" collapsed="false"/>
    <row r="14632" customFormat="false" ht="15" hidden="false" customHeight="true" outlineLevel="0" collapsed="false"/>
    <row r="14633" customFormat="false" ht="15" hidden="false" customHeight="true" outlineLevel="0" collapsed="false"/>
    <row r="14634" customFormat="false" ht="15" hidden="false" customHeight="true" outlineLevel="0" collapsed="false"/>
    <row r="14635" customFormat="false" ht="15" hidden="false" customHeight="true" outlineLevel="0" collapsed="false"/>
    <row r="14636" customFormat="false" ht="15" hidden="false" customHeight="true" outlineLevel="0" collapsed="false"/>
    <row r="14637" customFormat="false" ht="15" hidden="false" customHeight="true" outlineLevel="0" collapsed="false"/>
    <row r="14638" customFormat="false" ht="15" hidden="false" customHeight="true" outlineLevel="0" collapsed="false"/>
    <row r="14639" customFormat="false" ht="15" hidden="false" customHeight="true" outlineLevel="0" collapsed="false"/>
    <row r="14640" customFormat="false" ht="15" hidden="false" customHeight="true" outlineLevel="0" collapsed="false"/>
    <row r="14641" customFormat="false" ht="15" hidden="false" customHeight="true" outlineLevel="0" collapsed="false"/>
    <row r="14642" customFormat="false" ht="15" hidden="false" customHeight="true" outlineLevel="0" collapsed="false"/>
    <row r="14643" customFormat="false" ht="15" hidden="false" customHeight="true" outlineLevel="0" collapsed="false"/>
    <row r="14644" customFormat="false" ht="15" hidden="false" customHeight="true" outlineLevel="0" collapsed="false"/>
    <row r="14645" customFormat="false" ht="15" hidden="false" customHeight="true" outlineLevel="0" collapsed="false"/>
    <row r="14646" customFormat="false" ht="15" hidden="false" customHeight="true" outlineLevel="0" collapsed="false"/>
    <row r="14647" customFormat="false" ht="15" hidden="false" customHeight="true" outlineLevel="0" collapsed="false"/>
    <row r="14648" customFormat="false" ht="15" hidden="false" customHeight="true" outlineLevel="0" collapsed="false"/>
    <row r="14649" customFormat="false" ht="15" hidden="false" customHeight="true" outlineLevel="0" collapsed="false"/>
    <row r="14650" customFormat="false" ht="15" hidden="false" customHeight="true" outlineLevel="0" collapsed="false"/>
    <row r="14651" customFormat="false" ht="15" hidden="false" customHeight="true" outlineLevel="0" collapsed="false"/>
    <row r="14652" customFormat="false" ht="15" hidden="false" customHeight="true" outlineLevel="0" collapsed="false"/>
    <row r="14653" customFormat="false" ht="15" hidden="false" customHeight="true" outlineLevel="0" collapsed="false"/>
    <row r="14654" customFormat="false" ht="15" hidden="false" customHeight="true" outlineLevel="0" collapsed="false"/>
    <row r="14655" customFormat="false" ht="15" hidden="false" customHeight="true" outlineLevel="0" collapsed="false"/>
    <row r="14656" customFormat="false" ht="15" hidden="false" customHeight="true" outlineLevel="0" collapsed="false"/>
    <row r="14657" customFormat="false" ht="15" hidden="false" customHeight="true" outlineLevel="0" collapsed="false"/>
    <row r="14658" customFormat="false" ht="15" hidden="false" customHeight="true" outlineLevel="0" collapsed="false"/>
    <row r="14659" customFormat="false" ht="15" hidden="false" customHeight="true" outlineLevel="0" collapsed="false"/>
    <row r="14660" customFormat="false" ht="15" hidden="false" customHeight="true" outlineLevel="0" collapsed="false"/>
    <row r="14661" customFormat="false" ht="15" hidden="false" customHeight="true" outlineLevel="0" collapsed="false"/>
    <row r="14662" customFormat="false" ht="15" hidden="false" customHeight="true" outlineLevel="0" collapsed="false"/>
    <row r="14663" customFormat="false" ht="15" hidden="false" customHeight="true" outlineLevel="0" collapsed="false"/>
    <row r="14664" customFormat="false" ht="15" hidden="false" customHeight="true" outlineLevel="0" collapsed="false"/>
    <row r="14665" customFormat="false" ht="15" hidden="false" customHeight="true" outlineLevel="0" collapsed="false"/>
    <row r="14666" customFormat="false" ht="15" hidden="false" customHeight="true" outlineLevel="0" collapsed="false"/>
    <row r="14667" customFormat="false" ht="15" hidden="false" customHeight="true" outlineLevel="0" collapsed="false"/>
    <row r="14668" customFormat="false" ht="15" hidden="false" customHeight="true" outlineLevel="0" collapsed="false"/>
    <row r="14669" customFormat="false" ht="15" hidden="false" customHeight="true" outlineLevel="0" collapsed="false"/>
    <row r="14670" customFormat="false" ht="15" hidden="false" customHeight="true" outlineLevel="0" collapsed="false"/>
    <row r="14671" customFormat="false" ht="15" hidden="false" customHeight="true" outlineLevel="0" collapsed="false"/>
    <row r="14672" customFormat="false" ht="15" hidden="false" customHeight="true" outlineLevel="0" collapsed="false"/>
    <row r="14673" customFormat="false" ht="15" hidden="false" customHeight="true" outlineLevel="0" collapsed="false"/>
    <row r="14674" customFormat="false" ht="15" hidden="false" customHeight="true" outlineLevel="0" collapsed="false"/>
    <row r="14675" customFormat="false" ht="15" hidden="false" customHeight="true" outlineLevel="0" collapsed="false"/>
    <row r="14676" customFormat="false" ht="15" hidden="false" customHeight="true" outlineLevel="0" collapsed="false"/>
    <row r="14677" customFormat="false" ht="15" hidden="false" customHeight="true" outlineLevel="0" collapsed="false"/>
    <row r="14678" customFormat="false" ht="15" hidden="false" customHeight="true" outlineLevel="0" collapsed="false"/>
    <row r="14679" customFormat="false" ht="15" hidden="false" customHeight="true" outlineLevel="0" collapsed="false"/>
    <row r="14680" customFormat="false" ht="15" hidden="false" customHeight="true" outlineLevel="0" collapsed="false"/>
    <row r="14681" customFormat="false" ht="15" hidden="false" customHeight="true" outlineLevel="0" collapsed="false"/>
    <row r="14682" customFormat="false" ht="15" hidden="false" customHeight="true" outlineLevel="0" collapsed="false"/>
    <row r="14683" customFormat="false" ht="15" hidden="false" customHeight="true" outlineLevel="0" collapsed="false"/>
    <row r="14684" customFormat="false" ht="15" hidden="false" customHeight="true" outlineLevel="0" collapsed="false"/>
    <row r="14685" customFormat="false" ht="15" hidden="false" customHeight="true" outlineLevel="0" collapsed="false"/>
    <row r="14686" customFormat="false" ht="15" hidden="false" customHeight="true" outlineLevel="0" collapsed="false"/>
    <row r="14687" customFormat="false" ht="15" hidden="false" customHeight="true" outlineLevel="0" collapsed="false"/>
    <row r="14688" customFormat="false" ht="15" hidden="false" customHeight="true" outlineLevel="0" collapsed="false"/>
    <row r="14689" customFormat="false" ht="15" hidden="false" customHeight="true" outlineLevel="0" collapsed="false"/>
    <row r="14690" customFormat="false" ht="15" hidden="false" customHeight="true" outlineLevel="0" collapsed="false"/>
    <row r="14691" customFormat="false" ht="15" hidden="false" customHeight="true" outlineLevel="0" collapsed="false"/>
    <row r="14692" customFormat="false" ht="15" hidden="false" customHeight="true" outlineLevel="0" collapsed="false"/>
    <row r="14693" customFormat="false" ht="15" hidden="false" customHeight="true" outlineLevel="0" collapsed="false"/>
    <row r="14694" customFormat="false" ht="15" hidden="false" customHeight="true" outlineLevel="0" collapsed="false"/>
    <row r="14695" customFormat="false" ht="15" hidden="false" customHeight="true" outlineLevel="0" collapsed="false"/>
    <row r="14696" customFormat="false" ht="15" hidden="false" customHeight="true" outlineLevel="0" collapsed="false"/>
    <row r="14697" customFormat="false" ht="15" hidden="false" customHeight="true" outlineLevel="0" collapsed="false"/>
    <row r="14698" customFormat="false" ht="15" hidden="false" customHeight="true" outlineLevel="0" collapsed="false"/>
    <row r="14699" customFormat="false" ht="15" hidden="false" customHeight="true" outlineLevel="0" collapsed="false"/>
    <row r="14700" customFormat="false" ht="15" hidden="false" customHeight="true" outlineLevel="0" collapsed="false"/>
    <row r="14701" customFormat="false" ht="15" hidden="false" customHeight="true" outlineLevel="0" collapsed="false"/>
    <row r="14702" customFormat="false" ht="15" hidden="false" customHeight="true" outlineLevel="0" collapsed="false"/>
    <row r="14703" customFormat="false" ht="15" hidden="false" customHeight="true" outlineLevel="0" collapsed="false"/>
    <row r="14704" customFormat="false" ht="15" hidden="false" customHeight="true" outlineLevel="0" collapsed="false"/>
    <row r="14705" customFormat="false" ht="15" hidden="false" customHeight="true" outlineLevel="0" collapsed="false"/>
    <row r="14706" customFormat="false" ht="15" hidden="false" customHeight="true" outlineLevel="0" collapsed="false"/>
    <row r="14707" customFormat="false" ht="15" hidden="false" customHeight="true" outlineLevel="0" collapsed="false"/>
    <row r="14708" customFormat="false" ht="15" hidden="false" customHeight="true" outlineLevel="0" collapsed="false"/>
    <row r="14709" customFormat="false" ht="15" hidden="false" customHeight="true" outlineLevel="0" collapsed="false"/>
    <row r="14710" customFormat="false" ht="15" hidden="false" customHeight="true" outlineLevel="0" collapsed="false"/>
    <row r="14711" customFormat="false" ht="15" hidden="false" customHeight="true" outlineLevel="0" collapsed="false"/>
    <row r="14712" customFormat="false" ht="15" hidden="false" customHeight="true" outlineLevel="0" collapsed="false"/>
    <row r="14713" customFormat="false" ht="15" hidden="false" customHeight="true" outlineLevel="0" collapsed="false"/>
    <row r="14714" customFormat="false" ht="15" hidden="false" customHeight="true" outlineLevel="0" collapsed="false"/>
    <row r="14715" customFormat="false" ht="15" hidden="false" customHeight="true" outlineLevel="0" collapsed="false"/>
    <row r="14716" customFormat="false" ht="15" hidden="false" customHeight="true" outlineLevel="0" collapsed="false"/>
    <row r="14717" customFormat="false" ht="15" hidden="false" customHeight="true" outlineLevel="0" collapsed="false"/>
    <row r="14718" customFormat="false" ht="15" hidden="false" customHeight="true" outlineLevel="0" collapsed="false"/>
    <row r="14719" customFormat="false" ht="15" hidden="false" customHeight="true" outlineLevel="0" collapsed="false"/>
    <row r="14720" customFormat="false" ht="15" hidden="false" customHeight="true" outlineLevel="0" collapsed="false"/>
    <row r="14721" customFormat="false" ht="15" hidden="false" customHeight="true" outlineLevel="0" collapsed="false"/>
    <row r="14722" customFormat="false" ht="15" hidden="false" customHeight="true" outlineLevel="0" collapsed="false"/>
    <row r="14723" customFormat="false" ht="15" hidden="false" customHeight="true" outlineLevel="0" collapsed="false"/>
    <row r="14724" customFormat="false" ht="15" hidden="false" customHeight="true" outlineLevel="0" collapsed="false"/>
    <row r="14725" customFormat="false" ht="15" hidden="false" customHeight="true" outlineLevel="0" collapsed="false"/>
    <row r="14726" customFormat="false" ht="15" hidden="false" customHeight="true" outlineLevel="0" collapsed="false"/>
    <row r="14727" customFormat="false" ht="15" hidden="false" customHeight="true" outlineLevel="0" collapsed="false"/>
    <row r="14728" customFormat="false" ht="15" hidden="false" customHeight="true" outlineLevel="0" collapsed="false"/>
    <row r="14729" customFormat="false" ht="15" hidden="false" customHeight="true" outlineLevel="0" collapsed="false"/>
    <row r="14730" customFormat="false" ht="15" hidden="false" customHeight="true" outlineLevel="0" collapsed="false"/>
    <row r="14731" customFormat="false" ht="15" hidden="false" customHeight="true" outlineLevel="0" collapsed="false"/>
    <row r="14732" customFormat="false" ht="15" hidden="false" customHeight="true" outlineLevel="0" collapsed="false"/>
    <row r="14733" customFormat="false" ht="15" hidden="false" customHeight="true" outlineLevel="0" collapsed="false"/>
    <row r="14734" customFormat="false" ht="15" hidden="false" customHeight="true" outlineLevel="0" collapsed="false"/>
    <row r="14735" customFormat="false" ht="15" hidden="false" customHeight="true" outlineLevel="0" collapsed="false"/>
    <row r="14736" customFormat="false" ht="15" hidden="false" customHeight="true" outlineLevel="0" collapsed="false"/>
    <row r="14737" customFormat="false" ht="15" hidden="false" customHeight="true" outlineLevel="0" collapsed="false"/>
    <row r="14738" customFormat="false" ht="15" hidden="false" customHeight="true" outlineLevel="0" collapsed="false"/>
    <row r="14739" customFormat="false" ht="15" hidden="false" customHeight="true" outlineLevel="0" collapsed="false"/>
    <row r="14740" customFormat="false" ht="15" hidden="false" customHeight="true" outlineLevel="0" collapsed="false"/>
    <row r="14741" customFormat="false" ht="15" hidden="false" customHeight="true" outlineLevel="0" collapsed="false"/>
    <row r="14742" customFormat="false" ht="15" hidden="false" customHeight="true" outlineLevel="0" collapsed="false"/>
    <row r="14743" customFormat="false" ht="15" hidden="false" customHeight="true" outlineLevel="0" collapsed="false"/>
    <row r="14744" customFormat="false" ht="15" hidden="false" customHeight="true" outlineLevel="0" collapsed="false"/>
    <row r="14745" customFormat="false" ht="15" hidden="false" customHeight="true" outlineLevel="0" collapsed="false"/>
    <row r="14746" customFormat="false" ht="15" hidden="false" customHeight="true" outlineLevel="0" collapsed="false"/>
    <row r="14747" customFormat="false" ht="15" hidden="false" customHeight="true" outlineLevel="0" collapsed="false"/>
    <row r="14748" customFormat="false" ht="15" hidden="false" customHeight="true" outlineLevel="0" collapsed="false"/>
    <row r="14749" customFormat="false" ht="15" hidden="false" customHeight="true" outlineLevel="0" collapsed="false"/>
    <row r="14750" customFormat="false" ht="15" hidden="false" customHeight="true" outlineLevel="0" collapsed="false"/>
    <row r="14751" customFormat="false" ht="15" hidden="false" customHeight="true" outlineLevel="0" collapsed="false"/>
    <row r="14752" customFormat="false" ht="15" hidden="false" customHeight="true" outlineLevel="0" collapsed="false"/>
    <row r="14753" customFormat="false" ht="15" hidden="false" customHeight="true" outlineLevel="0" collapsed="false"/>
    <row r="14754" customFormat="false" ht="15" hidden="false" customHeight="true" outlineLevel="0" collapsed="false"/>
    <row r="14755" customFormat="false" ht="15" hidden="false" customHeight="true" outlineLevel="0" collapsed="false"/>
    <row r="14756" customFormat="false" ht="15" hidden="false" customHeight="true" outlineLevel="0" collapsed="false"/>
    <row r="14757" customFormat="false" ht="15" hidden="false" customHeight="true" outlineLevel="0" collapsed="false"/>
    <row r="14758" customFormat="false" ht="15" hidden="false" customHeight="true" outlineLevel="0" collapsed="false"/>
    <row r="14759" customFormat="false" ht="15" hidden="false" customHeight="true" outlineLevel="0" collapsed="false"/>
    <row r="14760" customFormat="false" ht="15" hidden="false" customHeight="true" outlineLevel="0" collapsed="false"/>
    <row r="14761" customFormat="false" ht="15" hidden="false" customHeight="true" outlineLevel="0" collapsed="false"/>
    <row r="14762" customFormat="false" ht="15" hidden="false" customHeight="true" outlineLevel="0" collapsed="false"/>
    <row r="14763" customFormat="false" ht="15" hidden="false" customHeight="true" outlineLevel="0" collapsed="false"/>
    <row r="14764" customFormat="false" ht="15" hidden="false" customHeight="true" outlineLevel="0" collapsed="false"/>
    <row r="14765" customFormat="false" ht="15" hidden="false" customHeight="true" outlineLevel="0" collapsed="false"/>
    <row r="14766" customFormat="false" ht="15" hidden="false" customHeight="true" outlineLevel="0" collapsed="false"/>
    <row r="14767" customFormat="false" ht="15" hidden="false" customHeight="true" outlineLevel="0" collapsed="false"/>
    <row r="14768" customFormat="false" ht="15" hidden="false" customHeight="true" outlineLevel="0" collapsed="false"/>
    <row r="14769" customFormat="false" ht="15" hidden="false" customHeight="true" outlineLevel="0" collapsed="false"/>
    <row r="14770" customFormat="false" ht="15" hidden="false" customHeight="true" outlineLevel="0" collapsed="false"/>
    <row r="14771" customFormat="false" ht="15" hidden="false" customHeight="true" outlineLevel="0" collapsed="false"/>
    <row r="14772" customFormat="false" ht="15" hidden="false" customHeight="true" outlineLevel="0" collapsed="false"/>
    <row r="14773" customFormat="false" ht="15" hidden="false" customHeight="true" outlineLevel="0" collapsed="false"/>
    <row r="14774" customFormat="false" ht="15" hidden="false" customHeight="true" outlineLevel="0" collapsed="false"/>
    <row r="14775" customFormat="false" ht="15" hidden="false" customHeight="true" outlineLevel="0" collapsed="false"/>
    <row r="14776" customFormat="false" ht="15" hidden="false" customHeight="true" outlineLevel="0" collapsed="false"/>
    <row r="14777" customFormat="false" ht="15" hidden="false" customHeight="true" outlineLevel="0" collapsed="false"/>
    <row r="14778" customFormat="false" ht="15" hidden="false" customHeight="true" outlineLevel="0" collapsed="false"/>
    <row r="14779" customFormat="false" ht="15" hidden="false" customHeight="true" outlineLevel="0" collapsed="false"/>
    <row r="14780" customFormat="false" ht="15" hidden="false" customHeight="true" outlineLevel="0" collapsed="false"/>
    <row r="14781" customFormat="false" ht="15" hidden="false" customHeight="true" outlineLevel="0" collapsed="false"/>
    <row r="14782" customFormat="false" ht="15" hidden="false" customHeight="true" outlineLevel="0" collapsed="false"/>
    <row r="14783" customFormat="false" ht="15" hidden="false" customHeight="true" outlineLevel="0" collapsed="false"/>
    <row r="14784" customFormat="false" ht="15" hidden="false" customHeight="true" outlineLevel="0" collapsed="false"/>
    <row r="14785" customFormat="false" ht="15" hidden="false" customHeight="true" outlineLevel="0" collapsed="false"/>
    <row r="14786" customFormat="false" ht="15" hidden="false" customHeight="true" outlineLevel="0" collapsed="false"/>
    <row r="14787" customFormat="false" ht="15" hidden="false" customHeight="true" outlineLevel="0" collapsed="false"/>
    <row r="14788" customFormat="false" ht="15" hidden="false" customHeight="true" outlineLevel="0" collapsed="false"/>
    <row r="14789" customFormat="false" ht="15" hidden="false" customHeight="true" outlineLevel="0" collapsed="false"/>
    <row r="14790" customFormat="false" ht="15" hidden="false" customHeight="true" outlineLevel="0" collapsed="false"/>
    <row r="14791" customFormat="false" ht="15" hidden="false" customHeight="true" outlineLevel="0" collapsed="false"/>
    <row r="14792" customFormat="false" ht="15" hidden="false" customHeight="true" outlineLevel="0" collapsed="false"/>
    <row r="14793" customFormat="false" ht="15" hidden="false" customHeight="true" outlineLevel="0" collapsed="false"/>
    <row r="14794" customFormat="false" ht="15" hidden="false" customHeight="true" outlineLevel="0" collapsed="false"/>
    <row r="14795" customFormat="false" ht="15" hidden="false" customHeight="true" outlineLevel="0" collapsed="false"/>
    <row r="14796" customFormat="false" ht="15" hidden="false" customHeight="true" outlineLevel="0" collapsed="false"/>
    <row r="14797" customFormat="false" ht="15" hidden="false" customHeight="true" outlineLevel="0" collapsed="false"/>
    <row r="14798" customFormat="false" ht="15" hidden="false" customHeight="true" outlineLevel="0" collapsed="false"/>
    <row r="14799" customFormat="false" ht="15" hidden="false" customHeight="true" outlineLevel="0" collapsed="false"/>
    <row r="14800" customFormat="false" ht="15" hidden="false" customHeight="true" outlineLevel="0" collapsed="false"/>
    <row r="14801" customFormat="false" ht="15" hidden="false" customHeight="true" outlineLevel="0" collapsed="false"/>
    <row r="14802" customFormat="false" ht="15" hidden="false" customHeight="true" outlineLevel="0" collapsed="false"/>
    <row r="14803" customFormat="false" ht="15" hidden="false" customHeight="true" outlineLevel="0" collapsed="false"/>
    <row r="14804" customFormat="false" ht="15" hidden="false" customHeight="true" outlineLevel="0" collapsed="false"/>
    <row r="14805" customFormat="false" ht="15" hidden="false" customHeight="true" outlineLevel="0" collapsed="false"/>
    <row r="14806" customFormat="false" ht="15" hidden="false" customHeight="true" outlineLevel="0" collapsed="false"/>
    <row r="14807" customFormat="false" ht="15" hidden="false" customHeight="true" outlineLevel="0" collapsed="false"/>
    <row r="14808" customFormat="false" ht="15" hidden="false" customHeight="true" outlineLevel="0" collapsed="false"/>
    <row r="14809" customFormat="false" ht="15" hidden="false" customHeight="true" outlineLevel="0" collapsed="false"/>
    <row r="14810" customFormat="false" ht="15" hidden="false" customHeight="true" outlineLevel="0" collapsed="false"/>
    <row r="14811" customFormat="false" ht="15" hidden="false" customHeight="true" outlineLevel="0" collapsed="false"/>
    <row r="14812" customFormat="false" ht="15" hidden="false" customHeight="true" outlineLevel="0" collapsed="false"/>
    <row r="14813" customFormat="false" ht="15" hidden="false" customHeight="true" outlineLevel="0" collapsed="false"/>
    <row r="14814" customFormat="false" ht="15" hidden="false" customHeight="true" outlineLevel="0" collapsed="false"/>
    <row r="14815" customFormat="false" ht="15" hidden="false" customHeight="true" outlineLevel="0" collapsed="false"/>
    <row r="14816" customFormat="false" ht="15" hidden="false" customHeight="true" outlineLevel="0" collapsed="false"/>
    <row r="14817" customFormat="false" ht="15" hidden="false" customHeight="true" outlineLevel="0" collapsed="false"/>
    <row r="14818" customFormat="false" ht="15" hidden="false" customHeight="true" outlineLevel="0" collapsed="false"/>
    <row r="14819" customFormat="false" ht="15" hidden="false" customHeight="true" outlineLevel="0" collapsed="false"/>
    <row r="14820" customFormat="false" ht="15" hidden="false" customHeight="true" outlineLevel="0" collapsed="false"/>
    <row r="14821" customFormat="false" ht="15" hidden="false" customHeight="true" outlineLevel="0" collapsed="false"/>
    <row r="14822" customFormat="false" ht="15" hidden="false" customHeight="true" outlineLevel="0" collapsed="false"/>
    <row r="14823" customFormat="false" ht="15" hidden="false" customHeight="true" outlineLevel="0" collapsed="false"/>
    <row r="14824" customFormat="false" ht="15" hidden="false" customHeight="true" outlineLevel="0" collapsed="false"/>
    <row r="14825" customFormat="false" ht="15" hidden="false" customHeight="true" outlineLevel="0" collapsed="false"/>
    <row r="14826" customFormat="false" ht="15" hidden="false" customHeight="true" outlineLevel="0" collapsed="false"/>
    <row r="14827" customFormat="false" ht="15" hidden="false" customHeight="true" outlineLevel="0" collapsed="false"/>
    <row r="14828" customFormat="false" ht="15" hidden="false" customHeight="true" outlineLevel="0" collapsed="false"/>
    <row r="14829" customFormat="false" ht="15" hidden="false" customHeight="true" outlineLevel="0" collapsed="false"/>
    <row r="14830" customFormat="false" ht="15" hidden="false" customHeight="true" outlineLevel="0" collapsed="false"/>
    <row r="14831" customFormat="false" ht="15" hidden="false" customHeight="true" outlineLevel="0" collapsed="false"/>
    <row r="14832" customFormat="false" ht="15" hidden="false" customHeight="true" outlineLevel="0" collapsed="false"/>
    <row r="14833" customFormat="false" ht="15" hidden="false" customHeight="true" outlineLevel="0" collapsed="false"/>
    <row r="14834" customFormat="false" ht="15" hidden="false" customHeight="true" outlineLevel="0" collapsed="false"/>
    <row r="14835" customFormat="false" ht="15" hidden="false" customHeight="true" outlineLevel="0" collapsed="false"/>
    <row r="14836" customFormat="false" ht="15" hidden="false" customHeight="true" outlineLevel="0" collapsed="false"/>
    <row r="14837" customFormat="false" ht="15" hidden="false" customHeight="true" outlineLevel="0" collapsed="false"/>
    <row r="14838" customFormat="false" ht="15" hidden="false" customHeight="true" outlineLevel="0" collapsed="false"/>
    <row r="14839" customFormat="false" ht="15" hidden="false" customHeight="true" outlineLevel="0" collapsed="false"/>
    <row r="14840" customFormat="false" ht="15" hidden="false" customHeight="true" outlineLevel="0" collapsed="false"/>
    <row r="14841" customFormat="false" ht="15" hidden="false" customHeight="true" outlineLevel="0" collapsed="false"/>
    <row r="14842" customFormat="false" ht="15" hidden="false" customHeight="true" outlineLevel="0" collapsed="false"/>
    <row r="14843" customFormat="false" ht="15" hidden="false" customHeight="true" outlineLevel="0" collapsed="false"/>
    <row r="14844" customFormat="false" ht="15" hidden="false" customHeight="true" outlineLevel="0" collapsed="false"/>
    <row r="14845" customFormat="false" ht="15" hidden="false" customHeight="true" outlineLevel="0" collapsed="false"/>
    <row r="14846" customFormat="false" ht="15" hidden="false" customHeight="true" outlineLevel="0" collapsed="false"/>
    <row r="14847" customFormat="false" ht="15" hidden="false" customHeight="true" outlineLevel="0" collapsed="false"/>
    <row r="14848" customFormat="false" ht="15" hidden="false" customHeight="true" outlineLevel="0" collapsed="false"/>
    <row r="14849" customFormat="false" ht="15" hidden="false" customHeight="true" outlineLevel="0" collapsed="false"/>
    <row r="14850" customFormat="false" ht="15" hidden="false" customHeight="true" outlineLevel="0" collapsed="false"/>
    <row r="14851" customFormat="false" ht="15" hidden="false" customHeight="true" outlineLevel="0" collapsed="false"/>
    <row r="14852" customFormat="false" ht="15" hidden="false" customHeight="true" outlineLevel="0" collapsed="false"/>
    <row r="14853" customFormat="false" ht="15" hidden="false" customHeight="true" outlineLevel="0" collapsed="false"/>
    <row r="14854" customFormat="false" ht="15" hidden="false" customHeight="true" outlineLevel="0" collapsed="false"/>
    <row r="14855" customFormat="false" ht="15" hidden="false" customHeight="true" outlineLevel="0" collapsed="false"/>
    <row r="14856" customFormat="false" ht="15" hidden="false" customHeight="true" outlineLevel="0" collapsed="false"/>
    <row r="14857" customFormat="false" ht="15" hidden="false" customHeight="true" outlineLevel="0" collapsed="false"/>
    <row r="14858" customFormat="false" ht="15" hidden="false" customHeight="true" outlineLevel="0" collapsed="false"/>
    <row r="14859" customFormat="false" ht="15" hidden="false" customHeight="true" outlineLevel="0" collapsed="false"/>
    <row r="14860" customFormat="false" ht="15" hidden="false" customHeight="true" outlineLevel="0" collapsed="false"/>
    <row r="14861" customFormat="false" ht="15" hidden="false" customHeight="true" outlineLevel="0" collapsed="false"/>
    <row r="14862" customFormat="false" ht="15" hidden="false" customHeight="true" outlineLevel="0" collapsed="false"/>
    <row r="14863" customFormat="false" ht="15" hidden="false" customHeight="true" outlineLevel="0" collapsed="false"/>
    <row r="14864" customFormat="false" ht="15" hidden="false" customHeight="true" outlineLevel="0" collapsed="false"/>
    <row r="14865" customFormat="false" ht="15" hidden="false" customHeight="true" outlineLevel="0" collapsed="false"/>
    <row r="14866" customFormat="false" ht="15" hidden="false" customHeight="true" outlineLevel="0" collapsed="false"/>
    <row r="14867" customFormat="false" ht="15" hidden="false" customHeight="true" outlineLevel="0" collapsed="false"/>
    <row r="14868" customFormat="false" ht="15" hidden="false" customHeight="true" outlineLevel="0" collapsed="false"/>
    <row r="14869" customFormat="false" ht="15" hidden="false" customHeight="true" outlineLevel="0" collapsed="false"/>
    <row r="14870" customFormat="false" ht="15" hidden="false" customHeight="true" outlineLevel="0" collapsed="false"/>
    <row r="14871" customFormat="false" ht="15" hidden="false" customHeight="true" outlineLevel="0" collapsed="false"/>
    <row r="14872" customFormat="false" ht="15" hidden="false" customHeight="true" outlineLevel="0" collapsed="false"/>
    <row r="14873" customFormat="false" ht="15" hidden="false" customHeight="true" outlineLevel="0" collapsed="false"/>
    <row r="14874" customFormat="false" ht="15" hidden="false" customHeight="true" outlineLevel="0" collapsed="false"/>
    <row r="14875" customFormat="false" ht="15" hidden="false" customHeight="true" outlineLevel="0" collapsed="false"/>
    <row r="14876" customFormat="false" ht="15" hidden="false" customHeight="true" outlineLevel="0" collapsed="false"/>
    <row r="14877" customFormat="false" ht="15" hidden="false" customHeight="true" outlineLevel="0" collapsed="false"/>
    <row r="14878" customFormat="false" ht="15" hidden="false" customHeight="true" outlineLevel="0" collapsed="false"/>
    <row r="14879" customFormat="false" ht="15" hidden="false" customHeight="true" outlineLevel="0" collapsed="false"/>
    <row r="14880" customFormat="false" ht="15" hidden="false" customHeight="true" outlineLevel="0" collapsed="false"/>
    <row r="14881" customFormat="false" ht="15" hidden="false" customHeight="true" outlineLevel="0" collapsed="false"/>
    <row r="14882" customFormat="false" ht="15" hidden="false" customHeight="true" outlineLevel="0" collapsed="false"/>
    <row r="14883" customFormat="false" ht="15" hidden="false" customHeight="true" outlineLevel="0" collapsed="false"/>
    <row r="14884" customFormat="false" ht="15" hidden="false" customHeight="true" outlineLevel="0" collapsed="false"/>
    <row r="14885" customFormat="false" ht="15" hidden="false" customHeight="true" outlineLevel="0" collapsed="false"/>
    <row r="14886" customFormat="false" ht="15" hidden="false" customHeight="true" outlineLevel="0" collapsed="false"/>
    <row r="14887" customFormat="false" ht="15" hidden="false" customHeight="true" outlineLevel="0" collapsed="false"/>
    <row r="14888" customFormat="false" ht="15" hidden="false" customHeight="true" outlineLevel="0" collapsed="false"/>
    <row r="14889" customFormat="false" ht="15" hidden="false" customHeight="true" outlineLevel="0" collapsed="false"/>
    <row r="14890" customFormat="false" ht="15" hidden="false" customHeight="true" outlineLevel="0" collapsed="false"/>
    <row r="14891" customFormat="false" ht="15" hidden="false" customHeight="true" outlineLevel="0" collapsed="false"/>
    <row r="14892" customFormat="false" ht="15" hidden="false" customHeight="true" outlineLevel="0" collapsed="false"/>
    <row r="14893" customFormat="false" ht="15" hidden="false" customHeight="true" outlineLevel="0" collapsed="false"/>
    <row r="14894" customFormat="false" ht="15" hidden="false" customHeight="true" outlineLevel="0" collapsed="false"/>
    <row r="14895" customFormat="false" ht="15" hidden="false" customHeight="true" outlineLevel="0" collapsed="false"/>
    <row r="14896" customFormat="false" ht="15" hidden="false" customHeight="true" outlineLevel="0" collapsed="false"/>
    <row r="14897" customFormat="false" ht="15" hidden="false" customHeight="true" outlineLevel="0" collapsed="false"/>
    <row r="14898" customFormat="false" ht="15" hidden="false" customHeight="true" outlineLevel="0" collapsed="false"/>
    <row r="14899" customFormat="false" ht="15" hidden="false" customHeight="true" outlineLevel="0" collapsed="false"/>
    <row r="14900" customFormat="false" ht="15" hidden="false" customHeight="true" outlineLevel="0" collapsed="false"/>
    <row r="14901" customFormat="false" ht="15" hidden="false" customHeight="true" outlineLevel="0" collapsed="false"/>
    <row r="14902" customFormat="false" ht="15" hidden="false" customHeight="true" outlineLevel="0" collapsed="false"/>
    <row r="14903" customFormat="false" ht="15" hidden="false" customHeight="true" outlineLevel="0" collapsed="false"/>
    <row r="14904" customFormat="false" ht="15" hidden="false" customHeight="true" outlineLevel="0" collapsed="false"/>
    <row r="14905" customFormat="false" ht="15" hidden="false" customHeight="true" outlineLevel="0" collapsed="false"/>
    <row r="14906" customFormat="false" ht="15" hidden="false" customHeight="true" outlineLevel="0" collapsed="false"/>
    <row r="14907" customFormat="false" ht="15" hidden="false" customHeight="true" outlineLevel="0" collapsed="false"/>
    <row r="14908" customFormat="false" ht="15" hidden="false" customHeight="true" outlineLevel="0" collapsed="false"/>
    <row r="14909" customFormat="false" ht="15" hidden="false" customHeight="true" outlineLevel="0" collapsed="false"/>
    <row r="14910" customFormat="false" ht="15" hidden="false" customHeight="true" outlineLevel="0" collapsed="false"/>
    <row r="14911" customFormat="false" ht="15" hidden="false" customHeight="true" outlineLevel="0" collapsed="false"/>
    <row r="14912" customFormat="false" ht="15" hidden="false" customHeight="true" outlineLevel="0" collapsed="false"/>
    <row r="14913" customFormat="false" ht="15" hidden="false" customHeight="true" outlineLevel="0" collapsed="false"/>
    <row r="14914" customFormat="false" ht="15" hidden="false" customHeight="true" outlineLevel="0" collapsed="false"/>
    <row r="14915" customFormat="false" ht="15" hidden="false" customHeight="true" outlineLevel="0" collapsed="false"/>
    <row r="14916" customFormat="false" ht="15" hidden="false" customHeight="true" outlineLevel="0" collapsed="false"/>
    <row r="14917" customFormat="false" ht="15" hidden="false" customHeight="true" outlineLevel="0" collapsed="false"/>
    <row r="14918" customFormat="false" ht="15" hidden="false" customHeight="true" outlineLevel="0" collapsed="false"/>
    <row r="14919" customFormat="false" ht="15" hidden="false" customHeight="true" outlineLevel="0" collapsed="false"/>
    <row r="14920" customFormat="false" ht="15" hidden="false" customHeight="true" outlineLevel="0" collapsed="false"/>
    <row r="14921" customFormat="false" ht="15" hidden="false" customHeight="true" outlineLevel="0" collapsed="false"/>
    <row r="14922" customFormat="false" ht="15" hidden="false" customHeight="true" outlineLevel="0" collapsed="false"/>
    <row r="14923" customFormat="false" ht="15" hidden="false" customHeight="true" outlineLevel="0" collapsed="false"/>
    <row r="14924" customFormat="false" ht="15" hidden="false" customHeight="true" outlineLevel="0" collapsed="false"/>
    <row r="14925" customFormat="false" ht="15" hidden="false" customHeight="true" outlineLevel="0" collapsed="false"/>
    <row r="14926" customFormat="false" ht="15" hidden="false" customHeight="true" outlineLevel="0" collapsed="false"/>
    <row r="14927" customFormat="false" ht="15" hidden="false" customHeight="true" outlineLevel="0" collapsed="false"/>
    <row r="14928" customFormat="false" ht="15" hidden="false" customHeight="true" outlineLevel="0" collapsed="false"/>
    <row r="14929" customFormat="false" ht="15" hidden="false" customHeight="true" outlineLevel="0" collapsed="false"/>
    <row r="14930" customFormat="false" ht="15" hidden="false" customHeight="true" outlineLevel="0" collapsed="false"/>
    <row r="14931" customFormat="false" ht="15" hidden="false" customHeight="true" outlineLevel="0" collapsed="false"/>
    <row r="14932" customFormat="false" ht="15" hidden="false" customHeight="true" outlineLevel="0" collapsed="false"/>
    <row r="14933" customFormat="false" ht="15" hidden="false" customHeight="true" outlineLevel="0" collapsed="false"/>
    <row r="14934" customFormat="false" ht="15" hidden="false" customHeight="true" outlineLevel="0" collapsed="false"/>
    <row r="14935" customFormat="false" ht="15" hidden="false" customHeight="true" outlineLevel="0" collapsed="false"/>
    <row r="14936" customFormat="false" ht="15" hidden="false" customHeight="true" outlineLevel="0" collapsed="false"/>
    <row r="14937" customFormat="false" ht="15" hidden="false" customHeight="true" outlineLevel="0" collapsed="false"/>
    <row r="14938" customFormat="false" ht="15" hidden="false" customHeight="true" outlineLevel="0" collapsed="false"/>
    <row r="14939" customFormat="false" ht="15" hidden="false" customHeight="true" outlineLevel="0" collapsed="false"/>
    <row r="14940" customFormat="false" ht="15" hidden="false" customHeight="true" outlineLevel="0" collapsed="false"/>
    <row r="14941" customFormat="false" ht="15" hidden="false" customHeight="true" outlineLevel="0" collapsed="false"/>
    <row r="14942" customFormat="false" ht="15" hidden="false" customHeight="true" outlineLevel="0" collapsed="false"/>
    <row r="14943" customFormat="false" ht="15" hidden="false" customHeight="true" outlineLevel="0" collapsed="false"/>
    <row r="14944" customFormat="false" ht="15" hidden="false" customHeight="true" outlineLevel="0" collapsed="false"/>
    <row r="14945" customFormat="false" ht="15" hidden="false" customHeight="true" outlineLevel="0" collapsed="false"/>
    <row r="14946" customFormat="false" ht="15" hidden="false" customHeight="true" outlineLevel="0" collapsed="false"/>
    <row r="14947" customFormat="false" ht="15" hidden="false" customHeight="true" outlineLevel="0" collapsed="false"/>
    <row r="14948" customFormat="false" ht="15" hidden="false" customHeight="true" outlineLevel="0" collapsed="false"/>
    <row r="14949" customFormat="false" ht="15" hidden="false" customHeight="true" outlineLevel="0" collapsed="false"/>
    <row r="14950" customFormat="false" ht="15" hidden="false" customHeight="true" outlineLevel="0" collapsed="false"/>
    <row r="14951" customFormat="false" ht="15" hidden="false" customHeight="true" outlineLevel="0" collapsed="false"/>
    <row r="14952" customFormat="false" ht="15" hidden="false" customHeight="true" outlineLevel="0" collapsed="false"/>
    <row r="14953" customFormat="false" ht="15" hidden="false" customHeight="true" outlineLevel="0" collapsed="false"/>
    <row r="14954" customFormat="false" ht="15" hidden="false" customHeight="true" outlineLevel="0" collapsed="false"/>
    <row r="14955" customFormat="false" ht="15" hidden="false" customHeight="true" outlineLevel="0" collapsed="false"/>
    <row r="14956" customFormat="false" ht="15" hidden="false" customHeight="true" outlineLevel="0" collapsed="false"/>
    <row r="14957" customFormat="false" ht="15" hidden="false" customHeight="true" outlineLevel="0" collapsed="false"/>
    <row r="14958" customFormat="false" ht="15" hidden="false" customHeight="true" outlineLevel="0" collapsed="false"/>
    <row r="14959" customFormat="false" ht="15" hidden="false" customHeight="true" outlineLevel="0" collapsed="false"/>
    <row r="14960" customFormat="false" ht="15" hidden="false" customHeight="true" outlineLevel="0" collapsed="false"/>
    <row r="14961" customFormat="false" ht="15" hidden="false" customHeight="true" outlineLevel="0" collapsed="false"/>
    <row r="14962" customFormat="false" ht="15" hidden="false" customHeight="true" outlineLevel="0" collapsed="false"/>
    <row r="14963" customFormat="false" ht="15" hidden="false" customHeight="true" outlineLevel="0" collapsed="false"/>
    <row r="14964" customFormat="false" ht="15" hidden="false" customHeight="true" outlineLevel="0" collapsed="false"/>
    <row r="14965" customFormat="false" ht="15" hidden="false" customHeight="true" outlineLevel="0" collapsed="false"/>
    <row r="14966" customFormat="false" ht="15" hidden="false" customHeight="true" outlineLevel="0" collapsed="false"/>
    <row r="14967" customFormat="false" ht="15" hidden="false" customHeight="true" outlineLevel="0" collapsed="false"/>
    <row r="14968" customFormat="false" ht="15" hidden="false" customHeight="true" outlineLevel="0" collapsed="false"/>
    <row r="14969" customFormat="false" ht="15" hidden="false" customHeight="true" outlineLevel="0" collapsed="false"/>
    <row r="14970" customFormat="false" ht="15" hidden="false" customHeight="true" outlineLevel="0" collapsed="false"/>
    <row r="14971" customFormat="false" ht="15" hidden="false" customHeight="true" outlineLevel="0" collapsed="false"/>
    <row r="14972" customFormat="false" ht="15" hidden="false" customHeight="true" outlineLevel="0" collapsed="false"/>
    <row r="14973" customFormat="false" ht="15" hidden="false" customHeight="true" outlineLevel="0" collapsed="false"/>
    <row r="14974" customFormat="false" ht="15" hidden="false" customHeight="true" outlineLevel="0" collapsed="false"/>
    <row r="14975" customFormat="false" ht="15" hidden="false" customHeight="true" outlineLevel="0" collapsed="false"/>
    <row r="14976" customFormat="false" ht="15" hidden="false" customHeight="true" outlineLevel="0" collapsed="false"/>
    <row r="14977" customFormat="false" ht="15" hidden="false" customHeight="true" outlineLevel="0" collapsed="false"/>
    <row r="14978" customFormat="false" ht="15" hidden="false" customHeight="true" outlineLevel="0" collapsed="false"/>
    <row r="14979" customFormat="false" ht="15" hidden="false" customHeight="true" outlineLevel="0" collapsed="false"/>
    <row r="14980" customFormat="false" ht="15" hidden="false" customHeight="true" outlineLevel="0" collapsed="false"/>
    <row r="14981" customFormat="false" ht="15" hidden="false" customHeight="true" outlineLevel="0" collapsed="false"/>
    <row r="14982" customFormat="false" ht="15" hidden="false" customHeight="true" outlineLevel="0" collapsed="false"/>
    <row r="14983" customFormat="false" ht="15" hidden="false" customHeight="true" outlineLevel="0" collapsed="false"/>
    <row r="14984" customFormat="false" ht="15" hidden="false" customHeight="true" outlineLevel="0" collapsed="false"/>
    <row r="14985" customFormat="false" ht="15" hidden="false" customHeight="true" outlineLevel="0" collapsed="false"/>
    <row r="14986" customFormat="false" ht="15" hidden="false" customHeight="true" outlineLevel="0" collapsed="false"/>
    <row r="14987" customFormat="false" ht="15" hidden="false" customHeight="true" outlineLevel="0" collapsed="false"/>
    <row r="14988" customFormat="false" ht="15" hidden="false" customHeight="true" outlineLevel="0" collapsed="false"/>
    <row r="14989" customFormat="false" ht="15" hidden="false" customHeight="true" outlineLevel="0" collapsed="false"/>
    <row r="14990" customFormat="false" ht="15" hidden="false" customHeight="true" outlineLevel="0" collapsed="false"/>
    <row r="14991" customFormat="false" ht="15" hidden="false" customHeight="true" outlineLevel="0" collapsed="false"/>
    <row r="14992" customFormat="false" ht="15" hidden="false" customHeight="true" outlineLevel="0" collapsed="false"/>
    <row r="14993" customFormat="false" ht="15" hidden="false" customHeight="true" outlineLevel="0" collapsed="false"/>
    <row r="14994" customFormat="false" ht="15" hidden="false" customHeight="true" outlineLevel="0" collapsed="false"/>
    <row r="14995" customFormat="false" ht="15" hidden="false" customHeight="true" outlineLevel="0" collapsed="false"/>
    <row r="14996" customFormat="false" ht="15" hidden="false" customHeight="true" outlineLevel="0" collapsed="false"/>
    <row r="14997" customFormat="false" ht="15" hidden="false" customHeight="true" outlineLevel="0" collapsed="false"/>
    <row r="14998" customFormat="false" ht="15" hidden="false" customHeight="true" outlineLevel="0" collapsed="false"/>
    <row r="14999" customFormat="false" ht="15" hidden="false" customHeight="true" outlineLevel="0" collapsed="false"/>
    <row r="15000" customFormat="false" ht="15" hidden="false" customHeight="true" outlineLevel="0" collapsed="false"/>
    <row r="15001" customFormat="false" ht="15" hidden="false" customHeight="true" outlineLevel="0" collapsed="false"/>
    <row r="15002" customFormat="false" ht="15" hidden="false" customHeight="true" outlineLevel="0" collapsed="false"/>
    <row r="15003" customFormat="false" ht="15" hidden="false" customHeight="true" outlineLevel="0" collapsed="false"/>
    <row r="15004" customFormat="false" ht="15" hidden="false" customHeight="true" outlineLevel="0" collapsed="false"/>
    <row r="15005" customFormat="false" ht="15" hidden="false" customHeight="true" outlineLevel="0" collapsed="false"/>
    <row r="15006" customFormat="false" ht="15" hidden="false" customHeight="true" outlineLevel="0" collapsed="false"/>
    <row r="15007" customFormat="false" ht="15" hidden="false" customHeight="true" outlineLevel="0" collapsed="false"/>
    <row r="15008" customFormat="false" ht="15" hidden="false" customHeight="true" outlineLevel="0" collapsed="false"/>
    <row r="15009" customFormat="false" ht="15" hidden="false" customHeight="true" outlineLevel="0" collapsed="false"/>
    <row r="15010" customFormat="false" ht="15" hidden="false" customHeight="true" outlineLevel="0" collapsed="false"/>
    <row r="15011" customFormat="false" ht="15" hidden="false" customHeight="true" outlineLevel="0" collapsed="false"/>
    <row r="15012" customFormat="false" ht="15" hidden="false" customHeight="true" outlineLevel="0" collapsed="false"/>
    <row r="15013" customFormat="false" ht="15" hidden="false" customHeight="true" outlineLevel="0" collapsed="false"/>
    <row r="15014" customFormat="false" ht="15" hidden="false" customHeight="true" outlineLevel="0" collapsed="false"/>
    <row r="15015" customFormat="false" ht="15" hidden="false" customHeight="true" outlineLevel="0" collapsed="false"/>
    <row r="15016" customFormat="false" ht="15" hidden="false" customHeight="true" outlineLevel="0" collapsed="false"/>
    <row r="15017" customFormat="false" ht="15" hidden="false" customHeight="true" outlineLevel="0" collapsed="false"/>
    <row r="15018" customFormat="false" ht="15" hidden="false" customHeight="true" outlineLevel="0" collapsed="false"/>
    <row r="15019" customFormat="false" ht="15" hidden="false" customHeight="true" outlineLevel="0" collapsed="false"/>
    <row r="15020" customFormat="false" ht="15" hidden="false" customHeight="true" outlineLevel="0" collapsed="false"/>
    <row r="15021" customFormat="false" ht="15" hidden="false" customHeight="true" outlineLevel="0" collapsed="false"/>
    <row r="15022" customFormat="false" ht="15" hidden="false" customHeight="true" outlineLevel="0" collapsed="false"/>
    <row r="15023" customFormat="false" ht="15" hidden="false" customHeight="true" outlineLevel="0" collapsed="false"/>
    <row r="15024" customFormat="false" ht="15" hidden="false" customHeight="true" outlineLevel="0" collapsed="false"/>
    <row r="15025" customFormat="false" ht="15" hidden="false" customHeight="true" outlineLevel="0" collapsed="false"/>
    <row r="15026" customFormat="false" ht="15" hidden="false" customHeight="true" outlineLevel="0" collapsed="false"/>
    <row r="15027" customFormat="false" ht="15" hidden="false" customHeight="true" outlineLevel="0" collapsed="false"/>
    <row r="15028" customFormat="false" ht="15" hidden="false" customHeight="true" outlineLevel="0" collapsed="false"/>
    <row r="15029" customFormat="false" ht="15" hidden="false" customHeight="true" outlineLevel="0" collapsed="false"/>
    <row r="15030" customFormat="false" ht="15" hidden="false" customHeight="true" outlineLevel="0" collapsed="false"/>
    <row r="15031" customFormat="false" ht="15" hidden="false" customHeight="true" outlineLevel="0" collapsed="false"/>
    <row r="15032" customFormat="false" ht="15" hidden="false" customHeight="true" outlineLevel="0" collapsed="false"/>
    <row r="15033" customFormat="false" ht="15" hidden="false" customHeight="true" outlineLevel="0" collapsed="false"/>
    <row r="15034" customFormat="false" ht="15" hidden="false" customHeight="true" outlineLevel="0" collapsed="false"/>
    <row r="15035" customFormat="false" ht="15" hidden="false" customHeight="true" outlineLevel="0" collapsed="false"/>
    <row r="15036" customFormat="false" ht="15" hidden="false" customHeight="true" outlineLevel="0" collapsed="false"/>
    <row r="15037" customFormat="false" ht="15" hidden="false" customHeight="true" outlineLevel="0" collapsed="false"/>
    <row r="15038" customFormat="false" ht="15" hidden="false" customHeight="true" outlineLevel="0" collapsed="false"/>
    <row r="15039" customFormat="false" ht="15" hidden="false" customHeight="true" outlineLevel="0" collapsed="false"/>
    <row r="15040" customFormat="false" ht="15" hidden="false" customHeight="true" outlineLevel="0" collapsed="false"/>
    <row r="15041" customFormat="false" ht="15" hidden="false" customHeight="true" outlineLevel="0" collapsed="false"/>
    <row r="15042" customFormat="false" ht="15" hidden="false" customHeight="true" outlineLevel="0" collapsed="false"/>
    <row r="15043" customFormat="false" ht="15" hidden="false" customHeight="true" outlineLevel="0" collapsed="false"/>
    <row r="15044" customFormat="false" ht="15" hidden="false" customHeight="true" outlineLevel="0" collapsed="false"/>
    <row r="15045" customFormat="false" ht="15" hidden="false" customHeight="true" outlineLevel="0" collapsed="false"/>
    <row r="15046" customFormat="false" ht="15" hidden="false" customHeight="true" outlineLevel="0" collapsed="false"/>
    <row r="15047" customFormat="false" ht="15" hidden="false" customHeight="true" outlineLevel="0" collapsed="false"/>
    <row r="15048" customFormat="false" ht="15" hidden="false" customHeight="true" outlineLevel="0" collapsed="false"/>
    <row r="15049" customFormat="false" ht="15" hidden="false" customHeight="true" outlineLevel="0" collapsed="false"/>
    <row r="15050" customFormat="false" ht="15" hidden="false" customHeight="true" outlineLevel="0" collapsed="false"/>
    <row r="15051" customFormat="false" ht="15" hidden="false" customHeight="true" outlineLevel="0" collapsed="false"/>
    <row r="15052" customFormat="false" ht="15" hidden="false" customHeight="true" outlineLevel="0" collapsed="false"/>
    <row r="15053" customFormat="false" ht="15" hidden="false" customHeight="true" outlineLevel="0" collapsed="false"/>
    <row r="15054" customFormat="false" ht="15" hidden="false" customHeight="true" outlineLevel="0" collapsed="false"/>
    <row r="15055" customFormat="false" ht="15" hidden="false" customHeight="true" outlineLevel="0" collapsed="false"/>
    <row r="15056" customFormat="false" ht="15" hidden="false" customHeight="true" outlineLevel="0" collapsed="false"/>
    <row r="15057" customFormat="false" ht="15" hidden="false" customHeight="true" outlineLevel="0" collapsed="false"/>
    <row r="15058" customFormat="false" ht="15" hidden="false" customHeight="true" outlineLevel="0" collapsed="false"/>
    <row r="15059" customFormat="false" ht="15" hidden="false" customHeight="true" outlineLevel="0" collapsed="false"/>
    <row r="15060" customFormat="false" ht="15" hidden="false" customHeight="true" outlineLevel="0" collapsed="false"/>
    <row r="15061" customFormat="false" ht="15" hidden="false" customHeight="true" outlineLevel="0" collapsed="false"/>
    <row r="15062" customFormat="false" ht="15" hidden="false" customHeight="true" outlineLevel="0" collapsed="false"/>
    <row r="15063" customFormat="false" ht="15" hidden="false" customHeight="true" outlineLevel="0" collapsed="false"/>
    <row r="15064" customFormat="false" ht="15" hidden="false" customHeight="true" outlineLevel="0" collapsed="false"/>
    <row r="15065" customFormat="false" ht="15" hidden="false" customHeight="true" outlineLevel="0" collapsed="false"/>
    <row r="15066" customFormat="false" ht="15" hidden="false" customHeight="true" outlineLevel="0" collapsed="false"/>
    <row r="15067" customFormat="false" ht="15" hidden="false" customHeight="true" outlineLevel="0" collapsed="false"/>
    <row r="15068" customFormat="false" ht="15" hidden="false" customHeight="true" outlineLevel="0" collapsed="false"/>
    <row r="15069" customFormat="false" ht="15" hidden="false" customHeight="true" outlineLevel="0" collapsed="false"/>
    <row r="15070" customFormat="false" ht="15" hidden="false" customHeight="true" outlineLevel="0" collapsed="false"/>
    <row r="15071" customFormat="false" ht="15" hidden="false" customHeight="true" outlineLevel="0" collapsed="false"/>
    <row r="15072" customFormat="false" ht="15" hidden="false" customHeight="true" outlineLevel="0" collapsed="false"/>
    <row r="15073" customFormat="false" ht="15" hidden="false" customHeight="true" outlineLevel="0" collapsed="false"/>
    <row r="15074" customFormat="false" ht="15" hidden="false" customHeight="true" outlineLevel="0" collapsed="false"/>
    <row r="15075" customFormat="false" ht="15" hidden="false" customHeight="true" outlineLevel="0" collapsed="false"/>
    <row r="15076" customFormat="false" ht="15" hidden="false" customHeight="true" outlineLevel="0" collapsed="false"/>
    <row r="15077" customFormat="false" ht="15" hidden="false" customHeight="true" outlineLevel="0" collapsed="false"/>
    <row r="15078" customFormat="false" ht="15" hidden="false" customHeight="true" outlineLevel="0" collapsed="false"/>
    <row r="15079" customFormat="false" ht="15" hidden="false" customHeight="true" outlineLevel="0" collapsed="false"/>
    <row r="15080" customFormat="false" ht="15" hidden="false" customHeight="true" outlineLevel="0" collapsed="false"/>
    <row r="15081" customFormat="false" ht="15" hidden="false" customHeight="true" outlineLevel="0" collapsed="false"/>
    <row r="15082" customFormat="false" ht="15" hidden="false" customHeight="true" outlineLevel="0" collapsed="false"/>
    <row r="15083" customFormat="false" ht="15" hidden="false" customHeight="true" outlineLevel="0" collapsed="false"/>
    <row r="15084" customFormat="false" ht="15" hidden="false" customHeight="true" outlineLevel="0" collapsed="false"/>
    <row r="15085" customFormat="false" ht="15" hidden="false" customHeight="true" outlineLevel="0" collapsed="false"/>
    <row r="15086" customFormat="false" ht="15" hidden="false" customHeight="true" outlineLevel="0" collapsed="false"/>
    <row r="15087" customFormat="false" ht="15" hidden="false" customHeight="true" outlineLevel="0" collapsed="false"/>
    <row r="15088" customFormat="false" ht="15" hidden="false" customHeight="true" outlineLevel="0" collapsed="false"/>
    <row r="15089" customFormat="false" ht="15" hidden="false" customHeight="true" outlineLevel="0" collapsed="false"/>
    <row r="15090" customFormat="false" ht="15" hidden="false" customHeight="true" outlineLevel="0" collapsed="false"/>
    <row r="15091" customFormat="false" ht="15" hidden="false" customHeight="true" outlineLevel="0" collapsed="false"/>
    <row r="15092" customFormat="false" ht="15" hidden="false" customHeight="true" outlineLevel="0" collapsed="false"/>
    <row r="15093" customFormat="false" ht="15" hidden="false" customHeight="true" outlineLevel="0" collapsed="false"/>
    <row r="15094" customFormat="false" ht="15" hidden="false" customHeight="true" outlineLevel="0" collapsed="false"/>
    <row r="15095" customFormat="false" ht="15" hidden="false" customHeight="true" outlineLevel="0" collapsed="false"/>
    <row r="15096" customFormat="false" ht="15" hidden="false" customHeight="true" outlineLevel="0" collapsed="false"/>
    <row r="15097" customFormat="false" ht="15" hidden="false" customHeight="true" outlineLevel="0" collapsed="false"/>
    <row r="15098" customFormat="false" ht="15" hidden="false" customHeight="true" outlineLevel="0" collapsed="false"/>
    <row r="15099" customFormat="false" ht="15" hidden="false" customHeight="true" outlineLevel="0" collapsed="false"/>
    <row r="15100" customFormat="false" ht="15" hidden="false" customHeight="true" outlineLevel="0" collapsed="false"/>
    <row r="15101" customFormat="false" ht="15" hidden="false" customHeight="true" outlineLevel="0" collapsed="false"/>
    <row r="15102" customFormat="false" ht="15" hidden="false" customHeight="true" outlineLevel="0" collapsed="false"/>
    <row r="15103" customFormat="false" ht="15" hidden="false" customHeight="true" outlineLevel="0" collapsed="false"/>
    <row r="15104" customFormat="false" ht="15" hidden="false" customHeight="true" outlineLevel="0" collapsed="false"/>
    <row r="15105" customFormat="false" ht="15" hidden="false" customHeight="true" outlineLevel="0" collapsed="false"/>
    <row r="15106" customFormat="false" ht="15" hidden="false" customHeight="true" outlineLevel="0" collapsed="false"/>
    <row r="15107" customFormat="false" ht="15" hidden="false" customHeight="true" outlineLevel="0" collapsed="false"/>
    <row r="15108" customFormat="false" ht="15" hidden="false" customHeight="true" outlineLevel="0" collapsed="false"/>
    <row r="15109" customFormat="false" ht="15" hidden="false" customHeight="true" outlineLevel="0" collapsed="false"/>
    <row r="15110" customFormat="false" ht="15" hidden="false" customHeight="true" outlineLevel="0" collapsed="false"/>
    <row r="15111" customFormat="false" ht="15" hidden="false" customHeight="true" outlineLevel="0" collapsed="false"/>
    <row r="15112" customFormat="false" ht="15" hidden="false" customHeight="true" outlineLevel="0" collapsed="false"/>
    <row r="15113" customFormat="false" ht="15" hidden="false" customHeight="true" outlineLevel="0" collapsed="false"/>
    <row r="15114" customFormat="false" ht="15" hidden="false" customHeight="true" outlineLevel="0" collapsed="false"/>
    <row r="15115" customFormat="false" ht="15" hidden="false" customHeight="true" outlineLevel="0" collapsed="false"/>
    <row r="15116" customFormat="false" ht="15" hidden="false" customHeight="true" outlineLevel="0" collapsed="false"/>
    <row r="15117" customFormat="false" ht="15" hidden="false" customHeight="true" outlineLevel="0" collapsed="false"/>
    <row r="15118" customFormat="false" ht="15" hidden="false" customHeight="true" outlineLevel="0" collapsed="false"/>
    <row r="15119" customFormat="false" ht="15" hidden="false" customHeight="true" outlineLevel="0" collapsed="false"/>
    <row r="15120" customFormat="false" ht="15" hidden="false" customHeight="true" outlineLevel="0" collapsed="false"/>
    <row r="15121" customFormat="false" ht="15" hidden="false" customHeight="true" outlineLevel="0" collapsed="false"/>
    <row r="15122" customFormat="false" ht="15" hidden="false" customHeight="true" outlineLevel="0" collapsed="false"/>
    <row r="15123" customFormat="false" ht="15" hidden="false" customHeight="true" outlineLevel="0" collapsed="false"/>
    <row r="15124" customFormat="false" ht="15" hidden="false" customHeight="true" outlineLevel="0" collapsed="false"/>
    <row r="15125" customFormat="false" ht="15" hidden="false" customHeight="true" outlineLevel="0" collapsed="false"/>
    <row r="15126" customFormat="false" ht="15" hidden="false" customHeight="true" outlineLevel="0" collapsed="false"/>
    <row r="15127" customFormat="false" ht="15" hidden="false" customHeight="true" outlineLevel="0" collapsed="false"/>
    <row r="15128" customFormat="false" ht="15" hidden="false" customHeight="true" outlineLevel="0" collapsed="false"/>
    <row r="15129" customFormat="false" ht="15" hidden="false" customHeight="true" outlineLevel="0" collapsed="false"/>
    <row r="15130" customFormat="false" ht="15" hidden="false" customHeight="true" outlineLevel="0" collapsed="false"/>
    <row r="15131" customFormat="false" ht="15" hidden="false" customHeight="true" outlineLevel="0" collapsed="false"/>
    <row r="15132" customFormat="false" ht="15" hidden="false" customHeight="true" outlineLevel="0" collapsed="false"/>
    <row r="15133" customFormat="false" ht="15" hidden="false" customHeight="true" outlineLevel="0" collapsed="false"/>
    <row r="15134" customFormat="false" ht="15" hidden="false" customHeight="true" outlineLevel="0" collapsed="false"/>
    <row r="15135" customFormat="false" ht="15" hidden="false" customHeight="true" outlineLevel="0" collapsed="false"/>
    <row r="15136" customFormat="false" ht="15" hidden="false" customHeight="true" outlineLevel="0" collapsed="false"/>
    <row r="15137" customFormat="false" ht="15" hidden="false" customHeight="true" outlineLevel="0" collapsed="false"/>
    <row r="15138" customFormat="false" ht="15" hidden="false" customHeight="true" outlineLevel="0" collapsed="false"/>
    <row r="15139" customFormat="false" ht="15" hidden="false" customHeight="true" outlineLevel="0" collapsed="false"/>
    <row r="15140" customFormat="false" ht="15" hidden="false" customHeight="true" outlineLevel="0" collapsed="false"/>
    <row r="15141" customFormat="false" ht="15" hidden="false" customHeight="true" outlineLevel="0" collapsed="false"/>
    <row r="15142" customFormat="false" ht="15" hidden="false" customHeight="true" outlineLevel="0" collapsed="false"/>
    <row r="15143" customFormat="false" ht="15" hidden="false" customHeight="true" outlineLevel="0" collapsed="false"/>
    <row r="15144" customFormat="false" ht="15" hidden="false" customHeight="true" outlineLevel="0" collapsed="false"/>
    <row r="15145" customFormat="false" ht="15" hidden="false" customHeight="true" outlineLevel="0" collapsed="false"/>
    <row r="15146" customFormat="false" ht="15" hidden="false" customHeight="true" outlineLevel="0" collapsed="false"/>
    <row r="15147" customFormat="false" ht="15" hidden="false" customHeight="true" outlineLevel="0" collapsed="false"/>
    <row r="15148" customFormat="false" ht="15" hidden="false" customHeight="true" outlineLevel="0" collapsed="false"/>
    <row r="15149" customFormat="false" ht="15" hidden="false" customHeight="true" outlineLevel="0" collapsed="false"/>
    <row r="15150" customFormat="false" ht="15" hidden="false" customHeight="true" outlineLevel="0" collapsed="false"/>
    <row r="15151" customFormat="false" ht="15" hidden="false" customHeight="true" outlineLevel="0" collapsed="false"/>
    <row r="15152" customFormat="false" ht="15" hidden="false" customHeight="true" outlineLevel="0" collapsed="false"/>
    <row r="15153" customFormat="false" ht="15" hidden="false" customHeight="true" outlineLevel="0" collapsed="false"/>
    <row r="15154" customFormat="false" ht="15" hidden="false" customHeight="true" outlineLevel="0" collapsed="false"/>
    <row r="15155" customFormat="false" ht="15" hidden="false" customHeight="true" outlineLevel="0" collapsed="false"/>
    <row r="15156" customFormat="false" ht="15" hidden="false" customHeight="true" outlineLevel="0" collapsed="false"/>
    <row r="15157" customFormat="false" ht="15" hidden="false" customHeight="true" outlineLevel="0" collapsed="false"/>
    <row r="15158" customFormat="false" ht="15" hidden="false" customHeight="true" outlineLevel="0" collapsed="false"/>
    <row r="15159" customFormat="false" ht="15" hidden="false" customHeight="true" outlineLevel="0" collapsed="false"/>
    <row r="15160" customFormat="false" ht="15" hidden="false" customHeight="true" outlineLevel="0" collapsed="false"/>
    <row r="15161" customFormat="false" ht="15" hidden="false" customHeight="true" outlineLevel="0" collapsed="false"/>
    <row r="15162" customFormat="false" ht="15" hidden="false" customHeight="true" outlineLevel="0" collapsed="false"/>
    <row r="15163" customFormat="false" ht="15" hidden="false" customHeight="true" outlineLevel="0" collapsed="false"/>
    <row r="15164" customFormat="false" ht="15" hidden="false" customHeight="true" outlineLevel="0" collapsed="false"/>
    <row r="15165" customFormat="false" ht="15" hidden="false" customHeight="true" outlineLevel="0" collapsed="false"/>
    <row r="15166" customFormat="false" ht="15" hidden="false" customHeight="true" outlineLevel="0" collapsed="false"/>
    <row r="15167" customFormat="false" ht="15" hidden="false" customHeight="true" outlineLevel="0" collapsed="false"/>
    <row r="15168" customFormat="false" ht="15" hidden="false" customHeight="true" outlineLevel="0" collapsed="false"/>
    <row r="15169" customFormat="false" ht="15" hidden="false" customHeight="true" outlineLevel="0" collapsed="false"/>
    <row r="15170" customFormat="false" ht="15" hidden="false" customHeight="true" outlineLevel="0" collapsed="false"/>
    <row r="15171" customFormat="false" ht="15" hidden="false" customHeight="true" outlineLevel="0" collapsed="false"/>
    <row r="15172" customFormat="false" ht="15" hidden="false" customHeight="true" outlineLevel="0" collapsed="false"/>
    <row r="15173" customFormat="false" ht="15" hidden="false" customHeight="true" outlineLevel="0" collapsed="false"/>
    <row r="15174" customFormat="false" ht="15" hidden="false" customHeight="true" outlineLevel="0" collapsed="false"/>
    <row r="15175" customFormat="false" ht="15" hidden="false" customHeight="true" outlineLevel="0" collapsed="false"/>
    <row r="15176" customFormat="false" ht="15" hidden="false" customHeight="true" outlineLevel="0" collapsed="false"/>
    <row r="15177" customFormat="false" ht="15" hidden="false" customHeight="true" outlineLevel="0" collapsed="false"/>
    <row r="15178" customFormat="false" ht="15" hidden="false" customHeight="true" outlineLevel="0" collapsed="false"/>
    <row r="15179" customFormat="false" ht="15" hidden="false" customHeight="true" outlineLevel="0" collapsed="false"/>
    <row r="15180" customFormat="false" ht="15" hidden="false" customHeight="true" outlineLevel="0" collapsed="false"/>
    <row r="15181" customFormat="false" ht="15" hidden="false" customHeight="true" outlineLevel="0" collapsed="false"/>
    <row r="15182" customFormat="false" ht="15" hidden="false" customHeight="true" outlineLevel="0" collapsed="false"/>
    <row r="15183" customFormat="false" ht="15" hidden="false" customHeight="true" outlineLevel="0" collapsed="false"/>
    <row r="15184" customFormat="false" ht="15" hidden="false" customHeight="true" outlineLevel="0" collapsed="false"/>
    <row r="15185" customFormat="false" ht="15" hidden="false" customHeight="true" outlineLevel="0" collapsed="false"/>
    <row r="15186" customFormat="false" ht="15" hidden="false" customHeight="true" outlineLevel="0" collapsed="false"/>
    <row r="15187" customFormat="false" ht="15" hidden="false" customHeight="true" outlineLevel="0" collapsed="false"/>
    <row r="15188" customFormat="false" ht="15" hidden="false" customHeight="true" outlineLevel="0" collapsed="false"/>
    <row r="15189" customFormat="false" ht="15" hidden="false" customHeight="true" outlineLevel="0" collapsed="false"/>
    <row r="15190" customFormat="false" ht="15" hidden="false" customHeight="true" outlineLevel="0" collapsed="false"/>
    <row r="15191" customFormat="false" ht="15" hidden="false" customHeight="true" outlineLevel="0" collapsed="false"/>
    <row r="15192" customFormat="false" ht="15" hidden="false" customHeight="true" outlineLevel="0" collapsed="false"/>
    <row r="15193" customFormat="false" ht="15" hidden="false" customHeight="true" outlineLevel="0" collapsed="false"/>
    <row r="15194" customFormat="false" ht="15" hidden="false" customHeight="true" outlineLevel="0" collapsed="false"/>
    <row r="15195" customFormat="false" ht="15" hidden="false" customHeight="true" outlineLevel="0" collapsed="false"/>
    <row r="15196" customFormat="false" ht="15" hidden="false" customHeight="true" outlineLevel="0" collapsed="false"/>
    <row r="15197" customFormat="false" ht="15" hidden="false" customHeight="true" outlineLevel="0" collapsed="false"/>
    <row r="15198" customFormat="false" ht="15" hidden="false" customHeight="true" outlineLevel="0" collapsed="false"/>
    <row r="15199" customFormat="false" ht="15" hidden="false" customHeight="true" outlineLevel="0" collapsed="false"/>
    <row r="15200" customFormat="false" ht="15" hidden="false" customHeight="true" outlineLevel="0" collapsed="false"/>
    <row r="15201" customFormat="false" ht="15" hidden="false" customHeight="true" outlineLevel="0" collapsed="false"/>
    <row r="15202" customFormat="false" ht="15" hidden="false" customHeight="true" outlineLevel="0" collapsed="false"/>
    <row r="15203" customFormat="false" ht="15" hidden="false" customHeight="true" outlineLevel="0" collapsed="false"/>
    <row r="15204" customFormat="false" ht="15" hidden="false" customHeight="true" outlineLevel="0" collapsed="false"/>
    <row r="15205" customFormat="false" ht="15" hidden="false" customHeight="true" outlineLevel="0" collapsed="false"/>
    <row r="15206" customFormat="false" ht="15" hidden="false" customHeight="true" outlineLevel="0" collapsed="false"/>
    <row r="15207" customFormat="false" ht="15" hidden="false" customHeight="true" outlineLevel="0" collapsed="false"/>
    <row r="15208" customFormat="false" ht="15" hidden="false" customHeight="true" outlineLevel="0" collapsed="false"/>
    <row r="15209" customFormat="false" ht="15" hidden="false" customHeight="true" outlineLevel="0" collapsed="false"/>
    <row r="15210" customFormat="false" ht="15" hidden="false" customHeight="true" outlineLevel="0" collapsed="false"/>
    <row r="15211" customFormat="false" ht="15" hidden="false" customHeight="true" outlineLevel="0" collapsed="false"/>
    <row r="15212" customFormat="false" ht="15" hidden="false" customHeight="true" outlineLevel="0" collapsed="false"/>
    <row r="15213" customFormat="false" ht="15" hidden="false" customHeight="true" outlineLevel="0" collapsed="false"/>
    <row r="15214" customFormat="false" ht="15" hidden="false" customHeight="true" outlineLevel="0" collapsed="false"/>
    <row r="15215" customFormat="false" ht="15" hidden="false" customHeight="true" outlineLevel="0" collapsed="false"/>
    <row r="15216" customFormat="false" ht="15" hidden="false" customHeight="true" outlineLevel="0" collapsed="false"/>
    <row r="15217" customFormat="false" ht="15" hidden="false" customHeight="true" outlineLevel="0" collapsed="false"/>
    <row r="15218" customFormat="false" ht="15" hidden="false" customHeight="true" outlineLevel="0" collapsed="false"/>
    <row r="15219" customFormat="false" ht="15" hidden="false" customHeight="true" outlineLevel="0" collapsed="false"/>
    <row r="15220" customFormat="false" ht="15" hidden="false" customHeight="true" outlineLevel="0" collapsed="false"/>
    <row r="15221" customFormat="false" ht="15" hidden="false" customHeight="true" outlineLevel="0" collapsed="false"/>
    <row r="15222" customFormat="false" ht="15" hidden="false" customHeight="true" outlineLevel="0" collapsed="false"/>
    <row r="15223" customFormat="false" ht="15" hidden="false" customHeight="true" outlineLevel="0" collapsed="false"/>
    <row r="15224" customFormat="false" ht="15" hidden="false" customHeight="true" outlineLevel="0" collapsed="false"/>
    <row r="15225" customFormat="false" ht="15" hidden="false" customHeight="true" outlineLevel="0" collapsed="false"/>
    <row r="15226" customFormat="false" ht="15" hidden="false" customHeight="true" outlineLevel="0" collapsed="false"/>
    <row r="15227" customFormat="false" ht="15" hidden="false" customHeight="true" outlineLevel="0" collapsed="false"/>
    <row r="15228" customFormat="false" ht="15" hidden="false" customHeight="true" outlineLevel="0" collapsed="false"/>
    <row r="15229" customFormat="false" ht="15" hidden="false" customHeight="true" outlineLevel="0" collapsed="false"/>
    <row r="15230" customFormat="false" ht="15" hidden="false" customHeight="true" outlineLevel="0" collapsed="false"/>
    <row r="15231" customFormat="false" ht="15" hidden="false" customHeight="true" outlineLevel="0" collapsed="false"/>
    <row r="15232" customFormat="false" ht="15" hidden="false" customHeight="true" outlineLevel="0" collapsed="false"/>
    <row r="15233" customFormat="false" ht="15" hidden="false" customHeight="true" outlineLevel="0" collapsed="false"/>
    <row r="15234" customFormat="false" ht="15" hidden="false" customHeight="true" outlineLevel="0" collapsed="false"/>
    <row r="15235" customFormat="false" ht="15" hidden="false" customHeight="true" outlineLevel="0" collapsed="false"/>
    <row r="15236" customFormat="false" ht="15" hidden="false" customHeight="true" outlineLevel="0" collapsed="false"/>
    <row r="15237" customFormat="false" ht="15" hidden="false" customHeight="true" outlineLevel="0" collapsed="false"/>
    <row r="15238" customFormat="false" ht="15" hidden="false" customHeight="true" outlineLevel="0" collapsed="false"/>
    <row r="15239" customFormat="false" ht="15" hidden="false" customHeight="true" outlineLevel="0" collapsed="false"/>
    <row r="15240" customFormat="false" ht="15" hidden="false" customHeight="true" outlineLevel="0" collapsed="false"/>
    <row r="15241" customFormat="false" ht="15" hidden="false" customHeight="true" outlineLevel="0" collapsed="false"/>
    <row r="15242" customFormat="false" ht="15" hidden="false" customHeight="true" outlineLevel="0" collapsed="false"/>
    <row r="15243" customFormat="false" ht="15" hidden="false" customHeight="true" outlineLevel="0" collapsed="false"/>
    <row r="15244" customFormat="false" ht="15" hidden="false" customHeight="true" outlineLevel="0" collapsed="false"/>
    <row r="15245" customFormat="false" ht="15" hidden="false" customHeight="true" outlineLevel="0" collapsed="false"/>
    <row r="15246" customFormat="false" ht="15" hidden="false" customHeight="true" outlineLevel="0" collapsed="false"/>
    <row r="15247" customFormat="false" ht="15" hidden="false" customHeight="true" outlineLevel="0" collapsed="false"/>
    <row r="15248" customFormat="false" ht="15" hidden="false" customHeight="true" outlineLevel="0" collapsed="false"/>
    <row r="15249" customFormat="false" ht="15" hidden="false" customHeight="true" outlineLevel="0" collapsed="false"/>
    <row r="15250" customFormat="false" ht="15" hidden="false" customHeight="true" outlineLevel="0" collapsed="false"/>
    <row r="15251" customFormat="false" ht="15" hidden="false" customHeight="true" outlineLevel="0" collapsed="false"/>
    <row r="15252" customFormat="false" ht="15" hidden="false" customHeight="true" outlineLevel="0" collapsed="false"/>
    <row r="15253" customFormat="false" ht="15" hidden="false" customHeight="true" outlineLevel="0" collapsed="false"/>
    <row r="15254" customFormat="false" ht="15" hidden="false" customHeight="true" outlineLevel="0" collapsed="false"/>
    <row r="15255" customFormat="false" ht="15" hidden="false" customHeight="true" outlineLevel="0" collapsed="false"/>
    <row r="15256" customFormat="false" ht="15" hidden="false" customHeight="true" outlineLevel="0" collapsed="false"/>
    <row r="15257" customFormat="false" ht="15" hidden="false" customHeight="true" outlineLevel="0" collapsed="false"/>
    <row r="15258" customFormat="false" ht="15" hidden="false" customHeight="true" outlineLevel="0" collapsed="false"/>
    <row r="15259" customFormat="false" ht="15" hidden="false" customHeight="true" outlineLevel="0" collapsed="false"/>
    <row r="15260" customFormat="false" ht="15" hidden="false" customHeight="true" outlineLevel="0" collapsed="false"/>
    <row r="15261" customFormat="false" ht="15" hidden="false" customHeight="true" outlineLevel="0" collapsed="false"/>
    <row r="15262" customFormat="false" ht="15" hidden="false" customHeight="true" outlineLevel="0" collapsed="false"/>
    <row r="15263" customFormat="false" ht="15" hidden="false" customHeight="true" outlineLevel="0" collapsed="false"/>
    <row r="15264" customFormat="false" ht="15" hidden="false" customHeight="true" outlineLevel="0" collapsed="false"/>
    <row r="15265" customFormat="false" ht="15" hidden="false" customHeight="true" outlineLevel="0" collapsed="false"/>
    <row r="15266" customFormat="false" ht="15" hidden="false" customHeight="true" outlineLevel="0" collapsed="false"/>
    <row r="15267" customFormat="false" ht="15" hidden="false" customHeight="true" outlineLevel="0" collapsed="false"/>
    <row r="15268" customFormat="false" ht="15" hidden="false" customHeight="true" outlineLevel="0" collapsed="false"/>
    <row r="15269" customFormat="false" ht="15" hidden="false" customHeight="true" outlineLevel="0" collapsed="false"/>
    <row r="15270" customFormat="false" ht="15" hidden="false" customHeight="true" outlineLevel="0" collapsed="false"/>
    <row r="15271" customFormat="false" ht="15" hidden="false" customHeight="true" outlineLevel="0" collapsed="false"/>
    <row r="15272" customFormat="false" ht="15" hidden="false" customHeight="true" outlineLevel="0" collapsed="false"/>
    <row r="15273" customFormat="false" ht="15" hidden="false" customHeight="true" outlineLevel="0" collapsed="false"/>
    <row r="15274" customFormat="false" ht="15" hidden="false" customHeight="true" outlineLevel="0" collapsed="false"/>
    <row r="15275" customFormat="false" ht="15" hidden="false" customHeight="true" outlineLevel="0" collapsed="false"/>
    <row r="15276" customFormat="false" ht="15" hidden="false" customHeight="true" outlineLevel="0" collapsed="false"/>
    <row r="15277" customFormat="false" ht="15" hidden="false" customHeight="true" outlineLevel="0" collapsed="false"/>
    <row r="15278" customFormat="false" ht="15" hidden="false" customHeight="true" outlineLevel="0" collapsed="false"/>
    <row r="15279" customFormat="false" ht="15" hidden="false" customHeight="true" outlineLevel="0" collapsed="false"/>
    <row r="15280" customFormat="false" ht="15" hidden="false" customHeight="true" outlineLevel="0" collapsed="false"/>
    <row r="15281" customFormat="false" ht="15" hidden="false" customHeight="true" outlineLevel="0" collapsed="false"/>
    <row r="15282" customFormat="false" ht="15" hidden="false" customHeight="true" outlineLevel="0" collapsed="false"/>
    <row r="15283" customFormat="false" ht="15" hidden="false" customHeight="true" outlineLevel="0" collapsed="false"/>
    <row r="15284" customFormat="false" ht="15" hidden="false" customHeight="true" outlineLevel="0" collapsed="false"/>
    <row r="15285" customFormat="false" ht="15" hidden="false" customHeight="true" outlineLevel="0" collapsed="false"/>
    <row r="15286" customFormat="false" ht="15" hidden="false" customHeight="true" outlineLevel="0" collapsed="false"/>
    <row r="15287" customFormat="false" ht="15" hidden="false" customHeight="true" outlineLevel="0" collapsed="false"/>
    <row r="15288" customFormat="false" ht="15" hidden="false" customHeight="true" outlineLevel="0" collapsed="false"/>
    <row r="15289" customFormat="false" ht="15" hidden="false" customHeight="true" outlineLevel="0" collapsed="false"/>
    <row r="15290" customFormat="false" ht="15" hidden="false" customHeight="true" outlineLevel="0" collapsed="false"/>
    <row r="15291" customFormat="false" ht="15" hidden="false" customHeight="true" outlineLevel="0" collapsed="false"/>
    <row r="15292" customFormat="false" ht="15" hidden="false" customHeight="true" outlineLevel="0" collapsed="false"/>
    <row r="15293" customFormat="false" ht="15" hidden="false" customHeight="true" outlineLevel="0" collapsed="false"/>
    <row r="15294" customFormat="false" ht="15" hidden="false" customHeight="true" outlineLevel="0" collapsed="false"/>
    <row r="15295" customFormat="false" ht="15" hidden="false" customHeight="true" outlineLevel="0" collapsed="false"/>
    <row r="15296" customFormat="false" ht="15" hidden="false" customHeight="true" outlineLevel="0" collapsed="false"/>
    <row r="15297" customFormat="false" ht="15" hidden="false" customHeight="true" outlineLevel="0" collapsed="false"/>
    <row r="15298" customFormat="false" ht="15" hidden="false" customHeight="true" outlineLevel="0" collapsed="false"/>
    <row r="15299" customFormat="false" ht="15" hidden="false" customHeight="true" outlineLevel="0" collapsed="false"/>
    <row r="15300" customFormat="false" ht="15" hidden="false" customHeight="true" outlineLevel="0" collapsed="false"/>
    <row r="15301" customFormat="false" ht="15" hidden="false" customHeight="true" outlineLevel="0" collapsed="false"/>
    <row r="15302" customFormat="false" ht="15" hidden="false" customHeight="true" outlineLevel="0" collapsed="false"/>
    <row r="15303" customFormat="false" ht="15" hidden="false" customHeight="true" outlineLevel="0" collapsed="false"/>
    <row r="15304" customFormat="false" ht="15" hidden="false" customHeight="true" outlineLevel="0" collapsed="false"/>
    <row r="15305" customFormat="false" ht="15" hidden="false" customHeight="true" outlineLevel="0" collapsed="false"/>
    <row r="15306" customFormat="false" ht="15" hidden="false" customHeight="true" outlineLevel="0" collapsed="false"/>
    <row r="15307" customFormat="false" ht="15" hidden="false" customHeight="true" outlineLevel="0" collapsed="false"/>
    <row r="15308" customFormat="false" ht="15" hidden="false" customHeight="true" outlineLevel="0" collapsed="false"/>
    <row r="15309" customFormat="false" ht="15" hidden="false" customHeight="true" outlineLevel="0" collapsed="false"/>
    <row r="15310" customFormat="false" ht="15" hidden="false" customHeight="true" outlineLevel="0" collapsed="false"/>
    <row r="15311" customFormat="false" ht="15" hidden="false" customHeight="true" outlineLevel="0" collapsed="false"/>
    <row r="15312" customFormat="false" ht="15" hidden="false" customHeight="true" outlineLevel="0" collapsed="false"/>
    <row r="15313" customFormat="false" ht="15" hidden="false" customHeight="true" outlineLevel="0" collapsed="false"/>
    <row r="15314" customFormat="false" ht="15" hidden="false" customHeight="true" outlineLevel="0" collapsed="false"/>
    <row r="15315" customFormat="false" ht="15" hidden="false" customHeight="true" outlineLevel="0" collapsed="false"/>
    <row r="15316" customFormat="false" ht="15" hidden="false" customHeight="true" outlineLevel="0" collapsed="false"/>
    <row r="15317" customFormat="false" ht="15" hidden="false" customHeight="true" outlineLevel="0" collapsed="false"/>
    <row r="15318" customFormat="false" ht="15" hidden="false" customHeight="true" outlineLevel="0" collapsed="false"/>
    <row r="15319" customFormat="false" ht="15" hidden="false" customHeight="true" outlineLevel="0" collapsed="false"/>
    <row r="15320" customFormat="false" ht="15" hidden="false" customHeight="true" outlineLevel="0" collapsed="false"/>
    <row r="15321" customFormat="false" ht="15" hidden="false" customHeight="true" outlineLevel="0" collapsed="false"/>
    <row r="15322" customFormat="false" ht="15" hidden="false" customHeight="true" outlineLevel="0" collapsed="false"/>
    <row r="15323" customFormat="false" ht="15" hidden="false" customHeight="true" outlineLevel="0" collapsed="false"/>
    <row r="15324" customFormat="false" ht="15" hidden="false" customHeight="true" outlineLevel="0" collapsed="false"/>
    <row r="15325" customFormat="false" ht="15" hidden="false" customHeight="true" outlineLevel="0" collapsed="false"/>
    <row r="15326" customFormat="false" ht="15" hidden="false" customHeight="true" outlineLevel="0" collapsed="false"/>
    <row r="15327" customFormat="false" ht="15" hidden="false" customHeight="true" outlineLevel="0" collapsed="false"/>
    <row r="15328" customFormat="false" ht="15" hidden="false" customHeight="true" outlineLevel="0" collapsed="false"/>
    <row r="15329" customFormat="false" ht="15" hidden="false" customHeight="true" outlineLevel="0" collapsed="false"/>
    <row r="15330" customFormat="false" ht="15" hidden="false" customHeight="true" outlineLevel="0" collapsed="false"/>
    <row r="15331" customFormat="false" ht="15" hidden="false" customHeight="true" outlineLevel="0" collapsed="false"/>
    <row r="15332" customFormat="false" ht="15" hidden="false" customHeight="true" outlineLevel="0" collapsed="false"/>
    <row r="15333" customFormat="false" ht="15" hidden="false" customHeight="true" outlineLevel="0" collapsed="false"/>
    <row r="15334" customFormat="false" ht="15" hidden="false" customHeight="true" outlineLevel="0" collapsed="false"/>
    <row r="15335" customFormat="false" ht="15" hidden="false" customHeight="true" outlineLevel="0" collapsed="false"/>
    <row r="15336" customFormat="false" ht="15" hidden="false" customHeight="true" outlineLevel="0" collapsed="false"/>
    <row r="15337" customFormat="false" ht="15" hidden="false" customHeight="true" outlineLevel="0" collapsed="false"/>
    <row r="15338" customFormat="false" ht="15" hidden="false" customHeight="true" outlineLevel="0" collapsed="false"/>
    <row r="15339" customFormat="false" ht="15" hidden="false" customHeight="true" outlineLevel="0" collapsed="false"/>
    <row r="15340" customFormat="false" ht="15" hidden="false" customHeight="true" outlineLevel="0" collapsed="false"/>
    <row r="15341" customFormat="false" ht="15" hidden="false" customHeight="true" outlineLevel="0" collapsed="false"/>
    <row r="15342" customFormat="false" ht="15" hidden="false" customHeight="true" outlineLevel="0" collapsed="false"/>
    <row r="15343" customFormat="false" ht="15" hidden="false" customHeight="true" outlineLevel="0" collapsed="false"/>
    <row r="15344" customFormat="false" ht="15" hidden="false" customHeight="true" outlineLevel="0" collapsed="false"/>
    <row r="15345" customFormat="false" ht="15" hidden="false" customHeight="true" outlineLevel="0" collapsed="false"/>
    <row r="15346" customFormat="false" ht="15" hidden="false" customHeight="true" outlineLevel="0" collapsed="false"/>
    <row r="15347" customFormat="false" ht="15" hidden="false" customHeight="true" outlineLevel="0" collapsed="false"/>
    <row r="15348" customFormat="false" ht="15" hidden="false" customHeight="true" outlineLevel="0" collapsed="false"/>
    <row r="15349" customFormat="false" ht="15" hidden="false" customHeight="true" outlineLevel="0" collapsed="false"/>
    <row r="15350" customFormat="false" ht="15" hidden="false" customHeight="true" outlineLevel="0" collapsed="false"/>
    <row r="15351" customFormat="false" ht="15" hidden="false" customHeight="true" outlineLevel="0" collapsed="false"/>
    <row r="15352" customFormat="false" ht="15" hidden="false" customHeight="true" outlineLevel="0" collapsed="false"/>
    <row r="15353" customFormat="false" ht="15" hidden="false" customHeight="true" outlineLevel="0" collapsed="false"/>
    <row r="15354" customFormat="false" ht="15" hidden="false" customHeight="true" outlineLevel="0" collapsed="false"/>
    <row r="15355" customFormat="false" ht="15" hidden="false" customHeight="true" outlineLevel="0" collapsed="false"/>
    <row r="15356" customFormat="false" ht="15" hidden="false" customHeight="true" outlineLevel="0" collapsed="false"/>
    <row r="15357" customFormat="false" ht="15" hidden="false" customHeight="true" outlineLevel="0" collapsed="false"/>
    <row r="15358" customFormat="false" ht="15" hidden="false" customHeight="true" outlineLevel="0" collapsed="false"/>
    <row r="15359" customFormat="false" ht="15" hidden="false" customHeight="true" outlineLevel="0" collapsed="false"/>
    <row r="15360" customFormat="false" ht="15" hidden="false" customHeight="true" outlineLevel="0" collapsed="false"/>
    <row r="15361" customFormat="false" ht="15" hidden="false" customHeight="true" outlineLevel="0" collapsed="false"/>
    <row r="15362" customFormat="false" ht="15" hidden="false" customHeight="true" outlineLevel="0" collapsed="false"/>
    <row r="15363" customFormat="false" ht="15" hidden="false" customHeight="true" outlineLevel="0" collapsed="false"/>
    <row r="15364" customFormat="false" ht="15" hidden="false" customHeight="true" outlineLevel="0" collapsed="false"/>
    <row r="15365" customFormat="false" ht="15" hidden="false" customHeight="true" outlineLevel="0" collapsed="false"/>
    <row r="15366" customFormat="false" ht="15" hidden="false" customHeight="true" outlineLevel="0" collapsed="false"/>
    <row r="15367" customFormat="false" ht="15" hidden="false" customHeight="true" outlineLevel="0" collapsed="false"/>
    <row r="15368" customFormat="false" ht="15" hidden="false" customHeight="true" outlineLevel="0" collapsed="false"/>
    <row r="15369" customFormat="false" ht="15" hidden="false" customHeight="true" outlineLevel="0" collapsed="false"/>
    <row r="15370" customFormat="false" ht="15" hidden="false" customHeight="true" outlineLevel="0" collapsed="false"/>
    <row r="15371" customFormat="false" ht="15" hidden="false" customHeight="true" outlineLevel="0" collapsed="false"/>
    <row r="15372" customFormat="false" ht="15" hidden="false" customHeight="true" outlineLevel="0" collapsed="false"/>
    <row r="15373" customFormat="false" ht="15" hidden="false" customHeight="true" outlineLevel="0" collapsed="false"/>
    <row r="15374" customFormat="false" ht="15" hidden="false" customHeight="true" outlineLevel="0" collapsed="false"/>
    <row r="15375" customFormat="false" ht="15" hidden="false" customHeight="true" outlineLevel="0" collapsed="false"/>
    <row r="15376" customFormat="false" ht="15" hidden="false" customHeight="true" outlineLevel="0" collapsed="false"/>
    <row r="15377" customFormat="false" ht="15" hidden="false" customHeight="true" outlineLevel="0" collapsed="false"/>
    <row r="15378" customFormat="false" ht="15" hidden="false" customHeight="true" outlineLevel="0" collapsed="false"/>
    <row r="15379" customFormat="false" ht="15" hidden="false" customHeight="true" outlineLevel="0" collapsed="false"/>
    <row r="15380" customFormat="false" ht="15" hidden="false" customHeight="true" outlineLevel="0" collapsed="false"/>
    <row r="15381" customFormat="false" ht="15" hidden="false" customHeight="true" outlineLevel="0" collapsed="false"/>
    <row r="15382" customFormat="false" ht="15" hidden="false" customHeight="true" outlineLevel="0" collapsed="false"/>
    <row r="15383" customFormat="false" ht="15" hidden="false" customHeight="true" outlineLevel="0" collapsed="false"/>
    <row r="15384" customFormat="false" ht="15" hidden="false" customHeight="true" outlineLevel="0" collapsed="false"/>
    <row r="15385" customFormat="false" ht="15" hidden="false" customHeight="true" outlineLevel="0" collapsed="false"/>
    <row r="15386" customFormat="false" ht="15" hidden="false" customHeight="true" outlineLevel="0" collapsed="false"/>
    <row r="15387" customFormat="false" ht="15" hidden="false" customHeight="true" outlineLevel="0" collapsed="false"/>
    <row r="15388" customFormat="false" ht="15" hidden="false" customHeight="true" outlineLevel="0" collapsed="false"/>
    <row r="15389" customFormat="false" ht="15" hidden="false" customHeight="true" outlineLevel="0" collapsed="false"/>
    <row r="15390" customFormat="false" ht="15" hidden="false" customHeight="true" outlineLevel="0" collapsed="false"/>
    <row r="15391" customFormat="false" ht="15" hidden="false" customHeight="true" outlineLevel="0" collapsed="false"/>
    <row r="15392" customFormat="false" ht="15" hidden="false" customHeight="true" outlineLevel="0" collapsed="false"/>
    <row r="15393" customFormat="false" ht="15" hidden="false" customHeight="true" outlineLevel="0" collapsed="false"/>
    <row r="15394" customFormat="false" ht="15" hidden="false" customHeight="true" outlineLevel="0" collapsed="false"/>
    <row r="15395" customFormat="false" ht="15" hidden="false" customHeight="true" outlineLevel="0" collapsed="false"/>
    <row r="15396" customFormat="false" ht="15" hidden="false" customHeight="true" outlineLevel="0" collapsed="false"/>
    <row r="15397" customFormat="false" ht="15" hidden="false" customHeight="true" outlineLevel="0" collapsed="false"/>
    <row r="15398" customFormat="false" ht="15" hidden="false" customHeight="true" outlineLevel="0" collapsed="false"/>
    <row r="15399" customFormat="false" ht="15" hidden="false" customHeight="true" outlineLevel="0" collapsed="false"/>
    <row r="15400" customFormat="false" ht="15" hidden="false" customHeight="true" outlineLevel="0" collapsed="false"/>
    <row r="15401" customFormat="false" ht="15" hidden="false" customHeight="true" outlineLevel="0" collapsed="false"/>
    <row r="15402" customFormat="false" ht="15" hidden="false" customHeight="true" outlineLevel="0" collapsed="false"/>
    <row r="15403" customFormat="false" ht="15" hidden="false" customHeight="true" outlineLevel="0" collapsed="false"/>
    <row r="15404" customFormat="false" ht="15" hidden="false" customHeight="true" outlineLevel="0" collapsed="false"/>
    <row r="15405" customFormat="false" ht="15" hidden="false" customHeight="true" outlineLevel="0" collapsed="false"/>
    <row r="15406" customFormat="false" ht="15" hidden="false" customHeight="true" outlineLevel="0" collapsed="false"/>
    <row r="15407" customFormat="false" ht="15" hidden="false" customHeight="true" outlineLevel="0" collapsed="false"/>
    <row r="15408" customFormat="false" ht="15" hidden="false" customHeight="true" outlineLevel="0" collapsed="false"/>
    <row r="15409" customFormat="false" ht="15" hidden="false" customHeight="true" outlineLevel="0" collapsed="false"/>
    <row r="15410" customFormat="false" ht="15" hidden="false" customHeight="true" outlineLevel="0" collapsed="false"/>
    <row r="15411" customFormat="false" ht="15" hidden="false" customHeight="true" outlineLevel="0" collapsed="false"/>
    <row r="15412" customFormat="false" ht="15" hidden="false" customHeight="true" outlineLevel="0" collapsed="false"/>
    <row r="15413" customFormat="false" ht="15" hidden="false" customHeight="true" outlineLevel="0" collapsed="false"/>
    <row r="15414" customFormat="false" ht="15" hidden="false" customHeight="true" outlineLevel="0" collapsed="false"/>
    <row r="15415" customFormat="false" ht="15" hidden="false" customHeight="true" outlineLevel="0" collapsed="false"/>
    <row r="15416" customFormat="false" ht="15" hidden="false" customHeight="true" outlineLevel="0" collapsed="false"/>
    <row r="15417" customFormat="false" ht="15" hidden="false" customHeight="true" outlineLevel="0" collapsed="false"/>
    <row r="15418" customFormat="false" ht="15" hidden="false" customHeight="true" outlineLevel="0" collapsed="false"/>
    <row r="15419" customFormat="false" ht="15" hidden="false" customHeight="true" outlineLevel="0" collapsed="false"/>
    <row r="15420" customFormat="false" ht="15" hidden="false" customHeight="true" outlineLevel="0" collapsed="false"/>
    <row r="15421" customFormat="false" ht="15" hidden="false" customHeight="true" outlineLevel="0" collapsed="false"/>
    <row r="15422" customFormat="false" ht="15" hidden="false" customHeight="true" outlineLevel="0" collapsed="false"/>
    <row r="15423" customFormat="false" ht="15" hidden="false" customHeight="true" outlineLevel="0" collapsed="false"/>
    <row r="15424" customFormat="false" ht="15" hidden="false" customHeight="true" outlineLevel="0" collapsed="false"/>
    <row r="15425" customFormat="false" ht="15" hidden="false" customHeight="true" outlineLevel="0" collapsed="false"/>
    <row r="15426" customFormat="false" ht="15" hidden="false" customHeight="true" outlineLevel="0" collapsed="false"/>
    <row r="15427" customFormat="false" ht="15" hidden="false" customHeight="true" outlineLevel="0" collapsed="false"/>
    <row r="15428" customFormat="false" ht="15" hidden="false" customHeight="true" outlineLevel="0" collapsed="false"/>
    <row r="15429" customFormat="false" ht="15" hidden="false" customHeight="true" outlineLevel="0" collapsed="false"/>
    <row r="15430" customFormat="false" ht="15" hidden="false" customHeight="true" outlineLevel="0" collapsed="false"/>
    <row r="15431" customFormat="false" ht="15" hidden="false" customHeight="true" outlineLevel="0" collapsed="false"/>
    <row r="15432" customFormat="false" ht="15" hidden="false" customHeight="true" outlineLevel="0" collapsed="false"/>
    <row r="15433" customFormat="false" ht="15" hidden="false" customHeight="true" outlineLevel="0" collapsed="false"/>
    <row r="15434" customFormat="false" ht="15" hidden="false" customHeight="true" outlineLevel="0" collapsed="false"/>
    <row r="15435" customFormat="false" ht="15" hidden="false" customHeight="true" outlineLevel="0" collapsed="false"/>
    <row r="15436" customFormat="false" ht="15" hidden="false" customHeight="true" outlineLevel="0" collapsed="false"/>
    <row r="15437" customFormat="false" ht="15" hidden="false" customHeight="true" outlineLevel="0" collapsed="false"/>
    <row r="15438" customFormat="false" ht="15" hidden="false" customHeight="true" outlineLevel="0" collapsed="false"/>
    <row r="15439" customFormat="false" ht="15" hidden="false" customHeight="true" outlineLevel="0" collapsed="false"/>
    <row r="15440" customFormat="false" ht="15" hidden="false" customHeight="true" outlineLevel="0" collapsed="false"/>
    <row r="15441" customFormat="false" ht="15" hidden="false" customHeight="true" outlineLevel="0" collapsed="false"/>
    <row r="15442" customFormat="false" ht="15" hidden="false" customHeight="true" outlineLevel="0" collapsed="false"/>
    <row r="15443" customFormat="false" ht="15" hidden="false" customHeight="true" outlineLevel="0" collapsed="false"/>
    <row r="15444" customFormat="false" ht="15" hidden="false" customHeight="true" outlineLevel="0" collapsed="false"/>
    <row r="15445" customFormat="false" ht="15" hidden="false" customHeight="true" outlineLevel="0" collapsed="false"/>
    <row r="15446" customFormat="false" ht="15" hidden="false" customHeight="true" outlineLevel="0" collapsed="false"/>
    <row r="15447" customFormat="false" ht="15" hidden="false" customHeight="true" outlineLevel="0" collapsed="false"/>
    <row r="15448" customFormat="false" ht="15" hidden="false" customHeight="true" outlineLevel="0" collapsed="false"/>
    <row r="15449" customFormat="false" ht="15" hidden="false" customHeight="true" outlineLevel="0" collapsed="false"/>
    <row r="15450" customFormat="false" ht="15" hidden="false" customHeight="true" outlineLevel="0" collapsed="false"/>
    <row r="15451" customFormat="false" ht="15" hidden="false" customHeight="true" outlineLevel="0" collapsed="false"/>
    <row r="15452" customFormat="false" ht="15" hidden="false" customHeight="true" outlineLevel="0" collapsed="false"/>
    <row r="15453" customFormat="false" ht="15" hidden="false" customHeight="true" outlineLevel="0" collapsed="false"/>
    <row r="15454" customFormat="false" ht="15" hidden="false" customHeight="true" outlineLevel="0" collapsed="false"/>
    <row r="15455" customFormat="false" ht="15" hidden="false" customHeight="true" outlineLevel="0" collapsed="false"/>
    <row r="15456" customFormat="false" ht="15" hidden="false" customHeight="true" outlineLevel="0" collapsed="false"/>
    <row r="15457" customFormat="false" ht="15" hidden="false" customHeight="true" outlineLevel="0" collapsed="false"/>
    <row r="15458" customFormat="false" ht="15" hidden="false" customHeight="true" outlineLevel="0" collapsed="false"/>
    <row r="15459" customFormat="false" ht="15" hidden="false" customHeight="true" outlineLevel="0" collapsed="false"/>
    <row r="15460" customFormat="false" ht="15" hidden="false" customHeight="true" outlineLevel="0" collapsed="false"/>
    <row r="15461" customFormat="false" ht="15" hidden="false" customHeight="true" outlineLevel="0" collapsed="false"/>
    <row r="15462" customFormat="false" ht="15" hidden="false" customHeight="true" outlineLevel="0" collapsed="false"/>
    <row r="15463" customFormat="false" ht="15" hidden="false" customHeight="true" outlineLevel="0" collapsed="false"/>
    <row r="15464" customFormat="false" ht="15" hidden="false" customHeight="true" outlineLevel="0" collapsed="false"/>
    <row r="15465" customFormat="false" ht="15" hidden="false" customHeight="true" outlineLevel="0" collapsed="false"/>
    <row r="15466" customFormat="false" ht="15" hidden="false" customHeight="true" outlineLevel="0" collapsed="false"/>
    <row r="15467" customFormat="false" ht="15" hidden="false" customHeight="true" outlineLevel="0" collapsed="false"/>
    <row r="15468" customFormat="false" ht="15" hidden="false" customHeight="true" outlineLevel="0" collapsed="false"/>
    <row r="15469" customFormat="false" ht="15" hidden="false" customHeight="true" outlineLevel="0" collapsed="false"/>
    <row r="15470" customFormat="false" ht="15" hidden="false" customHeight="true" outlineLevel="0" collapsed="false"/>
    <row r="15471" customFormat="false" ht="15" hidden="false" customHeight="true" outlineLevel="0" collapsed="false"/>
    <row r="15472" customFormat="false" ht="15" hidden="false" customHeight="true" outlineLevel="0" collapsed="false"/>
    <row r="15473" customFormat="false" ht="15" hidden="false" customHeight="true" outlineLevel="0" collapsed="false"/>
    <row r="15474" customFormat="false" ht="15" hidden="false" customHeight="true" outlineLevel="0" collapsed="false"/>
    <row r="15475" customFormat="false" ht="15" hidden="false" customHeight="true" outlineLevel="0" collapsed="false"/>
    <row r="15476" customFormat="false" ht="15" hidden="false" customHeight="true" outlineLevel="0" collapsed="false"/>
    <row r="15477" customFormat="false" ht="15" hidden="false" customHeight="true" outlineLevel="0" collapsed="false"/>
    <row r="15478" customFormat="false" ht="15" hidden="false" customHeight="true" outlineLevel="0" collapsed="false"/>
    <row r="15479" customFormat="false" ht="15" hidden="false" customHeight="true" outlineLevel="0" collapsed="false"/>
    <row r="15480" customFormat="false" ht="15" hidden="false" customHeight="true" outlineLevel="0" collapsed="false"/>
    <row r="15481" customFormat="false" ht="15" hidden="false" customHeight="true" outlineLevel="0" collapsed="false"/>
    <row r="15482" customFormat="false" ht="15" hidden="false" customHeight="true" outlineLevel="0" collapsed="false"/>
    <row r="15483" customFormat="false" ht="15" hidden="false" customHeight="true" outlineLevel="0" collapsed="false"/>
    <row r="15484" customFormat="false" ht="15" hidden="false" customHeight="true" outlineLevel="0" collapsed="false"/>
    <row r="15485" customFormat="false" ht="15" hidden="false" customHeight="true" outlineLevel="0" collapsed="false"/>
    <row r="15486" customFormat="false" ht="15" hidden="false" customHeight="true" outlineLevel="0" collapsed="false"/>
    <row r="15487" customFormat="false" ht="15" hidden="false" customHeight="true" outlineLevel="0" collapsed="false"/>
    <row r="15488" customFormat="false" ht="15" hidden="false" customHeight="true" outlineLevel="0" collapsed="false"/>
    <row r="15489" customFormat="false" ht="15" hidden="false" customHeight="true" outlineLevel="0" collapsed="false"/>
    <row r="15490" customFormat="false" ht="15" hidden="false" customHeight="true" outlineLevel="0" collapsed="false"/>
    <row r="15491" customFormat="false" ht="15" hidden="false" customHeight="true" outlineLevel="0" collapsed="false"/>
    <row r="15492" customFormat="false" ht="15" hidden="false" customHeight="true" outlineLevel="0" collapsed="false"/>
    <row r="15493" customFormat="false" ht="15" hidden="false" customHeight="true" outlineLevel="0" collapsed="false"/>
    <row r="15494" customFormat="false" ht="15" hidden="false" customHeight="true" outlineLevel="0" collapsed="false"/>
    <row r="15495" customFormat="false" ht="15" hidden="false" customHeight="true" outlineLevel="0" collapsed="false"/>
    <row r="15496" customFormat="false" ht="15" hidden="false" customHeight="true" outlineLevel="0" collapsed="false"/>
    <row r="15497" customFormat="false" ht="15" hidden="false" customHeight="true" outlineLevel="0" collapsed="false"/>
    <row r="15498" customFormat="false" ht="15" hidden="false" customHeight="true" outlineLevel="0" collapsed="false"/>
    <row r="15499" customFormat="false" ht="15" hidden="false" customHeight="true" outlineLevel="0" collapsed="false"/>
    <row r="15500" customFormat="false" ht="15" hidden="false" customHeight="true" outlineLevel="0" collapsed="false"/>
    <row r="15501" customFormat="false" ht="15" hidden="false" customHeight="true" outlineLevel="0" collapsed="false"/>
    <row r="15502" customFormat="false" ht="15" hidden="false" customHeight="true" outlineLevel="0" collapsed="false"/>
    <row r="15503" customFormat="false" ht="15" hidden="false" customHeight="true" outlineLevel="0" collapsed="false"/>
    <row r="15504" customFormat="false" ht="15" hidden="false" customHeight="true" outlineLevel="0" collapsed="false"/>
    <row r="15505" customFormat="false" ht="15" hidden="false" customHeight="true" outlineLevel="0" collapsed="false"/>
    <row r="15506" customFormat="false" ht="15" hidden="false" customHeight="true" outlineLevel="0" collapsed="false"/>
    <row r="15507" customFormat="false" ht="15" hidden="false" customHeight="true" outlineLevel="0" collapsed="false"/>
    <row r="15508" customFormat="false" ht="15" hidden="false" customHeight="true" outlineLevel="0" collapsed="false"/>
    <row r="15509" customFormat="false" ht="15" hidden="false" customHeight="true" outlineLevel="0" collapsed="false"/>
    <row r="15510" customFormat="false" ht="15" hidden="false" customHeight="true" outlineLevel="0" collapsed="false"/>
    <row r="15511" customFormat="false" ht="15" hidden="false" customHeight="true" outlineLevel="0" collapsed="false"/>
    <row r="15512" customFormat="false" ht="15" hidden="false" customHeight="true" outlineLevel="0" collapsed="false"/>
    <row r="15513" customFormat="false" ht="15" hidden="false" customHeight="true" outlineLevel="0" collapsed="false"/>
    <row r="15514" customFormat="false" ht="15" hidden="false" customHeight="true" outlineLevel="0" collapsed="false"/>
    <row r="15515" customFormat="false" ht="15" hidden="false" customHeight="true" outlineLevel="0" collapsed="false"/>
    <row r="15516" customFormat="false" ht="15" hidden="false" customHeight="true" outlineLevel="0" collapsed="false"/>
    <row r="15517" customFormat="false" ht="15" hidden="false" customHeight="true" outlineLevel="0" collapsed="false"/>
    <row r="15518" customFormat="false" ht="15" hidden="false" customHeight="true" outlineLevel="0" collapsed="false"/>
    <row r="15519" customFormat="false" ht="15" hidden="false" customHeight="true" outlineLevel="0" collapsed="false"/>
    <row r="15520" customFormat="false" ht="15" hidden="false" customHeight="true" outlineLevel="0" collapsed="false"/>
    <row r="15521" customFormat="false" ht="15" hidden="false" customHeight="true" outlineLevel="0" collapsed="false"/>
    <row r="15522" customFormat="false" ht="15" hidden="false" customHeight="true" outlineLevel="0" collapsed="false"/>
    <row r="15523" customFormat="false" ht="15" hidden="false" customHeight="true" outlineLevel="0" collapsed="false"/>
    <row r="15524" customFormat="false" ht="15" hidden="false" customHeight="true" outlineLevel="0" collapsed="false"/>
    <row r="15525" customFormat="false" ht="15" hidden="false" customHeight="true" outlineLevel="0" collapsed="false"/>
    <row r="15526" customFormat="false" ht="15" hidden="false" customHeight="true" outlineLevel="0" collapsed="false"/>
    <row r="15527" customFormat="false" ht="15" hidden="false" customHeight="true" outlineLevel="0" collapsed="false"/>
    <row r="15528" customFormat="false" ht="15" hidden="false" customHeight="true" outlineLevel="0" collapsed="false"/>
    <row r="15529" customFormat="false" ht="15" hidden="false" customHeight="true" outlineLevel="0" collapsed="false"/>
    <row r="15530" customFormat="false" ht="15" hidden="false" customHeight="true" outlineLevel="0" collapsed="false"/>
    <row r="15531" customFormat="false" ht="15" hidden="false" customHeight="true" outlineLevel="0" collapsed="false"/>
    <row r="15532" customFormat="false" ht="15" hidden="false" customHeight="true" outlineLevel="0" collapsed="false"/>
    <row r="15533" customFormat="false" ht="15" hidden="false" customHeight="true" outlineLevel="0" collapsed="false"/>
    <row r="15534" customFormat="false" ht="15" hidden="false" customHeight="true" outlineLevel="0" collapsed="false"/>
    <row r="15535" customFormat="false" ht="15" hidden="false" customHeight="true" outlineLevel="0" collapsed="false"/>
    <row r="15536" customFormat="false" ht="15" hidden="false" customHeight="true" outlineLevel="0" collapsed="false"/>
    <row r="15537" customFormat="false" ht="15" hidden="false" customHeight="true" outlineLevel="0" collapsed="false"/>
    <row r="15538" customFormat="false" ht="15" hidden="false" customHeight="true" outlineLevel="0" collapsed="false"/>
    <row r="15539" customFormat="false" ht="15" hidden="false" customHeight="true" outlineLevel="0" collapsed="false"/>
    <row r="15540" customFormat="false" ht="15" hidden="false" customHeight="true" outlineLevel="0" collapsed="false"/>
    <row r="15541" customFormat="false" ht="15" hidden="false" customHeight="true" outlineLevel="0" collapsed="false"/>
    <row r="15542" customFormat="false" ht="15" hidden="false" customHeight="true" outlineLevel="0" collapsed="false"/>
    <row r="15543" customFormat="false" ht="15" hidden="false" customHeight="true" outlineLevel="0" collapsed="false"/>
    <row r="15544" customFormat="false" ht="15" hidden="false" customHeight="true" outlineLevel="0" collapsed="false"/>
    <row r="15545" customFormat="false" ht="15" hidden="false" customHeight="true" outlineLevel="0" collapsed="false"/>
    <row r="15546" customFormat="false" ht="15" hidden="false" customHeight="true" outlineLevel="0" collapsed="false"/>
    <row r="15547" customFormat="false" ht="15" hidden="false" customHeight="true" outlineLevel="0" collapsed="false"/>
    <row r="15548" customFormat="false" ht="15" hidden="false" customHeight="true" outlineLevel="0" collapsed="false"/>
    <row r="15549" customFormat="false" ht="15" hidden="false" customHeight="true" outlineLevel="0" collapsed="false"/>
    <row r="15550" customFormat="false" ht="15" hidden="false" customHeight="true" outlineLevel="0" collapsed="false"/>
    <row r="15551" customFormat="false" ht="15" hidden="false" customHeight="true" outlineLevel="0" collapsed="false"/>
    <row r="15552" customFormat="false" ht="15" hidden="false" customHeight="true" outlineLevel="0" collapsed="false"/>
    <row r="15553" customFormat="false" ht="15" hidden="false" customHeight="true" outlineLevel="0" collapsed="false"/>
    <row r="15554" customFormat="false" ht="15" hidden="false" customHeight="true" outlineLevel="0" collapsed="false"/>
    <row r="15555" customFormat="false" ht="15" hidden="false" customHeight="true" outlineLevel="0" collapsed="false"/>
    <row r="15556" customFormat="false" ht="15" hidden="false" customHeight="true" outlineLevel="0" collapsed="false"/>
    <row r="15557" customFormat="false" ht="15" hidden="false" customHeight="true" outlineLevel="0" collapsed="false"/>
    <row r="15558" customFormat="false" ht="15" hidden="false" customHeight="true" outlineLevel="0" collapsed="false"/>
    <row r="15559" customFormat="false" ht="15" hidden="false" customHeight="true" outlineLevel="0" collapsed="false"/>
    <row r="15560" customFormat="false" ht="15" hidden="false" customHeight="true" outlineLevel="0" collapsed="false"/>
    <row r="15561" customFormat="false" ht="15" hidden="false" customHeight="true" outlineLevel="0" collapsed="false"/>
    <row r="15562" customFormat="false" ht="15" hidden="false" customHeight="true" outlineLevel="0" collapsed="false"/>
    <row r="15563" customFormat="false" ht="15" hidden="false" customHeight="true" outlineLevel="0" collapsed="false"/>
    <row r="15564" customFormat="false" ht="15" hidden="false" customHeight="true" outlineLevel="0" collapsed="false"/>
    <row r="15565" customFormat="false" ht="15" hidden="false" customHeight="true" outlineLevel="0" collapsed="false"/>
    <row r="15566" customFormat="false" ht="15" hidden="false" customHeight="true" outlineLevel="0" collapsed="false"/>
    <row r="15567" customFormat="false" ht="15" hidden="false" customHeight="true" outlineLevel="0" collapsed="false"/>
    <row r="15568" customFormat="false" ht="15" hidden="false" customHeight="true" outlineLevel="0" collapsed="false"/>
    <row r="15569" customFormat="false" ht="15" hidden="false" customHeight="true" outlineLevel="0" collapsed="false"/>
    <row r="15570" customFormat="false" ht="15" hidden="false" customHeight="true" outlineLevel="0" collapsed="false"/>
    <row r="15571" customFormat="false" ht="15" hidden="false" customHeight="true" outlineLevel="0" collapsed="false"/>
    <row r="15572" customFormat="false" ht="15" hidden="false" customHeight="true" outlineLevel="0" collapsed="false"/>
    <row r="15573" customFormat="false" ht="15" hidden="false" customHeight="true" outlineLevel="0" collapsed="false"/>
    <row r="15574" customFormat="false" ht="15" hidden="false" customHeight="true" outlineLevel="0" collapsed="false"/>
    <row r="15575" customFormat="false" ht="15" hidden="false" customHeight="true" outlineLevel="0" collapsed="false"/>
    <row r="15576" customFormat="false" ht="15" hidden="false" customHeight="true" outlineLevel="0" collapsed="false"/>
    <row r="15577" customFormat="false" ht="15" hidden="false" customHeight="true" outlineLevel="0" collapsed="false"/>
    <row r="15578" customFormat="false" ht="15" hidden="false" customHeight="true" outlineLevel="0" collapsed="false"/>
    <row r="15579" customFormat="false" ht="15" hidden="false" customHeight="true" outlineLevel="0" collapsed="false"/>
    <row r="15580" customFormat="false" ht="15" hidden="false" customHeight="true" outlineLevel="0" collapsed="false"/>
    <row r="15581" customFormat="false" ht="15" hidden="false" customHeight="true" outlineLevel="0" collapsed="false"/>
    <row r="15582" customFormat="false" ht="15" hidden="false" customHeight="true" outlineLevel="0" collapsed="false"/>
    <row r="15583" customFormat="false" ht="15" hidden="false" customHeight="true" outlineLevel="0" collapsed="false"/>
    <row r="15584" customFormat="false" ht="15" hidden="false" customHeight="true" outlineLevel="0" collapsed="false"/>
    <row r="15585" customFormat="false" ht="15" hidden="false" customHeight="true" outlineLevel="0" collapsed="false"/>
    <row r="15586" customFormat="false" ht="15" hidden="false" customHeight="true" outlineLevel="0" collapsed="false"/>
    <row r="15587" customFormat="false" ht="15" hidden="false" customHeight="true" outlineLevel="0" collapsed="false"/>
    <row r="15588" customFormat="false" ht="15" hidden="false" customHeight="true" outlineLevel="0" collapsed="false"/>
    <row r="15589" customFormat="false" ht="15" hidden="false" customHeight="true" outlineLevel="0" collapsed="false"/>
    <row r="15590" customFormat="false" ht="15" hidden="false" customHeight="true" outlineLevel="0" collapsed="false"/>
    <row r="15591" customFormat="false" ht="15" hidden="false" customHeight="true" outlineLevel="0" collapsed="false"/>
    <row r="15592" customFormat="false" ht="15" hidden="false" customHeight="true" outlineLevel="0" collapsed="false"/>
    <row r="15593" customFormat="false" ht="15" hidden="false" customHeight="true" outlineLevel="0" collapsed="false"/>
    <row r="15594" customFormat="false" ht="15" hidden="false" customHeight="true" outlineLevel="0" collapsed="false"/>
    <row r="15595" customFormat="false" ht="15" hidden="false" customHeight="true" outlineLevel="0" collapsed="false"/>
    <row r="15596" customFormat="false" ht="15" hidden="false" customHeight="true" outlineLevel="0" collapsed="false"/>
    <row r="15597" customFormat="false" ht="15" hidden="false" customHeight="true" outlineLevel="0" collapsed="false"/>
    <row r="15598" customFormat="false" ht="15" hidden="false" customHeight="true" outlineLevel="0" collapsed="false"/>
    <row r="15599" customFormat="false" ht="15" hidden="false" customHeight="true" outlineLevel="0" collapsed="false"/>
    <row r="15600" customFormat="false" ht="15" hidden="false" customHeight="true" outlineLevel="0" collapsed="false"/>
    <row r="15601" customFormat="false" ht="15" hidden="false" customHeight="true" outlineLevel="0" collapsed="false"/>
    <row r="15602" customFormat="false" ht="15" hidden="false" customHeight="true" outlineLevel="0" collapsed="false"/>
    <row r="15603" customFormat="false" ht="15" hidden="false" customHeight="true" outlineLevel="0" collapsed="false"/>
    <row r="15604" customFormat="false" ht="15" hidden="false" customHeight="true" outlineLevel="0" collapsed="false"/>
    <row r="15605" customFormat="false" ht="15" hidden="false" customHeight="true" outlineLevel="0" collapsed="false"/>
    <row r="15606" customFormat="false" ht="15" hidden="false" customHeight="true" outlineLevel="0" collapsed="false"/>
    <row r="15607" customFormat="false" ht="15" hidden="false" customHeight="true" outlineLevel="0" collapsed="false"/>
    <row r="15608" customFormat="false" ht="15" hidden="false" customHeight="true" outlineLevel="0" collapsed="false"/>
    <row r="15609" customFormat="false" ht="15" hidden="false" customHeight="true" outlineLevel="0" collapsed="false"/>
    <row r="15610" customFormat="false" ht="15" hidden="false" customHeight="true" outlineLevel="0" collapsed="false"/>
    <row r="15611" customFormat="false" ht="15" hidden="false" customHeight="true" outlineLevel="0" collapsed="false"/>
    <row r="15612" customFormat="false" ht="15" hidden="false" customHeight="true" outlineLevel="0" collapsed="false"/>
    <row r="15613" customFormat="false" ht="15" hidden="false" customHeight="true" outlineLevel="0" collapsed="false"/>
    <row r="15614" customFormat="false" ht="15" hidden="false" customHeight="true" outlineLevel="0" collapsed="false"/>
    <row r="15615" customFormat="false" ht="15" hidden="false" customHeight="true" outlineLevel="0" collapsed="false"/>
    <row r="15616" customFormat="false" ht="15" hidden="false" customHeight="true" outlineLevel="0" collapsed="false"/>
    <row r="15617" customFormat="false" ht="15" hidden="false" customHeight="true" outlineLevel="0" collapsed="false"/>
    <row r="15618" customFormat="false" ht="15" hidden="false" customHeight="true" outlineLevel="0" collapsed="false"/>
    <row r="15619" customFormat="false" ht="15" hidden="false" customHeight="true" outlineLevel="0" collapsed="false"/>
    <row r="15620" customFormat="false" ht="15" hidden="false" customHeight="true" outlineLevel="0" collapsed="false"/>
    <row r="15621" customFormat="false" ht="15" hidden="false" customHeight="true" outlineLevel="0" collapsed="false"/>
    <row r="15622" customFormat="false" ht="15" hidden="false" customHeight="true" outlineLevel="0" collapsed="false"/>
    <row r="15623" customFormat="false" ht="15" hidden="false" customHeight="true" outlineLevel="0" collapsed="false"/>
    <row r="15624" customFormat="false" ht="15" hidden="false" customHeight="true" outlineLevel="0" collapsed="false"/>
    <row r="15625" customFormat="false" ht="15" hidden="false" customHeight="true" outlineLevel="0" collapsed="false"/>
    <row r="15626" customFormat="false" ht="15" hidden="false" customHeight="true" outlineLevel="0" collapsed="false"/>
    <row r="15627" customFormat="false" ht="15" hidden="false" customHeight="true" outlineLevel="0" collapsed="false"/>
    <row r="15628" customFormat="false" ht="15" hidden="false" customHeight="true" outlineLevel="0" collapsed="false"/>
    <row r="15629" customFormat="false" ht="15" hidden="false" customHeight="true" outlineLevel="0" collapsed="false"/>
    <row r="15630" customFormat="false" ht="15" hidden="false" customHeight="true" outlineLevel="0" collapsed="false"/>
    <row r="15631" customFormat="false" ht="15" hidden="false" customHeight="true" outlineLevel="0" collapsed="false"/>
    <row r="15632" customFormat="false" ht="15" hidden="false" customHeight="true" outlineLevel="0" collapsed="false"/>
    <row r="15633" customFormat="false" ht="15" hidden="false" customHeight="true" outlineLevel="0" collapsed="false"/>
    <row r="15634" customFormat="false" ht="15" hidden="false" customHeight="true" outlineLevel="0" collapsed="false"/>
    <row r="15635" customFormat="false" ht="15" hidden="false" customHeight="true" outlineLevel="0" collapsed="false"/>
    <row r="15636" customFormat="false" ht="15" hidden="false" customHeight="true" outlineLevel="0" collapsed="false"/>
    <row r="15637" customFormat="false" ht="15" hidden="false" customHeight="true" outlineLevel="0" collapsed="false"/>
    <row r="15638" customFormat="false" ht="15" hidden="false" customHeight="true" outlineLevel="0" collapsed="false"/>
    <row r="15639" customFormat="false" ht="15" hidden="false" customHeight="true" outlineLevel="0" collapsed="false"/>
    <row r="15640" customFormat="false" ht="15" hidden="false" customHeight="true" outlineLevel="0" collapsed="false"/>
    <row r="15641" customFormat="false" ht="15" hidden="false" customHeight="true" outlineLevel="0" collapsed="false"/>
    <row r="15642" customFormat="false" ht="15" hidden="false" customHeight="true" outlineLevel="0" collapsed="false"/>
    <row r="15643" customFormat="false" ht="15" hidden="false" customHeight="true" outlineLevel="0" collapsed="false"/>
    <row r="15644" customFormat="false" ht="15" hidden="false" customHeight="true" outlineLevel="0" collapsed="false"/>
    <row r="15645" customFormat="false" ht="15" hidden="false" customHeight="true" outlineLevel="0" collapsed="false"/>
    <row r="15646" customFormat="false" ht="15" hidden="false" customHeight="true" outlineLevel="0" collapsed="false"/>
    <row r="15647" customFormat="false" ht="15" hidden="false" customHeight="true" outlineLevel="0" collapsed="false"/>
    <row r="15648" customFormat="false" ht="15" hidden="false" customHeight="true" outlineLevel="0" collapsed="false"/>
    <row r="15649" customFormat="false" ht="15" hidden="false" customHeight="true" outlineLevel="0" collapsed="false"/>
    <row r="15650" customFormat="false" ht="15" hidden="false" customHeight="true" outlineLevel="0" collapsed="false"/>
    <row r="15651" customFormat="false" ht="15" hidden="false" customHeight="true" outlineLevel="0" collapsed="false"/>
    <row r="15652" customFormat="false" ht="15" hidden="false" customHeight="true" outlineLevel="0" collapsed="false"/>
    <row r="15653" customFormat="false" ht="15" hidden="false" customHeight="true" outlineLevel="0" collapsed="false"/>
    <row r="15654" customFormat="false" ht="15" hidden="false" customHeight="true" outlineLevel="0" collapsed="false"/>
    <row r="15655" customFormat="false" ht="15" hidden="false" customHeight="true" outlineLevel="0" collapsed="false"/>
    <row r="15656" customFormat="false" ht="15" hidden="false" customHeight="true" outlineLevel="0" collapsed="false"/>
    <row r="15657" customFormat="false" ht="15" hidden="false" customHeight="true" outlineLevel="0" collapsed="false"/>
    <row r="15658" customFormat="false" ht="15" hidden="false" customHeight="true" outlineLevel="0" collapsed="false"/>
    <row r="15659" customFormat="false" ht="15" hidden="false" customHeight="true" outlineLevel="0" collapsed="false"/>
    <row r="15660" customFormat="false" ht="15" hidden="false" customHeight="true" outlineLevel="0" collapsed="false"/>
    <row r="15661" customFormat="false" ht="15" hidden="false" customHeight="true" outlineLevel="0" collapsed="false"/>
    <row r="15662" customFormat="false" ht="15" hidden="false" customHeight="true" outlineLevel="0" collapsed="false"/>
    <row r="15663" customFormat="false" ht="15" hidden="false" customHeight="true" outlineLevel="0" collapsed="false"/>
    <row r="15664" customFormat="false" ht="15" hidden="false" customHeight="true" outlineLevel="0" collapsed="false"/>
    <row r="15665" customFormat="false" ht="15" hidden="false" customHeight="true" outlineLevel="0" collapsed="false"/>
    <row r="15666" customFormat="false" ht="15" hidden="false" customHeight="true" outlineLevel="0" collapsed="false"/>
    <row r="15667" customFormat="false" ht="15" hidden="false" customHeight="true" outlineLevel="0" collapsed="false"/>
    <row r="15668" customFormat="false" ht="15" hidden="false" customHeight="true" outlineLevel="0" collapsed="false"/>
    <row r="15669" customFormat="false" ht="15" hidden="false" customHeight="true" outlineLevel="0" collapsed="false"/>
    <row r="15670" customFormat="false" ht="15" hidden="false" customHeight="true" outlineLevel="0" collapsed="false"/>
    <row r="15671" customFormat="false" ht="15" hidden="false" customHeight="true" outlineLevel="0" collapsed="false"/>
    <row r="15672" customFormat="false" ht="15" hidden="false" customHeight="true" outlineLevel="0" collapsed="false"/>
    <row r="15673" customFormat="false" ht="15" hidden="false" customHeight="true" outlineLevel="0" collapsed="false"/>
    <row r="15674" customFormat="false" ht="15" hidden="false" customHeight="true" outlineLevel="0" collapsed="false"/>
    <row r="15675" customFormat="false" ht="15" hidden="false" customHeight="true" outlineLevel="0" collapsed="false"/>
    <row r="15676" customFormat="false" ht="15" hidden="false" customHeight="true" outlineLevel="0" collapsed="false"/>
    <row r="15677" customFormat="false" ht="15" hidden="false" customHeight="true" outlineLevel="0" collapsed="false"/>
    <row r="15678" customFormat="false" ht="15" hidden="false" customHeight="true" outlineLevel="0" collapsed="false"/>
    <row r="15679" customFormat="false" ht="15" hidden="false" customHeight="true" outlineLevel="0" collapsed="false"/>
    <row r="15680" customFormat="false" ht="15" hidden="false" customHeight="true" outlineLevel="0" collapsed="false"/>
    <row r="15681" customFormat="false" ht="15" hidden="false" customHeight="true" outlineLevel="0" collapsed="false"/>
    <row r="15682" customFormat="false" ht="15" hidden="false" customHeight="true" outlineLevel="0" collapsed="false"/>
    <row r="15683" customFormat="false" ht="15" hidden="false" customHeight="true" outlineLevel="0" collapsed="false"/>
    <row r="15684" customFormat="false" ht="15" hidden="false" customHeight="true" outlineLevel="0" collapsed="false"/>
    <row r="15685" customFormat="false" ht="15" hidden="false" customHeight="true" outlineLevel="0" collapsed="false"/>
    <row r="15686" customFormat="false" ht="15" hidden="false" customHeight="true" outlineLevel="0" collapsed="false"/>
    <row r="15687" customFormat="false" ht="15" hidden="false" customHeight="true" outlineLevel="0" collapsed="false"/>
    <row r="15688" customFormat="false" ht="15" hidden="false" customHeight="true" outlineLevel="0" collapsed="false"/>
    <row r="15689" customFormat="false" ht="15" hidden="false" customHeight="true" outlineLevel="0" collapsed="false"/>
    <row r="15690" customFormat="false" ht="15" hidden="false" customHeight="true" outlineLevel="0" collapsed="false"/>
    <row r="15691" customFormat="false" ht="15" hidden="false" customHeight="true" outlineLevel="0" collapsed="false"/>
    <row r="15692" customFormat="false" ht="15" hidden="false" customHeight="true" outlineLevel="0" collapsed="false"/>
    <row r="15693" customFormat="false" ht="15" hidden="false" customHeight="true" outlineLevel="0" collapsed="false"/>
    <row r="15694" customFormat="false" ht="15" hidden="false" customHeight="true" outlineLevel="0" collapsed="false"/>
    <row r="15695" customFormat="false" ht="15" hidden="false" customHeight="true" outlineLevel="0" collapsed="false"/>
    <row r="15696" customFormat="false" ht="15" hidden="false" customHeight="true" outlineLevel="0" collapsed="false"/>
    <row r="15697" customFormat="false" ht="15" hidden="false" customHeight="true" outlineLevel="0" collapsed="false"/>
    <row r="15698" customFormat="false" ht="15" hidden="false" customHeight="true" outlineLevel="0" collapsed="false"/>
    <row r="15699" customFormat="false" ht="15" hidden="false" customHeight="true" outlineLevel="0" collapsed="false"/>
    <row r="15700" customFormat="false" ht="15" hidden="false" customHeight="true" outlineLevel="0" collapsed="false"/>
    <row r="15701" customFormat="false" ht="15" hidden="false" customHeight="true" outlineLevel="0" collapsed="false"/>
    <row r="15702" customFormat="false" ht="15" hidden="false" customHeight="true" outlineLevel="0" collapsed="false"/>
    <row r="15703" customFormat="false" ht="15" hidden="false" customHeight="true" outlineLevel="0" collapsed="false"/>
    <row r="15704" customFormat="false" ht="15" hidden="false" customHeight="true" outlineLevel="0" collapsed="false"/>
    <row r="15705" customFormat="false" ht="15" hidden="false" customHeight="true" outlineLevel="0" collapsed="false"/>
    <row r="15706" customFormat="false" ht="15" hidden="false" customHeight="true" outlineLevel="0" collapsed="false"/>
    <row r="15707" customFormat="false" ht="15" hidden="false" customHeight="true" outlineLevel="0" collapsed="false"/>
    <row r="15708" customFormat="false" ht="15" hidden="false" customHeight="true" outlineLevel="0" collapsed="false"/>
    <row r="15709" customFormat="false" ht="15" hidden="false" customHeight="true" outlineLevel="0" collapsed="false"/>
    <row r="15710" customFormat="false" ht="15" hidden="false" customHeight="true" outlineLevel="0" collapsed="false"/>
    <row r="15711" customFormat="false" ht="15" hidden="false" customHeight="true" outlineLevel="0" collapsed="false"/>
    <row r="15712" customFormat="false" ht="15" hidden="false" customHeight="true" outlineLevel="0" collapsed="false"/>
    <row r="15713" customFormat="false" ht="15" hidden="false" customHeight="true" outlineLevel="0" collapsed="false"/>
    <row r="15714" customFormat="false" ht="15" hidden="false" customHeight="true" outlineLevel="0" collapsed="false"/>
    <row r="15715" customFormat="false" ht="15" hidden="false" customHeight="true" outlineLevel="0" collapsed="false"/>
    <row r="15716" customFormat="false" ht="15" hidden="false" customHeight="true" outlineLevel="0" collapsed="false"/>
    <row r="15717" customFormat="false" ht="15" hidden="false" customHeight="true" outlineLevel="0" collapsed="false"/>
    <row r="15718" customFormat="false" ht="15" hidden="false" customHeight="true" outlineLevel="0" collapsed="false"/>
    <row r="15719" customFormat="false" ht="15" hidden="false" customHeight="true" outlineLevel="0" collapsed="false"/>
    <row r="15720" customFormat="false" ht="15" hidden="false" customHeight="true" outlineLevel="0" collapsed="false"/>
    <row r="15721" customFormat="false" ht="15" hidden="false" customHeight="true" outlineLevel="0" collapsed="false"/>
    <row r="15722" customFormat="false" ht="15" hidden="false" customHeight="true" outlineLevel="0" collapsed="false"/>
    <row r="15723" customFormat="false" ht="15" hidden="false" customHeight="true" outlineLevel="0" collapsed="false"/>
    <row r="15724" customFormat="false" ht="15" hidden="false" customHeight="true" outlineLevel="0" collapsed="false"/>
    <row r="15725" customFormat="false" ht="15" hidden="false" customHeight="true" outlineLevel="0" collapsed="false"/>
    <row r="15726" customFormat="false" ht="15" hidden="false" customHeight="true" outlineLevel="0" collapsed="false"/>
    <row r="15727" customFormat="false" ht="15" hidden="false" customHeight="true" outlineLevel="0" collapsed="false"/>
    <row r="15728" customFormat="false" ht="15" hidden="false" customHeight="true" outlineLevel="0" collapsed="false"/>
    <row r="15729" customFormat="false" ht="15" hidden="false" customHeight="true" outlineLevel="0" collapsed="false"/>
    <row r="15730" customFormat="false" ht="15" hidden="false" customHeight="true" outlineLevel="0" collapsed="false"/>
    <row r="15731" customFormat="false" ht="15" hidden="false" customHeight="true" outlineLevel="0" collapsed="false"/>
    <row r="15732" customFormat="false" ht="15" hidden="false" customHeight="true" outlineLevel="0" collapsed="false"/>
    <row r="15733" customFormat="false" ht="15" hidden="false" customHeight="true" outlineLevel="0" collapsed="false"/>
    <row r="15734" customFormat="false" ht="15" hidden="false" customHeight="true" outlineLevel="0" collapsed="false"/>
    <row r="15735" customFormat="false" ht="15" hidden="false" customHeight="true" outlineLevel="0" collapsed="false"/>
    <row r="15736" customFormat="false" ht="15" hidden="false" customHeight="true" outlineLevel="0" collapsed="false"/>
    <row r="15737" customFormat="false" ht="15" hidden="false" customHeight="true" outlineLevel="0" collapsed="false"/>
    <row r="15738" customFormat="false" ht="15" hidden="false" customHeight="true" outlineLevel="0" collapsed="false"/>
    <row r="15739" customFormat="false" ht="15" hidden="false" customHeight="true" outlineLevel="0" collapsed="false"/>
    <row r="15740" customFormat="false" ht="15" hidden="false" customHeight="true" outlineLevel="0" collapsed="false"/>
    <row r="15741" customFormat="false" ht="15" hidden="false" customHeight="true" outlineLevel="0" collapsed="false"/>
    <row r="15742" customFormat="false" ht="15" hidden="false" customHeight="true" outlineLevel="0" collapsed="false"/>
    <row r="15743" customFormat="false" ht="15" hidden="false" customHeight="true" outlineLevel="0" collapsed="false"/>
    <row r="15744" customFormat="false" ht="15" hidden="false" customHeight="true" outlineLevel="0" collapsed="false"/>
    <row r="15745" customFormat="false" ht="15" hidden="false" customHeight="true" outlineLevel="0" collapsed="false"/>
    <row r="15746" customFormat="false" ht="15" hidden="false" customHeight="true" outlineLevel="0" collapsed="false"/>
    <row r="15747" customFormat="false" ht="15" hidden="false" customHeight="true" outlineLevel="0" collapsed="false"/>
    <row r="15748" customFormat="false" ht="15" hidden="false" customHeight="true" outlineLevel="0" collapsed="false"/>
    <row r="15749" customFormat="false" ht="15" hidden="false" customHeight="true" outlineLevel="0" collapsed="false"/>
    <row r="15750" customFormat="false" ht="15" hidden="false" customHeight="true" outlineLevel="0" collapsed="false"/>
    <row r="15751" customFormat="false" ht="15" hidden="false" customHeight="true" outlineLevel="0" collapsed="false"/>
    <row r="15752" customFormat="false" ht="15" hidden="false" customHeight="true" outlineLevel="0" collapsed="false"/>
    <row r="15753" customFormat="false" ht="15" hidden="false" customHeight="true" outlineLevel="0" collapsed="false"/>
    <row r="15754" customFormat="false" ht="15" hidden="false" customHeight="true" outlineLevel="0" collapsed="false"/>
    <row r="15755" customFormat="false" ht="15" hidden="false" customHeight="true" outlineLevel="0" collapsed="false"/>
    <row r="15756" customFormat="false" ht="15" hidden="false" customHeight="true" outlineLevel="0" collapsed="false"/>
    <row r="15757" customFormat="false" ht="15" hidden="false" customHeight="true" outlineLevel="0" collapsed="false"/>
    <row r="15758" customFormat="false" ht="15" hidden="false" customHeight="true" outlineLevel="0" collapsed="false"/>
    <row r="15759" customFormat="false" ht="15" hidden="false" customHeight="true" outlineLevel="0" collapsed="false"/>
    <row r="15760" customFormat="false" ht="15" hidden="false" customHeight="true" outlineLevel="0" collapsed="false"/>
    <row r="15761" customFormat="false" ht="15" hidden="false" customHeight="true" outlineLevel="0" collapsed="false"/>
    <row r="15762" customFormat="false" ht="15" hidden="false" customHeight="true" outlineLevel="0" collapsed="false"/>
    <row r="15763" customFormat="false" ht="15" hidden="false" customHeight="true" outlineLevel="0" collapsed="false"/>
    <row r="15764" customFormat="false" ht="15" hidden="false" customHeight="true" outlineLevel="0" collapsed="false"/>
    <row r="15765" customFormat="false" ht="15" hidden="false" customHeight="true" outlineLevel="0" collapsed="false"/>
    <row r="15766" customFormat="false" ht="15" hidden="false" customHeight="true" outlineLevel="0" collapsed="false"/>
    <row r="15767" customFormat="false" ht="15" hidden="false" customHeight="true" outlineLevel="0" collapsed="false"/>
    <row r="15768" customFormat="false" ht="15" hidden="false" customHeight="true" outlineLevel="0" collapsed="false"/>
    <row r="15769" customFormat="false" ht="15" hidden="false" customHeight="true" outlineLevel="0" collapsed="false"/>
    <row r="15770" customFormat="false" ht="15" hidden="false" customHeight="true" outlineLevel="0" collapsed="false"/>
    <row r="15771" customFormat="false" ht="15" hidden="false" customHeight="true" outlineLevel="0" collapsed="false"/>
    <row r="15772" customFormat="false" ht="15" hidden="false" customHeight="true" outlineLevel="0" collapsed="false"/>
    <row r="15773" customFormat="false" ht="15" hidden="false" customHeight="true" outlineLevel="0" collapsed="false"/>
    <row r="15774" customFormat="false" ht="15" hidden="false" customHeight="true" outlineLevel="0" collapsed="false"/>
    <row r="15775" customFormat="false" ht="15" hidden="false" customHeight="true" outlineLevel="0" collapsed="false"/>
    <row r="15776" customFormat="false" ht="15" hidden="false" customHeight="true" outlineLevel="0" collapsed="false"/>
    <row r="15777" customFormat="false" ht="15" hidden="false" customHeight="true" outlineLevel="0" collapsed="false"/>
    <row r="15778" customFormat="false" ht="15" hidden="false" customHeight="true" outlineLevel="0" collapsed="false"/>
    <row r="15779" customFormat="false" ht="15" hidden="false" customHeight="true" outlineLevel="0" collapsed="false"/>
    <row r="15780" customFormat="false" ht="15" hidden="false" customHeight="true" outlineLevel="0" collapsed="false"/>
    <row r="15781" customFormat="false" ht="15" hidden="false" customHeight="true" outlineLevel="0" collapsed="false"/>
    <row r="15782" customFormat="false" ht="15" hidden="false" customHeight="true" outlineLevel="0" collapsed="false"/>
    <row r="15783" customFormat="false" ht="15" hidden="false" customHeight="true" outlineLevel="0" collapsed="false"/>
    <row r="15784" customFormat="false" ht="15" hidden="false" customHeight="true" outlineLevel="0" collapsed="false"/>
    <row r="15785" customFormat="false" ht="15" hidden="false" customHeight="true" outlineLevel="0" collapsed="false"/>
    <row r="15786" customFormat="false" ht="15" hidden="false" customHeight="true" outlineLevel="0" collapsed="false"/>
    <row r="15787" customFormat="false" ht="15" hidden="false" customHeight="true" outlineLevel="0" collapsed="false"/>
    <row r="15788" customFormat="false" ht="15" hidden="false" customHeight="true" outlineLevel="0" collapsed="false"/>
    <row r="15789" customFormat="false" ht="15" hidden="false" customHeight="true" outlineLevel="0" collapsed="false"/>
    <row r="15790" customFormat="false" ht="15" hidden="false" customHeight="true" outlineLevel="0" collapsed="false"/>
    <row r="15791" customFormat="false" ht="15" hidden="false" customHeight="true" outlineLevel="0" collapsed="false"/>
    <row r="15792" customFormat="false" ht="15" hidden="false" customHeight="true" outlineLevel="0" collapsed="false"/>
    <row r="15793" customFormat="false" ht="15" hidden="false" customHeight="true" outlineLevel="0" collapsed="false"/>
    <row r="15794" customFormat="false" ht="15" hidden="false" customHeight="true" outlineLevel="0" collapsed="false"/>
    <row r="15795" customFormat="false" ht="15" hidden="false" customHeight="true" outlineLevel="0" collapsed="false"/>
    <row r="15796" customFormat="false" ht="15" hidden="false" customHeight="true" outlineLevel="0" collapsed="false"/>
    <row r="15797" customFormat="false" ht="15" hidden="false" customHeight="true" outlineLevel="0" collapsed="false"/>
    <row r="15798" customFormat="false" ht="15" hidden="false" customHeight="true" outlineLevel="0" collapsed="false"/>
    <row r="15799" customFormat="false" ht="15" hidden="false" customHeight="true" outlineLevel="0" collapsed="false"/>
    <row r="15800" customFormat="false" ht="15" hidden="false" customHeight="true" outlineLevel="0" collapsed="false"/>
    <row r="15801" customFormat="false" ht="15" hidden="false" customHeight="true" outlineLevel="0" collapsed="false"/>
    <row r="15802" customFormat="false" ht="15" hidden="false" customHeight="true" outlineLevel="0" collapsed="false"/>
    <row r="15803" customFormat="false" ht="15" hidden="false" customHeight="true" outlineLevel="0" collapsed="false"/>
    <row r="15804" customFormat="false" ht="15" hidden="false" customHeight="true" outlineLevel="0" collapsed="false"/>
    <row r="15805" customFormat="false" ht="15" hidden="false" customHeight="true" outlineLevel="0" collapsed="false"/>
    <row r="15806" customFormat="false" ht="15" hidden="false" customHeight="true" outlineLevel="0" collapsed="false"/>
    <row r="15807" customFormat="false" ht="15" hidden="false" customHeight="true" outlineLevel="0" collapsed="false"/>
    <row r="15808" customFormat="false" ht="15" hidden="false" customHeight="true" outlineLevel="0" collapsed="false"/>
    <row r="15809" customFormat="false" ht="15" hidden="false" customHeight="true" outlineLevel="0" collapsed="false"/>
    <row r="15810" customFormat="false" ht="15" hidden="false" customHeight="true" outlineLevel="0" collapsed="false"/>
    <row r="15811" customFormat="false" ht="15" hidden="false" customHeight="true" outlineLevel="0" collapsed="false"/>
    <row r="15812" customFormat="false" ht="15" hidden="false" customHeight="true" outlineLevel="0" collapsed="false"/>
    <row r="15813" customFormat="false" ht="15" hidden="false" customHeight="true" outlineLevel="0" collapsed="false"/>
    <row r="15814" customFormat="false" ht="15" hidden="false" customHeight="true" outlineLevel="0" collapsed="false"/>
    <row r="15815" customFormat="false" ht="15" hidden="false" customHeight="true" outlineLevel="0" collapsed="false"/>
    <row r="15816" customFormat="false" ht="15" hidden="false" customHeight="true" outlineLevel="0" collapsed="false"/>
    <row r="15817" customFormat="false" ht="15" hidden="false" customHeight="true" outlineLevel="0" collapsed="false"/>
    <row r="15818" customFormat="false" ht="15" hidden="false" customHeight="true" outlineLevel="0" collapsed="false"/>
    <row r="15819" customFormat="false" ht="15" hidden="false" customHeight="true" outlineLevel="0" collapsed="false"/>
    <row r="15820" customFormat="false" ht="15" hidden="false" customHeight="true" outlineLevel="0" collapsed="false"/>
    <row r="15821" customFormat="false" ht="15" hidden="false" customHeight="true" outlineLevel="0" collapsed="false"/>
    <row r="15822" customFormat="false" ht="15" hidden="false" customHeight="true" outlineLevel="0" collapsed="false"/>
    <row r="15823" customFormat="false" ht="15" hidden="false" customHeight="true" outlineLevel="0" collapsed="false"/>
    <row r="15824" customFormat="false" ht="15" hidden="false" customHeight="true" outlineLevel="0" collapsed="false"/>
    <row r="15825" customFormat="false" ht="15" hidden="false" customHeight="true" outlineLevel="0" collapsed="false"/>
    <row r="15826" customFormat="false" ht="15" hidden="false" customHeight="true" outlineLevel="0" collapsed="false"/>
    <row r="15827" customFormat="false" ht="15" hidden="false" customHeight="true" outlineLevel="0" collapsed="false"/>
    <row r="15828" customFormat="false" ht="15" hidden="false" customHeight="true" outlineLevel="0" collapsed="false"/>
    <row r="15829" customFormat="false" ht="15" hidden="false" customHeight="true" outlineLevel="0" collapsed="false"/>
    <row r="15830" customFormat="false" ht="15" hidden="false" customHeight="true" outlineLevel="0" collapsed="false"/>
    <row r="15831" customFormat="false" ht="15" hidden="false" customHeight="true" outlineLevel="0" collapsed="false"/>
    <row r="15832" customFormat="false" ht="15" hidden="false" customHeight="true" outlineLevel="0" collapsed="false"/>
    <row r="15833" customFormat="false" ht="15" hidden="false" customHeight="true" outlineLevel="0" collapsed="false"/>
    <row r="15834" customFormat="false" ht="15" hidden="false" customHeight="true" outlineLevel="0" collapsed="false"/>
    <row r="15835" customFormat="false" ht="15" hidden="false" customHeight="true" outlineLevel="0" collapsed="false"/>
    <row r="15836" customFormat="false" ht="15" hidden="false" customHeight="true" outlineLevel="0" collapsed="false"/>
    <row r="15837" customFormat="false" ht="15" hidden="false" customHeight="true" outlineLevel="0" collapsed="false"/>
    <row r="15838" customFormat="false" ht="15" hidden="false" customHeight="true" outlineLevel="0" collapsed="false"/>
    <row r="15839" customFormat="false" ht="15" hidden="false" customHeight="true" outlineLevel="0" collapsed="false"/>
    <row r="15840" customFormat="false" ht="15" hidden="false" customHeight="true" outlineLevel="0" collapsed="false"/>
    <row r="15841" customFormat="false" ht="15" hidden="false" customHeight="true" outlineLevel="0" collapsed="false"/>
    <row r="15842" customFormat="false" ht="15" hidden="false" customHeight="true" outlineLevel="0" collapsed="false"/>
    <row r="15843" customFormat="false" ht="15" hidden="false" customHeight="true" outlineLevel="0" collapsed="false"/>
    <row r="15844" customFormat="false" ht="15" hidden="false" customHeight="true" outlineLevel="0" collapsed="false"/>
    <row r="15845" customFormat="false" ht="15" hidden="false" customHeight="true" outlineLevel="0" collapsed="false"/>
    <row r="15846" customFormat="false" ht="15" hidden="false" customHeight="true" outlineLevel="0" collapsed="false"/>
    <row r="15847" customFormat="false" ht="15" hidden="false" customHeight="true" outlineLevel="0" collapsed="false"/>
    <row r="15848" customFormat="false" ht="15" hidden="false" customHeight="true" outlineLevel="0" collapsed="false"/>
    <row r="15849" customFormat="false" ht="15" hidden="false" customHeight="true" outlineLevel="0" collapsed="false"/>
    <row r="15850" customFormat="false" ht="15" hidden="false" customHeight="true" outlineLevel="0" collapsed="false"/>
    <row r="15851" customFormat="false" ht="15" hidden="false" customHeight="true" outlineLevel="0" collapsed="false"/>
    <row r="15852" customFormat="false" ht="15" hidden="false" customHeight="true" outlineLevel="0" collapsed="false"/>
    <row r="15853" customFormat="false" ht="15" hidden="false" customHeight="true" outlineLevel="0" collapsed="false"/>
    <row r="15854" customFormat="false" ht="15" hidden="false" customHeight="true" outlineLevel="0" collapsed="false"/>
    <row r="15855" customFormat="false" ht="15" hidden="false" customHeight="true" outlineLevel="0" collapsed="false"/>
    <row r="15856" customFormat="false" ht="15" hidden="false" customHeight="true" outlineLevel="0" collapsed="false"/>
    <row r="15857" customFormat="false" ht="15" hidden="false" customHeight="true" outlineLevel="0" collapsed="false"/>
    <row r="15858" customFormat="false" ht="15" hidden="false" customHeight="true" outlineLevel="0" collapsed="false"/>
    <row r="15859" customFormat="false" ht="15" hidden="false" customHeight="true" outlineLevel="0" collapsed="false"/>
    <row r="15860" customFormat="false" ht="15" hidden="false" customHeight="true" outlineLevel="0" collapsed="false"/>
    <row r="15861" customFormat="false" ht="15" hidden="false" customHeight="true" outlineLevel="0" collapsed="false"/>
    <row r="15862" customFormat="false" ht="15" hidden="false" customHeight="true" outlineLevel="0" collapsed="false"/>
    <row r="15863" customFormat="false" ht="15" hidden="false" customHeight="true" outlineLevel="0" collapsed="false"/>
    <row r="15864" customFormat="false" ht="15" hidden="false" customHeight="true" outlineLevel="0" collapsed="false"/>
    <row r="15865" customFormat="false" ht="15" hidden="false" customHeight="true" outlineLevel="0" collapsed="false"/>
    <row r="15866" customFormat="false" ht="15" hidden="false" customHeight="true" outlineLevel="0" collapsed="false"/>
    <row r="15867" customFormat="false" ht="15" hidden="false" customHeight="true" outlineLevel="0" collapsed="false"/>
    <row r="15868" customFormat="false" ht="15" hidden="false" customHeight="true" outlineLevel="0" collapsed="false"/>
    <row r="15869" customFormat="false" ht="15" hidden="false" customHeight="true" outlineLevel="0" collapsed="false"/>
    <row r="15870" customFormat="false" ht="15" hidden="false" customHeight="true" outlineLevel="0" collapsed="false"/>
    <row r="15871" customFormat="false" ht="15" hidden="false" customHeight="true" outlineLevel="0" collapsed="false"/>
    <row r="15872" customFormat="false" ht="15" hidden="false" customHeight="true" outlineLevel="0" collapsed="false"/>
    <row r="15873" customFormat="false" ht="15" hidden="false" customHeight="true" outlineLevel="0" collapsed="false"/>
    <row r="15874" customFormat="false" ht="15" hidden="false" customHeight="true" outlineLevel="0" collapsed="false"/>
    <row r="15875" customFormat="false" ht="15" hidden="false" customHeight="true" outlineLevel="0" collapsed="false"/>
    <row r="15876" customFormat="false" ht="15" hidden="false" customHeight="true" outlineLevel="0" collapsed="false"/>
    <row r="15877" customFormat="false" ht="15" hidden="false" customHeight="true" outlineLevel="0" collapsed="false"/>
    <row r="15878" customFormat="false" ht="15" hidden="false" customHeight="true" outlineLevel="0" collapsed="false"/>
    <row r="15879" customFormat="false" ht="15" hidden="false" customHeight="true" outlineLevel="0" collapsed="false"/>
    <row r="15880" customFormat="false" ht="15" hidden="false" customHeight="true" outlineLevel="0" collapsed="false"/>
    <row r="15881" customFormat="false" ht="15" hidden="false" customHeight="true" outlineLevel="0" collapsed="false"/>
    <row r="15882" customFormat="false" ht="15" hidden="false" customHeight="true" outlineLevel="0" collapsed="false"/>
    <row r="15883" customFormat="false" ht="15" hidden="false" customHeight="true" outlineLevel="0" collapsed="false"/>
    <row r="15884" customFormat="false" ht="15" hidden="false" customHeight="true" outlineLevel="0" collapsed="false"/>
    <row r="15885" customFormat="false" ht="15" hidden="false" customHeight="true" outlineLevel="0" collapsed="false"/>
    <row r="15886" customFormat="false" ht="15" hidden="false" customHeight="true" outlineLevel="0" collapsed="false"/>
    <row r="15887" customFormat="false" ht="15" hidden="false" customHeight="true" outlineLevel="0" collapsed="false"/>
    <row r="15888" customFormat="false" ht="15" hidden="false" customHeight="true" outlineLevel="0" collapsed="false"/>
    <row r="15889" customFormat="false" ht="15" hidden="false" customHeight="true" outlineLevel="0" collapsed="false"/>
    <row r="15890" customFormat="false" ht="15" hidden="false" customHeight="true" outlineLevel="0" collapsed="false"/>
    <row r="15891" customFormat="false" ht="15" hidden="false" customHeight="true" outlineLevel="0" collapsed="false"/>
    <row r="15892" customFormat="false" ht="15" hidden="false" customHeight="true" outlineLevel="0" collapsed="false"/>
    <row r="15893" customFormat="false" ht="15" hidden="false" customHeight="true" outlineLevel="0" collapsed="false"/>
    <row r="15894" customFormat="false" ht="15" hidden="false" customHeight="true" outlineLevel="0" collapsed="false"/>
    <row r="15895" customFormat="false" ht="15" hidden="false" customHeight="true" outlineLevel="0" collapsed="false"/>
    <row r="15896" customFormat="false" ht="15" hidden="false" customHeight="true" outlineLevel="0" collapsed="false"/>
    <row r="15897" customFormat="false" ht="15" hidden="false" customHeight="true" outlineLevel="0" collapsed="false"/>
    <row r="15898" customFormat="false" ht="15" hidden="false" customHeight="true" outlineLevel="0" collapsed="false"/>
    <row r="15899" customFormat="false" ht="15" hidden="false" customHeight="true" outlineLevel="0" collapsed="false"/>
    <row r="15900" customFormat="false" ht="15" hidden="false" customHeight="true" outlineLevel="0" collapsed="false"/>
    <row r="15901" customFormat="false" ht="15" hidden="false" customHeight="true" outlineLevel="0" collapsed="false"/>
    <row r="15902" customFormat="false" ht="15" hidden="false" customHeight="true" outlineLevel="0" collapsed="false"/>
    <row r="15903" customFormat="false" ht="15" hidden="false" customHeight="true" outlineLevel="0" collapsed="false"/>
    <row r="15904" customFormat="false" ht="15" hidden="false" customHeight="true" outlineLevel="0" collapsed="false"/>
    <row r="15905" customFormat="false" ht="15" hidden="false" customHeight="true" outlineLevel="0" collapsed="false"/>
    <row r="15906" customFormat="false" ht="15" hidden="false" customHeight="true" outlineLevel="0" collapsed="false"/>
    <row r="15907" customFormat="false" ht="15" hidden="false" customHeight="true" outlineLevel="0" collapsed="false"/>
    <row r="15908" customFormat="false" ht="15" hidden="false" customHeight="true" outlineLevel="0" collapsed="false"/>
    <row r="15909" customFormat="false" ht="15" hidden="false" customHeight="true" outlineLevel="0" collapsed="false"/>
    <row r="15910" customFormat="false" ht="15" hidden="false" customHeight="true" outlineLevel="0" collapsed="false"/>
    <row r="15911" customFormat="false" ht="15" hidden="false" customHeight="true" outlineLevel="0" collapsed="false"/>
    <row r="15912" customFormat="false" ht="15" hidden="false" customHeight="true" outlineLevel="0" collapsed="false"/>
    <row r="15913" customFormat="false" ht="15" hidden="false" customHeight="true" outlineLevel="0" collapsed="false"/>
    <row r="15914" customFormat="false" ht="15" hidden="false" customHeight="true" outlineLevel="0" collapsed="false"/>
    <row r="15915" customFormat="false" ht="15" hidden="false" customHeight="true" outlineLevel="0" collapsed="false"/>
    <row r="15916" customFormat="false" ht="15" hidden="false" customHeight="true" outlineLevel="0" collapsed="false"/>
    <row r="15917" customFormat="false" ht="15" hidden="false" customHeight="true" outlineLevel="0" collapsed="false"/>
    <row r="15918" customFormat="false" ht="15" hidden="false" customHeight="true" outlineLevel="0" collapsed="false"/>
    <row r="15919" customFormat="false" ht="15" hidden="false" customHeight="true" outlineLevel="0" collapsed="false"/>
    <row r="15920" customFormat="false" ht="15" hidden="false" customHeight="true" outlineLevel="0" collapsed="false"/>
    <row r="15921" customFormat="false" ht="15" hidden="false" customHeight="true" outlineLevel="0" collapsed="false"/>
    <row r="15922" customFormat="false" ht="15" hidden="false" customHeight="true" outlineLevel="0" collapsed="false"/>
    <row r="15923" customFormat="false" ht="15" hidden="false" customHeight="true" outlineLevel="0" collapsed="false"/>
    <row r="15924" customFormat="false" ht="15" hidden="false" customHeight="true" outlineLevel="0" collapsed="false"/>
    <row r="15925" customFormat="false" ht="15" hidden="false" customHeight="true" outlineLevel="0" collapsed="false"/>
    <row r="15926" customFormat="false" ht="15" hidden="false" customHeight="true" outlineLevel="0" collapsed="false"/>
    <row r="15927" customFormat="false" ht="15" hidden="false" customHeight="true" outlineLevel="0" collapsed="false"/>
    <row r="15928" customFormat="false" ht="15" hidden="false" customHeight="true" outlineLevel="0" collapsed="false"/>
    <row r="15929" customFormat="false" ht="15" hidden="false" customHeight="true" outlineLevel="0" collapsed="false"/>
    <row r="15930" customFormat="false" ht="15" hidden="false" customHeight="true" outlineLevel="0" collapsed="false"/>
    <row r="15931" customFormat="false" ht="15" hidden="false" customHeight="true" outlineLevel="0" collapsed="false"/>
    <row r="15932" customFormat="false" ht="15" hidden="false" customHeight="true" outlineLevel="0" collapsed="false"/>
    <row r="15933" customFormat="false" ht="15" hidden="false" customHeight="true" outlineLevel="0" collapsed="false"/>
    <row r="15934" customFormat="false" ht="15" hidden="false" customHeight="true" outlineLevel="0" collapsed="false"/>
    <row r="15935" customFormat="false" ht="15" hidden="false" customHeight="true" outlineLevel="0" collapsed="false"/>
    <row r="15936" customFormat="false" ht="15" hidden="false" customHeight="true" outlineLevel="0" collapsed="false"/>
    <row r="15937" customFormat="false" ht="15" hidden="false" customHeight="true" outlineLevel="0" collapsed="false"/>
    <row r="15938" customFormat="false" ht="15" hidden="false" customHeight="true" outlineLevel="0" collapsed="false"/>
    <row r="15939" customFormat="false" ht="15" hidden="false" customHeight="true" outlineLevel="0" collapsed="false"/>
    <row r="15940" customFormat="false" ht="15" hidden="false" customHeight="true" outlineLevel="0" collapsed="false"/>
    <row r="15941" customFormat="false" ht="15" hidden="false" customHeight="true" outlineLevel="0" collapsed="false"/>
    <row r="15942" customFormat="false" ht="15" hidden="false" customHeight="true" outlineLevel="0" collapsed="false"/>
    <row r="15943" customFormat="false" ht="15" hidden="false" customHeight="true" outlineLevel="0" collapsed="false"/>
    <row r="15944" customFormat="false" ht="15" hidden="false" customHeight="true" outlineLevel="0" collapsed="false"/>
    <row r="15945" customFormat="false" ht="15" hidden="false" customHeight="true" outlineLevel="0" collapsed="false"/>
    <row r="15946" customFormat="false" ht="15" hidden="false" customHeight="true" outlineLevel="0" collapsed="false"/>
    <row r="15947" customFormat="false" ht="15" hidden="false" customHeight="true" outlineLevel="0" collapsed="false"/>
    <row r="15948" customFormat="false" ht="15" hidden="false" customHeight="true" outlineLevel="0" collapsed="false"/>
    <row r="15949" customFormat="false" ht="15" hidden="false" customHeight="true" outlineLevel="0" collapsed="false"/>
    <row r="15950" customFormat="false" ht="15" hidden="false" customHeight="true" outlineLevel="0" collapsed="false"/>
    <row r="15951" customFormat="false" ht="15" hidden="false" customHeight="true" outlineLevel="0" collapsed="false"/>
    <row r="15952" customFormat="false" ht="15" hidden="false" customHeight="true" outlineLevel="0" collapsed="false"/>
    <row r="15953" customFormat="false" ht="15" hidden="false" customHeight="true" outlineLevel="0" collapsed="false"/>
    <row r="15954" customFormat="false" ht="15" hidden="false" customHeight="true" outlineLevel="0" collapsed="false"/>
    <row r="15955" customFormat="false" ht="15" hidden="false" customHeight="true" outlineLevel="0" collapsed="false"/>
    <row r="15956" customFormat="false" ht="15" hidden="false" customHeight="true" outlineLevel="0" collapsed="false"/>
    <row r="15957" customFormat="false" ht="15" hidden="false" customHeight="true" outlineLevel="0" collapsed="false"/>
    <row r="15958" customFormat="false" ht="15" hidden="false" customHeight="true" outlineLevel="0" collapsed="false"/>
    <row r="15959" customFormat="false" ht="15" hidden="false" customHeight="true" outlineLevel="0" collapsed="false"/>
    <row r="15960" customFormat="false" ht="15" hidden="false" customHeight="true" outlineLevel="0" collapsed="false"/>
    <row r="15961" customFormat="false" ht="15" hidden="false" customHeight="true" outlineLevel="0" collapsed="false"/>
    <row r="15962" customFormat="false" ht="15" hidden="false" customHeight="true" outlineLevel="0" collapsed="false"/>
    <row r="15963" customFormat="false" ht="15" hidden="false" customHeight="true" outlineLevel="0" collapsed="false"/>
    <row r="15964" customFormat="false" ht="15" hidden="false" customHeight="true" outlineLevel="0" collapsed="false"/>
    <row r="15965" customFormat="false" ht="15" hidden="false" customHeight="true" outlineLevel="0" collapsed="false"/>
    <row r="15966" customFormat="false" ht="15" hidden="false" customHeight="true" outlineLevel="0" collapsed="false"/>
    <row r="15967" customFormat="false" ht="15" hidden="false" customHeight="true" outlineLevel="0" collapsed="false"/>
    <row r="15968" customFormat="false" ht="15" hidden="false" customHeight="true" outlineLevel="0" collapsed="false"/>
    <row r="15969" customFormat="false" ht="15" hidden="false" customHeight="true" outlineLevel="0" collapsed="false"/>
    <row r="15970" customFormat="false" ht="15" hidden="false" customHeight="true" outlineLevel="0" collapsed="false"/>
    <row r="15971" customFormat="false" ht="15" hidden="false" customHeight="true" outlineLevel="0" collapsed="false"/>
    <row r="15972" customFormat="false" ht="15" hidden="false" customHeight="true" outlineLevel="0" collapsed="false"/>
    <row r="15973" customFormat="false" ht="15" hidden="false" customHeight="true" outlineLevel="0" collapsed="false"/>
    <row r="15974" customFormat="false" ht="15" hidden="false" customHeight="true" outlineLevel="0" collapsed="false"/>
    <row r="15975" customFormat="false" ht="15" hidden="false" customHeight="true" outlineLevel="0" collapsed="false"/>
    <row r="15976" customFormat="false" ht="15" hidden="false" customHeight="true" outlineLevel="0" collapsed="false"/>
    <row r="15977" customFormat="false" ht="15" hidden="false" customHeight="true" outlineLevel="0" collapsed="false"/>
    <row r="15978" customFormat="false" ht="15" hidden="false" customHeight="true" outlineLevel="0" collapsed="false"/>
    <row r="15979" customFormat="false" ht="15" hidden="false" customHeight="true" outlineLevel="0" collapsed="false"/>
    <row r="15980" customFormat="false" ht="15" hidden="false" customHeight="true" outlineLevel="0" collapsed="false"/>
    <row r="15981" customFormat="false" ht="15" hidden="false" customHeight="true" outlineLevel="0" collapsed="false"/>
    <row r="15982" customFormat="false" ht="15" hidden="false" customHeight="true" outlineLevel="0" collapsed="false"/>
    <row r="15983" customFormat="false" ht="15" hidden="false" customHeight="true" outlineLevel="0" collapsed="false"/>
    <row r="15984" customFormat="false" ht="15" hidden="false" customHeight="true" outlineLevel="0" collapsed="false"/>
    <row r="15985" customFormat="false" ht="15" hidden="false" customHeight="true" outlineLevel="0" collapsed="false"/>
    <row r="15986" customFormat="false" ht="15" hidden="false" customHeight="true" outlineLevel="0" collapsed="false"/>
    <row r="15987" customFormat="false" ht="15" hidden="false" customHeight="true" outlineLevel="0" collapsed="false"/>
    <row r="15988" customFormat="false" ht="15" hidden="false" customHeight="true" outlineLevel="0" collapsed="false"/>
    <row r="15989" customFormat="false" ht="15" hidden="false" customHeight="true" outlineLevel="0" collapsed="false"/>
    <row r="15990" customFormat="false" ht="15" hidden="false" customHeight="true" outlineLevel="0" collapsed="false"/>
    <row r="15991" customFormat="false" ht="15" hidden="false" customHeight="true" outlineLevel="0" collapsed="false"/>
    <row r="15992" customFormat="false" ht="15" hidden="false" customHeight="true" outlineLevel="0" collapsed="false"/>
    <row r="15993" customFormat="false" ht="15" hidden="false" customHeight="true" outlineLevel="0" collapsed="false"/>
    <row r="15994" customFormat="false" ht="15" hidden="false" customHeight="true" outlineLevel="0" collapsed="false"/>
    <row r="15995" customFormat="false" ht="15" hidden="false" customHeight="true" outlineLevel="0" collapsed="false"/>
    <row r="15996" customFormat="false" ht="15" hidden="false" customHeight="true" outlineLevel="0" collapsed="false"/>
    <row r="15997" customFormat="false" ht="15" hidden="false" customHeight="true" outlineLevel="0" collapsed="false"/>
    <row r="15998" customFormat="false" ht="15" hidden="false" customHeight="true" outlineLevel="0" collapsed="false"/>
    <row r="15999" customFormat="false" ht="15" hidden="false" customHeight="true" outlineLevel="0" collapsed="false"/>
    <row r="16000" customFormat="false" ht="15" hidden="false" customHeight="true" outlineLevel="0" collapsed="false"/>
    <row r="16001" customFormat="false" ht="15" hidden="false" customHeight="true" outlineLevel="0" collapsed="false"/>
    <row r="16002" customFormat="false" ht="15" hidden="false" customHeight="true" outlineLevel="0" collapsed="false"/>
    <row r="16003" customFormat="false" ht="15" hidden="false" customHeight="true" outlineLevel="0" collapsed="false"/>
    <row r="16004" customFormat="false" ht="15" hidden="false" customHeight="true" outlineLevel="0" collapsed="false"/>
    <row r="16005" customFormat="false" ht="15" hidden="false" customHeight="true" outlineLevel="0" collapsed="false"/>
    <row r="16006" customFormat="false" ht="15" hidden="false" customHeight="true" outlineLevel="0" collapsed="false"/>
    <row r="16007" customFormat="false" ht="15" hidden="false" customHeight="true" outlineLevel="0" collapsed="false"/>
    <row r="16008" customFormat="false" ht="15" hidden="false" customHeight="true" outlineLevel="0" collapsed="false"/>
    <row r="16009" customFormat="false" ht="15" hidden="false" customHeight="true" outlineLevel="0" collapsed="false"/>
    <row r="16010" customFormat="false" ht="15" hidden="false" customHeight="true" outlineLevel="0" collapsed="false"/>
    <row r="16011" customFormat="false" ht="15" hidden="false" customHeight="true" outlineLevel="0" collapsed="false"/>
    <row r="16012" customFormat="false" ht="15" hidden="false" customHeight="true" outlineLevel="0" collapsed="false"/>
    <row r="16013" customFormat="false" ht="15" hidden="false" customHeight="true" outlineLevel="0" collapsed="false"/>
    <row r="16014" customFormat="false" ht="15" hidden="false" customHeight="true" outlineLevel="0" collapsed="false"/>
    <row r="16015" customFormat="false" ht="15" hidden="false" customHeight="true" outlineLevel="0" collapsed="false"/>
    <row r="16016" customFormat="false" ht="15" hidden="false" customHeight="true" outlineLevel="0" collapsed="false"/>
    <row r="16017" customFormat="false" ht="15" hidden="false" customHeight="true" outlineLevel="0" collapsed="false"/>
    <row r="16018" customFormat="false" ht="15" hidden="false" customHeight="true" outlineLevel="0" collapsed="false"/>
    <row r="16019" customFormat="false" ht="15" hidden="false" customHeight="true" outlineLevel="0" collapsed="false"/>
    <row r="16020" customFormat="false" ht="15" hidden="false" customHeight="true" outlineLevel="0" collapsed="false"/>
    <row r="16021" customFormat="false" ht="15" hidden="false" customHeight="true" outlineLevel="0" collapsed="false"/>
    <row r="16022" customFormat="false" ht="15" hidden="false" customHeight="true" outlineLevel="0" collapsed="false"/>
    <row r="16023" customFormat="false" ht="15" hidden="false" customHeight="true" outlineLevel="0" collapsed="false"/>
    <row r="16024" customFormat="false" ht="15" hidden="false" customHeight="true" outlineLevel="0" collapsed="false"/>
    <row r="16025" customFormat="false" ht="15" hidden="false" customHeight="true" outlineLevel="0" collapsed="false"/>
    <row r="16026" customFormat="false" ht="15" hidden="false" customHeight="true" outlineLevel="0" collapsed="false"/>
    <row r="16027" customFormat="false" ht="15" hidden="false" customHeight="true" outlineLevel="0" collapsed="false"/>
    <row r="16028" customFormat="false" ht="15" hidden="false" customHeight="true" outlineLevel="0" collapsed="false"/>
    <row r="16029" customFormat="false" ht="15" hidden="false" customHeight="true" outlineLevel="0" collapsed="false"/>
    <row r="16030" customFormat="false" ht="15" hidden="false" customHeight="true" outlineLevel="0" collapsed="false"/>
    <row r="16031" customFormat="false" ht="15" hidden="false" customHeight="true" outlineLevel="0" collapsed="false"/>
    <row r="16032" customFormat="false" ht="15" hidden="false" customHeight="true" outlineLevel="0" collapsed="false"/>
    <row r="16033" customFormat="false" ht="15" hidden="false" customHeight="true" outlineLevel="0" collapsed="false"/>
    <row r="16034" customFormat="false" ht="15" hidden="false" customHeight="true" outlineLevel="0" collapsed="false"/>
    <row r="16035" customFormat="false" ht="15" hidden="false" customHeight="true" outlineLevel="0" collapsed="false"/>
    <row r="16036" customFormat="false" ht="15" hidden="false" customHeight="true" outlineLevel="0" collapsed="false"/>
    <row r="16037" customFormat="false" ht="15" hidden="false" customHeight="true" outlineLevel="0" collapsed="false"/>
    <row r="16038" customFormat="false" ht="15" hidden="false" customHeight="true" outlineLevel="0" collapsed="false"/>
    <row r="16039" customFormat="false" ht="15" hidden="false" customHeight="true" outlineLevel="0" collapsed="false"/>
    <row r="16040" customFormat="false" ht="15" hidden="false" customHeight="true" outlineLevel="0" collapsed="false"/>
    <row r="16041" customFormat="false" ht="15" hidden="false" customHeight="true" outlineLevel="0" collapsed="false"/>
    <row r="16042" customFormat="false" ht="15" hidden="false" customHeight="true" outlineLevel="0" collapsed="false"/>
    <row r="16043" customFormat="false" ht="15" hidden="false" customHeight="true" outlineLevel="0" collapsed="false"/>
    <row r="16044" customFormat="false" ht="15" hidden="false" customHeight="true" outlineLevel="0" collapsed="false"/>
    <row r="16045" customFormat="false" ht="15" hidden="false" customHeight="true" outlineLevel="0" collapsed="false"/>
    <row r="16046" customFormat="false" ht="15" hidden="false" customHeight="true" outlineLevel="0" collapsed="false"/>
    <row r="16047" customFormat="false" ht="15" hidden="false" customHeight="true" outlineLevel="0" collapsed="false"/>
    <row r="16048" customFormat="false" ht="15" hidden="false" customHeight="true" outlineLevel="0" collapsed="false"/>
    <row r="16049" customFormat="false" ht="15" hidden="false" customHeight="true" outlineLevel="0" collapsed="false"/>
    <row r="16050" customFormat="false" ht="15" hidden="false" customHeight="true" outlineLevel="0" collapsed="false"/>
    <row r="16051" customFormat="false" ht="15" hidden="false" customHeight="true" outlineLevel="0" collapsed="false"/>
    <row r="16052" customFormat="false" ht="15" hidden="false" customHeight="true" outlineLevel="0" collapsed="false"/>
    <row r="16053" customFormat="false" ht="15" hidden="false" customHeight="true" outlineLevel="0" collapsed="false"/>
    <row r="16054" customFormat="false" ht="15" hidden="false" customHeight="true" outlineLevel="0" collapsed="false"/>
    <row r="16055" customFormat="false" ht="15" hidden="false" customHeight="true" outlineLevel="0" collapsed="false"/>
    <row r="16056" customFormat="false" ht="15" hidden="false" customHeight="true" outlineLevel="0" collapsed="false"/>
    <row r="16057" customFormat="false" ht="15" hidden="false" customHeight="true" outlineLevel="0" collapsed="false"/>
    <row r="16058" customFormat="false" ht="15" hidden="false" customHeight="true" outlineLevel="0" collapsed="false"/>
    <row r="16059" customFormat="false" ht="15" hidden="false" customHeight="true" outlineLevel="0" collapsed="false"/>
    <row r="16060" customFormat="false" ht="15" hidden="false" customHeight="true" outlineLevel="0" collapsed="false"/>
    <row r="16061" customFormat="false" ht="15" hidden="false" customHeight="true" outlineLevel="0" collapsed="false"/>
    <row r="16062" customFormat="false" ht="15" hidden="false" customHeight="true" outlineLevel="0" collapsed="false"/>
    <row r="16063" customFormat="false" ht="15" hidden="false" customHeight="true" outlineLevel="0" collapsed="false"/>
    <row r="16064" customFormat="false" ht="15" hidden="false" customHeight="true" outlineLevel="0" collapsed="false"/>
    <row r="16065" customFormat="false" ht="15" hidden="false" customHeight="true" outlineLevel="0" collapsed="false"/>
    <row r="16066" customFormat="false" ht="15" hidden="false" customHeight="true" outlineLevel="0" collapsed="false"/>
    <row r="16067" customFormat="false" ht="15" hidden="false" customHeight="true" outlineLevel="0" collapsed="false"/>
    <row r="16068" customFormat="false" ht="15" hidden="false" customHeight="true" outlineLevel="0" collapsed="false"/>
    <row r="16069" customFormat="false" ht="15" hidden="false" customHeight="true" outlineLevel="0" collapsed="false"/>
    <row r="16070" customFormat="false" ht="15" hidden="false" customHeight="true" outlineLevel="0" collapsed="false"/>
    <row r="16071" customFormat="false" ht="15" hidden="false" customHeight="true" outlineLevel="0" collapsed="false"/>
    <row r="16072" customFormat="false" ht="15" hidden="false" customHeight="true" outlineLevel="0" collapsed="false"/>
    <row r="16073" customFormat="false" ht="15" hidden="false" customHeight="true" outlineLevel="0" collapsed="false"/>
    <row r="16074" customFormat="false" ht="15" hidden="false" customHeight="true" outlineLevel="0" collapsed="false"/>
    <row r="16075" customFormat="false" ht="15" hidden="false" customHeight="true" outlineLevel="0" collapsed="false"/>
    <row r="16076" customFormat="false" ht="15" hidden="false" customHeight="true" outlineLevel="0" collapsed="false"/>
    <row r="16077" customFormat="false" ht="15" hidden="false" customHeight="true" outlineLevel="0" collapsed="false"/>
    <row r="16078" customFormat="false" ht="15" hidden="false" customHeight="true" outlineLevel="0" collapsed="false"/>
    <row r="16079" customFormat="false" ht="15" hidden="false" customHeight="true" outlineLevel="0" collapsed="false"/>
    <row r="16080" customFormat="false" ht="15" hidden="false" customHeight="true" outlineLevel="0" collapsed="false"/>
    <row r="16081" customFormat="false" ht="15" hidden="false" customHeight="true" outlineLevel="0" collapsed="false"/>
    <row r="16082" customFormat="false" ht="15" hidden="false" customHeight="true" outlineLevel="0" collapsed="false"/>
    <row r="16083" customFormat="false" ht="15" hidden="false" customHeight="true" outlineLevel="0" collapsed="false"/>
    <row r="16084" customFormat="false" ht="15" hidden="false" customHeight="true" outlineLevel="0" collapsed="false"/>
    <row r="16085" customFormat="false" ht="15" hidden="false" customHeight="true" outlineLevel="0" collapsed="false"/>
    <row r="16086" customFormat="false" ht="15" hidden="false" customHeight="true" outlineLevel="0" collapsed="false"/>
    <row r="16087" customFormat="false" ht="15" hidden="false" customHeight="true" outlineLevel="0" collapsed="false"/>
    <row r="16088" customFormat="false" ht="15" hidden="false" customHeight="true" outlineLevel="0" collapsed="false"/>
    <row r="16089" customFormat="false" ht="15" hidden="false" customHeight="true" outlineLevel="0" collapsed="false"/>
    <row r="16090" customFormat="false" ht="15" hidden="false" customHeight="true" outlineLevel="0" collapsed="false"/>
    <row r="16091" customFormat="false" ht="15" hidden="false" customHeight="true" outlineLevel="0" collapsed="false"/>
    <row r="16092" customFormat="false" ht="15" hidden="false" customHeight="true" outlineLevel="0" collapsed="false"/>
    <row r="16093" customFormat="false" ht="15" hidden="false" customHeight="true" outlineLevel="0" collapsed="false"/>
    <row r="16094" customFormat="false" ht="15" hidden="false" customHeight="true" outlineLevel="0" collapsed="false"/>
    <row r="16095" customFormat="false" ht="15" hidden="false" customHeight="true" outlineLevel="0" collapsed="false"/>
    <row r="16096" customFormat="false" ht="15" hidden="false" customHeight="true" outlineLevel="0" collapsed="false"/>
    <row r="16097" customFormat="false" ht="15" hidden="false" customHeight="true" outlineLevel="0" collapsed="false"/>
    <row r="16098" customFormat="false" ht="15" hidden="false" customHeight="true" outlineLevel="0" collapsed="false"/>
    <row r="16099" customFormat="false" ht="15" hidden="false" customHeight="true" outlineLevel="0" collapsed="false"/>
    <row r="16100" customFormat="false" ht="15" hidden="false" customHeight="true" outlineLevel="0" collapsed="false"/>
    <row r="16101" customFormat="false" ht="15" hidden="false" customHeight="true" outlineLevel="0" collapsed="false"/>
    <row r="16102" customFormat="false" ht="15" hidden="false" customHeight="true" outlineLevel="0" collapsed="false"/>
    <row r="16103" customFormat="false" ht="15" hidden="false" customHeight="true" outlineLevel="0" collapsed="false"/>
    <row r="16104" customFormat="false" ht="15" hidden="false" customHeight="true" outlineLevel="0" collapsed="false"/>
    <row r="16105" customFormat="false" ht="15" hidden="false" customHeight="true" outlineLevel="0" collapsed="false"/>
    <row r="16106" customFormat="false" ht="15" hidden="false" customHeight="true" outlineLevel="0" collapsed="false"/>
    <row r="16107" customFormat="false" ht="15" hidden="false" customHeight="true" outlineLevel="0" collapsed="false"/>
    <row r="16108" customFormat="false" ht="15" hidden="false" customHeight="true" outlineLevel="0" collapsed="false"/>
    <row r="16109" customFormat="false" ht="15" hidden="false" customHeight="true" outlineLevel="0" collapsed="false"/>
    <row r="16110" customFormat="false" ht="15" hidden="false" customHeight="true" outlineLevel="0" collapsed="false"/>
    <row r="16111" customFormat="false" ht="15" hidden="false" customHeight="true" outlineLevel="0" collapsed="false"/>
    <row r="16112" customFormat="false" ht="15" hidden="false" customHeight="true" outlineLevel="0" collapsed="false"/>
    <row r="16113" customFormat="false" ht="15" hidden="false" customHeight="true" outlineLevel="0" collapsed="false"/>
    <row r="16114" customFormat="false" ht="15" hidden="false" customHeight="true" outlineLevel="0" collapsed="false"/>
    <row r="16115" customFormat="false" ht="15" hidden="false" customHeight="true" outlineLevel="0" collapsed="false"/>
    <row r="16116" customFormat="false" ht="15" hidden="false" customHeight="true" outlineLevel="0" collapsed="false"/>
    <row r="16117" customFormat="false" ht="15" hidden="false" customHeight="true" outlineLevel="0" collapsed="false"/>
    <row r="16118" customFormat="false" ht="15" hidden="false" customHeight="true" outlineLevel="0" collapsed="false"/>
    <row r="16119" customFormat="false" ht="15" hidden="false" customHeight="true" outlineLevel="0" collapsed="false"/>
    <row r="16120" customFormat="false" ht="15" hidden="false" customHeight="true" outlineLevel="0" collapsed="false"/>
    <row r="16121" customFormat="false" ht="15" hidden="false" customHeight="true" outlineLevel="0" collapsed="false"/>
    <row r="16122" customFormat="false" ht="15" hidden="false" customHeight="true" outlineLevel="0" collapsed="false"/>
    <row r="16123" customFormat="false" ht="15" hidden="false" customHeight="true" outlineLevel="0" collapsed="false"/>
    <row r="16124" customFormat="false" ht="15" hidden="false" customHeight="true" outlineLevel="0" collapsed="false"/>
    <row r="16125" customFormat="false" ht="15" hidden="false" customHeight="true" outlineLevel="0" collapsed="false"/>
    <row r="16126" customFormat="false" ht="15" hidden="false" customHeight="true" outlineLevel="0" collapsed="false"/>
    <row r="16127" customFormat="false" ht="15" hidden="false" customHeight="true" outlineLevel="0" collapsed="false"/>
    <row r="16128" customFormat="false" ht="15" hidden="false" customHeight="true" outlineLevel="0" collapsed="false"/>
    <row r="16129" customFormat="false" ht="15" hidden="false" customHeight="true" outlineLevel="0" collapsed="false"/>
    <row r="16130" customFormat="false" ht="15" hidden="false" customHeight="true" outlineLevel="0" collapsed="false"/>
    <row r="16131" customFormat="false" ht="15" hidden="false" customHeight="true" outlineLevel="0" collapsed="false"/>
    <row r="16132" customFormat="false" ht="15" hidden="false" customHeight="true" outlineLevel="0" collapsed="false"/>
    <row r="16133" customFormat="false" ht="15" hidden="false" customHeight="true" outlineLevel="0" collapsed="false"/>
    <row r="16134" customFormat="false" ht="15" hidden="false" customHeight="true" outlineLevel="0" collapsed="false"/>
    <row r="16135" customFormat="false" ht="15" hidden="false" customHeight="true" outlineLevel="0" collapsed="false"/>
    <row r="16136" customFormat="false" ht="15" hidden="false" customHeight="true" outlineLevel="0" collapsed="false"/>
    <row r="16137" customFormat="false" ht="15" hidden="false" customHeight="true" outlineLevel="0" collapsed="false"/>
    <row r="16138" customFormat="false" ht="15" hidden="false" customHeight="true" outlineLevel="0" collapsed="false"/>
    <row r="16139" customFormat="false" ht="15" hidden="false" customHeight="true" outlineLevel="0" collapsed="false"/>
    <row r="16140" customFormat="false" ht="15" hidden="false" customHeight="true" outlineLevel="0" collapsed="false"/>
    <row r="16141" customFormat="false" ht="15" hidden="false" customHeight="true" outlineLevel="0" collapsed="false"/>
    <row r="16142" customFormat="false" ht="15" hidden="false" customHeight="true" outlineLevel="0" collapsed="false"/>
    <row r="16143" customFormat="false" ht="15" hidden="false" customHeight="true" outlineLevel="0" collapsed="false"/>
    <row r="16144" customFormat="false" ht="15" hidden="false" customHeight="true" outlineLevel="0" collapsed="false"/>
    <row r="16145" customFormat="false" ht="15" hidden="false" customHeight="true" outlineLevel="0" collapsed="false"/>
    <row r="16146" customFormat="false" ht="15" hidden="false" customHeight="true" outlineLevel="0" collapsed="false"/>
    <row r="16147" customFormat="false" ht="15" hidden="false" customHeight="true" outlineLevel="0" collapsed="false"/>
    <row r="16148" customFormat="false" ht="15" hidden="false" customHeight="true" outlineLevel="0" collapsed="false"/>
    <row r="16149" customFormat="false" ht="15" hidden="false" customHeight="true" outlineLevel="0" collapsed="false"/>
    <row r="16150" customFormat="false" ht="15" hidden="false" customHeight="true" outlineLevel="0" collapsed="false"/>
    <row r="16151" customFormat="false" ht="15" hidden="false" customHeight="true" outlineLevel="0" collapsed="false"/>
    <row r="16152" customFormat="false" ht="15" hidden="false" customHeight="true" outlineLevel="0" collapsed="false"/>
    <row r="16153" customFormat="false" ht="15" hidden="false" customHeight="true" outlineLevel="0" collapsed="false"/>
    <row r="16154" customFormat="false" ht="15" hidden="false" customHeight="true" outlineLevel="0" collapsed="false"/>
    <row r="16155" customFormat="false" ht="15" hidden="false" customHeight="true" outlineLevel="0" collapsed="false"/>
    <row r="16156" customFormat="false" ht="15" hidden="false" customHeight="true" outlineLevel="0" collapsed="false"/>
    <row r="16157" customFormat="false" ht="15" hidden="false" customHeight="true" outlineLevel="0" collapsed="false"/>
    <row r="16158" customFormat="false" ht="15" hidden="false" customHeight="true" outlineLevel="0" collapsed="false"/>
    <row r="16159" customFormat="false" ht="15" hidden="false" customHeight="true" outlineLevel="0" collapsed="false"/>
    <row r="16160" customFormat="false" ht="15" hidden="false" customHeight="true" outlineLevel="0" collapsed="false"/>
    <row r="16161" customFormat="false" ht="15" hidden="false" customHeight="true" outlineLevel="0" collapsed="false"/>
    <row r="16162" customFormat="false" ht="15" hidden="false" customHeight="true" outlineLevel="0" collapsed="false"/>
    <row r="16163" customFormat="false" ht="15" hidden="false" customHeight="true" outlineLevel="0" collapsed="false"/>
    <row r="16164" customFormat="false" ht="15" hidden="false" customHeight="true" outlineLevel="0" collapsed="false"/>
    <row r="16165" customFormat="false" ht="15" hidden="false" customHeight="true" outlineLevel="0" collapsed="false"/>
    <row r="16166" customFormat="false" ht="15" hidden="false" customHeight="true" outlineLevel="0" collapsed="false"/>
    <row r="16167" customFormat="false" ht="15" hidden="false" customHeight="true" outlineLevel="0" collapsed="false"/>
    <row r="16168" customFormat="false" ht="15" hidden="false" customHeight="true" outlineLevel="0" collapsed="false"/>
    <row r="16169" customFormat="false" ht="15" hidden="false" customHeight="true" outlineLevel="0" collapsed="false"/>
    <row r="16170" customFormat="false" ht="15" hidden="false" customHeight="true" outlineLevel="0" collapsed="false"/>
    <row r="16171" customFormat="false" ht="15" hidden="false" customHeight="true" outlineLevel="0" collapsed="false"/>
    <row r="16172" customFormat="false" ht="15" hidden="false" customHeight="true" outlineLevel="0" collapsed="false"/>
    <row r="16173" customFormat="false" ht="15" hidden="false" customHeight="true" outlineLevel="0" collapsed="false"/>
    <row r="16174" customFormat="false" ht="15" hidden="false" customHeight="true" outlineLevel="0" collapsed="false"/>
    <row r="16175" customFormat="false" ht="15" hidden="false" customHeight="true" outlineLevel="0" collapsed="false"/>
    <row r="16176" customFormat="false" ht="15" hidden="false" customHeight="true" outlineLevel="0" collapsed="false"/>
    <row r="16177" customFormat="false" ht="15" hidden="false" customHeight="true" outlineLevel="0" collapsed="false"/>
    <row r="16178" customFormat="false" ht="15" hidden="false" customHeight="true" outlineLevel="0" collapsed="false"/>
    <row r="16179" customFormat="false" ht="15" hidden="false" customHeight="true" outlineLevel="0" collapsed="false"/>
    <row r="16180" customFormat="false" ht="15" hidden="false" customHeight="true" outlineLevel="0" collapsed="false"/>
    <row r="16181" customFormat="false" ht="15" hidden="false" customHeight="true" outlineLevel="0" collapsed="false"/>
    <row r="16182" customFormat="false" ht="15" hidden="false" customHeight="true" outlineLevel="0" collapsed="false"/>
    <row r="16183" customFormat="false" ht="15" hidden="false" customHeight="true" outlineLevel="0" collapsed="false"/>
    <row r="16184" customFormat="false" ht="15" hidden="false" customHeight="true" outlineLevel="0" collapsed="false"/>
    <row r="16185" customFormat="false" ht="15" hidden="false" customHeight="true" outlineLevel="0" collapsed="false"/>
    <row r="16186" customFormat="false" ht="15" hidden="false" customHeight="true" outlineLevel="0" collapsed="false"/>
    <row r="16187" customFormat="false" ht="15" hidden="false" customHeight="true" outlineLevel="0" collapsed="false"/>
    <row r="16188" customFormat="false" ht="15" hidden="false" customHeight="true" outlineLevel="0" collapsed="false"/>
    <row r="16189" customFormat="false" ht="15" hidden="false" customHeight="true" outlineLevel="0" collapsed="false"/>
    <row r="16190" customFormat="false" ht="15" hidden="false" customHeight="true" outlineLevel="0" collapsed="false"/>
    <row r="16191" customFormat="false" ht="15" hidden="false" customHeight="true" outlineLevel="0" collapsed="false"/>
    <row r="16192" customFormat="false" ht="15" hidden="false" customHeight="true" outlineLevel="0" collapsed="false"/>
    <row r="16193" customFormat="false" ht="15" hidden="false" customHeight="true" outlineLevel="0" collapsed="false"/>
    <row r="16194" customFormat="false" ht="15" hidden="false" customHeight="true" outlineLevel="0" collapsed="false"/>
    <row r="16195" customFormat="false" ht="15" hidden="false" customHeight="true" outlineLevel="0" collapsed="false"/>
    <row r="16196" customFormat="false" ht="15" hidden="false" customHeight="true" outlineLevel="0" collapsed="false"/>
    <row r="16197" customFormat="false" ht="15" hidden="false" customHeight="true" outlineLevel="0" collapsed="false"/>
    <row r="16198" customFormat="false" ht="15" hidden="false" customHeight="true" outlineLevel="0" collapsed="false"/>
    <row r="16199" customFormat="false" ht="15" hidden="false" customHeight="true" outlineLevel="0" collapsed="false"/>
    <row r="16200" customFormat="false" ht="15" hidden="false" customHeight="true" outlineLevel="0" collapsed="false"/>
    <row r="16201" customFormat="false" ht="15" hidden="false" customHeight="true" outlineLevel="0" collapsed="false"/>
    <row r="16202" customFormat="false" ht="15" hidden="false" customHeight="true" outlineLevel="0" collapsed="false"/>
    <row r="16203" customFormat="false" ht="15" hidden="false" customHeight="true" outlineLevel="0" collapsed="false"/>
    <row r="16204" customFormat="false" ht="15" hidden="false" customHeight="true" outlineLevel="0" collapsed="false"/>
    <row r="16205" customFormat="false" ht="15" hidden="false" customHeight="true" outlineLevel="0" collapsed="false"/>
    <row r="16206" customFormat="false" ht="15" hidden="false" customHeight="true" outlineLevel="0" collapsed="false"/>
    <row r="16207" customFormat="false" ht="15" hidden="false" customHeight="true" outlineLevel="0" collapsed="false"/>
    <row r="16208" customFormat="false" ht="15" hidden="false" customHeight="true" outlineLevel="0" collapsed="false"/>
    <row r="16209" customFormat="false" ht="15" hidden="false" customHeight="true" outlineLevel="0" collapsed="false"/>
    <row r="16210" customFormat="false" ht="15" hidden="false" customHeight="true" outlineLevel="0" collapsed="false"/>
    <row r="16211" customFormat="false" ht="15" hidden="false" customHeight="true" outlineLevel="0" collapsed="false"/>
    <row r="16212" customFormat="false" ht="15" hidden="false" customHeight="true" outlineLevel="0" collapsed="false"/>
    <row r="16213" customFormat="false" ht="15" hidden="false" customHeight="true" outlineLevel="0" collapsed="false"/>
    <row r="16214" customFormat="false" ht="15" hidden="false" customHeight="true" outlineLevel="0" collapsed="false"/>
    <row r="16215" customFormat="false" ht="15" hidden="false" customHeight="true" outlineLevel="0" collapsed="false"/>
    <row r="16216" customFormat="false" ht="15" hidden="false" customHeight="true" outlineLevel="0" collapsed="false"/>
    <row r="16217" customFormat="false" ht="15" hidden="false" customHeight="true" outlineLevel="0" collapsed="false"/>
    <row r="16218" customFormat="false" ht="15" hidden="false" customHeight="true" outlineLevel="0" collapsed="false"/>
    <row r="16219" customFormat="false" ht="15" hidden="false" customHeight="true" outlineLevel="0" collapsed="false"/>
    <row r="16220" customFormat="false" ht="15" hidden="false" customHeight="true" outlineLevel="0" collapsed="false"/>
    <row r="16221" customFormat="false" ht="15" hidden="false" customHeight="true" outlineLevel="0" collapsed="false"/>
    <row r="16222" customFormat="false" ht="15" hidden="false" customHeight="true" outlineLevel="0" collapsed="false"/>
    <row r="16223" customFormat="false" ht="15" hidden="false" customHeight="true" outlineLevel="0" collapsed="false"/>
    <row r="16224" customFormat="false" ht="15" hidden="false" customHeight="true" outlineLevel="0" collapsed="false"/>
    <row r="16225" customFormat="false" ht="15" hidden="false" customHeight="true" outlineLevel="0" collapsed="false"/>
    <row r="16226" customFormat="false" ht="15" hidden="false" customHeight="true" outlineLevel="0" collapsed="false"/>
    <row r="16227" customFormat="false" ht="15" hidden="false" customHeight="true" outlineLevel="0" collapsed="false"/>
    <row r="16228" customFormat="false" ht="15" hidden="false" customHeight="true" outlineLevel="0" collapsed="false"/>
    <row r="16229" customFormat="false" ht="15" hidden="false" customHeight="true" outlineLevel="0" collapsed="false"/>
    <row r="16230" customFormat="false" ht="15" hidden="false" customHeight="true" outlineLevel="0" collapsed="false"/>
    <row r="16231" customFormat="false" ht="15" hidden="false" customHeight="true" outlineLevel="0" collapsed="false"/>
    <row r="16232" customFormat="false" ht="15" hidden="false" customHeight="true" outlineLevel="0" collapsed="false"/>
    <row r="16233" customFormat="false" ht="15" hidden="false" customHeight="true" outlineLevel="0" collapsed="false"/>
    <row r="16234" customFormat="false" ht="15" hidden="false" customHeight="true" outlineLevel="0" collapsed="false"/>
    <row r="16235" customFormat="false" ht="15" hidden="false" customHeight="true" outlineLevel="0" collapsed="false"/>
    <row r="16236" customFormat="false" ht="15" hidden="false" customHeight="true" outlineLevel="0" collapsed="false"/>
    <row r="16237" customFormat="false" ht="15" hidden="false" customHeight="true" outlineLevel="0" collapsed="false"/>
    <row r="16238" customFormat="false" ht="15" hidden="false" customHeight="true" outlineLevel="0" collapsed="false"/>
    <row r="16239" customFormat="false" ht="15" hidden="false" customHeight="true" outlineLevel="0" collapsed="false"/>
    <row r="16240" customFormat="false" ht="15" hidden="false" customHeight="true" outlineLevel="0" collapsed="false"/>
    <row r="16241" customFormat="false" ht="15" hidden="false" customHeight="true" outlineLevel="0" collapsed="false"/>
    <row r="16242" customFormat="false" ht="15" hidden="false" customHeight="true" outlineLevel="0" collapsed="false"/>
    <row r="16243" customFormat="false" ht="15" hidden="false" customHeight="true" outlineLevel="0" collapsed="false"/>
    <row r="16244" customFormat="false" ht="15" hidden="false" customHeight="true" outlineLevel="0" collapsed="false"/>
    <row r="16245" customFormat="false" ht="15" hidden="false" customHeight="true" outlineLevel="0" collapsed="false"/>
    <row r="16246" customFormat="false" ht="15" hidden="false" customHeight="true" outlineLevel="0" collapsed="false"/>
    <row r="16247" customFormat="false" ht="15" hidden="false" customHeight="true" outlineLevel="0" collapsed="false"/>
    <row r="16248" customFormat="false" ht="15" hidden="false" customHeight="true" outlineLevel="0" collapsed="false"/>
    <row r="16249" customFormat="false" ht="15" hidden="false" customHeight="true" outlineLevel="0" collapsed="false"/>
    <row r="16250" customFormat="false" ht="15" hidden="false" customHeight="true" outlineLevel="0" collapsed="false"/>
    <row r="16251" customFormat="false" ht="15" hidden="false" customHeight="true" outlineLevel="0" collapsed="false"/>
    <row r="16252" customFormat="false" ht="15" hidden="false" customHeight="true" outlineLevel="0" collapsed="false"/>
    <row r="16253" customFormat="false" ht="15" hidden="false" customHeight="true" outlineLevel="0" collapsed="false"/>
    <row r="16254" customFormat="false" ht="15" hidden="false" customHeight="true" outlineLevel="0" collapsed="false"/>
    <row r="16255" customFormat="false" ht="15" hidden="false" customHeight="true" outlineLevel="0" collapsed="false"/>
    <row r="16256" customFormat="false" ht="15" hidden="false" customHeight="true" outlineLevel="0" collapsed="false"/>
    <row r="16257" customFormat="false" ht="15" hidden="false" customHeight="true" outlineLevel="0" collapsed="false"/>
    <row r="16258" customFormat="false" ht="15" hidden="false" customHeight="true" outlineLevel="0" collapsed="false"/>
    <row r="16259" customFormat="false" ht="15" hidden="false" customHeight="true" outlineLevel="0" collapsed="false"/>
    <row r="16260" customFormat="false" ht="15" hidden="false" customHeight="true" outlineLevel="0" collapsed="false"/>
    <row r="16261" customFormat="false" ht="15" hidden="false" customHeight="true" outlineLevel="0" collapsed="false"/>
    <row r="16262" customFormat="false" ht="15" hidden="false" customHeight="true" outlineLevel="0" collapsed="false"/>
    <row r="16263" customFormat="false" ht="15" hidden="false" customHeight="true" outlineLevel="0" collapsed="false"/>
    <row r="16264" customFormat="false" ht="15" hidden="false" customHeight="true" outlineLevel="0" collapsed="false"/>
    <row r="16265" customFormat="false" ht="15" hidden="false" customHeight="true" outlineLevel="0" collapsed="false"/>
    <row r="16266" customFormat="false" ht="15" hidden="false" customHeight="true" outlineLevel="0" collapsed="false"/>
    <row r="16267" customFormat="false" ht="15" hidden="false" customHeight="true" outlineLevel="0" collapsed="false"/>
    <row r="16268" customFormat="false" ht="15" hidden="false" customHeight="true" outlineLevel="0" collapsed="false"/>
    <row r="16269" customFormat="false" ht="15" hidden="false" customHeight="true" outlineLevel="0" collapsed="false"/>
    <row r="16270" customFormat="false" ht="15" hidden="false" customHeight="true" outlineLevel="0" collapsed="false"/>
    <row r="16271" customFormat="false" ht="15" hidden="false" customHeight="true" outlineLevel="0" collapsed="false"/>
    <row r="16272" customFormat="false" ht="15" hidden="false" customHeight="true" outlineLevel="0" collapsed="false"/>
    <row r="16273" customFormat="false" ht="15" hidden="false" customHeight="true" outlineLevel="0" collapsed="false"/>
    <row r="16274" customFormat="false" ht="15" hidden="false" customHeight="true" outlineLevel="0" collapsed="false"/>
    <row r="16275" customFormat="false" ht="15" hidden="false" customHeight="true" outlineLevel="0" collapsed="false"/>
    <row r="16276" customFormat="false" ht="15" hidden="false" customHeight="true" outlineLevel="0" collapsed="false"/>
    <row r="16277" customFormat="false" ht="15" hidden="false" customHeight="true" outlineLevel="0" collapsed="false"/>
    <row r="16278" customFormat="false" ht="15" hidden="false" customHeight="true" outlineLevel="0" collapsed="false"/>
    <row r="16279" customFormat="false" ht="15" hidden="false" customHeight="true" outlineLevel="0" collapsed="false"/>
    <row r="16280" customFormat="false" ht="15" hidden="false" customHeight="true" outlineLevel="0" collapsed="false"/>
    <row r="16281" customFormat="false" ht="15" hidden="false" customHeight="true" outlineLevel="0" collapsed="false"/>
    <row r="16282" customFormat="false" ht="15" hidden="false" customHeight="true" outlineLevel="0" collapsed="false"/>
    <row r="16283" customFormat="false" ht="15" hidden="false" customHeight="true" outlineLevel="0" collapsed="false"/>
    <row r="16284" customFormat="false" ht="15" hidden="false" customHeight="true" outlineLevel="0" collapsed="false"/>
    <row r="16285" customFormat="false" ht="15" hidden="false" customHeight="true" outlineLevel="0" collapsed="false"/>
    <row r="16286" customFormat="false" ht="15" hidden="false" customHeight="true" outlineLevel="0" collapsed="false"/>
    <row r="16287" customFormat="false" ht="15" hidden="false" customHeight="true" outlineLevel="0" collapsed="false"/>
    <row r="16288" customFormat="false" ht="15" hidden="false" customHeight="true" outlineLevel="0" collapsed="false"/>
    <row r="16289" customFormat="false" ht="15" hidden="false" customHeight="true" outlineLevel="0" collapsed="false"/>
    <row r="16290" customFormat="false" ht="15" hidden="false" customHeight="true" outlineLevel="0" collapsed="false"/>
    <row r="16291" customFormat="false" ht="15" hidden="false" customHeight="true" outlineLevel="0" collapsed="false"/>
    <row r="16292" customFormat="false" ht="15" hidden="false" customHeight="true" outlineLevel="0" collapsed="false"/>
    <row r="16293" customFormat="false" ht="15" hidden="false" customHeight="true" outlineLevel="0" collapsed="false"/>
    <row r="16294" customFormat="false" ht="15" hidden="false" customHeight="true" outlineLevel="0" collapsed="false"/>
    <row r="16295" customFormat="false" ht="15" hidden="false" customHeight="true" outlineLevel="0" collapsed="false"/>
    <row r="16296" customFormat="false" ht="15" hidden="false" customHeight="true" outlineLevel="0" collapsed="false"/>
    <row r="16297" customFormat="false" ht="15" hidden="false" customHeight="true" outlineLevel="0" collapsed="false"/>
    <row r="16298" customFormat="false" ht="15" hidden="false" customHeight="true" outlineLevel="0" collapsed="false"/>
    <row r="16299" customFormat="false" ht="15" hidden="false" customHeight="true" outlineLevel="0" collapsed="false"/>
    <row r="16300" customFormat="false" ht="15" hidden="false" customHeight="true" outlineLevel="0" collapsed="false"/>
    <row r="16301" customFormat="false" ht="15" hidden="false" customHeight="true" outlineLevel="0" collapsed="false"/>
    <row r="16302" customFormat="false" ht="15" hidden="false" customHeight="true" outlineLevel="0" collapsed="false"/>
    <row r="16303" customFormat="false" ht="15" hidden="false" customHeight="true" outlineLevel="0" collapsed="false"/>
    <row r="16304" customFormat="false" ht="15" hidden="false" customHeight="true" outlineLevel="0" collapsed="false"/>
    <row r="16305" customFormat="false" ht="15" hidden="false" customHeight="true" outlineLevel="0" collapsed="false"/>
    <row r="16306" customFormat="false" ht="15" hidden="false" customHeight="true" outlineLevel="0" collapsed="false"/>
    <row r="16307" customFormat="false" ht="15" hidden="false" customHeight="true" outlineLevel="0" collapsed="false"/>
    <row r="16308" customFormat="false" ht="15" hidden="false" customHeight="true" outlineLevel="0" collapsed="false"/>
    <row r="16309" customFormat="false" ht="15" hidden="false" customHeight="true" outlineLevel="0" collapsed="false"/>
    <row r="16310" customFormat="false" ht="15" hidden="false" customHeight="true" outlineLevel="0" collapsed="false"/>
    <row r="16311" customFormat="false" ht="15" hidden="false" customHeight="true" outlineLevel="0" collapsed="false"/>
    <row r="16312" customFormat="false" ht="15" hidden="false" customHeight="true" outlineLevel="0" collapsed="false"/>
    <row r="16313" customFormat="false" ht="15" hidden="false" customHeight="true" outlineLevel="0" collapsed="false"/>
    <row r="16314" customFormat="false" ht="15" hidden="false" customHeight="true" outlineLevel="0" collapsed="false"/>
    <row r="16315" customFormat="false" ht="15" hidden="false" customHeight="true" outlineLevel="0" collapsed="false"/>
    <row r="16316" customFormat="false" ht="15" hidden="false" customHeight="true" outlineLevel="0" collapsed="false"/>
    <row r="16317" customFormat="false" ht="15" hidden="false" customHeight="true" outlineLevel="0" collapsed="false"/>
    <row r="16318" customFormat="false" ht="15" hidden="false" customHeight="true" outlineLevel="0" collapsed="false"/>
    <row r="16319" customFormat="false" ht="15" hidden="false" customHeight="true" outlineLevel="0" collapsed="false"/>
    <row r="16320" customFormat="false" ht="15" hidden="false" customHeight="true" outlineLevel="0" collapsed="false"/>
    <row r="16321" customFormat="false" ht="15" hidden="false" customHeight="true" outlineLevel="0" collapsed="false"/>
    <row r="16322" customFormat="false" ht="15" hidden="false" customHeight="true" outlineLevel="0" collapsed="false"/>
    <row r="16323" customFormat="false" ht="15" hidden="false" customHeight="true" outlineLevel="0" collapsed="false"/>
    <row r="16324" customFormat="false" ht="15" hidden="false" customHeight="true" outlineLevel="0" collapsed="false"/>
    <row r="16325" customFormat="false" ht="15" hidden="false" customHeight="true" outlineLevel="0" collapsed="false"/>
    <row r="16326" customFormat="false" ht="15" hidden="false" customHeight="true" outlineLevel="0" collapsed="false"/>
    <row r="16327" customFormat="false" ht="15" hidden="false" customHeight="true" outlineLevel="0" collapsed="false"/>
    <row r="16328" customFormat="false" ht="15" hidden="false" customHeight="true" outlineLevel="0" collapsed="false"/>
    <row r="16329" customFormat="false" ht="15" hidden="false" customHeight="true" outlineLevel="0" collapsed="false"/>
    <row r="16330" customFormat="false" ht="15" hidden="false" customHeight="true" outlineLevel="0" collapsed="false"/>
    <row r="16331" customFormat="false" ht="15" hidden="false" customHeight="true" outlineLevel="0" collapsed="false"/>
    <row r="16332" customFormat="false" ht="15" hidden="false" customHeight="true" outlineLevel="0" collapsed="false"/>
    <row r="16333" customFormat="false" ht="15" hidden="false" customHeight="true" outlineLevel="0" collapsed="false"/>
    <row r="16334" customFormat="false" ht="15" hidden="false" customHeight="true" outlineLevel="0" collapsed="false"/>
    <row r="16335" customFormat="false" ht="15" hidden="false" customHeight="true" outlineLevel="0" collapsed="false"/>
    <row r="16336" customFormat="false" ht="15" hidden="false" customHeight="true" outlineLevel="0" collapsed="false"/>
    <row r="16337" customFormat="false" ht="15" hidden="false" customHeight="true" outlineLevel="0" collapsed="false"/>
    <row r="16338" customFormat="false" ht="15" hidden="false" customHeight="true" outlineLevel="0" collapsed="false"/>
    <row r="16339" customFormat="false" ht="15" hidden="false" customHeight="true" outlineLevel="0" collapsed="false"/>
    <row r="16340" customFormat="false" ht="15" hidden="false" customHeight="true" outlineLevel="0" collapsed="false"/>
    <row r="16341" customFormat="false" ht="15" hidden="false" customHeight="true" outlineLevel="0" collapsed="false"/>
    <row r="16342" customFormat="false" ht="15" hidden="false" customHeight="true" outlineLevel="0" collapsed="false"/>
    <row r="16343" customFormat="false" ht="15" hidden="false" customHeight="true" outlineLevel="0" collapsed="false"/>
    <row r="16344" customFormat="false" ht="15" hidden="false" customHeight="true" outlineLevel="0" collapsed="false"/>
    <row r="16345" customFormat="false" ht="15" hidden="false" customHeight="true" outlineLevel="0" collapsed="false"/>
    <row r="16346" customFormat="false" ht="15" hidden="false" customHeight="true" outlineLevel="0" collapsed="false"/>
    <row r="16347" customFormat="false" ht="15" hidden="false" customHeight="true" outlineLevel="0" collapsed="false"/>
    <row r="16348" customFormat="false" ht="15" hidden="false" customHeight="true" outlineLevel="0" collapsed="false"/>
    <row r="16349" customFormat="false" ht="15" hidden="false" customHeight="true" outlineLevel="0" collapsed="false"/>
    <row r="16350" customFormat="false" ht="15" hidden="false" customHeight="true" outlineLevel="0" collapsed="false"/>
    <row r="16351" customFormat="false" ht="15" hidden="false" customHeight="true" outlineLevel="0" collapsed="false"/>
    <row r="16352" customFormat="false" ht="15" hidden="false" customHeight="true" outlineLevel="0" collapsed="false"/>
    <row r="16353" customFormat="false" ht="15" hidden="false" customHeight="true" outlineLevel="0" collapsed="false"/>
    <row r="16354" customFormat="false" ht="15" hidden="false" customHeight="true" outlineLevel="0" collapsed="false"/>
    <row r="16355" customFormat="false" ht="15" hidden="false" customHeight="true" outlineLevel="0" collapsed="false"/>
    <row r="16356" customFormat="false" ht="15" hidden="false" customHeight="true" outlineLevel="0" collapsed="false"/>
    <row r="16357" customFormat="false" ht="15" hidden="false" customHeight="true" outlineLevel="0" collapsed="false"/>
    <row r="16358" customFormat="false" ht="15" hidden="false" customHeight="true" outlineLevel="0" collapsed="false"/>
    <row r="16359" customFormat="false" ht="15" hidden="false" customHeight="true" outlineLevel="0" collapsed="false"/>
    <row r="16360" customFormat="false" ht="15" hidden="false" customHeight="true" outlineLevel="0" collapsed="false"/>
    <row r="16361" customFormat="false" ht="15" hidden="false" customHeight="true" outlineLevel="0" collapsed="false"/>
    <row r="16362" customFormat="false" ht="15" hidden="false" customHeight="true" outlineLevel="0" collapsed="false"/>
    <row r="16363" customFormat="false" ht="15" hidden="false" customHeight="true" outlineLevel="0" collapsed="false"/>
    <row r="16364" customFormat="false" ht="15" hidden="false" customHeight="true" outlineLevel="0" collapsed="false"/>
    <row r="16365" customFormat="false" ht="15" hidden="false" customHeight="true" outlineLevel="0" collapsed="false"/>
    <row r="16366" customFormat="false" ht="15" hidden="false" customHeight="true" outlineLevel="0" collapsed="false"/>
    <row r="16367" customFormat="false" ht="15" hidden="false" customHeight="true" outlineLevel="0" collapsed="false"/>
    <row r="16368" customFormat="false" ht="15" hidden="false" customHeight="true" outlineLevel="0" collapsed="false"/>
    <row r="16369" customFormat="false" ht="15" hidden="false" customHeight="true" outlineLevel="0" collapsed="false"/>
    <row r="16370" customFormat="false" ht="15" hidden="false" customHeight="true" outlineLevel="0" collapsed="false"/>
    <row r="16371" customFormat="false" ht="15" hidden="false" customHeight="true" outlineLevel="0" collapsed="false"/>
    <row r="16372" customFormat="false" ht="15" hidden="false" customHeight="true" outlineLevel="0" collapsed="false"/>
    <row r="16373" customFormat="false" ht="15" hidden="false" customHeight="true" outlineLevel="0" collapsed="false"/>
    <row r="16374" customFormat="false" ht="15" hidden="false" customHeight="true" outlineLevel="0" collapsed="false"/>
    <row r="16375" customFormat="false" ht="15" hidden="false" customHeight="true" outlineLevel="0" collapsed="false"/>
    <row r="16376" customFormat="false" ht="15" hidden="false" customHeight="true" outlineLevel="0" collapsed="false"/>
    <row r="16377" customFormat="false" ht="15" hidden="false" customHeight="true" outlineLevel="0" collapsed="false"/>
    <row r="16378" customFormat="false" ht="15" hidden="false" customHeight="true" outlineLevel="0" collapsed="false"/>
    <row r="16379" customFormat="false" ht="15" hidden="false" customHeight="true" outlineLevel="0" collapsed="false"/>
    <row r="16380" customFormat="false" ht="15" hidden="false" customHeight="true" outlineLevel="0" collapsed="false"/>
    <row r="16381" customFormat="false" ht="15" hidden="false" customHeight="true" outlineLevel="0" collapsed="false"/>
    <row r="16382" customFormat="false" ht="15" hidden="false" customHeight="true" outlineLevel="0" collapsed="false"/>
    <row r="16383" customFormat="false" ht="15" hidden="false" customHeight="true" outlineLevel="0" collapsed="false"/>
    <row r="16384" customFormat="false" ht="15" hidden="false" customHeight="true" outlineLevel="0" collapsed="false"/>
    <row r="16385" customFormat="false" ht="15" hidden="false" customHeight="true" outlineLevel="0" collapsed="false"/>
    <row r="16386" customFormat="false" ht="15" hidden="false" customHeight="true" outlineLevel="0" collapsed="false"/>
    <row r="16387" customFormat="false" ht="15" hidden="false" customHeight="true" outlineLevel="0" collapsed="false"/>
    <row r="16388" customFormat="false" ht="15" hidden="false" customHeight="true" outlineLevel="0" collapsed="false"/>
    <row r="16389" customFormat="false" ht="15" hidden="false" customHeight="true" outlineLevel="0" collapsed="false"/>
    <row r="16390" customFormat="false" ht="15" hidden="false" customHeight="true" outlineLevel="0" collapsed="false"/>
    <row r="16391" customFormat="false" ht="15" hidden="false" customHeight="true" outlineLevel="0" collapsed="false"/>
    <row r="16392" customFormat="false" ht="15" hidden="false" customHeight="true" outlineLevel="0" collapsed="false"/>
    <row r="16393" customFormat="false" ht="15" hidden="false" customHeight="true" outlineLevel="0" collapsed="false"/>
    <row r="16394" customFormat="false" ht="15" hidden="false" customHeight="true" outlineLevel="0" collapsed="false"/>
    <row r="16395" customFormat="false" ht="15" hidden="false" customHeight="true" outlineLevel="0" collapsed="false"/>
    <row r="16396" customFormat="false" ht="15" hidden="false" customHeight="true" outlineLevel="0" collapsed="false"/>
    <row r="16397" customFormat="false" ht="15" hidden="false" customHeight="true" outlineLevel="0" collapsed="false"/>
    <row r="16398" customFormat="false" ht="15" hidden="false" customHeight="true" outlineLevel="0" collapsed="false"/>
    <row r="16399" customFormat="false" ht="15" hidden="false" customHeight="true" outlineLevel="0" collapsed="false"/>
    <row r="16400" customFormat="false" ht="15" hidden="false" customHeight="true" outlineLevel="0" collapsed="false"/>
    <row r="16401" customFormat="false" ht="15" hidden="false" customHeight="true" outlineLevel="0" collapsed="false"/>
    <row r="16402" customFormat="false" ht="15" hidden="false" customHeight="true" outlineLevel="0" collapsed="false"/>
    <row r="16403" customFormat="false" ht="15" hidden="false" customHeight="true" outlineLevel="0" collapsed="false"/>
    <row r="16404" customFormat="false" ht="15" hidden="false" customHeight="true" outlineLevel="0" collapsed="false"/>
    <row r="16405" customFormat="false" ht="15" hidden="false" customHeight="true" outlineLevel="0" collapsed="false"/>
    <row r="16406" customFormat="false" ht="15" hidden="false" customHeight="true" outlineLevel="0" collapsed="false"/>
    <row r="16407" customFormat="false" ht="15" hidden="false" customHeight="true" outlineLevel="0" collapsed="false"/>
    <row r="16408" customFormat="false" ht="15" hidden="false" customHeight="true" outlineLevel="0" collapsed="false"/>
    <row r="16409" customFormat="false" ht="15" hidden="false" customHeight="true" outlineLevel="0" collapsed="false"/>
    <row r="16410" customFormat="false" ht="15" hidden="false" customHeight="true" outlineLevel="0" collapsed="false"/>
    <row r="16411" customFormat="false" ht="15" hidden="false" customHeight="true" outlineLevel="0" collapsed="false"/>
    <row r="16412" customFormat="false" ht="15" hidden="false" customHeight="true" outlineLevel="0" collapsed="false"/>
    <row r="16413" customFormat="false" ht="15" hidden="false" customHeight="true" outlineLevel="0" collapsed="false"/>
    <row r="16414" customFormat="false" ht="15" hidden="false" customHeight="true" outlineLevel="0" collapsed="false"/>
    <row r="16415" customFormat="false" ht="15" hidden="false" customHeight="true" outlineLevel="0" collapsed="false"/>
    <row r="16416" customFormat="false" ht="15" hidden="false" customHeight="true" outlineLevel="0" collapsed="false"/>
    <row r="16417" customFormat="false" ht="15" hidden="false" customHeight="true" outlineLevel="0" collapsed="false"/>
    <row r="16418" customFormat="false" ht="15" hidden="false" customHeight="true" outlineLevel="0" collapsed="false"/>
    <row r="16419" customFormat="false" ht="15" hidden="false" customHeight="true" outlineLevel="0" collapsed="false"/>
    <row r="16420" customFormat="false" ht="15" hidden="false" customHeight="true" outlineLevel="0" collapsed="false"/>
    <row r="16421" customFormat="false" ht="15" hidden="false" customHeight="true" outlineLevel="0" collapsed="false"/>
    <row r="16422" customFormat="false" ht="15" hidden="false" customHeight="true" outlineLevel="0" collapsed="false"/>
    <row r="16423" customFormat="false" ht="15" hidden="false" customHeight="true" outlineLevel="0" collapsed="false"/>
    <row r="16424" customFormat="false" ht="15" hidden="false" customHeight="true" outlineLevel="0" collapsed="false"/>
    <row r="16425" customFormat="false" ht="15" hidden="false" customHeight="true" outlineLevel="0" collapsed="false"/>
    <row r="16426" customFormat="false" ht="15" hidden="false" customHeight="true" outlineLevel="0" collapsed="false"/>
    <row r="16427" customFormat="false" ht="15" hidden="false" customHeight="true" outlineLevel="0" collapsed="false"/>
    <row r="16428" customFormat="false" ht="15" hidden="false" customHeight="true" outlineLevel="0" collapsed="false"/>
    <row r="16429" customFormat="false" ht="15" hidden="false" customHeight="true" outlineLevel="0" collapsed="false"/>
    <row r="16430" customFormat="false" ht="15" hidden="false" customHeight="true" outlineLevel="0" collapsed="false"/>
    <row r="16431" customFormat="false" ht="15" hidden="false" customHeight="true" outlineLevel="0" collapsed="false"/>
    <row r="16432" customFormat="false" ht="15" hidden="false" customHeight="true" outlineLevel="0" collapsed="false"/>
    <row r="16433" customFormat="false" ht="15" hidden="false" customHeight="true" outlineLevel="0" collapsed="false"/>
    <row r="16434" customFormat="false" ht="15" hidden="false" customHeight="true" outlineLevel="0" collapsed="false"/>
    <row r="16435" customFormat="false" ht="15" hidden="false" customHeight="true" outlineLevel="0" collapsed="false"/>
    <row r="16436" customFormat="false" ht="15" hidden="false" customHeight="true" outlineLevel="0" collapsed="false"/>
    <row r="16437" customFormat="false" ht="15" hidden="false" customHeight="true" outlineLevel="0" collapsed="false"/>
    <row r="16438" customFormat="false" ht="15" hidden="false" customHeight="true" outlineLevel="0" collapsed="false"/>
    <row r="16439" customFormat="false" ht="15" hidden="false" customHeight="true" outlineLevel="0" collapsed="false"/>
    <row r="16440" customFormat="false" ht="15" hidden="false" customHeight="true" outlineLevel="0" collapsed="false"/>
    <row r="16441" customFormat="false" ht="15" hidden="false" customHeight="true" outlineLevel="0" collapsed="false"/>
    <row r="16442" customFormat="false" ht="15" hidden="false" customHeight="true" outlineLevel="0" collapsed="false"/>
    <row r="16443" customFormat="false" ht="15" hidden="false" customHeight="true" outlineLevel="0" collapsed="false"/>
    <row r="16444" customFormat="false" ht="15" hidden="false" customHeight="true" outlineLevel="0" collapsed="false"/>
    <row r="16445" customFormat="false" ht="15" hidden="false" customHeight="true" outlineLevel="0" collapsed="false"/>
    <row r="16446" customFormat="false" ht="15" hidden="false" customHeight="true" outlineLevel="0" collapsed="false"/>
    <row r="16447" customFormat="false" ht="15" hidden="false" customHeight="true" outlineLevel="0" collapsed="false"/>
    <row r="16448" customFormat="false" ht="15" hidden="false" customHeight="true" outlineLevel="0" collapsed="false"/>
    <row r="16449" customFormat="false" ht="15" hidden="false" customHeight="true" outlineLevel="0" collapsed="false"/>
    <row r="16450" customFormat="false" ht="15" hidden="false" customHeight="true" outlineLevel="0" collapsed="false"/>
    <row r="16451" customFormat="false" ht="15" hidden="false" customHeight="true" outlineLevel="0" collapsed="false"/>
    <row r="16452" customFormat="false" ht="15" hidden="false" customHeight="true" outlineLevel="0" collapsed="false"/>
    <row r="16453" customFormat="false" ht="15" hidden="false" customHeight="true" outlineLevel="0" collapsed="false"/>
    <row r="16454" customFormat="false" ht="15" hidden="false" customHeight="true" outlineLevel="0" collapsed="false"/>
    <row r="16455" customFormat="false" ht="15" hidden="false" customHeight="true" outlineLevel="0" collapsed="false"/>
    <row r="16456" customFormat="false" ht="15" hidden="false" customHeight="true" outlineLevel="0" collapsed="false"/>
    <row r="16457" customFormat="false" ht="15" hidden="false" customHeight="true" outlineLevel="0" collapsed="false"/>
    <row r="16458" customFormat="false" ht="15" hidden="false" customHeight="true" outlineLevel="0" collapsed="false"/>
    <row r="16459" customFormat="false" ht="15" hidden="false" customHeight="true" outlineLevel="0" collapsed="false"/>
    <row r="16460" customFormat="false" ht="15" hidden="false" customHeight="true" outlineLevel="0" collapsed="false"/>
    <row r="16461" customFormat="false" ht="15" hidden="false" customHeight="true" outlineLevel="0" collapsed="false"/>
    <row r="16462" customFormat="false" ht="15" hidden="false" customHeight="true" outlineLevel="0" collapsed="false"/>
    <row r="16463" customFormat="false" ht="15" hidden="false" customHeight="true" outlineLevel="0" collapsed="false"/>
    <row r="16464" customFormat="false" ht="15" hidden="false" customHeight="true" outlineLevel="0" collapsed="false"/>
    <row r="16465" customFormat="false" ht="15" hidden="false" customHeight="true" outlineLevel="0" collapsed="false"/>
    <row r="16466" customFormat="false" ht="15" hidden="false" customHeight="true" outlineLevel="0" collapsed="false"/>
    <row r="16467" customFormat="false" ht="15" hidden="false" customHeight="true" outlineLevel="0" collapsed="false"/>
    <row r="16468" customFormat="false" ht="15" hidden="false" customHeight="true" outlineLevel="0" collapsed="false"/>
    <row r="16469" customFormat="false" ht="15" hidden="false" customHeight="true" outlineLevel="0" collapsed="false"/>
    <row r="16470" customFormat="false" ht="15" hidden="false" customHeight="true" outlineLevel="0" collapsed="false"/>
    <row r="16471" customFormat="false" ht="15" hidden="false" customHeight="true" outlineLevel="0" collapsed="false"/>
    <row r="16472" customFormat="false" ht="15" hidden="false" customHeight="true" outlineLevel="0" collapsed="false"/>
    <row r="16473" customFormat="false" ht="15" hidden="false" customHeight="true" outlineLevel="0" collapsed="false"/>
    <row r="16474" customFormat="false" ht="15" hidden="false" customHeight="true" outlineLevel="0" collapsed="false"/>
    <row r="16475" customFormat="false" ht="15" hidden="false" customHeight="true" outlineLevel="0" collapsed="false"/>
    <row r="16476" customFormat="false" ht="15" hidden="false" customHeight="true" outlineLevel="0" collapsed="false"/>
    <row r="16477" customFormat="false" ht="15" hidden="false" customHeight="true" outlineLevel="0" collapsed="false"/>
    <row r="16478" customFormat="false" ht="15" hidden="false" customHeight="true" outlineLevel="0" collapsed="false"/>
    <row r="16479" customFormat="false" ht="15" hidden="false" customHeight="true" outlineLevel="0" collapsed="false"/>
    <row r="16480" customFormat="false" ht="15" hidden="false" customHeight="true" outlineLevel="0" collapsed="false"/>
    <row r="16481" customFormat="false" ht="15" hidden="false" customHeight="true" outlineLevel="0" collapsed="false"/>
    <row r="16482" customFormat="false" ht="15" hidden="false" customHeight="true" outlineLevel="0" collapsed="false"/>
    <row r="16483" customFormat="false" ht="15" hidden="false" customHeight="true" outlineLevel="0" collapsed="false"/>
    <row r="16484" customFormat="false" ht="15" hidden="false" customHeight="true" outlineLevel="0" collapsed="false"/>
    <row r="16485" customFormat="false" ht="15" hidden="false" customHeight="true" outlineLevel="0" collapsed="false"/>
    <row r="16486" customFormat="false" ht="15" hidden="false" customHeight="true" outlineLevel="0" collapsed="false"/>
    <row r="16487" customFormat="false" ht="15" hidden="false" customHeight="true" outlineLevel="0" collapsed="false"/>
    <row r="16488" customFormat="false" ht="15" hidden="false" customHeight="true" outlineLevel="0" collapsed="false"/>
    <row r="16489" customFormat="false" ht="15" hidden="false" customHeight="true" outlineLevel="0" collapsed="false"/>
    <row r="16490" customFormat="false" ht="15" hidden="false" customHeight="true" outlineLevel="0" collapsed="false"/>
    <row r="16491" customFormat="false" ht="15" hidden="false" customHeight="true" outlineLevel="0" collapsed="false"/>
    <row r="16492" customFormat="false" ht="15" hidden="false" customHeight="true" outlineLevel="0" collapsed="false"/>
    <row r="16493" customFormat="false" ht="15" hidden="false" customHeight="true" outlineLevel="0" collapsed="false"/>
    <row r="16494" customFormat="false" ht="15" hidden="false" customHeight="true" outlineLevel="0" collapsed="false"/>
    <row r="16495" customFormat="false" ht="15" hidden="false" customHeight="true" outlineLevel="0" collapsed="false"/>
    <row r="16496" customFormat="false" ht="15" hidden="false" customHeight="true" outlineLevel="0" collapsed="false"/>
    <row r="16497" customFormat="false" ht="15" hidden="false" customHeight="true" outlineLevel="0" collapsed="false"/>
    <row r="16498" customFormat="false" ht="15" hidden="false" customHeight="true" outlineLevel="0" collapsed="false"/>
    <row r="16499" customFormat="false" ht="15" hidden="false" customHeight="true" outlineLevel="0" collapsed="false"/>
    <row r="16500" customFormat="false" ht="15" hidden="false" customHeight="true" outlineLevel="0" collapsed="false"/>
    <row r="16501" customFormat="false" ht="15" hidden="false" customHeight="true" outlineLevel="0" collapsed="false"/>
    <row r="16502" customFormat="false" ht="15" hidden="false" customHeight="true" outlineLevel="0" collapsed="false"/>
    <row r="16503" customFormat="false" ht="15" hidden="false" customHeight="true" outlineLevel="0" collapsed="false"/>
    <row r="16504" customFormat="false" ht="15" hidden="false" customHeight="true" outlineLevel="0" collapsed="false"/>
    <row r="16505" customFormat="false" ht="15" hidden="false" customHeight="true" outlineLevel="0" collapsed="false"/>
    <row r="16506" customFormat="false" ht="15" hidden="false" customHeight="true" outlineLevel="0" collapsed="false"/>
    <row r="16507" customFormat="false" ht="15" hidden="false" customHeight="true" outlineLevel="0" collapsed="false"/>
    <row r="16508" customFormat="false" ht="15" hidden="false" customHeight="true" outlineLevel="0" collapsed="false"/>
    <row r="16509" customFormat="false" ht="15" hidden="false" customHeight="true" outlineLevel="0" collapsed="false"/>
    <row r="16510" customFormat="false" ht="15" hidden="false" customHeight="true" outlineLevel="0" collapsed="false"/>
    <row r="16511" customFormat="false" ht="15" hidden="false" customHeight="true" outlineLevel="0" collapsed="false"/>
    <row r="16512" customFormat="false" ht="15" hidden="false" customHeight="true" outlineLevel="0" collapsed="false"/>
    <row r="16513" customFormat="false" ht="15" hidden="false" customHeight="true" outlineLevel="0" collapsed="false"/>
    <row r="16514" customFormat="false" ht="15" hidden="false" customHeight="true" outlineLevel="0" collapsed="false"/>
    <row r="16515" customFormat="false" ht="15" hidden="false" customHeight="true" outlineLevel="0" collapsed="false"/>
    <row r="16516" customFormat="false" ht="15" hidden="false" customHeight="true" outlineLevel="0" collapsed="false"/>
    <row r="16517" customFormat="false" ht="15" hidden="false" customHeight="true" outlineLevel="0" collapsed="false"/>
    <row r="16518" customFormat="false" ht="15" hidden="false" customHeight="true" outlineLevel="0" collapsed="false"/>
    <row r="16519" customFormat="false" ht="15" hidden="false" customHeight="true" outlineLevel="0" collapsed="false"/>
    <row r="16520" customFormat="false" ht="15" hidden="false" customHeight="true" outlineLevel="0" collapsed="false"/>
    <row r="16521" customFormat="false" ht="15" hidden="false" customHeight="true" outlineLevel="0" collapsed="false"/>
    <row r="16522" customFormat="false" ht="15" hidden="false" customHeight="true" outlineLevel="0" collapsed="false"/>
    <row r="16523" customFormat="false" ht="15" hidden="false" customHeight="true" outlineLevel="0" collapsed="false"/>
    <row r="16524" customFormat="false" ht="15" hidden="false" customHeight="true" outlineLevel="0" collapsed="false"/>
    <row r="16525" customFormat="false" ht="15" hidden="false" customHeight="true" outlineLevel="0" collapsed="false"/>
    <row r="16526" customFormat="false" ht="15" hidden="false" customHeight="true" outlineLevel="0" collapsed="false"/>
    <row r="16527" customFormat="false" ht="15" hidden="false" customHeight="true" outlineLevel="0" collapsed="false"/>
    <row r="16528" customFormat="false" ht="15" hidden="false" customHeight="true" outlineLevel="0" collapsed="false"/>
    <row r="16529" customFormat="false" ht="15" hidden="false" customHeight="true" outlineLevel="0" collapsed="false"/>
    <row r="16530" customFormat="false" ht="15" hidden="false" customHeight="true" outlineLevel="0" collapsed="false"/>
    <row r="16531" customFormat="false" ht="15" hidden="false" customHeight="true" outlineLevel="0" collapsed="false"/>
    <row r="16532" customFormat="false" ht="15" hidden="false" customHeight="true" outlineLevel="0" collapsed="false"/>
    <row r="16533" customFormat="false" ht="15" hidden="false" customHeight="true" outlineLevel="0" collapsed="false"/>
    <row r="16534" customFormat="false" ht="15" hidden="false" customHeight="true" outlineLevel="0" collapsed="false"/>
    <row r="16535" customFormat="false" ht="15" hidden="false" customHeight="true" outlineLevel="0" collapsed="false"/>
    <row r="16536" customFormat="false" ht="15" hidden="false" customHeight="true" outlineLevel="0" collapsed="false"/>
    <row r="16537" customFormat="false" ht="15" hidden="false" customHeight="true" outlineLevel="0" collapsed="false"/>
    <row r="16538" customFormat="false" ht="15" hidden="false" customHeight="true" outlineLevel="0" collapsed="false"/>
    <row r="16539" customFormat="false" ht="15" hidden="false" customHeight="true" outlineLevel="0" collapsed="false"/>
    <row r="16540" customFormat="false" ht="15" hidden="false" customHeight="true" outlineLevel="0" collapsed="false"/>
    <row r="16541" customFormat="false" ht="15" hidden="false" customHeight="true" outlineLevel="0" collapsed="false"/>
    <row r="16542" customFormat="false" ht="15" hidden="false" customHeight="true" outlineLevel="0" collapsed="false"/>
    <row r="16543" customFormat="false" ht="15" hidden="false" customHeight="true" outlineLevel="0" collapsed="false"/>
    <row r="16544" customFormat="false" ht="15" hidden="false" customHeight="true" outlineLevel="0" collapsed="false"/>
    <row r="16545" customFormat="false" ht="15" hidden="false" customHeight="true" outlineLevel="0" collapsed="false"/>
    <row r="16546" customFormat="false" ht="15" hidden="false" customHeight="true" outlineLevel="0" collapsed="false"/>
    <row r="16547" customFormat="false" ht="15" hidden="false" customHeight="true" outlineLevel="0" collapsed="false"/>
    <row r="16548" customFormat="false" ht="15" hidden="false" customHeight="true" outlineLevel="0" collapsed="false"/>
    <row r="16549" customFormat="false" ht="15" hidden="false" customHeight="true" outlineLevel="0" collapsed="false"/>
    <row r="16550" customFormat="false" ht="15" hidden="false" customHeight="true" outlineLevel="0" collapsed="false"/>
    <row r="16551" customFormat="false" ht="15" hidden="false" customHeight="true" outlineLevel="0" collapsed="false"/>
    <row r="16552" customFormat="false" ht="15" hidden="false" customHeight="true" outlineLevel="0" collapsed="false"/>
    <row r="16553" customFormat="false" ht="15" hidden="false" customHeight="true" outlineLevel="0" collapsed="false"/>
    <row r="16554" customFormat="false" ht="15" hidden="false" customHeight="true" outlineLevel="0" collapsed="false"/>
    <row r="16555" customFormat="false" ht="15" hidden="false" customHeight="true" outlineLevel="0" collapsed="false"/>
    <row r="16556" customFormat="false" ht="15" hidden="false" customHeight="true" outlineLevel="0" collapsed="false"/>
    <row r="16557" customFormat="false" ht="15" hidden="false" customHeight="true" outlineLevel="0" collapsed="false"/>
    <row r="16558" customFormat="false" ht="15" hidden="false" customHeight="true" outlineLevel="0" collapsed="false"/>
    <row r="16559" customFormat="false" ht="15" hidden="false" customHeight="true" outlineLevel="0" collapsed="false"/>
    <row r="16560" customFormat="false" ht="15" hidden="false" customHeight="true" outlineLevel="0" collapsed="false"/>
    <row r="16561" customFormat="false" ht="15" hidden="false" customHeight="true" outlineLevel="0" collapsed="false"/>
    <row r="16562" customFormat="false" ht="15" hidden="false" customHeight="true" outlineLevel="0" collapsed="false"/>
    <row r="16563" customFormat="false" ht="15" hidden="false" customHeight="true" outlineLevel="0" collapsed="false"/>
    <row r="16564" customFormat="false" ht="15" hidden="false" customHeight="true" outlineLevel="0" collapsed="false"/>
    <row r="16565" customFormat="false" ht="15" hidden="false" customHeight="true" outlineLevel="0" collapsed="false"/>
    <row r="16566" customFormat="false" ht="15" hidden="false" customHeight="true" outlineLevel="0" collapsed="false"/>
    <row r="16567" customFormat="false" ht="15" hidden="false" customHeight="true" outlineLevel="0" collapsed="false"/>
    <row r="16568" customFormat="false" ht="15" hidden="false" customHeight="true" outlineLevel="0" collapsed="false"/>
    <row r="16569" customFormat="false" ht="15" hidden="false" customHeight="true" outlineLevel="0" collapsed="false"/>
    <row r="16570" customFormat="false" ht="15" hidden="false" customHeight="true" outlineLevel="0" collapsed="false"/>
    <row r="16571" customFormat="false" ht="15" hidden="false" customHeight="true" outlineLevel="0" collapsed="false"/>
    <row r="16572" customFormat="false" ht="15" hidden="false" customHeight="true" outlineLevel="0" collapsed="false"/>
    <row r="16573" customFormat="false" ht="15" hidden="false" customHeight="true" outlineLevel="0" collapsed="false"/>
    <row r="16574" customFormat="false" ht="15" hidden="false" customHeight="true" outlineLevel="0" collapsed="false"/>
    <row r="16575" customFormat="false" ht="15" hidden="false" customHeight="true" outlineLevel="0" collapsed="false"/>
    <row r="16576" customFormat="false" ht="15" hidden="false" customHeight="true" outlineLevel="0" collapsed="false"/>
    <row r="16577" customFormat="false" ht="15" hidden="false" customHeight="true" outlineLevel="0" collapsed="false"/>
    <row r="16578" customFormat="false" ht="15" hidden="false" customHeight="true" outlineLevel="0" collapsed="false"/>
    <row r="16579" customFormat="false" ht="15" hidden="false" customHeight="true" outlineLevel="0" collapsed="false"/>
    <row r="16580" customFormat="false" ht="15" hidden="false" customHeight="true" outlineLevel="0" collapsed="false"/>
    <row r="16581" customFormat="false" ht="15" hidden="false" customHeight="true" outlineLevel="0" collapsed="false"/>
    <row r="16582" customFormat="false" ht="15" hidden="false" customHeight="true" outlineLevel="0" collapsed="false"/>
    <row r="16583" customFormat="false" ht="15" hidden="false" customHeight="true" outlineLevel="0" collapsed="false"/>
    <row r="16584" customFormat="false" ht="15" hidden="false" customHeight="true" outlineLevel="0" collapsed="false"/>
    <row r="16585" customFormat="false" ht="15" hidden="false" customHeight="true" outlineLevel="0" collapsed="false"/>
    <row r="16586" customFormat="false" ht="15" hidden="false" customHeight="true" outlineLevel="0" collapsed="false"/>
    <row r="16587" customFormat="false" ht="15" hidden="false" customHeight="true" outlineLevel="0" collapsed="false"/>
    <row r="16588" customFormat="false" ht="15" hidden="false" customHeight="true" outlineLevel="0" collapsed="false"/>
    <row r="16589" customFormat="false" ht="15" hidden="false" customHeight="true" outlineLevel="0" collapsed="false"/>
    <row r="16590" customFormat="false" ht="15" hidden="false" customHeight="true" outlineLevel="0" collapsed="false"/>
    <row r="16591" customFormat="false" ht="15" hidden="false" customHeight="true" outlineLevel="0" collapsed="false"/>
    <row r="16592" customFormat="false" ht="15" hidden="false" customHeight="true" outlineLevel="0" collapsed="false"/>
    <row r="16593" customFormat="false" ht="15" hidden="false" customHeight="true" outlineLevel="0" collapsed="false"/>
    <row r="16594" customFormat="false" ht="15" hidden="false" customHeight="true" outlineLevel="0" collapsed="false"/>
    <row r="16595" customFormat="false" ht="15" hidden="false" customHeight="true" outlineLevel="0" collapsed="false"/>
    <row r="16596" customFormat="false" ht="15" hidden="false" customHeight="true" outlineLevel="0" collapsed="false"/>
    <row r="16597" customFormat="false" ht="15" hidden="false" customHeight="true" outlineLevel="0" collapsed="false"/>
    <row r="16598" customFormat="false" ht="15" hidden="false" customHeight="true" outlineLevel="0" collapsed="false"/>
    <row r="16599" customFormat="false" ht="15" hidden="false" customHeight="true" outlineLevel="0" collapsed="false"/>
    <row r="16600" customFormat="false" ht="15" hidden="false" customHeight="true" outlineLevel="0" collapsed="false"/>
    <row r="16601" customFormat="false" ht="15" hidden="false" customHeight="true" outlineLevel="0" collapsed="false"/>
    <row r="16602" customFormat="false" ht="15" hidden="false" customHeight="true" outlineLevel="0" collapsed="false"/>
    <row r="16603" customFormat="false" ht="15" hidden="false" customHeight="true" outlineLevel="0" collapsed="false"/>
    <row r="16604" customFormat="false" ht="15" hidden="false" customHeight="true" outlineLevel="0" collapsed="false"/>
    <row r="16605" customFormat="false" ht="15" hidden="false" customHeight="true" outlineLevel="0" collapsed="false"/>
    <row r="16606" customFormat="false" ht="15" hidden="false" customHeight="true" outlineLevel="0" collapsed="false"/>
    <row r="16607" customFormat="false" ht="15" hidden="false" customHeight="true" outlineLevel="0" collapsed="false"/>
    <row r="16608" customFormat="false" ht="15" hidden="false" customHeight="true" outlineLevel="0" collapsed="false"/>
    <row r="16609" customFormat="false" ht="15" hidden="false" customHeight="true" outlineLevel="0" collapsed="false"/>
    <row r="16610" customFormat="false" ht="15" hidden="false" customHeight="true" outlineLevel="0" collapsed="false"/>
    <row r="16611" customFormat="false" ht="15" hidden="false" customHeight="true" outlineLevel="0" collapsed="false"/>
    <row r="16612" customFormat="false" ht="15" hidden="false" customHeight="true" outlineLevel="0" collapsed="false"/>
    <row r="16613" customFormat="false" ht="15" hidden="false" customHeight="true" outlineLevel="0" collapsed="false"/>
    <row r="16614" customFormat="false" ht="15" hidden="false" customHeight="true" outlineLevel="0" collapsed="false"/>
    <row r="16615" customFormat="false" ht="15" hidden="false" customHeight="true" outlineLevel="0" collapsed="false"/>
    <row r="16616" customFormat="false" ht="15" hidden="false" customHeight="true" outlineLevel="0" collapsed="false"/>
    <row r="16617" customFormat="false" ht="15" hidden="false" customHeight="true" outlineLevel="0" collapsed="false"/>
    <row r="16618" customFormat="false" ht="15" hidden="false" customHeight="true" outlineLevel="0" collapsed="false"/>
    <row r="16619" customFormat="false" ht="15" hidden="false" customHeight="true" outlineLevel="0" collapsed="false"/>
    <row r="16620" customFormat="false" ht="15" hidden="false" customHeight="true" outlineLevel="0" collapsed="false"/>
    <row r="16621" customFormat="false" ht="15" hidden="false" customHeight="true" outlineLevel="0" collapsed="false"/>
    <row r="16622" customFormat="false" ht="15" hidden="false" customHeight="true" outlineLevel="0" collapsed="false"/>
    <row r="16623" customFormat="false" ht="15" hidden="false" customHeight="true" outlineLevel="0" collapsed="false"/>
    <row r="16624" customFormat="false" ht="15" hidden="false" customHeight="true" outlineLevel="0" collapsed="false"/>
    <row r="16625" customFormat="false" ht="15" hidden="false" customHeight="true" outlineLevel="0" collapsed="false"/>
    <row r="16626" customFormat="false" ht="15" hidden="false" customHeight="true" outlineLevel="0" collapsed="false"/>
    <row r="16627" customFormat="false" ht="15" hidden="false" customHeight="true" outlineLevel="0" collapsed="false"/>
    <row r="16628" customFormat="false" ht="15" hidden="false" customHeight="true" outlineLevel="0" collapsed="false"/>
    <row r="16629" customFormat="false" ht="15" hidden="false" customHeight="true" outlineLevel="0" collapsed="false"/>
    <row r="16630" customFormat="false" ht="15" hidden="false" customHeight="true" outlineLevel="0" collapsed="false"/>
    <row r="16631" customFormat="false" ht="15" hidden="false" customHeight="true" outlineLevel="0" collapsed="false"/>
    <row r="16632" customFormat="false" ht="15" hidden="false" customHeight="true" outlineLevel="0" collapsed="false"/>
    <row r="16633" customFormat="false" ht="15" hidden="false" customHeight="true" outlineLevel="0" collapsed="false"/>
    <row r="16634" customFormat="false" ht="15" hidden="false" customHeight="true" outlineLevel="0" collapsed="false"/>
    <row r="16635" customFormat="false" ht="15" hidden="false" customHeight="true" outlineLevel="0" collapsed="false"/>
    <row r="16636" customFormat="false" ht="15" hidden="false" customHeight="true" outlineLevel="0" collapsed="false"/>
    <row r="16637" customFormat="false" ht="15" hidden="false" customHeight="true" outlineLevel="0" collapsed="false"/>
    <row r="16638" customFormat="false" ht="15" hidden="false" customHeight="true" outlineLevel="0" collapsed="false"/>
    <row r="16639" customFormat="false" ht="15" hidden="false" customHeight="true" outlineLevel="0" collapsed="false"/>
    <row r="16640" customFormat="false" ht="15" hidden="false" customHeight="true" outlineLevel="0" collapsed="false"/>
    <row r="16641" customFormat="false" ht="15" hidden="false" customHeight="true" outlineLevel="0" collapsed="false"/>
    <row r="16642" customFormat="false" ht="15" hidden="false" customHeight="true" outlineLevel="0" collapsed="false"/>
    <row r="16643" customFormat="false" ht="15" hidden="false" customHeight="true" outlineLevel="0" collapsed="false"/>
    <row r="16644" customFormat="false" ht="15" hidden="false" customHeight="true" outlineLevel="0" collapsed="false"/>
    <row r="16645" customFormat="false" ht="15" hidden="false" customHeight="true" outlineLevel="0" collapsed="false"/>
    <row r="16646" customFormat="false" ht="15" hidden="false" customHeight="true" outlineLevel="0" collapsed="false"/>
    <row r="16647" customFormat="false" ht="15" hidden="false" customHeight="true" outlineLevel="0" collapsed="false"/>
    <row r="16648" customFormat="false" ht="15" hidden="false" customHeight="true" outlineLevel="0" collapsed="false"/>
    <row r="16649" customFormat="false" ht="15" hidden="false" customHeight="true" outlineLevel="0" collapsed="false"/>
    <row r="16650" customFormat="false" ht="15" hidden="false" customHeight="true" outlineLevel="0" collapsed="false"/>
    <row r="16651" customFormat="false" ht="15" hidden="false" customHeight="true" outlineLevel="0" collapsed="false"/>
    <row r="16652" customFormat="false" ht="15" hidden="false" customHeight="true" outlineLevel="0" collapsed="false"/>
    <row r="16653" customFormat="false" ht="15" hidden="false" customHeight="true" outlineLevel="0" collapsed="false"/>
    <row r="16654" customFormat="false" ht="15" hidden="false" customHeight="true" outlineLevel="0" collapsed="false"/>
    <row r="16655" customFormat="false" ht="15" hidden="false" customHeight="true" outlineLevel="0" collapsed="false"/>
    <row r="16656" customFormat="false" ht="15" hidden="false" customHeight="true" outlineLevel="0" collapsed="false"/>
    <row r="16657" customFormat="false" ht="15" hidden="false" customHeight="true" outlineLevel="0" collapsed="false"/>
    <row r="16658" customFormat="false" ht="15" hidden="false" customHeight="true" outlineLevel="0" collapsed="false"/>
    <row r="16659" customFormat="false" ht="15" hidden="false" customHeight="true" outlineLevel="0" collapsed="false"/>
    <row r="16660" customFormat="false" ht="15" hidden="false" customHeight="true" outlineLevel="0" collapsed="false"/>
    <row r="16661" customFormat="false" ht="15" hidden="false" customHeight="true" outlineLevel="0" collapsed="false"/>
    <row r="16662" customFormat="false" ht="15" hidden="false" customHeight="true" outlineLevel="0" collapsed="false"/>
    <row r="16663" customFormat="false" ht="15" hidden="false" customHeight="true" outlineLevel="0" collapsed="false"/>
    <row r="16664" customFormat="false" ht="15" hidden="false" customHeight="true" outlineLevel="0" collapsed="false"/>
    <row r="16665" customFormat="false" ht="15" hidden="false" customHeight="true" outlineLevel="0" collapsed="false"/>
    <row r="16666" customFormat="false" ht="15" hidden="false" customHeight="true" outlineLevel="0" collapsed="false"/>
    <row r="16667" customFormat="false" ht="15" hidden="false" customHeight="true" outlineLevel="0" collapsed="false"/>
    <row r="16668" customFormat="false" ht="15" hidden="false" customHeight="true" outlineLevel="0" collapsed="false"/>
    <row r="16669" customFormat="false" ht="15" hidden="false" customHeight="true" outlineLevel="0" collapsed="false"/>
    <row r="16670" customFormat="false" ht="15" hidden="false" customHeight="true" outlineLevel="0" collapsed="false"/>
    <row r="16671" customFormat="false" ht="15" hidden="false" customHeight="true" outlineLevel="0" collapsed="false"/>
    <row r="16672" customFormat="false" ht="15" hidden="false" customHeight="true" outlineLevel="0" collapsed="false"/>
    <row r="16673" customFormat="false" ht="15" hidden="false" customHeight="true" outlineLevel="0" collapsed="false"/>
    <row r="16674" customFormat="false" ht="15" hidden="false" customHeight="true" outlineLevel="0" collapsed="false"/>
    <row r="16675" customFormat="false" ht="15" hidden="false" customHeight="true" outlineLevel="0" collapsed="false"/>
    <row r="16676" customFormat="false" ht="15" hidden="false" customHeight="true" outlineLevel="0" collapsed="false"/>
    <row r="16677" customFormat="false" ht="15" hidden="false" customHeight="true" outlineLevel="0" collapsed="false"/>
    <row r="16678" customFormat="false" ht="15" hidden="false" customHeight="true" outlineLevel="0" collapsed="false"/>
    <row r="16679" customFormat="false" ht="15" hidden="false" customHeight="true" outlineLevel="0" collapsed="false"/>
    <row r="16680" customFormat="false" ht="15" hidden="false" customHeight="true" outlineLevel="0" collapsed="false"/>
    <row r="16681" customFormat="false" ht="15" hidden="false" customHeight="true" outlineLevel="0" collapsed="false"/>
    <row r="16682" customFormat="false" ht="15" hidden="false" customHeight="true" outlineLevel="0" collapsed="false"/>
    <row r="16683" customFormat="false" ht="15" hidden="false" customHeight="true" outlineLevel="0" collapsed="false"/>
    <row r="16684" customFormat="false" ht="15" hidden="false" customHeight="true" outlineLevel="0" collapsed="false"/>
    <row r="16685" customFormat="false" ht="15" hidden="false" customHeight="true" outlineLevel="0" collapsed="false"/>
    <row r="16686" customFormat="false" ht="15" hidden="false" customHeight="true" outlineLevel="0" collapsed="false"/>
    <row r="16687" customFormat="false" ht="15" hidden="false" customHeight="true" outlineLevel="0" collapsed="false"/>
    <row r="16688" customFormat="false" ht="15" hidden="false" customHeight="true" outlineLevel="0" collapsed="false"/>
    <row r="16689" customFormat="false" ht="15" hidden="false" customHeight="true" outlineLevel="0" collapsed="false"/>
    <row r="16690" customFormat="false" ht="15" hidden="false" customHeight="true" outlineLevel="0" collapsed="false"/>
    <row r="16691" customFormat="false" ht="15" hidden="false" customHeight="true" outlineLevel="0" collapsed="false"/>
    <row r="16692" customFormat="false" ht="15" hidden="false" customHeight="true" outlineLevel="0" collapsed="false"/>
    <row r="16693" customFormat="false" ht="15" hidden="false" customHeight="true" outlineLevel="0" collapsed="false"/>
    <row r="16694" customFormat="false" ht="15" hidden="false" customHeight="true" outlineLevel="0" collapsed="false"/>
    <row r="16695" customFormat="false" ht="15" hidden="false" customHeight="true" outlineLevel="0" collapsed="false"/>
    <row r="16696" customFormat="false" ht="15" hidden="false" customHeight="true" outlineLevel="0" collapsed="false"/>
    <row r="16697" customFormat="false" ht="15" hidden="false" customHeight="true" outlineLevel="0" collapsed="false"/>
    <row r="16698" customFormat="false" ht="15" hidden="false" customHeight="true" outlineLevel="0" collapsed="false"/>
    <row r="16699" customFormat="false" ht="15" hidden="false" customHeight="true" outlineLevel="0" collapsed="false"/>
    <row r="16700" customFormat="false" ht="15" hidden="false" customHeight="true" outlineLevel="0" collapsed="false"/>
    <row r="16701" customFormat="false" ht="15" hidden="false" customHeight="true" outlineLevel="0" collapsed="false"/>
    <row r="16702" customFormat="false" ht="15" hidden="false" customHeight="true" outlineLevel="0" collapsed="false"/>
    <row r="16703" customFormat="false" ht="15" hidden="false" customHeight="true" outlineLevel="0" collapsed="false"/>
    <row r="16704" customFormat="false" ht="15" hidden="false" customHeight="true" outlineLevel="0" collapsed="false"/>
    <row r="16705" customFormat="false" ht="15" hidden="false" customHeight="true" outlineLevel="0" collapsed="false"/>
    <row r="16706" customFormat="false" ht="15" hidden="false" customHeight="true" outlineLevel="0" collapsed="false"/>
    <row r="16707" customFormat="false" ht="15" hidden="false" customHeight="true" outlineLevel="0" collapsed="false"/>
    <row r="16708" customFormat="false" ht="15" hidden="false" customHeight="true" outlineLevel="0" collapsed="false"/>
    <row r="16709" customFormat="false" ht="15" hidden="false" customHeight="true" outlineLevel="0" collapsed="false"/>
    <row r="16710" customFormat="false" ht="15" hidden="false" customHeight="true" outlineLevel="0" collapsed="false"/>
    <row r="16711" customFormat="false" ht="15" hidden="false" customHeight="true" outlineLevel="0" collapsed="false"/>
    <row r="16712" customFormat="false" ht="15" hidden="false" customHeight="true" outlineLevel="0" collapsed="false"/>
    <row r="16713" customFormat="false" ht="15" hidden="false" customHeight="true" outlineLevel="0" collapsed="false"/>
    <row r="16714" customFormat="false" ht="15" hidden="false" customHeight="true" outlineLevel="0" collapsed="false"/>
    <row r="16715" customFormat="false" ht="15" hidden="false" customHeight="true" outlineLevel="0" collapsed="false"/>
    <row r="16716" customFormat="false" ht="15" hidden="false" customHeight="true" outlineLevel="0" collapsed="false"/>
    <row r="16717" customFormat="false" ht="15" hidden="false" customHeight="true" outlineLevel="0" collapsed="false"/>
    <row r="16718" customFormat="false" ht="15" hidden="false" customHeight="true" outlineLevel="0" collapsed="false"/>
    <row r="16719" customFormat="false" ht="15" hidden="false" customHeight="true" outlineLevel="0" collapsed="false"/>
    <row r="16720" customFormat="false" ht="15" hidden="false" customHeight="true" outlineLevel="0" collapsed="false"/>
    <row r="16721" customFormat="false" ht="15" hidden="false" customHeight="true" outlineLevel="0" collapsed="false"/>
    <row r="16722" customFormat="false" ht="15" hidden="false" customHeight="true" outlineLevel="0" collapsed="false"/>
    <row r="16723" customFormat="false" ht="15" hidden="false" customHeight="true" outlineLevel="0" collapsed="false"/>
    <row r="16724" customFormat="false" ht="15" hidden="false" customHeight="true" outlineLevel="0" collapsed="false"/>
    <row r="16725" customFormat="false" ht="15" hidden="false" customHeight="true" outlineLevel="0" collapsed="false"/>
    <row r="16726" customFormat="false" ht="15" hidden="false" customHeight="true" outlineLevel="0" collapsed="false"/>
    <row r="16727" customFormat="false" ht="15" hidden="false" customHeight="true" outlineLevel="0" collapsed="false"/>
    <row r="16728" customFormat="false" ht="15" hidden="false" customHeight="true" outlineLevel="0" collapsed="false"/>
    <row r="16729" customFormat="false" ht="15" hidden="false" customHeight="true" outlineLevel="0" collapsed="false"/>
    <row r="16730" customFormat="false" ht="15" hidden="false" customHeight="true" outlineLevel="0" collapsed="false"/>
    <row r="16731" customFormat="false" ht="15" hidden="false" customHeight="true" outlineLevel="0" collapsed="false"/>
    <row r="16732" customFormat="false" ht="15" hidden="false" customHeight="true" outlineLevel="0" collapsed="false"/>
    <row r="16733" customFormat="false" ht="15" hidden="false" customHeight="true" outlineLevel="0" collapsed="false"/>
    <row r="16734" customFormat="false" ht="15" hidden="false" customHeight="true" outlineLevel="0" collapsed="false"/>
    <row r="16735" customFormat="false" ht="15" hidden="false" customHeight="true" outlineLevel="0" collapsed="false"/>
    <row r="16736" customFormat="false" ht="15" hidden="false" customHeight="true" outlineLevel="0" collapsed="false"/>
    <row r="16737" customFormat="false" ht="15" hidden="false" customHeight="true" outlineLevel="0" collapsed="false"/>
    <row r="16738" customFormat="false" ht="15" hidden="false" customHeight="true" outlineLevel="0" collapsed="false"/>
    <row r="16739" customFormat="false" ht="15" hidden="false" customHeight="true" outlineLevel="0" collapsed="false"/>
    <row r="16740" customFormat="false" ht="15" hidden="false" customHeight="true" outlineLevel="0" collapsed="false"/>
    <row r="16741" customFormat="false" ht="15" hidden="false" customHeight="true" outlineLevel="0" collapsed="false"/>
    <row r="16742" customFormat="false" ht="15" hidden="false" customHeight="true" outlineLevel="0" collapsed="false"/>
    <row r="16743" customFormat="false" ht="15" hidden="false" customHeight="true" outlineLevel="0" collapsed="false"/>
    <row r="16744" customFormat="false" ht="15" hidden="false" customHeight="true" outlineLevel="0" collapsed="false"/>
    <row r="16745" customFormat="false" ht="15" hidden="false" customHeight="true" outlineLevel="0" collapsed="false"/>
    <row r="16746" customFormat="false" ht="15" hidden="false" customHeight="true" outlineLevel="0" collapsed="false"/>
    <row r="16747" customFormat="false" ht="15" hidden="false" customHeight="true" outlineLevel="0" collapsed="false"/>
    <row r="16748" customFormat="false" ht="15" hidden="false" customHeight="true" outlineLevel="0" collapsed="false"/>
    <row r="16749" customFormat="false" ht="15" hidden="false" customHeight="true" outlineLevel="0" collapsed="false"/>
    <row r="16750" customFormat="false" ht="15" hidden="false" customHeight="true" outlineLevel="0" collapsed="false"/>
    <row r="16751" customFormat="false" ht="15" hidden="false" customHeight="true" outlineLevel="0" collapsed="false"/>
    <row r="16752" customFormat="false" ht="15" hidden="false" customHeight="true" outlineLevel="0" collapsed="false"/>
    <row r="16753" customFormat="false" ht="15" hidden="false" customHeight="true" outlineLevel="0" collapsed="false"/>
    <row r="16754" customFormat="false" ht="15" hidden="false" customHeight="true" outlineLevel="0" collapsed="false"/>
    <row r="16755" customFormat="false" ht="15" hidden="false" customHeight="true" outlineLevel="0" collapsed="false"/>
    <row r="16756" customFormat="false" ht="15" hidden="false" customHeight="true" outlineLevel="0" collapsed="false"/>
    <row r="16757" customFormat="false" ht="15" hidden="false" customHeight="true" outlineLevel="0" collapsed="false"/>
    <row r="16758" customFormat="false" ht="15" hidden="false" customHeight="true" outlineLevel="0" collapsed="false"/>
    <row r="16759" customFormat="false" ht="15" hidden="false" customHeight="true" outlineLevel="0" collapsed="false"/>
    <row r="16760" customFormat="false" ht="15" hidden="false" customHeight="true" outlineLevel="0" collapsed="false"/>
    <row r="16761" customFormat="false" ht="15" hidden="false" customHeight="true" outlineLevel="0" collapsed="false"/>
    <row r="16762" customFormat="false" ht="15" hidden="false" customHeight="true" outlineLevel="0" collapsed="false"/>
    <row r="16763" customFormat="false" ht="15" hidden="false" customHeight="true" outlineLevel="0" collapsed="false"/>
    <row r="16764" customFormat="false" ht="15" hidden="false" customHeight="true" outlineLevel="0" collapsed="false"/>
    <row r="16765" customFormat="false" ht="15" hidden="false" customHeight="true" outlineLevel="0" collapsed="false"/>
    <row r="16766" customFormat="false" ht="15" hidden="false" customHeight="true" outlineLevel="0" collapsed="false"/>
    <row r="16767" customFormat="false" ht="15" hidden="false" customHeight="true" outlineLevel="0" collapsed="false"/>
    <row r="16768" customFormat="false" ht="15" hidden="false" customHeight="true" outlineLevel="0" collapsed="false"/>
    <row r="16769" customFormat="false" ht="15" hidden="false" customHeight="true" outlineLevel="0" collapsed="false"/>
    <row r="16770" customFormat="false" ht="15" hidden="false" customHeight="true" outlineLevel="0" collapsed="false"/>
    <row r="16771" customFormat="false" ht="15" hidden="false" customHeight="true" outlineLevel="0" collapsed="false"/>
    <row r="16772" customFormat="false" ht="15" hidden="false" customHeight="true" outlineLevel="0" collapsed="false"/>
    <row r="16773" customFormat="false" ht="15" hidden="false" customHeight="true" outlineLevel="0" collapsed="false"/>
    <row r="16774" customFormat="false" ht="15" hidden="false" customHeight="true" outlineLevel="0" collapsed="false"/>
    <row r="16775" customFormat="false" ht="15" hidden="false" customHeight="true" outlineLevel="0" collapsed="false"/>
    <row r="16776" customFormat="false" ht="15" hidden="false" customHeight="true" outlineLevel="0" collapsed="false"/>
    <row r="16777" customFormat="false" ht="15" hidden="false" customHeight="true" outlineLevel="0" collapsed="false"/>
    <row r="16778" customFormat="false" ht="15" hidden="false" customHeight="true" outlineLevel="0" collapsed="false"/>
    <row r="16779" customFormat="false" ht="15" hidden="false" customHeight="true" outlineLevel="0" collapsed="false"/>
    <row r="16780" customFormat="false" ht="15" hidden="false" customHeight="true" outlineLevel="0" collapsed="false"/>
    <row r="16781" customFormat="false" ht="15" hidden="false" customHeight="true" outlineLevel="0" collapsed="false"/>
    <row r="16782" customFormat="false" ht="15" hidden="false" customHeight="true" outlineLevel="0" collapsed="false"/>
    <row r="16783" customFormat="false" ht="15" hidden="false" customHeight="true" outlineLevel="0" collapsed="false"/>
    <row r="16784" customFormat="false" ht="15" hidden="false" customHeight="true" outlineLevel="0" collapsed="false"/>
    <row r="16785" customFormat="false" ht="15" hidden="false" customHeight="true" outlineLevel="0" collapsed="false"/>
    <row r="16786" customFormat="false" ht="15" hidden="false" customHeight="true" outlineLevel="0" collapsed="false"/>
    <row r="16787" customFormat="false" ht="15" hidden="false" customHeight="true" outlineLevel="0" collapsed="false"/>
    <row r="16788" customFormat="false" ht="15" hidden="false" customHeight="true" outlineLevel="0" collapsed="false"/>
    <row r="16789" customFormat="false" ht="15" hidden="false" customHeight="true" outlineLevel="0" collapsed="false"/>
    <row r="16790" customFormat="false" ht="15" hidden="false" customHeight="true" outlineLevel="0" collapsed="false"/>
    <row r="16791" customFormat="false" ht="15" hidden="false" customHeight="true" outlineLevel="0" collapsed="false"/>
    <row r="16792" customFormat="false" ht="15" hidden="false" customHeight="true" outlineLevel="0" collapsed="false"/>
    <row r="16793" customFormat="false" ht="15" hidden="false" customHeight="true" outlineLevel="0" collapsed="false"/>
    <row r="16794" customFormat="false" ht="15" hidden="false" customHeight="true" outlineLevel="0" collapsed="false"/>
    <row r="16795" customFormat="false" ht="15" hidden="false" customHeight="true" outlineLevel="0" collapsed="false"/>
    <row r="16796" customFormat="false" ht="15" hidden="false" customHeight="true" outlineLevel="0" collapsed="false"/>
    <row r="16797" customFormat="false" ht="15" hidden="false" customHeight="true" outlineLevel="0" collapsed="false"/>
    <row r="16798" customFormat="false" ht="15" hidden="false" customHeight="true" outlineLevel="0" collapsed="false"/>
    <row r="16799" customFormat="false" ht="15" hidden="false" customHeight="true" outlineLevel="0" collapsed="false"/>
    <row r="16800" customFormat="false" ht="15" hidden="false" customHeight="true" outlineLevel="0" collapsed="false"/>
    <row r="16801" customFormat="false" ht="15" hidden="false" customHeight="true" outlineLevel="0" collapsed="false"/>
    <row r="16802" customFormat="false" ht="15" hidden="false" customHeight="true" outlineLevel="0" collapsed="false"/>
    <row r="16803" customFormat="false" ht="15" hidden="false" customHeight="true" outlineLevel="0" collapsed="false"/>
    <row r="16804" customFormat="false" ht="15" hidden="false" customHeight="true" outlineLevel="0" collapsed="false"/>
    <row r="16805" customFormat="false" ht="15" hidden="false" customHeight="true" outlineLevel="0" collapsed="false"/>
    <row r="16806" customFormat="false" ht="15" hidden="false" customHeight="true" outlineLevel="0" collapsed="false"/>
    <row r="16807" customFormat="false" ht="15" hidden="false" customHeight="true" outlineLevel="0" collapsed="false"/>
    <row r="16808" customFormat="false" ht="15" hidden="false" customHeight="true" outlineLevel="0" collapsed="false"/>
    <row r="16809" customFormat="false" ht="15" hidden="false" customHeight="true" outlineLevel="0" collapsed="false"/>
    <row r="16810" customFormat="false" ht="15" hidden="false" customHeight="true" outlineLevel="0" collapsed="false"/>
    <row r="16811" customFormat="false" ht="15" hidden="false" customHeight="true" outlineLevel="0" collapsed="false"/>
    <row r="16812" customFormat="false" ht="15" hidden="false" customHeight="true" outlineLevel="0" collapsed="false"/>
    <row r="16813" customFormat="false" ht="15" hidden="false" customHeight="true" outlineLevel="0" collapsed="false"/>
    <row r="16814" customFormat="false" ht="15" hidden="false" customHeight="true" outlineLevel="0" collapsed="false"/>
    <row r="16815" customFormat="false" ht="15" hidden="false" customHeight="true" outlineLevel="0" collapsed="false"/>
    <row r="16816" customFormat="false" ht="15" hidden="false" customHeight="true" outlineLevel="0" collapsed="false"/>
    <row r="16817" customFormat="false" ht="15" hidden="false" customHeight="true" outlineLevel="0" collapsed="false"/>
    <row r="16818" customFormat="false" ht="15" hidden="false" customHeight="true" outlineLevel="0" collapsed="false"/>
    <row r="16819" customFormat="false" ht="15" hidden="false" customHeight="true" outlineLevel="0" collapsed="false"/>
    <row r="16820" customFormat="false" ht="15" hidden="false" customHeight="true" outlineLevel="0" collapsed="false"/>
    <row r="16821" customFormat="false" ht="15" hidden="false" customHeight="true" outlineLevel="0" collapsed="false"/>
    <row r="16822" customFormat="false" ht="15" hidden="false" customHeight="true" outlineLevel="0" collapsed="false"/>
    <row r="16823" customFormat="false" ht="15" hidden="false" customHeight="true" outlineLevel="0" collapsed="false"/>
    <row r="16824" customFormat="false" ht="15" hidden="false" customHeight="true" outlineLevel="0" collapsed="false"/>
    <row r="16825" customFormat="false" ht="15" hidden="false" customHeight="true" outlineLevel="0" collapsed="false"/>
    <row r="16826" customFormat="false" ht="15" hidden="false" customHeight="true" outlineLevel="0" collapsed="false"/>
    <row r="16827" customFormat="false" ht="15" hidden="false" customHeight="true" outlineLevel="0" collapsed="false"/>
    <row r="16828" customFormat="false" ht="15" hidden="false" customHeight="true" outlineLevel="0" collapsed="false"/>
    <row r="16829" customFormat="false" ht="15" hidden="false" customHeight="true" outlineLevel="0" collapsed="false"/>
    <row r="16830" customFormat="false" ht="15" hidden="false" customHeight="true" outlineLevel="0" collapsed="false"/>
    <row r="16831" customFormat="false" ht="15" hidden="false" customHeight="true" outlineLevel="0" collapsed="false"/>
    <row r="16832" customFormat="false" ht="15" hidden="false" customHeight="true" outlineLevel="0" collapsed="false"/>
    <row r="16833" customFormat="false" ht="15" hidden="false" customHeight="true" outlineLevel="0" collapsed="false"/>
    <row r="16834" customFormat="false" ht="15" hidden="false" customHeight="true" outlineLevel="0" collapsed="false"/>
    <row r="16835" customFormat="false" ht="15" hidden="false" customHeight="true" outlineLevel="0" collapsed="false"/>
    <row r="16836" customFormat="false" ht="15" hidden="false" customHeight="true" outlineLevel="0" collapsed="false"/>
    <row r="16837" customFormat="false" ht="15" hidden="false" customHeight="true" outlineLevel="0" collapsed="false"/>
    <row r="16838" customFormat="false" ht="15" hidden="false" customHeight="true" outlineLevel="0" collapsed="false"/>
    <row r="16839" customFormat="false" ht="15" hidden="false" customHeight="true" outlineLevel="0" collapsed="false"/>
    <row r="16840" customFormat="false" ht="15" hidden="false" customHeight="true" outlineLevel="0" collapsed="false"/>
    <row r="16841" customFormat="false" ht="15" hidden="false" customHeight="true" outlineLevel="0" collapsed="false"/>
    <row r="16842" customFormat="false" ht="15" hidden="false" customHeight="true" outlineLevel="0" collapsed="false"/>
    <row r="16843" customFormat="false" ht="15" hidden="false" customHeight="true" outlineLevel="0" collapsed="false"/>
    <row r="16844" customFormat="false" ht="15" hidden="false" customHeight="true" outlineLevel="0" collapsed="false"/>
    <row r="16845" customFormat="false" ht="15" hidden="false" customHeight="true" outlineLevel="0" collapsed="false"/>
    <row r="16846" customFormat="false" ht="15" hidden="false" customHeight="true" outlineLevel="0" collapsed="false"/>
    <row r="16847" customFormat="false" ht="15" hidden="false" customHeight="true" outlineLevel="0" collapsed="false"/>
    <row r="16848" customFormat="false" ht="15" hidden="false" customHeight="true" outlineLevel="0" collapsed="false"/>
    <row r="16849" customFormat="false" ht="15" hidden="false" customHeight="true" outlineLevel="0" collapsed="false"/>
    <row r="16850" customFormat="false" ht="15" hidden="false" customHeight="true" outlineLevel="0" collapsed="false"/>
    <row r="16851" customFormat="false" ht="15" hidden="false" customHeight="true" outlineLevel="0" collapsed="false"/>
    <row r="16852" customFormat="false" ht="15" hidden="false" customHeight="true" outlineLevel="0" collapsed="false"/>
    <row r="16853" customFormat="false" ht="15" hidden="false" customHeight="true" outlineLevel="0" collapsed="false"/>
    <row r="16854" customFormat="false" ht="15" hidden="false" customHeight="true" outlineLevel="0" collapsed="false"/>
    <row r="16855" customFormat="false" ht="15" hidden="false" customHeight="true" outlineLevel="0" collapsed="false"/>
    <row r="16856" customFormat="false" ht="15" hidden="false" customHeight="true" outlineLevel="0" collapsed="false"/>
    <row r="16857" customFormat="false" ht="15" hidden="false" customHeight="true" outlineLevel="0" collapsed="false"/>
    <row r="16858" customFormat="false" ht="15" hidden="false" customHeight="true" outlineLevel="0" collapsed="false"/>
    <row r="16859" customFormat="false" ht="15" hidden="false" customHeight="true" outlineLevel="0" collapsed="false"/>
    <row r="16860" customFormat="false" ht="15" hidden="false" customHeight="true" outlineLevel="0" collapsed="false"/>
    <row r="16861" customFormat="false" ht="15" hidden="false" customHeight="true" outlineLevel="0" collapsed="false"/>
    <row r="16862" customFormat="false" ht="15" hidden="false" customHeight="true" outlineLevel="0" collapsed="false"/>
    <row r="16863" customFormat="false" ht="15" hidden="false" customHeight="true" outlineLevel="0" collapsed="false"/>
    <row r="16864" customFormat="false" ht="15" hidden="false" customHeight="true" outlineLevel="0" collapsed="false"/>
    <row r="16865" customFormat="false" ht="15" hidden="false" customHeight="true" outlineLevel="0" collapsed="false"/>
    <row r="16866" customFormat="false" ht="15" hidden="false" customHeight="true" outlineLevel="0" collapsed="false"/>
    <row r="16867" customFormat="false" ht="15" hidden="false" customHeight="true" outlineLevel="0" collapsed="false"/>
    <row r="16868" customFormat="false" ht="15" hidden="false" customHeight="true" outlineLevel="0" collapsed="false"/>
    <row r="16869" customFormat="false" ht="15" hidden="false" customHeight="true" outlineLevel="0" collapsed="false"/>
    <row r="16870" customFormat="false" ht="15" hidden="false" customHeight="true" outlineLevel="0" collapsed="false"/>
    <row r="16871" customFormat="false" ht="15" hidden="false" customHeight="true" outlineLevel="0" collapsed="false"/>
    <row r="16872" customFormat="false" ht="15" hidden="false" customHeight="true" outlineLevel="0" collapsed="false"/>
    <row r="16873" customFormat="false" ht="15" hidden="false" customHeight="true" outlineLevel="0" collapsed="false"/>
    <row r="16874" customFormat="false" ht="15" hidden="false" customHeight="true" outlineLevel="0" collapsed="false"/>
    <row r="16875" customFormat="false" ht="15" hidden="false" customHeight="true" outlineLevel="0" collapsed="false"/>
    <row r="16876" customFormat="false" ht="15" hidden="false" customHeight="true" outlineLevel="0" collapsed="false"/>
    <row r="16877" customFormat="false" ht="15" hidden="false" customHeight="true" outlineLevel="0" collapsed="false"/>
    <row r="16878" customFormat="false" ht="15" hidden="false" customHeight="true" outlineLevel="0" collapsed="false"/>
    <row r="16879" customFormat="false" ht="15" hidden="false" customHeight="true" outlineLevel="0" collapsed="false"/>
    <row r="16880" customFormat="false" ht="15" hidden="false" customHeight="true" outlineLevel="0" collapsed="false"/>
    <row r="16881" customFormat="false" ht="15" hidden="false" customHeight="true" outlineLevel="0" collapsed="false"/>
    <row r="16882" customFormat="false" ht="15" hidden="false" customHeight="true" outlineLevel="0" collapsed="false"/>
    <row r="16883" customFormat="false" ht="15" hidden="false" customHeight="true" outlineLevel="0" collapsed="false"/>
    <row r="16884" customFormat="false" ht="15" hidden="false" customHeight="true" outlineLevel="0" collapsed="false"/>
    <row r="16885" customFormat="false" ht="15" hidden="false" customHeight="true" outlineLevel="0" collapsed="false"/>
    <row r="16886" customFormat="false" ht="15" hidden="false" customHeight="true" outlineLevel="0" collapsed="false"/>
    <row r="16887" customFormat="false" ht="15" hidden="false" customHeight="true" outlineLevel="0" collapsed="false"/>
    <row r="16888" customFormat="false" ht="15" hidden="false" customHeight="true" outlineLevel="0" collapsed="false"/>
    <row r="16889" customFormat="false" ht="15" hidden="false" customHeight="true" outlineLevel="0" collapsed="false"/>
    <row r="16890" customFormat="false" ht="15" hidden="false" customHeight="true" outlineLevel="0" collapsed="false"/>
    <row r="16891" customFormat="false" ht="15" hidden="false" customHeight="true" outlineLevel="0" collapsed="false"/>
    <row r="16892" customFormat="false" ht="15" hidden="false" customHeight="true" outlineLevel="0" collapsed="false"/>
    <row r="16893" customFormat="false" ht="15" hidden="false" customHeight="true" outlineLevel="0" collapsed="false"/>
    <row r="16894" customFormat="false" ht="15" hidden="false" customHeight="true" outlineLevel="0" collapsed="false"/>
    <row r="16895" customFormat="false" ht="15" hidden="false" customHeight="true" outlineLevel="0" collapsed="false"/>
    <row r="16896" customFormat="false" ht="15" hidden="false" customHeight="true" outlineLevel="0" collapsed="false"/>
    <row r="16897" customFormat="false" ht="15" hidden="false" customHeight="true" outlineLevel="0" collapsed="false"/>
    <row r="16898" customFormat="false" ht="15" hidden="false" customHeight="true" outlineLevel="0" collapsed="false"/>
    <row r="16899" customFormat="false" ht="15" hidden="false" customHeight="true" outlineLevel="0" collapsed="false"/>
    <row r="16900" customFormat="false" ht="15" hidden="false" customHeight="true" outlineLevel="0" collapsed="false"/>
    <row r="16901" customFormat="false" ht="15" hidden="false" customHeight="true" outlineLevel="0" collapsed="false"/>
    <row r="16902" customFormat="false" ht="15" hidden="false" customHeight="true" outlineLevel="0" collapsed="false"/>
    <row r="16903" customFormat="false" ht="15" hidden="false" customHeight="true" outlineLevel="0" collapsed="false"/>
    <row r="16904" customFormat="false" ht="15" hidden="false" customHeight="true" outlineLevel="0" collapsed="false"/>
    <row r="16905" customFormat="false" ht="15" hidden="false" customHeight="true" outlineLevel="0" collapsed="false"/>
    <row r="16906" customFormat="false" ht="15" hidden="false" customHeight="true" outlineLevel="0" collapsed="false"/>
    <row r="16907" customFormat="false" ht="15" hidden="false" customHeight="true" outlineLevel="0" collapsed="false"/>
    <row r="16908" customFormat="false" ht="15" hidden="false" customHeight="true" outlineLevel="0" collapsed="false"/>
    <row r="16909" customFormat="false" ht="15" hidden="false" customHeight="true" outlineLevel="0" collapsed="false"/>
    <row r="16910" customFormat="false" ht="15" hidden="false" customHeight="true" outlineLevel="0" collapsed="false"/>
    <row r="16911" customFormat="false" ht="15" hidden="false" customHeight="true" outlineLevel="0" collapsed="false"/>
    <row r="16912" customFormat="false" ht="15" hidden="false" customHeight="true" outlineLevel="0" collapsed="false"/>
    <row r="16913" customFormat="false" ht="15" hidden="false" customHeight="true" outlineLevel="0" collapsed="false"/>
    <row r="16914" customFormat="false" ht="15" hidden="false" customHeight="true" outlineLevel="0" collapsed="false"/>
    <row r="16915" customFormat="false" ht="15" hidden="false" customHeight="true" outlineLevel="0" collapsed="false"/>
    <row r="16916" customFormat="false" ht="15" hidden="false" customHeight="true" outlineLevel="0" collapsed="false"/>
    <row r="16917" customFormat="false" ht="15" hidden="false" customHeight="true" outlineLevel="0" collapsed="false"/>
    <row r="16918" customFormat="false" ht="15" hidden="false" customHeight="true" outlineLevel="0" collapsed="false"/>
    <row r="16919" customFormat="false" ht="15" hidden="false" customHeight="true" outlineLevel="0" collapsed="false"/>
    <row r="16920" customFormat="false" ht="15" hidden="false" customHeight="true" outlineLevel="0" collapsed="false"/>
    <row r="16921" customFormat="false" ht="15" hidden="false" customHeight="true" outlineLevel="0" collapsed="false"/>
    <row r="16922" customFormat="false" ht="15" hidden="false" customHeight="true" outlineLevel="0" collapsed="false"/>
    <row r="16923" customFormat="false" ht="15" hidden="false" customHeight="true" outlineLevel="0" collapsed="false"/>
    <row r="16924" customFormat="false" ht="15" hidden="false" customHeight="true" outlineLevel="0" collapsed="false"/>
    <row r="16925" customFormat="false" ht="15" hidden="false" customHeight="true" outlineLevel="0" collapsed="false"/>
    <row r="16926" customFormat="false" ht="15" hidden="false" customHeight="true" outlineLevel="0" collapsed="false"/>
    <row r="16927" customFormat="false" ht="15" hidden="false" customHeight="true" outlineLevel="0" collapsed="false"/>
    <row r="16928" customFormat="false" ht="15" hidden="false" customHeight="true" outlineLevel="0" collapsed="false"/>
    <row r="16929" customFormat="false" ht="15" hidden="false" customHeight="true" outlineLevel="0" collapsed="false"/>
    <row r="16930" customFormat="false" ht="15" hidden="false" customHeight="true" outlineLevel="0" collapsed="false"/>
    <row r="16931" customFormat="false" ht="15" hidden="false" customHeight="true" outlineLevel="0" collapsed="false"/>
    <row r="16932" customFormat="false" ht="15" hidden="false" customHeight="true" outlineLevel="0" collapsed="false"/>
    <row r="16933" customFormat="false" ht="15" hidden="false" customHeight="true" outlineLevel="0" collapsed="false"/>
    <row r="16934" customFormat="false" ht="15" hidden="false" customHeight="true" outlineLevel="0" collapsed="false"/>
    <row r="16935" customFormat="false" ht="15" hidden="false" customHeight="true" outlineLevel="0" collapsed="false"/>
    <row r="16936" customFormat="false" ht="15" hidden="false" customHeight="true" outlineLevel="0" collapsed="false"/>
    <row r="16937" customFormat="false" ht="15" hidden="false" customHeight="true" outlineLevel="0" collapsed="false"/>
    <row r="16938" customFormat="false" ht="15" hidden="false" customHeight="true" outlineLevel="0" collapsed="false"/>
    <row r="16939" customFormat="false" ht="15" hidden="false" customHeight="true" outlineLevel="0" collapsed="false"/>
    <row r="16940" customFormat="false" ht="15" hidden="false" customHeight="true" outlineLevel="0" collapsed="false"/>
    <row r="16941" customFormat="false" ht="15" hidden="false" customHeight="true" outlineLevel="0" collapsed="false"/>
    <row r="16942" customFormat="false" ht="15" hidden="false" customHeight="true" outlineLevel="0" collapsed="false"/>
    <row r="16943" customFormat="false" ht="15" hidden="false" customHeight="true" outlineLevel="0" collapsed="false"/>
    <row r="16944" customFormat="false" ht="15" hidden="false" customHeight="true" outlineLevel="0" collapsed="false"/>
    <row r="16945" customFormat="false" ht="15" hidden="false" customHeight="true" outlineLevel="0" collapsed="false"/>
    <row r="16946" customFormat="false" ht="15" hidden="false" customHeight="true" outlineLevel="0" collapsed="false"/>
    <row r="16947" customFormat="false" ht="15" hidden="false" customHeight="true" outlineLevel="0" collapsed="false"/>
    <row r="16948" customFormat="false" ht="15" hidden="false" customHeight="true" outlineLevel="0" collapsed="false"/>
    <row r="16949" customFormat="false" ht="15" hidden="false" customHeight="true" outlineLevel="0" collapsed="false"/>
    <row r="16950" customFormat="false" ht="15" hidden="false" customHeight="true" outlineLevel="0" collapsed="false"/>
    <row r="16951" customFormat="false" ht="15" hidden="false" customHeight="true" outlineLevel="0" collapsed="false"/>
    <row r="16952" customFormat="false" ht="15" hidden="false" customHeight="true" outlineLevel="0" collapsed="false"/>
    <row r="16953" customFormat="false" ht="15" hidden="false" customHeight="true" outlineLevel="0" collapsed="false"/>
    <row r="16954" customFormat="false" ht="15" hidden="false" customHeight="true" outlineLevel="0" collapsed="false"/>
    <row r="16955" customFormat="false" ht="15" hidden="false" customHeight="true" outlineLevel="0" collapsed="false"/>
    <row r="16956" customFormat="false" ht="15" hidden="false" customHeight="true" outlineLevel="0" collapsed="false"/>
    <row r="16957" customFormat="false" ht="15" hidden="false" customHeight="true" outlineLevel="0" collapsed="false"/>
    <row r="16958" customFormat="false" ht="15" hidden="false" customHeight="true" outlineLevel="0" collapsed="false"/>
    <row r="16959" customFormat="false" ht="15" hidden="false" customHeight="true" outlineLevel="0" collapsed="false"/>
    <row r="16960" customFormat="false" ht="15" hidden="false" customHeight="true" outlineLevel="0" collapsed="false"/>
    <row r="16961" customFormat="false" ht="15" hidden="false" customHeight="true" outlineLevel="0" collapsed="false"/>
    <row r="16962" customFormat="false" ht="15" hidden="false" customHeight="true" outlineLevel="0" collapsed="false"/>
    <row r="16963" customFormat="false" ht="15" hidden="false" customHeight="true" outlineLevel="0" collapsed="false"/>
    <row r="16964" customFormat="false" ht="15" hidden="false" customHeight="true" outlineLevel="0" collapsed="false"/>
    <row r="16965" customFormat="false" ht="15" hidden="false" customHeight="true" outlineLevel="0" collapsed="false"/>
    <row r="16966" customFormat="false" ht="15" hidden="false" customHeight="true" outlineLevel="0" collapsed="false"/>
    <row r="16967" customFormat="false" ht="15" hidden="false" customHeight="true" outlineLevel="0" collapsed="false"/>
    <row r="16968" customFormat="false" ht="15" hidden="false" customHeight="true" outlineLevel="0" collapsed="false"/>
    <row r="16969" customFormat="false" ht="15" hidden="false" customHeight="true" outlineLevel="0" collapsed="false"/>
    <row r="16970" customFormat="false" ht="15" hidden="false" customHeight="true" outlineLevel="0" collapsed="false"/>
    <row r="16971" customFormat="false" ht="15" hidden="false" customHeight="true" outlineLevel="0" collapsed="false"/>
    <row r="16972" customFormat="false" ht="15" hidden="false" customHeight="true" outlineLevel="0" collapsed="false"/>
    <row r="16973" customFormat="false" ht="15" hidden="false" customHeight="true" outlineLevel="0" collapsed="false"/>
    <row r="16974" customFormat="false" ht="15" hidden="false" customHeight="true" outlineLevel="0" collapsed="false"/>
    <row r="16975" customFormat="false" ht="15" hidden="false" customHeight="true" outlineLevel="0" collapsed="false"/>
    <row r="16976" customFormat="false" ht="15" hidden="false" customHeight="true" outlineLevel="0" collapsed="false"/>
    <row r="16977" customFormat="false" ht="15" hidden="false" customHeight="true" outlineLevel="0" collapsed="false"/>
    <row r="16978" customFormat="false" ht="15" hidden="false" customHeight="true" outlineLevel="0" collapsed="false"/>
    <row r="16979" customFormat="false" ht="15" hidden="false" customHeight="true" outlineLevel="0" collapsed="false"/>
    <row r="16980" customFormat="false" ht="15" hidden="false" customHeight="true" outlineLevel="0" collapsed="false"/>
    <row r="16981" customFormat="false" ht="15" hidden="false" customHeight="true" outlineLevel="0" collapsed="false"/>
    <row r="16982" customFormat="false" ht="15" hidden="false" customHeight="true" outlineLevel="0" collapsed="false"/>
    <row r="16983" customFormat="false" ht="15" hidden="false" customHeight="true" outlineLevel="0" collapsed="false"/>
    <row r="16984" customFormat="false" ht="15" hidden="false" customHeight="true" outlineLevel="0" collapsed="false"/>
    <row r="16985" customFormat="false" ht="15" hidden="false" customHeight="true" outlineLevel="0" collapsed="false"/>
    <row r="16986" customFormat="false" ht="15" hidden="false" customHeight="true" outlineLevel="0" collapsed="false"/>
    <row r="16987" customFormat="false" ht="15" hidden="false" customHeight="true" outlineLevel="0" collapsed="false"/>
    <row r="16988" customFormat="false" ht="15" hidden="false" customHeight="true" outlineLevel="0" collapsed="false"/>
    <row r="16989" customFormat="false" ht="15" hidden="false" customHeight="true" outlineLevel="0" collapsed="false"/>
    <row r="16990" customFormat="false" ht="15" hidden="false" customHeight="true" outlineLevel="0" collapsed="false"/>
    <row r="16991" customFormat="false" ht="15" hidden="false" customHeight="true" outlineLevel="0" collapsed="false"/>
    <row r="16992" customFormat="false" ht="15" hidden="false" customHeight="true" outlineLevel="0" collapsed="false"/>
    <row r="16993" customFormat="false" ht="15" hidden="false" customHeight="true" outlineLevel="0" collapsed="false"/>
    <row r="16994" customFormat="false" ht="15" hidden="false" customHeight="true" outlineLevel="0" collapsed="false"/>
    <row r="16995" customFormat="false" ht="15" hidden="false" customHeight="true" outlineLevel="0" collapsed="false"/>
    <row r="16996" customFormat="false" ht="15" hidden="false" customHeight="true" outlineLevel="0" collapsed="false"/>
    <row r="16997" customFormat="false" ht="15" hidden="false" customHeight="true" outlineLevel="0" collapsed="false"/>
    <row r="16998" customFormat="false" ht="15" hidden="false" customHeight="true" outlineLevel="0" collapsed="false"/>
    <row r="16999" customFormat="false" ht="15" hidden="false" customHeight="true" outlineLevel="0" collapsed="false"/>
    <row r="17000" customFormat="false" ht="15" hidden="false" customHeight="true" outlineLevel="0" collapsed="false"/>
    <row r="17001" customFormat="false" ht="15" hidden="false" customHeight="true" outlineLevel="0" collapsed="false"/>
    <row r="17002" customFormat="false" ht="15" hidden="false" customHeight="true" outlineLevel="0" collapsed="false"/>
    <row r="17003" customFormat="false" ht="15" hidden="false" customHeight="true" outlineLevel="0" collapsed="false"/>
    <row r="17004" customFormat="false" ht="15" hidden="false" customHeight="true" outlineLevel="0" collapsed="false"/>
    <row r="17005" customFormat="false" ht="15" hidden="false" customHeight="true" outlineLevel="0" collapsed="false"/>
    <row r="17006" customFormat="false" ht="15" hidden="false" customHeight="true" outlineLevel="0" collapsed="false"/>
    <row r="17007" customFormat="false" ht="15" hidden="false" customHeight="true" outlineLevel="0" collapsed="false"/>
    <row r="17008" customFormat="false" ht="15" hidden="false" customHeight="true" outlineLevel="0" collapsed="false"/>
    <row r="17009" customFormat="false" ht="15" hidden="false" customHeight="true" outlineLevel="0" collapsed="false"/>
    <row r="17010" customFormat="false" ht="15" hidden="false" customHeight="true" outlineLevel="0" collapsed="false"/>
    <row r="17011" customFormat="false" ht="15" hidden="false" customHeight="true" outlineLevel="0" collapsed="false"/>
    <row r="17012" customFormat="false" ht="15" hidden="false" customHeight="true" outlineLevel="0" collapsed="false"/>
    <row r="17013" customFormat="false" ht="15" hidden="false" customHeight="true" outlineLevel="0" collapsed="false"/>
    <row r="17014" customFormat="false" ht="15" hidden="false" customHeight="true" outlineLevel="0" collapsed="false"/>
    <row r="17015" customFormat="false" ht="15" hidden="false" customHeight="true" outlineLevel="0" collapsed="false"/>
    <row r="17016" customFormat="false" ht="15" hidden="false" customHeight="true" outlineLevel="0" collapsed="false"/>
    <row r="17017" customFormat="false" ht="15" hidden="false" customHeight="true" outlineLevel="0" collapsed="false"/>
    <row r="17018" customFormat="false" ht="15" hidden="false" customHeight="true" outlineLevel="0" collapsed="false"/>
    <row r="17019" customFormat="false" ht="15" hidden="false" customHeight="true" outlineLevel="0" collapsed="false"/>
    <row r="17020" customFormat="false" ht="15" hidden="false" customHeight="true" outlineLevel="0" collapsed="false"/>
    <row r="17021" customFormat="false" ht="15" hidden="false" customHeight="true" outlineLevel="0" collapsed="false"/>
    <row r="17022" customFormat="false" ht="15" hidden="false" customHeight="true" outlineLevel="0" collapsed="false"/>
    <row r="17023" customFormat="false" ht="15" hidden="false" customHeight="true" outlineLevel="0" collapsed="false"/>
    <row r="17024" customFormat="false" ht="15" hidden="false" customHeight="true" outlineLevel="0" collapsed="false"/>
    <row r="17025" customFormat="false" ht="15" hidden="false" customHeight="true" outlineLevel="0" collapsed="false"/>
    <row r="17026" customFormat="false" ht="15" hidden="false" customHeight="true" outlineLevel="0" collapsed="false"/>
    <row r="17027" customFormat="false" ht="15" hidden="false" customHeight="true" outlineLevel="0" collapsed="false"/>
    <row r="17028" customFormat="false" ht="15" hidden="false" customHeight="true" outlineLevel="0" collapsed="false"/>
    <row r="17029" customFormat="false" ht="15" hidden="false" customHeight="true" outlineLevel="0" collapsed="false"/>
    <row r="17030" customFormat="false" ht="15" hidden="false" customHeight="true" outlineLevel="0" collapsed="false"/>
    <row r="17031" customFormat="false" ht="15" hidden="false" customHeight="true" outlineLevel="0" collapsed="false"/>
    <row r="17032" customFormat="false" ht="15" hidden="false" customHeight="true" outlineLevel="0" collapsed="false"/>
    <row r="17033" customFormat="false" ht="15" hidden="false" customHeight="true" outlineLevel="0" collapsed="false"/>
    <row r="17034" customFormat="false" ht="15" hidden="false" customHeight="true" outlineLevel="0" collapsed="false"/>
    <row r="17035" customFormat="false" ht="15" hidden="false" customHeight="true" outlineLevel="0" collapsed="false"/>
    <row r="17036" customFormat="false" ht="15" hidden="false" customHeight="true" outlineLevel="0" collapsed="false"/>
    <row r="17037" customFormat="false" ht="15" hidden="false" customHeight="true" outlineLevel="0" collapsed="false"/>
    <row r="17038" customFormat="false" ht="15" hidden="false" customHeight="true" outlineLevel="0" collapsed="false"/>
    <row r="17039" customFormat="false" ht="15" hidden="false" customHeight="true" outlineLevel="0" collapsed="false"/>
    <row r="17040" customFormat="false" ht="15" hidden="false" customHeight="true" outlineLevel="0" collapsed="false"/>
    <row r="17041" customFormat="false" ht="15" hidden="false" customHeight="true" outlineLevel="0" collapsed="false"/>
    <row r="17042" customFormat="false" ht="15" hidden="false" customHeight="true" outlineLevel="0" collapsed="false"/>
    <row r="17043" customFormat="false" ht="15" hidden="false" customHeight="true" outlineLevel="0" collapsed="false"/>
    <row r="17044" customFormat="false" ht="15" hidden="false" customHeight="true" outlineLevel="0" collapsed="false"/>
    <row r="17045" customFormat="false" ht="15" hidden="false" customHeight="true" outlineLevel="0" collapsed="false"/>
    <row r="17046" customFormat="false" ht="15" hidden="false" customHeight="true" outlineLevel="0" collapsed="false"/>
    <row r="17047" customFormat="false" ht="15" hidden="false" customHeight="true" outlineLevel="0" collapsed="false"/>
    <row r="17048" customFormat="false" ht="15" hidden="false" customHeight="true" outlineLevel="0" collapsed="false"/>
    <row r="17049" customFormat="false" ht="15" hidden="false" customHeight="true" outlineLevel="0" collapsed="false"/>
    <row r="17050" customFormat="false" ht="15" hidden="false" customHeight="true" outlineLevel="0" collapsed="false"/>
    <row r="17051" customFormat="false" ht="15" hidden="false" customHeight="true" outlineLevel="0" collapsed="false"/>
    <row r="17052" customFormat="false" ht="15" hidden="false" customHeight="true" outlineLevel="0" collapsed="false"/>
    <row r="17053" customFormat="false" ht="15" hidden="false" customHeight="true" outlineLevel="0" collapsed="false"/>
    <row r="17054" customFormat="false" ht="15" hidden="false" customHeight="true" outlineLevel="0" collapsed="false"/>
    <row r="17055" customFormat="false" ht="15" hidden="false" customHeight="true" outlineLevel="0" collapsed="false"/>
    <row r="17056" customFormat="false" ht="15" hidden="false" customHeight="true" outlineLevel="0" collapsed="false"/>
    <row r="17057" customFormat="false" ht="15" hidden="false" customHeight="true" outlineLevel="0" collapsed="false"/>
    <row r="17058" customFormat="false" ht="15" hidden="false" customHeight="true" outlineLevel="0" collapsed="false"/>
    <row r="17059" customFormat="false" ht="15" hidden="false" customHeight="true" outlineLevel="0" collapsed="false"/>
    <row r="17060" customFormat="false" ht="15" hidden="false" customHeight="true" outlineLevel="0" collapsed="false"/>
    <row r="17061" customFormat="false" ht="15" hidden="false" customHeight="true" outlineLevel="0" collapsed="false"/>
    <row r="17062" customFormat="false" ht="15" hidden="false" customHeight="true" outlineLevel="0" collapsed="false"/>
    <row r="17063" customFormat="false" ht="15" hidden="false" customHeight="true" outlineLevel="0" collapsed="false"/>
    <row r="17064" customFormat="false" ht="15" hidden="false" customHeight="true" outlineLevel="0" collapsed="false"/>
    <row r="17065" customFormat="false" ht="15" hidden="false" customHeight="true" outlineLevel="0" collapsed="false"/>
    <row r="17066" customFormat="false" ht="15" hidden="false" customHeight="true" outlineLevel="0" collapsed="false"/>
    <row r="17067" customFormat="false" ht="15" hidden="false" customHeight="true" outlineLevel="0" collapsed="false"/>
    <row r="17068" customFormat="false" ht="15" hidden="false" customHeight="true" outlineLevel="0" collapsed="false"/>
    <row r="17069" customFormat="false" ht="15" hidden="false" customHeight="true" outlineLevel="0" collapsed="false"/>
    <row r="17070" customFormat="false" ht="15" hidden="false" customHeight="true" outlineLevel="0" collapsed="false"/>
    <row r="17071" customFormat="false" ht="15" hidden="false" customHeight="true" outlineLevel="0" collapsed="false"/>
    <row r="17072" customFormat="false" ht="15" hidden="false" customHeight="true" outlineLevel="0" collapsed="false"/>
    <row r="17073" customFormat="false" ht="15" hidden="false" customHeight="true" outlineLevel="0" collapsed="false"/>
    <row r="17074" customFormat="false" ht="15" hidden="false" customHeight="true" outlineLevel="0" collapsed="false"/>
    <row r="17075" customFormat="false" ht="15" hidden="false" customHeight="true" outlineLevel="0" collapsed="false"/>
    <row r="17076" customFormat="false" ht="15" hidden="false" customHeight="true" outlineLevel="0" collapsed="false"/>
    <row r="17077" customFormat="false" ht="15" hidden="false" customHeight="true" outlineLevel="0" collapsed="false"/>
    <row r="17078" customFormat="false" ht="15" hidden="false" customHeight="true" outlineLevel="0" collapsed="false"/>
    <row r="17079" customFormat="false" ht="15" hidden="false" customHeight="true" outlineLevel="0" collapsed="false"/>
    <row r="17080" customFormat="false" ht="15" hidden="false" customHeight="true" outlineLevel="0" collapsed="false"/>
    <row r="17081" customFormat="false" ht="15" hidden="false" customHeight="true" outlineLevel="0" collapsed="false"/>
    <row r="17082" customFormat="false" ht="15" hidden="false" customHeight="true" outlineLevel="0" collapsed="false"/>
    <row r="17083" customFormat="false" ht="15" hidden="false" customHeight="true" outlineLevel="0" collapsed="false"/>
    <row r="17084" customFormat="false" ht="15" hidden="false" customHeight="true" outlineLevel="0" collapsed="false"/>
    <row r="17085" customFormat="false" ht="15" hidden="false" customHeight="true" outlineLevel="0" collapsed="false"/>
    <row r="17086" customFormat="false" ht="15" hidden="false" customHeight="true" outlineLevel="0" collapsed="false"/>
    <row r="17087" customFormat="false" ht="15" hidden="false" customHeight="true" outlineLevel="0" collapsed="false"/>
    <row r="17088" customFormat="false" ht="15" hidden="false" customHeight="true" outlineLevel="0" collapsed="false"/>
    <row r="17089" customFormat="false" ht="15" hidden="false" customHeight="true" outlineLevel="0" collapsed="false"/>
    <row r="17090" customFormat="false" ht="15" hidden="false" customHeight="true" outlineLevel="0" collapsed="false"/>
    <row r="17091" customFormat="false" ht="15" hidden="false" customHeight="true" outlineLevel="0" collapsed="false"/>
    <row r="17092" customFormat="false" ht="15" hidden="false" customHeight="true" outlineLevel="0" collapsed="false"/>
    <row r="17093" customFormat="false" ht="15" hidden="false" customHeight="true" outlineLevel="0" collapsed="false"/>
    <row r="17094" customFormat="false" ht="15" hidden="false" customHeight="true" outlineLevel="0" collapsed="false"/>
    <row r="17095" customFormat="false" ht="15" hidden="false" customHeight="true" outlineLevel="0" collapsed="false"/>
    <row r="17096" customFormat="false" ht="15" hidden="false" customHeight="true" outlineLevel="0" collapsed="false"/>
    <row r="17097" customFormat="false" ht="15" hidden="false" customHeight="true" outlineLevel="0" collapsed="false"/>
    <row r="17098" customFormat="false" ht="15" hidden="false" customHeight="true" outlineLevel="0" collapsed="false"/>
    <row r="17099" customFormat="false" ht="15" hidden="false" customHeight="true" outlineLevel="0" collapsed="false"/>
    <row r="17100" customFormat="false" ht="15" hidden="false" customHeight="true" outlineLevel="0" collapsed="false"/>
    <row r="17101" customFormat="false" ht="15" hidden="false" customHeight="true" outlineLevel="0" collapsed="false"/>
    <row r="17102" customFormat="false" ht="15" hidden="false" customHeight="true" outlineLevel="0" collapsed="false"/>
    <row r="17103" customFormat="false" ht="15" hidden="false" customHeight="true" outlineLevel="0" collapsed="false"/>
    <row r="17104" customFormat="false" ht="15" hidden="false" customHeight="true" outlineLevel="0" collapsed="false"/>
    <row r="17105" customFormat="false" ht="15" hidden="false" customHeight="true" outlineLevel="0" collapsed="false"/>
    <row r="17106" customFormat="false" ht="15" hidden="false" customHeight="true" outlineLevel="0" collapsed="false"/>
    <row r="17107" customFormat="false" ht="15" hidden="false" customHeight="true" outlineLevel="0" collapsed="false"/>
    <row r="17108" customFormat="false" ht="15" hidden="false" customHeight="true" outlineLevel="0" collapsed="false"/>
    <row r="17109" customFormat="false" ht="15" hidden="false" customHeight="true" outlineLevel="0" collapsed="false"/>
    <row r="17110" customFormat="false" ht="15" hidden="false" customHeight="true" outlineLevel="0" collapsed="false"/>
    <row r="17111" customFormat="false" ht="15" hidden="false" customHeight="true" outlineLevel="0" collapsed="false"/>
    <row r="17112" customFormat="false" ht="15" hidden="false" customHeight="true" outlineLevel="0" collapsed="false"/>
    <row r="17113" customFormat="false" ht="15" hidden="false" customHeight="true" outlineLevel="0" collapsed="false"/>
    <row r="17114" customFormat="false" ht="15" hidden="false" customHeight="true" outlineLevel="0" collapsed="false"/>
    <row r="17115" customFormat="false" ht="15" hidden="false" customHeight="true" outlineLevel="0" collapsed="false"/>
    <row r="17116" customFormat="false" ht="15" hidden="false" customHeight="true" outlineLevel="0" collapsed="false"/>
    <row r="17117" customFormat="false" ht="15" hidden="false" customHeight="true" outlineLevel="0" collapsed="false"/>
    <row r="17118" customFormat="false" ht="15" hidden="false" customHeight="true" outlineLevel="0" collapsed="false"/>
    <row r="17119" customFormat="false" ht="15" hidden="false" customHeight="true" outlineLevel="0" collapsed="false"/>
    <row r="17120" customFormat="false" ht="15" hidden="false" customHeight="true" outlineLevel="0" collapsed="false"/>
    <row r="17121" customFormat="false" ht="15" hidden="false" customHeight="true" outlineLevel="0" collapsed="false"/>
    <row r="17122" customFormat="false" ht="15" hidden="false" customHeight="true" outlineLevel="0" collapsed="false"/>
    <row r="17123" customFormat="false" ht="15" hidden="false" customHeight="true" outlineLevel="0" collapsed="false"/>
    <row r="17124" customFormat="false" ht="15" hidden="false" customHeight="true" outlineLevel="0" collapsed="false"/>
    <row r="17125" customFormat="false" ht="15" hidden="false" customHeight="true" outlineLevel="0" collapsed="false"/>
    <row r="17126" customFormat="false" ht="15" hidden="false" customHeight="true" outlineLevel="0" collapsed="false"/>
    <row r="17127" customFormat="false" ht="15" hidden="false" customHeight="true" outlineLevel="0" collapsed="false"/>
    <row r="17128" customFormat="false" ht="15" hidden="false" customHeight="true" outlineLevel="0" collapsed="false"/>
    <row r="17129" customFormat="false" ht="15" hidden="false" customHeight="true" outlineLevel="0" collapsed="false"/>
    <row r="17130" customFormat="false" ht="15" hidden="false" customHeight="true" outlineLevel="0" collapsed="false"/>
    <row r="17131" customFormat="false" ht="15" hidden="false" customHeight="true" outlineLevel="0" collapsed="false"/>
    <row r="17132" customFormat="false" ht="15" hidden="false" customHeight="true" outlineLevel="0" collapsed="false"/>
    <row r="17133" customFormat="false" ht="15" hidden="false" customHeight="true" outlineLevel="0" collapsed="false"/>
    <row r="17134" customFormat="false" ht="15" hidden="false" customHeight="true" outlineLevel="0" collapsed="false"/>
    <row r="17135" customFormat="false" ht="15" hidden="false" customHeight="true" outlineLevel="0" collapsed="false"/>
    <row r="17136" customFormat="false" ht="15" hidden="false" customHeight="true" outlineLevel="0" collapsed="false"/>
    <row r="17137" customFormat="false" ht="15" hidden="false" customHeight="true" outlineLevel="0" collapsed="false"/>
    <row r="17138" customFormat="false" ht="15" hidden="false" customHeight="true" outlineLevel="0" collapsed="false"/>
    <row r="17139" customFormat="false" ht="15" hidden="false" customHeight="true" outlineLevel="0" collapsed="false"/>
    <row r="17140" customFormat="false" ht="15" hidden="false" customHeight="true" outlineLevel="0" collapsed="false"/>
    <row r="17141" customFormat="false" ht="15" hidden="false" customHeight="true" outlineLevel="0" collapsed="false"/>
    <row r="17142" customFormat="false" ht="15" hidden="false" customHeight="true" outlineLevel="0" collapsed="false"/>
    <row r="17143" customFormat="false" ht="15" hidden="false" customHeight="true" outlineLevel="0" collapsed="false"/>
    <row r="17144" customFormat="false" ht="15" hidden="false" customHeight="true" outlineLevel="0" collapsed="false"/>
    <row r="17145" customFormat="false" ht="15" hidden="false" customHeight="true" outlineLevel="0" collapsed="false"/>
    <row r="17146" customFormat="false" ht="15" hidden="false" customHeight="true" outlineLevel="0" collapsed="false"/>
    <row r="17147" customFormat="false" ht="15" hidden="false" customHeight="true" outlineLevel="0" collapsed="false"/>
    <row r="17148" customFormat="false" ht="15" hidden="false" customHeight="true" outlineLevel="0" collapsed="false"/>
    <row r="17149" customFormat="false" ht="15" hidden="false" customHeight="true" outlineLevel="0" collapsed="false"/>
    <row r="17150" customFormat="false" ht="15" hidden="false" customHeight="true" outlineLevel="0" collapsed="false"/>
    <row r="17151" customFormat="false" ht="15" hidden="false" customHeight="true" outlineLevel="0" collapsed="false"/>
    <row r="17152" customFormat="false" ht="15" hidden="false" customHeight="true" outlineLevel="0" collapsed="false"/>
    <row r="17153" customFormat="false" ht="15" hidden="false" customHeight="true" outlineLevel="0" collapsed="false"/>
    <row r="17154" customFormat="false" ht="15" hidden="false" customHeight="true" outlineLevel="0" collapsed="false"/>
    <row r="17155" customFormat="false" ht="15" hidden="false" customHeight="true" outlineLevel="0" collapsed="false"/>
    <row r="17156" customFormat="false" ht="15" hidden="false" customHeight="true" outlineLevel="0" collapsed="false"/>
    <row r="17157" customFormat="false" ht="15" hidden="false" customHeight="true" outlineLevel="0" collapsed="false"/>
    <row r="17158" customFormat="false" ht="15" hidden="false" customHeight="true" outlineLevel="0" collapsed="false"/>
    <row r="17159" customFormat="false" ht="15" hidden="false" customHeight="true" outlineLevel="0" collapsed="false"/>
    <row r="17160" customFormat="false" ht="15" hidden="false" customHeight="true" outlineLevel="0" collapsed="false"/>
    <row r="17161" customFormat="false" ht="15" hidden="false" customHeight="true" outlineLevel="0" collapsed="false"/>
    <row r="17162" customFormat="false" ht="15" hidden="false" customHeight="true" outlineLevel="0" collapsed="false"/>
    <row r="17163" customFormat="false" ht="15" hidden="false" customHeight="true" outlineLevel="0" collapsed="false"/>
    <row r="17164" customFormat="false" ht="15" hidden="false" customHeight="true" outlineLevel="0" collapsed="false"/>
    <row r="17165" customFormat="false" ht="15" hidden="false" customHeight="true" outlineLevel="0" collapsed="false"/>
    <row r="17166" customFormat="false" ht="15" hidden="false" customHeight="true" outlineLevel="0" collapsed="false"/>
    <row r="17167" customFormat="false" ht="15" hidden="false" customHeight="true" outlineLevel="0" collapsed="false"/>
    <row r="17168" customFormat="false" ht="15" hidden="false" customHeight="true" outlineLevel="0" collapsed="false"/>
    <row r="17169" customFormat="false" ht="15" hidden="false" customHeight="true" outlineLevel="0" collapsed="false"/>
    <row r="17170" customFormat="false" ht="15" hidden="false" customHeight="true" outlineLevel="0" collapsed="false"/>
    <row r="17171" customFormat="false" ht="15" hidden="false" customHeight="true" outlineLevel="0" collapsed="false"/>
    <row r="17172" customFormat="false" ht="15" hidden="false" customHeight="true" outlineLevel="0" collapsed="false"/>
    <row r="17173" customFormat="false" ht="15" hidden="false" customHeight="true" outlineLevel="0" collapsed="false"/>
    <row r="17174" customFormat="false" ht="15" hidden="false" customHeight="true" outlineLevel="0" collapsed="false"/>
    <row r="17175" customFormat="false" ht="15" hidden="false" customHeight="true" outlineLevel="0" collapsed="false"/>
    <row r="17176" customFormat="false" ht="15" hidden="false" customHeight="true" outlineLevel="0" collapsed="false"/>
    <row r="17177" customFormat="false" ht="15" hidden="false" customHeight="true" outlineLevel="0" collapsed="false"/>
    <row r="17178" customFormat="false" ht="15" hidden="false" customHeight="true" outlineLevel="0" collapsed="false"/>
    <row r="17179" customFormat="false" ht="15" hidden="false" customHeight="true" outlineLevel="0" collapsed="false"/>
    <row r="17180" customFormat="false" ht="15" hidden="false" customHeight="true" outlineLevel="0" collapsed="false"/>
    <row r="17181" customFormat="false" ht="15" hidden="false" customHeight="true" outlineLevel="0" collapsed="false"/>
    <row r="17182" customFormat="false" ht="15" hidden="false" customHeight="true" outlineLevel="0" collapsed="false"/>
    <row r="17183" customFormat="false" ht="15" hidden="false" customHeight="true" outlineLevel="0" collapsed="false"/>
    <row r="17184" customFormat="false" ht="15" hidden="false" customHeight="true" outlineLevel="0" collapsed="false"/>
    <row r="17185" customFormat="false" ht="15" hidden="false" customHeight="true" outlineLevel="0" collapsed="false"/>
    <row r="17186" customFormat="false" ht="15" hidden="false" customHeight="true" outlineLevel="0" collapsed="false"/>
    <row r="17187" customFormat="false" ht="15" hidden="false" customHeight="true" outlineLevel="0" collapsed="false"/>
    <row r="17188" customFormat="false" ht="15" hidden="false" customHeight="true" outlineLevel="0" collapsed="false"/>
    <row r="17189" customFormat="false" ht="15" hidden="false" customHeight="true" outlineLevel="0" collapsed="false"/>
    <row r="17190" customFormat="false" ht="15" hidden="false" customHeight="true" outlineLevel="0" collapsed="false"/>
    <row r="17191" customFormat="false" ht="15" hidden="false" customHeight="true" outlineLevel="0" collapsed="false"/>
    <row r="17192" customFormat="false" ht="15" hidden="false" customHeight="true" outlineLevel="0" collapsed="false"/>
    <row r="17193" customFormat="false" ht="15" hidden="false" customHeight="true" outlineLevel="0" collapsed="false"/>
    <row r="17194" customFormat="false" ht="15" hidden="false" customHeight="true" outlineLevel="0" collapsed="false"/>
    <row r="17195" customFormat="false" ht="15" hidden="false" customHeight="true" outlineLevel="0" collapsed="false"/>
    <row r="17196" customFormat="false" ht="15" hidden="false" customHeight="true" outlineLevel="0" collapsed="false"/>
    <row r="17197" customFormat="false" ht="15" hidden="false" customHeight="true" outlineLevel="0" collapsed="false"/>
    <row r="17198" customFormat="false" ht="15" hidden="false" customHeight="true" outlineLevel="0" collapsed="false"/>
    <row r="17199" customFormat="false" ht="15" hidden="false" customHeight="true" outlineLevel="0" collapsed="false"/>
    <row r="17200" customFormat="false" ht="15" hidden="false" customHeight="true" outlineLevel="0" collapsed="false"/>
    <row r="17201" customFormat="false" ht="15" hidden="false" customHeight="true" outlineLevel="0" collapsed="false"/>
    <row r="17202" customFormat="false" ht="15" hidden="false" customHeight="true" outlineLevel="0" collapsed="false"/>
    <row r="17203" customFormat="false" ht="15" hidden="false" customHeight="true" outlineLevel="0" collapsed="false"/>
    <row r="17204" customFormat="false" ht="15" hidden="false" customHeight="true" outlineLevel="0" collapsed="false"/>
    <row r="17205" customFormat="false" ht="15" hidden="false" customHeight="true" outlineLevel="0" collapsed="false"/>
    <row r="17206" customFormat="false" ht="15" hidden="false" customHeight="true" outlineLevel="0" collapsed="false"/>
    <row r="17207" customFormat="false" ht="15" hidden="false" customHeight="true" outlineLevel="0" collapsed="false"/>
    <row r="17208" customFormat="false" ht="15" hidden="false" customHeight="true" outlineLevel="0" collapsed="false"/>
    <row r="17209" customFormat="false" ht="15" hidden="false" customHeight="true" outlineLevel="0" collapsed="false"/>
    <row r="17210" customFormat="false" ht="15" hidden="false" customHeight="true" outlineLevel="0" collapsed="false"/>
    <row r="17211" customFormat="false" ht="15" hidden="false" customHeight="true" outlineLevel="0" collapsed="false"/>
    <row r="17212" customFormat="false" ht="15" hidden="false" customHeight="true" outlineLevel="0" collapsed="false"/>
    <row r="17213" customFormat="false" ht="15" hidden="false" customHeight="true" outlineLevel="0" collapsed="false"/>
    <row r="17214" customFormat="false" ht="15" hidden="false" customHeight="true" outlineLevel="0" collapsed="false"/>
    <row r="17215" customFormat="false" ht="15" hidden="false" customHeight="true" outlineLevel="0" collapsed="false"/>
    <row r="17216" customFormat="false" ht="15" hidden="false" customHeight="true" outlineLevel="0" collapsed="false"/>
    <row r="17217" customFormat="false" ht="15" hidden="false" customHeight="true" outlineLevel="0" collapsed="false"/>
    <row r="17218" customFormat="false" ht="15" hidden="false" customHeight="true" outlineLevel="0" collapsed="false"/>
    <row r="17219" customFormat="false" ht="15" hidden="false" customHeight="true" outlineLevel="0" collapsed="false"/>
    <row r="17220" customFormat="false" ht="15" hidden="false" customHeight="true" outlineLevel="0" collapsed="false"/>
    <row r="17221" customFormat="false" ht="15" hidden="false" customHeight="true" outlineLevel="0" collapsed="false"/>
    <row r="17222" customFormat="false" ht="15" hidden="false" customHeight="true" outlineLevel="0" collapsed="false"/>
    <row r="17223" customFormat="false" ht="15" hidden="false" customHeight="true" outlineLevel="0" collapsed="false"/>
    <row r="17224" customFormat="false" ht="15" hidden="false" customHeight="true" outlineLevel="0" collapsed="false"/>
    <row r="17225" customFormat="false" ht="15" hidden="false" customHeight="true" outlineLevel="0" collapsed="false"/>
    <row r="17226" customFormat="false" ht="15" hidden="false" customHeight="true" outlineLevel="0" collapsed="false"/>
    <row r="17227" customFormat="false" ht="15" hidden="false" customHeight="true" outlineLevel="0" collapsed="false"/>
    <row r="17228" customFormat="false" ht="15" hidden="false" customHeight="true" outlineLevel="0" collapsed="false"/>
    <row r="17229" customFormat="false" ht="15" hidden="false" customHeight="true" outlineLevel="0" collapsed="false"/>
    <row r="17230" customFormat="false" ht="15" hidden="false" customHeight="true" outlineLevel="0" collapsed="false"/>
    <row r="17231" customFormat="false" ht="15" hidden="false" customHeight="true" outlineLevel="0" collapsed="false"/>
    <row r="17232" customFormat="false" ht="15" hidden="false" customHeight="true" outlineLevel="0" collapsed="false"/>
    <row r="17233" customFormat="false" ht="15" hidden="false" customHeight="true" outlineLevel="0" collapsed="false"/>
    <row r="17234" customFormat="false" ht="15" hidden="false" customHeight="true" outlineLevel="0" collapsed="false"/>
    <row r="17235" customFormat="false" ht="15" hidden="false" customHeight="true" outlineLevel="0" collapsed="false"/>
    <row r="17236" customFormat="false" ht="15" hidden="false" customHeight="true" outlineLevel="0" collapsed="false"/>
    <row r="17237" customFormat="false" ht="15" hidden="false" customHeight="true" outlineLevel="0" collapsed="false"/>
    <row r="17238" customFormat="false" ht="15" hidden="false" customHeight="true" outlineLevel="0" collapsed="false"/>
    <row r="17239" customFormat="false" ht="15" hidden="false" customHeight="true" outlineLevel="0" collapsed="false"/>
    <row r="17240" customFormat="false" ht="15" hidden="false" customHeight="true" outlineLevel="0" collapsed="false"/>
    <row r="17241" customFormat="false" ht="15" hidden="false" customHeight="true" outlineLevel="0" collapsed="false"/>
    <row r="17242" customFormat="false" ht="15" hidden="false" customHeight="true" outlineLevel="0" collapsed="false"/>
    <row r="17243" customFormat="false" ht="15" hidden="false" customHeight="true" outlineLevel="0" collapsed="false"/>
    <row r="17244" customFormat="false" ht="15" hidden="false" customHeight="true" outlineLevel="0" collapsed="false"/>
    <row r="17245" customFormat="false" ht="15" hidden="false" customHeight="true" outlineLevel="0" collapsed="false"/>
    <row r="17246" customFormat="false" ht="15" hidden="false" customHeight="true" outlineLevel="0" collapsed="false"/>
    <row r="17247" customFormat="false" ht="15" hidden="false" customHeight="true" outlineLevel="0" collapsed="false"/>
    <row r="17248" customFormat="false" ht="15" hidden="false" customHeight="true" outlineLevel="0" collapsed="false"/>
    <row r="17249" customFormat="false" ht="15" hidden="false" customHeight="true" outlineLevel="0" collapsed="false"/>
    <row r="17250" customFormat="false" ht="15" hidden="false" customHeight="true" outlineLevel="0" collapsed="false"/>
    <row r="17251" customFormat="false" ht="15" hidden="false" customHeight="true" outlineLevel="0" collapsed="false"/>
    <row r="17252" customFormat="false" ht="15" hidden="false" customHeight="true" outlineLevel="0" collapsed="false"/>
    <row r="17253" customFormat="false" ht="15" hidden="false" customHeight="true" outlineLevel="0" collapsed="false"/>
    <row r="17254" customFormat="false" ht="15" hidden="false" customHeight="true" outlineLevel="0" collapsed="false"/>
    <row r="17255" customFormat="false" ht="15" hidden="false" customHeight="true" outlineLevel="0" collapsed="false"/>
    <row r="17256" customFormat="false" ht="15" hidden="false" customHeight="true" outlineLevel="0" collapsed="false"/>
    <row r="17257" customFormat="false" ht="15" hidden="false" customHeight="true" outlineLevel="0" collapsed="false"/>
    <row r="17258" customFormat="false" ht="15" hidden="false" customHeight="true" outlineLevel="0" collapsed="false"/>
    <row r="17259" customFormat="false" ht="15" hidden="false" customHeight="true" outlineLevel="0" collapsed="false"/>
    <row r="17260" customFormat="false" ht="15" hidden="false" customHeight="true" outlineLevel="0" collapsed="false"/>
    <row r="17261" customFormat="false" ht="15" hidden="false" customHeight="true" outlineLevel="0" collapsed="false"/>
    <row r="17262" customFormat="false" ht="15" hidden="false" customHeight="true" outlineLevel="0" collapsed="false"/>
    <row r="17263" customFormat="false" ht="15" hidden="false" customHeight="true" outlineLevel="0" collapsed="false"/>
    <row r="17264" customFormat="false" ht="15" hidden="false" customHeight="true" outlineLevel="0" collapsed="false"/>
    <row r="17265" customFormat="false" ht="15" hidden="false" customHeight="true" outlineLevel="0" collapsed="false"/>
    <row r="17266" customFormat="false" ht="15" hidden="false" customHeight="true" outlineLevel="0" collapsed="false"/>
    <row r="17267" customFormat="false" ht="15" hidden="false" customHeight="true" outlineLevel="0" collapsed="false"/>
    <row r="17268" customFormat="false" ht="15" hidden="false" customHeight="true" outlineLevel="0" collapsed="false"/>
    <row r="17269" customFormat="false" ht="15" hidden="false" customHeight="true" outlineLevel="0" collapsed="false"/>
    <row r="17270" customFormat="false" ht="15" hidden="false" customHeight="true" outlineLevel="0" collapsed="false"/>
    <row r="17271" customFormat="false" ht="15" hidden="false" customHeight="true" outlineLevel="0" collapsed="false"/>
    <row r="17272" customFormat="false" ht="15" hidden="false" customHeight="true" outlineLevel="0" collapsed="false"/>
    <row r="17273" customFormat="false" ht="15" hidden="false" customHeight="true" outlineLevel="0" collapsed="false"/>
    <row r="17274" customFormat="false" ht="15" hidden="false" customHeight="true" outlineLevel="0" collapsed="false"/>
    <row r="17275" customFormat="false" ht="15" hidden="false" customHeight="true" outlineLevel="0" collapsed="false"/>
    <row r="17276" customFormat="false" ht="15" hidden="false" customHeight="true" outlineLevel="0" collapsed="false"/>
    <row r="17277" customFormat="false" ht="15" hidden="false" customHeight="true" outlineLevel="0" collapsed="false"/>
    <row r="17278" customFormat="false" ht="15" hidden="false" customHeight="true" outlineLevel="0" collapsed="false"/>
    <row r="17279" customFormat="false" ht="15" hidden="false" customHeight="true" outlineLevel="0" collapsed="false"/>
    <row r="17280" customFormat="false" ht="15" hidden="false" customHeight="true" outlineLevel="0" collapsed="false"/>
    <row r="17281" customFormat="false" ht="15" hidden="false" customHeight="true" outlineLevel="0" collapsed="false"/>
    <row r="17282" customFormat="false" ht="15" hidden="false" customHeight="true" outlineLevel="0" collapsed="false"/>
    <row r="17283" customFormat="false" ht="15" hidden="false" customHeight="true" outlineLevel="0" collapsed="false"/>
    <row r="17284" customFormat="false" ht="15" hidden="false" customHeight="true" outlineLevel="0" collapsed="false"/>
    <row r="17285" customFormat="false" ht="15" hidden="false" customHeight="true" outlineLevel="0" collapsed="false"/>
    <row r="17286" customFormat="false" ht="15" hidden="false" customHeight="true" outlineLevel="0" collapsed="false"/>
    <row r="17287" customFormat="false" ht="15" hidden="false" customHeight="true" outlineLevel="0" collapsed="false"/>
    <row r="17288" customFormat="false" ht="15" hidden="false" customHeight="true" outlineLevel="0" collapsed="false"/>
    <row r="17289" customFormat="false" ht="15" hidden="false" customHeight="true" outlineLevel="0" collapsed="false"/>
    <row r="17290" customFormat="false" ht="15" hidden="false" customHeight="true" outlineLevel="0" collapsed="false"/>
    <row r="17291" customFormat="false" ht="15" hidden="false" customHeight="true" outlineLevel="0" collapsed="false"/>
    <row r="17292" customFormat="false" ht="15" hidden="false" customHeight="true" outlineLevel="0" collapsed="false"/>
    <row r="17293" customFormat="false" ht="15" hidden="false" customHeight="true" outlineLevel="0" collapsed="false"/>
    <row r="17294" customFormat="false" ht="15" hidden="false" customHeight="true" outlineLevel="0" collapsed="false"/>
    <row r="17295" customFormat="false" ht="15" hidden="false" customHeight="true" outlineLevel="0" collapsed="false"/>
    <row r="17296" customFormat="false" ht="15" hidden="false" customHeight="true" outlineLevel="0" collapsed="false"/>
    <row r="17297" customFormat="false" ht="15" hidden="false" customHeight="true" outlineLevel="0" collapsed="false"/>
    <row r="17298" customFormat="false" ht="15" hidden="false" customHeight="true" outlineLevel="0" collapsed="false"/>
    <row r="17299" customFormat="false" ht="15" hidden="false" customHeight="true" outlineLevel="0" collapsed="false"/>
    <row r="17300" customFormat="false" ht="15" hidden="false" customHeight="true" outlineLevel="0" collapsed="false"/>
    <row r="17301" customFormat="false" ht="15" hidden="false" customHeight="true" outlineLevel="0" collapsed="false"/>
    <row r="17302" customFormat="false" ht="15" hidden="false" customHeight="true" outlineLevel="0" collapsed="false"/>
    <row r="17303" customFormat="false" ht="15" hidden="false" customHeight="true" outlineLevel="0" collapsed="false"/>
    <row r="17304" customFormat="false" ht="15" hidden="false" customHeight="true" outlineLevel="0" collapsed="false"/>
    <row r="17305" customFormat="false" ht="15" hidden="false" customHeight="true" outlineLevel="0" collapsed="false"/>
    <row r="17306" customFormat="false" ht="15" hidden="false" customHeight="true" outlineLevel="0" collapsed="false"/>
    <row r="17307" customFormat="false" ht="15" hidden="false" customHeight="true" outlineLevel="0" collapsed="false"/>
    <row r="17308" customFormat="false" ht="15" hidden="false" customHeight="true" outlineLevel="0" collapsed="false"/>
    <row r="17309" customFormat="false" ht="15" hidden="false" customHeight="true" outlineLevel="0" collapsed="false"/>
    <row r="17310" customFormat="false" ht="15" hidden="false" customHeight="true" outlineLevel="0" collapsed="false"/>
    <row r="17311" customFormat="false" ht="15" hidden="false" customHeight="true" outlineLevel="0" collapsed="false"/>
    <row r="17312" customFormat="false" ht="15" hidden="false" customHeight="true" outlineLevel="0" collapsed="false"/>
    <row r="17313" customFormat="false" ht="15" hidden="false" customHeight="true" outlineLevel="0" collapsed="false"/>
    <row r="17314" customFormat="false" ht="15" hidden="false" customHeight="true" outlineLevel="0" collapsed="false"/>
    <row r="17315" customFormat="false" ht="15" hidden="false" customHeight="true" outlineLevel="0" collapsed="false"/>
    <row r="17316" customFormat="false" ht="15" hidden="false" customHeight="true" outlineLevel="0" collapsed="false"/>
    <row r="17317" customFormat="false" ht="15" hidden="false" customHeight="true" outlineLevel="0" collapsed="false"/>
    <row r="17318" customFormat="false" ht="15" hidden="false" customHeight="true" outlineLevel="0" collapsed="false"/>
    <row r="17319" customFormat="false" ht="15" hidden="false" customHeight="true" outlineLevel="0" collapsed="false"/>
    <row r="17320" customFormat="false" ht="15" hidden="false" customHeight="true" outlineLevel="0" collapsed="false"/>
    <row r="17321" customFormat="false" ht="15" hidden="false" customHeight="true" outlineLevel="0" collapsed="false"/>
    <row r="17322" customFormat="false" ht="15" hidden="false" customHeight="true" outlineLevel="0" collapsed="false"/>
    <row r="17323" customFormat="false" ht="15" hidden="false" customHeight="true" outlineLevel="0" collapsed="false"/>
    <row r="17324" customFormat="false" ht="15" hidden="false" customHeight="true" outlineLevel="0" collapsed="false"/>
    <row r="17325" customFormat="false" ht="15" hidden="false" customHeight="true" outlineLevel="0" collapsed="false"/>
    <row r="17326" customFormat="false" ht="15" hidden="false" customHeight="true" outlineLevel="0" collapsed="false"/>
    <row r="17327" customFormat="false" ht="15" hidden="false" customHeight="true" outlineLevel="0" collapsed="false"/>
    <row r="17328" customFormat="false" ht="15" hidden="false" customHeight="true" outlineLevel="0" collapsed="false"/>
    <row r="17329" customFormat="false" ht="15" hidden="false" customHeight="true" outlineLevel="0" collapsed="false"/>
    <row r="17330" customFormat="false" ht="15" hidden="false" customHeight="true" outlineLevel="0" collapsed="false"/>
    <row r="17331" customFormat="false" ht="15" hidden="false" customHeight="true" outlineLevel="0" collapsed="false"/>
    <row r="17332" customFormat="false" ht="15" hidden="false" customHeight="true" outlineLevel="0" collapsed="false"/>
    <row r="17333" customFormat="false" ht="15" hidden="false" customHeight="true" outlineLevel="0" collapsed="false"/>
    <row r="17334" customFormat="false" ht="15" hidden="false" customHeight="true" outlineLevel="0" collapsed="false"/>
    <row r="17335" customFormat="false" ht="15" hidden="false" customHeight="true" outlineLevel="0" collapsed="false"/>
    <row r="17336" customFormat="false" ht="15" hidden="false" customHeight="true" outlineLevel="0" collapsed="false"/>
    <row r="17337" customFormat="false" ht="15" hidden="false" customHeight="true" outlineLevel="0" collapsed="false"/>
    <row r="17338" customFormat="false" ht="15" hidden="false" customHeight="true" outlineLevel="0" collapsed="false"/>
    <row r="17339" customFormat="false" ht="15" hidden="false" customHeight="true" outlineLevel="0" collapsed="false"/>
    <row r="17340" customFormat="false" ht="15" hidden="false" customHeight="true" outlineLevel="0" collapsed="false"/>
    <row r="17341" customFormat="false" ht="15" hidden="false" customHeight="true" outlineLevel="0" collapsed="false"/>
    <row r="17342" customFormat="false" ht="15" hidden="false" customHeight="true" outlineLevel="0" collapsed="false"/>
    <row r="17343" customFormat="false" ht="15" hidden="false" customHeight="true" outlineLevel="0" collapsed="false"/>
    <row r="17344" customFormat="false" ht="15" hidden="false" customHeight="true" outlineLevel="0" collapsed="false"/>
    <row r="17345" customFormat="false" ht="15" hidden="false" customHeight="true" outlineLevel="0" collapsed="false"/>
    <row r="17346" customFormat="false" ht="15" hidden="false" customHeight="true" outlineLevel="0" collapsed="false"/>
    <row r="17347" customFormat="false" ht="15" hidden="false" customHeight="true" outlineLevel="0" collapsed="false"/>
    <row r="17348" customFormat="false" ht="15" hidden="false" customHeight="true" outlineLevel="0" collapsed="false"/>
    <row r="17349" customFormat="false" ht="15" hidden="false" customHeight="true" outlineLevel="0" collapsed="false"/>
    <row r="17350" customFormat="false" ht="15" hidden="false" customHeight="true" outlineLevel="0" collapsed="false"/>
    <row r="17351" customFormat="false" ht="15" hidden="false" customHeight="true" outlineLevel="0" collapsed="false"/>
    <row r="17352" customFormat="false" ht="15" hidden="false" customHeight="true" outlineLevel="0" collapsed="false"/>
    <row r="17353" customFormat="false" ht="15" hidden="false" customHeight="true" outlineLevel="0" collapsed="false"/>
    <row r="17354" customFormat="false" ht="15" hidden="false" customHeight="true" outlineLevel="0" collapsed="false"/>
    <row r="17355" customFormat="false" ht="15" hidden="false" customHeight="true" outlineLevel="0" collapsed="false"/>
    <row r="17356" customFormat="false" ht="15" hidden="false" customHeight="true" outlineLevel="0" collapsed="false"/>
    <row r="17357" customFormat="false" ht="15" hidden="false" customHeight="true" outlineLevel="0" collapsed="false"/>
    <row r="17358" customFormat="false" ht="15" hidden="false" customHeight="true" outlineLevel="0" collapsed="false"/>
    <row r="17359" customFormat="false" ht="15" hidden="false" customHeight="true" outlineLevel="0" collapsed="false"/>
    <row r="17360" customFormat="false" ht="15" hidden="false" customHeight="true" outlineLevel="0" collapsed="false"/>
    <row r="17361" customFormat="false" ht="15" hidden="false" customHeight="true" outlineLevel="0" collapsed="false"/>
    <row r="17362" customFormat="false" ht="15" hidden="false" customHeight="true" outlineLevel="0" collapsed="false"/>
    <row r="17363" customFormat="false" ht="15" hidden="false" customHeight="true" outlineLevel="0" collapsed="false"/>
    <row r="17364" customFormat="false" ht="15" hidden="false" customHeight="true" outlineLevel="0" collapsed="false"/>
    <row r="17365" customFormat="false" ht="15" hidden="false" customHeight="true" outlineLevel="0" collapsed="false"/>
    <row r="17366" customFormat="false" ht="15" hidden="false" customHeight="true" outlineLevel="0" collapsed="false"/>
    <row r="17367" customFormat="false" ht="15" hidden="false" customHeight="true" outlineLevel="0" collapsed="false"/>
    <row r="17368" customFormat="false" ht="15" hidden="false" customHeight="true" outlineLevel="0" collapsed="false"/>
    <row r="17369" customFormat="false" ht="15" hidden="false" customHeight="true" outlineLevel="0" collapsed="false"/>
    <row r="17370" customFormat="false" ht="15" hidden="false" customHeight="true" outlineLevel="0" collapsed="false"/>
    <row r="17371" customFormat="false" ht="15" hidden="false" customHeight="true" outlineLevel="0" collapsed="false"/>
    <row r="17372" customFormat="false" ht="15" hidden="false" customHeight="true" outlineLevel="0" collapsed="false"/>
    <row r="17373" customFormat="false" ht="15" hidden="false" customHeight="true" outlineLevel="0" collapsed="false"/>
    <row r="17374" customFormat="false" ht="15" hidden="false" customHeight="true" outlineLevel="0" collapsed="false"/>
    <row r="17375" customFormat="false" ht="15" hidden="false" customHeight="true" outlineLevel="0" collapsed="false"/>
    <row r="17376" customFormat="false" ht="15" hidden="false" customHeight="true" outlineLevel="0" collapsed="false"/>
    <row r="17377" customFormat="false" ht="15" hidden="false" customHeight="true" outlineLevel="0" collapsed="false"/>
    <row r="17378" customFormat="false" ht="15" hidden="false" customHeight="true" outlineLevel="0" collapsed="false"/>
    <row r="17379" customFormat="false" ht="15" hidden="false" customHeight="true" outlineLevel="0" collapsed="false"/>
    <row r="17380" customFormat="false" ht="15" hidden="false" customHeight="true" outlineLevel="0" collapsed="false"/>
    <row r="17381" customFormat="false" ht="15" hidden="false" customHeight="true" outlineLevel="0" collapsed="false"/>
    <row r="17382" customFormat="false" ht="15" hidden="false" customHeight="true" outlineLevel="0" collapsed="false"/>
    <row r="17383" customFormat="false" ht="15" hidden="false" customHeight="true" outlineLevel="0" collapsed="false"/>
    <row r="17384" customFormat="false" ht="15" hidden="false" customHeight="true" outlineLevel="0" collapsed="false"/>
    <row r="17385" customFormat="false" ht="15" hidden="false" customHeight="true" outlineLevel="0" collapsed="false"/>
    <row r="17386" customFormat="false" ht="15" hidden="false" customHeight="true" outlineLevel="0" collapsed="false"/>
    <row r="17387" customFormat="false" ht="15" hidden="false" customHeight="true" outlineLevel="0" collapsed="false"/>
    <row r="17388" customFormat="false" ht="15" hidden="false" customHeight="true" outlineLevel="0" collapsed="false"/>
    <row r="17389" customFormat="false" ht="15" hidden="false" customHeight="true" outlineLevel="0" collapsed="false"/>
    <row r="17390" customFormat="false" ht="15" hidden="false" customHeight="true" outlineLevel="0" collapsed="false"/>
    <row r="17391" customFormat="false" ht="15" hidden="false" customHeight="true" outlineLevel="0" collapsed="false"/>
    <row r="17392" customFormat="false" ht="15" hidden="false" customHeight="true" outlineLevel="0" collapsed="false"/>
    <row r="17393" customFormat="false" ht="15" hidden="false" customHeight="true" outlineLevel="0" collapsed="false"/>
    <row r="17394" customFormat="false" ht="15" hidden="false" customHeight="true" outlineLevel="0" collapsed="false"/>
    <row r="17395" customFormat="false" ht="15" hidden="false" customHeight="true" outlineLevel="0" collapsed="false"/>
    <row r="17396" customFormat="false" ht="15" hidden="false" customHeight="true" outlineLevel="0" collapsed="false"/>
    <row r="17397" customFormat="false" ht="15" hidden="false" customHeight="true" outlineLevel="0" collapsed="false"/>
    <row r="17398" customFormat="false" ht="15" hidden="false" customHeight="true" outlineLevel="0" collapsed="false"/>
    <row r="17399" customFormat="false" ht="15" hidden="false" customHeight="true" outlineLevel="0" collapsed="false"/>
    <row r="17400" customFormat="false" ht="15" hidden="false" customHeight="true" outlineLevel="0" collapsed="false"/>
    <row r="17401" customFormat="false" ht="15" hidden="false" customHeight="true" outlineLevel="0" collapsed="false"/>
    <row r="17402" customFormat="false" ht="15" hidden="false" customHeight="true" outlineLevel="0" collapsed="false"/>
    <row r="17403" customFormat="false" ht="15" hidden="false" customHeight="true" outlineLevel="0" collapsed="false"/>
    <row r="17404" customFormat="false" ht="15" hidden="false" customHeight="true" outlineLevel="0" collapsed="false"/>
    <row r="17405" customFormat="false" ht="15" hidden="false" customHeight="true" outlineLevel="0" collapsed="false"/>
    <row r="17406" customFormat="false" ht="15" hidden="false" customHeight="true" outlineLevel="0" collapsed="false"/>
    <row r="17407" customFormat="false" ht="15" hidden="false" customHeight="true" outlineLevel="0" collapsed="false"/>
    <row r="17408" customFormat="false" ht="15" hidden="false" customHeight="true" outlineLevel="0" collapsed="false"/>
    <row r="17409" customFormat="false" ht="15" hidden="false" customHeight="true" outlineLevel="0" collapsed="false"/>
    <row r="17410" customFormat="false" ht="15" hidden="false" customHeight="true" outlineLevel="0" collapsed="false"/>
    <row r="17411" customFormat="false" ht="15" hidden="false" customHeight="true" outlineLevel="0" collapsed="false"/>
    <row r="17412" customFormat="false" ht="15" hidden="false" customHeight="true" outlineLevel="0" collapsed="false"/>
    <row r="17413" customFormat="false" ht="15" hidden="false" customHeight="true" outlineLevel="0" collapsed="false"/>
    <row r="17414" customFormat="false" ht="15" hidden="false" customHeight="true" outlineLevel="0" collapsed="false"/>
    <row r="17415" customFormat="false" ht="15" hidden="false" customHeight="true" outlineLevel="0" collapsed="false"/>
    <row r="17416" customFormat="false" ht="15" hidden="false" customHeight="true" outlineLevel="0" collapsed="false"/>
    <row r="17417" customFormat="false" ht="15" hidden="false" customHeight="true" outlineLevel="0" collapsed="false"/>
    <row r="17418" customFormat="false" ht="15" hidden="false" customHeight="true" outlineLevel="0" collapsed="false"/>
    <row r="17419" customFormat="false" ht="15" hidden="false" customHeight="true" outlineLevel="0" collapsed="false"/>
    <row r="17420" customFormat="false" ht="15" hidden="false" customHeight="true" outlineLevel="0" collapsed="false"/>
    <row r="17421" customFormat="false" ht="15" hidden="false" customHeight="true" outlineLevel="0" collapsed="false"/>
    <row r="17422" customFormat="false" ht="15" hidden="false" customHeight="true" outlineLevel="0" collapsed="false"/>
    <row r="17423" customFormat="false" ht="15" hidden="false" customHeight="true" outlineLevel="0" collapsed="false"/>
    <row r="17424" customFormat="false" ht="15" hidden="false" customHeight="true" outlineLevel="0" collapsed="false"/>
    <row r="17425" customFormat="false" ht="15" hidden="false" customHeight="true" outlineLevel="0" collapsed="false"/>
    <row r="17426" customFormat="false" ht="15" hidden="false" customHeight="true" outlineLevel="0" collapsed="false"/>
    <row r="17427" customFormat="false" ht="15" hidden="false" customHeight="true" outlineLevel="0" collapsed="false"/>
    <row r="17428" customFormat="false" ht="15" hidden="false" customHeight="true" outlineLevel="0" collapsed="false"/>
    <row r="17429" customFormat="false" ht="15" hidden="false" customHeight="true" outlineLevel="0" collapsed="false"/>
    <row r="17430" customFormat="false" ht="15" hidden="false" customHeight="true" outlineLevel="0" collapsed="false"/>
    <row r="17431" customFormat="false" ht="15" hidden="false" customHeight="true" outlineLevel="0" collapsed="false"/>
    <row r="17432" customFormat="false" ht="15" hidden="false" customHeight="true" outlineLevel="0" collapsed="false"/>
    <row r="17433" customFormat="false" ht="15" hidden="false" customHeight="true" outlineLevel="0" collapsed="false"/>
    <row r="17434" customFormat="false" ht="15" hidden="false" customHeight="true" outlineLevel="0" collapsed="false"/>
    <row r="17435" customFormat="false" ht="15" hidden="false" customHeight="true" outlineLevel="0" collapsed="false"/>
    <row r="17436" customFormat="false" ht="15" hidden="false" customHeight="true" outlineLevel="0" collapsed="false"/>
    <row r="17437" customFormat="false" ht="15" hidden="false" customHeight="true" outlineLevel="0" collapsed="false"/>
    <row r="17438" customFormat="false" ht="15" hidden="false" customHeight="true" outlineLevel="0" collapsed="false"/>
    <row r="17439" customFormat="false" ht="15" hidden="false" customHeight="true" outlineLevel="0" collapsed="false"/>
    <row r="17440" customFormat="false" ht="15" hidden="false" customHeight="true" outlineLevel="0" collapsed="false"/>
    <row r="17441" customFormat="false" ht="15" hidden="false" customHeight="true" outlineLevel="0" collapsed="false"/>
    <row r="17442" customFormat="false" ht="15" hidden="false" customHeight="true" outlineLevel="0" collapsed="false"/>
    <row r="17443" customFormat="false" ht="15" hidden="false" customHeight="true" outlineLevel="0" collapsed="false"/>
    <row r="17444" customFormat="false" ht="15" hidden="false" customHeight="true" outlineLevel="0" collapsed="false"/>
    <row r="17445" customFormat="false" ht="15" hidden="false" customHeight="true" outlineLevel="0" collapsed="false"/>
    <row r="17446" customFormat="false" ht="15" hidden="false" customHeight="true" outlineLevel="0" collapsed="false"/>
    <row r="17447" customFormat="false" ht="15" hidden="false" customHeight="true" outlineLevel="0" collapsed="false"/>
    <row r="17448" customFormat="false" ht="15" hidden="false" customHeight="true" outlineLevel="0" collapsed="false"/>
    <row r="17449" customFormat="false" ht="15" hidden="false" customHeight="true" outlineLevel="0" collapsed="false"/>
    <row r="17450" customFormat="false" ht="15" hidden="false" customHeight="true" outlineLevel="0" collapsed="false"/>
    <row r="17451" customFormat="false" ht="15" hidden="false" customHeight="true" outlineLevel="0" collapsed="false"/>
    <row r="17452" customFormat="false" ht="15" hidden="false" customHeight="true" outlineLevel="0" collapsed="false"/>
    <row r="17453" customFormat="false" ht="15" hidden="false" customHeight="true" outlineLevel="0" collapsed="false"/>
    <row r="17454" customFormat="false" ht="15" hidden="false" customHeight="true" outlineLevel="0" collapsed="false"/>
    <row r="17455" customFormat="false" ht="15" hidden="false" customHeight="true" outlineLevel="0" collapsed="false"/>
    <row r="17456" customFormat="false" ht="15" hidden="false" customHeight="true" outlineLevel="0" collapsed="false"/>
    <row r="17457" customFormat="false" ht="15" hidden="false" customHeight="true" outlineLevel="0" collapsed="false"/>
    <row r="17458" customFormat="false" ht="15" hidden="false" customHeight="true" outlineLevel="0" collapsed="false"/>
    <row r="17459" customFormat="false" ht="15" hidden="false" customHeight="true" outlineLevel="0" collapsed="false"/>
    <row r="17460" customFormat="false" ht="15" hidden="false" customHeight="true" outlineLevel="0" collapsed="false"/>
    <row r="17461" customFormat="false" ht="15" hidden="false" customHeight="true" outlineLevel="0" collapsed="false"/>
    <row r="17462" customFormat="false" ht="15" hidden="false" customHeight="true" outlineLevel="0" collapsed="false"/>
    <row r="17463" customFormat="false" ht="15" hidden="false" customHeight="true" outlineLevel="0" collapsed="false"/>
    <row r="17464" customFormat="false" ht="15" hidden="false" customHeight="true" outlineLevel="0" collapsed="false"/>
    <row r="17465" customFormat="false" ht="15" hidden="false" customHeight="true" outlineLevel="0" collapsed="false"/>
    <row r="17466" customFormat="false" ht="15" hidden="false" customHeight="true" outlineLevel="0" collapsed="false"/>
    <row r="17467" customFormat="false" ht="15" hidden="false" customHeight="true" outlineLevel="0" collapsed="false"/>
    <row r="17468" customFormat="false" ht="15" hidden="false" customHeight="true" outlineLevel="0" collapsed="false"/>
    <row r="17469" customFormat="false" ht="15" hidden="false" customHeight="true" outlineLevel="0" collapsed="false"/>
    <row r="17470" customFormat="false" ht="15" hidden="false" customHeight="true" outlineLevel="0" collapsed="false"/>
    <row r="17471" customFormat="false" ht="15" hidden="false" customHeight="true" outlineLevel="0" collapsed="false"/>
    <row r="17472" customFormat="false" ht="15" hidden="false" customHeight="true" outlineLevel="0" collapsed="false"/>
    <row r="17473" customFormat="false" ht="15" hidden="false" customHeight="true" outlineLevel="0" collapsed="false"/>
    <row r="17474" customFormat="false" ht="15" hidden="false" customHeight="true" outlineLevel="0" collapsed="false"/>
    <row r="17475" customFormat="false" ht="15" hidden="false" customHeight="true" outlineLevel="0" collapsed="false"/>
    <row r="17476" customFormat="false" ht="15" hidden="false" customHeight="true" outlineLevel="0" collapsed="false"/>
    <row r="17477" customFormat="false" ht="15" hidden="false" customHeight="true" outlineLevel="0" collapsed="false"/>
    <row r="17478" customFormat="false" ht="15" hidden="false" customHeight="true" outlineLevel="0" collapsed="false"/>
    <row r="17479" customFormat="false" ht="15" hidden="false" customHeight="true" outlineLevel="0" collapsed="false"/>
    <row r="17480" customFormat="false" ht="15" hidden="false" customHeight="true" outlineLevel="0" collapsed="false"/>
    <row r="17481" customFormat="false" ht="15" hidden="false" customHeight="true" outlineLevel="0" collapsed="false"/>
    <row r="17482" customFormat="false" ht="15" hidden="false" customHeight="true" outlineLevel="0" collapsed="false"/>
    <row r="17483" customFormat="false" ht="15" hidden="false" customHeight="true" outlineLevel="0" collapsed="false"/>
    <row r="17484" customFormat="false" ht="15" hidden="false" customHeight="true" outlineLevel="0" collapsed="false"/>
    <row r="17485" customFormat="false" ht="15" hidden="false" customHeight="true" outlineLevel="0" collapsed="false"/>
    <row r="17486" customFormat="false" ht="15" hidden="false" customHeight="true" outlineLevel="0" collapsed="false"/>
    <row r="17487" customFormat="false" ht="15" hidden="false" customHeight="true" outlineLevel="0" collapsed="false"/>
    <row r="17488" customFormat="false" ht="15" hidden="false" customHeight="true" outlineLevel="0" collapsed="false"/>
    <row r="17489" customFormat="false" ht="15" hidden="false" customHeight="true" outlineLevel="0" collapsed="false"/>
    <row r="17490" customFormat="false" ht="15" hidden="false" customHeight="true" outlineLevel="0" collapsed="false"/>
    <row r="17491" customFormat="false" ht="15" hidden="false" customHeight="true" outlineLevel="0" collapsed="false"/>
    <row r="17492" customFormat="false" ht="15" hidden="false" customHeight="true" outlineLevel="0" collapsed="false"/>
    <row r="17493" customFormat="false" ht="15" hidden="false" customHeight="true" outlineLevel="0" collapsed="false"/>
    <row r="17494" customFormat="false" ht="15" hidden="false" customHeight="true" outlineLevel="0" collapsed="false"/>
    <row r="17495" customFormat="false" ht="15" hidden="false" customHeight="true" outlineLevel="0" collapsed="false"/>
    <row r="17496" customFormat="false" ht="15" hidden="false" customHeight="true" outlineLevel="0" collapsed="false"/>
    <row r="17497" customFormat="false" ht="15" hidden="false" customHeight="true" outlineLevel="0" collapsed="false"/>
    <row r="17498" customFormat="false" ht="15" hidden="false" customHeight="true" outlineLevel="0" collapsed="false"/>
    <row r="17499" customFormat="false" ht="15" hidden="false" customHeight="true" outlineLevel="0" collapsed="false"/>
    <row r="17500" customFormat="false" ht="15" hidden="false" customHeight="true" outlineLevel="0" collapsed="false"/>
    <row r="17501" customFormat="false" ht="15" hidden="false" customHeight="true" outlineLevel="0" collapsed="false"/>
    <row r="17502" customFormat="false" ht="15" hidden="false" customHeight="true" outlineLevel="0" collapsed="false"/>
    <row r="17503" customFormat="false" ht="15" hidden="false" customHeight="true" outlineLevel="0" collapsed="false"/>
    <row r="17504" customFormat="false" ht="15" hidden="false" customHeight="true" outlineLevel="0" collapsed="false"/>
    <row r="17505" customFormat="false" ht="15" hidden="false" customHeight="true" outlineLevel="0" collapsed="false"/>
    <row r="17506" customFormat="false" ht="15" hidden="false" customHeight="true" outlineLevel="0" collapsed="false"/>
    <row r="17507" customFormat="false" ht="15" hidden="false" customHeight="true" outlineLevel="0" collapsed="false"/>
    <row r="17508" customFormat="false" ht="15" hidden="false" customHeight="true" outlineLevel="0" collapsed="false"/>
    <row r="17509" customFormat="false" ht="15" hidden="false" customHeight="true" outlineLevel="0" collapsed="false"/>
    <row r="17510" customFormat="false" ht="15" hidden="false" customHeight="true" outlineLevel="0" collapsed="false"/>
    <row r="17511" customFormat="false" ht="15" hidden="false" customHeight="true" outlineLevel="0" collapsed="false"/>
    <row r="17512" customFormat="false" ht="15" hidden="false" customHeight="true" outlineLevel="0" collapsed="false"/>
    <row r="17513" customFormat="false" ht="15" hidden="false" customHeight="true" outlineLevel="0" collapsed="false"/>
    <row r="17514" customFormat="false" ht="15" hidden="false" customHeight="true" outlineLevel="0" collapsed="false"/>
    <row r="17515" customFormat="false" ht="15" hidden="false" customHeight="true" outlineLevel="0" collapsed="false"/>
    <row r="17516" customFormat="false" ht="15" hidden="false" customHeight="true" outlineLevel="0" collapsed="false"/>
    <row r="17517" customFormat="false" ht="15" hidden="false" customHeight="true" outlineLevel="0" collapsed="false"/>
    <row r="17518" customFormat="false" ht="15" hidden="false" customHeight="true" outlineLevel="0" collapsed="false"/>
    <row r="17519" customFormat="false" ht="15" hidden="false" customHeight="true" outlineLevel="0" collapsed="false"/>
    <row r="17520" customFormat="false" ht="15" hidden="false" customHeight="true" outlineLevel="0" collapsed="false"/>
    <row r="17521" customFormat="false" ht="15" hidden="false" customHeight="true" outlineLevel="0" collapsed="false"/>
    <row r="17522" customFormat="false" ht="15" hidden="false" customHeight="true" outlineLevel="0" collapsed="false"/>
    <row r="17523" customFormat="false" ht="15" hidden="false" customHeight="true" outlineLevel="0" collapsed="false"/>
    <row r="17524" customFormat="false" ht="15" hidden="false" customHeight="true" outlineLevel="0" collapsed="false"/>
    <row r="17525" customFormat="false" ht="15" hidden="false" customHeight="true" outlineLevel="0" collapsed="false"/>
    <row r="17526" customFormat="false" ht="15" hidden="false" customHeight="true" outlineLevel="0" collapsed="false"/>
    <row r="17527" customFormat="false" ht="15" hidden="false" customHeight="true" outlineLevel="0" collapsed="false"/>
    <row r="17528" customFormat="false" ht="15" hidden="false" customHeight="true" outlineLevel="0" collapsed="false"/>
    <row r="17529" customFormat="false" ht="15" hidden="false" customHeight="true" outlineLevel="0" collapsed="false"/>
    <row r="17530" customFormat="false" ht="15" hidden="false" customHeight="true" outlineLevel="0" collapsed="false"/>
    <row r="17531" customFormat="false" ht="15" hidden="false" customHeight="true" outlineLevel="0" collapsed="false"/>
    <row r="17532" customFormat="false" ht="15" hidden="false" customHeight="true" outlineLevel="0" collapsed="false"/>
    <row r="17533" customFormat="false" ht="15" hidden="false" customHeight="true" outlineLevel="0" collapsed="false"/>
    <row r="17534" customFormat="false" ht="15" hidden="false" customHeight="true" outlineLevel="0" collapsed="false"/>
    <row r="17535" customFormat="false" ht="15" hidden="false" customHeight="true" outlineLevel="0" collapsed="false"/>
    <row r="17536" customFormat="false" ht="15" hidden="false" customHeight="true" outlineLevel="0" collapsed="false"/>
    <row r="17537" customFormat="false" ht="15" hidden="false" customHeight="true" outlineLevel="0" collapsed="false"/>
    <row r="17538" customFormat="false" ht="15" hidden="false" customHeight="true" outlineLevel="0" collapsed="false"/>
    <row r="17539" customFormat="false" ht="15" hidden="false" customHeight="true" outlineLevel="0" collapsed="false"/>
    <row r="17540" customFormat="false" ht="15" hidden="false" customHeight="true" outlineLevel="0" collapsed="false"/>
    <row r="17541" customFormat="false" ht="15" hidden="false" customHeight="true" outlineLevel="0" collapsed="false"/>
    <row r="17542" customFormat="false" ht="15" hidden="false" customHeight="true" outlineLevel="0" collapsed="false"/>
    <row r="17543" customFormat="false" ht="15" hidden="false" customHeight="true" outlineLevel="0" collapsed="false"/>
    <row r="17544" customFormat="false" ht="15" hidden="false" customHeight="true" outlineLevel="0" collapsed="false"/>
    <row r="17545" customFormat="false" ht="15" hidden="false" customHeight="true" outlineLevel="0" collapsed="false"/>
    <row r="17546" customFormat="false" ht="15" hidden="false" customHeight="true" outlineLevel="0" collapsed="false"/>
    <row r="17547" customFormat="false" ht="15" hidden="false" customHeight="true" outlineLevel="0" collapsed="false"/>
    <row r="17548" customFormat="false" ht="15" hidden="false" customHeight="true" outlineLevel="0" collapsed="false"/>
    <row r="17549" customFormat="false" ht="15" hidden="false" customHeight="true" outlineLevel="0" collapsed="false"/>
    <row r="17550" customFormat="false" ht="15" hidden="false" customHeight="true" outlineLevel="0" collapsed="false"/>
    <row r="17551" customFormat="false" ht="15" hidden="false" customHeight="true" outlineLevel="0" collapsed="false"/>
    <row r="17552" customFormat="false" ht="15" hidden="false" customHeight="true" outlineLevel="0" collapsed="false"/>
    <row r="17553" customFormat="false" ht="15" hidden="false" customHeight="true" outlineLevel="0" collapsed="false"/>
    <row r="17554" customFormat="false" ht="15" hidden="false" customHeight="true" outlineLevel="0" collapsed="false"/>
    <row r="17555" customFormat="false" ht="15" hidden="false" customHeight="true" outlineLevel="0" collapsed="false"/>
    <row r="17556" customFormat="false" ht="15" hidden="false" customHeight="true" outlineLevel="0" collapsed="false"/>
    <row r="17557" customFormat="false" ht="15" hidden="false" customHeight="true" outlineLevel="0" collapsed="false"/>
    <row r="17558" customFormat="false" ht="15" hidden="false" customHeight="true" outlineLevel="0" collapsed="false"/>
    <row r="17559" customFormat="false" ht="15" hidden="false" customHeight="true" outlineLevel="0" collapsed="false"/>
    <row r="17560" customFormat="false" ht="15" hidden="false" customHeight="true" outlineLevel="0" collapsed="false"/>
    <row r="17561" customFormat="false" ht="15" hidden="false" customHeight="true" outlineLevel="0" collapsed="false"/>
    <row r="17562" customFormat="false" ht="15" hidden="false" customHeight="true" outlineLevel="0" collapsed="false"/>
    <row r="17563" customFormat="false" ht="15" hidden="false" customHeight="true" outlineLevel="0" collapsed="false"/>
    <row r="17564" customFormat="false" ht="15" hidden="false" customHeight="true" outlineLevel="0" collapsed="false"/>
    <row r="17565" customFormat="false" ht="15" hidden="false" customHeight="true" outlineLevel="0" collapsed="false"/>
    <row r="17566" customFormat="false" ht="15" hidden="false" customHeight="true" outlineLevel="0" collapsed="false"/>
    <row r="17567" customFormat="false" ht="15" hidden="false" customHeight="true" outlineLevel="0" collapsed="false"/>
    <row r="17568" customFormat="false" ht="15" hidden="false" customHeight="true" outlineLevel="0" collapsed="false"/>
    <row r="17569" customFormat="false" ht="15" hidden="false" customHeight="true" outlineLevel="0" collapsed="false"/>
    <row r="17570" customFormat="false" ht="15" hidden="false" customHeight="true" outlineLevel="0" collapsed="false"/>
    <row r="17571" customFormat="false" ht="15" hidden="false" customHeight="true" outlineLevel="0" collapsed="false"/>
    <row r="17572" customFormat="false" ht="15" hidden="false" customHeight="true" outlineLevel="0" collapsed="false"/>
    <row r="17573" customFormat="false" ht="15" hidden="false" customHeight="true" outlineLevel="0" collapsed="false"/>
    <row r="17574" customFormat="false" ht="15" hidden="false" customHeight="true" outlineLevel="0" collapsed="false"/>
    <row r="17575" customFormat="false" ht="15" hidden="false" customHeight="true" outlineLevel="0" collapsed="false"/>
    <row r="17576" customFormat="false" ht="15" hidden="false" customHeight="true" outlineLevel="0" collapsed="false"/>
    <row r="17577" customFormat="false" ht="15" hidden="false" customHeight="true" outlineLevel="0" collapsed="false"/>
    <row r="17578" customFormat="false" ht="15" hidden="false" customHeight="true" outlineLevel="0" collapsed="false"/>
    <row r="17579" customFormat="false" ht="15" hidden="false" customHeight="true" outlineLevel="0" collapsed="false"/>
    <row r="17580" customFormat="false" ht="15" hidden="false" customHeight="true" outlineLevel="0" collapsed="false"/>
    <row r="17581" customFormat="false" ht="15" hidden="false" customHeight="true" outlineLevel="0" collapsed="false"/>
    <row r="17582" customFormat="false" ht="15" hidden="false" customHeight="true" outlineLevel="0" collapsed="false"/>
    <row r="17583" customFormat="false" ht="15" hidden="false" customHeight="true" outlineLevel="0" collapsed="false"/>
    <row r="17584" customFormat="false" ht="15" hidden="false" customHeight="true" outlineLevel="0" collapsed="false"/>
    <row r="17585" customFormat="false" ht="15" hidden="false" customHeight="true" outlineLevel="0" collapsed="false"/>
    <row r="17586" customFormat="false" ht="15" hidden="false" customHeight="true" outlineLevel="0" collapsed="false"/>
    <row r="17587" customFormat="false" ht="15" hidden="false" customHeight="true" outlineLevel="0" collapsed="false"/>
    <row r="17588" customFormat="false" ht="15" hidden="false" customHeight="true" outlineLevel="0" collapsed="false"/>
    <row r="17589" customFormat="false" ht="15" hidden="false" customHeight="true" outlineLevel="0" collapsed="false"/>
    <row r="17590" customFormat="false" ht="15" hidden="false" customHeight="true" outlineLevel="0" collapsed="false"/>
    <row r="17591" customFormat="false" ht="15" hidden="false" customHeight="true" outlineLevel="0" collapsed="false"/>
    <row r="17592" customFormat="false" ht="15" hidden="false" customHeight="true" outlineLevel="0" collapsed="false"/>
    <row r="17593" customFormat="false" ht="15" hidden="false" customHeight="true" outlineLevel="0" collapsed="false"/>
    <row r="17594" customFormat="false" ht="15" hidden="false" customHeight="true" outlineLevel="0" collapsed="false"/>
    <row r="17595" customFormat="false" ht="15" hidden="false" customHeight="true" outlineLevel="0" collapsed="false"/>
    <row r="17596" customFormat="false" ht="15" hidden="false" customHeight="true" outlineLevel="0" collapsed="false"/>
    <row r="17597" customFormat="false" ht="15" hidden="false" customHeight="true" outlineLevel="0" collapsed="false"/>
    <row r="17598" customFormat="false" ht="15" hidden="false" customHeight="true" outlineLevel="0" collapsed="false"/>
    <row r="17599" customFormat="false" ht="15" hidden="false" customHeight="true" outlineLevel="0" collapsed="false"/>
    <row r="17600" customFormat="false" ht="15" hidden="false" customHeight="true" outlineLevel="0" collapsed="false"/>
    <row r="17601" customFormat="false" ht="15" hidden="false" customHeight="true" outlineLevel="0" collapsed="false"/>
    <row r="17602" customFormat="false" ht="15" hidden="false" customHeight="true" outlineLevel="0" collapsed="false"/>
    <row r="17603" customFormat="false" ht="15" hidden="false" customHeight="true" outlineLevel="0" collapsed="false"/>
    <row r="17604" customFormat="false" ht="15" hidden="false" customHeight="true" outlineLevel="0" collapsed="false"/>
    <row r="17605" customFormat="false" ht="15" hidden="false" customHeight="true" outlineLevel="0" collapsed="false"/>
    <row r="17606" customFormat="false" ht="15" hidden="false" customHeight="true" outlineLevel="0" collapsed="false"/>
    <row r="17607" customFormat="false" ht="15" hidden="false" customHeight="true" outlineLevel="0" collapsed="false"/>
    <row r="17608" customFormat="false" ht="15" hidden="false" customHeight="true" outlineLevel="0" collapsed="false"/>
    <row r="17609" customFormat="false" ht="15" hidden="false" customHeight="true" outlineLevel="0" collapsed="false"/>
    <row r="17610" customFormat="false" ht="15" hidden="false" customHeight="true" outlineLevel="0" collapsed="false"/>
    <row r="17611" customFormat="false" ht="15" hidden="false" customHeight="true" outlineLevel="0" collapsed="false"/>
    <row r="17612" customFormat="false" ht="15" hidden="false" customHeight="true" outlineLevel="0" collapsed="false"/>
    <row r="17613" customFormat="false" ht="15" hidden="false" customHeight="true" outlineLevel="0" collapsed="false"/>
    <row r="17614" customFormat="false" ht="15" hidden="false" customHeight="true" outlineLevel="0" collapsed="false"/>
    <row r="17615" customFormat="false" ht="15" hidden="false" customHeight="true" outlineLevel="0" collapsed="false"/>
    <row r="17616" customFormat="false" ht="15" hidden="false" customHeight="true" outlineLevel="0" collapsed="false"/>
    <row r="17617" customFormat="false" ht="15" hidden="false" customHeight="true" outlineLevel="0" collapsed="false"/>
    <row r="17618" customFormat="false" ht="15" hidden="false" customHeight="true" outlineLevel="0" collapsed="false"/>
    <row r="17619" customFormat="false" ht="15" hidden="false" customHeight="true" outlineLevel="0" collapsed="false"/>
    <row r="17620" customFormat="false" ht="15" hidden="false" customHeight="true" outlineLevel="0" collapsed="false"/>
    <row r="17621" customFormat="false" ht="15" hidden="false" customHeight="true" outlineLevel="0" collapsed="false"/>
    <row r="17622" customFormat="false" ht="15" hidden="false" customHeight="true" outlineLevel="0" collapsed="false"/>
    <row r="17623" customFormat="false" ht="15" hidden="false" customHeight="true" outlineLevel="0" collapsed="false"/>
    <row r="17624" customFormat="false" ht="15" hidden="false" customHeight="true" outlineLevel="0" collapsed="false"/>
    <row r="17625" customFormat="false" ht="15" hidden="false" customHeight="true" outlineLevel="0" collapsed="false"/>
    <row r="17626" customFormat="false" ht="15" hidden="false" customHeight="true" outlineLevel="0" collapsed="false"/>
    <row r="17627" customFormat="false" ht="15" hidden="false" customHeight="true" outlineLevel="0" collapsed="false"/>
    <row r="17628" customFormat="false" ht="15" hidden="false" customHeight="true" outlineLevel="0" collapsed="false"/>
    <row r="17629" customFormat="false" ht="15" hidden="false" customHeight="true" outlineLevel="0" collapsed="false"/>
    <row r="17630" customFormat="false" ht="15" hidden="false" customHeight="true" outlineLevel="0" collapsed="false"/>
    <row r="17631" customFormat="false" ht="15" hidden="false" customHeight="true" outlineLevel="0" collapsed="false"/>
    <row r="17632" customFormat="false" ht="15" hidden="false" customHeight="true" outlineLevel="0" collapsed="false"/>
    <row r="17633" customFormat="false" ht="15" hidden="false" customHeight="true" outlineLevel="0" collapsed="false"/>
    <row r="17634" customFormat="false" ht="15" hidden="false" customHeight="true" outlineLevel="0" collapsed="false"/>
    <row r="17635" customFormat="false" ht="15" hidden="false" customHeight="true" outlineLevel="0" collapsed="false"/>
    <row r="17636" customFormat="false" ht="15" hidden="false" customHeight="true" outlineLevel="0" collapsed="false"/>
    <row r="17637" customFormat="false" ht="15" hidden="false" customHeight="true" outlineLevel="0" collapsed="false"/>
    <row r="17638" customFormat="false" ht="15" hidden="false" customHeight="true" outlineLevel="0" collapsed="false"/>
    <row r="17639" customFormat="false" ht="15" hidden="false" customHeight="true" outlineLevel="0" collapsed="false"/>
    <row r="17640" customFormat="false" ht="15" hidden="false" customHeight="true" outlineLevel="0" collapsed="false"/>
    <row r="17641" customFormat="false" ht="15" hidden="false" customHeight="true" outlineLevel="0" collapsed="false"/>
    <row r="17642" customFormat="false" ht="15" hidden="false" customHeight="true" outlineLevel="0" collapsed="false"/>
    <row r="17643" customFormat="false" ht="15" hidden="false" customHeight="true" outlineLevel="0" collapsed="false"/>
    <row r="17644" customFormat="false" ht="15" hidden="false" customHeight="true" outlineLevel="0" collapsed="false"/>
    <row r="17645" customFormat="false" ht="15" hidden="false" customHeight="true" outlineLevel="0" collapsed="false"/>
    <row r="17646" customFormat="false" ht="15" hidden="false" customHeight="true" outlineLevel="0" collapsed="false"/>
    <row r="17647" customFormat="false" ht="15" hidden="false" customHeight="true" outlineLevel="0" collapsed="false"/>
    <row r="17648" customFormat="false" ht="15" hidden="false" customHeight="true" outlineLevel="0" collapsed="false"/>
    <row r="17649" customFormat="false" ht="15" hidden="false" customHeight="true" outlineLevel="0" collapsed="false"/>
    <row r="17650" customFormat="false" ht="15" hidden="false" customHeight="true" outlineLevel="0" collapsed="false"/>
    <row r="17651" customFormat="false" ht="15" hidden="false" customHeight="true" outlineLevel="0" collapsed="false"/>
    <row r="17652" customFormat="false" ht="15" hidden="false" customHeight="true" outlineLevel="0" collapsed="false"/>
    <row r="17653" customFormat="false" ht="15" hidden="false" customHeight="true" outlineLevel="0" collapsed="false"/>
    <row r="17654" customFormat="false" ht="15" hidden="false" customHeight="true" outlineLevel="0" collapsed="false"/>
    <row r="17655" customFormat="false" ht="15" hidden="false" customHeight="true" outlineLevel="0" collapsed="false"/>
    <row r="17656" customFormat="false" ht="15" hidden="false" customHeight="true" outlineLevel="0" collapsed="false"/>
    <row r="17657" customFormat="false" ht="15" hidden="false" customHeight="true" outlineLevel="0" collapsed="false"/>
    <row r="17658" customFormat="false" ht="15" hidden="false" customHeight="true" outlineLevel="0" collapsed="false"/>
    <row r="17659" customFormat="false" ht="15" hidden="false" customHeight="true" outlineLevel="0" collapsed="false"/>
    <row r="17660" customFormat="false" ht="15" hidden="false" customHeight="true" outlineLevel="0" collapsed="false"/>
    <row r="17661" customFormat="false" ht="15" hidden="false" customHeight="true" outlineLevel="0" collapsed="false"/>
    <row r="17662" customFormat="false" ht="15" hidden="false" customHeight="true" outlineLevel="0" collapsed="false"/>
    <row r="17663" customFormat="false" ht="15" hidden="false" customHeight="true" outlineLevel="0" collapsed="false"/>
    <row r="17664" customFormat="false" ht="15" hidden="false" customHeight="true" outlineLevel="0" collapsed="false"/>
    <row r="17665" customFormat="false" ht="15" hidden="false" customHeight="true" outlineLevel="0" collapsed="false"/>
    <row r="17666" customFormat="false" ht="15" hidden="false" customHeight="true" outlineLevel="0" collapsed="false"/>
    <row r="17667" customFormat="false" ht="15" hidden="false" customHeight="true" outlineLevel="0" collapsed="false"/>
    <row r="17668" customFormat="false" ht="15" hidden="false" customHeight="true" outlineLevel="0" collapsed="false"/>
    <row r="17669" customFormat="false" ht="15" hidden="false" customHeight="true" outlineLevel="0" collapsed="false"/>
    <row r="17670" customFormat="false" ht="15" hidden="false" customHeight="true" outlineLevel="0" collapsed="false"/>
    <row r="17671" customFormat="false" ht="15" hidden="false" customHeight="true" outlineLevel="0" collapsed="false"/>
    <row r="17672" customFormat="false" ht="15" hidden="false" customHeight="true" outlineLevel="0" collapsed="false"/>
    <row r="17673" customFormat="false" ht="15" hidden="false" customHeight="true" outlineLevel="0" collapsed="false"/>
    <row r="17674" customFormat="false" ht="15" hidden="false" customHeight="true" outlineLevel="0" collapsed="false"/>
    <row r="17675" customFormat="false" ht="15" hidden="false" customHeight="true" outlineLevel="0" collapsed="false"/>
    <row r="17676" customFormat="false" ht="15" hidden="false" customHeight="true" outlineLevel="0" collapsed="false"/>
    <row r="17677" customFormat="false" ht="15" hidden="false" customHeight="true" outlineLevel="0" collapsed="false"/>
    <row r="17678" customFormat="false" ht="15" hidden="false" customHeight="true" outlineLevel="0" collapsed="false"/>
    <row r="17679" customFormat="false" ht="15" hidden="false" customHeight="true" outlineLevel="0" collapsed="false"/>
    <row r="17680" customFormat="false" ht="15" hidden="false" customHeight="true" outlineLevel="0" collapsed="false"/>
    <row r="17681" customFormat="false" ht="15" hidden="false" customHeight="true" outlineLevel="0" collapsed="false"/>
    <row r="17682" customFormat="false" ht="15" hidden="false" customHeight="true" outlineLevel="0" collapsed="false"/>
    <row r="17683" customFormat="false" ht="15" hidden="false" customHeight="true" outlineLevel="0" collapsed="false"/>
    <row r="17684" customFormat="false" ht="15" hidden="false" customHeight="true" outlineLevel="0" collapsed="false"/>
    <row r="17685" customFormat="false" ht="15" hidden="false" customHeight="true" outlineLevel="0" collapsed="false"/>
    <row r="17686" customFormat="false" ht="15" hidden="false" customHeight="true" outlineLevel="0" collapsed="false"/>
    <row r="17687" customFormat="false" ht="15" hidden="false" customHeight="true" outlineLevel="0" collapsed="false"/>
    <row r="17688" customFormat="false" ht="15" hidden="false" customHeight="true" outlineLevel="0" collapsed="false"/>
    <row r="17689" customFormat="false" ht="15" hidden="false" customHeight="true" outlineLevel="0" collapsed="false"/>
    <row r="17690" customFormat="false" ht="15" hidden="false" customHeight="true" outlineLevel="0" collapsed="false"/>
    <row r="17691" customFormat="false" ht="15" hidden="false" customHeight="true" outlineLevel="0" collapsed="false"/>
    <row r="17692" customFormat="false" ht="15" hidden="false" customHeight="true" outlineLevel="0" collapsed="false"/>
    <row r="17693" customFormat="false" ht="15" hidden="false" customHeight="true" outlineLevel="0" collapsed="false"/>
    <row r="17694" customFormat="false" ht="15" hidden="false" customHeight="true" outlineLevel="0" collapsed="false"/>
    <row r="17695" customFormat="false" ht="15" hidden="false" customHeight="true" outlineLevel="0" collapsed="false"/>
    <row r="17696" customFormat="false" ht="15" hidden="false" customHeight="true" outlineLevel="0" collapsed="false"/>
    <row r="17697" customFormat="false" ht="15" hidden="false" customHeight="true" outlineLevel="0" collapsed="false"/>
    <row r="17698" customFormat="false" ht="15" hidden="false" customHeight="true" outlineLevel="0" collapsed="false"/>
    <row r="17699" customFormat="false" ht="15" hidden="false" customHeight="true" outlineLevel="0" collapsed="false"/>
    <row r="17700" customFormat="false" ht="15" hidden="false" customHeight="true" outlineLevel="0" collapsed="false"/>
    <row r="17701" customFormat="false" ht="15" hidden="false" customHeight="true" outlineLevel="0" collapsed="false"/>
    <row r="17702" customFormat="false" ht="15" hidden="false" customHeight="true" outlineLevel="0" collapsed="false"/>
    <row r="17703" customFormat="false" ht="15" hidden="false" customHeight="true" outlineLevel="0" collapsed="false"/>
    <row r="17704" customFormat="false" ht="15" hidden="false" customHeight="true" outlineLevel="0" collapsed="false"/>
    <row r="17705" customFormat="false" ht="15" hidden="false" customHeight="true" outlineLevel="0" collapsed="false"/>
    <row r="17706" customFormat="false" ht="15" hidden="false" customHeight="true" outlineLevel="0" collapsed="false"/>
    <row r="17707" customFormat="false" ht="15" hidden="false" customHeight="true" outlineLevel="0" collapsed="false"/>
    <row r="17708" customFormat="false" ht="15" hidden="false" customHeight="true" outlineLevel="0" collapsed="false"/>
    <row r="17709" customFormat="false" ht="15" hidden="false" customHeight="true" outlineLevel="0" collapsed="false"/>
    <row r="17710" customFormat="false" ht="15" hidden="false" customHeight="true" outlineLevel="0" collapsed="false"/>
    <row r="17711" customFormat="false" ht="15" hidden="false" customHeight="true" outlineLevel="0" collapsed="false"/>
    <row r="17712" customFormat="false" ht="15" hidden="false" customHeight="true" outlineLevel="0" collapsed="false"/>
    <row r="17713" customFormat="false" ht="15" hidden="false" customHeight="true" outlineLevel="0" collapsed="false"/>
    <row r="17714" customFormat="false" ht="15" hidden="false" customHeight="true" outlineLevel="0" collapsed="false"/>
    <row r="17715" customFormat="false" ht="15" hidden="false" customHeight="true" outlineLevel="0" collapsed="false"/>
    <row r="17716" customFormat="false" ht="15" hidden="false" customHeight="true" outlineLevel="0" collapsed="false"/>
    <row r="17717" customFormat="false" ht="15" hidden="false" customHeight="true" outlineLevel="0" collapsed="false"/>
    <row r="17718" customFormat="false" ht="15" hidden="false" customHeight="true" outlineLevel="0" collapsed="false"/>
    <row r="17719" customFormat="false" ht="15" hidden="false" customHeight="true" outlineLevel="0" collapsed="false"/>
    <row r="17720" customFormat="false" ht="15" hidden="false" customHeight="true" outlineLevel="0" collapsed="false"/>
    <row r="17721" customFormat="false" ht="15" hidden="false" customHeight="true" outlineLevel="0" collapsed="false"/>
    <row r="17722" customFormat="false" ht="15" hidden="false" customHeight="true" outlineLevel="0" collapsed="false"/>
    <row r="17723" customFormat="false" ht="15" hidden="false" customHeight="true" outlineLevel="0" collapsed="false"/>
    <row r="17724" customFormat="false" ht="15" hidden="false" customHeight="true" outlineLevel="0" collapsed="false"/>
    <row r="17725" customFormat="false" ht="15" hidden="false" customHeight="true" outlineLevel="0" collapsed="false"/>
    <row r="17726" customFormat="false" ht="15" hidden="false" customHeight="true" outlineLevel="0" collapsed="false"/>
    <row r="17727" customFormat="false" ht="15" hidden="false" customHeight="true" outlineLevel="0" collapsed="false"/>
    <row r="17728" customFormat="false" ht="15" hidden="false" customHeight="true" outlineLevel="0" collapsed="false"/>
    <row r="17729" customFormat="false" ht="15" hidden="false" customHeight="true" outlineLevel="0" collapsed="false"/>
    <row r="17730" customFormat="false" ht="15" hidden="false" customHeight="true" outlineLevel="0" collapsed="false"/>
    <row r="17731" customFormat="false" ht="15" hidden="false" customHeight="true" outlineLevel="0" collapsed="false"/>
    <row r="17732" customFormat="false" ht="15" hidden="false" customHeight="true" outlineLevel="0" collapsed="false"/>
    <row r="17733" customFormat="false" ht="15" hidden="false" customHeight="true" outlineLevel="0" collapsed="false"/>
    <row r="17734" customFormat="false" ht="15" hidden="false" customHeight="true" outlineLevel="0" collapsed="false"/>
    <row r="17735" customFormat="false" ht="15" hidden="false" customHeight="true" outlineLevel="0" collapsed="false"/>
    <row r="17736" customFormat="false" ht="15" hidden="false" customHeight="true" outlineLevel="0" collapsed="false"/>
    <row r="17737" customFormat="false" ht="15" hidden="false" customHeight="true" outlineLevel="0" collapsed="false"/>
    <row r="17738" customFormat="false" ht="15" hidden="false" customHeight="true" outlineLevel="0" collapsed="false"/>
    <row r="17739" customFormat="false" ht="15" hidden="false" customHeight="true" outlineLevel="0" collapsed="false"/>
    <row r="17740" customFormat="false" ht="15" hidden="false" customHeight="true" outlineLevel="0" collapsed="false"/>
    <row r="17741" customFormat="false" ht="15" hidden="false" customHeight="true" outlineLevel="0" collapsed="false"/>
    <row r="17742" customFormat="false" ht="15" hidden="false" customHeight="true" outlineLevel="0" collapsed="false"/>
    <row r="17743" customFormat="false" ht="15" hidden="false" customHeight="true" outlineLevel="0" collapsed="false"/>
    <row r="17744" customFormat="false" ht="15" hidden="false" customHeight="true" outlineLevel="0" collapsed="false"/>
    <row r="17745" customFormat="false" ht="15" hidden="false" customHeight="true" outlineLevel="0" collapsed="false"/>
    <row r="17746" customFormat="false" ht="15" hidden="false" customHeight="true" outlineLevel="0" collapsed="false"/>
    <row r="17747" customFormat="false" ht="15" hidden="false" customHeight="true" outlineLevel="0" collapsed="false"/>
    <row r="17748" customFormat="false" ht="15" hidden="false" customHeight="true" outlineLevel="0" collapsed="false"/>
    <row r="17749" customFormat="false" ht="15" hidden="false" customHeight="true" outlineLevel="0" collapsed="false"/>
    <row r="17750" customFormat="false" ht="15" hidden="false" customHeight="true" outlineLevel="0" collapsed="false"/>
    <row r="17751" customFormat="false" ht="15" hidden="false" customHeight="true" outlineLevel="0" collapsed="false"/>
    <row r="17752" customFormat="false" ht="15" hidden="false" customHeight="true" outlineLevel="0" collapsed="false"/>
    <row r="17753" customFormat="false" ht="15" hidden="false" customHeight="true" outlineLevel="0" collapsed="false"/>
    <row r="17754" customFormat="false" ht="15" hidden="false" customHeight="true" outlineLevel="0" collapsed="false"/>
    <row r="17755" customFormat="false" ht="15" hidden="false" customHeight="true" outlineLevel="0" collapsed="false"/>
    <row r="17756" customFormat="false" ht="15" hidden="false" customHeight="true" outlineLevel="0" collapsed="false"/>
    <row r="17757" customFormat="false" ht="15" hidden="false" customHeight="true" outlineLevel="0" collapsed="false"/>
    <row r="17758" customFormat="false" ht="15" hidden="false" customHeight="true" outlineLevel="0" collapsed="false"/>
    <row r="17759" customFormat="false" ht="15" hidden="false" customHeight="true" outlineLevel="0" collapsed="false"/>
    <row r="17760" customFormat="false" ht="15" hidden="false" customHeight="true" outlineLevel="0" collapsed="false"/>
    <row r="17761" customFormat="false" ht="15" hidden="false" customHeight="true" outlineLevel="0" collapsed="false"/>
    <row r="17762" customFormat="false" ht="15" hidden="false" customHeight="true" outlineLevel="0" collapsed="false"/>
    <row r="17763" customFormat="false" ht="15" hidden="false" customHeight="true" outlineLevel="0" collapsed="false"/>
    <row r="17764" customFormat="false" ht="15" hidden="false" customHeight="true" outlineLevel="0" collapsed="false"/>
    <row r="17765" customFormat="false" ht="15" hidden="false" customHeight="true" outlineLevel="0" collapsed="false"/>
    <row r="17766" customFormat="false" ht="15" hidden="false" customHeight="true" outlineLevel="0" collapsed="false"/>
    <row r="17767" customFormat="false" ht="15" hidden="false" customHeight="true" outlineLevel="0" collapsed="false"/>
    <row r="17768" customFormat="false" ht="15" hidden="false" customHeight="true" outlineLevel="0" collapsed="false"/>
    <row r="17769" customFormat="false" ht="15" hidden="false" customHeight="true" outlineLevel="0" collapsed="false"/>
    <row r="17770" customFormat="false" ht="15" hidden="false" customHeight="true" outlineLevel="0" collapsed="false"/>
    <row r="17771" customFormat="false" ht="15" hidden="false" customHeight="true" outlineLevel="0" collapsed="false"/>
    <row r="17772" customFormat="false" ht="15" hidden="false" customHeight="true" outlineLevel="0" collapsed="false"/>
    <row r="17773" customFormat="false" ht="15" hidden="false" customHeight="true" outlineLevel="0" collapsed="false"/>
    <row r="17774" customFormat="false" ht="15" hidden="false" customHeight="true" outlineLevel="0" collapsed="false"/>
    <row r="17775" customFormat="false" ht="15" hidden="false" customHeight="true" outlineLevel="0" collapsed="false"/>
    <row r="17776" customFormat="false" ht="15" hidden="false" customHeight="true" outlineLevel="0" collapsed="false"/>
    <row r="17777" customFormat="false" ht="15" hidden="false" customHeight="true" outlineLevel="0" collapsed="false"/>
    <row r="17778" customFormat="false" ht="15" hidden="false" customHeight="true" outlineLevel="0" collapsed="false"/>
    <row r="17779" customFormat="false" ht="15" hidden="false" customHeight="true" outlineLevel="0" collapsed="false"/>
    <row r="17780" customFormat="false" ht="15" hidden="false" customHeight="true" outlineLevel="0" collapsed="false"/>
    <row r="17781" customFormat="false" ht="15" hidden="false" customHeight="true" outlineLevel="0" collapsed="false"/>
    <row r="17782" customFormat="false" ht="15" hidden="false" customHeight="true" outlineLevel="0" collapsed="false"/>
    <row r="17783" customFormat="false" ht="15" hidden="false" customHeight="true" outlineLevel="0" collapsed="false"/>
    <row r="17784" customFormat="false" ht="15" hidden="false" customHeight="true" outlineLevel="0" collapsed="false"/>
    <row r="17785" customFormat="false" ht="15" hidden="false" customHeight="true" outlineLevel="0" collapsed="false"/>
    <row r="17786" customFormat="false" ht="15" hidden="false" customHeight="true" outlineLevel="0" collapsed="false"/>
    <row r="17787" customFormat="false" ht="15" hidden="false" customHeight="true" outlineLevel="0" collapsed="false"/>
    <row r="17788" customFormat="false" ht="15" hidden="false" customHeight="true" outlineLevel="0" collapsed="false"/>
    <row r="17789" customFormat="false" ht="15" hidden="false" customHeight="true" outlineLevel="0" collapsed="false"/>
    <row r="17790" customFormat="false" ht="15" hidden="false" customHeight="true" outlineLevel="0" collapsed="false"/>
    <row r="17791" customFormat="false" ht="15" hidden="false" customHeight="true" outlineLevel="0" collapsed="false"/>
    <row r="17792" customFormat="false" ht="15" hidden="false" customHeight="true" outlineLevel="0" collapsed="false"/>
    <row r="17793" customFormat="false" ht="15" hidden="false" customHeight="true" outlineLevel="0" collapsed="false"/>
    <row r="17794" customFormat="false" ht="15" hidden="false" customHeight="true" outlineLevel="0" collapsed="false"/>
    <row r="17795" customFormat="false" ht="15" hidden="false" customHeight="true" outlineLevel="0" collapsed="false"/>
    <row r="17796" customFormat="false" ht="15" hidden="false" customHeight="true" outlineLevel="0" collapsed="false"/>
    <row r="17797" customFormat="false" ht="15" hidden="false" customHeight="true" outlineLevel="0" collapsed="false"/>
    <row r="17798" customFormat="false" ht="15" hidden="false" customHeight="true" outlineLevel="0" collapsed="false"/>
    <row r="17799" customFormat="false" ht="15" hidden="false" customHeight="true" outlineLevel="0" collapsed="false"/>
    <row r="17800" customFormat="false" ht="15" hidden="false" customHeight="true" outlineLevel="0" collapsed="false"/>
    <row r="17801" customFormat="false" ht="15" hidden="false" customHeight="true" outlineLevel="0" collapsed="false"/>
    <row r="17802" customFormat="false" ht="15" hidden="false" customHeight="true" outlineLevel="0" collapsed="false"/>
    <row r="17803" customFormat="false" ht="15" hidden="false" customHeight="true" outlineLevel="0" collapsed="false"/>
    <row r="17804" customFormat="false" ht="15" hidden="false" customHeight="true" outlineLevel="0" collapsed="false"/>
    <row r="17805" customFormat="false" ht="15" hidden="false" customHeight="true" outlineLevel="0" collapsed="false"/>
    <row r="17806" customFormat="false" ht="15" hidden="false" customHeight="true" outlineLevel="0" collapsed="false"/>
    <row r="17807" customFormat="false" ht="15" hidden="false" customHeight="true" outlineLevel="0" collapsed="false"/>
    <row r="17808" customFormat="false" ht="15" hidden="false" customHeight="true" outlineLevel="0" collapsed="false"/>
    <row r="17809" customFormat="false" ht="15" hidden="false" customHeight="true" outlineLevel="0" collapsed="false"/>
    <row r="17810" customFormat="false" ht="15" hidden="false" customHeight="true" outlineLevel="0" collapsed="false"/>
    <row r="17811" customFormat="false" ht="15" hidden="false" customHeight="true" outlineLevel="0" collapsed="false"/>
    <row r="17812" customFormat="false" ht="15" hidden="false" customHeight="true" outlineLevel="0" collapsed="false"/>
    <row r="17813" customFormat="false" ht="15" hidden="false" customHeight="true" outlineLevel="0" collapsed="false"/>
    <row r="17814" customFormat="false" ht="15" hidden="false" customHeight="true" outlineLevel="0" collapsed="false"/>
    <row r="17815" customFormat="false" ht="15" hidden="false" customHeight="true" outlineLevel="0" collapsed="false"/>
    <row r="17816" customFormat="false" ht="15" hidden="false" customHeight="true" outlineLevel="0" collapsed="false"/>
    <row r="17817" customFormat="false" ht="15" hidden="false" customHeight="true" outlineLevel="0" collapsed="false"/>
    <row r="17818" customFormat="false" ht="15" hidden="false" customHeight="true" outlineLevel="0" collapsed="false"/>
    <row r="17819" customFormat="false" ht="15" hidden="false" customHeight="true" outlineLevel="0" collapsed="false"/>
    <row r="17820" customFormat="false" ht="15" hidden="false" customHeight="true" outlineLevel="0" collapsed="false"/>
    <row r="17821" customFormat="false" ht="15" hidden="false" customHeight="true" outlineLevel="0" collapsed="false"/>
    <row r="17822" customFormat="false" ht="15" hidden="false" customHeight="true" outlineLevel="0" collapsed="false"/>
    <row r="17823" customFormat="false" ht="15" hidden="false" customHeight="true" outlineLevel="0" collapsed="false"/>
    <row r="17824" customFormat="false" ht="15" hidden="false" customHeight="true" outlineLevel="0" collapsed="false"/>
    <row r="17825" customFormat="false" ht="15" hidden="false" customHeight="true" outlineLevel="0" collapsed="false"/>
    <row r="17826" customFormat="false" ht="15" hidden="false" customHeight="true" outlineLevel="0" collapsed="false"/>
    <row r="17827" customFormat="false" ht="15" hidden="false" customHeight="true" outlineLevel="0" collapsed="false"/>
    <row r="17828" customFormat="false" ht="15" hidden="false" customHeight="true" outlineLevel="0" collapsed="false"/>
    <row r="17829" customFormat="false" ht="15" hidden="false" customHeight="true" outlineLevel="0" collapsed="false"/>
    <row r="17830" customFormat="false" ht="15" hidden="false" customHeight="true" outlineLevel="0" collapsed="false"/>
    <row r="17831" customFormat="false" ht="15" hidden="false" customHeight="true" outlineLevel="0" collapsed="false"/>
    <row r="17832" customFormat="false" ht="15" hidden="false" customHeight="true" outlineLevel="0" collapsed="false"/>
    <row r="17833" customFormat="false" ht="15" hidden="false" customHeight="true" outlineLevel="0" collapsed="false"/>
    <row r="17834" customFormat="false" ht="15" hidden="false" customHeight="true" outlineLevel="0" collapsed="false"/>
    <row r="17835" customFormat="false" ht="15" hidden="false" customHeight="true" outlineLevel="0" collapsed="false"/>
    <row r="17836" customFormat="false" ht="15" hidden="false" customHeight="true" outlineLevel="0" collapsed="false"/>
    <row r="17837" customFormat="false" ht="15" hidden="false" customHeight="true" outlineLevel="0" collapsed="false"/>
    <row r="17838" customFormat="false" ht="15" hidden="false" customHeight="true" outlineLevel="0" collapsed="false"/>
    <row r="17839" customFormat="false" ht="15" hidden="false" customHeight="true" outlineLevel="0" collapsed="false"/>
    <row r="17840" customFormat="false" ht="15" hidden="false" customHeight="true" outlineLevel="0" collapsed="false"/>
    <row r="17841" customFormat="false" ht="15" hidden="false" customHeight="true" outlineLevel="0" collapsed="false"/>
    <row r="17842" customFormat="false" ht="15" hidden="false" customHeight="true" outlineLevel="0" collapsed="false"/>
    <row r="17843" customFormat="false" ht="15" hidden="false" customHeight="true" outlineLevel="0" collapsed="false"/>
    <row r="17844" customFormat="false" ht="15" hidden="false" customHeight="true" outlineLevel="0" collapsed="false"/>
    <row r="17845" customFormat="false" ht="15" hidden="false" customHeight="true" outlineLevel="0" collapsed="false"/>
    <row r="17846" customFormat="false" ht="15" hidden="false" customHeight="true" outlineLevel="0" collapsed="false"/>
    <row r="17847" customFormat="false" ht="15" hidden="false" customHeight="true" outlineLevel="0" collapsed="false"/>
    <row r="17848" customFormat="false" ht="15" hidden="false" customHeight="true" outlineLevel="0" collapsed="false"/>
    <row r="17849" customFormat="false" ht="15" hidden="false" customHeight="true" outlineLevel="0" collapsed="false"/>
    <row r="17850" customFormat="false" ht="15" hidden="false" customHeight="true" outlineLevel="0" collapsed="false"/>
    <row r="17851" customFormat="false" ht="15" hidden="false" customHeight="true" outlineLevel="0" collapsed="false"/>
    <row r="17852" customFormat="false" ht="15" hidden="false" customHeight="true" outlineLevel="0" collapsed="false"/>
    <row r="17853" customFormat="false" ht="15" hidden="false" customHeight="true" outlineLevel="0" collapsed="false"/>
    <row r="17854" customFormat="false" ht="15" hidden="false" customHeight="true" outlineLevel="0" collapsed="false"/>
    <row r="17855" customFormat="false" ht="15" hidden="false" customHeight="true" outlineLevel="0" collapsed="false"/>
    <row r="17856" customFormat="false" ht="15" hidden="false" customHeight="true" outlineLevel="0" collapsed="false"/>
    <row r="17857" customFormat="false" ht="15" hidden="false" customHeight="true" outlineLevel="0" collapsed="false"/>
    <row r="17858" customFormat="false" ht="15" hidden="false" customHeight="true" outlineLevel="0" collapsed="false"/>
    <row r="17859" customFormat="false" ht="15" hidden="false" customHeight="true" outlineLevel="0" collapsed="false"/>
    <row r="17860" customFormat="false" ht="15" hidden="false" customHeight="true" outlineLevel="0" collapsed="false"/>
    <row r="17861" customFormat="false" ht="15" hidden="false" customHeight="true" outlineLevel="0" collapsed="false"/>
    <row r="17862" customFormat="false" ht="15" hidden="false" customHeight="true" outlineLevel="0" collapsed="false"/>
    <row r="17863" customFormat="false" ht="15" hidden="false" customHeight="true" outlineLevel="0" collapsed="false"/>
    <row r="17864" customFormat="false" ht="15" hidden="false" customHeight="true" outlineLevel="0" collapsed="false"/>
    <row r="17865" customFormat="false" ht="15" hidden="false" customHeight="true" outlineLevel="0" collapsed="false"/>
    <row r="17866" customFormat="false" ht="15" hidden="false" customHeight="true" outlineLevel="0" collapsed="false"/>
    <row r="17867" customFormat="false" ht="15" hidden="false" customHeight="true" outlineLevel="0" collapsed="false"/>
    <row r="17868" customFormat="false" ht="15" hidden="false" customHeight="true" outlineLevel="0" collapsed="false"/>
    <row r="17869" customFormat="false" ht="15" hidden="false" customHeight="true" outlineLevel="0" collapsed="false"/>
    <row r="17870" customFormat="false" ht="15" hidden="false" customHeight="true" outlineLevel="0" collapsed="false"/>
    <row r="17871" customFormat="false" ht="15" hidden="false" customHeight="true" outlineLevel="0" collapsed="false"/>
    <row r="17872" customFormat="false" ht="15" hidden="false" customHeight="true" outlineLevel="0" collapsed="false"/>
    <row r="17873" customFormat="false" ht="15" hidden="false" customHeight="true" outlineLevel="0" collapsed="false"/>
    <row r="17874" customFormat="false" ht="15" hidden="false" customHeight="true" outlineLevel="0" collapsed="false"/>
    <row r="17875" customFormat="false" ht="15" hidden="false" customHeight="true" outlineLevel="0" collapsed="false"/>
    <row r="17876" customFormat="false" ht="15" hidden="false" customHeight="true" outlineLevel="0" collapsed="false"/>
    <row r="17877" customFormat="false" ht="15" hidden="false" customHeight="true" outlineLevel="0" collapsed="false"/>
    <row r="17878" customFormat="false" ht="15" hidden="false" customHeight="true" outlineLevel="0" collapsed="false"/>
    <row r="17879" customFormat="false" ht="15" hidden="false" customHeight="true" outlineLevel="0" collapsed="false"/>
    <row r="17880" customFormat="false" ht="15" hidden="false" customHeight="true" outlineLevel="0" collapsed="false"/>
    <row r="17881" customFormat="false" ht="15" hidden="false" customHeight="true" outlineLevel="0" collapsed="false"/>
    <row r="17882" customFormat="false" ht="15" hidden="false" customHeight="true" outlineLevel="0" collapsed="false"/>
    <row r="17883" customFormat="false" ht="15" hidden="false" customHeight="true" outlineLevel="0" collapsed="false"/>
    <row r="17884" customFormat="false" ht="15" hidden="false" customHeight="true" outlineLevel="0" collapsed="false"/>
    <row r="17885" customFormat="false" ht="15" hidden="false" customHeight="true" outlineLevel="0" collapsed="false"/>
    <row r="17886" customFormat="false" ht="15" hidden="false" customHeight="true" outlineLevel="0" collapsed="false"/>
    <row r="17887" customFormat="false" ht="15" hidden="false" customHeight="true" outlineLevel="0" collapsed="false"/>
    <row r="17888" customFormat="false" ht="15" hidden="false" customHeight="true" outlineLevel="0" collapsed="false"/>
    <row r="17889" customFormat="false" ht="15" hidden="false" customHeight="true" outlineLevel="0" collapsed="false"/>
    <row r="17890" customFormat="false" ht="15" hidden="false" customHeight="true" outlineLevel="0" collapsed="false"/>
    <row r="17891" customFormat="false" ht="15" hidden="false" customHeight="true" outlineLevel="0" collapsed="false"/>
    <row r="17892" customFormat="false" ht="15" hidden="false" customHeight="true" outlineLevel="0" collapsed="false"/>
    <row r="17893" customFormat="false" ht="15" hidden="false" customHeight="true" outlineLevel="0" collapsed="false"/>
    <row r="17894" customFormat="false" ht="15" hidden="false" customHeight="true" outlineLevel="0" collapsed="false"/>
    <row r="17895" customFormat="false" ht="15" hidden="false" customHeight="true" outlineLevel="0" collapsed="false"/>
    <row r="17896" customFormat="false" ht="15" hidden="false" customHeight="true" outlineLevel="0" collapsed="false"/>
    <row r="17897" customFormat="false" ht="15" hidden="false" customHeight="true" outlineLevel="0" collapsed="false"/>
    <row r="17898" customFormat="false" ht="15" hidden="false" customHeight="true" outlineLevel="0" collapsed="false"/>
    <row r="17899" customFormat="false" ht="15" hidden="false" customHeight="true" outlineLevel="0" collapsed="false"/>
    <row r="17900" customFormat="false" ht="15" hidden="false" customHeight="true" outlineLevel="0" collapsed="false"/>
    <row r="17901" customFormat="false" ht="15" hidden="false" customHeight="true" outlineLevel="0" collapsed="false"/>
    <row r="17902" customFormat="false" ht="15" hidden="false" customHeight="true" outlineLevel="0" collapsed="false"/>
    <row r="17903" customFormat="false" ht="15" hidden="false" customHeight="true" outlineLevel="0" collapsed="false"/>
    <row r="17904" customFormat="false" ht="15" hidden="false" customHeight="true" outlineLevel="0" collapsed="false"/>
    <row r="17905" customFormat="false" ht="15" hidden="false" customHeight="true" outlineLevel="0" collapsed="false"/>
    <row r="17906" customFormat="false" ht="15" hidden="false" customHeight="true" outlineLevel="0" collapsed="false"/>
    <row r="17907" customFormat="false" ht="15" hidden="false" customHeight="true" outlineLevel="0" collapsed="false"/>
    <row r="17908" customFormat="false" ht="15" hidden="false" customHeight="true" outlineLevel="0" collapsed="false"/>
    <row r="17909" customFormat="false" ht="15" hidden="false" customHeight="true" outlineLevel="0" collapsed="false"/>
    <row r="17910" customFormat="false" ht="15" hidden="false" customHeight="true" outlineLevel="0" collapsed="false"/>
    <row r="17911" customFormat="false" ht="15" hidden="false" customHeight="true" outlineLevel="0" collapsed="false"/>
    <row r="17912" customFormat="false" ht="15" hidden="false" customHeight="true" outlineLevel="0" collapsed="false"/>
    <row r="17913" customFormat="false" ht="15" hidden="false" customHeight="true" outlineLevel="0" collapsed="false"/>
    <row r="17914" customFormat="false" ht="15" hidden="false" customHeight="true" outlineLevel="0" collapsed="false"/>
    <row r="17915" customFormat="false" ht="15" hidden="false" customHeight="true" outlineLevel="0" collapsed="false"/>
    <row r="17916" customFormat="false" ht="15" hidden="false" customHeight="true" outlineLevel="0" collapsed="false"/>
    <row r="17917" customFormat="false" ht="15" hidden="false" customHeight="true" outlineLevel="0" collapsed="false"/>
    <row r="17918" customFormat="false" ht="15" hidden="false" customHeight="true" outlineLevel="0" collapsed="false"/>
    <row r="17919" customFormat="false" ht="15" hidden="false" customHeight="true" outlineLevel="0" collapsed="false"/>
    <row r="17920" customFormat="false" ht="15" hidden="false" customHeight="true" outlineLevel="0" collapsed="false"/>
    <row r="17921" customFormat="false" ht="15" hidden="false" customHeight="true" outlineLevel="0" collapsed="false"/>
    <row r="17922" customFormat="false" ht="15" hidden="false" customHeight="true" outlineLevel="0" collapsed="false"/>
    <row r="17923" customFormat="false" ht="15" hidden="false" customHeight="true" outlineLevel="0" collapsed="false"/>
    <row r="17924" customFormat="false" ht="15" hidden="false" customHeight="true" outlineLevel="0" collapsed="false"/>
    <row r="17925" customFormat="false" ht="15" hidden="false" customHeight="true" outlineLevel="0" collapsed="false"/>
    <row r="17926" customFormat="false" ht="15" hidden="false" customHeight="true" outlineLevel="0" collapsed="false"/>
    <row r="17927" customFormat="false" ht="15" hidden="false" customHeight="true" outlineLevel="0" collapsed="false"/>
    <row r="17928" customFormat="false" ht="15" hidden="false" customHeight="true" outlineLevel="0" collapsed="false"/>
    <row r="17929" customFormat="false" ht="15" hidden="false" customHeight="true" outlineLevel="0" collapsed="false"/>
    <row r="17930" customFormat="false" ht="15" hidden="false" customHeight="true" outlineLevel="0" collapsed="false"/>
    <row r="17931" customFormat="false" ht="15" hidden="false" customHeight="true" outlineLevel="0" collapsed="false"/>
    <row r="17932" customFormat="false" ht="15" hidden="false" customHeight="true" outlineLevel="0" collapsed="false"/>
    <row r="17933" customFormat="false" ht="15" hidden="false" customHeight="true" outlineLevel="0" collapsed="false"/>
    <row r="17934" customFormat="false" ht="15" hidden="false" customHeight="true" outlineLevel="0" collapsed="false"/>
    <row r="17935" customFormat="false" ht="15" hidden="false" customHeight="true" outlineLevel="0" collapsed="false"/>
    <row r="17936" customFormat="false" ht="15" hidden="false" customHeight="true" outlineLevel="0" collapsed="false"/>
    <row r="17937" customFormat="false" ht="15" hidden="false" customHeight="true" outlineLevel="0" collapsed="false"/>
    <row r="17938" customFormat="false" ht="15" hidden="false" customHeight="true" outlineLevel="0" collapsed="false"/>
    <row r="17939" customFormat="false" ht="15" hidden="false" customHeight="true" outlineLevel="0" collapsed="false"/>
    <row r="17940" customFormat="false" ht="15" hidden="false" customHeight="true" outlineLevel="0" collapsed="false"/>
    <row r="17941" customFormat="false" ht="15" hidden="false" customHeight="true" outlineLevel="0" collapsed="false"/>
    <row r="17942" customFormat="false" ht="15" hidden="false" customHeight="true" outlineLevel="0" collapsed="false"/>
    <row r="17943" customFormat="false" ht="15" hidden="false" customHeight="true" outlineLevel="0" collapsed="false"/>
    <row r="17944" customFormat="false" ht="15" hidden="false" customHeight="true" outlineLevel="0" collapsed="false"/>
    <row r="17945" customFormat="false" ht="15" hidden="false" customHeight="true" outlineLevel="0" collapsed="false"/>
    <row r="17946" customFormat="false" ht="15" hidden="false" customHeight="true" outlineLevel="0" collapsed="false"/>
    <row r="17947" customFormat="false" ht="15" hidden="false" customHeight="true" outlineLevel="0" collapsed="false"/>
    <row r="17948" customFormat="false" ht="15" hidden="false" customHeight="true" outlineLevel="0" collapsed="false"/>
    <row r="17949" customFormat="false" ht="15" hidden="false" customHeight="true" outlineLevel="0" collapsed="false"/>
    <row r="17950" customFormat="false" ht="15" hidden="false" customHeight="true" outlineLevel="0" collapsed="false"/>
    <row r="17951" customFormat="false" ht="15" hidden="false" customHeight="true" outlineLevel="0" collapsed="false"/>
    <row r="17952" customFormat="false" ht="15" hidden="false" customHeight="true" outlineLevel="0" collapsed="false"/>
    <row r="17953" customFormat="false" ht="15" hidden="false" customHeight="true" outlineLevel="0" collapsed="false"/>
    <row r="17954" customFormat="false" ht="15" hidden="false" customHeight="true" outlineLevel="0" collapsed="false"/>
    <row r="17955" customFormat="false" ht="15" hidden="false" customHeight="true" outlineLevel="0" collapsed="false"/>
    <row r="17956" customFormat="false" ht="15" hidden="false" customHeight="true" outlineLevel="0" collapsed="false"/>
    <row r="17957" customFormat="false" ht="15" hidden="false" customHeight="true" outlineLevel="0" collapsed="false"/>
    <row r="17958" customFormat="false" ht="15" hidden="false" customHeight="true" outlineLevel="0" collapsed="false"/>
    <row r="17959" customFormat="false" ht="15" hidden="false" customHeight="true" outlineLevel="0" collapsed="false"/>
    <row r="17960" customFormat="false" ht="15" hidden="false" customHeight="true" outlineLevel="0" collapsed="false"/>
    <row r="17961" customFormat="false" ht="15" hidden="false" customHeight="true" outlineLevel="0" collapsed="false"/>
    <row r="17962" customFormat="false" ht="15" hidden="false" customHeight="true" outlineLevel="0" collapsed="false"/>
    <row r="17963" customFormat="false" ht="15" hidden="false" customHeight="true" outlineLevel="0" collapsed="false"/>
    <row r="17964" customFormat="false" ht="15" hidden="false" customHeight="true" outlineLevel="0" collapsed="false"/>
    <row r="17965" customFormat="false" ht="15" hidden="false" customHeight="true" outlineLevel="0" collapsed="false"/>
    <row r="17966" customFormat="false" ht="15" hidden="false" customHeight="true" outlineLevel="0" collapsed="false"/>
    <row r="17967" customFormat="false" ht="15" hidden="false" customHeight="true" outlineLevel="0" collapsed="false"/>
    <row r="17968" customFormat="false" ht="15" hidden="false" customHeight="true" outlineLevel="0" collapsed="false"/>
    <row r="17969" customFormat="false" ht="15" hidden="false" customHeight="true" outlineLevel="0" collapsed="false"/>
    <row r="17970" customFormat="false" ht="15" hidden="false" customHeight="true" outlineLevel="0" collapsed="false"/>
    <row r="17971" customFormat="false" ht="15" hidden="false" customHeight="true" outlineLevel="0" collapsed="false"/>
    <row r="17972" customFormat="false" ht="15" hidden="false" customHeight="true" outlineLevel="0" collapsed="false"/>
    <row r="17973" customFormat="false" ht="15" hidden="false" customHeight="true" outlineLevel="0" collapsed="false"/>
    <row r="17974" customFormat="false" ht="15" hidden="false" customHeight="true" outlineLevel="0" collapsed="false"/>
    <row r="17975" customFormat="false" ht="15" hidden="false" customHeight="true" outlineLevel="0" collapsed="false"/>
    <row r="17976" customFormat="false" ht="15" hidden="false" customHeight="true" outlineLevel="0" collapsed="false"/>
    <row r="17977" customFormat="false" ht="15" hidden="false" customHeight="true" outlineLevel="0" collapsed="false"/>
    <row r="17978" customFormat="false" ht="15" hidden="false" customHeight="true" outlineLevel="0" collapsed="false"/>
    <row r="17979" customFormat="false" ht="15" hidden="false" customHeight="true" outlineLevel="0" collapsed="false"/>
    <row r="17980" customFormat="false" ht="15" hidden="false" customHeight="true" outlineLevel="0" collapsed="false"/>
    <row r="17981" customFormat="false" ht="15" hidden="false" customHeight="true" outlineLevel="0" collapsed="false"/>
    <row r="17982" customFormat="false" ht="15" hidden="false" customHeight="true" outlineLevel="0" collapsed="false"/>
    <row r="17983" customFormat="false" ht="15" hidden="false" customHeight="true" outlineLevel="0" collapsed="false"/>
    <row r="17984" customFormat="false" ht="15" hidden="false" customHeight="true" outlineLevel="0" collapsed="false"/>
    <row r="17985" customFormat="false" ht="15" hidden="false" customHeight="true" outlineLevel="0" collapsed="false"/>
    <row r="17986" customFormat="false" ht="15" hidden="false" customHeight="true" outlineLevel="0" collapsed="false"/>
    <row r="17987" customFormat="false" ht="15" hidden="false" customHeight="true" outlineLevel="0" collapsed="false"/>
    <row r="17988" customFormat="false" ht="15" hidden="false" customHeight="true" outlineLevel="0" collapsed="false"/>
    <row r="17989" customFormat="false" ht="15" hidden="false" customHeight="true" outlineLevel="0" collapsed="false"/>
    <row r="17990" customFormat="false" ht="15" hidden="false" customHeight="true" outlineLevel="0" collapsed="false"/>
    <row r="17991" customFormat="false" ht="15" hidden="false" customHeight="true" outlineLevel="0" collapsed="false"/>
    <row r="17992" customFormat="false" ht="15" hidden="false" customHeight="true" outlineLevel="0" collapsed="false"/>
    <row r="17993" customFormat="false" ht="15" hidden="false" customHeight="true" outlineLevel="0" collapsed="false"/>
    <row r="17994" customFormat="false" ht="15" hidden="false" customHeight="true" outlineLevel="0" collapsed="false"/>
    <row r="17995" customFormat="false" ht="15" hidden="false" customHeight="true" outlineLevel="0" collapsed="false"/>
    <row r="17996" customFormat="false" ht="15" hidden="false" customHeight="true" outlineLevel="0" collapsed="false"/>
    <row r="17997" customFormat="false" ht="15" hidden="false" customHeight="true" outlineLevel="0" collapsed="false"/>
    <row r="17998" customFormat="false" ht="15" hidden="false" customHeight="true" outlineLevel="0" collapsed="false"/>
    <row r="17999" customFormat="false" ht="15" hidden="false" customHeight="true" outlineLevel="0" collapsed="false"/>
    <row r="18000" customFormat="false" ht="15" hidden="false" customHeight="true" outlineLevel="0" collapsed="false"/>
    <row r="18001" customFormat="false" ht="15" hidden="false" customHeight="true" outlineLevel="0" collapsed="false"/>
    <row r="18002" customFormat="false" ht="15" hidden="false" customHeight="true" outlineLevel="0" collapsed="false"/>
    <row r="18003" customFormat="false" ht="15" hidden="false" customHeight="true" outlineLevel="0" collapsed="false"/>
    <row r="18004" customFormat="false" ht="15" hidden="false" customHeight="true" outlineLevel="0" collapsed="false"/>
    <row r="18005" customFormat="false" ht="15" hidden="false" customHeight="true" outlineLevel="0" collapsed="false"/>
    <row r="18006" customFormat="false" ht="15" hidden="false" customHeight="true" outlineLevel="0" collapsed="false"/>
    <row r="18007" customFormat="false" ht="15" hidden="false" customHeight="true" outlineLevel="0" collapsed="false"/>
    <row r="18008" customFormat="false" ht="15" hidden="false" customHeight="true" outlineLevel="0" collapsed="false"/>
    <row r="18009" customFormat="false" ht="15" hidden="false" customHeight="true" outlineLevel="0" collapsed="false"/>
    <row r="18010" customFormat="false" ht="15" hidden="false" customHeight="true" outlineLevel="0" collapsed="false"/>
    <row r="18011" customFormat="false" ht="15" hidden="false" customHeight="true" outlineLevel="0" collapsed="false"/>
    <row r="18012" customFormat="false" ht="15" hidden="false" customHeight="true" outlineLevel="0" collapsed="false"/>
    <row r="18013" customFormat="false" ht="15" hidden="false" customHeight="true" outlineLevel="0" collapsed="false"/>
    <row r="18014" customFormat="false" ht="15" hidden="false" customHeight="true" outlineLevel="0" collapsed="false"/>
    <row r="18015" customFormat="false" ht="15" hidden="false" customHeight="true" outlineLevel="0" collapsed="false"/>
    <row r="18016" customFormat="false" ht="15" hidden="false" customHeight="true" outlineLevel="0" collapsed="false"/>
    <row r="18017" customFormat="false" ht="15" hidden="false" customHeight="true" outlineLevel="0" collapsed="false"/>
    <row r="18018" customFormat="false" ht="15" hidden="false" customHeight="true" outlineLevel="0" collapsed="false"/>
    <row r="18019" customFormat="false" ht="15" hidden="false" customHeight="true" outlineLevel="0" collapsed="false"/>
    <row r="18020" customFormat="false" ht="15" hidden="false" customHeight="true" outlineLevel="0" collapsed="false"/>
    <row r="18021" customFormat="false" ht="15" hidden="false" customHeight="true" outlineLevel="0" collapsed="false"/>
    <row r="18022" customFormat="false" ht="15" hidden="false" customHeight="true" outlineLevel="0" collapsed="false"/>
    <row r="18023" customFormat="false" ht="15" hidden="false" customHeight="true" outlineLevel="0" collapsed="false"/>
    <row r="18024" customFormat="false" ht="15" hidden="false" customHeight="true" outlineLevel="0" collapsed="false"/>
    <row r="18025" customFormat="false" ht="15" hidden="false" customHeight="true" outlineLevel="0" collapsed="false"/>
    <row r="18026" customFormat="false" ht="15" hidden="false" customHeight="true" outlineLevel="0" collapsed="false"/>
    <row r="18027" customFormat="false" ht="15" hidden="false" customHeight="true" outlineLevel="0" collapsed="false"/>
    <row r="18028" customFormat="false" ht="15" hidden="false" customHeight="true" outlineLevel="0" collapsed="false"/>
    <row r="18029" customFormat="false" ht="15" hidden="false" customHeight="true" outlineLevel="0" collapsed="false"/>
    <row r="18030" customFormat="false" ht="15" hidden="false" customHeight="true" outlineLevel="0" collapsed="false"/>
    <row r="18031" customFormat="false" ht="15" hidden="false" customHeight="true" outlineLevel="0" collapsed="false"/>
    <row r="18032" customFormat="false" ht="15" hidden="false" customHeight="true" outlineLevel="0" collapsed="false"/>
    <row r="18033" customFormat="false" ht="15" hidden="false" customHeight="true" outlineLevel="0" collapsed="false"/>
    <row r="18034" customFormat="false" ht="15" hidden="false" customHeight="true" outlineLevel="0" collapsed="false"/>
    <row r="18035" customFormat="false" ht="15" hidden="false" customHeight="true" outlineLevel="0" collapsed="false"/>
    <row r="18036" customFormat="false" ht="15" hidden="false" customHeight="true" outlineLevel="0" collapsed="false"/>
    <row r="18037" customFormat="false" ht="15" hidden="false" customHeight="true" outlineLevel="0" collapsed="false"/>
    <row r="18038" customFormat="false" ht="15" hidden="false" customHeight="true" outlineLevel="0" collapsed="false"/>
    <row r="18039" customFormat="false" ht="15" hidden="false" customHeight="true" outlineLevel="0" collapsed="false"/>
    <row r="18040" customFormat="false" ht="15" hidden="false" customHeight="true" outlineLevel="0" collapsed="false"/>
    <row r="18041" customFormat="false" ht="15" hidden="false" customHeight="true" outlineLevel="0" collapsed="false"/>
    <row r="18042" customFormat="false" ht="15" hidden="false" customHeight="true" outlineLevel="0" collapsed="false"/>
    <row r="18043" customFormat="false" ht="15" hidden="false" customHeight="true" outlineLevel="0" collapsed="false"/>
    <row r="18044" customFormat="false" ht="15" hidden="false" customHeight="true" outlineLevel="0" collapsed="false"/>
    <row r="18045" customFormat="false" ht="15" hidden="false" customHeight="true" outlineLevel="0" collapsed="false"/>
    <row r="18046" customFormat="false" ht="15" hidden="false" customHeight="true" outlineLevel="0" collapsed="false"/>
    <row r="18047" customFormat="false" ht="15" hidden="false" customHeight="true" outlineLevel="0" collapsed="false"/>
    <row r="18048" customFormat="false" ht="15" hidden="false" customHeight="true" outlineLevel="0" collapsed="false"/>
    <row r="18049" customFormat="false" ht="15" hidden="false" customHeight="true" outlineLevel="0" collapsed="false"/>
    <row r="18050" customFormat="false" ht="15" hidden="false" customHeight="true" outlineLevel="0" collapsed="false"/>
    <row r="18051" customFormat="false" ht="15" hidden="false" customHeight="true" outlineLevel="0" collapsed="false"/>
    <row r="18052" customFormat="false" ht="15" hidden="false" customHeight="true" outlineLevel="0" collapsed="false"/>
    <row r="18053" customFormat="false" ht="15" hidden="false" customHeight="true" outlineLevel="0" collapsed="false"/>
    <row r="18054" customFormat="false" ht="15" hidden="false" customHeight="true" outlineLevel="0" collapsed="false"/>
    <row r="18055" customFormat="false" ht="15" hidden="false" customHeight="true" outlineLevel="0" collapsed="false"/>
    <row r="18056" customFormat="false" ht="15" hidden="false" customHeight="true" outlineLevel="0" collapsed="false"/>
    <row r="18057" customFormat="false" ht="15" hidden="false" customHeight="true" outlineLevel="0" collapsed="false"/>
    <row r="18058" customFormat="false" ht="15" hidden="false" customHeight="true" outlineLevel="0" collapsed="false"/>
    <row r="18059" customFormat="false" ht="15" hidden="false" customHeight="true" outlineLevel="0" collapsed="false"/>
    <row r="18060" customFormat="false" ht="15" hidden="false" customHeight="true" outlineLevel="0" collapsed="false"/>
    <row r="18061" customFormat="false" ht="15" hidden="false" customHeight="true" outlineLevel="0" collapsed="false"/>
    <row r="18062" customFormat="false" ht="15" hidden="false" customHeight="true" outlineLevel="0" collapsed="false"/>
    <row r="18063" customFormat="false" ht="15" hidden="false" customHeight="true" outlineLevel="0" collapsed="false"/>
    <row r="18064" customFormat="false" ht="15" hidden="false" customHeight="true" outlineLevel="0" collapsed="false"/>
    <row r="18065" customFormat="false" ht="15" hidden="false" customHeight="true" outlineLevel="0" collapsed="false"/>
    <row r="18066" customFormat="false" ht="15" hidden="false" customHeight="true" outlineLevel="0" collapsed="false"/>
    <row r="18067" customFormat="false" ht="15" hidden="false" customHeight="true" outlineLevel="0" collapsed="false"/>
    <row r="18068" customFormat="false" ht="15" hidden="false" customHeight="true" outlineLevel="0" collapsed="false"/>
    <row r="18069" customFormat="false" ht="15" hidden="false" customHeight="true" outlineLevel="0" collapsed="false"/>
    <row r="18070" customFormat="false" ht="15" hidden="false" customHeight="true" outlineLevel="0" collapsed="false"/>
    <row r="18071" customFormat="false" ht="15" hidden="false" customHeight="true" outlineLevel="0" collapsed="false"/>
    <row r="18072" customFormat="false" ht="15" hidden="false" customHeight="true" outlineLevel="0" collapsed="false"/>
    <row r="18073" customFormat="false" ht="15" hidden="false" customHeight="true" outlineLevel="0" collapsed="false"/>
    <row r="18074" customFormat="false" ht="15" hidden="false" customHeight="true" outlineLevel="0" collapsed="false"/>
    <row r="18075" customFormat="false" ht="15" hidden="false" customHeight="true" outlineLevel="0" collapsed="false"/>
    <row r="18076" customFormat="false" ht="15" hidden="false" customHeight="true" outlineLevel="0" collapsed="false"/>
    <row r="18077" customFormat="false" ht="15" hidden="false" customHeight="true" outlineLevel="0" collapsed="false"/>
    <row r="18078" customFormat="false" ht="15" hidden="false" customHeight="true" outlineLevel="0" collapsed="false"/>
    <row r="18079" customFormat="false" ht="15" hidden="false" customHeight="true" outlineLevel="0" collapsed="false"/>
    <row r="18080" customFormat="false" ht="15" hidden="false" customHeight="true" outlineLevel="0" collapsed="false"/>
    <row r="18081" customFormat="false" ht="15" hidden="false" customHeight="true" outlineLevel="0" collapsed="false"/>
    <row r="18082" customFormat="false" ht="15" hidden="false" customHeight="true" outlineLevel="0" collapsed="false"/>
    <row r="18083" customFormat="false" ht="15" hidden="false" customHeight="true" outlineLevel="0" collapsed="false"/>
    <row r="18084" customFormat="false" ht="15" hidden="false" customHeight="true" outlineLevel="0" collapsed="false"/>
    <row r="18085" customFormat="false" ht="15" hidden="false" customHeight="true" outlineLevel="0" collapsed="false"/>
    <row r="18086" customFormat="false" ht="15" hidden="false" customHeight="true" outlineLevel="0" collapsed="false"/>
    <row r="18087" customFormat="false" ht="15" hidden="false" customHeight="true" outlineLevel="0" collapsed="false"/>
    <row r="18088" customFormat="false" ht="15" hidden="false" customHeight="true" outlineLevel="0" collapsed="false"/>
    <row r="18089" customFormat="false" ht="15" hidden="false" customHeight="true" outlineLevel="0" collapsed="false"/>
    <row r="18090" customFormat="false" ht="15" hidden="false" customHeight="true" outlineLevel="0" collapsed="false"/>
    <row r="18091" customFormat="false" ht="15" hidden="false" customHeight="true" outlineLevel="0" collapsed="false"/>
    <row r="18092" customFormat="false" ht="15" hidden="false" customHeight="true" outlineLevel="0" collapsed="false"/>
    <row r="18093" customFormat="false" ht="15" hidden="false" customHeight="true" outlineLevel="0" collapsed="false"/>
    <row r="18094" customFormat="false" ht="15" hidden="false" customHeight="true" outlineLevel="0" collapsed="false"/>
    <row r="18095" customFormat="false" ht="15" hidden="false" customHeight="true" outlineLevel="0" collapsed="false"/>
    <row r="18096" customFormat="false" ht="15" hidden="false" customHeight="true" outlineLevel="0" collapsed="false"/>
    <row r="18097" customFormat="false" ht="15" hidden="false" customHeight="true" outlineLevel="0" collapsed="false"/>
    <row r="18098" customFormat="false" ht="15" hidden="false" customHeight="true" outlineLevel="0" collapsed="false"/>
    <row r="18099" customFormat="false" ht="15" hidden="false" customHeight="true" outlineLevel="0" collapsed="false"/>
    <row r="18100" customFormat="false" ht="15" hidden="false" customHeight="true" outlineLevel="0" collapsed="false"/>
    <row r="18101" customFormat="false" ht="15" hidden="false" customHeight="true" outlineLevel="0" collapsed="false"/>
    <row r="18102" customFormat="false" ht="15" hidden="false" customHeight="true" outlineLevel="0" collapsed="false"/>
    <row r="18103" customFormat="false" ht="15" hidden="false" customHeight="true" outlineLevel="0" collapsed="false"/>
    <row r="18104" customFormat="false" ht="15" hidden="false" customHeight="true" outlineLevel="0" collapsed="false"/>
    <row r="18105" customFormat="false" ht="15" hidden="false" customHeight="true" outlineLevel="0" collapsed="false"/>
    <row r="18106" customFormat="false" ht="15" hidden="false" customHeight="true" outlineLevel="0" collapsed="false"/>
    <row r="18107" customFormat="false" ht="15" hidden="false" customHeight="true" outlineLevel="0" collapsed="false"/>
    <row r="18108" customFormat="false" ht="15" hidden="false" customHeight="true" outlineLevel="0" collapsed="false"/>
    <row r="18109" customFormat="false" ht="15" hidden="false" customHeight="true" outlineLevel="0" collapsed="false"/>
    <row r="18110" customFormat="false" ht="15" hidden="false" customHeight="true" outlineLevel="0" collapsed="false"/>
    <row r="18111" customFormat="false" ht="15" hidden="false" customHeight="true" outlineLevel="0" collapsed="false"/>
    <row r="18112" customFormat="false" ht="15" hidden="false" customHeight="true" outlineLevel="0" collapsed="false"/>
    <row r="18113" customFormat="false" ht="15" hidden="false" customHeight="true" outlineLevel="0" collapsed="false"/>
    <row r="18114" customFormat="false" ht="15" hidden="false" customHeight="true" outlineLevel="0" collapsed="false"/>
    <row r="18115" customFormat="false" ht="15" hidden="false" customHeight="true" outlineLevel="0" collapsed="false"/>
    <row r="18116" customFormat="false" ht="15" hidden="false" customHeight="true" outlineLevel="0" collapsed="false"/>
    <row r="18117" customFormat="false" ht="15" hidden="false" customHeight="true" outlineLevel="0" collapsed="false"/>
    <row r="18118" customFormat="false" ht="15" hidden="false" customHeight="true" outlineLevel="0" collapsed="false"/>
    <row r="18119" customFormat="false" ht="15" hidden="false" customHeight="true" outlineLevel="0" collapsed="false"/>
    <row r="18120" customFormat="false" ht="15" hidden="false" customHeight="true" outlineLevel="0" collapsed="false"/>
    <row r="18121" customFormat="false" ht="15" hidden="false" customHeight="true" outlineLevel="0" collapsed="false"/>
    <row r="18122" customFormat="false" ht="15" hidden="false" customHeight="true" outlineLevel="0" collapsed="false"/>
    <row r="18123" customFormat="false" ht="15" hidden="false" customHeight="true" outlineLevel="0" collapsed="false"/>
    <row r="18124" customFormat="false" ht="15" hidden="false" customHeight="true" outlineLevel="0" collapsed="false"/>
    <row r="18125" customFormat="false" ht="15" hidden="false" customHeight="true" outlineLevel="0" collapsed="false"/>
    <row r="18126" customFormat="false" ht="15" hidden="false" customHeight="true" outlineLevel="0" collapsed="false"/>
    <row r="18127" customFormat="false" ht="15" hidden="false" customHeight="true" outlineLevel="0" collapsed="false"/>
    <row r="18128" customFormat="false" ht="15" hidden="false" customHeight="true" outlineLevel="0" collapsed="false"/>
    <row r="18129" customFormat="false" ht="15" hidden="false" customHeight="true" outlineLevel="0" collapsed="false"/>
    <row r="18130" customFormat="false" ht="15" hidden="false" customHeight="true" outlineLevel="0" collapsed="false"/>
    <row r="18131" customFormat="false" ht="15" hidden="false" customHeight="true" outlineLevel="0" collapsed="false"/>
    <row r="18132" customFormat="false" ht="15" hidden="false" customHeight="true" outlineLevel="0" collapsed="false"/>
    <row r="18133" customFormat="false" ht="15" hidden="false" customHeight="true" outlineLevel="0" collapsed="false"/>
    <row r="18134" customFormat="false" ht="15" hidden="false" customHeight="true" outlineLevel="0" collapsed="false"/>
    <row r="18135" customFormat="false" ht="15" hidden="false" customHeight="true" outlineLevel="0" collapsed="false"/>
    <row r="18136" customFormat="false" ht="15" hidden="false" customHeight="true" outlineLevel="0" collapsed="false"/>
    <row r="18137" customFormat="false" ht="15" hidden="false" customHeight="true" outlineLevel="0" collapsed="false"/>
    <row r="18138" customFormat="false" ht="15" hidden="false" customHeight="true" outlineLevel="0" collapsed="false"/>
    <row r="18139" customFormat="false" ht="15" hidden="false" customHeight="true" outlineLevel="0" collapsed="false"/>
    <row r="18140" customFormat="false" ht="15" hidden="false" customHeight="true" outlineLevel="0" collapsed="false"/>
    <row r="18141" customFormat="false" ht="15" hidden="false" customHeight="true" outlineLevel="0" collapsed="false"/>
    <row r="18142" customFormat="false" ht="15" hidden="false" customHeight="true" outlineLevel="0" collapsed="false"/>
    <row r="18143" customFormat="false" ht="15" hidden="false" customHeight="true" outlineLevel="0" collapsed="false"/>
    <row r="18144" customFormat="false" ht="15" hidden="false" customHeight="true" outlineLevel="0" collapsed="false"/>
    <row r="18145" customFormat="false" ht="15" hidden="false" customHeight="true" outlineLevel="0" collapsed="false"/>
    <row r="18146" customFormat="false" ht="15" hidden="false" customHeight="true" outlineLevel="0" collapsed="false"/>
    <row r="18147" customFormat="false" ht="15" hidden="false" customHeight="true" outlineLevel="0" collapsed="false"/>
    <row r="18148" customFormat="false" ht="15" hidden="false" customHeight="true" outlineLevel="0" collapsed="false"/>
    <row r="18149" customFormat="false" ht="15" hidden="false" customHeight="true" outlineLevel="0" collapsed="false"/>
    <row r="18150" customFormat="false" ht="15" hidden="false" customHeight="true" outlineLevel="0" collapsed="false"/>
    <row r="18151" customFormat="false" ht="15" hidden="false" customHeight="true" outlineLevel="0" collapsed="false"/>
    <row r="18152" customFormat="false" ht="15" hidden="false" customHeight="true" outlineLevel="0" collapsed="false"/>
    <row r="18153" customFormat="false" ht="15" hidden="false" customHeight="true" outlineLevel="0" collapsed="false"/>
    <row r="18154" customFormat="false" ht="15" hidden="false" customHeight="true" outlineLevel="0" collapsed="false"/>
    <row r="18155" customFormat="false" ht="15" hidden="false" customHeight="true" outlineLevel="0" collapsed="false"/>
    <row r="18156" customFormat="false" ht="15" hidden="false" customHeight="true" outlineLevel="0" collapsed="false"/>
    <row r="18157" customFormat="false" ht="15" hidden="false" customHeight="true" outlineLevel="0" collapsed="false"/>
    <row r="18158" customFormat="false" ht="15" hidden="false" customHeight="true" outlineLevel="0" collapsed="false"/>
    <row r="18159" customFormat="false" ht="15" hidden="false" customHeight="true" outlineLevel="0" collapsed="false"/>
    <row r="18160" customFormat="false" ht="15" hidden="false" customHeight="true" outlineLevel="0" collapsed="false"/>
    <row r="18161" customFormat="false" ht="15" hidden="false" customHeight="true" outlineLevel="0" collapsed="false"/>
    <row r="18162" customFormat="false" ht="15" hidden="false" customHeight="true" outlineLevel="0" collapsed="false"/>
    <row r="18163" customFormat="false" ht="15" hidden="false" customHeight="true" outlineLevel="0" collapsed="false"/>
    <row r="18164" customFormat="false" ht="15" hidden="false" customHeight="true" outlineLevel="0" collapsed="false"/>
    <row r="18165" customFormat="false" ht="15" hidden="false" customHeight="true" outlineLevel="0" collapsed="false"/>
    <row r="18166" customFormat="false" ht="15" hidden="false" customHeight="true" outlineLevel="0" collapsed="false"/>
    <row r="18167" customFormat="false" ht="15" hidden="false" customHeight="true" outlineLevel="0" collapsed="false"/>
    <row r="18168" customFormat="false" ht="15" hidden="false" customHeight="true" outlineLevel="0" collapsed="false"/>
    <row r="18169" customFormat="false" ht="15" hidden="false" customHeight="true" outlineLevel="0" collapsed="false"/>
    <row r="18170" customFormat="false" ht="15" hidden="false" customHeight="true" outlineLevel="0" collapsed="false"/>
    <row r="18171" customFormat="false" ht="15" hidden="false" customHeight="true" outlineLevel="0" collapsed="false"/>
    <row r="18172" customFormat="false" ht="15" hidden="false" customHeight="true" outlineLevel="0" collapsed="false"/>
    <row r="18173" customFormat="false" ht="15" hidden="false" customHeight="true" outlineLevel="0" collapsed="false"/>
    <row r="18174" customFormat="false" ht="15" hidden="false" customHeight="true" outlineLevel="0" collapsed="false"/>
    <row r="18175" customFormat="false" ht="15" hidden="false" customHeight="true" outlineLevel="0" collapsed="false"/>
    <row r="18176" customFormat="false" ht="15" hidden="false" customHeight="true" outlineLevel="0" collapsed="false"/>
    <row r="18177" customFormat="false" ht="15" hidden="false" customHeight="true" outlineLevel="0" collapsed="false"/>
    <row r="18178" customFormat="false" ht="15" hidden="false" customHeight="true" outlineLevel="0" collapsed="false"/>
    <row r="18179" customFormat="false" ht="15" hidden="false" customHeight="true" outlineLevel="0" collapsed="false"/>
    <row r="18180" customFormat="false" ht="15" hidden="false" customHeight="true" outlineLevel="0" collapsed="false"/>
    <row r="18181" customFormat="false" ht="15" hidden="false" customHeight="true" outlineLevel="0" collapsed="false"/>
    <row r="18182" customFormat="false" ht="15" hidden="false" customHeight="true" outlineLevel="0" collapsed="false"/>
    <row r="18183" customFormat="false" ht="15" hidden="false" customHeight="true" outlineLevel="0" collapsed="false"/>
    <row r="18184" customFormat="false" ht="15" hidden="false" customHeight="true" outlineLevel="0" collapsed="false"/>
    <row r="18185" customFormat="false" ht="15" hidden="false" customHeight="true" outlineLevel="0" collapsed="false"/>
    <row r="18186" customFormat="false" ht="15" hidden="false" customHeight="true" outlineLevel="0" collapsed="false"/>
    <row r="18187" customFormat="false" ht="15" hidden="false" customHeight="true" outlineLevel="0" collapsed="false"/>
    <row r="18188" customFormat="false" ht="15" hidden="false" customHeight="true" outlineLevel="0" collapsed="false"/>
    <row r="18189" customFormat="false" ht="15" hidden="false" customHeight="true" outlineLevel="0" collapsed="false"/>
    <row r="18190" customFormat="false" ht="15" hidden="false" customHeight="true" outlineLevel="0" collapsed="false"/>
    <row r="18191" customFormat="false" ht="15" hidden="false" customHeight="true" outlineLevel="0" collapsed="false"/>
    <row r="18192" customFormat="false" ht="15" hidden="false" customHeight="true" outlineLevel="0" collapsed="false"/>
    <row r="18193" customFormat="false" ht="15" hidden="false" customHeight="true" outlineLevel="0" collapsed="false"/>
    <row r="18194" customFormat="false" ht="15" hidden="false" customHeight="true" outlineLevel="0" collapsed="false"/>
    <row r="18195" customFormat="false" ht="15" hidden="false" customHeight="true" outlineLevel="0" collapsed="false"/>
    <row r="18196" customFormat="false" ht="15" hidden="false" customHeight="true" outlineLevel="0" collapsed="false"/>
    <row r="18197" customFormat="false" ht="15" hidden="false" customHeight="true" outlineLevel="0" collapsed="false"/>
    <row r="18198" customFormat="false" ht="15" hidden="false" customHeight="true" outlineLevel="0" collapsed="false"/>
    <row r="18199" customFormat="false" ht="15" hidden="false" customHeight="true" outlineLevel="0" collapsed="false"/>
    <row r="18200" customFormat="false" ht="15" hidden="false" customHeight="true" outlineLevel="0" collapsed="false"/>
    <row r="18201" customFormat="false" ht="15" hidden="false" customHeight="true" outlineLevel="0" collapsed="false"/>
    <row r="18202" customFormat="false" ht="15" hidden="false" customHeight="true" outlineLevel="0" collapsed="false"/>
    <row r="18203" customFormat="false" ht="15" hidden="false" customHeight="true" outlineLevel="0" collapsed="false"/>
    <row r="18204" customFormat="false" ht="15" hidden="false" customHeight="true" outlineLevel="0" collapsed="false"/>
    <row r="18205" customFormat="false" ht="15" hidden="false" customHeight="true" outlineLevel="0" collapsed="false"/>
    <row r="18206" customFormat="false" ht="15" hidden="false" customHeight="true" outlineLevel="0" collapsed="false"/>
    <row r="18207" customFormat="false" ht="15" hidden="false" customHeight="true" outlineLevel="0" collapsed="false"/>
    <row r="18208" customFormat="false" ht="15" hidden="false" customHeight="true" outlineLevel="0" collapsed="false"/>
    <row r="18209" customFormat="false" ht="15" hidden="false" customHeight="true" outlineLevel="0" collapsed="false"/>
    <row r="18210" customFormat="false" ht="15" hidden="false" customHeight="true" outlineLevel="0" collapsed="false"/>
    <row r="18211" customFormat="false" ht="15" hidden="false" customHeight="true" outlineLevel="0" collapsed="false"/>
    <row r="18212" customFormat="false" ht="15" hidden="false" customHeight="true" outlineLevel="0" collapsed="false"/>
    <row r="18213" customFormat="false" ht="15" hidden="false" customHeight="true" outlineLevel="0" collapsed="false"/>
    <row r="18214" customFormat="false" ht="15" hidden="false" customHeight="true" outlineLevel="0" collapsed="false"/>
    <row r="18215" customFormat="false" ht="15" hidden="false" customHeight="true" outlineLevel="0" collapsed="false"/>
    <row r="18216" customFormat="false" ht="15" hidden="false" customHeight="true" outlineLevel="0" collapsed="false"/>
    <row r="18217" customFormat="false" ht="15" hidden="false" customHeight="true" outlineLevel="0" collapsed="false"/>
    <row r="18218" customFormat="false" ht="15" hidden="false" customHeight="true" outlineLevel="0" collapsed="false"/>
    <row r="18219" customFormat="false" ht="15" hidden="false" customHeight="true" outlineLevel="0" collapsed="false"/>
    <row r="18220" customFormat="false" ht="15" hidden="false" customHeight="true" outlineLevel="0" collapsed="false"/>
    <row r="18221" customFormat="false" ht="15" hidden="false" customHeight="true" outlineLevel="0" collapsed="false"/>
    <row r="18222" customFormat="false" ht="15" hidden="false" customHeight="true" outlineLevel="0" collapsed="false"/>
    <row r="18223" customFormat="false" ht="15" hidden="false" customHeight="true" outlineLevel="0" collapsed="false"/>
    <row r="18224" customFormat="false" ht="15" hidden="false" customHeight="true" outlineLevel="0" collapsed="false"/>
    <row r="18225" customFormat="false" ht="15" hidden="false" customHeight="true" outlineLevel="0" collapsed="false"/>
    <row r="18226" customFormat="false" ht="15" hidden="false" customHeight="true" outlineLevel="0" collapsed="false"/>
    <row r="18227" customFormat="false" ht="15" hidden="false" customHeight="true" outlineLevel="0" collapsed="false"/>
    <row r="18228" customFormat="false" ht="15" hidden="false" customHeight="true" outlineLevel="0" collapsed="false"/>
    <row r="18229" customFormat="false" ht="15" hidden="false" customHeight="true" outlineLevel="0" collapsed="false"/>
    <row r="18230" customFormat="false" ht="15" hidden="false" customHeight="true" outlineLevel="0" collapsed="false"/>
    <row r="18231" customFormat="false" ht="15" hidden="false" customHeight="true" outlineLevel="0" collapsed="false"/>
    <row r="18232" customFormat="false" ht="15" hidden="false" customHeight="true" outlineLevel="0" collapsed="false"/>
    <row r="18233" customFormat="false" ht="15" hidden="false" customHeight="true" outlineLevel="0" collapsed="false"/>
    <row r="18234" customFormat="false" ht="15" hidden="false" customHeight="true" outlineLevel="0" collapsed="false"/>
    <row r="18235" customFormat="false" ht="15" hidden="false" customHeight="true" outlineLevel="0" collapsed="false"/>
    <row r="18236" customFormat="false" ht="15" hidden="false" customHeight="true" outlineLevel="0" collapsed="false"/>
    <row r="18237" customFormat="false" ht="15" hidden="false" customHeight="true" outlineLevel="0" collapsed="false"/>
    <row r="18238" customFormat="false" ht="15" hidden="false" customHeight="true" outlineLevel="0" collapsed="false"/>
    <row r="18239" customFormat="false" ht="15" hidden="false" customHeight="true" outlineLevel="0" collapsed="false"/>
    <row r="18240" customFormat="false" ht="15" hidden="false" customHeight="true" outlineLevel="0" collapsed="false"/>
    <row r="18241" customFormat="false" ht="15" hidden="false" customHeight="true" outlineLevel="0" collapsed="false"/>
    <row r="18242" customFormat="false" ht="15" hidden="false" customHeight="true" outlineLevel="0" collapsed="false"/>
    <row r="18243" customFormat="false" ht="15" hidden="false" customHeight="true" outlineLevel="0" collapsed="false"/>
    <row r="18244" customFormat="false" ht="15" hidden="false" customHeight="true" outlineLevel="0" collapsed="false"/>
    <row r="18245" customFormat="false" ht="15" hidden="false" customHeight="true" outlineLevel="0" collapsed="false"/>
    <row r="18246" customFormat="false" ht="15" hidden="false" customHeight="true" outlineLevel="0" collapsed="false"/>
    <row r="18247" customFormat="false" ht="15" hidden="false" customHeight="true" outlineLevel="0" collapsed="false"/>
    <row r="18248" customFormat="false" ht="15" hidden="false" customHeight="true" outlineLevel="0" collapsed="false"/>
    <row r="18249" customFormat="false" ht="15" hidden="false" customHeight="true" outlineLevel="0" collapsed="false"/>
    <row r="18250" customFormat="false" ht="15" hidden="false" customHeight="true" outlineLevel="0" collapsed="false"/>
    <row r="18251" customFormat="false" ht="15" hidden="false" customHeight="true" outlineLevel="0" collapsed="false"/>
    <row r="18252" customFormat="false" ht="15" hidden="false" customHeight="true" outlineLevel="0" collapsed="false"/>
    <row r="18253" customFormat="false" ht="15" hidden="false" customHeight="true" outlineLevel="0" collapsed="false"/>
    <row r="18254" customFormat="false" ht="15" hidden="false" customHeight="true" outlineLevel="0" collapsed="false"/>
    <row r="18255" customFormat="false" ht="15" hidden="false" customHeight="true" outlineLevel="0" collapsed="false"/>
    <row r="18256" customFormat="false" ht="15" hidden="false" customHeight="true" outlineLevel="0" collapsed="false"/>
    <row r="18257" customFormat="false" ht="15" hidden="false" customHeight="true" outlineLevel="0" collapsed="false"/>
    <row r="18258" customFormat="false" ht="15" hidden="false" customHeight="true" outlineLevel="0" collapsed="false"/>
    <row r="18259" customFormat="false" ht="15" hidden="false" customHeight="true" outlineLevel="0" collapsed="false"/>
    <row r="18260" customFormat="false" ht="15" hidden="false" customHeight="true" outlineLevel="0" collapsed="false"/>
    <row r="18261" customFormat="false" ht="15" hidden="false" customHeight="true" outlineLevel="0" collapsed="false"/>
    <row r="18262" customFormat="false" ht="15" hidden="false" customHeight="true" outlineLevel="0" collapsed="false"/>
    <row r="18263" customFormat="false" ht="15" hidden="false" customHeight="true" outlineLevel="0" collapsed="false"/>
    <row r="18264" customFormat="false" ht="15" hidden="false" customHeight="true" outlineLevel="0" collapsed="false"/>
    <row r="18265" customFormat="false" ht="15" hidden="false" customHeight="true" outlineLevel="0" collapsed="false"/>
    <row r="18266" customFormat="false" ht="15" hidden="false" customHeight="true" outlineLevel="0" collapsed="false"/>
    <row r="18267" customFormat="false" ht="15" hidden="false" customHeight="true" outlineLevel="0" collapsed="false"/>
    <row r="18268" customFormat="false" ht="15" hidden="false" customHeight="true" outlineLevel="0" collapsed="false"/>
    <row r="18269" customFormat="false" ht="15" hidden="false" customHeight="true" outlineLevel="0" collapsed="false"/>
    <row r="18270" customFormat="false" ht="15" hidden="false" customHeight="true" outlineLevel="0" collapsed="false"/>
    <row r="18271" customFormat="false" ht="15" hidden="false" customHeight="true" outlineLevel="0" collapsed="false"/>
    <row r="18272" customFormat="false" ht="15" hidden="false" customHeight="true" outlineLevel="0" collapsed="false"/>
    <row r="18273" customFormat="false" ht="15" hidden="false" customHeight="true" outlineLevel="0" collapsed="false"/>
    <row r="18274" customFormat="false" ht="15" hidden="false" customHeight="true" outlineLevel="0" collapsed="false"/>
    <row r="18275" customFormat="false" ht="15" hidden="false" customHeight="true" outlineLevel="0" collapsed="false"/>
    <row r="18276" customFormat="false" ht="15" hidden="false" customHeight="true" outlineLevel="0" collapsed="false"/>
    <row r="18277" customFormat="false" ht="15" hidden="false" customHeight="true" outlineLevel="0" collapsed="false"/>
    <row r="18278" customFormat="false" ht="15" hidden="false" customHeight="true" outlineLevel="0" collapsed="false"/>
    <row r="18279" customFormat="false" ht="15" hidden="false" customHeight="true" outlineLevel="0" collapsed="false"/>
    <row r="18280" customFormat="false" ht="15" hidden="false" customHeight="true" outlineLevel="0" collapsed="false"/>
    <row r="18281" customFormat="false" ht="15" hidden="false" customHeight="true" outlineLevel="0" collapsed="false"/>
    <row r="18282" customFormat="false" ht="15" hidden="false" customHeight="true" outlineLevel="0" collapsed="false"/>
    <row r="18283" customFormat="false" ht="15" hidden="false" customHeight="true" outlineLevel="0" collapsed="false"/>
    <row r="18284" customFormat="false" ht="15" hidden="false" customHeight="true" outlineLevel="0" collapsed="false"/>
    <row r="18285" customFormat="false" ht="15" hidden="false" customHeight="true" outlineLevel="0" collapsed="false"/>
    <row r="18286" customFormat="false" ht="15" hidden="false" customHeight="true" outlineLevel="0" collapsed="false"/>
    <row r="18287" customFormat="false" ht="15" hidden="false" customHeight="true" outlineLevel="0" collapsed="false"/>
    <row r="18288" customFormat="false" ht="15" hidden="false" customHeight="true" outlineLevel="0" collapsed="false"/>
    <row r="18289" customFormat="false" ht="15" hidden="false" customHeight="true" outlineLevel="0" collapsed="false"/>
    <row r="18290" customFormat="false" ht="15" hidden="false" customHeight="true" outlineLevel="0" collapsed="false"/>
    <row r="18291" customFormat="false" ht="15" hidden="false" customHeight="true" outlineLevel="0" collapsed="false"/>
    <row r="18292" customFormat="false" ht="15" hidden="false" customHeight="true" outlineLevel="0" collapsed="false"/>
    <row r="18293" customFormat="false" ht="15" hidden="false" customHeight="true" outlineLevel="0" collapsed="false"/>
    <row r="18294" customFormat="false" ht="15" hidden="false" customHeight="true" outlineLevel="0" collapsed="false"/>
    <row r="18295" customFormat="false" ht="15" hidden="false" customHeight="true" outlineLevel="0" collapsed="false"/>
    <row r="18296" customFormat="false" ht="15" hidden="false" customHeight="true" outlineLevel="0" collapsed="false"/>
    <row r="18297" customFormat="false" ht="15" hidden="false" customHeight="true" outlineLevel="0" collapsed="false"/>
    <row r="18298" customFormat="false" ht="15" hidden="false" customHeight="true" outlineLevel="0" collapsed="false"/>
    <row r="18299" customFormat="false" ht="15" hidden="false" customHeight="true" outlineLevel="0" collapsed="false"/>
    <row r="18300" customFormat="false" ht="15" hidden="false" customHeight="true" outlineLevel="0" collapsed="false"/>
    <row r="18301" customFormat="false" ht="15" hidden="false" customHeight="true" outlineLevel="0" collapsed="false"/>
    <row r="18302" customFormat="false" ht="15" hidden="false" customHeight="true" outlineLevel="0" collapsed="false"/>
    <row r="18303" customFormat="false" ht="15" hidden="false" customHeight="true" outlineLevel="0" collapsed="false"/>
    <row r="18304" customFormat="false" ht="15" hidden="false" customHeight="true" outlineLevel="0" collapsed="false"/>
    <row r="18305" customFormat="false" ht="15" hidden="false" customHeight="true" outlineLevel="0" collapsed="false"/>
    <row r="18306" customFormat="false" ht="15" hidden="false" customHeight="true" outlineLevel="0" collapsed="false"/>
    <row r="18307" customFormat="false" ht="15" hidden="false" customHeight="true" outlineLevel="0" collapsed="false"/>
    <row r="18308" customFormat="false" ht="15" hidden="false" customHeight="true" outlineLevel="0" collapsed="false"/>
    <row r="18309" customFormat="false" ht="15" hidden="false" customHeight="true" outlineLevel="0" collapsed="false"/>
    <row r="18310" customFormat="false" ht="15" hidden="false" customHeight="true" outlineLevel="0" collapsed="false"/>
    <row r="18311" customFormat="false" ht="15" hidden="false" customHeight="true" outlineLevel="0" collapsed="false"/>
    <row r="18312" customFormat="false" ht="15" hidden="false" customHeight="true" outlineLevel="0" collapsed="false"/>
    <row r="18313" customFormat="false" ht="15" hidden="false" customHeight="true" outlineLevel="0" collapsed="false"/>
    <row r="18314" customFormat="false" ht="15" hidden="false" customHeight="true" outlineLevel="0" collapsed="false"/>
    <row r="18315" customFormat="false" ht="15" hidden="false" customHeight="true" outlineLevel="0" collapsed="false"/>
    <row r="18316" customFormat="false" ht="15" hidden="false" customHeight="true" outlineLevel="0" collapsed="false"/>
    <row r="18317" customFormat="false" ht="15" hidden="false" customHeight="true" outlineLevel="0" collapsed="false"/>
    <row r="18318" customFormat="false" ht="15" hidden="false" customHeight="true" outlineLevel="0" collapsed="false"/>
    <row r="18319" customFormat="false" ht="15" hidden="false" customHeight="true" outlineLevel="0" collapsed="false"/>
    <row r="18320" customFormat="false" ht="15" hidden="false" customHeight="true" outlineLevel="0" collapsed="false"/>
    <row r="18321" customFormat="false" ht="15" hidden="false" customHeight="true" outlineLevel="0" collapsed="false"/>
    <row r="18322" customFormat="false" ht="15" hidden="false" customHeight="true" outlineLevel="0" collapsed="false"/>
    <row r="18323" customFormat="false" ht="15" hidden="false" customHeight="true" outlineLevel="0" collapsed="false"/>
    <row r="18324" customFormat="false" ht="15" hidden="false" customHeight="true" outlineLevel="0" collapsed="false"/>
    <row r="18325" customFormat="false" ht="15" hidden="false" customHeight="true" outlineLevel="0" collapsed="false"/>
    <row r="18326" customFormat="false" ht="15" hidden="false" customHeight="true" outlineLevel="0" collapsed="false"/>
    <row r="18327" customFormat="false" ht="15" hidden="false" customHeight="true" outlineLevel="0" collapsed="false"/>
    <row r="18328" customFormat="false" ht="15" hidden="false" customHeight="true" outlineLevel="0" collapsed="false"/>
    <row r="18329" customFormat="false" ht="15" hidden="false" customHeight="true" outlineLevel="0" collapsed="false"/>
    <row r="18330" customFormat="false" ht="15" hidden="false" customHeight="true" outlineLevel="0" collapsed="false"/>
    <row r="18331" customFormat="false" ht="15" hidden="false" customHeight="true" outlineLevel="0" collapsed="false"/>
    <row r="18332" customFormat="false" ht="15" hidden="false" customHeight="true" outlineLevel="0" collapsed="false"/>
    <row r="18333" customFormat="false" ht="15" hidden="false" customHeight="true" outlineLevel="0" collapsed="false"/>
    <row r="18334" customFormat="false" ht="15" hidden="false" customHeight="true" outlineLevel="0" collapsed="false"/>
    <row r="18335" customFormat="false" ht="15" hidden="false" customHeight="true" outlineLevel="0" collapsed="false"/>
    <row r="18336" customFormat="false" ht="15" hidden="false" customHeight="true" outlineLevel="0" collapsed="false"/>
    <row r="18337" customFormat="false" ht="15" hidden="false" customHeight="true" outlineLevel="0" collapsed="false"/>
    <row r="18338" customFormat="false" ht="15" hidden="false" customHeight="true" outlineLevel="0" collapsed="false"/>
    <row r="18339" customFormat="false" ht="15" hidden="false" customHeight="true" outlineLevel="0" collapsed="false"/>
    <row r="18340" customFormat="false" ht="15" hidden="false" customHeight="true" outlineLevel="0" collapsed="false"/>
    <row r="18341" customFormat="false" ht="15" hidden="false" customHeight="true" outlineLevel="0" collapsed="false"/>
    <row r="18342" customFormat="false" ht="15" hidden="false" customHeight="true" outlineLevel="0" collapsed="false"/>
    <row r="18343" customFormat="false" ht="15" hidden="false" customHeight="true" outlineLevel="0" collapsed="false"/>
    <row r="18344" customFormat="false" ht="15" hidden="false" customHeight="true" outlineLevel="0" collapsed="false"/>
    <row r="18345" customFormat="false" ht="15" hidden="false" customHeight="true" outlineLevel="0" collapsed="false"/>
    <row r="18346" customFormat="false" ht="15" hidden="false" customHeight="true" outlineLevel="0" collapsed="false"/>
    <row r="18347" customFormat="false" ht="15" hidden="false" customHeight="true" outlineLevel="0" collapsed="false"/>
    <row r="18348" customFormat="false" ht="15" hidden="false" customHeight="true" outlineLevel="0" collapsed="false"/>
    <row r="18349" customFormat="false" ht="15" hidden="false" customHeight="true" outlineLevel="0" collapsed="false"/>
    <row r="18350" customFormat="false" ht="15" hidden="false" customHeight="true" outlineLevel="0" collapsed="false"/>
    <row r="18351" customFormat="false" ht="15" hidden="false" customHeight="true" outlineLevel="0" collapsed="false"/>
    <row r="18352" customFormat="false" ht="15" hidden="false" customHeight="true" outlineLevel="0" collapsed="false"/>
    <row r="18353" customFormat="false" ht="15" hidden="false" customHeight="true" outlineLevel="0" collapsed="false"/>
    <row r="18354" customFormat="false" ht="15" hidden="false" customHeight="true" outlineLevel="0" collapsed="false"/>
    <row r="18355" customFormat="false" ht="15" hidden="false" customHeight="true" outlineLevel="0" collapsed="false"/>
    <row r="18356" customFormat="false" ht="15" hidden="false" customHeight="true" outlineLevel="0" collapsed="false"/>
    <row r="18357" customFormat="false" ht="15" hidden="false" customHeight="true" outlineLevel="0" collapsed="false"/>
    <row r="18358" customFormat="false" ht="15" hidden="false" customHeight="true" outlineLevel="0" collapsed="false"/>
    <row r="18359" customFormat="false" ht="15" hidden="false" customHeight="true" outlineLevel="0" collapsed="false"/>
    <row r="18360" customFormat="false" ht="15" hidden="false" customHeight="true" outlineLevel="0" collapsed="false"/>
    <row r="18361" customFormat="false" ht="15" hidden="false" customHeight="true" outlineLevel="0" collapsed="false"/>
    <row r="18362" customFormat="false" ht="15" hidden="false" customHeight="true" outlineLevel="0" collapsed="false"/>
    <row r="18363" customFormat="false" ht="15" hidden="false" customHeight="true" outlineLevel="0" collapsed="false"/>
    <row r="18364" customFormat="false" ht="15" hidden="false" customHeight="true" outlineLevel="0" collapsed="false"/>
    <row r="18365" customFormat="false" ht="15" hidden="false" customHeight="true" outlineLevel="0" collapsed="false"/>
    <row r="18366" customFormat="false" ht="15" hidden="false" customHeight="true" outlineLevel="0" collapsed="false"/>
    <row r="18367" customFormat="false" ht="15" hidden="false" customHeight="true" outlineLevel="0" collapsed="false"/>
    <row r="18368" customFormat="false" ht="15" hidden="false" customHeight="true" outlineLevel="0" collapsed="false"/>
    <row r="18369" customFormat="false" ht="15" hidden="false" customHeight="true" outlineLevel="0" collapsed="false"/>
    <row r="18370" customFormat="false" ht="15" hidden="false" customHeight="true" outlineLevel="0" collapsed="false"/>
    <row r="18371" customFormat="false" ht="15" hidden="false" customHeight="true" outlineLevel="0" collapsed="false"/>
    <row r="18372" customFormat="false" ht="15" hidden="false" customHeight="true" outlineLevel="0" collapsed="false"/>
    <row r="18373" customFormat="false" ht="15" hidden="false" customHeight="true" outlineLevel="0" collapsed="false"/>
    <row r="18374" customFormat="false" ht="15" hidden="false" customHeight="true" outlineLevel="0" collapsed="false"/>
    <row r="18375" customFormat="false" ht="15" hidden="false" customHeight="true" outlineLevel="0" collapsed="false"/>
    <row r="18376" customFormat="false" ht="15" hidden="false" customHeight="true" outlineLevel="0" collapsed="false"/>
    <row r="18377" customFormat="false" ht="15" hidden="false" customHeight="true" outlineLevel="0" collapsed="false"/>
    <row r="18378" customFormat="false" ht="15" hidden="false" customHeight="true" outlineLevel="0" collapsed="false"/>
    <row r="18379" customFormat="false" ht="15" hidden="false" customHeight="true" outlineLevel="0" collapsed="false"/>
    <row r="18380" customFormat="false" ht="15" hidden="false" customHeight="true" outlineLevel="0" collapsed="false"/>
    <row r="18381" customFormat="false" ht="15" hidden="false" customHeight="true" outlineLevel="0" collapsed="false"/>
    <row r="18382" customFormat="false" ht="15" hidden="false" customHeight="true" outlineLevel="0" collapsed="false"/>
    <row r="18383" customFormat="false" ht="15" hidden="false" customHeight="true" outlineLevel="0" collapsed="false"/>
    <row r="18384" customFormat="false" ht="15" hidden="false" customHeight="true" outlineLevel="0" collapsed="false"/>
    <row r="18385" customFormat="false" ht="15" hidden="false" customHeight="true" outlineLevel="0" collapsed="false"/>
    <row r="18386" customFormat="false" ht="15" hidden="false" customHeight="true" outlineLevel="0" collapsed="false"/>
    <row r="18387" customFormat="false" ht="15" hidden="false" customHeight="true" outlineLevel="0" collapsed="false"/>
    <row r="18388" customFormat="false" ht="15" hidden="false" customHeight="true" outlineLevel="0" collapsed="false"/>
    <row r="18389" customFormat="false" ht="15" hidden="false" customHeight="true" outlineLevel="0" collapsed="false"/>
    <row r="18390" customFormat="false" ht="15" hidden="false" customHeight="true" outlineLevel="0" collapsed="false"/>
    <row r="18391" customFormat="false" ht="15" hidden="false" customHeight="true" outlineLevel="0" collapsed="false"/>
    <row r="18392" customFormat="false" ht="15" hidden="false" customHeight="true" outlineLevel="0" collapsed="false"/>
    <row r="18393" customFormat="false" ht="15" hidden="false" customHeight="true" outlineLevel="0" collapsed="false"/>
    <row r="18394" customFormat="false" ht="15" hidden="false" customHeight="true" outlineLevel="0" collapsed="false"/>
    <row r="18395" customFormat="false" ht="15" hidden="false" customHeight="true" outlineLevel="0" collapsed="false"/>
    <row r="18396" customFormat="false" ht="15" hidden="false" customHeight="true" outlineLevel="0" collapsed="false"/>
    <row r="18397" customFormat="false" ht="15" hidden="false" customHeight="true" outlineLevel="0" collapsed="false"/>
    <row r="18398" customFormat="false" ht="15" hidden="false" customHeight="true" outlineLevel="0" collapsed="false"/>
    <row r="18399" customFormat="false" ht="15" hidden="false" customHeight="true" outlineLevel="0" collapsed="false"/>
    <row r="18400" customFormat="false" ht="15" hidden="false" customHeight="true" outlineLevel="0" collapsed="false"/>
    <row r="18401" customFormat="false" ht="15" hidden="false" customHeight="true" outlineLevel="0" collapsed="false"/>
    <row r="18402" customFormat="false" ht="15" hidden="false" customHeight="true" outlineLevel="0" collapsed="false"/>
    <row r="18403" customFormat="false" ht="15" hidden="false" customHeight="true" outlineLevel="0" collapsed="false"/>
    <row r="18404" customFormat="false" ht="15" hidden="false" customHeight="true" outlineLevel="0" collapsed="false"/>
    <row r="18405" customFormat="false" ht="15" hidden="false" customHeight="true" outlineLevel="0" collapsed="false"/>
    <row r="18406" customFormat="false" ht="15" hidden="false" customHeight="true" outlineLevel="0" collapsed="false"/>
    <row r="18407" customFormat="false" ht="15" hidden="false" customHeight="true" outlineLevel="0" collapsed="false"/>
    <row r="18408" customFormat="false" ht="15" hidden="false" customHeight="true" outlineLevel="0" collapsed="false"/>
    <row r="18409" customFormat="false" ht="15" hidden="false" customHeight="true" outlineLevel="0" collapsed="false"/>
    <row r="18410" customFormat="false" ht="15" hidden="false" customHeight="true" outlineLevel="0" collapsed="false"/>
    <row r="18411" customFormat="false" ht="15" hidden="false" customHeight="true" outlineLevel="0" collapsed="false"/>
    <row r="18412" customFormat="false" ht="15" hidden="false" customHeight="true" outlineLevel="0" collapsed="false"/>
    <row r="18413" customFormat="false" ht="15" hidden="false" customHeight="true" outlineLevel="0" collapsed="false"/>
    <row r="18414" customFormat="false" ht="15" hidden="false" customHeight="true" outlineLevel="0" collapsed="false"/>
    <row r="18415" customFormat="false" ht="15" hidden="false" customHeight="true" outlineLevel="0" collapsed="false"/>
    <row r="18416" customFormat="false" ht="15" hidden="false" customHeight="true" outlineLevel="0" collapsed="false"/>
    <row r="18417" customFormat="false" ht="15" hidden="false" customHeight="true" outlineLevel="0" collapsed="false"/>
    <row r="18418" customFormat="false" ht="15" hidden="false" customHeight="true" outlineLevel="0" collapsed="false"/>
    <row r="18419" customFormat="false" ht="15" hidden="false" customHeight="true" outlineLevel="0" collapsed="false"/>
    <row r="18420" customFormat="false" ht="15" hidden="false" customHeight="true" outlineLevel="0" collapsed="false"/>
    <row r="18421" customFormat="false" ht="15" hidden="false" customHeight="true" outlineLevel="0" collapsed="false"/>
    <row r="18422" customFormat="false" ht="15" hidden="false" customHeight="true" outlineLevel="0" collapsed="false"/>
    <row r="18423" customFormat="false" ht="15" hidden="false" customHeight="true" outlineLevel="0" collapsed="false"/>
    <row r="18424" customFormat="false" ht="15" hidden="false" customHeight="true" outlineLevel="0" collapsed="false"/>
    <row r="18425" customFormat="false" ht="15" hidden="false" customHeight="true" outlineLevel="0" collapsed="false"/>
    <row r="18426" customFormat="false" ht="15" hidden="false" customHeight="true" outlineLevel="0" collapsed="false"/>
    <row r="18427" customFormat="false" ht="15" hidden="false" customHeight="true" outlineLevel="0" collapsed="false"/>
    <row r="18428" customFormat="false" ht="15" hidden="false" customHeight="true" outlineLevel="0" collapsed="false"/>
    <row r="18429" customFormat="false" ht="15" hidden="false" customHeight="true" outlineLevel="0" collapsed="false"/>
    <row r="18430" customFormat="false" ht="15" hidden="false" customHeight="true" outlineLevel="0" collapsed="false"/>
    <row r="18431" customFormat="false" ht="15" hidden="false" customHeight="true" outlineLevel="0" collapsed="false"/>
    <row r="18432" customFormat="false" ht="15" hidden="false" customHeight="true" outlineLevel="0" collapsed="false"/>
    <row r="18433" customFormat="false" ht="15" hidden="false" customHeight="true" outlineLevel="0" collapsed="false"/>
    <row r="18434" customFormat="false" ht="15" hidden="false" customHeight="true" outlineLevel="0" collapsed="false"/>
    <row r="18435" customFormat="false" ht="15" hidden="false" customHeight="true" outlineLevel="0" collapsed="false"/>
    <row r="18436" customFormat="false" ht="15" hidden="false" customHeight="true" outlineLevel="0" collapsed="false"/>
    <row r="18437" customFormat="false" ht="15" hidden="false" customHeight="true" outlineLevel="0" collapsed="false"/>
    <row r="18438" customFormat="false" ht="15" hidden="false" customHeight="true" outlineLevel="0" collapsed="false"/>
    <row r="18439" customFormat="false" ht="15" hidden="false" customHeight="true" outlineLevel="0" collapsed="false"/>
    <row r="18440" customFormat="false" ht="15" hidden="false" customHeight="true" outlineLevel="0" collapsed="false"/>
    <row r="18441" customFormat="false" ht="15" hidden="false" customHeight="true" outlineLevel="0" collapsed="false"/>
    <row r="18442" customFormat="false" ht="15" hidden="false" customHeight="true" outlineLevel="0" collapsed="false"/>
    <row r="18443" customFormat="false" ht="15" hidden="false" customHeight="true" outlineLevel="0" collapsed="false"/>
    <row r="18444" customFormat="false" ht="15" hidden="false" customHeight="true" outlineLevel="0" collapsed="false"/>
    <row r="18445" customFormat="false" ht="15" hidden="false" customHeight="true" outlineLevel="0" collapsed="false"/>
    <row r="18446" customFormat="false" ht="15" hidden="false" customHeight="true" outlineLevel="0" collapsed="false"/>
    <row r="18447" customFormat="false" ht="15" hidden="false" customHeight="true" outlineLevel="0" collapsed="false"/>
    <row r="18448" customFormat="false" ht="15" hidden="false" customHeight="true" outlineLevel="0" collapsed="false"/>
    <row r="18449" customFormat="false" ht="15" hidden="false" customHeight="true" outlineLevel="0" collapsed="false"/>
    <row r="18450" customFormat="false" ht="15" hidden="false" customHeight="true" outlineLevel="0" collapsed="false"/>
    <row r="18451" customFormat="false" ht="15" hidden="false" customHeight="true" outlineLevel="0" collapsed="false"/>
    <row r="18452" customFormat="false" ht="15" hidden="false" customHeight="true" outlineLevel="0" collapsed="false"/>
    <row r="18453" customFormat="false" ht="15" hidden="false" customHeight="true" outlineLevel="0" collapsed="false"/>
    <row r="18454" customFormat="false" ht="15" hidden="false" customHeight="true" outlineLevel="0" collapsed="false"/>
    <row r="18455" customFormat="false" ht="15" hidden="false" customHeight="true" outlineLevel="0" collapsed="false"/>
    <row r="18456" customFormat="false" ht="15" hidden="false" customHeight="true" outlineLevel="0" collapsed="false"/>
    <row r="18457" customFormat="false" ht="15" hidden="false" customHeight="true" outlineLevel="0" collapsed="false"/>
    <row r="18458" customFormat="false" ht="15" hidden="false" customHeight="true" outlineLevel="0" collapsed="false"/>
    <row r="18459" customFormat="false" ht="15" hidden="false" customHeight="true" outlineLevel="0" collapsed="false"/>
    <row r="18460" customFormat="false" ht="15" hidden="false" customHeight="true" outlineLevel="0" collapsed="false"/>
    <row r="18461" customFormat="false" ht="15" hidden="false" customHeight="true" outlineLevel="0" collapsed="false"/>
    <row r="18462" customFormat="false" ht="15" hidden="false" customHeight="true" outlineLevel="0" collapsed="false"/>
    <row r="18463" customFormat="false" ht="15" hidden="false" customHeight="true" outlineLevel="0" collapsed="false"/>
    <row r="18464" customFormat="false" ht="15" hidden="false" customHeight="true" outlineLevel="0" collapsed="false"/>
    <row r="18465" customFormat="false" ht="15" hidden="false" customHeight="true" outlineLevel="0" collapsed="false"/>
    <row r="18466" customFormat="false" ht="15" hidden="false" customHeight="true" outlineLevel="0" collapsed="false"/>
    <row r="18467" customFormat="false" ht="15" hidden="false" customHeight="true" outlineLevel="0" collapsed="false"/>
    <row r="18468" customFormat="false" ht="15" hidden="false" customHeight="true" outlineLevel="0" collapsed="false"/>
    <row r="18469" customFormat="false" ht="15" hidden="false" customHeight="true" outlineLevel="0" collapsed="false"/>
    <row r="18470" customFormat="false" ht="15" hidden="false" customHeight="true" outlineLevel="0" collapsed="false"/>
    <row r="18471" customFormat="false" ht="15" hidden="false" customHeight="true" outlineLevel="0" collapsed="false"/>
    <row r="18472" customFormat="false" ht="15" hidden="false" customHeight="true" outlineLevel="0" collapsed="false"/>
    <row r="18473" customFormat="false" ht="15" hidden="false" customHeight="true" outlineLevel="0" collapsed="false"/>
    <row r="18474" customFormat="false" ht="15" hidden="false" customHeight="true" outlineLevel="0" collapsed="false"/>
    <row r="18475" customFormat="false" ht="15" hidden="false" customHeight="true" outlineLevel="0" collapsed="false"/>
    <row r="18476" customFormat="false" ht="15" hidden="false" customHeight="true" outlineLevel="0" collapsed="false"/>
    <row r="18477" customFormat="false" ht="15" hidden="false" customHeight="true" outlineLevel="0" collapsed="false"/>
    <row r="18478" customFormat="false" ht="15" hidden="false" customHeight="true" outlineLevel="0" collapsed="false"/>
    <row r="18479" customFormat="false" ht="15" hidden="false" customHeight="true" outlineLevel="0" collapsed="false"/>
    <row r="18480" customFormat="false" ht="15" hidden="false" customHeight="true" outlineLevel="0" collapsed="false"/>
    <row r="18481" customFormat="false" ht="15" hidden="false" customHeight="true" outlineLevel="0" collapsed="false"/>
    <row r="18482" customFormat="false" ht="15" hidden="false" customHeight="true" outlineLevel="0" collapsed="false"/>
    <row r="18483" customFormat="false" ht="15" hidden="false" customHeight="true" outlineLevel="0" collapsed="false"/>
    <row r="18484" customFormat="false" ht="15" hidden="false" customHeight="true" outlineLevel="0" collapsed="false"/>
    <row r="18485" customFormat="false" ht="15" hidden="false" customHeight="true" outlineLevel="0" collapsed="false"/>
    <row r="18486" customFormat="false" ht="15" hidden="false" customHeight="true" outlineLevel="0" collapsed="false"/>
    <row r="18487" customFormat="false" ht="15" hidden="false" customHeight="true" outlineLevel="0" collapsed="false"/>
    <row r="18488" customFormat="false" ht="15" hidden="false" customHeight="true" outlineLevel="0" collapsed="false"/>
    <row r="18489" customFormat="false" ht="15" hidden="false" customHeight="true" outlineLevel="0" collapsed="false"/>
    <row r="18490" customFormat="false" ht="15" hidden="false" customHeight="true" outlineLevel="0" collapsed="false"/>
    <row r="18491" customFormat="false" ht="15" hidden="false" customHeight="true" outlineLevel="0" collapsed="false"/>
    <row r="18492" customFormat="false" ht="15" hidden="false" customHeight="true" outlineLevel="0" collapsed="false"/>
    <row r="18493" customFormat="false" ht="15" hidden="false" customHeight="true" outlineLevel="0" collapsed="false"/>
    <row r="18494" customFormat="false" ht="15" hidden="false" customHeight="true" outlineLevel="0" collapsed="false"/>
    <row r="18495" customFormat="false" ht="15" hidden="false" customHeight="true" outlineLevel="0" collapsed="false"/>
    <row r="18496" customFormat="false" ht="15" hidden="false" customHeight="true" outlineLevel="0" collapsed="false"/>
    <row r="18497" customFormat="false" ht="15" hidden="false" customHeight="true" outlineLevel="0" collapsed="false"/>
    <row r="18498" customFormat="false" ht="15" hidden="false" customHeight="true" outlineLevel="0" collapsed="false"/>
    <row r="18499" customFormat="false" ht="15" hidden="false" customHeight="true" outlineLevel="0" collapsed="false"/>
    <row r="18500" customFormat="false" ht="15" hidden="false" customHeight="true" outlineLevel="0" collapsed="false"/>
    <row r="18501" customFormat="false" ht="15" hidden="false" customHeight="true" outlineLevel="0" collapsed="false"/>
    <row r="18502" customFormat="false" ht="15" hidden="false" customHeight="true" outlineLevel="0" collapsed="false"/>
    <row r="18503" customFormat="false" ht="15" hidden="false" customHeight="true" outlineLevel="0" collapsed="false"/>
    <row r="18504" customFormat="false" ht="15" hidden="false" customHeight="true" outlineLevel="0" collapsed="false"/>
    <row r="18505" customFormat="false" ht="15" hidden="false" customHeight="true" outlineLevel="0" collapsed="false"/>
    <row r="18506" customFormat="false" ht="15" hidden="false" customHeight="true" outlineLevel="0" collapsed="false"/>
    <row r="18507" customFormat="false" ht="15" hidden="false" customHeight="true" outlineLevel="0" collapsed="false"/>
    <row r="18508" customFormat="false" ht="15" hidden="false" customHeight="true" outlineLevel="0" collapsed="false"/>
    <row r="18509" customFormat="false" ht="15" hidden="false" customHeight="true" outlineLevel="0" collapsed="false"/>
    <row r="18510" customFormat="false" ht="15" hidden="false" customHeight="true" outlineLevel="0" collapsed="false"/>
    <row r="18511" customFormat="false" ht="15" hidden="false" customHeight="true" outlineLevel="0" collapsed="false"/>
    <row r="18512" customFormat="false" ht="15" hidden="false" customHeight="true" outlineLevel="0" collapsed="false"/>
    <row r="18513" customFormat="false" ht="15" hidden="false" customHeight="true" outlineLevel="0" collapsed="false"/>
    <row r="18514" customFormat="false" ht="15" hidden="false" customHeight="true" outlineLevel="0" collapsed="false"/>
    <row r="18515" customFormat="false" ht="15" hidden="false" customHeight="true" outlineLevel="0" collapsed="false"/>
    <row r="18516" customFormat="false" ht="15" hidden="false" customHeight="true" outlineLevel="0" collapsed="false"/>
    <row r="18517" customFormat="false" ht="15" hidden="false" customHeight="true" outlineLevel="0" collapsed="false"/>
    <row r="18518" customFormat="false" ht="15" hidden="false" customHeight="true" outlineLevel="0" collapsed="false"/>
    <row r="18519" customFormat="false" ht="15" hidden="false" customHeight="true" outlineLevel="0" collapsed="false"/>
    <row r="18520" customFormat="false" ht="15" hidden="false" customHeight="true" outlineLevel="0" collapsed="false"/>
    <row r="18521" customFormat="false" ht="15" hidden="false" customHeight="true" outlineLevel="0" collapsed="false"/>
    <row r="18522" customFormat="false" ht="15" hidden="false" customHeight="true" outlineLevel="0" collapsed="false"/>
    <row r="18523" customFormat="false" ht="15" hidden="false" customHeight="true" outlineLevel="0" collapsed="false"/>
    <row r="18524" customFormat="false" ht="15" hidden="false" customHeight="true" outlineLevel="0" collapsed="false"/>
    <row r="18525" customFormat="false" ht="15" hidden="false" customHeight="true" outlineLevel="0" collapsed="false"/>
    <row r="18526" customFormat="false" ht="15" hidden="false" customHeight="true" outlineLevel="0" collapsed="false"/>
    <row r="18527" customFormat="false" ht="15" hidden="false" customHeight="true" outlineLevel="0" collapsed="false"/>
    <row r="18528" customFormat="false" ht="15" hidden="false" customHeight="true" outlineLevel="0" collapsed="false"/>
    <row r="18529" customFormat="false" ht="15" hidden="false" customHeight="true" outlineLevel="0" collapsed="false"/>
    <row r="18530" customFormat="false" ht="15" hidden="false" customHeight="true" outlineLevel="0" collapsed="false"/>
    <row r="18531" customFormat="false" ht="15" hidden="false" customHeight="true" outlineLevel="0" collapsed="false"/>
    <row r="18532" customFormat="false" ht="15" hidden="false" customHeight="true" outlineLevel="0" collapsed="false"/>
    <row r="18533" customFormat="false" ht="15" hidden="false" customHeight="true" outlineLevel="0" collapsed="false"/>
    <row r="18534" customFormat="false" ht="15" hidden="false" customHeight="true" outlineLevel="0" collapsed="false"/>
    <row r="18535" customFormat="false" ht="15" hidden="false" customHeight="true" outlineLevel="0" collapsed="false"/>
    <row r="18536" customFormat="false" ht="15" hidden="false" customHeight="true" outlineLevel="0" collapsed="false"/>
    <row r="18537" customFormat="false" ht="15" hidden="false" customHeight="true" outlineLevel="0" collapsed="false"/>
    <row r="18538" customFormat="false" ht="15" hidden="false" customHeight="true" outlineLevel="0" collapsed="false"/>
    <row r="18539" customFormat="false" ht="15" hidden="false" customHeight="true" outlineLevel="0" collapsed="false"/>
    <row r="18540" customFormat="false" ht="15" hidden="false" customHeight="true" outlineLevel="0" collapsed="false"/>
    <row r="18541" customFormat="false" ht="15" hidden="false" customHeight="true" outlineLevel="0" collapsed="false"/>
    <row r="18542" customFormat="false" ht="15" hidden="false" customHeight="true" outlineLevel="0" collapsed="false"/>
    <row r="18543" customFormat="false" ht="15" hidden="false" customHeight="true" outlineLevel="0" collapsed="false"/>
    <row r="18544" customFormat="false" ht="15" hidden="false" customHeight="true" outlineLevel="0" collapsed="false"/>
    <row r="18545" customFormat="false" ht="15" hidden="false" customHeight="true" outlineLevel="0" collapsed="false"/>
    <row r="18546" customFormat="false" ht="15" hidden="false" customHeight="true" outlineLevel="0" collapsed="false"/>
    <row r="18547" customFormat="false" ht="15" hidden="false" customHeight="true" outlineLevel="0" collapsed="false"/>
    <row r="18548" customFormat="false" ht="15" hidden="false" customHeight="true" outlineLevel="0" collapsed="false"/>
    <row r="18549" customFormat="false" ht="15" hidden="false" customHeight="true" outlineLevel="0" collapsed="false"/>
    <row r="18550" customFormat="false" ht="15" hidden="false" customHeight="true" outlineLevel="0" collapsed="false"/>
    <row r="18551" customFormat="false" ht="15" hidden="false" customHeight="true" outlineLevel="0" collapsed="false"/>
    <row r="18552" customFormat="false" ht="15" hidden="false" customHeight="true" outlineLevel="0" collapsed="false"/>
    <row r="18553" customFormat="false" ht="15" hidden="false" customHeight="true" outlineLevel="0" collapsed="false"/>
    <row r="18554" customFormat="false" ht="15" hidden="false" customHeight="true" outlineLevel="0" collapsed="false"/>
    <row r="18555" customFormat="false" ht="15" hidden="false" customHeight="true" outlineLevel="0" collapsed="false"/>
    <row r="18556" customFormat="false" ht="15" hidden="false" customHeight="true" outlineLevel="0" collapsed="false"/>
    <row r="18557" customFormat="false" ht="15" hidden="false" customHeight="true" outlineLevel="0" collapsed="false"/>
    <row r="18558" customFormat="false" ht="15" hidden="false" customHeight="true" outlineLevel="0" collapsed="false"/>
    <row r="18559" customFormat="false" ht="15" hidden="false" customHeight="true" outlineLevel="0" collapsed="false"/>
    <row r="18560" customFormat="false" ht="15" hidden="false" customHeight="true" outlineLevel="0" collapsed="false"/>
    <row r="18561" customFormat="false" ht="15" hidden="false" customHeight="true" outlineLevel="0" collapsed="false"/>
    <row r="18562" customFormat="false" ht="15" hidden="false" customHeight="true" outlineLevel="0" collapsed="false"/>
    <row r="18563" customFormat="false" ht="15" hidden="false" customHeight="true" outlineLevel="0" collapsed="false"/>
    <row r="18564" customFormat="false" ht="15" hidden="false" customHeight="true" outlineLevel="0" collapsed="false"/>
    <row r="18565" customFormat="false" ht="15" hidden="false" customHeight="true" outlineLevel="0" collapsed="false"/>
    <row r="18566" customFormat="false" ht="15" hidden="false" customHeight="true" outlineLevel="0" collapsed="false"/>
    <row r="18567" customFormat="false" ht="15" hidden="false" customHeight="true" outlineLevel="0" collapsed="false"/>
    <row r="18568" customFormat="false" ht="15" hidden="false" customHeight="true" outlineLevel="0" collapsed="false"/>
    <row r="18569" customFormat="false" ht="15" hidden="false" customHeight="true" outlineLevel="0" collapsed="false"/>
    <row r="18570" customFormat="false" ht="15" hidden="false" customHeight="true" outlineLevel="0" collapsed="false"/>
    <row r="18571" customFormat="false" ht="15" hidden="false" customHeight="true" outlineLevel="0" collapsed="false"/>
    <row r="18572" customFormat="false" ht="15" hidden="false" customHeight="true" outlineLevel="0" collapsed="false"/>
    <row r="18573" customFormat="false" ht="15" hidden="false" customHeight="true" outlineLevel="0" collapsed="false"/>
    <row r="18574" customFormat="false" ht="15" hidden="false" customHeight="true" outlineLevel="0" collapsed="false"/>
    <row r="18575" customFormat="false" ht="15" hidden="false" customHeight="true" outlineLevel="0" collapsed="false"/>
    <row r="18576" customFormat="false" ht="15" hidden="false" customHeight="true" outlineLevel="0" collapsed="false"/>
    <row r="18577" customFormat="false" ht="15" hidden="false" customHeight="true" outlineLevel="0" collapsed="false"/>
    <row r="18578" customFormat="false" ht="15" hidden="false" customHeight="true" outlineLevel="0" collapsed="false"/>
    <row r="18579" customFormat="false" ht="15" hidden="false" customHeight="true" outlineLevel="0" collapsed="false"/>
    <row r="18580" customFormat="false" ht="15" hidden="false" customHeight="true" outlineLevel="0" collapsed="false"/>
    <row r="18581" customFormat="false" ht="15" hidden="false" customHeight="true" outlineLevel="0" collapsed="false"/>
    <row r="18582" customFormat="false" ht="15" hidden="false" customHeight="true" outlineLevel="0" collapsed="false"/>
    <row r="18583" customFormat="false" ht="15" hidden="false" customHeight="true" outlineLevel="0" collapsed="false"/>
    <row r="18584" customFormat="false" ht="15" hidden="false" customHeight="true" outlineLevel="0" collapsed="false"/>
    <row r="18585" customFormat="false" ht="15" hidden="false" customHeight="true" outlineLevel="0" collapsed="false"/>
    <row r="18586" customFormat="false" ht="15" hidden="false" customHeight="true" outlineLevel="0" collapsed="false"/>
    <row r="18587" customFormat="false" ht="15" hidden="false" customHeight="true" outlineLevel="0" collapsed="false"/>
    <row r="18588" customFormat="false" ht="15" hidden="false" customHeight="true" outlineLevel="0" collapsed="false"/>
    <row r="18589" customFormat="false" ht="15" hidden="false" customHeight="true" outlineLevel="0" collapsed="false"/>
    <row r="18590" customFormat="false" ht="15" hidden="false" customHeight="true" outlineLevel="0" collapsed="false"/>
    <row r="18591" customFormat="false" ht="15" hidden="false" customHeight="true" outlineLevel="0" collapsed="false"/>
    <row r="18592" customFormat="false" ht="15" hidden="false" customHeight="true" outlineLevel="0" collapsed="false"/>
    <row r="18593" customFormat="false" ht="15" hidden="false" customHeight="true" outlineLevel="0" collapsed="false"/>
    <row r="18594" customFormat="false" ht="15" hidden="false" customHeight="true" outlineLevel="0" collapsed="false"/>
    <row r="18595" customFormat="false" ht="15" hidden="false" customHeight="true" outlineLevel="0" collapsed="false"/>
    <row r="18596" customFormat="false" ht="15" hidden="false" customHeight="true" outlineLevel="0" collapsed="false"/>
    <row r="18597" customFormat="false" ht="15" hidden="false" customHeight="true" outlineLevel="0" collapsed="false"/>
    <row r="18598" customFormat="false" ht="15" hidden="false" customHeight="true" outlineLevel="0" collapsed="false"/>
    <row r="18599" customFormat="false" ht="15" hidden="false" customHeight="true" outlineLevel="0" collapsed="false"/>
    <row r="18600" customFormat="false" ht="15" hidden="false" customHeight="true" outlineLevel="0" collapsed="false"/>
    <row r="18601" customFormat="false" ht="15" hidden="false" customHeight="true" outlineLevel="0" collapsed="false"/>
    <row r="18602" customFormat="false" ht="15" hidden="false" customHeight="true" outlineLevel="0" collapsed="false"/>
    <row r="18603" customFormat="false" ht="15" hidden="false" customHeight="true" outlineLevel="0" collapsed="false"/>
    <row r="18604" customFormat="false" ht="15" hidden="false" customHeight="true" outlineLevel="0" collapsed="false"/>
    <row r="18605" customFormat="false" ht="15" hidden="false" customHeight="true" outlineLevel="0" collapsed="false"/>
    <row r="18606" customFormat="false" ht="15" hidden="false" customHeight="true" outlineLevel="0" collapsed="false"/>
    <row r="18607" customFormat="false" ht="15" hidden="false" customHeight="true" outlineLevel="0" collapsed="false"/>
    <row r="18608" customFormat="false" ht="15" hidden="false" customHeight="true" outlineLevel="0" collapsed="false"/>
    <row r="18609" customFormat="false" ht="15" hidden="false" customHeight="true" outlineLevel="0" collapsed="false"/>
    <row r="18610" customFormat="false" ht="15" hidden="false" customHeight="true" outlineLevel="0" collapsed="false"/>
    <row r="18611" customFormat="false" ht="15" hidden="false" customHeight="true" outlineLevel="0" collapsed="false"/>
    <row r="18612" customFormat="false" ht="15" hidden="false" customHeight="true" outlineLevel="0" collapsed="false"/>
    <row r="18613" customFormat="false" ht="15" hidden="false" customHeight="true" outlineLevel="0" collapsed="false"/>
    <row r="18614" customFormat="false" ht="15" hidden="false" customHeight="true" outlineLevel="0" collapsed="false"/>
    <row r="18615" customFormat="false" ht="15" hidden="false" customHeight="true" outlineLevel="0" collapsed="false"/>
    <row r="18616" customFormat="false" ht="15" hidden="false" customHeight="true" outlineLevel="0" collapsed="false"/>
    <row r="18617" customFormat="false" ht="15" hidden="false" customHeight="true" outlineLevel="0" collapsed="false"/>
    <row r="18618" customFormat="false" ht="15" hidden="false" customHeight="true" outlineLevel="0" collapsed="false"/>
    <row r="18619" customFormat="false" ht="15" hidden="false" customHeight="true" outlineLevel="0" collapsed="false"/>
    <row r="18620" customFormat="false" ht="15" hidden="false" customHeight="true" outlineLevel="0" collapsed="false"/>
    <row r="18621" customFormat="false" ht="15" hidden="false" customHeight="true" outlineLevel="0" collapsed="false"/>
    <row r="18622" customFormat="false" ht="15" hidden="false" customHeight="true" outlineLevel="0" collapsed="false"/>
    <row r="18623" customFormat="false" ht="15" hidden="false" customHeight="true" outlineLevel="0" collapsed="false"/>
    <row r="18624" customFormat="false" ht="15" hidden="false" customHeight="true" outlineLevel="0" collapsed="false"/>
    <row r="18625" customFormat="false" ht="15" hidden="false" customHeight="true" outlineLevel="0" collapsed="false"/>
    <row r="18626" customFormat="false" ht="15" hidden="false" customHeight="true" outlineLevel="0" collapsed="false"/>
    <row r="18627" customFormat="false" ht="15" hidden="false" customHeight="true" outlineLevel="0" collapsed="false"/>
    <row r="18628" customFormat="false" ht="15" hidden="false" customHeight="true" outlineLevel="0" collapsed="false"/>
    <row r="18629" customFormat="false" ht="15" hidden="false" customHeight="true" outlineLevel="0" collapsed="false"/>
    <row r="18630" customFormat="false" ht="15" hidden="false" customHeight="true" outlineLevel="0" collapsed="false"/>
    <row r="18631" customFormat="false" ht="15" hidden="false" customHeight="true" outlineLevel="0" collapsed="false"/>
    <row r="18632" customFormat="false" ht="15" hidden="false" customHeight="true" outlineLevel="0" collapsed="false"/>
    <row r="18633" customFormat="false" ht="15" hidden="false" customHeight="true" outlineLevel="0" collapsed="false"/>
    <row r="18634" customFormat="false" ht="15" hidden="false" customHeight="true" outlineLevel="0" collapsed="false"/>
    <row r="18635" customFormat="false" ht="15" hidden="false" customHeight="true" outlineLevel="0" collapsed="false"/>
    <row r="18636" customFormat="false" ht="15" hidden="false" customHeight="true" outlineLevel="0" collapsed="false"/>
    <row r="18637" customFormat="false" ht="15" hidden="false" customHeight="true" outlineLevel="0" collapsed="false"/>
    <row r="18638" customFormat="false" ht="15" hidden="false" customHeight="true" outlineLevel="0" collapsed="false"/>
    <row r="18639" customFormat="false" ht="15" hidden="false" customHeight="true" outlineLevel="0" collapsed="false"/>
    <row r="18640" customFormat="false" ht="15" hidden="false" customHeight="true" outlineLevel="0" collapsed="false"/>
    <row r="18641" customFormat="false" ht="15" hidden="false" customHeight="true" outlineLevel="0" collapsed="false"/>
    <row r="18642" customFormat="false" ht="15" hidden="false" customHeight="true" outlineLevel="0" collapsed="false"/>
    <row r="18643" customFormat="false" ht="15" hidden="false" customHeight="true" outlineLevel="0" collapsed="false"/>
    <row r="18644" customFormat="false" ht="15" hidden="false" customHeight="true" outlineLevel="0" collapsed="false"/>
    <row r="18645" customFormat="false" ht="15" hidden="false" customHeight="true" outlineLevel="0" collapsed="false"/>
    <row r="18646" customFormat="false" ht="15" hidden="false" customHeight="true" outlineLevel="0" collapsed="false"/>
    <row r="18647" customFormat="false" ht="15" hidden="false" customHeight="true" outlineLevel="0" collapsed="false"/>
    <row r="18648" customFormat="false" ht="15" hidden="false" customHeight="true" outlineLevel="0" collapsed="false"/>
    <row r="18649" customFormat="false" ht="15" hidden="false" customHeight="true" outlineLevel="0" collapsed="false"/>
    <row r="18650" customFormat="false" ht="15" hidden="false" customHeight="true" outlineLevel="0" collapsed="false"/>
    <row r="18651" customFormat="false" ht="15" hidden="false" customHeight="true" outlineLevel="0" collapsed="false"/>
    <row r="18652" customFormat="false" ht="15" hidden="false" customHeight="true" outlineLevel="0" collapsed="false"/>
    <row r="18653" customFormat="false" ht="15" hidden="false" customHeight="true" outlineLevel="0" collapsed="false"/>
    <row r="18654" customFormat="false" ht="15" hidden="false" customHeight="true" outlineLevel="0" collapsed="false"/>
    <row r="18655" customFormat="false" ht="15" hidden="false" customHeight="true" outlineLevel="0" collapsed="false"/>
    <row r="18656" customFormat="false" ht="15" hidden="false" customHeight="true" outlineLevel="0" collapsed="false"/>
    <row r="18657" customFormat="false" ht="15" hidden="false" customHeight="true" outlineLevel="0" collapsed="false"/>
    <row r="18658" customFormat="false" ht="15" hidden="false" customHeight="true" outlineLevel="0" collapsed="false"/>
    <row r="18659" customFormat="false" ht="15" hidden="false" customHeight="true" outlineLevel="0" collapsed="false"/>
    <row r="18660" customFormat="false" ht="15" hidden="false" customHeight="true" outlineLevel="0" collapsed="false"/>
    <row r="18661" customFormat="false" ht="15" hidden="false" customHeight="true" outlineLevel="0" collapsed="false"/>
    <row r="18662" customFormat="false" ht="15" hidden="false" customHeight="true" outlineLevel="0" collapsed="false"/>
    <row r="18663" customFormat="false" ht="15" hidden="false" customHeight="true" outlineLevel="0" collapsed="false"/>
    <row r="18664" customFormat="false" ht="15" hidden="false" customHeight="true" outlineLevel="0" collapsed="false"/>
    <row r="18665" customFormat="false" ht="15" hidden="false" customHeight="true" outlineLevel="0" collapsed="false"/>
    <row r="18666" customFormat="false" ht="15" hidden="false" customHeight="true" outlineLevel="0" collapsed="false"/>
    <row r="18667" customFormat="false" ht="15" hidden="false" customHeight="true" outlineLevel="0" collapsed="false"/>
    <row r="18668" customFormat="false" ht="15" hidden="false" customHeight="true" outlineLevel="0" collapsed="false"/>
    <row r="18669" customFormat="false" ht="15" hidden="false" customHeight="true" outlineLevel="0" collapsed="false"/>
    <row r="18670" customFormat="false" ht="15" hidden="false" customHeight="true" outlineLevel="0" collapsed="false"/>
    <row r="18671" customFormat="false" ht="15" hidden="false" customHeight="true" outlineLevel="0" collapsed="false"/>
    <row r="18672" customFormat="false" ht="15" hidden="false" customHeight="true" outlineLevel="0" collapsed="false"/>
    <row r="18673" customFormat="false" ht="15" hidden="false" customHeight="true" outlineLevel="0" collapsed="false"/>
    <row r="18674" customFormat="false" ht="15" hidden="false" customHeight="true" outlineLevel="0" collapsed="false"/>
    <row r="18675" customFormat="false" ht="15" hidden="false" customHeight="true" outlineLevel="0" collapsed="false"/>
    <row r="18676" customFormat="false" ht="15" hidden="false" customHeight="true" outlineLevel="0" collapsed="false"/>
    <row r="18677" customFormat="false" ht="15" hidden="false" customHeight="true" outlineLevel="0" collapsed="false"/>
    <row r="18678" customFormat="false" ht="15" hidden="false" customHeight="true" outlineLevel="0" collapsed="false"/>
    <row r="18679" customFormat="false" ht="15" hidden="false" customHeight="true" outlineLevel="0" collapsed="false"/>
    <row r="18680" customFormat="false" ht="15" hidden="false" customHeight="true" outlineLevel="0" collapsed="false"/>
    <row r="18681" customFormat="false" ht="15" hidden="false" customHeight="true" outlineLevel="0" collapsed="false"/>
    <row r="18682" customFormat="false" ht="15" hidden="false" customHeight="true" outlineLevel="0" collapsed="false"/>
    <row r="18683" customFormat="false" ht="15" hidden="false" customHeight="true" outlineLevel="0" collapsed="false"/>
    <row r="18684" customFormat="false" ht="15" hidden="false" customHeight="true" outlineLevel="0" collapsed="false"/>
    <row r="18685" customFormat="false" ht="15" hidden="false" customHeight="true" outlineLevel="0" collapsed="false"/>
    <row r="18686" customFormat="false" ht="15" hidden="false" customHeight="true" outlineLevel="0" collapsed="false"/>
    <row r="18687" customFormat="false" ht="15" hidden="false" customHeight="true" outlineLevel="0" collapsed="false"/>
    <row r="18688" customFormat="false" ht="15" hidden="false" customHeight="true" outlineLevel="0" collapsed="false"/>
    <row r="18689" customFormat="false" ht="15" hidden="false" customHeight="true" outlineLevel="0" collapsed="false"/>
    <row r="18690" customFormat="false" ht="15" hidden="false" customHeight="true" outlineLevel="0" collapsed="false"/>
    <row r="18691" customFormat="false" ht="15" hidden="false" customHeight="true" outlineLevel="0" collapsed="false"/>
    <row r="18692" customFormat="false" ht="15" hidden="false" customHeight="true" outlineLevel="0" collapsed="false"/>
    <row r="18693" customFormat="false" ht="15" hidden="false" customHeight="true" outlineLevel="0" collapsed="false"/>
    <row r="18694" customFormat="false" ht="15" hidden="false" customHeight="true" outlineLevel="0" collapsed="false"/>
    <row r="18695" customFormat="false" ht="15" hidden="false" customHeight="true" outlineLevel="0" collapsed="false"/>
    <row r="18696" customFormat="false" ht="15" hidden="false" customHeight="true" outlineLevel="0" collapsed="false"/>
    <row r="18697" customFormat="false" ht="15" hidden="false" customHeight="true" outlineLevel="0" collapsed="false"/>
    <row r="18698" customFormat="false" ht="15" hidden="false" customHeight="true" outlineLevel="0" collapsed="false"/>
    <row r="18699" customFormat="false" ht="15" hidden="false" customHeight="true" outlineLevel="0" collapsed="false"/>
    <row r="18700" customFormat="false" ht="15" hidden="false" customHeight="true" outlineLevel="0" collapsed="false"/>
    <row r="18701" customFormat="false" ht="15" hidden="false" customHeight="true" outlineLevel="0" collapsed="false"/>
    <row r="18702" customFormat="false" ht="15" hidden="false" customHeight="true" outlineLevel="0" collapsed="false"/>
    <row r="18703" customFormat="false" ht="15" hidden="false" customHeight="true" outlineLevel="0" collapsed="false"/>
    <row r="18704" customFormat="false" ht="15" hidden="false" customHeight="true" outlineLevel="0" collapsed="false"/>
    <row r="18705" customFormat="false" ht="15" hidden="false" customHeight="true" outlineLevel="0" collapsed="false"/>
    <row r="18706" customFormat="false" ht="15" hidden="false" customHeight="true" outlineLevel="0" collapsed="false"/>
    <row r="18707" customFormat="false" ht="15" hidden="false" customHeight="true" outlineLevel="0" collapsed="false"/>
    <row r="18708" customFormat="false" ht="15" hidden="false" customHeight="true" outlineLevel="0" collapsed="false"/>
    <row r="18709" customFormat="false" ht="15" hidden="false" customHeight="true" outlineLevel="0" collapsed="false"/>
    <row r="18710" customFormat="false" ht="15" hidden="false" customHeight="true" outlineLevel="0" collapsed="false"/>
    <row r="18711" customFormat="false" ht="15" hidden="false" customHeight="true" outlineLevel="0" collapsed="false"/>
    <row r="18712" customFormat="false" ht="15" hidden="false" customHeight="true" outlineLevel="0" collapsed="false"/>
    <row r="18713" customFormat="false" ht="15" hidden="false" customHeight="true" outlineLevel="0" collapsed="false"/>
    <row r="18714" customFormat="false" ht="15" hidden="false" customHeight="true" outlineLevel="0" collapsed="false"/>
    <row r="18715" customFormat="false" ht="15" hidden="false" customHeight="true" outlineLevel="0" collapsed="false"/>
    <row r="18716" customFormat="false" ht="15" hidden="false" customHeight="true" outlineLevel="0" collapsed="false"/>
    <row r="18717" customFormat="false" ht="15" hidden="false" customHeight="true" outlineLevel="0" collapsed="false"/>
    <row r="18718" customFormat="false" ht="15" hidden="false" customHeight="true" outlineLevel="0" collapsed="false"/>
    <row r="18719" customFormat="false" ht="15" hidden="false" customHeight="true" outlineLevel="0" collapsed="false"/>
    <row r="18720" customFormat="false" ht="15" hidden="false" customHeight="true" outlineLevel="0" collapsed="false"/>
    <row r="18721" customFormat="false" ht="15" hidden="false" customHeight="true" outlineLevel="0" collapsed="false"/>
    <row r="18722" customFormat="false" ht="15" hidden="false" customHeight="true" outlineLevel="0" collapsed="false"/>
    <row r="18723" customFormat="false" ht="15" hidden="false" customHeight="true" outlineLevel="0" collapsed="false"/>
    <row r="18724" customFormat="false" ht="15" hidden="false" customHeight="true" outlineLevel="0" collapsed="false"/>
    <row r="18725" customFormat="false" ht="15" hidden="false" customHeight="true" outlineLevel="0" collapsed="false"/>
    <row r="18726" customFormat="false" ht="15" hidden="false" customHeight="true" outlineLevel="0" collapsed="false"/>
    <row r="18727" customFormat="false" ht="15" hidden="false" customHeight="true" outlineLevel="0" collapsed="false"/>
    <row r="18728" customFormat="false" ht="15" hidden="false" customHeight="true" outlineLevel="0" collapsed="false"/>
    <row r="18729" customFormat="false" ht="15" hidden="false" customHeight="true" outlineLevel="0" collapsed="false"/>
    <row r="18730" customFormat="false" ht="15" hidden="false" customHeight="true" outlineLevel="0" collapsed="false"/>
    <row r="18731" customFormat="false" ht="15" hidden="false" customHeight="true" outlineLevel="0" collapsed="false"/>
    <row r="18732" customFormat="false" ht="15" hidden="false" customHeight="true" outlineLevel="0" collapsed="false"/>
    <row r="18733" customFormat="false" ht="15" hidden="false" customHeight="true" outlineLevel="0" collapsed="false"/>
    <row r="18734" customFormat="false" ht="15" hidden="false" customHeight="true" outlineLevel="0" collapsed="false"/>
    <row r="18735" customFormat="false" ht="15" hidden="false" customHeight="true" outlineLevel="0" collapsed="false"/>
    <row r="18736" customFormat="false" ht="15" hidden="false" customHeight="true" outlineLevel="0" collapsed="false"/>
    <row r="18737" customFormat="false" ht="15" hidden="false" customHeight="true" outlineLevel="0" collapsed="false"/>
    <row r="18738" customFormat="false" ht="15" hidden="false" customHeight="true" outlineLevel="0" collapsed="false"/>
    <row r="18739" customFormat="false" ht="15" hidden="false" customHeight="true" outlineLevel="0" collapsed="false"/>
    <row r="18740" customFormat="false" ht="15" hidden="false" customHeight="true" outlineLevel="0" collapsed="false"/>
    <row r="18741" customFormat="false" ht="15" hidden="false" customHeight="true" outlineLevel="0" collapsed="false"/>
    <row r="18742" customFormat="false" ht="15" hidden="false" customHeight="true" outlineLevel="0" collapsed="false"/>
    <row r="18743" customFormat="false" ht="15" hidden="false" customHeight="true" outlineLevel="0" collapsed="false"/>
    <row r="18744" customFormat="false" ht="15" hidden="false" customHeight="true" outlineLevel="0" collapsed="false"/>
    <row r="18745" customFormat="false" ht="15" hidden="false" customHeight="true" outlineLevel="0" collapsed="false"/>
    <row r="18746" customFormat="false" ht="15" hidden="false" customHeight="true" outlineLevel="0" collapsed="false"/>
    <row r="18747" customFormat="false" ht="15" hidden="false" customHeight="true" outlineLevel="0" collapsed="false"/>
    <row r="18748" customFormat="false" ht="15" hidden="false" customHeight="true" outlineLevel="0" collapsed="false"/>
    <row r="18749" customFormat="false" ht="15" hidden="false" customHeight="true" outlineLevel="0" collapsed="false"/>
    <row r="18750" customFormat="false" ht="15" hidden="false" customHeight="true" outlineLevel="0" collapsed="false"/>
    <row r="18751" customFormat="false" ht="15" hidden="false" customHeight="true" outlineLevel="0" collapsed="false"/>
    <row r="18752" customFormat="false" ht="15" hidden="false" customHeight="true" outlineLevel="0" collapsed="false"/>
    <row r="18753" customFormat="false" ht="15" hidden="false" customHeight="true" outlineLevel="0" collapsed="false"/>
    <row r="18754" customFormat="false" ht="15" hidden="false" customHeight="true" outlineLevel="0" collapsed="false"/>
    <row r="18755" customFormat="false" ht="15" hidden="false" customHeight="true" outlineLevel="0" collapsed="false"/>
    <row r="18756" customFormat="false" ht="15" hidden="false" customHeight="true" outlineLevel="0" collapsed="false"/>
    <row r="18757" customFormat="false" ht="15" hidden="false" customHeight="true" outlineLevel="0" collapsed="false"/>
    <row r="18758" customFormat="false" ht="15" hidden="false" customHeight="true" outlineLevel="0" collapsed="false"/>
    <row r="18759" customFormat="false" ht="15" hidden="false" customHeight="true" outlineLevel="0" collapsed="false"/>
    <row r="18760" customFormat="false" ht="15" hidden="false" customHeight="true" outlineLevel="0" collapsed="false"/>
    <row r="18761" customFormat="false" ht="15" hidden="false" customHeight="true" outlineLevel="0" collapsed="false"/>
    <row r="18762" customFormat="false" ht="15" hidden="false" customHeight="true" outlineLevel="0" collapsed="false"/>
    <row r="18763" customFormat="false" ht="15" hidden="false" customHeight="true" outlineLevel="0" collapsed="false"/>
    <row r="18764" customFormat="false" ht="15" hidden="false" customHeight="true" outlineLevel="0" collapsed="false"/>
    <row r="18765" customFormat="false" ht="15" hidden="false" customHeight="true" outlineLevel="0" collapsed="false"/>
    <row r="18766" customFormat="false" ht="15" hidden="false" customHeight="true" outlineLevel="0" collapsed="false"/>
    <row r="18767" customFormat="false" ht="15" hidden="false" customHeight="true" outlineLevel="0" collapsed="false"/>
    <row r="18768" customFormat="false" ht="15" hidden="false" customHeight="true" outlineLevel="0" collapsed="false"/>
    <row r="18769" customFormat="false" ht="15" hidden="false" customHeight="true" outlineLevel="0" collapsed="false"/>
    <row r="18770" customFormat="false" ht="15" hidden="false" customHeight="true" outlineLevel="0" collapsed="false"/>
    <row r="18771" customFormat="false" ht="15" hidden="false" customHeight="true" outlineLevel="0" collapsed="false"/>
    <row r="18772" customFormat="false" ht="15" hidden="false" customHeight="true" outlineLevel="0" collapsed="false"/>
    <row r="18773" customFormat="false" ht="15" hidden="false" customHeight="true" outlineLevel="0" collapsed="false"/>
    <row r="18774" customFormat="false" ht="15" hidden="false" customHeight="true" outlineLevel="0" collapsed="false"/>
    <row r="18775" customFormat="false" ht="15" hidden="false" customHeight="true" outlineLevel="0" collapsed="false"/>
    <row r="18776" customFormat="false" ht="15" hidden="false" customHeight="true" outlineLevel="0" collapsed="false"/>
    <row r="18777" customFormat="false" ht="15" hidden="false" customHeight="true" outlineLevel="0" collapsed="false"/>
    <row r="18778" customFormat="false" ht="15" hidden="false" customHeight="true" outlineLevel="0" collapsed="false"/>
    <row r="18779" customFormat="false" ht="15" hidden="false" customHeight="true" outlineLevel="0" collapsed="false"/>
    <row r="18780" customFormat="false" ht="15" hidden="false" customHeight="true" outlineLevel="0" collapsed="false"/>
    <row r="18781" customFormat="false" ht="15" hidden="false" customHeight="true" outlineLevel="0" collapsed="false"/>
    <row r="18782" customFormat="false" ht="15" hidden="false" customHeight="true" outlineLevel="0" collapsed="false"/>
    <row r="18783" customFormat="false" ht="15" hidden="false" customHeight="true" outlineLevel="0" collapsed="false"/>
    <row r="18784" customFormat="false" ht="15" hidden="false" customHeight="true" outlineLevel="0" collapsed="false"/>
    <row r="18785" customFormat="false" ht="15" hidden="false" customHeight="true" outlineLevel="0" collapsed="false"/>
    <row r="18786" customFormat="false" ht="15" hidden="false" customHeight="true" outlineLevel="0" collapsed="false"/>
    <row r="18787" customFormat="false" ht="15" hidden="false" customHeight="true" outlineLevel="0" collapsed="false"/>
    <row r="18788" customFormat="false" ht="15" hidden="false" customHeight="true" outlineLevel="0" collapsed="false"/>
    <row r="18789" customFormat="false" ht="15" hidden="false" customHeight="true" outlineLevel="0" collapsed="false"/>
    <row r="18790" customFormat="false" ht="15" hidden="false" customHeight="true" outlineLevel="0" collapsed="false"/>
    <row r="18791" customFormat="false" ht="15" hidden="false" customHeight="true" outlineLevel="0" collapsed="false"/>
    <row r="18792" customFormat="false" ht="15" hidden="false" customHeight="true" outlineLevel="0" collapsed="false"/>
    <row r="18793" customFormat="false" ht="15" hidden="false" customHeight="true" outlineLevel="0" collapsed="false"/>
    <row r="18794" customFormat="false" ht="15" hidden="false" customHeight="true" outlineLevel="0" collapsed="false"/>
    <row r="18795" customFormat="false" ht="15" hidden="false" customHeight="true" outlineLevel="0" collapsed="false"/>
    <row r="18796" customFormat="false" ht="15" hidden="false" customHeight="true" outlineLevel="0" collapsed="false"/>
    <row r="18797" customFormat="false" ht="15" hidden="false" customHeight="true" outlineLevel="0" collapsed="false"/>
    <row r="18798" customFormat="false" ht="15" hidden="false" customHeight="true" outlineLevel="0" collapsed="false"/>
    <row r="18799" customFormat="false" ht="15" hidden="false" customHeight="true" outlineLevel="0" collapsed="false"/>
    <row r="18800" customFormat="false" ht="15" hidden="false" customHeight="true" outlineLevel="0" collapsed="false"/>
    <row r="18801" customFormat="false" ht="15" hidden="false" customHeight="true" outlineLevel="0" collapsed="false"/>
    <row r="18802" customFormat="false" ht="15" hidden="false" customHeight="true" outlineLevel="0" collapsed="false"/>
    <row r="18803" customFormat="false" ht="15" hidden="false" customHeight="true" outlineLevel="0" collapsed="false"/>
    <row r="18804" customFormat="false" ht="15" hidden="false" customHeight="true" outlineLevel="0" collapsed="false"/>
    <row r="18805" customFormat="false" ht="15" hidden="false" customHeight="true" outlineLevel="0" collapsed="false"/>
    <row r="18806" customFormat="false" ht="15" hidden="false" customHeight="true" outlineLevel="0" collapsed="false"/>
    <row r="18807" customFormat="false" ht="15" hidden="false" customHeight="true" outlineLevel="0" collapsed="false"/>
    <row r="18808" customFormat="false" ht="15" hidden="false" customHeight="true" outlineLevel="0" collapsed="false"/>
    <row r="18809" customFormat="false" ht="15" hidden="false" customHeight="true" outlineLevel="0" collapsed="false"/>
    <row r="18810" customFormat="false" ht="15" hidden="false" customHeight="true" outlineLevel="0" collapsed="false"/>
    <row r="18811" customFormat="false" ht="15" hidden="false" customHeight="true" outlineLevel="0" collapsed="false"/>
    <row r="18812" customFormat="false" ht="15" hidden="false" customHeight="true" outlineLevel="0" collapsed="false"/>
    <row r="18813" customFormat="false" ht="15" hidden="false" customHeight="true" outlineLevel="0" collapsed="false"/>
    <row r="18814" customFormat="false" ht="15" hidden="false" customHeight="true" outlineLevel="0" collapsed="false"/>
    <row r="18815" customFormat="false" ht="15" hidden="false" customHeight="true" outlineLevel="0" collapsed="false"/>
    <row r="18816" customFormat="false" ht="15" hidden="false" customHeight="true" outlineLevel="0" collapsed="false"/>
    <row r="18817" customFormat="false" ht="15" hidden="false" customHeight="true" outlineLevel="0" collapsed="false"/>
    <row r="18818" customFormat="false" ht="15" hidden="false" customHeight="true" outlineLevel="0" collapsed="false"/>
    <row r="18819" customFormat="false" ht="15" hidden="false" customHeight="true" outlineLevel="0" collapsed="false"/>
    <row r="18820" customFormat="false" ht="15" hidden="false" customHeight="true" outlineLevel="0" collapsed="false"/>
    <row r="18821" customFormat="false" ht="15" hidden="false" customHeight="true" outlineLevel="0" collapsed="false"/>
    <row r="18822" customFormat="false" ht="15" hidden="false" customHeight="true" outlineLevel="0" collapsed="false"/>
    <row r="18823" customFormat="false" ht="15" hidden="false" customHeight="true" outlineLevel="0" collapsed="false"/>
    <row r="18824" customFormat="false" ht="15" hidden="false" customHeight="true" outlineLevel="0" collapsed="false"/>
    <row r="18825" customFormat="false" ht="15" hidden="false" customHeight="true" outlineLevel="0" collapsed="false"/>
    <row r="18826" customFormat="false" ht="15" hidden="false" customHeight="true" outlineLevel="0" collapsed="false"/>
    <row r="18827" customFormat="false" ht="15" hidden="false" customHeight="true" outlineLevel="0" collapsed="false"/>
    <row r="18828" customFormat="false" ht="15" hidden="false" customHeight="true" outlineLevel="0" collapsed="false"/>
    <row r="18829" customFormat="false" ht="15" hidden="false" customHeight="true" outlineLevel="0" collapsed="false"/>
    <row r="18830" customFormat="false" ht="15" hidden="false" customHeight="true" outlineLevel="0" collapsed="false"/>
    <row r="18831" customFormat="false" ht="15" hidden="false" customHeight="true" outlineLevel="0" collapsed="false"/>
    <row r="18832" customFormat="false" ht="15" hidden="false" customHeight="true" outlineLevel="0" collapsed="false"/>
    <row r="18833" customFormat="false" ht="15" hidden="false" customHeight="true" outlineLevel="0" collapsed="false"/>
    <row r="18834" customFormat="false" ht="15" hidden="false" customHeight="true" outlineLevel="0" collapsed="false"/>
    <row r="18835" customFormat="false" ht="15" hidden="false" customHeight="true" outlineLevel="0" collapsed="false"/>
    <row r="18836" customFormat="false" ht="15" hidden="false" customHeight="true" outlineLevel="0" collapsed="false"/>
    <row r="18837" customFormat="false" ht="15" hidden="false" customHeight="true" outlineLevel="0" collapsed="false"/>
    <row r="18838" customFormat="false" ht="15" hidden="false" customHeight="true" outlineLevel="0" collapsed="false"/>
    <row r="18839" customFormat="false" ht="15" hidden="false" customHeight="true" outlineLevel="0" collapsed="false"/>
    <row r="18840" customFormat="false" ht="15" hidden="false" customHeight="true" outlineLevel="0" collapsed="false"/>
    <row r="18841" customFormat="false" ht="15" hidden="false" customHeight="true" outlineLevel="0" collapsed="false"/>
    <row r="18842" customFormat="false" ht="15" hidden="false" customHeight="true" outlineLevel="0" collapsed="false"/>
    <row r="18843" customFormat="false" ht="15" hidden="false" customHeight="true" outlineLevel="0" collapsed="false"/>
    <row r="18844" customFormat="false" ht="15" hidden="false" customHeight="true" outlineLevel="0" collapsed="false"/>
    <row r="18845" customFormat="false" ht="15" hidden="false" customHeight="true" outlineLevel="0" collapsed="false"/>
    <row r="18846" customFormat="false" ht="15" hidden="false" customHeight="true" outlineLevel="0" collapsed="false"/>
    <row r="18847" customFormat="false" ht="15" hidden="false" customHeight="true" outlineLevel="0" collapsed="false"/>
    <row r="18848" customFormat="false" ht="15" hidden="false" customHeight="true" outlineLevel="0" collapsed="false"/>
    <row r="18849" customFormat="false" ht="15" hidden="false" customHeight="true" outlineLevel="0" collapsed="false"/>
    <row r="18850" customFormat="false" ht="15" hidden="false" customHeight="true" outlineLevel="0" collapsed="false"/>
    <row r="18851" customFormat="false" ht="15" hidden="false" customHeight="true" outlineLevel="0" collapsed="false"/>
    <row r="18852" customFormat="false" ht="15" hidden="false" customHeight="true" outlineLevel="0" collapsed="false"/>
    <row r="18853" customFormat="false" ht="15" hidden="false" customHeight="true" outlineLevel="0" collapsed="false"/>
    <row r="18854" customFormat="false" ht="15" hidden="false" customHeight="true" outlineLevel="0" collapsed="false"/>
    <row r="18855" customFormat="false" ht="15" hidden="false" customHeight="true" outlineLevel="0" collapsed="false"/>
    <row r="18856" customFormat="false" ht="15" hidden="false" customHeight="true" outlineLevel="0" collapsed="false"/>
    <row r="18857" customFormat="false" ht="15" hidden="false" customHeight="true" outlineLevel="0" collapsed="false"/>
    <row r="18858" customFormat="false" ht="15" hidden="false" customHeight="true" outlineLevel="0" collapsed="false"/>
    <row r="18859" customFormat="false" ht="15" hidden="false" customHeight="true" outlineLevel="0" collapsed="false"/>
    <row r="18860" customFormat="false" ht="15" hidden="false" customHeight="true" outlineLevel="0" collapsed="false"/>
    <row r="18861" customFormat="false" ht="15" hidden="false" customHeight="true" outlineLevel="0" collapsed="false"/>
    <row r="18862" customFormat="false" ht="15" hidden="false" customHeight="true" outlineLevel="0" collapsed="false"/>
    <row r="18863" customFormat="false" ht="15" hidden="false" customHeight="true" outlineLevel="0" collapsed="false"/>
    <row r="18864" customFormat="false" ht="15" hidden="false" customHeight="true" outlineLevel="0" collapsed="false"/>
    <row r="18865" customFormat="false" ht="15" hidden="false" customHeight="true" outlineLevel="0" collapsed="false"/>
    <row r="18866" customFormat="false" ht="15" hidden="false" customHeight="true" outlineLevel="0" collapsed="false"/>
    <row r="18867" customFormat="false" ht="15" hidden="false" customHeight="true" outlineLevel="0" collapsed="false"/>
    <row r="18868" customFormat="false" ht="15" hidden="false" customHeight="true" outlineLevel="0" collapsed="false"/>
    <row r="18869" customFormat="false" ht="15" hidden="false" customHeight="true" outlineLevel="0" collapsed="false"/>
    <row r="18870" customFormat="false" ht="15" hidden="false" customHeight="true" outlineLevel="0" collapsed="false"/>
    <row r="18871" customFormat="false" ht="15" hidden="false" customHeight="true" outlineLevel="0" collapsed="false"/>
    <row r="18872" customFormat="false" ht="15" hidden="false" customHeight="true" outlineLevel="0" collapsed="false"/>
    <row r="18873" customFormat="false" ht="15" hidden="false" customHeight="true" outlineLevel="0" collapsed="false"/>
    <row r="18874" customFormat="false" ht="15" hidden="false" customHeight="true" outlineLevel="0" collapsed="false"/>
    <row r="18875" customFormat="false" ht="15" hidden="false" customHeight="true" outlineLevel="0" collapsed="false"/>
    <row r="18876" customFormat="false" ht="15" hidden="false" customHeight="true" outlineLevel="0" collapsed="false"/>
    <row r="18877" customFormat="false" ht="15" hidden="false" customHeight="true" outlineLevel="0" collapsed="false"/>
    <row r="18878" customFormat="false" ht="15" hidden="false" customHeight="true" outlineLevel="0" collapsed="false"/>
    <row r="18879" customFormat="false" ht="15" hidden="false" customHeight="true" outlineLevel="0" collapsed="false"/>
    <row r="18880" customFormat="false" ht="15" hidden="false" customHeight="true" outlineLevel="0" collapsed="false"/>
    <row r="18881" customFormat="false" ht="15" hidden="false" customHeight="true" outlineLevel="0" collapsed="false"/>
    <row r="18882" customFormat="false" ht="15" hidden="false" customHeight="true" outlineLevel="0" collapsed="false"/>
    <row r="18883" customFormat="false" ht="15" hidden="false" customHeight="true" outlineLevel="0" collapsed="false"/>
    <row r="18884" customFormat="false" ht="15" hidden="false" customHeight="true" outlineLevel="0" collapsed="false"/>
    <row r="18885" customFormat="false" ht="15" hidden="false" customHeight="true" outlineLevel="0" collapsed="false"/>
    <row r="18886" customFormat="false" ht="15" hidden="false" customHeight="true" outlineLevel="0" collapsed="false"/>
    <row r="18887" customFormat="false" ht="15" hidden="false" customHeight="true" outlineLevel="0" collapsed="false"/>
    <row r="18888" customFormat="false" ht="15" hidden="false" customHeight="true" outlineLevel="0" collapsed="false"/>
    <row r="18889" customFormat="false" ht="15" hidden="false" customHeight="true" outlineLevel="0" collapsed="false"/>
    <row r="18890" customFormat="false" ht="15" hidden="false" customHeight="true" outlineLevel="0" collapsed="false"/>
    <row r="18891" customFormat="false" ht="15" hidden="false" customHeight="true" outlineLevel="0" collapsed="false"/>
    <row r="18892" customFormat="false" ht="15" hidden="false" customHeight="true" outlineLevel="0" collapsed="false"/>
    <row r="18893" customFormat="false" ht="15" hidden="false" customHeight="true" outlineLevel="0" collapsed="false"/>
    <row r="18894" customFormat="false" ht="15" hidden="false" customHeight="true" outlineLevel="0" collapsed="false"/>
    <row r="18895" customFormat="false" ht="15" hidden="false" customHeight="true" outlineLevel="0" collapsed="false"/>
    <row r="18896" customFormat="false" ht="15" hidden="false" customHeight="true" outlineLevel="0" collapsed="false"/>
    <row r="18897" customFormat="false" ht="15" hidden="false" customHeight="true" outlineLevel="0" collapsed="false"/>
    <row r="18898" customFormat="false" ht="15" hidden="false" customHeight="true" outlineLevel="0" collapsed="false"/>
    <row r="18899" customFormat="false" ht="15" hidden="false" customHeight="true" outlineLevel="0" collapsed="false"/>
    <row r="18900" customFormat="false" ht="15" hidden="false" customHeight="true" outlineLevel="0" collapsed="false"/>
    <row r="18901" customFormat="false" ht="15" hidden="false" customHeight="true" outlineLevel="0" collapsed="false"/>
    <row r="18902" customFormat="false" ht="15" hidden="false" customHeight="true" outlineLevel="0" collapsed="false"/>
    <row r="18903" customFormat="false" ht="15" hidden="false" customHeight="true" outlineLevel="0" collapsed="false"/>
    <row r="18904" customFormat="false" ht="15" hidden="false" customHeight="true" outlineLevel="0" collapsed="false"/>
    <row r="18905" customFormat="false" ht="15" hidden="false" customHeight="true" outlineLevel="0" collapsed="false"/>
    <row r="18906" customFormat="false" ht="15" hidden="false" customHeight="true" outlineLevel="0" collapsed="false"/>
    <row r="18907" customFormat="false" ht="15" hidden="false" customHeight="true" outlineLevel="0" collapsed="false"/>
    <row r="18908" customFormat="false" ht="15" hidden="false" customHeight="true" outlineLevel="0" collapsed="false"/>
    <row r="18909" customFormat="false" ht="15" hidden="false" customHeight="true" outlineLevel="0" collapsed="false"/>
    <row r="18910" customFormat="false" ht="15" hidden="false" customHeight="true" outlineLevel="0" collapsed="false"/>
    <row r="18911" customFormat="false" ht="15" hidden="false" customHeight="true" outlineLevel="0" collapsed="false"/>
    <row r="18912" customFormat="false" ht="15" hidden="false" customHeight="true" outlineLevel="0" collapsed="false"/>
    <row r="18913" customFormat="false" ht="15" hidden="false" customHeight="true" outlineLevel="0" collapsed="false"/>
    <row r="18914" customFormat="false" ht="15" hidden="false" customHeight="true" outlineLevel="0" collapsed="false"/>
    <row r="18915" customFormat="false" ht="15" hidden="false" customHeight="true" outlineLevel="0" collapsed="false"/>
    <row r="18916" customFormat="false" ht="15" hidden="false" customHeight="true" outlineLevel="0" collapsed="false"/>
    <row r="18917" customFormat="false" ht="15" hidden="false" customHeight="true" outlineLevel="0" collapsed="false"/>
    <row r="18918" customFormat="false" ht="15" hidden="false" customHeight="true" outlineLevel="0" collapsed="false"/>
    <row r="18919" customFormat="false" ht="15" hidden="false" customHeight="true" outlineLevel="0" collapsed="false"/>
    <row r="18920" customFormat="false" ht="15" hidden="false" customHeight="true" outlineLevel="0" collapsed="false"/>
    <row r="18921" customFormat="false" ht="15" hidden="false" customHeight="true" outlineLevel="0" collapsed="false"/>
    <row r="18922" customFormat="false" ht="15" hidden="false" customHeight="true" outlineLevel="0" collapsed="false"/>
    <row r="18923" customFormat="false" ht="15" hidden="false" customHeight="true" outlineLevel="0" collapsed="false"/>
    <row r="18924" customFormat="false" ht="15" hidden="false" customHeight="true" outlineLevel="0" collapsed="false"/>
    <row r="18925" customFormat="false" ht="15" hidden="false" customHeight="true" outlineLevel="0" collapsed="false"/>
    <row r="18926" customFormat="false" ht="15" hidden="false" customHeight="true" outlineLevel="0" collapsed="false"/>
    <row r="18927" customFormat="false" ht="15" hidden="false" customHeight="true" outlineLevel="0" collapsed="false"/>
    <row r="18928" customFormat="false" ht="15" hidden="false" customHeight="true" outlineLevel="0" collapsed="false"/>
    <row r="18929" customFormat="false" ht="15" hidden="false" customHeight="true" outlineLevel="0" collapsed="false"/>
    <row r="18930" customFormat="false" ht="15" hidden="false" customHeight="true" outlineLevel="0" collapsed="false"/>
    <row r="18931" customFormat="false" ht="15" hidden="false" customHeight="true" outlineLevel="0" collapsed="false"/>
    <row r="18932" customFormat="false" ht="15" hidden="false" customHeight="true" outlineLevel="0" collapsed="false"/>
    <row r="18933" customFormat="false" ht="15" hidden="false" customHeight="true" outlineLevel="0" collapsed="false"/>
    <row r="18934" customFormat="false" ht="15" hidden="false" customHeight="true" outlineLevel="0" collapsed="false"/>
    <row r="18935" customFormat="false" ht="15" hidden="false" customHeight="true" outlineLevel="0" collapsed="false"/>
    <row r="18936" customFormat="false" ht="15" hidden="false" customHeight="true" outlineLevel="0" collapsed="false"/>
    <row r="18937" customFormat="false" ht="15" hidden="false" customHeight="true" outlineLevel="0" collapsed="false"/>
    <row r="18938" customFormat="false" ht="15" hidden="false" customHeight="true" outlineLevel="0" collapsed="false"/>
    <row r="18939" customFormat="false" ht="15" hidden="false" customHeight="true" outlineLevel="0" collapsed="false"/>
    <row r="18940" customFormat="false" ht="15" hidden="false" customHeight="true" outlineLevel="0" collapsed="false"/>
    <row r="18941" customFormat="false" ht="15" hidden="false" customHeight="true" outlineLevel="0" collapsed="false"/>
    <row r="18942" customFormat="false" ht="15" hidden="false" customHeight="true" outlineLevel="0" collapsed="false"/>
    <row r="18943" customFormat="false" ht="15" hidden="false" customHeight="true" outlineLevel="0" collapsed="false"/>
    <row r="18944" customFormat="false" ht="15" hidden="false" customHeight="true" outlineLevel="0" collapsed="false"/>
    <row r="18945" customFormat="false" ht="15" hidden="false" customHeight="true" outlineLevel="0" collapsed="false"/>
    <row r="18946" customFormat="false" ht="15" hidden="false" customHeight="true" outlineLevel="0" collapsed="false"/>
    <row r="18947" customFormat="false" ht="15" hidden="false" customHeight="true" outlineLevel="0" collapsed="false"/>
    <row r="18948" customFormat="false" ht="15" hidden="false" customHeight="true" outlineLevel="0" collapsed="false"/>
    <row r="18949" customFormat="false" ht="15" hidden="false" customHeight="true" outlineLevel="0" collapsed="false"/>
    <row r="18950" customFormat="false" ht="15" hidden="false" customHeight="true" outlineLevel="0" collapsed="false"/>
    <row r="18951" customFormat="false" ht="15" hidden="false" customHeight="true" outlineLevel="0" collapsed="false"/>
    <row r="18952" customFormat="false" ht="15" hidden="false" customHeight="true" outlineLevel="0" collapsed="false"/>
    <row r="18953" customFormat="false" ht="15" hidden="false" customHeight="true" outlineLevel="0" collapsed="false"/>
    <row r="18954" customFormat="false" ht="15" hidden="false" customHeight="true" outlineLevel="0" collapsed="false"/>
    <row r="18955" customFormat="false" ht="15" hidden="false" customHeight="true" outlineLevel="0" collapsed="false"/>
    <row r="18956" customFormat="false" ht="15" hidden="false" customHeight="true" outlineLevel="0" collapsed="false"/>
    <row r="18957" customFormat="false" ht="15" hidden="false" customHeight="true" outlineLevel="0" collapsed="false"/>
    <row r="18958" customFormat="false" ht="15" hidden="false" customHeight="true" outlineLevel="0" collapsed="false"/>
    <row r="18959" customFormat="false" ht="15" hidden="false" customHeight="true" outlineLevel="0" collapsed="false"/>
    <row r="18960" customFormat="false" ht="15" hidden="false" customHeight="true" outlineLevel="0" collapsed="false"/>
    <row r="18961" customFormat="false" ht="15" hidden="false" customHeight="true" outlineLevel="0" collapsed="false"/>
    <row r="18962" customFormat="false" ht="15" hidden="false" customHeight="true" outlineLevel="0" collapsed="false"/>
    <row r="18963" customFormat="false" ht="15" hidden="false" customHeight="true" outlineLevel="0" collapsed="false"/>
    <row r="18964" customFormat="false" ht="15" hidden="false" customHeight="true" outlineLevel="0" collapsed="false"/>
    <row r="18965" customFormat="false" ht="15" hidden="false" customHeight="true" outlineLevel="0" collapsed="false"/>
    <row r="18966" customFormat="false" ht="15" hidden="false" customHeight="true" outlineLevel="0" collapsed="false"/>
    <row r="18967" customFormat="false" ht="15" hidden="false" customHeight="true" outlineLevel="0" collapsed="false"/>
    <row r="18968" customFormat="false" ht="15" hidden="false" customHeight="true" outlineLevel="0" collapsed="false"/>
    <row r="18969" customFormat="false" ht="15" hidden="false" customHeight="true" outlineLevel="0" collapsed="false"/>
    <row r="18970" customFormat="false" ht="15" hidden="false" customHeight="true" outlineLevel="0" collapsed="false"/>
    <row r="18971" customFormat="false" ht="15" hidden="false" customHeight="true" outlineLevel="0" collapsed="false"/>
    <row r="18972" customFormat="false" ht="15" hidden="false" customHeight="true" outlineLevel="0" collapsed="false"/>
    <row r="18973" customFormat="false" ht="15" hidden="false" customHeight="true" outlineLevel="0" collapsed="false"/>
    <row r="18974" customFormat="false" ht="15" hidden="false" customHeight="true" outlineLevel="0" collapsed="false"/>
    <row r="18975" customFormat="false" ht="15" hidden="false" customHeight="true" outlineLevel="0" collapsed="false"/>
    <row r="18976" customFormat="false" ht="15" hidden="false" customHeight="true" outlineLevel="0" collapsed="false"/>
    <row r="18977" customFormat="false" ht="15" hidden="false" customHeight="true" outlineLevel="0" collapsed="false"/>
    <row r="18978" customFormat="false" ht="15" hidden="false" customHeight="true" outlineLevel="0" collapsed="false"/>
    <row r="18979" customFormat="false" ht="15" hidden="false" customHeight="true" outlineLevel="0" collapsed="false"/>
    <row r="18980" customFormat="false" ht="15" hidden="false" customHeight="true" outlineLevel="0" collapsed="false"/>
    <row r="18981" customFormat="false" ht="15" hidden="false" customHeight="true" outlineLevel="0" collapsed="false"/>
    <row r="18982" customFormat="false" ht="15" hidden="false" customHeight="true" outlineLevel="0" collapsed="false"/>
    <row r="18983" customFormat="false" ht="15" hidden="false" customHeight="true" outlineLevel="0" collapsed="false"/>
    <row r="18984" customFormat="false" ht="15" hidden="false" customHeight="true" outlineLevel="0" collapsed="false"/>
    <row r="18985" customFormat="false" ht="15" hidden="false" customHeight="true" outlineLevel="0" collapsed="false"/>
    <row r="18986" customFormat="false" ht="15" hidden="false" customHeight="true" outlineLevel="0" collapsed="false"/>
    <row r="18987" customFormat="false" ht="15" hidden="false" customHeight="true" outlineLevel="0" collapsed="false"/>
    <row r="18988" customFormat="false" ht="15" hidden="false" customHeight="true" outlineLevel="0" collapsed="false"/>
    <row r="18989" customFormat="false" ht="15" hidden="false" customHeight="true" outlineLevel="0" collapsed="false"/>
    <row r="18990" customFormat="false" ht="15" hidden="false" customHeight="true" outlineLevel="0" collapsed="false"/>
    <row r="18991" customFormat="false" ht="15" hidden="false" customHeight="true" outlineLevel="0" collapsed="false"/>
    <row r="18992" customFormat="false" ht="15" hidden="false" customHeight="true" outlineLevel="0" collapsed="false"/>
    <row r="18993" customFormat="false" ht="15" hidden="false" customHeight="true" outlineLevel="0" collapsed="false"/>
    <row r="18994" customFormat="false" ht="15" hidden="false" customHeight="true" outlineLevel="0" collapsed="false"/>
    <row r="18995" customFormat="false" ht="15" hidden="false" customHeight="true" outlineLevel="0" collapsed="false"/>
    <row r="18996" customFormat="false" ht="15" hidden="false" customHeight="true" outlineLevel="0" collapsed="false"/>
    <row r="18997" customFormat="false" ht="15" hidden="false" customHeight="true" outlineLevel="0" collapsed="false"/>
    <row r="18998" customFormat="false" ht="15" hidden="false" customHeight="true" outlineLevel="0" collapsed="false"/>
    <row r="18999" customFormat="false" ht="15" hidden="false" customHeight="true" outlineLevel="0" collapsed="false"/>
    <row r="19000" customFormat="false" ht="15" hidden="false" customHeight="true" outlineLevel="0" collapsed="false"/>
    <row r="19001" customFormat="false" ht="15" hidden="false" customHeight="true" outlineLevel="0" collapsed="false"/>
    <row r="19002" customFormat="false" ht="15" hidden="false" customHeight="true" outlineLevel="0" collapsed="false"/>
    <row r="19003" customFormat="false" ht="15" hidden="false" customHeight="true" outlineLevel="0" collapsed="false"/>
    <row r="19004" customFormat="false" ht="15" hidden="false" customHeight="true" outlineLevel="0" collapsed="false"/>
    <row r="19005" customFormat="false" ht="15" hidden="false" customHeight="true" outlineLevel="0" collapsed="false"/>
    <row r="19006" customFormat="false" ht="15" hidden="false" customHeight="true" outlineLevel="0" collapsed="false"/>
    <row r="19007" customFormat="false" ht="15" hidden="false" customHeight="true" outlineLevel="0" collapsed="false"/>
    <row r="19008" customFormat="false" ht="15" hidden="false" customHeight="true" outlineLevel="0" collapsed="false"/>
    <row r="19009" customFormat="false" ht="15" hidden="false" customHeight="true" outlineLevel="0" collapsed="false"/>
    <row r="19010" customFormat="false" ht="15" hidden="false" customHeight="true" outlineLevel="0" collapsed="false"/>
    <row r="19011" customFormat="false" ht="15" hidden="false" customHeight="true" outlineLevel="0" collapsed="false"/>
    <row r="19012" customFormat="false" ht="15" hidden="false" customHeight="true" outlineLevel="0" collapsed="false"/>
    <row r="19013" customFormat="false" ht="15" hidden="false" customHeight="true" outlineLevel="0" collapsed="false"/>
    <row r="19014" customFormat="false" ht="15" hidden="false" customHeight="true" outlineLevel="0" collapsed="false"/>
    <row r="19015" customFormat="false" ht="15" hidden="false" customHeight="true" outlineLevel="0" collapsed="false"/>
    <row r="19016" customFormat="false" ht="15" hidden="false" customHeight="true" outlineLevel="0" collapsed="false"/>
    <row r="19017" customFormat="false" ht="15" hidden="false" customHeight="true" outlineLevel="0" collapsed="false"/>
    <row r="19018" customFormat="false" ht="15" hidden="false" customHeight="true" outlineLevel="0" collapsed="false"/>
    <row r="19019" customFormat="false" ht="15" hidden="false" customHeight="true" outlineLevel="0" collapsed="false"/>
    <row r="19020" customFormat="false" ht="15" hidden="false" customHeight="true" outlineLevel="0" collapsed="false"/>
    <row r="19021" customFormat="false" ht="15" hidden="false" customHeight="true" outlineLevel="0" collapsed="false"/>
    <row r="19022" customFormat="false" ht="15" hidden="false" customHeight="true" outlineLevel="0" collapsed="false"/>
    <row r="19023" customFormat="false" ht="15" hidden="false" customHeight="true" outlineLevel="0" collapsed="false"/>
    <row r="19024" customFormat="false" ht="15" hidden="false" customHeight="true" outlineLevel="0" collapsed="false"/>
    <row r="19025" customFormat="false" ht="15" hidden="false" customHeight="true" outlineLevel="0" collapsed="false"/>
    <row r="19026" customFormat="false" ht="15" hidden="false" customHeight="true" outlineLevel="0" collapsed="false"/>
    <row r="19027" customFormat="false" ht="15" hidden="false" customHeight="true" outlineLevel="0" collapsed="false"/>
    <row r="19028" customFormat="false" ht="15" hidden="false" customHeight="true" outlineLevel="0" collapsed="false"/>
    <row r="19029" customFormat="false" ht="15" hidden="false" customHeight="true" outlineLevel="0" collapsed="false"/>
    <row r="19030" customFormat="false" ht="15" hidden="false" customHeight="true" outlineLevel="0" collapsed="false"/>
    <row r="19031" customFormat="false" ht="15" hidden="false" customHeight="true" outlineLevel="0" collapsed="false"/>
    <row r="19032" customFormat="false" ht="15" hidden="false" customHeight="true" outlineLevel="0" collapsed="false"/>
    <row r="19033" customFormat="false" ht="15" hidden="false" customHeight="true" outlineLevel="0" collapsed="false"/>
    <row r="19034" customFormat="false" ht="15" hidden="false" customHeight="true" outlineLevel="0" collapsed="false"/>
    <row r="19035" customFormat="false" ht="15" hidden="false" customHeight="true" outlineLevel="0" collapsed="false"/>
    <row r="19036" customFormat="false" ht="15" hidden="false" customHeight="true" outlineLevel="0" collapsed="false"/>
    <row r="19037" customFormat="false" ht="15" hidden="false" customHeight="true" outlineLevel="0" collapsed="false"/>
    <row r="19038" customFormat="false" ht="15" hidden="false" customHeight="true" outlineLevel="0" collapsed="false"/>
    <row r="19039" customFormat="false" ht="15" hidden="false" customHeight="true" outlineLevel="0" collapsed="false"/>
    <row r="19040" customFormat="false" ht="15" hidden="false" customHeight="true" outlineLevel="0" collapsed="false"/>
    <row r="19041" customFormat="false" ht="15" hidden="false" customHeight="true" outlineLevel="0" collapsed="false"/>
    <row r="19042" customFormat="false" ht="15" hidden="false" customHeight="true" outlineLevel="0" collapsed="false"/>
    <row r="19043" customFormat="false" ht="15" hidden="false" customHeight="true" outlineLevel="0" collapsed="false"/>
    <row r="19044" customFormat="false" ht="15" hidden="false" customHeight="true" outlineLevel="0" collapsed="false"/>
    <row r="19045" customFormat="false" ht="15" hidden="false" customHeight="true" outlineLevel="0" collapsed="false"/>
    <row r="19046" customFormat="false" ht="15" hidden="false" customHeight="true" outlineLevel="0" collapsed="false"/>
    <row r="19047" customFormat="false" ht="15" hidden="false" customHeight="true" outlineLevel="0" collapsed="false"/>
    <row r="19048" customFormat="false" ht="15" hidden="false" customHeight="true" outlineLevel="0" collapsed="false"/>
    <row r="19049" customFormat="false" ht="15" hidden="false" customHeight="true" outlineLevel="0" collapsed="false"/>
    <row r="19050" customFormat="false" ht="15" hidden="false" customHeight="true" outlineLevel="0" collapsed="false"/>
    <row r="19051" customFormat="false" ht="15" hidden="false" customHeight="true" outlineLevel="0" collapsed="false"/>
    <row r="19052" customFormat="false" ht="15" hidden="false" customHeight="true" outlineLevel="0" collapsed="false"/>
    <row r="19053" customFormat="false" ht="15" hidden="false" customHeight="true" outlineLevel="0" collapsed="false"/>
    <row r="19054" customFormat="false" ht="15" hidden="false" customHeight="true" outlineLevel="0" collapsed="false"/>
    <row r="19055" customFormat="false" ht="15" hidden="false" customHeight="true" outlineLevel="0" collapsed="false"/>
    <row r="19056" customFormat="false" ht="15" hidden="false" customHeight="true" outlineLevel="0" collapsed="false"/>
    <row r="19057" customFormat="false" ht="15" hidden="false" customHeight="true" outlineLevel="0" collapsed="false"/>
    <row r="19058" customFormat="false" ht="15" hidden="false" customHeight="true" outlineLevel="0" collapsed="false"/>
    <row r="19059" customFormat="false" ht="15" hidden="false" customHeight="true" outlineLevel="0" collapsed="false"/>
    <row r="19060" customFormat="false" ht="15" hidden="false" customHeight="true" outlineLevel="0" collapsed="false"/>
    <row r="19061" customFormat="false" ht="15" hidden="false" customHeight="true" outlineLevel="0" collapsed="false"/>
    <row r="19062" customFormat="false" ht="15" hidden="false" customHeight="true" outlineLevel="0" collapsed="false"/>
    <row r="19063" customFormat="false" ht="15" hidden="false" customHeight="true" outlineLevel="0" collapsed="false"/>
    <row r="19064" customFormat="false" ht="15" hidden="false" customHeight="true" outlineLevel="0" collapsed="false"/>
    <row r="19065" customFormat="false" ht="15" hidden="false" customHeight="true" outlineLevel="0" collapsed="false"/>
    <row r="19066" customFormat="false" ht="15" hidden="false" customHeight="true" outlineLevel="0" collapsed="false"/>
    <row r="19067" customFormat="false" ht="15" hidden="false" customHeight="true" outlineLevel="0" collapsed="false"/>
    <row r="19068" customFormat="false" ht="15" hidden="false" customHeight="true" outlineLevel="0" collapsed="false"/>
    <row r="19069" customFormat="false" ht="15" hidden="false" customHeight="true" outlineLevel="0" collapsed="false"/>
    <row r="19070" customFormat="false" ht="15" hidden="false" customHeight="true" outlineLevel="0" collapsed="false"/>
    <row r="19071" customFormat="false" ht="15" hidden="false" customHeight="true" outlineLevel="0" collapsed="false"/>
    <row r="19072" customFormat="false" ht="15" hidden="false" customHeight="true" outlineLevel="0" collapsed="false"/>
    <row r="19073" customFormat="false" ht="15" hidden="false" customHeight="true" outlineLevel="0" collapsed="false"/>
    <row r="19074" customFormat="false" ht="15" hidden="false" customHeight="true" outlineLevel="0" collapsed="false"/>
    <row r="19075" customFormat="false" ht="15" hidden="false" customHeight="true" outlineLevel="0" collapsed="false"/>
    <row r="19076" customFormat="false" ht="15" hidden="false" customHeight="true" outlineLevel="0" collapsed="false"/>
    <row r="19077" customFormat="false" ht="15" hidden="false" customHeight="true" outlineLevel="0" collapsed="false"/>
    <row r="19078" customFormat="false" ht="15" hidden="false" customHeight="true" outlineLevel="0" collapsed="false"/>
    <row r="19079" customFormat="false" ht="15" hidden="false" customHeight="true" outlineLevel="0" collapsed="false"/>
    <row r="19080" customFormat="false" ht="15" hidden="false" customHeight="true" outlineLevel="0" collapsed="false"/>
    <row r="19081" customFormat="false" ht="15" hidden="false" customHeight="true" outlineLevel="0" collapsed="false"/>
    <row r="19082" customFormat="false" ht="15" hidden="false" customHeight="true" outlineLevel="0" collapsed="false"/>
    <row r="19083" customFormat="false" ht="15" hidden="false" customHeight="true" outlineLevel="0" collapsed="false"/>
    <row r="19084" customFormat="false" ht="15" hidden="false" customHeight="true" outlineLevel="0" collapsed="false"/>
    <row r="19085" customFormat="false" ht="15" hidden="false" customHeight="true" outlineLevel="0" collapsed="false"/>
    <row r="19086" customFormat="false" ht="15" hidden="false" customHeight="true" outlineLevel="0" collapsed="false"/>
    <row r="19087" customFormat="false" ht="15" hidden="false" customHeight="true" outlineLevel="0" collapsed="false"/>
    <row r="19088" customFormat="false" ht="15" hidden="false" customHeight="true" outlineLevel="0" collapsed="false"/>
    <row r="19089" customFormat="false" ht="15" hidden="false" customHeight="true" outlineLevel="0" collapsed="false"/>
    <row r="19090" customFormat="false" ht="15" hidden="false" customHeight="true" outlineLevel="0" collapsed="false"/>
    <row r="19091" customFormat="false" ht="15" hidden="false" customHeight="true" outlineLevel="0" collapsed="false"/>
    <row r="19092" customFormat="false" ht="15" hidden="false" customHeight="true" outlineLevel="0" collapsed="false"/>
    <row r="19093" customFormat="false" ht="15" hidden="false" customHeight="true" outlineLevel="0" collapsed="false"/>
    <row r="19094" customFormat="false" ht="15" hidden="false" customHeight="true" outlineLevel="0" collapsed="false"/>
    <row r="19095" customFormat="false" ht="15" hidden="false" customHeight="true" outlineLevel="0" collapsed="false"/>
    <row r="19096" customFormat="false" ht="15" hidden="false" customHeight="true" outlineLevel="0" collapsed="false"/>
    <row r="19097" customFormat="false" ht="15" hidden="false" customHeight="true" outlineLevel="0" collapsed="false"/>
    <row r="19098" customFormat="false" ht="15" hidden="false" customHeight="true" outlineLevel="0" collapsed="false"/>
    <row r="19099" customFormat="false" ht="15" hidden="false" customHeight="true" outlineLevel="0" collapsed="false"/>
    <row r="19100" customFormat="false" ht="15" hidden="false" customHeight="true" outlineLevel="0" collapsed="false"/>
    <row r="19101" customFormat="false" ht="15" hidden="false" customHeight="true" outlineLevel="0" collapsed="false"/>
    <row r="19102" customFormat="false" ht="15" hidden="false" customHeight="true" outlineLevel="0" collapsed="false"/>
    <row r="19103" customFormat="false" ht="15" hidden="false" customHeight="true" outlineLevel="0" collapsed="false"/>
    <row r="19104" customFormat="false" ht="15" hidden="false" customHeight="true" outlineLevel="0" collapsed="false"/>
    <row r="19105" customFormat="false" ht="15" hidden="false" customHeight="true" outlineLevel="0" collapsed="false"/>
    <row r="19106" customFormat="false" ht="15" hidden="false" customHeight="true" outlineLevel="0" collapsed="false"/>
    <row r="19107" customFormat="false" ht="15" hidden="false" customHeight="true" outlineLevel="0" collapsed="false"/>
    <row r="19108" customFormat="false" ht="15" hidden="false" customHeight="true" outlineLevel="0" collapsed="false"/>
    <row r="19109" customFormat="false" ht="15" hidden="false" customHeight="true" outlineLevel="0" collapsed="false"/>
    <row r="19110" customFormat="false" ht="15" hidden="false" customHeight="true" outlineLevel="0" collapsed="false"/>
    <row r="19111" customFormat="false" ht="15" hidden="false" customHeight="true" outlineLevel="0" collapsed="false"/>
    <row r="19112" customFormat="false" ht="15" hidden="false" customHeight="true" outlineLevel="0" collapsed="false"/>
    <row r="19113" customFormat="false" ht="15" hidden="false" customHeight="true" outlineLevel="0" collapsed="false"/>
    <row r="19114" customFormat="false" ht="15" hidden="false" customHeight="true" outlineLevel="0" collapsed="false"/>
    <row r="19115" customFormat="false" ht="15" hidden="false" customHeight="true" outlineLevel="0" collapsed="false"/>
    <row r="19116" customFormat="false" ht="15" hidden="false" customHeight="true" outlineLevel="0" collapsed="false"/>
    <row r="19117" customFormat="false" ht="15" hidden="false" customHeight="true" outlineLevel="0" collapsed="false"/>
    <row r="19118" customFormat="false" ht="15" hidden="false" customHeight="true" outlineLevel="0" collapsed="false"/>
    <row r="19119" customFormat="false" ht="15" hidden="false" customHeight="true" outlineLevel="0" collapsed="false"/>
    <row r="19120" customFormat="false" ht="15" hidden="false" customHeight="true" outlineLevel="0" collapsed="false"/>
    <row r="19121" customFormat="false" ht="15" hidden="false" customHeight="true" outlineLevel="0" collapsed="false"/>
    <row r="19122" customFormat="false" ht="15" hidden="false" customHeight="true" outlineLevel="0" collapsed="false"/>
    <row r="19123" customFormat="false" ht="15" hidden="false" customHeight="true" outlineLevel="0" collapsed="false"/>
    <row r="19124" customFormat="false" ht="15" hidden="false" customHeight="true" outlineLevel="0" collapsed="false"/>
    <row r="19125" customFormat="false" ht="15" hidden="false" customHeight="true" outlineLevel="0" collapsed="false"/>
    <row r="19126" customFormat="false" ht="15" hidden="false" customHeight="true" outlineLevel="0" collapsed="false"/>
    <row r="19127" customFormat="false" ht="15" hidden="false" customHeight="true" outlineLevel="0" collapsed="false"/>
    <row r="19128" customFormat="false" ht="15" hidden="false" customHeight="true" outlineLevel="0" collapsed="false"/>
    <row r="19129" customFormat="false" ht="15" hidden="false" customHeight="true" outlineLevel="0" collapsed="false"/>
    <row r="19130" customFormat="false" ht="15" hidden="false" customHeight="true" outlineLevel="0" collapsed="false"/>
    <row r="19131" customFormat="false" ht="15" hidden="false" customHeight="true" outlineLevel="0" collapsed="false"/>
    <row r="19132" customFormat="false" ht="15" hidden="false" customHeight="true" outlineLevel="0" collapsed="false"/>
    <row r="19133" customFormat="false" ht="15" hidden="false" customHeight="true" outlineLevel="0" collapsed="false"/>
    <row r="19134" customFormat="false" ht="15" hidden="false" customHeight="true" outlineLevel="0" collapsed="false"/>
    <row r="19135" customFormat="false" ht="15" hidden="false" customHeight="true" outlineLevel="0" collapsed="false"/>
    <row r="19136" customFormat="false" ht="15" hidden="false" customHeight="true" outlineLevel="0" collapsed="false"/>
    <row r="19137" customFormat="false" ht="15" hidden="false" customHeight="true" outlineLevel="0" collapsed="false"/>
    <row r="19138" customFormat="false" ht="15" hidden="false" customHeight="true" outlineLevel="0" collapsed="false"/>
    <row r="19139" customFormat="false" ht="15" hidden="false" customHeight="true" outlineLevel="0" collapsed="false"/>
    <row r="19140" customFormat="false" ht="15" hidden="false" customHeight="true" outlineLevel="0" collapsed="false"/>
    <row r="19141" customFormat="false" ht="15" hidden="false" customHeight="true" outlineLevel="0" collapsed="false"/>
    <row r="19142" customFormat="false" ht="15" hidden="false" customHeight="true" outlineLevel="0" collapsed="false"/>
    <row r="19143" customFormat="false" ht="15" hidden="false" customHeight="true" outlineLevel="0" collapsed="false"/>
    <row r="19144" customFormat="false" ht="15" hidden="false" customHeight="true" outlineLevel="0" collapsed="false"/>
    <row r="19145" customFormat="false" ht="15" hidden="false" customHeight="true" outlineLevel="0" collapsed="false"/>
    <row r="19146" customFormat="false" ht="15" hidden="false" customHeight="true" outlineLevel="0" collapsed="false"/>
    <row r="19147" customFormat="false" ht="15" hidden="false" customHeight="true" outlineLevel="0" collapsed="false"/>
    <row r="19148" customFormat="false" ht="15" hidden="false" customHeight="true" outlineLevel="0" collapsed="false"/>
    <row r="19149" customFormat="false" ht="15" hidden="false" customHeight="true" outlineLevel="0" collapsed="false"/>
    <row r="19150" customFormat="false" ht="15" hidden="false" customHeight="true" outlineLevel="0" collapsed="false"/>
    <row r="19151" customFormat="false" ht="15" hidden="false" customHeight="true" outlineLevel="0" collapsed="false"/>
    <row r="19152" customFormat="false" ht="15" hidden="false" customHeight="true" outlineLevel="0" collapsed="false"/>
    <row r="19153" customFormat="false" ht="15" hidden="false" customHeight="true" outlineLevel="0" collapsed="false"/>
    <row r="19154" customFormat="false" ht="15" hidden="false" customHeight="true" outlineLevel="0" collapsed="false"/>
    <row r="19155" customFormat="false" ht="15" hidden="false" customHeight="true" outlineLevel="0" collapsed="false"/>
    <row r="19156" customFormat="false" ht="15" hidden="false" customHeight="true" outlineLevel="0" collapsed="false"/>
    <row r="19157" customFormat="false" ht="15" hidden="false" customHeight="true" outlineLevel="0" collapsed="false"/>
    <row r="19158" customFormat="false" ht="15" hidden="false" customHeight="true" outlineLevel="0" collapsed="false"/>
    <row r="19159" customFormat="false" ht="15" hidden="false" customHeight="true" outlineLevel="0" collapsed="false"/>
    <row r="19160" customFormat="false" ht="15" hidden="false" customHeight="true" outlineLevel="0" collapsed="false"/>
    <row r="19161" customFormat="false" ht="15" hidden="false" customHeight="true" outlineLevel="0" collapsed="false"/>
    <row r="19162" customFormat="false" ht="15" hidden="false" customHeight="true" outlineLevel="0" collapsed="false"/>
    <row r="19163" customFormat="false" ht="15" hidden="false" customHeight="true" outlineLevel="0" collapsed="false"/>
    <row r="19164" customFormat="false" ht="15" hidden="false" customHeight="true" outlineLevel="0" collapsed="false"/>
    <row r="19165" customFormat="false" ht="15" hidden="false" customHeight="true" outlineLevel="0" collapsed="false"/>
    <row r="19166" customFormat="false" ht="15" hidden="false" customHeight="true" outlineLevel="0" collapsed="false"/>
    <row r="19167" customFormat="false" ht="15" hidden="false" customHeight="true" outlineLevel="0" collapsed="false"/>
    <row r="19168" customFormat="false" ht="15" hidden="false" customHeight="true" outlineLevel="0" collapsed="false"/>
    <row r="19169" customFormat="false" ht="15" hidden="false" customHeight="true" outlineLevel="0" collapsed="false"/>
    <row r="19170" customFormat="false" ht="15" hidden="false" customHeight="true" outlineLevel="0" collapsed="false"/>
    <row r="19171" customFormat="false" ht="15" hidden="false" customHeight="true" outlineLevel="0" collapsed="false"/>
    <row r="19172" customFormat="false" ht="15" hidden="false" customHeight="true" outlineLevel="0" collapsed="false"/>
    <row r="19173" customFormat="false" ht="15" hidden="false" customHeight="true" outlineLevel="0" collapsed="false"/>
    <row r="19174" customFormat="false" ht="15" hidden="false" customHeight="true" outlineLevel="0" collapsed="false"/>
    <row r="19175" customFormat="false" ht="15" hidden="false" customHeight="true" outlineLevel="0" collapsed="false"/>
    <row r="19176" customFormat="false" ht="15" hidden="false" customHeight="true" outlineLevel="0" collapsed="false"/>
    <row r="19177" customFormat="false" ht="15" hidden="false" customHeight="true" outlineLevel="0" collapsed="false"/>
    <row r="19178" customFormat="false" ht="15" hidden="false" customHeight="true" outlineLevel="0" collapsed="false"/>
    <row r="19179" customFormat="false" ht="15" hidden="false" customHeight="true" outlineLevel="0" collapsed="false"/>
    <row r="19180" customFormat="false" ht="15" hidden="false" customHeight="true" outlineLevel="0" collapsed="false"/>
    <row r="19181" customFormat="false" ht="15" hidden="false" customHeight="true" outlineLevel="0" collapsed="false"/>
    <row r="19182" customFormat="false" ht="15" hidden="false" customHeight="true" outlineLevel="0" collapsed="false"/>
    <row r="19183" customFormat="false" ht="15" hidden="false" customHeight="true" outlineLevel="0" collapsed="false"/>
    <row r="19184" customFormat="false" ht="15" hidden="false" customHeight="true" outlineLevel="0" collapsed="false"/>
    <row r="19185" customFormat="false" ht="15" hidden="false" customHeight="true" outlineLevel="0" collapsed="false"/>
    <row r="19186" customFormat="false" ht="15" hidden="false" customHeight="true" outlineLevel="0" collapsed="false"/>
    <row r="19187" customFormat="false" ht="15" hidden="false" customHeight="true" outlineLevel="0" collapsed="false"/>
    <row r="19188" customFormat="false" ht="15" hidden="false" customHeight="true" outlineLevel="0" collapsed="false"/>
    <row r="19189" customFormat="false" ht="15" hidden="false" customHeight="true" outlineLevel="0" collapsed="false"/>
    <row r="19190" customFormat="false" ht="15" hidden="false" customHeight="true" outlineLevel="0" collapsed="false"/>
    <row r="19191" customFormat="false" ht="15" hidden="false" customHeight="true" outlineLevel="0" collapsed="false"/>
    <row r="19192" customFormat="false" ht="15" hidden="false" customHeight="true" outlineLevel="0" collapsed="false"/>
    <row r="19193" customFormat="false" ht="15" hidden="false" customHeight="true" outlineLevel="0" collapsed="false"/>
    <row r="19194" customFormat="false" ht="15" hidden="false" customHeight="true" outlineLevel="0" collapsed="false"/>
    <row r="19195" customFormat="false" ht="15" hidden="false" customHeight="true" outlineLevel="0" collapsed="false"/>
    <row r="19196" customFormat="false" ht="15" hidden="false" customHeight="true" outlineLevel="0" collapsed="false"/>
    <row r="19197" customFormat="false" ht="15" hidden="false" customHeight="true" outlineLevel="0" collapsed="false"/>
    <row r="19198" customFormat="false" ht="15" hidden="false" customHeight="true" outlineLevel="0" collapsed="false"/>
    <row r="19199" customFormat="false" ht="15" hidden="false" customHeight="true" outlineLevel="0" collapsed="false"/>
    <row r="19200" customFormat="false" ht="15" hidden="false" customHeight="true" outlineLevel="0" collapsed="false"/>
    <row r="19201" customFormat="false" ht="15" hidden="false" customHeight="true" outlineLevel="0" collapsed="false"/>
    <row r="19202" customFormat="false" ht="15" hidden="false" customHeight="true" outlineLevel="0" collapsed="false"/>
    <row r="19203" customFormat="false" ht="15" hidden="false" customHeight="true" outlineLevel="0" collapsed="false"/>
    <row r="19204" customFormat="false" ht="15" hidden="false" customHeight="true" outlineLevel="0" collapsed="false"/>
    <row r="19205" customFormat="false" ht="15" hidden="false" customHeight="true" outlineLevel="0" collapsed="false"/>
    <row r="19206" customFormat="false" ht="15" hidden="false" customHeight="true" outlineLevel="0" collapsed="false"/>
    <row r="19207" customFormat="false" ht="15" hidden="false" customHeight="true" outlineLevel="0" collapsed="false"/>
    <row r="19208" customFormat="false" ht="15" hidden="false" customHeight="true" outlineLevel="0" collapsed="false"/>
    <row r="19209" customFormat="false" ht="15" hidden="false" customHeight="true" outlineLevel="0" collapsed="false"/>
    <row r="19210" customFormat="false" ht="15" hidden="false" customHeight="true" outlineLevel="0" collapsed="false"/>
    <row r="19211" customFormat="false" ht="15" hidden="false" customHeight="true" outlineLevel="0" collapsed="false"/>
    <row r="19212" customFormat="false" ht="15" hidden="false" customHeight="true" outlineLevel="0" collapsed="false"/>
    <row r="19213" customFormat="false" ht="15" hidden="false" customHeight="true" outlineLevel="0" collapsed="false"/>
    <row r="19214" customFormat="false" ht="15" hidden="false" customHeight="true" outlineLevel="0" collapsed="false"/>
    <row r="19215" customFormat="false" ht="15" hidden="false" customHeight="true" outlineLevel="0" collapsed="false"/>
    <row r="19216" customFormat="false" ht="15" hidden="false" customHeight="true" outlineLevel="0" collapsed="false"/>
    <row r="19217" customFormat="false" ht="15" hidden="false" customHeight="true" outlineLevel="0" collapsed="false"/>
    <row r="19218" customFormat="false" ht="15" hidden="false" customHeight="true" outlineLevel="0" collapsed="false"/>
    <row r="19219" customFormat="false" ht="15" hidden="false" customHeight="true" outlineLevel="0" collapsed="false"/>
    <row r="19220" customFormat="false" ht="15" hidden="false" customHeight="true" outlineLevel="0" collapsed="false"/>
    <row r="19221" customFormat="false" ht="15" hidden="false" customHeight="true" outlineLevel="0" collapsed="false"/>
    <row r="19222" customFormat="false" ht="15" hidden="false" customHeight="true" outlineLevel="0" collapsed="false"/>
    <row r="19223" customFormat="false" ht="15" hidden="false" customHeight="true" outlineLevel="0" collapsed="false"/>
    <row r="19224" customFormat="false" ht="15" hidden="false" customHeight="true" outlineLevel="0" collapsed="false"/>
    <row r="19225" customFormat="false" ht="15" hidden="false" customHeight="true" outlineLevel="0" collapsed="false"/>
    <row r="19226" customFormat="false" ht="15" hidden="false" customHeight="true" outlineLevel="0" collapsed="false"/>
    <row r="19227" customFormat="false" ht="15" hidden="false" customHeight="true" outlineLevel="0" collapsed="false"/>
    <row r="19228" customFormat="false" ht="15" hidden="false" customHeight="true" outlineLevel="0" collapsed="false"/>
    <row r="19229" customFormat="false" ht="15" hidden="false" customHeight="true" outlineLevel="0" collapsed="false"/>
    <row r="19230" customFormat="false" ht="15" hidden="false" customHeight="true" outlineLevel="0" collapsed="false"/>
    <row r="19231" customFormat="false" ht="15" hidden="false" customHeight="true" outlineLevel="0" collapsed="false"/>
    <row r="19232" customFormat="false" ht="15" hidden="false" customHeight="true" outlineLevel="0" collapsed="false"/>
    <row r="19233" customFormat="false" ht="15" hidden="false" customHeight="true" outlineLevel="0" collapsed="false"/>
    <row r="19234" customFormat="false" ht="15" hidden="false" customHeight="true" outlineLevel="0" collapsed="false"/>
    <row r="19235" customFormat="false" ht="15" hidden="false" customHeight="true" outlineLevel="0" collapsed="false"/>
    <row r="19236" customFormat="false" ht="15" hidden="false" customHeight="true" outlineLevel="0" collapsed="false"/>
    <row r="19237" customFormat="false" ht="15" hidden="false" customHeight="true" outlineLevel="0" collapsed="false"/>
    <row r="19238" customFormat="false" ht="15" hidden="false" customHeight="true" outlineLevel="0" collapsed="false"/>
    <row r="19239" customFormat="false" ht="15" hidden="false" customHeight="true" outlineLevel="0" collapsed="false"/>
    <row r="19240" customFormat="false" ht="15" hidden="false" customHeight="true" outlineLevel="0" collapsed="false"/>
    <row r="19241" customFormat="false" ht="15" hidden="false" customHeight="true" outlineLevel="0" collapsed="false"/>
    <row r="19242" customFormat="false" ht="15" hidden="false" customHeight="true" outlineLevel="0" collapsed="false"/>
    <row r="19243" customFormat="false" ht="15" hidden="false" customHeight="true" outlineLevel="0" collapsed="false"/>
    <row r="19244" customFormat="false" ht="15" hidden="false" customHeight="true" outlineLevel="0" collapsed="false"/>
    <row r="19245" customFormat="false" ht="15" hidden="false" customHeight="true" outlineLevel="0" collapsed="false"/>
    <row r="19246" customFormat="false" ht="15" hidden="false" customHeight="true" outlineLevel="0" collapsed="false"/>
    <row r="19247" customFormat="false" ht="15" hidden="false" customHeight="true" outlineLevel="0" collapsed="false"/>
    <row r="19248" customFormat="false" ht="15" hidden="false" customHeight="true" outlineLevel="0" collapsed="false"/>
    <row r="19249" customFormat="false" ht="15" hidden="false" customHeight="true" outlineLevel="0" collapsed="false"/>
    <row r="19250" customFormat="false" ht="15" hidden="false" customHeight="true" outlineLevel="0" collapsed="false"/>
    <row r="19251" customFormat="false" ht="15" hidden="false" customHeight="true" outlineLevel="0" collapsed="false"/>
    <row r="19252" customFormat="false" ht="15" hidden="false" customHeight="true" outlineLevel="0" collapsed="false"/>
    <row r="19253" customFormat="false" ht="15" hidden="false" customHeight="true" outlineLevel="0" collapsed="false"/>
    <row r="19254" customFormat="false" ht="15" hidden="false" customHeight="true" outlineLevel="0" collapsed="false"/>
    <row r="19255" customFormat="false" ht="15" hidden="false" customHeight="true" outlineLevel="0" collapsed="false"/>
    <row r="19256" customFormat="false" ht="15" hidden="false" customHeight="true" outlineLevel="0" collapsed="false"/>
    <row r="19257" customFormat="false" ht="15" hidden="false" customHeight="true" outlineLevel="0" collapsed="false"/>
    <row r="19258" customFormat="false" ht="15" hidden="false" customHeight="true" outlineLevel="0" collapsed="false"/>
    <row r="19259" customFormat="false" ht="15" hidden="false" customHeight="true" outlineLevel="0" collapsed="false"/>
    <row r="19260" customFormat="false" ht="15" hidden="false" customHeight="true" outlineLevel="0" collapsed="false"/>
    <row r="19261" customFormat="false" ht="15" hidden="false" customHeight="true" outlineLevel="0" collapsed="false"/>
    <row r="19262" customFormat="false" ht="15" hidden="false" customHeight="true" outlineLevel="0" collapsed="false"/>
    <row r="19263" customFormat="false" ht="15" hidden="false" customHeight="true" outlineLevel="0" collapsed="false"/>
    <row r="19264" customFormat="false" ht="15" hidden="false" customHeight="true" outlineLevel="0" collapsed="false"/>
    <row r="19265" customFormat="false" ht="15" hidden="false" customHeight="true" outlineLevel="0" collapsed="false"/>
    <row r="19266" customFormat="false" ht="15" hidden="false" customHeight="true" outlineLevel="0" collapsed="false"/>
    <row r="19267" customFormat="false" ht="15" hidden="false" customHeight="true" outlineLevel="0" collapsed="false"/>
    <row r="19268" customFormat="false" ht="15" hidden="false" customHeight="true" outlineLevel="0" collapsed="false"/>
    <row r="19269" customFormat="false" ht="15" hidden="false" customHeight="true" outlineLevel="0" collapsed="false"/>
    <row r="19270" customFormat="false" ht="15" hidden="false" customHeight="true" outlineLevel="0" collapsed="false"/>
    <row r="19271" customFormat="false" ht="15" hidden="false" customHeight="true" outlineLevel="0" collapsed="false"/>
    <row r="19272" customFormat="false" ht="15" hidden="false" customHeight="true" outlineLevel="0" collapsed="false"/>
    <row r="19273" customFormat="false" ht="15" hidden="false" customHeight="true" outlineLevel="0" collapsed="false"/>
    <row r="19274" customFormat="false" ht="15" hidden="false" customHeight="true" outlineLevel="0" collapsed="false"/>
    <row r="19275" customFormat="false" ht="15" hidden="false" customHeight="true" outlineLevel="0" collapsed="false"/>
    <row r="19276" customFormat="false" ht="15" hidden="false" customHeight="true" outlineLevel="0" collapsed="false"/>
    <row r="19277" customFormat="false" ht="15" hidden="false" customHeight="true" outlineLevel="0" collapsed="false"/>
    <row r="19278" customFormat="false" ht="15" hidden="false" customHeight="true" outlineLevel="0" collapsed="false"/>
    <row r="19279" customFormat="false" ht="15" hidden="false" customHeight="true" outlineLevel="0" collapsed="false"/>
    <row r="19280" customFormat="false" ht="15" hidden="false" customHeight="true" outlineLevel="0" collapsed="false"/>
    <row r="19281" customFormat="false" ht="15" hidden="false" customHeight="true" outlineLevel="0" collapsed="false"/>
    <row r="19282" customFormat="false" ht="15" hidden="false" customHeight="true" outlineLevel="0" collapsed="false"/>
    <row r="19283" customFormat="false" ht="15" hidden="false" customHeight="true" outlineLevel="0" collapsed="false"/>
    <row r="19284" customFormat="false" ht="15" hidden="false" customHeight="true" outlineLevel="0" collapsed="false"/>
    <row r="19285" customFormat="false" ht="15" hidden="false" customHeight="true" outlineLevel="0" collapsed="false"/>
    <row r="19286" customFormat="false" ht="15" hidden="false" customHeight="true" outlineLevel="0" collapsed="false"/>
    <row r="19287" customFormat="false" ht="15" hidden="false" customHeight="true" outlineLevel="0" collapsed="false"/>
    <row r="19288" customFormat="false" ht="15" hidden="false" customHeight="true" outlineLevel="0" collapsed="false"/>
    <row r="19289" customFormat="false" ht="15" hidden="false" customHeight="true" outlineLevel="0" collapsed="false"/>
    <row r="19290" customFormat="false" ht="15" hidden="false" customHeight="true" outlineLevel="0" collapsed="false"/>
    <row r="19291" customFormat="false" ht="15" hidden="false" customHeight="true" outlineLevel="0" collapsed="false"/>
    <row r="19292" customFormat="false" ht="15" hidden="false" customHeight="true" outlineLevel="0" collapsed="false"/>
    <row r="19293" customFormat="false" ht="15" hidden="false" customHeight="true" outlineLevel="0" collapsed="false"/>
    <row r="19294" customFormat="false" ht="15" hidden="false" customHeight="true" outlineLevel="0" collapsed="false"/>
    <row r="19295" customFormat="false" ht="15" hidden="false" customHeight="true" outlineLevel="0" collapsed="false"/>
    <row r="19296" customFormat="false" ht="15" hidden="false" customHeight="true" outlineLevel="0" collapsed="false"/>
    <row r="19297" customFormat="false" ht="15" hidden="false" customHeight="true" outlineLevel="0" collapsed="false"/>
    <row r="19298" customFormat="false" ht="15" hidden="false" customHeight="true" outlineLevel="0" collapsed="false"/>
    <row r="19299" customFormat="false" ht="15" hidden="false" customHeight="true" outlineLevel="0" collapsed="false"/>
    <row r="19300" customFormat="false" ht="15" hidden="false" customHeight="true" outlineLevel="0" collapsed="false"/>
    <row r="19301" customFormat="false" ht="15" hidden="false" customHeight="true" outlineLevel="0" collapsed="false"/>
    <row r="19302" customFormat="false" ht="15" hidden="false" customHeight="true" outlineLevel="0" collapsed="false"/>
    <row r="19303" customFormat="false" ht="15" hidden="false" customHeight="true" outlineLevel="0" collapsed="false"/>
    <row r="19304" customFormat="false" ht="15" hidden="false" customHeight="true" outlineLevel="0" collapsed="false"/>
    <row r="19305" customFormat="false" ht="15" hidden="false" customHeight="true" outlineLevel="0" collapsed="false"/>
    <row r="19306" customFormat="false" ht="15" hidden="false" customHeight="true" outlineLevel="0" collapsed="false"/>
    <row r="19307" customFormat="false" ht="15" hidden="false" customHeight="true" outlineLevel="0" collapsed="false"/>
    <row r="19308" customFormat="false" ht="15" hidden="false" customHeight="true" outlineLevel="0" collapsed="false"/>
    <row r="19309" customFormat="false" ht="15" hidden="false" customHeight="true" outlineLevel="0" collapsed="false"/>
    <row r="19310" customFormat="false" ht="15" hidden="false" customHeight="true" outlineLevel="0" collapsed="false"/>
    <row r="19311" customFormat="false" ht="15" hidden="false" customHeight="true" outlineLevel="0" collapsed="false"/>
    <row r="19312" customFormat="false" ht="15" hidden="false" customHeight="true" outlineLevel="0" collapsed="false"/>
    <row r="19313" customFormat="false" ht="15" hidden="false" customHeight="true" outlineLevel="0" collapsed="false"/>
    <row r="19314" customFormat="false" ht="15" hidden="false" customHeight="true" outlineLevel="0" collapsed="false"/>
    <row r="19315" customFormat="false" ht="15" hidden="false" customHeight="true" outlineLevel="0" collapsed="false"/>
    <row r="19316" customFormat="false" ht="15" hidden="false" customHeight="true" outlineLevel="0" collapsed="false"/>
    <row r="19317" customFormat="false" ht="15" hidden="false" customHeight="true" outlineLevel="0" collapsed="false"/>
    <row r="19318" customFormat="false" ht="15" hidden="false" customHeight="true" outlineLevel="0" collapsed="false"/>
    <row r="19319" customFormat="false" ht="15" hidden="false" customHeight="true" outlineLevel="0" collapsed="false"/>
    <row r="19320" customFormat="false" ht="15" hidden="false" customHeight="true" outlineLevel="0" collapsed="false"/>
    <row r="19321" customFormat="false" ht="15" hidden="false" customHeight="true" outlineLevel="0" collapsed="false"/>
    <row r="19322" customFormat="false" ht="15" hidden="false" customHeight="true" outlineLevel="0" collapsed="false"/>
    <row r="19323" customFormat="false" ht="15" hidden="false" customHeight="true" outlineLevel="0" collapsed="false"/>
    <row r="19324" customFormat="false" ht="15" hidden="false" customHeight="true" outlineLevel="0" collapsed="false"/>
    <row r="19325" customFormat="false" ht="15" hidden="false" customHeight="true" outlineLevel="0" collapsed="false"/>
    <row r="19326" customFormat="false" ht="15" hidden="false" customHeight="true" outlineLevel="0" collapsed="false"/>
    <row r="19327" customFormat="false" ht="15" hidden="false" customHeight="true" outlineLevel="0" collapsed="false"/>
    <row r="19328" customFormat="false" ht="15" hidden="false" customHeight="true" outlineLevel="0" collapsed="false"/>
    <row r="19329" customFormat="false" ht="15" hidden="false" customHeight="true" outlineLevel="0" collapsed="false"/>
    <row r="19330" customFormat="false" ht="15" hidden="false" customHeight="true" outlineLevel="0" collapsed="false"/>
    <row r="19331" customFormat="false" ht="15" hidden="false" customHeight="true" outlineLevel="0" collapsed="false"/>
    <row r="19332" customFormat="false" ht="15" hidden="false" customHeight="true" outlineLevel="0" collapsed="false"/>
    <row r="19333" customFormat="false" ht="15" hidden="false" customHeight="true" outlineLevel="0" collapsed="false"/>
    <row r="19334" customFormat="false" ht="15" hidden="false" customHeight="true" outlineLevel="0" collapsed="false"/>
    <row r="19335" customFormat="false" ht="15" hidden="false" customHeight="true" outlineLevel="0" collapsed="false"/>
    <row r="19336" customFormat="false" ht="15" hidden="false" customHeight="true" outlineLevel="0" collapsed="false"/>
    <row r="19337" customFormat="false" ht="15" hidden="false" customHeight="true" outlineLevel="0" collapsed="false"/>
    <row r="19338" customFormat="false" ht="15" hidden="false" customHeight="true" outlineLevel="0" collapsed="false"/>
    <row r="19339" customFormat="false" ht="15" hidden="false" customHeight="true" outlineLevel="0" collapsed="false"/>
    <row r="19340" customFormat="false" ht="15" hidden="false" customHeight="true" outlineLevel="0" collapsed="false"/>
    <row r="19341" customFormat="false" ht="15" hidden="false" customHeight="true" outlineLevel="0" collapsed="false"/>
    <row r="19342" customFormat="false" ht="15" hidden="false" customHeight="true" outlineLevel="0" collapsed="false"/>
    <row r="19343" customFormat="false" ht="15" hidden="false" customHeight="true" outlineLevel="0" collapsed="false"/>
    <row r="19344" customFormat="false" ht="15" hidden="false" customHeight="true" outlineLevel="0" collapsed="false"/>
    <row r="19345" customFormat="false" ht="15" hidden="false" customHeight="true" outlineLevel="0" collapsed="false"/>
    <row r="19346" customFormat="false" ht="15" hidden="false" customHeight="true" outlineLevel="0" collapsed="false"/>
    <row r="19347" customFormat="false" ht="15" hidden="false" customHeight="true" outlineLevel="0" collapsed="false"/>
    <row r="19348" customFormat="false" ht="15" hidden="false" customHeight="true" outlineLevel="0" collapsed="false"/>
    <row r="19349" customFormat="false" ht="15" hidden="false" customHeight="true" outlineLevel="0" collapsed="false"/>
    <row r="19350" customFormat="false" ht="15" hidden="false" customHeight="true" outlineLevel="0" collapsed="false"/>
    <row r="19351" customFormat="false" ht="15" hidden="false" customHeight="true" outlineLevel="0" collapsed="false"/>
    <row r="19352" customFormat="false" ht="15" hidden="false" customHeight="true" outlineLevel="0" collapsed="false"/>
    <row r="19353" customFormat="false" ht="15" hidden="false" customHeight="true" outlineLevel="0" collapsed="false"/>
    <row r="19354" customFormat="false" ht="15" hidden="false" customHeight="true" outlineLevel="0" collapsed="false"/>
    <row r="19355" customFormat="false" ht="15" hidden="false" customHeight="true" outlineLevel="0" collapsed="false"/>
    <row r="19356" customFormat="false" ht="15" hidden="false" customHeight="true" outlineLevel="0" collapsed="false"/>
    <row r="19357" customFormat="false" ht="15" hidden="false" customHeight="true" outlineLevel="0" collapsed="false"/>
    <row r="19358" customFormat="false" ht="15" hidden="false" customHeight="true" outlineLevel="0" collapsed="false"/>
    <row r="19359" customFormat="false" ht="15" hidden="false" customHeight="true" outlineLevel="0" collapsed="false"/>
    <row r="19360" customFormat="false" ht="15" hidden="false" customHeight="true" outlineLevel="0" collapsed="false"/>
    <row r="19361" customFormat="false" ht="15" hidden="false" customHeight="true" outlineLevel="0" collapsed="false"/>
    <row r="19362" customFormat="false" ht="15" hidden="false" customHeight="true" outlineLevel="0" collapsed="false"/>
    <row r="19363" customFormat="false" ht="15" hidden="false" customHeight="true" outlineLevel="0" collapsed="false"/>
    <row r="19364" customFormat="false" ht="15" hidden="false" customHeight="true" outlineLevel="0" collapsed="false"/>
    <row r="19365" customFormat="false" ht="15" hidden="false" customHeight="true" outlineLevel="0" collapsed="false"/>
    <row r="19366" customFormat="false" ht="15" hidden="false" customHeight="true" outlineLevel="0" collapsed="false"/>
    <row r="19367" customFormat="false" ht="15" hidden="false" customHeight="true" outlineLevel="0" collapsed="false"/>
    <row r="19368" customFormat="false" ht="15" hidden="false" customHeight="true" outlineLevel="0" collapsed="false"/>
    <row r="19369" customFormat="false" ht="15" hidden="false" customHeight="true" outlineLevel="0" collapsed="false"/>
    <row r="19370" customFormat="false" ht="15" hidden="false" customHeight="true" outlineLevel="0" collapsed="false"/>
    <row r="19371" customFormat="false" ht="15" hidden="false" customHeight="true" outlineLevel="0" collapsed="false"/>
    <row r="19372" customFormat="false" ht="15" hidden="false" customHeight="true" outlineLevel="0" collapsed="false"/>
    <row r="19373" customFormat="false" ht="15" hidden="false" customHeight="true" outlineLevel="0" collapsed="false"/>
    <row r="19374" customFormat="false" ht="15" hidden="false" customHeight="true" outlineLevel="0" collapsed="false"/>
    <row r="19375" customFormat="false" ht="15" hidden="false" customHeight="true" outlineLevel="0" collapsed="false"/>
    <row r="19376" customFormat="false" ht="15" hidden="false" customHeight="true" outlineLevel="0" collapsed="false"/>
    <row r="19377" customFormat="false" ht="15" hidden="false" customHeight="true" outlineLevel="0" collapsed="false"/>
    <row r="19378" customFormat="false" ht="15" hidden="false" customHeight="true" outlineLevel="0" collapsed="false"/>
    <row r="19379" customFormat="false" ht="15" hidden="false" customHeight="true" outlineLevel="0" collapsed="false"/>
    <row r="19380" customFormat="false" ht="15" hidden="false" customHeight="true" outlineLevel="0" collapsed="false"/>
    <row r="19381" customFormat="false" ht="15" hidden="false" customHeight="true" outlineLevel="0" collapsed="false"/>
    <row r="19382" customFormat="false" ht="15" hidden="false" customHeight="true" outlineLevel="0" collapsed="false"/>
    <row r="19383" customFormat="false" ht="15" hidden="false" customHeight="true" outlineLevel="0" collapsed="false"/>
    <row r="19384" customFormat="false" ht="15" hidden="false" customHeight="true" outlineLevel="0" collapsed="false"/>
    <row r="19385" customFormat="false" ht="15" hidden="false" customHeight="true" outlineLevel="0" collapsed="false"/>
    <row r="19386" customFormat="false" ht="15" hidden="false" customHeight="true" outlineLevel="0" collapsed="false"/>
    <row r="19387" customFormat="false" ht="15" hidden="false" customHeight="true" outlineLevel="0" collapsed="false"/>
    <row r="19388" customFormat="false" ht="15" hidden="false" customHeight="true" outlineLevel="0" collapsed="false"/>
    <row r="19389" customFormat="false" ht="15" hidden="false" customHeight="true" outlineLevel="0" collapsed="false"/>
    <row r="19390" customFormat="false" ht="15" hidden="false" customHeight="true" outlineLevel="0" collapsed="false"/>
    <row r="19391" customFormat="false" ht="15" hidden="false" customHeight="true" outlineLevel="0" collapsed="false"/>
    <row r="19392" customFormat="false" ht="15" hidden="false" customHeight="true" outlineLevel="0" collapsed="false"/>
    <row r="19393" customFormat="false" ht="15" hidden="false" customHeight="true" outlineLevel="0" collapsed="false"/>
    <row r="19394" customFormat="false" ht="15" hidden="false" customHeight="true" outlineLevel="0" collapsed="false"/>
    <row r="19395" customFormat="false" ht="15" hidden="false" customHeight="true" outlineLevel="0" collapsed="false"/>
    <row r="19396" customFormat="false" ht="15" hidden="false" customHeight="true" outlineLevel="0" collapsed="false"/>
    <row r="19397" customFormat="false" ht="15" hidden="false" customHeight="true" outlineLevel="0" collapsed="false"/>
    <row r="19398" customFormat="false" ht="15" hidden="false" customHeight="true" outlineLevel="0" collapsed="false"/>
    <row r="19399" customFormat="false" ht="15" hidden="false" customHeight="true" outlineLevel="0" collapsed="false"/>
    <row r="19400" customFormat="false" ht="15" hidden="false" customHeight="true" outlineLevel="0" collapsed="false"/>
    <row r="19401" customFormat="false" ht="15" hidden="false" customHeight="true" outlineLevel="0" collapsed="false"/>
    <row r="19402" customFormat="false" ht="15" hidden="false" customHeight="true" outlineLevel="0" collapsed="false"/>
    <row r="19403" customFormat="false" ht="15" hidden="false" customHeight="true" outlineLevel="0" collapsed="false"/>
    <row r="19404" customFormat="false" ht="15" hidden="false" customHeight="true" outlineLevel="0" collapsed="false"/>
    <row r="19405" customFormat="false" ht="15" hidden="false" customHeight="true" outlineLevel="0" collapsed="false"/>
    <row r="19406" customFormat="false" ht="15" hidden="false" customHeight="true" outlineLevel="0" collapsed="false"/>
    <row r="19407" customFormat="false" ht="15" hidden="false" customHeight="true" outlineLevel="0" collapsed="false"/>
    <row r="19408" customFormat="false" ht="15" hidden="false" customHeight="true" outlineLevel="0" collapsed="false"/>
    <row r="19409" customFormat="false" ht="15" hidden="false" customHeight="true" outlineLevel="0" collapsed="false"/>
    <row r="19410" customFormat="false" ht="15" hidden="false" customHeight="true" outlineLevel="0" collapsed="false"/>
    <row r="19411" customFormat="false" ht="15" hidden="false" customHeight="true" outlineLevel="0" collapsed="false"/>
    <row r="19412" customFormat="false" ht="15" hidden="false" customHeight="true" outlineLevel="0" collapsed="false"/>
    <row r="19413" customFormat="false" ht="15" hidden="false" customHeight="true" outlineLevel="0" collapsed="false"/>
    <row r="19414" customFormat="false" ht="15" hidden="false" customHeight="true" outlineLevel="0" collapsed="false"/>
    <row r="19415" customFormat="false" ht="15" hidden="false" customHeight="true" outlineLevel="0" collapsed="false"/>
    <row r="19416" customFormat="false" ht="15" hidden="false" customHeight="true" outlineLevel="0" collapsed="false"/>
    <row r="19417" customFormat="false" ht="15" hidden="false" customHeight="true" outlineLevel="0" collapsed="false"/>
    <row r="19418" customFormat="false" ht="15" hidden="false" customHeight="true" outlineLevel="0" collapsed="false"/>
    <row r="19419" customFormat="false" ht="15" hidden="false" customHeight="true" outlineLevel="0" collapsed="false"/>
    <row r="19420" customFormat="false" ht="15" hidden="false" customHeight="true" outlineLevel="0" collapsed="false"/>
    <row r="19421" customFormat="false" ht="15" hidden="false" customHeight="true" outlineLevel="0" collapsed="false"/>
    <row r="19422" customFormat="false" ht="15" hidden="false" customHeight="true" outlineLevel="0" collapsed="false"/>
    <row r="19423" customFormat="false" ht="15" hidden="false" customHeight="true" outlineLevel="0" collapsed="false"/>
    <row r="19424" customFormat="false" ht="15" hidden="false" customHeight="true" outlineLevel="0" collapsed="false"/>
    <row r="19425" customFormat="false" ht="15" hidden="false" customHeight="true" outlineLevel="0" collapsed="false"/>
    <row r="19426" customFormat="false" ht="15" hidden="false" customHeight="true" outlineLevel="0" collapsed="false"/>
    <row r="19427" customFormat="false" ht="15" hidden="false" customHeight="true" outlineLevel="0" collapsed="false"/>
    <row r="19428" customFormat="false" ht="15" hidden="false" customHeight="true" outlineLevel="0" collapsed="false"/>
    <row r="19429" customFormat="false" ht="15" hidden="false" customHeight="true" outlineLevel="0" collapsed="false"/>
    <row r="19430" customFormat="false" ht="15" hidden="false" customHeight="true" outlineLevel="0" collapsed="false"/>
    <row r="19431" customFormat="false" ht="15" hidden="false" customHeight="true" outlineLevel="0" collapsed="false"/>
    <row r="19432" customFormat="false" ht="15" hidden="false" customHeight="true" outlineLevel="0" collapsed="false"/>
    <row r="19433" customFormat="false" ht="15" hidden="false" customHeight="true" outlineLevel="0" collapsed="false"/>
    <row r="19434" customFormat="false" ht="15" hidden="false" customHeight="true" outlineLevel="0" collapsed="false"/>
    <row r="19435" customFormat="false" ht="15" hidden="false" customHeight="true" outlineLevel="0" collapsed="false"/>
    <row r="19436" customFormat="false" ht="15" hidden="false" customHeight="true" outlineLevel="0" collapsed="false"/>
    <row r="19437" customFormat="false" ht="15" hidden="false" customHeight="true" outlineLevel="0" collapsed="false"/>
    <row r="19438" customFormat="false" ht="15" hidden="false" customHeight="true" outlineLevel="0" collapsed="false"/>
    <row r="19439" customFormat="false" ht="15" hidden="false" customHeight="true" outlineLevel="0" collapsed="false"/>
    <row r="19440" customFormat="false" ht="15" hidden="false" customHeight="true" outlineLevel="0" collapsed="false"/>
    <row r="19441" customFormat="false" ht="15" hidden="false" customHeight="true" outlineLevel="0" collapsed="false"/>
    <row r="19442" customFormat="false" ht="15" hidden="false" customHeight="true" outlineLevel="0" collapsed="false"/>
    <row r="19443" customFormat="false" ht="15" hidden="false" customHeight="true" outlineLevel="0" collapsed="false"/>
    <row r="19444" customFormat="false" ht="15" hidden="false" customHeight="true" outlineLevel="0" collapsed="false"/>
    <row r="19445" customFormat="false" ht="15" hidden="false" customHeight="true" outlineLevel="0" collapsed="false"/>
    <row r="19446" customFormat="false" ht="15" hidden="false" customHeight="true" outlineLevel="0" collapsed="false"/>
    <row r="19447" customFormat="false" ht="15" hidden="false" customHeight="true" outlineLevel="0" collapsed="false"/>
    <row r="19448" customFormat="false" ht="15" hidden="false" customHeight="true" outlineLevel="0" collapsed="false"/>
    <row r="19449" customFormat="false" ht="15" hidden="false" customHeight="true" outlineLevel="0" collapsed="false"/>
    <row r="19450" customFormat="false" ht="15" hidden="false" customHeight="true" outlineLevel="0" collapsed="false"/>
    <row r="19451" customFormat="false" ht="15" hidden="false" customHeight="true" outlineLevel="0" collapsed="false"/>
    <row r="19452" customFormat="false" ht="15" hidden="false" customHeight="true" outlineLevel="0" collapsed="false"/>
    <row r="19453" customFormat="false" ht="15" hidden="false" customHeight="true" outlineLevel="0" collapsed="false"/>
    <row r="19454" customFormat="false" ht="15" hidden="false" customHeight="true" outlineLevel="0" collapsed="false"/>
    <row r="19455" customFormat="false" ht="15" hidden="false" customHeight="true" outlineLevel="0" collapsed="false"/>
    <row r="19456" customFormat="false" ht="15" hidden="false" customHeight="true" outlineLevel="0" collapsed="false"/>
    <row r="19457" customFormat="false" ht="15" hidden="false" customHeight="true" outlineLevel="0" collapsed="false"/>
    <row r="19458" customFormat="false" ht="15" hidden="false" customHeight="true" outlineLevel="0" collapsed="false"/>
    <row r="19459" customFormat="false" ht="15" hidden="false" customHeight="true" outlineLevel="0" collapsed="false"/>
    <row r="19460" customFormat="false" ht="15" hidden="false" customHeight="true" outlineLevel="0" collapsed="false"/>
    <row r="19461" customFormat="false" ht="15" hidden="false" customHeight="true" outlineLevel="0" collapsed="false"/>
    <row r="19462" customFormat="false" ht="15" hidden="false" customHeight="true" outlineLevel="0" collapsed="false"/>
    <row r="19463" customFormat="false" ht="15" hidden="false" customHeight="true" outlineLevel="0" collapsed="false"/>
    <row r="19464" customFormat="false" ht="15" hidden="false" customHeight="true" outlineLevel="0" collapsed="false"/>
    <row r="19465" customFormat="false" ht="15" hidden="false" customHeight="true" outlineLevel="0" collapsed="false"/>
    <row r="19466" customFormat="false" ht="15" hidden="false" customHeight="true" outlineLevel="0" collapsed="false"/>
    <row r="19467" customFormat="false" ht="15" hidden="false" customHeight="true" outlineLevel="0" collapsed="false"/>
    <row r="19468" customFormat="false" ht="15" hidden="false" customHeight="true" outlineLevel="0" collapsed="false"/>
    <row r="19469" customFormat="false" ht="15" hidden="false" customHeight="true" outlineLevel="0" collapsed="false"/>
    <row r="19470" customFormat="false" ht="15" hidden="false" customHeight="true" outlineLevel="0" collapsed="false"/>
    <row r="19471" customFormat="false" ht="15" hidden="false" customHeight="true" outlineLevel="0" collapsed="false"/>
    <row r="19472" customFormat="false" ht="15" hidden="false" customHeight="true" outlineLevel="0" collapsed="false"/>
    <row r="19473" customFormat="false" ht="15" hidden="false" customHeight="true" outlineLevel="0" collapsed="false"/>
    <row r="19474" customFormat="false" ht="15" hidden="false" customHeight="true" outlineLevel="0" collapsed="false"/>
    <row r="19475" customFormat="false" ht="15" hidden="false" customHeight="true" outlineLevel="0" collapsed="false"/>
    <row r="19476" customFormat="false" ht="15" hidden="false" customHeight="true" outlineLevel="0" collapsed="false"/>
    <row r="19477" customFormat="false" ht="15" hidden="false" customHeight="true" outlineLevel="0" collapsed="false"/>
    <row r="19478" customFormat="false" ht="15" hidden="false" customHeight="true" outlineLevel="0" collapsed="false"/>
    <row r="19479" customFormat="false" ht="15" hidden="false" customHeight="true" outlineLevel="0" collapsed="false"/>
    <row r="19480" customFormat="false" ht="15" hidden="false" customHeight="true" outlineLevel="0" collapsed="false"/>
    <row r="19481" customFormat="false" ht="15" hidden="false" customHeight="true" outlineLevel="0" collapsed="false"/>
    <row r="19482" customFormat="false" ht="15" hidden="false" customHeight="true" outlineLevel="0" collapsed="false"/>
    <row r="19483" customFormat="false" ht="15" hidden="false" customHeight="true" outlineLevel="0" collapsed="false"/>
    <row r="19484" customFormat="false" ht="15" hidden="false" customHeight="true" outlineLevel="0" collapsed="false"/>
    <row r="19485" customFormat="false" ht="15" hidden="false" customHeight="true" outlineLevel="0" collapsed="false"/>
    <row r="19486" customFormat="false" ht="15" hidden="false" customHeight="true" outlineLevel="0" collapsed="false"/>
    <row r="19487" customFormat="false" ht="15" hidden="false" customHeight="true" outlineLevel="0" collapsed="false"/>
    <row r="19488" customFormat="false" ht="15" hidden="false" customHeight="true" outlineLevel="0" collapsed="false"/>
    <row r="19489" customFormat="false" ht="15" hidden="false" customHeight="true" outlineLevel="0" collapsed="false"/>
    <row r="19490" customFormat="false" ht="15" hidden="false" customHeight="true" outlineLevel="0" collapsed="false"/>
    <row r="19491" customFormat="false" ht="15" hidden="false" customHeight="true" outlineLevel="0" collapsed="false"/>
    <row r="19492" customFormat="false" ht="15" hidden="false" customHeight="true" outlineLevel="0" collapsed="false"/>
    <row r="19493" customFormat="false" ht="15" hidden="false" customHeight="true" outlineLevel="0" collapsed="false"/>
    <row r="19494" customFormat="false" ht="15" hidden="false" customHeight="true" outlineLevel="0" collapsed="false"/>
    <row r="19495" customFormat="false" ht="15" hidden="false" customHeight="true" outlineLevel="0" collapsed="false"/>
    <row r="19496" customFormat="false" ht="15" hidden="false" customHeight="true" outlineLevel="0" collapsed="false"/>
    <row r="19497" customFormat="false" ht="15" hidden="false" customHeight="true" outlineLevel="0" collapsed="false"/>
    <row r="19498" customFormat="false" ht="15" hidden="false" customHeight="true" outlineLevel="0" collapsed="false"/>
    <row r="19499" customFormat="false" ht="15" hidden="false" customHeight="true" outlineLevel="0" collapsed="false"/>
    <row r="19500" customFormat="false" ht="15" hidden="false" customHeight="true" outlineLevel="0" collapsed="false"/>
    <row r="19501" customFormat="false" ht="15" hidden="false" customHeight="true" outlineLevel="0" collapsed="false"/>
    <row r="19502" customFormat="false" ht="15" hidden="false" customHeight="true" outlineLevel="0" collapsed="false"/>
    <row r="19503" customFormat="false" ht="15" hidden="false" customHeight="true" outlineLevel="0" collapsed="false"/>
    <row r="19504" customFormat="false" ht="15" hidden="false" customHeight="true" outlineLevel="0" collapsed="false"/>
    <row r="19505" customFormat="false" ht="15" hidden="false" customHeight="true" outlineLevel="0" collapsed="false"/>
    <row r="19506" customFormat="false" ht="15" hidden="false" customHeight="true" outlineLevel="0" collapsed="false"/>
    <row r="19507" customFormat="false" ht="15" hidden="false" customHeight="true" outlineLevel="0" collapsed="false"/>
    <row r="19508" customFormat="false" ht="15" hidden="false" customHeight="true" outlineLevel="0" collapsed="false"/>
    <row r="19509" customFormat="false" ht="15" hidden="false" customHeight="true" outlineLevel="0" collapsed="false"/>
    <row r="19510" customFormat="false" ht="15" hidden="false" customHeight="true" outlineLevel="0" collapsed="false"/>
    <row r="19511" customFormat="false" ht="15" hidden="false" customHeight="true" outlineLevel="0" collapsed="false"/>
    <row r="19512" customFormat="false" ht="15" hidden="false" customHeight="true" outlineLevel="0" collapsed="false"/>
    <row r="19513" customFormat="false" ht="15" hidden="false" customHeight="true" outlineLevel="0" collapsed="false"/>
    <row r="19514" customFormat="false" ht="15" hidden="false" customHeight="true" outlineLevel="0" collapsed="false"/>
    <row r="19515" customFormat="false" ht="15" hidden="false" customHeight="true" outlineLevel="0" collapsed="false"/>
    <row r="19516" customFormat="false" ht="15" hidden="false" customHeight="true" outlineLevel="0" collapsed="false"/>
    <row r="19517" customFormat="false" ht="15" hidden="false" customHeight="true" outlineLevel="0" collapsed="false"/>
    <row r="19518" customFormat="false" ht="15" hidden="false" customHeight="true" outlineLevel="0" collapsed="false"/>
    <row r="19519" customFormat="false" ht="15" hidden="false" customHeight="true" outlineLevel="0" collapsed="false"/>
    <row r="19520" customFormat="false" ht="15" hidden="false" customHeight="true" outlineLevel="0" collapsed="false"/>
    <row r="19521" customFormat="false" ht="15" hidden="false" customHeight="true" outlineLevel="0" collapsed="false"/>
    <row r="19522" customFormat="false" ht="15" hidden="false" customHeight="true" outlineLevel="0" collapsed="false"/>
    <row r="19523" customFormat="false" ht="15" hidden="false" customHeight="true" outlineLevel="0" collapsed="false"/>
    <row r="19524" customFormat="false" ht="15" hidden="false" customHeight="true" outlineLevel="0" collapsed="false"/>
    <row r="19525" customFormat="false" ht="15" hidden="false" customHeight="true" outlineLevel="0" collapsed="false"/>
    <row r="19526" customFormat="false" ht="15" hidden="false" customHeight="true" outlineLevel="0" collapsed="false"/>
    <row r="19527" customFormat="false" ht="15" hidden="false" customHeight="true" outlineLevel="0" collapsed="false"/>
    <row r="19528" customFormat="false" ht="15" hidden="false" customHeight="true" outlineLevel="0" collapsed="false"/>
    <row r="19529" customFormat="false" ht="15" hidden="false" customHeight="true" outlineLevel="0" collapsed="false"/>
    <row r="19530" customFormat="false" ht="15" hidden="false" customHeight="true" outlineLevel="0" collapsed="false"/>
    <row r="19531" customFormat="false" ht="15" hidden="false" customHeight="true" outlineLevel="0" collapsed="false"/>
    <row r="19532" customFormat="false" ht="15" hidden="false" customHeight="true" outlineLevel="0" collapsed="false"/>
    <row r="19533" customFormat="false" ht="15" hidden="false" customHeight="true" outlineLevel="0" collapsed="false"/>
    <row r="19534" customFormat="false" ht="15" hidden="false" customHeight="true" outlineLevel="0" collapsed="false"/>
    <row r="19535" customFormat="false" ht="15" hidden="false" customHeight="true" outlineLevel="0" collapsed="false"/>
    <row r="19536" customFormat="false" ht="15" hidden="false" customHeight="true" outlineLevel="0" collapsed="false"/>
    <row r="19537" customFormat="false" ht="15" hidden="false" customHeight="true" outlineLevel="0" collapsed="false"/>
    <row r="19538" customFormat="false" ht="15" hidden="false" customHeight="true" outlineLevel="0" collapsed="false"/>
    <row r="19539" customFormat="false" ht="15" hidden="false" customHeight="true" outlineLevel="0" collapsed="false"/>
    <row r="19540" customFormat="false" ht="15" hidden="false" customHeight="true" outlineLevel="0" collapsed="false"/>
    <row r="19541" customFormat="false" ht="15" hidden="false" customHeight="true" outlineLevel="0" collapsed="false"/>
    <row r="19542" customFormat="false" ht="15" hidden="false" customHeight="true" outlineLevel="0" collapsed="false"/>
    <row r="19543" customFormat="false" ht="15" hidden="false" customHeight="true" outlineLevel="0" collapsed="false"/>
    <row r="19544" customFormat="false" ht="15" hidden="false" customHeight="true" outlineLevel="0" collapsed="false"/>
    <row r="19545" customFormat="false" ht="15" hidden="false" customHeight="true" outlineLevel="0" collapsed="false"/>
    <row r="19546" customFormat="false" ht="15" hidden="false" customHeight="true" outlineLevel="0" collapsed="false"/>
    <row r="19547" customFormat="false" ht="15" hidden="false" customHeight="true" outlineLevel="0" collapsed="false"/>
    <row r="19548" customFormat="false" ht="15" hidden="false" customHeight="true" outlineLevel="0" collapsed="false"/>
    <row r="19549" customFormat="false" ht="15" hidden="false" customHeight="true" outlineLevel="0" collapsed="false"/>
    <row r="19550" customFormat="false" ht="15" hidden="false" customHeight="true" outlineLevel="0" collapsed="false"/>
    <row r="19551" customFormat="false" ht="15" hidden="false" customHeight="true" outlineLevel="0" collapsed="false"/>
    <row r="19552" customFormat="false" ht="15" hidden="false" customHeight="true" outlineLevel="0" collapsed="false"/>
    <row r="19553" customFormat="false" ht="15" hidden="false" customHeight="true" outlineLevel="0" collapsed="false"/>
    <row r="19554" customFormat="false" ht="15" hidden="false" customHeight="true" outlineLevel="0" collapsed="false"/>
    <row r="19555" customFormat="false" ht="15" hidden="false" customHeight="true" outlineLevel="0" collapsed="false"/>
    <row r="19556" customFormat="false" ht="15" hidden="false" customHeight="true" outlineLevel="0" collapsed="false"/>
    <row r="19557" customFormat="false" ht="15" hidden="false" customHeight="true" outlineLevel="0" collapsed="false"/>
    <row r="19558" customFormat="false" ht="15" hidden="false" customHeight="true" outlineLevel="0" collapsed="false"/>
    <row r="19559" customFormat="false" ht="15" hidden="false" customHeight="true" outlineLevel="0" collapsed="false"/>
    <row r="19560" customFormat="false" ht="15" hidden="false" customHeight="true" outlineLevel="0" collapsed="false"/>
    <row r="19561" customFormat="false" ht="15" hidden="false" customHeight="true" outlineLevel="0" collapsed="false"/>
    <row r="19562" customFormat="false" ht="15" hidden="false" customHeight="true" outlineLevel="0" collapsed="false"/>
    <row r="19563" customFormat="false" ht="15" hidden="false" customHeight="true" outlineLevel="0" collapsed="false"/>
    <row r="19564" customFormat="false" ht="15" hidden="false" customHeight="true" outlineLevel="0" collapsed="false"/>
    <row r="19565" customFormat="false" ht="15" hidden="false" customHeight="true" outlineLevel="0" collapsed="false"/>
    <row r="19566" customFormat="false" ht="15" hidden="false" customHeight="true" outlineLevel="0" collapsed="false"/>
    <row r="19567" customFormat="false" ht="15" hidden="false" customHeight="true" outlineLevel="0" collapsed="false"/>
    <row r="19568" customFormat="false" ht="15" hidden="false" customHeight="true" outlineLevel="0" collapsed="false"/>
    <row r="19569" customFormat="false" ht="15" hidden="false" customHeight="true" outlineLevel="0" collapsed="false"/>
    <row r="19570" customFormat="false" ht="15" hidden="false" customHeight="true" outlineLevel="0" collapsed="false"/>
    <row r="19571" customFormat="false" ht="15" hidden="false" customHeight="true" outlineLevel="0" collapsed="false"/>
    <row r="19572" customFormat="false" ht="15" hidden="false" customHeight="true" outlineLevel="0" collapsed="false"/>
    <row r="19573" customFormat="false" ht="15" hidden="false" customHeight="true" outlineLevel="0" collapsed="false"/>
    <row r="19574" customFormat="false" ht="15" hidden="false" customHeight="true" outlineLevel="0" collapsed="false"/>
    <row r="19575" customFormat="false" ht="15" hidden="false" customHeight="true" outlineLevel="0" collapsed="false"/>
    <row r="19576" customFormat="false" ht="15" hidden="false" customHeight="true" outlineLevel="0" collapsed="false"/>
    <row r="19577" customFormat="false" ht="15" hidden="false" customHeight="true" outlineLevel="0" collapsed="false"/>
    <row r="19578" customFormat="false" ht="15" hidden="false" customHeight="true" outlineLevel="0" collapsed="false"/>
    <row r="19579" customFormat="false" ht="15" hidden="false" customHeight="true" outlineLevel="0" collapsed="false"/>
    <row r="19580" customFormat="false" ht="15" hidden="false" customHeight="true" outlineLevel="0" collapsed="false"/>
    <row r="19581" customFormat="false" ht="15" hidden="false" customHeight="true" outlineLevel="0" collapsed="false"/>
    <row r="19582" customFormat="false" ht="15" hidden="false" customHeight="true" outlineLevel="0" collapsed="false"/>
    <row r="19583" customFormat="false" ht="15" hidden="false" customHeight="true" outlineLevel="0" collapsed="false"/>
    <row r="19584" customFormat="false" ht="15" hidden="false" customHeight="true" outlineLevel="0" collapsed="false"/>
    <row r="19585" customFormat="false" ht="15" hidden="false" customHeight="true" outlineLevel="0" collapsed="false"/>
    <row r="19586" customFormat="false" ht="15" hidden="false" customHeight="true" outlineLevel="0" collapsed="false"/>
    <row r="19587" customFormat="false" ht="15" hidden="false" customHeight="true" outlineLevel="0" collapsed="false"/>
    <row r="19588" customFormat="false" ht="15" hidden="false" customHeight="true" outlineLevel="0" collapsed="false"/>
    <row r="19589" customFormat="false" ht="15" hidden="false" customHeight="true" outlineLevel="0" collapsed="false"/>
    <row r="19590" customFormat="false" ht="15" hidden="false" customHeight="true" outlineLevel="0" collapsed="false"/>
    <row r="19591" customFormat="false" ht="15" hidden="false" customHeight="true" outlineLevel="0" collapsed="false"/>
    <row r="19592" customFormat="false" ht="15" hidden="false" customHeight="true" outlineLevel="0" collapsed="false"/>
    <row r="19593" customFormat="false" ht="15" hidden="false" customHeight="true" outlineLevel="0" collapsed="false"/>
    <row r="19594" customFormat="false" ht="15" hidden="false" customHeight="true" outlineLevel="0" collapsed="false"/>
    <row r="19595" customFormat="false" ht="15" hidden="false" customHeight="true" outlineLevel="0" collapsed="false"/>
    <row r="19596" customFormat="false" ht="15" hidden="false" customHeight="true" outlineLevel="0" collapsed="false"/>
    <row r="19597" customFormat="false" ht="15" hidden="false" customHeight="true" outlineLevel="0" collapsed="false"/>
    <row r="19598" customFormat="false" ht="15" hidden="false" customHeight="true" outlineLevel="0" collapsed="false"/>
    <row r="19599" customFormat="false" ht="15" hidden="false" customHeight="true" outlineLevel="0" collapsed="false"/>
    <row r="19600" customFormat="false" ht="15" hidden="false" customHeight="true" outlineLevel="0" collapsed="false"/>
    <row r="19601" customFormat="false" ht="15" hidden="false" customHeight="true" outlineLevel="0" collapsed="false"/>
    <row r="19602" customFormat="false" ht="15" hidden="false" customHeight="true" outlineLevel="0" collapsed="false"/>
    <row r="19603" customFormat="false" ht="15" hidden="false" customHeight="true" outlineLevel="0" collapsed="false"/>
    <row r="19604" customFormat="false" ht="15" hidden="false" customHeight="true" outlineLevel="0" collapsed="false"/>
    <row r="19605" customFormat="false" ht="15" hidden="false" customHeight="true" outlineLevel="0" collapsed="false"/>
    <row r="19606" customFormat="false" ht="15" hidden="false" customHeight="true" outlineLevel="0" collapsed="false"/>
    <row r="19607" customFormat="false" ht="15" hidden="false" customHeight="true" outlineLevel="0" collapsed="false"/>
    <row r="19608" customFormat="false" ht="15" hidden="false" customHeight="true" outlineLevel="0" collapsed="false"/>
    <row r="19609" customFormat="false" ht="15" hidden="false" customHeight="true" outlineLevel="0" collapsed="false"/>
    <row r="19610" customFormat="false" ht="15" hidden="false" customHeight="true" outlineLevel="0" collapsed="false"/>
    <row r="19611" customFormat="false" ht="15" hidden="false" customHeight="true" outlineLevel="0" collapsed="false"/>
    <row r="19612" customFormat="false" ht="15" hidden="false" customHeight="true" outlineLevel="0" collapsed="false"/>
    <row r="19613" customFormat="false" ht="15" hidden="false" customHeight="true" outlineLevel="0" collapsed="false"/>
    <row r="19614" customFormat="false" ht="15" hidden="false" customHeight="true" outlineLevel="0" collapsed="false"/>
    <row r="19615" customFormat="false" ht="15" hidden="false" customHeight="true" outlineLevel="0" collapsed="false"/>
    <row r="19616" customFormat="false" ht="15" hidden="false" customHeight="true" outlineLevel="0" collapsed="false"/>
    <row r="19617" customFormat="false" ht="15" hidden="false" customHeight="true" outlineLevel="0" collapsed="false"/>
    <row r="19618" customFormat="false" ht="15" hidden="false" customHeight="true" outlineLevel="0" collapsed="false"/>
    <row r="19619" customFormat="false" ht="15" hidden="false" customHeight="true" outlineLevel="0" collapsed="false"/>
    <row r="19620" customFormat="false" ht="15" hidden="false" customHeight="true" outlineLevel="0" collapsed="false"/>
    <row r="19621" customFormat="false" ht="15" hidden="false" customHeight="true" outlineLevel="0" collapsed="false"/>
    <row r="19622" customFormat="false" ht="15" hidden="false" customHeight="true" outlineLevel="0" collapsed="false"/>
    <row r="19623" customFormat="false" ht="15" hidden="false" customHeight="true" outlineLevel="0" collapsed="false"/>
    <row r="19624" customFormat="false" ht="15" hidden="false" customHeight="true" outlineLevel="0" collapsed="false"/>
    <row r="19625" customFormat="false" ht="15" hidden="false" customHeight="true" outlineLevel="0" collapsed="false"/>
    <row r="19626" customFormat="false" ht="15" hidden="false" customHeight="true" outlineLevel="0" collapsed="false"/>
    <row r="19627" customFormat="false" ht="15" hidden="false" customHeight="true" outlineLevel="0" collapsed="false"/>
    <row r="19628" customFormat="false" ht="15" hidden="false" customHeight="true" outlineLevel="0" collapsed="false"/>
    <row r="19629" customFormat="false" ht="15" hidden="false" customHeight="true" outlineLevel="0" collapsed="false"/>
    <row r="19630" customFormat="false" ht="15" hidden="false" customHeight="true" outlineLevel="0" collapsed="false"/>
    <row r="19631" customFormat="false" ht="15" hidden="false" customHeight="true" outlineLevel="0" collapsed="false"/>
    <row r="19632" customFormat="false" ht="15" hidden="false" customHeight="true" outlineLevel="0" collapsed="false"/>
    <row r="19633" customFormat="false" ht="15" hidden="false" customHeight="true" outlineLevel="0" collapsed="false"/>
    <row r="19634" customFormat="false" ht="15" hidden="false" customHeight="true" outlineLevel="0" collapsed="false"/>
    <row r="19635" customFormat="false" ht="15" hidden="false" customHeight="true" outlineLevel="0" collapsed="false"/>
    <row r="19636" customFormat="false" ht="15" hidden="false" customHeight="true" outlineLevel="0" collapsed="false"/>
    <row r="19637" customFormat="false" ht="15" hidden="false" customHeight="true" outlineLevel="0" collapsed="false"/>
    <row r="19638" customFormat="false" ht="15" hidden="false" customHeight="true" outlineLevel="0" collapsed="false"/>
    <row r="19639" customFormat="false" ht="15" hidden="false" customHeight="true" outlineLevel="0" collapsed="false"/>
    <row r="19640" customFormat="false" ht="15" hidden="false" customHeight="true" outlineLevel="0" collapsed="false"/>
    <row r="19641" customFormat="false" ht="15" hidden="false" customHeight="true" outlineLevel="0" collapsed="false"/>
    <row r="19642" customFormat="false" ht="15" hidden="false" customHeight="true" outlineLevel="0" collapsed="false"/>
    <row r="19643" customFormat="false" ht="15" hidden="false" customHeight="true" outlineLevel="0" collapsed="false"/>
    <row r="19644" customFormat="false" ht="15" hidden="false" customHeight="true" outlineLevel="0" collapsed="false"/>
    <row r="19645" customFormat="false" ht="15" hidden="false" customHeight="true" outlineLevel="0" collapsed="false"/>
    <row r="19646" customFormat="false" ht="15" hidden="false" customHeight="true" outlineLevel="0" collapsed="false"/>
    <row r="19647" customFormat="false" ht="15" hidden="false" customHeight="true" outlineLevel="0" collapsed="false"/>
    <row r="19648" customFormat="false" ht="15" hidden="false" customHeight="true" outlineLevel="0" collapsed="false"/>
    <row r="19649" customFormat="false" ht="15" hidden="false" customHeight="true" outlineLevel="0" collapsed="false"/>
    <row r="19650" customFormat="false" ht="15" hidden="false" customHeight="true" outlineLevel="0" collapsed="false"/>
    <row r="19651" customFormat="false" ht="15" hidden="false" customHeight="true" outlineLevel="0" collapsed="false"/>
    <row r="19652" customFormat="false" ht="15" hidden="false" customHeight="true" outlineLevel="0" collapsed="false"/>
    <row r="19653" customFormat="false" ht="15" hidden="false" customHeight="true" outlineLevel="0" collapsed="false"/>
    <row r="19654" customFormat="false" ht="15" hidden="false" customHeight="true" outlineLevel="0" collapsed="false"/>
    <row r="19655" customFormat="false" ht="15" hidden="false" customHeight="true" outlineLevel="0" collapsed="false"/>
    <row r="19656" customFormat="false" ht="15" hidden="false" customHeight="true" outlineLevel="0" collapsed="false"/>
    <row r="19657" customFormat="false" ht="15" hidden="false" customHeight="true" outlineLevel="0" collapsed="false"/>
    <row r="19658" customFormat="false" ht="15" hidden="false" customHeight="true" outlineLevel="0" collapsed="false"/>
    <row r="19659" customFormat="false" ht="15" hidden="false" customHeight="true" outlineLevel="0" collapsed="false"/>
    <row r="19660" customFormat="false" ht="15" hidden="false" customHeight="true" outlineLevel="0" collapsed="false"/>
    <row r="19661" customFormat="false" ht="15" hidden="false" customHeight="true" outlineLevel="0" collapsed="false"/>
    <row r="19662" customFormat="false" ht="15" hidden="false" customHeight="true" outlineLevel="0" collapsed="false"/>
    <row r="19663" customFormat="false" ht="15" hidden="false" customHeight="true" outlineLevel="0" collapsed="false"/>
    <row r="19664" customFormat="false" ht="15" hidden="false" customHeight="true" outlineLevel="0" collapsed="false"/>
    <row r="19665" customFormat="false" ht="15" hidden="false" customHeight="true" outlineLevel="0" collapsed="false"/>
    <row r="19666" customFormat="false" ht="15" hidden="false" customHeight="true" outlineLevel="0" collapsed="false"/>
    <row r="19667" customFormat="false" ht="15" hidden="false" customHeight="true" outlineLevel="0" collapsed="false"/>
    <row r="19668" customFormat="false" ht="15" hidden="false" customHeight="true" outlineLevel="0" collapsed="false"/>
    <row r="19669" customFormat="false" ht="15" hidden="false" customHeight="true" outlineLevel="0" collapsed="false"/>
    <row r="19670" customFormat="false" ht="15" hidden="false" customHeight="true" outlineLevel="0" collapsed="false"/>
    <row r="19671" customFormat="false" ht="15" hidden="false" customHeight="true" outlineLevel="0" collapsed="false"/>
    <row r="19672" customFormat="false" ht="15" hidden="false" customHeight="true" outlineLevel="0" collapsed="false"/>
    <row r="19673" customFormat="false" ht="15" hidden="false" customHeight="true" outlineLevel="0" collapsed="false"/>
    <row r="19674" customFormat="false" ht="15" hidden="false" customHeight="true" outlineLevel="0" collapsed="false"/>
    <row r="19675" customFormat="false" ht="15" hidden="false" customHeight="true" outlineLevel="0" collapsed="false"/>
    <row r="19676" customFormat="false" ht="15" hidden="false" customHeight="true" outlineLevel="0" collapsed="false"/>
    <row r="19677" customFormat="false" ht="15" hidden="false" customHeight="true" outlineLevel="0" collapsed="false"/>
    <row r="19678" customFormat="false" ht="15" hidden="false" customHeight="true" outlineLevel="0" collapsed="false"/>
    <row r="19679" customFormat="false" ht="15" hidden="false" customHeight="true" outlineLevel="0" collapsed="false"/>
    <row r="19680" customFormat="false" ht="15" hidden="false" customHeight="true" outlineLevel="0" collapsed="false"/>
    <row r="19681" customFormat="false" ht="15" hidden="false" customHeight="true" outlineLevel="0" collapsed="false"/>
    <row r="19682" customFormat="false" ht="15" hidden="false" customHeight="true" outlineLevel="0" collapsed="false"/>
    <row r="19683" customFormat="false" ht="15" hidden="false" customHeight="true" outlineLevel="0" collapsed="false"/>
    <row r="19684" customFormat="false" ht="15" hidden="false" customHeight="true" outlineLevel="0" collapsed="false"/>
    <row r="19685" customFormat="false" ht="15" hidden="false" customHeight="true" outlineLevel="0" collapsed="false"/>
    <row r="19686" customFormat="false" ht="15" hidden="false" customHeight="true" outlineLevel="0" collapsed="false"/>
    <row r="19687" customFormat="false" ht="15" hidden="false" customHeight="true" outlineLevel="0" collapsed="false"/>
    <row r="19688" customFormat="false" ht="15" hidden="false" customHeight="true" outlineLevel="0" collapsed="false"/>
    <row r="19689" customFormat="false" ht="15" hidden="false" customHeight="true" outlineLevel="0" collapsed="false"/>
    <row r="19690" customFormat="false" ht="15" hidden="false" customHeight="true" outlineLevel="0" collapsed="false"/>
    <row r="19691" customFormat="false" ht="15" hidden="false" customHeight="true" outlineLevel="0" collapsed="false"/>
    <row r="19692" customFormat="false" ht="15" hidden="false" customHeight="true" outlineLevel="0" collapsed="false"/>
    <row r="19693" customFormat="false" ht="15" hidden="false" customHeight="true" outlineLevel="0" collapsed="false"/>
    <row r="19694" customFormat="false" ht="15" hidden="false" customHeight="true" outlineLevel="0" collapsed="false"/>
    <row r="19695" customFormat="false" ht="15" hidden="false" customHeight="true" outlineLevel="0" collapsed="false"/>
    <row r="19696" customFormat="false" ht="15" hidden="false" customHeight="true" outlineLevel="0" collapsed="false"/>
    <row r="19697" customFormat="false" ht="15" hidden="false" customHeight="true" outlineLevel="0" collapsed="false"/>
    <row r="19698" customFormat="false" ht="15" hidden="false" customHeight="true" outlineLevel="0" collapsed="false"/>
    <row r="19699" customFormat="false" ht="15" hidden="false" customHeight="true" outlineLevel="0" collapsed="false"/>
    <row r="19700" customFormat="false" ht="15" hidden="false" customHeight="true" outlineLevel="0" collapsed="false"/>
    <row r="19701" customFormat="false" ht="15" hidden="false" customHeight="true" outlineLevel="0" collapsed="false"/>
    <row r="19702" customFormat="false" ht="15" hidden="false" customHeight="true" outlineLevel="0" collapsed="false"/>
    <row r="19703" customFormat="false" ht="15" hidden="false" customHeight="true" outlineLevel="0" collapsed="false"/>
    <row r="19704" customFormat="false" ht="15" hidden="false" customHeight="true" outlineLevel="0" collapsed="false"/>
    <row r="19705" customFormat="false" ht="15" hidden="false" customHeight="true" outlineLevel="0" collapsed="false"/>
    <row r="19706" customFormat="false" ht="15" hidden="false" customHeight="true" outlineLevel="0" collapsed="false"/>
    <row r="19707" customFormat="false" ht="15" hidden="false" customHeight="true" outlineLevel="0" collapsed="false"/>
    <row r="19708" customFormat="false" ht="15" hidden="false" customHeight="true" outlineLevel="0" collapsed="false"/>
    <row r="19709" customFormat="false" ht="15" hidden="false" customHeight="true" outlineLevel="0" collapsed="false"/>
    <row r="19710" customFormat="false" ht="15" hidden="false" customHeight="true" outlineLevel="0" collapsed="false"/>
    <row r="19711" customFormat="false" ht="15" hidden="false" customHeight="true" outlineLevel="0" collapsed="false"/>
    <row r="19712" customFormat="false" ht="15" hidden="false" customHeight="true" outlineLevel="0" collapsed="false"/>
    <row r="19713" customFormat="false" ht="15" hidden="false" customHeight="true" outlineLevel="0" collapsed="false"/>
    <row r="19714" customFormat="false" ht="15" hidden="false" customHeight="true" outlineLevel="0" collapsed="false"/>
    <row r="19715" customFormat="false" ht="15" hidden="false" customHeight="true" outlineLevel="0" collapsed="false"/>
    <row r="19716" customFormat="false" ht="15" hidden="false" customHeight="true" outlineLevel="0" collapsed="false"/>
    <row r="19717" customFormat="false" ht="15" hidden="false" customHeight="true" outlineLevel="0" collapsed="false"/>
    <row r="19718" customFormat="false" ht="15" hidden="false" customHeight="true" outlineLevel="0" collapsed="false"/>
    <row r="19719" customFormat="false" ht="15" hidden="false" customHeight="true" outlineLevel="0" collapsed="false"/>
    <row r="19720" customFormat="false" ht="15" hidden="false" customHeight="true" outlineLevel="0" collapsed="false"/>
    <row r="19721" customFormat="false" ht="15" hidden="false" customHeight="true" outlineLevel="0" collapsed="false"/>
    <row r="19722" customFormat="false" ht="15" hidden="false" customHeight="true" outlineLevel="0" collapsed="false"/>
    <row r="19723" customFormat="false" ht="15" hidden="false" customHeight="true" outlineLevel="0" collapsed="false"/>
    <row r="19724" customFormat="false" ht="15" hidden="false" customHeight="true" outlineLevel="0" collapsed="false"/>
    <row r="19725" customFormat="false" ht="15" hidden="false" customHeight="true" outlineLevel="0" collapsed="false"/>
    <row r="19726" customFormat="false" ht="15" hidden="false" customHeight="true" outlineLevel="0" collapsed="false"/>
    <row r="19727" customFormat="false" ht="15" hidden="false" customHeight="true" outlineLevel="0" collapsed="false"/>
    <row r="19728" customFormat="false" ht="15" hidden="false" customHeight="true" outlineLevel="0" collapsed="false"/>
    <row r="19729" customFormat="false" ht="15" hidden="false" customHeight="true" outlineLevel="0" collapsed="false"/>
    <row r="19730" customFormat="false" ht="15" hidden="false" customHeight="true" outlineLevel="0" collapsed="false"/>
    <row r="19731" customFormat="false" ht="15" hidden="false" customHeight="true" outlineLevel="0" collapsed="false"/>
    <row r="19732" customFormat="false" ht="15" hidden="false" customHeight="true" outlineLevel="0" collapsed="false"/>
    <row r="19733" customFormat="false" ht="15" hidden="false" customHeight="true" outlineLevel="0" collapsed="false"/>
    <row r="19734" customFormat="false" ht="15" hidden="false" customHeight="true" outlineLevel="0" collapsed="false"/>
    <row r="19735" customFormat="false" ht="15" hidden="false" customHeight="true" outlineLevel="0" collapsed="false"/>
    <row r="19736" customFormat="false" ht="15" hidden="false" customHeight="true" outlineLevel="0" collapsed="false"/>
    <row r="19737" customFormat="false" ht="15" hidden="false" customHeight="true" outlineLevel="0" collapsed="false"/>
    <row r="19738" customFormat="false" ht="15" hidden="false" customHeight="true" outlineLevel="0" collapsed="false"/>
    <row r="19739" customFormat="false" ht="15" hidden="false" customHeight="true" outlineLevel="0" collapsed="false"/>
    <row r="19740" customFormat="false" ht="15" hidden="false" customHeight="true" outlineLevel="0" collapsed="false"/>
    <row r="19741" customFormat="false" ht="15" hidden="false" customHeight="true" outlineLevel="0" collapsed="false"/>
    <row r="19742" customFormat="false" ht="15" hidden="false" customHeight="true" outlineLevel="0" collapsed="false"/>
    <row r="19743" customFormat="false" ht="15" hidden="false" customHeight="true" outlineLevel="0" collapsed="false"/>
    <row r="19744" customFormat="false" ht="15" hidden="false" customHeight="true" outlineLevel="0" collapsed="false"/>
    <row r="19745" customFormat="false" ht="15" hidden="false" customHeight="true" outlineLevel="0" collapsed="false"/>
    <row r="19746" customFormat="false" ht="15" hidden="false" customHeight="true" outlineLevel="0" collapsed="false"/>
    <row r="19747" customFormat="false" ht="15" hidden="false" customHeight="true" outlineLevel="0" collapsed="false"/>
    <row r="19748" customFormat="false" ht="15" hidden="false" customHeight="true" outlineLevel="0" collapsed="false"/>
    <row r="19749" customFormat="false" ht="15" hidden="false" customHeight="true" outlineLevel="0" collapsed="false"/>
    <row r="19750" customFormat="false" ht="15" hidden="false" customHeight="true" outlineLevel="0" collapsed="false"/>
    <row r="19751" customFormat="false" ht="15" hidden="false" customHeight="true" outlineLevel="0" collapsed="false"/>
    <row r="19752" customFormat="false" ht="15" hidden="false" customHeight="true" outlineLevel="0" collapsed="false"/>
    <row r="19753" customFormat="false" ht="15" hidden="false" customHeight="true" outlineLevel="0" collapsed="false"/>
    <row r="19754" customFormat="false" ht="15" hidden="false" customHeight="true" outlineLevel="0" collapsed="false"/>
    <row r="19755" customFormat="false" ht="15" hidden="false" customHeight="true" outlineLevel="0" collapsed="false"/>
    <row r="19756" customFormat="false" ht="15" hidden="false" customHeight="true" outlineLevel="0" collapsed="false"/>
    <row r="19757" customFormat="false" ht="15" hidden="false" customHeight="true" outlineLevel="0" collapsed="false"/>
    <row r="19758" customFormat="false" ht="15" hidden="false" customHeight="true" outlineLevel="0" collapsed="false"/>
    <row r="19759" customFormat="false" ht="15" hidden="false" customHeight="true" outlineLevel="0" collapsed="false"/>
    <row r="19760" customFormat="false" ht="15" hidden="false" customHeight="true" outlineLevel="0" collapsed="false"/>
    <row r="19761" customFormat="false" ht="15" hidden="false" customHeight="true" outlineLevel="0" collapsed="false"/>
    <row r="19762" customFormat="false" ht="15" hidden="false" customHeight="true" outlineLevel="0" collapsed="false"/>
    <row r="19763" customFormat="false" ht="15" hidden="false" customHeight="true" outlineLevel="0" collapsed="false"/>
    <row r="19764" customFormat="false" ht="15" hidden="false" customHeight="true" outlineLevel="0" collapsed="false"/>
    <row r="19765" customFormat="false" ht="15" hidden="false" customHeight="true" outlineLevel="0" collapsed="false"/>
    <row r="19766" customFormat="false" ht="15" hidden="false" customHeight="true" outlineLevel="0" collapsed="false"/>
    <row r="19767" customFormat="false" ht="15" hidden="false" customHeight="true" outlineLevel="0" collapsed="false"/>
    <row r="19768" customFormat="false" ht="15" hidden="false" customHeight="true" outlineLevel="0" collapsed="false"/>
    <row r="19769" customFormat="false" ht="15" hidden="false" customHeight="true" outlineLevel="0" collapsed="false"/>
    <row r="19770" customFormat="false" ht="15" hidden="false" customHeight="true" outlineLevel="0" collapsed="false"/>
    <row r="19771" customFormat="false" ht="15" hidden="false" customHeight="true" outlineLevel="0" collapsed="false"/>
    <row r="19772" customFormat="false" ht="15" hidden="false" customHeight="true" outlineLevel="0" collapsed="false"/>
    <row r="19773" customFormat="false" ht="15" hidden="false" customHeight="true" outlineLevel="0" collapsed="false"/>
    <row r="19774" customFormat="false" ht="15" hidden="false" customHeight="true" outlineLevel="0" collapsed="false"/>
    <row r="19775" customFormat="false" ht="15" hidden="false" customHeight="true" outlineLevel="0" collapsed="false"/>
    <row r="19776" customFormat="false" ht="15" hidden="false" customHeight="true" outlineLevel="0" collapsed="false"/>
    <row r="19777" customFormat="false" ht="15" hidden="false" customHeight="true" outlineLevel="0" collapsed="false"/>
    <row r="19778" customFormat="false" ht="15" hidden="false" customHeight="true" outlineLevel="0" collapsed="false"/>
    <row r="19779" customFormat="false" ht="15" hidden="false" customHeight="true" outlineLevel="0" collapsed="false"/>
    <row r="19780" customFormat="false" ht="15" hidden="false" customHeight="true" outlineLevel="0" collapsed="false"/>
    <row r="19781" customFormat="false" ht="15" hidden="false" customHeight="true" outlineLevel="0" collapsed="false"/>
    <row r="19782" customFormat="false" ht="15" hidden="false" customHeight="true" outlineLevel="0" collapsed="false"/>
    <row r="19783" customFormat="false" ht="15" hidden="false" customHeight="true" outlineLevel="0" collapsed="false"/>
    <row r="19784" customFormat="false" ht="15" hidden="false" customHeight="true" outlineLevel="0" collapsed="false"/>
    <row r="19785" customFormat="false" ht="15" hidden="false" customHeight="true" outlineLevel="0" collapsed="false"/>
    <row r="19786" customFormat="false" ht="15" hidden="false" customHeight="true" outlineLevel="0" collapsed="false"/>
    <row r="19787" customFormat="false" ht="15" hidden="false" customHeight="true" outlineLevel="0" collapsed="false"/>
    <row r="19788" customFormat="false" ht="15" hidden="false" customHeight="true" outlineLevel="0" collapsed="false"/>
    <row r="19789" customFormat="false" ht="15" hidden="false" customHeight="true" outlineLevel="0" collapsed="false"/>
    <row r="19790" customFormat="false" ht="15" hidden="false" customHeight="true" outlineLevel="0" collapsed="false"/>
    <row r="19791" customFormat="false" ht="15" hidden="false" customHeight="true" outlineLevel="0" collapsed="false"/>
    <row r="19792" customFormat="false" ht="15" hidden="false" customHeight="true" outlineLevel="0" collapsed="false"/>
    <row r="19793" customFormat="false" ht="15" hidden="false" customHeight="true" outlineLevel="0" collapsed="false"/>
    <row r="19794" customFormat="false" ht="15" hidden="false" customHeight="true" outlineLevel="0" collapsed="false"/>
    <row r="19795" customFormat="false" ht="15" hidden="false" customHeight="true" outlineLevel="0" collapsed="false"/>
    <row r="19796" customFormat="false" ht="15" hidden="false" customHeight="true" outlineLevel="0" collapsed="false"/>
    <row r="19797" customFormat="false" ht="15" hidden="false" customHeight="true" outlineLevel="0" collapsed="false"/>
    <row r="19798" customFormat="false" ht="15" hidden="false" customHeight="true" outlineLevel="0" collapsed="false"/>
    <row r="19799" customFormat="false" ht="15" hidden="false" customHeight="true" outlineLevel="0" collapsed="false"/>
    <row r="19800" customFormat="false" ht="15" hidden="false" customHeight="true" outlineLevel="0" collapsed="false"/>
    <row r="19801" customFormat="false" ht="15" hidden="false" customHeight="true" outlineLevel="0" collapsed="false"/>
    <row r="19802" customFormat="false" ht="15" hidden="false" customHeight="true" outlineLevel="0" collapsed="false"/>
    <row r="19803" customFormat="false" ht="15" hidden="false" customHeight="true" outlineLevel="0" collapsed="false"/>
    <row r="19804" customFormat="false" ht="15" hidden="false" customHeight="true" outlineLevel="0" collapsed="false"/>
    <row r="19805" customFormat="false" ht="15" hidden="false" customHeight="true" outlineLevel="0" collapsed="false"/>
    <row r="19806" customFormat="false" ht="15" hidden="false" customHeight="true" outlineLevel="0" collapsed="false"/>
    <row r="19807" customFormat="false" ht="15" hidden="false" customHeight="true" outlineLevel="0" collapsed="false"/>
    <row r="19808" customFormat="false" ht="15" hidden="false" customHeight="true" outlineLevel="0" collapsed="false"/>
    <row r="19809" customFormat="false" ht="15" hidden="false" customHeight="true" outlineLevel="0" collapsed="false"/>
    <row r="19810" customFormat="false" ht="15" hidden="false" customHeight="true" outlineLevel="0" collapsed="false"/>
    <row r="19811" customFormat="false" ht="15" hidden="false" customHeight="true" outlineLevel="0" collapsed="false"/>
    <row r="19812" customFormat="false" ht="15" hidden="false" customHeight="true" outlineLevel="0" collapsed="false"/>
    <row r="19813" customFormat="false" ht="15" hidden="false" customHeight="true" outlineLevel="0" collapsed="false"/>
    <row r="19814" customFormat="false" ht="15" hidden="false" customHeight="true" outlineLevel="0" collapsed="false"/>
    <row r="19815" customFormat="false" ht="15" hidden="false" customHeight="true" outlineLevel="0" collapsed="false"/>
    <row r="19816" customFormat="false" ht="15" hidden="false" customHeight="true" outlineLevel="0" collapsed="false"/>
    <row r="19817" customFormat="false" ht="15" hidden="false" customHeight="true" outlineLevel="0" collapsed="false"/>
    <row r="19818" customFormat="false" ht="15" hidden="false" customHeight="true" outlineLevel="0" collapsed="false"/>
    <row r="19819" customFormat="false" ht="15" hidden="false" customHeight="true" outlineLevel="0" collapsed="false"/>
    <row r="19820" customFormat="false" ht="15" hidden="false" customHeight="true" outlineLevel="0" collapsed="false"/>
    <row r="19821" customFormat="false" ht="15" hidden="false" customHeight="true" outlineLevel="0" collapsed="false"/>
    <row r="19822" customFormat="false" ht="15" hidden="false" customHeight="true" outlineLevel="0" collapsed="false"/>
    <row r="19823" customFormat="false" ht="15" hidden="false" customHeight="true" outlineLevel="0" collapsed="false"/>
    <row r="19824" customFormat="false" ht="15" hidden="false" customHeight="true" outlineLevel="0" collapsed="false"/>
    <row r="19825" customFormat="false" ht="15" hidden="false" customHeight="true" outlineLevel="0" collapsed="false"/>
    <row r="19826" customFormat="false" ht="15" hidden="false" customHeight="true" outlineLevel="0" collapsed="false"/>
    <row r="19827" customFormat="false" ht="15" hidden="false" customHeight="true" outlineLevel="0" collapsed="false"/>
    <row r="19828" customFormat="false" ht="15" hidden="false" customHeight="true" outlineLevel="0" collapsed="false"/>
    <row r="19829" customFormat="false" ht="15" hidden="false" customHeight="true" outlineLevel="0" collapsed="false"/>
    <row r="19830" customFormat="false" ht="15" hidden="false" customHeight="true" outlineLevel="0" collapsed="false"/>
    <row r="19831" customFormat="false" ht="15" hidden="false" customHeight="true" outlineLevel="0" collapsed="false"/>
    <row r="19832" customFormat="false" ht="15" hidden="false" customHeight="true" outlineLevel="0" collapsed="false"/>
    <row r="19833" customFormat="false" ht="15" hidden="false" customHeight="true" outlineLevel="0" collapsed="false"/>
    <row r="19834" customFormat="false" ht="15" hidden="false" customHeight="true" outlineLevel="0" collapsed="false"/>
    <row r="19835" customFormat="false" ht="15" hidden="false" customHeight="true" outlineLevel="0" collapsed="false"/>
    <row r="19836" customFormat="false" ht="15" hidden="false" customHeight="true" outlineLevel="0" collapsed="false"/>
    <row r="19837" customFormat="false" ht="15" hidden="false" customHeight="true" outlineLevel="0" collapsed="false"/>
    <row r="19838" customFormat="false" ht="15" hidden="false" customHeight="true" outlineLevel="0" collapsed="false"/>
    <row r="19839" customFormat="false" ht="15" hidden="false" customHeight="true" outlineLevel="0" collapsed="false"/>
    <row r="19840" customFormat="false" ht="15" hidden="false" customHeight="true" outlineLevel="0" collapsed="false"/>
    <row r="19841" customFormat="false" ht="15" hidden="false" customHeight="true" outlineLevel="0" collapsed="false"/>
    <row r="19842" customFormat="false" ht="15" hidden="false" customHeight="true" outlineLevel="0" collapsed="false"/>
    <row r="19843" customFormat="false" ht="15" hidden="false" customHeight="true" outlineLevel="0" collapsed="false"/>
    <row r="19844" customFormat="false" ht="15" hidden="false" customHeight="true" outlineLevel="0" collapsed="false"/>
    <row r="19845" customFormat="false" ht="15" hidden="false" customHeight="true" outlineLevel="0" collapsed="false"/>
    <row r="19846" customFormat="false" ht="15" hidden="false" customHeight="true" outlineLevel="0" collapsed="false"/>
    <row r="19847" customFormat="false" ht="15" hidden="false" customHeight="true" outlineLevel="0" collapsed="false"/>
    <row r="19848" customFormat="false" ht="15" hidden="false" customHeight="true" outlineLevel="0" collapsed="false"/>
    <row r="19849" customFormat="false" ht="15" hidden="false" customHeight="true" outlineLevel="0" collapsed="false"/>
    <row r="19850" customFormat="false" ht="15" hidden="false" customHeight="true" outlineLevel="0" collapsed="false"/>
    <row r="19851" customFormat="false" ht="15" hidden="false" customHeight="true" outlineLevel="0" collapsed="false"/>
    <row r="19852" customFormat="false" ht="15" hidden="false" customHeight="true" outlineLevel="0" collapsed="false"/>
    <row r="19853" customFormat="false" ht="15" hidden="false" customHeight="true" outlineLevel="0" collapsed="false"/>
    <row r="19854" customFormat="false" ht="15" hidden="false" customHeight="true" outlineLevel="0" collapsed="false"/>
    <row r="19855" customFormat="false" ht="15" hidden="false" customHeight="true" outlineLevel="0" collapsed="false"/>
    <row r="19856" customFormat="false" ht="15" hidden="false" customHeight="true" outlineLevel="0" collapsed="false"/>
    <row r="19857" customFormat="false" ht="15" hidden="false" customHeight="true" outlineLevel="0" collapsed="false"/>
    <row r="19858" customFormat="false" ht="15" hidden="false" customHeight="true" outlineLevel="0" collapsed="false"/>
    <row r="19859" customFormat="false" ht="15" hidden="false" customHeight="true" outlineLevel="0" collapsed="false"/>
    <row r="19860" customFormat="false" ht="15" hidden="false" customHeight="true" outlineLevel="0" collapsed="false"/>
    <row r="19861" customFormat="false" ht="15" hidden="false" customHeight="true" outlineLevel="0" collapsed="false"/>
    <row r="19862" customFormat="false" ht="15" hidden="false" customHeight="true" outlineLevel="0" collapsed="false"/>
    <row r="19863" customFormat="false" ht="15" hidden="false" customHeight="true" outlineLevel="0" collapsed="false"/>
    <row r="19864" customFormat="false" ht="15" hidden="false" customHeight="true" outlineLevel="0" collapsed="false"/>
    <row r="19865" customFormat="false" ht="15" hidden="false" customHeight="true" outlineLevel="0" collapsed="false"/>
    <row r="19866" customFormat="false" ht="15" hidden="false" customHeight="true" outlineLevel="0" collapsed="false"/>
    <row r="19867" customFormat="false" ht="15" hidden="false" customHeight="true" outlineLevel="0" collapsed="false"/>
    <row r="19868" customFormat="false" ht="15" hidden="false" customHeight="true" outlineLevel="0" collapsed="false"/>
    <row r="19869" customFormat="false" ht="15" hidden="false" customHeight="true" outlineLevel="0" collapsed="false"/>
    <row r="19870" customFormat="false" ht="15" hidden="false" customHeight="true" outlineLevel="0" collapsed="false"/>
    <row r="19871" customFormat="false" ht="15" hidden="false" customHeight="true" outlineLevel="0" collapsed="false"/>
    <row r="19872" customFormat="false" ht="15" hidden="false" customHeight="true" outlineLevel="0" collapsed="false"/>
    <row r="19873" customFormat="false" ht="15" hidden="false" customHeight="true" outlineLevel="0" collapsed="false"/>
    <row r="19874" customFormat="false" ht="15" hidden="false" customHeight="true" outlineLevel="0" collapsed="false"/>
    <row r="19875" customFormat="false" ht="15" hidden="false" customHeight="true" outlineLevel="0" collapsed="false"/>
    <row r="19876" customFormat="false" ht="15" hidden="false" customHeight="true" outlineLevel="0" collapsed="false"/>
    <row r="19877" customFormat="false" ht="15" hidden="false" customHeight="true" outlineLevel="0" collapsed="false"/>
    <row r="19878" customFormat="false" ht="15" hidden="false" customHeight="true" outlineLevel="0" collapsed="false"/>
    <row r="19879" customFormat="false" ht="15" hidden="false" customHeight="true" outlineLevel="0" collapsed="false"/>
    <row r="19880" customFormat="false" ht="15" hidden="false" customHeight="true" outlineLevel="0" collapsed="false"/>
    <row r="19881" customFormat="false" ht="15" hidden="false" customHeight="true" outlineLevel="0" collapsed="false"/>
    <row r="19882" customFormat="false" ht="15" hidden="false" customHeight="true" outlineLevel="0" collapsed="false"/>
    <row r="19883" customFormat="false" ht="15" hidden="false" customHeight="true" outlineLevel="0" collapsed="false"/>
    <row r="19884" customFormat="false" ht="15" hidden="false" customHeight="true" outlineLevel="0" collapsed="false"/>
    <row r="19885" customFormat="false" ht="15" hidden="false" customHeight="true" outlineLevel="0" collapsed="false"/>
    <row r="19886" customFormat="false" ht="15" hidden="false" customHeight="true" outlineLevel="0" collapsed="false"/>
    <row r="19887" customFormat="false" ht="15" hidden="false" customHeight="true" outlineLevel="0" collapsed="false"/>
    <row r="19888" customFormat="false" ht="15" hidden="false" customHeight="true" outlineLevel="0" collapsed="false"/>
    <row r="19889" customFormat="false" ht="15" hidden="false" customHeight="true" outlineLevel="0" collapsed="false"/>
    <row r="19890" customFormat="false" ht="15" hidden="false" customHeight="true" outlineLevel="0" collapsed="false"/>
    <row r="19891" customFormat="false" ht="15" hidden="false" customHeight="true" outlineLevel="0" collapsed="false"/>
    <row r="19892" customFormat="false" ht="15" hidden="false" customHeight="true" outlineLevel="0" collapsed="false"/>
    <row r="19893" customFormat="false" ht="15" hidden="false" customHeight="true" outlineLevel="0" collapsed="false"/>
    <row r="19894" customFormat="false" ht="15" hidden="false" customHeight="true" outlineLevel="0" collapsed="false"/>
    <row r="19895" customFormat="false" ht="15" hidden="false" customHeight="true" outlineLevel="0" collapsed="false"/>
    <row r="19896" customFormat="false" ht="15" hidden="false" customHeight="true" outlineLevel="0" collapsed="false"/>
    <row r="19897" customFormat="false" ht="15" hidden="false" customHeight="true" outlineLevel="0" collapsed="false"/>
    <row r="19898" customFormat="false" ht="15" hidden="false" customHeight="true" outlineLevel="0" collapsed="false"/>
    <row r="19899" customFormat="false" ht="15" hidden="false" customHeight="true" outlineLevel="0" collapsed="false"/>
    <row r="19900" customFormat="false" ht="15" hidden="false" customHeight="true" outlineLevel="0" collapsed="false"/>
    <row r="19901" customFormat="false" ht="15" hidden="false" customHeight="true" outlineLevel="0" collapsed="false"/>
    <row r="19902" customFormat="false" ht="15" hidden="false" customHeight="true" outlineLevel="0" collapsed="false"/>
    <row r="19903" customFormat="false" ht="15" hidden="false" customHeight="true" outlineLevel="0" collapsed="false"/>
    <row r="19904" customFormat="false" ht="15" hidden="false" customHeight="true" outlineLevel="0" collapsed="false"/>
    <row r="19905" customFormat="false" ht="15" hidden="false" customHeight="true" outlineLevel="0" collapsed="false"/>
    <row r="19906" customFormat="false" ht="15" hidden="false" customHeight="true" outlineLevel="0" collapsed="false"/>
    <row r="19907" customFormat="false" ht="15" hidden="false" customHeight="true" outlineLevel="0" collapsed="false"/>
    <row r="19908" customFormat="false" ht="15" hidden="false" customHeight="true" outlineLevel="0" collapsed="false"/>
    <row r="19909" customFormat="false" ht="15" hidden="false" customHeight="true" outlineLevel="0" collapsed="false"/>
    <row r="19910" customFormat="false" ht="15" hidden="false" customHeight="true" outlineLevel="0" collapsed="false"/>
    <row r="19911" customFormat="false" ht="15" hidden="false" customHeight="true" outlineLevel="0" collapsed="false"/>
    <row r="19912" customFormat="false" ht="15" hidden="false" customHeight="true" outlineLevel="0" collapsed="false"/>
    <row r="19913" customFormat="false" ht="15" hidden="false" customHeight="true" outlineLevel="0" collapsed="false"/>
    <row r="19914" customFormat="false" ht="15" hidden="false" customHeight="true" outlineLevel="0" collapsed="false"/>
    <row r="19915" customFormat="false" ht="15" hidden="false" customHeight="true" outlineLevel="0" collapsed="false"/>
    <row r="19916" customFormat="false" ht="15" hidden="false" customHeight="true" outlineLevel="0" collapsed="false"/>
    <row r="19917" customFormat="false" ht="15" hidden="false" customHeight="true" outlineLevel="0" collapsed="false"/>
    <row r="19918" customFormat="false" ht="15" hidden="false" customHeight="true" outlineLevel="0" collapsed="false"/>
    <row r="19919" customFormat="false" ht="15" hidden="false" customHeight="true" outlineLevel="0" collapsed="false"/>
    <row r="19920" customFormat="false" ht="15" hidden="false" customHeight="true" outlineLevel="0" collapsed="false"/>
    <row r="19921" customFormat="false" ht="15" hidden="false" customHeight="true" outlineLevel="0" collapsed="false"/>
    <row r="19922" customFormat="false" ht="15" hidden="false" customHeight="true" outlineLevel="0" collapsed="false"/>
    <row r="19923" customFormat="false" ht="15" hidden="false" customHeight="true" outlineLevel="0" collapsed="false"/>
    <row r="19924" customFormat="false" ht="15" hidden="false" customHeight="true" outlineLevel="0" collapsed="false"/>
    <row r="19925" customFormat="false" ht="15" hidden="false" customHeight="true" outlineLevel="0" collapsed="false"/>
    <row r="19926" customFormat="false" ht="15" hidden="false" customHeight="true" outlineLevel="0" collapsed="false"/>
    <row r="19927" customFormat="false" ht="15" hidden="false" customHeight="true" outlineLevel="0" collapsed="false"/>
    <row r="19928" customFormat="false" ht="15" hidden="false" customHeight="true" outlineLevel="0" collapsed="false"/>
    <row r="19929" customFormat="false" ht="15" hidden="false" customHeight="true" outlineLevel="0" collapsed="false"/>
    <row r="19930" customFormat="false" ht="15" hidden="false" customHeight="true" outlineLevel="0" collapsed="false"/>
    <row r="19931" customFormat="false" ht="15" hidden="false" customHeight="true" outlineLevel="0" collapsed="false"/>
    <row r="19932" customFormat="false" ht="15" hidden="false" customHeight="true" outlineLevel="0" collapsed="false"/>
    <row r="19933" customFormat="false" ht="15" hidden="false" customHeight="true" outlineLevel="0" collapsed="false"/>
    <row r="19934" customFormat="false" ht="15" hidden="false" customHeight="true" outlineLevel="0" collapsed="false"/>
    <row r="19935" customFormat="false" ht="15" hidden="false" customHeight="true" outlineLevel="0" collapsed="false"/>
    <row r="19936" customFormat="false" ht="15" hidden="false" customHeight="true" outlineLevel="0" collapsed="false"/>
    <row r="19937" customFormat="false" ht="15" hidden="false" customHeight="true" outlineLevel="0" collapsed="false"/>
    <row r="19938" customFormat="false" ht="15" hidden="false" customHeight="true" outlineLevel="0" collapsed="false"/>
    <row r="19939" customFormat="false" ht="15" hidden="false" customHeight="true" outlineLevel="0" collapsed="false"/>
    <row r="19940" customFormat="false" ht="15" hidden="false" customHeight="true" outlineLevel="0" collapsed="false"/>
    <row r="19941" customFormat="false" ht="15" hidden="false" customHeight="true" outlineLevel="0" collapsed="false"/>
    <row r="19942" customFormat="false" ht="15" hidden="false" customHeight="true" outlineLevel="0" collapsed="false"/>
    <row r="19943" customFormat="false" ht="15" hidden="false" customHeight="true" outlineLevel="0" collapsed="false"/>
    <row r="19944" customFormat="false" ht="15" hidden="false" customHeight="true" outlineLevel="0" collapsed="false"/>
    <row r="19945" customFormat="false" ht="15" hidden="false" customHeight="true" outlineLevel="0" collapsed="false"/>
    <row r="19946" customFormat="false" ht="15" hidden="false" customHeight="true" outlineLevel="0" collapsed="false"/>
    <row r="19947" customFormat="false" ht="15" hidden="false" customHeight="true" outlineLevel="0" collapsed="false"/>
    <row r="19948" customFormat="false" ht="15" hidden="false" customHeight="true" outlineLevel="0" collapsed="false"/>
    <row r="19949" customFormat="false" ht="15" hidden="false" customHeight="true" outlineLevel="0" collapsed="false"/>
    <row r="19950" customFormat="false" ht="15" hidden="false" customHeight="true" outlineLevel="0" collapsed="false"/>
    <row r="19951" customFormat="false" ht="15" hidden="false" customHeight="true" outlineLevel="0" collapsed="false"/>
    <row r="19952" customFormat="false" ht="15" hidden="false" customHeight="true" outlineLevel="0" collapsed="false"/>
    <row r="19953" customFormat="false" ht="15" hidden="false" customHeight="true" outlineLevel="0" collapsed="false"/>
    <row r="19954" customFormat="false" ht="15" hidden="false" customHeight="true" outlineLevel="0" collapsed="false"/>
    <row r="19955" customFormat="false" ht="15" hidden="false" customHeight="true" outlineLevel="0" collapsed="false"/>
    <row r="19956" customFormat="false" ht="15" hidden="false" customHeight="true" outlineLevel="0" collapsed="false"/>
    <row r="19957" customFormat="false" ht="15" hidden="false" customHeight="true" outlineLevel="0" collapsed="false"/>
    <row r="19958" customFormat="false" ht="15" hidden="false" customHeight="true" outlineLevel="0" collapsed="false"/>
    <row r="19959" customFormat="false" ht="15" hidden="false" customHeight="true" outlineLevel="0" collapsed="false"/>
    <row r="19960" customFormat="false" ht="15" hidden="false" customHeight="true" outlineLevel="0" collapsed="false"/>
    <row r="19961" customFormat="false" ht="15" hidden="false" customHeight="true" outlineLevel="0" collapsed="false"/>
    <row r="19962" customFormat="false" ht="15" hidden="false" customHeight="true" outlineLevel="0" collapsed="false"/>
    <row r="19963" customFormat="false" ht="15" hidden="false" customHeight="true" outlineLevel="0" collapsed="false"/>
    <row r="19964" customFormat="false" ht="15" hidden="false" customHeight="true" outlineLevel="0" collapsed="false"/>
    <row r="19965" customFormat="false" ht="15" hidden="false" customHeight="true" outlineLevel="0" collapsed="false"/>
    <row r="19966" customFormat="false" ht="15" hidden="false" customHeight="true" outlineLevel="0" collapsed="false"/>
    <row r="19967" customFormat="false" ht="15" hidden="false" customHeight="true" outlineLevel="0" collapsed="false"/>
    <row r="19968" customFormat="false" ht="15" hidden="false" customHeight="true" outlineLevel="0" collapsed="false"/>
    <row r="19969" customFormat="false" ht="15" hidden="false" customHeight="true" outlineLevel="0" collapsed="false"/>
    <row r="19970" customFormat="false" ht="15" hidden="false" customHeight="true" outlineLevel="0" collapsed="false"/>
    <row r="19971" customFormat="false" ht="15" hidden="false" customHeight="true" outlineLevel="0" collapsed="false"/>
    <row r="19972" customFormat="false" ht="15" hidden="false" customHeight="true" outlineLevel="0" collapsed="false"/>
    <row r="19973" customFormat="false" ht="15" hidden="false" customHeight="true" outlineLevel="0" collapsed="false"/>
    <row r="19974" customFormat="false" ht="15" hidden="false" customHeight="true" outlineLevel="0" collapsed="false"/>
    <row r="19975" customFormat="false" ht="15" hidden="false" customHeight="true" outlineLevel="0" collapsed="false"/>
    <row r="19976" customFormat="false" ht="15" hidden="false" customHeight="true" outlineLevel="0" collapsed="false"/>
    <row r="19977" customFormat="false" ht="15" hidden="false" customHeight="true" outlineLevel="0" collapsed="false"/>
    <row r="19978" customFormat="false" ht="15" hidden="false" customHeight="true" outlineLevel="0" collapsed="false"/>
    <row r="19979" customFormat="false" ht="15" hidden="false" customHeight="true" outlineLevel="0" collapsed="false"/>
    <row r="19980" customFormat="false" ht="15" hidden="false" customHeight="true" outlineLevel="0" collapsed="false"/>
    <row r="19981" customFormat="false" ht="15" hidden="false" customHeight="true" outlineLevel="0" collapsed="false"/>
    <row r="19982" customFormat="false" ht="15" hidden="false" customHeight="true" outlineLevel="0" collapsed="false"/>
    <row r="19983" customFormat="false" ht="15" hidden="false" customHeight="true" outlineLevel="0" collapsed="false"/>
    <row r="19984" customFormat="false" ht="15" hidden="false" customHeight="true" outlineLevel="0" collapsed="false"/>
    <row r="19985" customFormat="false" ht="15" hidden="false" customHeight="true" outlineLevel="0" collapsed="false"/>
    <row r="19986" customFormat="false" ht="15" hidden="false" customHeight="true" outlineLevel="0" collapsed="false"/>
    <row r="19987" customFormat="false" ht="15" hidden="false" customHeight="true" outlineLevel="0" collapsed="false"/>
    <row r="19988" customFormat="false" ht="15" hidden="false" customHeight="true" outlineLevel="0" collapsed="false"/>
    <row r="19989" customFormat="false" ht="15" hidden="false" customHeight="true" outlineLevel="0" collapsed="false"/>
    <row r="19990" customFormat="false" ht="15" hidden="false" customHeight="true" outlineLevel="0" collapsed="false"/>
    <row r="19991" customFormat="false" ht="15" hidden="false" customHeight="true" outlineLevel="0" collapsed="false"/>
    <row r="19992" customFormat="false" ht="15" hidden="false" customHeight="true" outlineLevel="0" collapsed="false"/>
    <row r="19993" customFormat="false" ht="15" hidden="false" customHeight="true" outlineLevel="0" collapsed="false"/>
    <row r="19994" customFormat="false" ht="15" hidden="false" customHeight="true" outlineLevel="0" collapsed="false"/>
    <row r="19995" customFormat="false" ht="15" hidden="false" customHeight="true" outlineLevel="0" collapsed="false"/>
    <row r="19996" customFormat="false" ht="15" hidden="false" customHeight="true" outlineLevel="0" collapsed="false"/>
    <row r="19997" customFormat="false" ht="15" hidden="false" customHeight="true" outlineLevel="0" collapsed="false"/>
    <row r="19998" customFormat="false" ht="15" hidden="false" customHeight="true" outlineLevel="0" collapsed="false"/>
    <row r="19999" customFormat="false" ht="15" hidden="false" customHeight="true" outlineLevel="0" collapsed="false"/>
    <row r="20000" customFormat="false" ht="15" hidden="false" customHeight="true" outlineLevel="0" collapsed="false"/>
    <row r="20001" customFormat="false" ht="15" hidden="false" customHeight="true" outlineLevel="0" collapsed="false"/>
    <row r="20002" customFormat="false" ht="15" hidden="false" customHeight="true" outlineLevel="0" collapsed="false"/>
    <row r="20003" customFormat="false" ht="15" hidden="false" customHeight="true" outlineLevel="0" collapsed="false"/>
    <row r="20004" customFormat="false" ht="15" hidden="false" customHeight="true" outlineLevel="0" collapsed="false"/>
    <row r="20005" customFormat="false" ht="15" hidden="false" customHeight="true" outlineLevel="0" collapsed="false"/>
    <row r="20006" customFormat="false" ht="15" hidden="false" customHeight="true" outlineLevel="0" collapsed="false"/>
    <row r="20007" customFormat="false" ht="15" hidden="false" customHeight="true" outlineLevel="0" collapsed="false"/>
    <row r="20008" customFormat="false" ht="15" hidden="false" customHeight="true" outlineLevel="0" collapsed="false"/>
    <row r="20009" customFormat="false" ht="15" hidden="false" customHeight="true" outlineLevel="0" collapsed="false"/>
    <row r="20010" customFormat="false" ht="15" hidden="false" customHeight="true" outlineLevel="0" collapsed="false"/>
    <row r="20011" customFormat="false" ht="15" hidden="false" customHeight="true" outlineLevel="0" collapsed="false"/>
    <row r="20012" customFormat="false" ht="15" hidden="false" customHeight="true" outlineLevel="0" collapsed="false"/>
    <row r="20013" customFormat="false" ht="15" hidden="false" customHeight="true" outlineLevel="0" collapsed="false"/>
    <row r="20014" customFormat="false" ht="15" hidden="false" customHeight="true" outlineLevel="0" collapsed="false"/>
    <row r="20015" customFormat="false" ht="15" hidden="false" customHeight="true" outlineLevel="0" collapsed="false"/>
    <row r="20016" customFormat="false" ht="15" hidden="false" customHeight="true" outlineLevel="0" collapsed="false"/>
    <row r="20017" customFormat="false" ht="15" hidden="false" customHeight="true" outlineLevel="0" collapsed="false"/>
    <row r="20018" customFormat="false" ht="15" hidden="false" customHeight="true" outlineLevel="0" collapsed="false"/>
    <row r="20019" customFormat="false" ht="15" hidden="false" customHeight="true" outlineLevel="0" collapsed="false"/>
    <row r="20020" customFormat="false" ht="15" hidden="false" customHeight="true" outlineLevel="0" collapsed="false"/>
    <row r="20021" customFormat="false" ht="15" hidden="false" customHeight="true" outlineLevel="0" collapsed="false"/>
    <row r="20022" customFormat="false" ht="15" hidden="false" customHeight="true" outlineLevel="0" collapsed="false"/>
    <row r="20023" customFormat="false" ht="15" hidden="false" customHeight="true" outlineLevel="0" collapsed="false"/>
    <row r="20024" customFormat="false" ht="15" hidden="false" customHeight="true" outlineLevel="0" collapsed="false"/>
    <row r="20025" customFormat="false" ht="15" hidden="false" customHeight="true" outlineLevel="0" collapsed="false"/>
    <row r="20026" customFormat="false" ht="15" hidden="false" customHeight="true" outlineLevel="0" collapsed="false"/>
    <row r="20027" customFormat="false" ht="15" hidden="false" customHeight="true" outlineLevel="0" collapsed="false"/>
    <row r="20028" customFormat="false" ht="15" hidden="false" customHeight="true" outlineLevel="0" collapsed="false"/>
    <row r="20029" customFormat="false" ht="15" hidden="false" customHeight="true" outlineLevel="0" collapsed="false"/>
    <row r="20030" customFormat="false" ht="15" hidden="false" customHeight="true" outlineLevel="0" collapsed="false"/>
    <row r="20031" customFormat="false" ht="15" hidden="false" customHeight="true" outlineLevel="0" collapsed="false"/>
    <row r="20032" customFormat="false" ht="15" hidden="false" customHeight="true" outlineLevel="0" collapsed="false"/>
    <row r="20033" customFormat="false" ht="15" hidden="false" customHeight="true" outlineLevel="0" collapsed="false"/>
    <row r="20034" customFormat="false" ht="15" hidden="false" customHeight="true" outlineLevel="0" collapsed="false"/>
    <row r="20035" customFormat="false" ht="15" hidden="false" customHeight="true" outlineLevel="0" collapsed="false"/>
    <row r="20036" customFormat="false" ht="15" hidden="false" customHeight="true" outlineLevel="0" collapsed="false"/>
    <row r="20037" customFormat="false" ht="15" hidden="false" customHeight="true" outlineLevel="0" collapsed="false"/>
    <row r="20038" customFormat="false" ht="15" hidden="false" customHeight="true" outlineLevel="0" collapsed="false"/>
    <row r="20039" customFormat="false" ht="15" hidden="false" customHeight="true" outlineLevel="0" collapsed="false"/>
    <row r="20040" customFormat="false" ht="15" hidden="false" customHeight="true" outlineLevel="0" collapsed="false"/>
    <row r="20041" customFormat="false" ht="15" hidden="false" customHeight="true" outlineLevel="0" collapsed="false"/>
    <row r="20042" customFormat="false" ht="15" hidden="false" customHeight="true" outlineLevel="0" collapsed="false"/>
    <row r="20043" customFormat="false" ht="15" hidden="false" customHeight="true" outlineLevel="0" collapsed="false"/>
    <row r="20044" customFormat="false" ht="15" hidden="false" customHeight="true" outlineLevel="0" collapsed="false"/>
    <row r="20045" customFormat="false" ht="15" hidden="false" customHeight="true" outlineLevel="0" collapsed="false"/>
    <row r="20046" customFormat="false" ht="15" hidden="false" customHeight="true" outlineLevel="0" collapsed="false"/>
    <row r="20047" customFormat="false" ht="15" hidden="false" customHeight="true" outlineLevel="0" collapsed="false"/>
    <row r="20048" customFormat="false" ht="15" hidden="false" customHeight="true" outlineLevel="0" collapsed="false"/>
    <row r="20049" customFormat="false" ht="15" hidden="false" customHeight="true" outlineLevel="0" collapsed="false"/>
    <row r="20050" customFormat="false" ht="15" hidden="false" customHeight="true" outlineLevel="0" collapsed="false"/>
    <row r="20051" customFormat="false" ht="15" hidden="false" customHeight="true" outlineLevel="0" collapsed="false"/>
    <row r="20052" customFormat="false" ht="15" hidden="false" customHeight="true" outlineLevel="0" collapsed="false"/>
    <row r="20053" customFormat="false" ht="15" hidden="false" customHeight="true" outlineLevel="0" collapsed="false"/>
    <row r="20054" customFormat="false" ht="15" hidden="false" customHeight="true" outlineLevel="0" collapsed="false"/>
    <row r="20055" customFormat="false" ht="15" hidden="false" customHeight="true" outlineLevel="0" collapsed="false"/>
    <row r="20056" customFormat="false" ht="15" hidden="false" customHeight="true" outlineLevel="0" collapsed="false"/>
    <row r="20057" customFormat="false" ht="15" hidden="false" customHeight="true" outlineLevel="0" collapsed="false"/>
    <row r="20058" customFormat="false" ht="15" hidden="false" customHeight="true" outlineLevel="0" collapsed="false"/>
    <row r="20059" customFormat="false" ht="15" hidden="false" customHeight="true" outlineLevel="0" collapsed="false"/>
    <row r="20060" customFormat="false" ht="15" hidden="false" customHeight="true" outlineLevel="0" collapsed="false"/>
    <row r="20061" customFormat="false" ht="15" hidden="false" customHeight="true" outlineLevel="0" collapsed="false"/>
    <row r="20062" customFormat="false" ht="15" hidden="false" customHeight="true" outlineLevel="0" collapsed="false"/>
    <row r="20063" customFormat="false" ht="15" hidden="false" customHeight="true" outlineLevel="0" collapsed="false"/>
    <row r="20064" customFormat="false" ht="15" hidden="false" customHeight="true" outlineLevel="0" collapsed="false"/>
    <row r="20065" customFormat="false" ht="15" hidden="false" customHeight="true" outlineLevel="0" collapsed="false"/>
    <row r="20066" customFormat="false" ht="15" hidden="false" customHeight="true" outlineLevel="0" collapsed="false"/>
    <row r="20067" customFormat="false" ht="15" hidden="false" customHeight="true" outlineLevel="0" collapsed="false"/>
    <row r="20068" customFormat="false" ht="15" hidden="false" customHeight="true" outlineLevel="0" collapsed="false"/>
    <row r="20069" customFormat="false" ht="15" hidden="false" customHeight="true" outlineLevel="0" collapsed="false"/>
    <row r="20070" customFormat="false" ht="15" hidden="false" customHeight="true" outlineLevel="0" collapsed="false"/>
    <row r="20071" customFormat="false" ht="15" hidden="false" customHeight="true" outlineLevel="0" collapsed="false"/>
    <row r="20072" customFormat="false" ht="15" hidden="false" customHeight="true" outlineLevel="0" collapsed="false"/>
    <row r="20073" customFormat="false" ht="15" hidden="false" customHeight="true" outlineLevel="0" collapsed="false"/>
    <row r="20074" customFormat="false" ht="15" hidden="false" customHeight="true" outlineLevel="0" collapsed="false"/>
    <row r="20075" customFormat="false" ht="15" hidden="false" customHeight="true" outlineLevel="0" collapsed="false"/>
    <row r="20076" customFormat="false" ht="15" hidden="false" customHeight="true" outlineLevel="0" collapsed="false"/>
    <row r="20077" customFormat="false" ht="15" hidden="false" customHeight="true" outlineLevel="0" collapsed="false"/>
    <row r="20078" customFormat="false" ht="15" hidden="false" customHeight="true" outlineLevel="0" collapsed="false"/>
    <row r="20079" customFormat="false" ht="15" hidden="false" customHeight="true" outlineLevel="0" collapsed="false"/>
    <row r="20080" customFormat="false" ht="15" hidden="false" customHeight="true" outlineLevel="0" collapsed="false"/>
    <row r="20081" customFormat="false" ht="15" hidden="false" customHeight="true" outlineLevel="0" collapsed="false"/>
    <row r="20082" customFormat="false" ht="15" hidden="false" customHeight="true" outlineLevel="0" collapsed="false"/>
    <row r="20083" customFormat="false" ht="15" hidden="false" customHeight="true" outlineLevel="0" collapsed="false"/>
    <row r="20084" customFormat="false" ht="15" hidden="false" customHeight="true" outlineLevel="0" collapsed="false"/>
    <row r="20085" customFormat="false" ht="15" hidden="false" customHeight="true" outlineLevel="0" collapsed="false"/>
    <row r="20086" customFormat="false" ht="15" hidden="false" customHeight="true" outlineLevel="0" collapsed="false"/>
    <row r="20087" customFormat="false" ht="15" hidden="false" customHeight="true" outlineLevel="0" collapsed="false"/>
    <row r="20088" customFormat="false" ht="15" hidden="false" customHeight="true" outlineLevel="0" collapsed="false"/>
    <row r="20089" customFormat="false" ht="15" hidden="false" customHeight="true" outlineLevel="0" collapsed="false"/>
    <row r="20090" customFormat="false" ht="15" hidden="false" customHeight="true" outlineLevel="0" collapsed="false"/>
    <row r="20091" customFormat="false" ht="15" hidden="false" customHeight="true" outlineLevel="0" collapsed="false"/>
    <row r="20092" customFormat="false" ht="15" hidden="false" customHeight="true" outlineLevel="0" collapsed="false"/>
    <row r="20093" customFormat="false" ht="15" hidden="false" customHeight="true" outlineLevel="0" collapsed="false"/>
    <row r="20094" customFormat="false" ht="15" hidden="false" customHeight="true" outlineLevel="0" collapsed="false"/>
    <row r="20095" customFormat="false" ht="15" hidden="false" customHeight="true" outlineLevel="0" collapsed="false"/>
    <row r="20096" customFormat="false" ht="15" hidden="false" customHeight="true" outlineLevel="0" collapsed="false"/>
    <row r="20097" customFormat="false" ht="15" hidden="false" customHeight="true" outlineLevel="0" collapsed="false"/>
    <row r="20098" customFormat="false" ht="15" hidden="false" customHeight="true" outlineLevel="0" collapsed="false"/>
    <row r="20099" customFormat="false" ht="15" hidden="false" customHeight="true" outlineLevel="0" collapsed="false"/>
    <row r="20100" customFormat="false" ht="15" hidden="false" customHeight="true" outlineLevel="0" collapsed="false"/>
    <row r="20101" customFormat="false" ht="15" hidden="false" customHeight="true" outlineLevel="0" collapsed="false"/>
    <row r="20102" customFormat="false" ht="15" hidden="false" customHeight="true" outlineLevel="0" collapsed="false"/>
    <row r="20103" customFormat="false" ht="15" hidden="false" customHeight="true" outlineLevel="0" collapsed="false"/>
    <row r="20104" customFormat="false" ht="15" hidden="false" customHeight="true" outlineLevel="0" collapsed="false"/>
    <row r="20105" customFormat="false" ht="15" hidden="false" customHeight="true" outlineLevel="0" collapsed="false"/>
    <row r="20106" customFormat="false" ht="15" hidden="false" customHeight="true" outlineLevel="0" collapsed="false"/>
    <row r="20107" customFormat="false" ht="15" hidden="false" customHeight="true" outlineLevel="0" collapsed="false"/>
    <row r="20108" customFormat="false" ht="15" hidden="false" customHeight="true" outlineLevel="0" collapsed="false"/>
    <row r="20109" customFormat="false" ht="15" hidden="false" customHeight="true" outlineLevel="0" collapsed="false"/>
    <row r="20110" customFormat="false" ht="15" hidden="false" customHeight="true" outlineLevel="0" collapsed="false"/>
    <row r="20111" customFormat="false" ht="15" hidden="false" customHeight="true" outlineLevel="0" collapsed="false"/>
    <row r="20112" customFormat="false" ht="15" hidden="false" customHeight="true" outlineLevel="0" collapsed="false"/>
    <row r="20113" customFormat="false" ht="15" hidden="false" customHeight="true" outlineLevel="0" collapsed="false"/>
    <row r="20114" customFormat="false" ht="15" hidden="false" customHeight="true" outlineLevel="0" collapsed="false"/>
    <row r="20115" customFormat="false" ht="15" hidden="false" customHeight="true" outlineLevel="0" collapsed="false"/>
    <row r="20116" customFormat="false" ht="15" hidden="false" customHeight="true" outlineLevel="0" collapsed="false"/>
    <row r="20117" customFormat="false" ht="15" hidden="false" customHeight="true" outlineLevel="0" collapsed="false"/>
    <row r="20118" customFormat="false" ht="15" hidden="false" customHeight="true" outlineLevel="0" collapsed="false"/>
    <row r="20119" customFormat="false" ht="15" hidden="false" customHeight="true" outlineLevel="0" collapsed="false"/>
    <row r="20120" customFormat="false" ht="15" hidden="false" customHeight="true" outlineLevel="0" collapsed="false"/>
    <row r="20121" customFormat="false" ht="15" hidden="false" customHeight="true" outlineLevel="0" collapsed="false"/>
    <row r="20122" customFormat="false" ht="15" hidden="false" customHeight="true" outlineLevel="0" collapsed="false"/>
    <row r="20123" customFormat="false" ht="15" hidden="false" customHeight="true" outlineLevel="0" collapsed="false"/>
    <row r="20124" customFormat="false" ht="15" hidden="false" customHeight="true" outlineLevel="0" collapsed="false"/>
    <row r="20125" customFormat="false" ht="15" hidden="false" customHeight="true" outlineLevel="0" collapsed="false"/>
    <row r="20126" customFormat="false" ht="15" hidden="false" customHeight="true" outlineLevel="0" collapsed="false"/>
    <row r="20127" customFormat="false" ht="15" hidden="false" customHeight="true" outlineLevel="0" collapsed="false"/>
    <row r="20128" customFormat="false" ht="15" hidden="false" customHeight="true" outlineLevel="0" collapsed="false"/>
    <row r="20129" customFormat="false" ht="15" hidden="false" customHeight="true" outlineLevel="0" collapsed="false"/>
    <row r="20130" customFormat="false" ht="15" hidden="false" customHeight="true" outlineLevel="0" collapsed="false"/>
    <row r="20131" customFormat="false" ht="15" hidden="false" customHeight="true" outlineLevel="0" collapsed="false"/>
    <row r="20132" customFormat="false" ht="15" hidden="false" customHeight="true" outlineLevel="0" collapsed="false"/>
    <row r="20133" customFormat="false" ht="15" hidden="false" customHeight="true" outlineLevel="0" collapsed="false"/>
    <row r="20134" customFormat="false" ht="15" hidden="false" customHeight="true" outlineLevel="0" collapsed="false"/>
    <row r="20135" customFormat="false" ht="15" hidden="false" customHeight="true" outlineLevel="0" collapsed="false"/>
    <row r="20136" customFormat="false" ht="15" hidden="false" customHeight="true" outlineLevel="0" collapsed="false"/>
    <row r="20137" customFormat="false" ht="15" hidden="false" customHeight="true" outlineLevel="0" collapsed="false"/>
    <row r="20138" customFormat="false" ht="15" hidden="false" customHeight="true" outlineLevel="0" collapsed="false"/>
    <row r="20139" customFormat="false" ht="15" hidden="false" customHeight="true" outlineLevel="0" collapsed="false"/>
    <row r="20140" customFormat="false" ht="15" hidden="false" customHeight="true" outlineLevel="0" collapsed="false"/>
    <row r="20141" customFormat="false" ht="15" hidden="false" customHeight="true" outlineLevel="0" collapsed="false"/>
    <row r="20142" customFormat="false" ht="15" hidden="false" customHeight="true" outlineLevel="0" collapsed="false"/>
    <row r="20143" customFormat="false" ht="15" hidden="false" customHeight="true" outlineLevel="0" collapsed="false"/>
    <row r="20144" customFormat="false" ht="15" hidden="false" customHeight="true" outlineLevel="0" collapsed="false"/>
    <row r="20145" customFormat="false" ht="15" hidden="false" customHeight="true" outlineLevel="0" collapsed="false"/>
    <row r="20146" customFormat="false" ht="15" hidden="false" customHeight="true" outlineLevel="0" collapsed="false"/>
    <row r="20147" customFormat="false" ht="15" hidden="false" customHeight="true" outlineLevel="0" collapsed="false"/>
    <row r="20148" customFormat="false" ht="15" hidden="false" customHeight="true" outlineLevel="0" collapsed="false"/>
    <row r="20149" customFormat="false" ht="15" hidden="false" customHeight="true" outlineLevel="0" collapsed="false"/>
    <row r="20150" customFormat="false" ht="15" hidden="false" customHeight="true" outlineLevel="0" collapsed="false"/>
    <row r="20151" customFormat="false" ht="15" hidden="false" customHeight="true" outlineLevel="0" collapsed="false"/>
    <row r="20152" customFormat="false" ht="15" hidden="false" customHeight="true" outlineLevel="0" collapsed="false"/>
    <row r="20153" customFormat="false" ht="15" hidden="false" customHeight="true" outlineLevel="0" collapsed="false"/>
    <row r="20154" customFormat="false" ht="15" hidden="false" customHeight="true" outlineLevel="0" collapsed="false"/>
    <row r="20155" customFormat="false" ht="15" hidden="false" customHeight="true" outlineLevel="0" collapsed="false"/>
    <row r="20156" customFormat="false" ht="15" hidden="false" customHeight="true" outlineLevel="0" collapsed="false"/>
    <row r="20157" customFormat="false" ht="15" hidden="false" customHeight="true" outlineLevel="0" collapsed="false"/>
    <row r="20158" customFormat="false" ht="15" hidden="false" customHeight="true" outlineLevel="0" collapsed="false"/>
    <row r="20159" customFormat="false" ht="15" hidden="false" customHeight="true" outlineLevel="0" collapsed="false"/>
    <row r="20160" customFormat="false" ht="15" hidden="false" customHeight="true" outlineLevel="0" collapsed="false"/>
    <row r="20161" customFormat="false" ht="15" hidden="false" customHeight="true" outlineLevel="0" collapsed="false"/>
    <row r="20162" customFormat="false" ht="15" hidden="false" customHeight="true" outlineLevel="0" collapsed="false"/>
    <row r="20163" customFormat="false" ht="15" hidden="false" customHeight="true" outlineLevel="0" collapsed="false"/>
    <row r="20164" customFormat="false" ht="15" hidden="false" customHeight="true" outlineLevel="0" collapsed="false"/>
    <row r="20165" customFormat="false" ht="15" hidden="false" customHeight="true" outlineLevel="0" collapsed="false"/>
    <row r="20166" customFormat="false" ht="15" hidden="false" customHeight="true" outlineLevel="0" collapsed="false"/>
    <row r="20167" customFormat="false" ht="15" hidden="false" customHeight="true" outlineLevel="0" collapsed="false"/>
    <row r="20168" customFormat="false" ht="15" hidden="false" customHeight="true" outlineLevel="0" collapsed="false"/>
    <row r="20169" customFormat="false" ht="15" hidden="false" customHeight="true" outlineLevel="0" collapsed="false"/>
    <row r="20170" customFormat="false" ht="15" hidden="false" customHeight="true" outlineLevel="0" collapsed="false"/>
    <row r="20171" customFormat="false" ht="15" hidden="false" customHeight="true" outlineLevel="0" collapsed="false"/>
    <row r="20172" customFormat="false" ht="15" hidden="false" customHeight="true" outlineLevel="0" collapsed="false"/>
    <row r="20173" customFormat="false" ht="15" hidden="false" customHeight="true" outlineLevel="0" collapsed="false"/>
    <row r="20174" customFormat="false" ht="15" hidden="false" customHeight="true" outlineLevel="0" collapsed="false"/>
    <row r="20175" customFormat="false" ht="15" hidden="false" customHeight="true" outlineLevel="0" collapsed="false"/>
    <row r="20176" customFormat="false" ht="15" hidden="false" customHeight="true" outlineLevel="0" collapsed="false"/>
    <row r="20177" customFormat="false" ht="15" hidden="false" customHeight="true" outlineLevel="0" collapsed="false"/>
    <row r="20178" customFormat="false" ht="15" hidden="false" customHeight="true" outlineLevel="0" collapsed="false"/>
    <row r="20179" customFormat="false" ht="15" hidden="false" customHeight="true" outlineLevel="0" collapsed="false"/>
    <row r="20180" customFormat="false" ht="15" hidden="false" customHeight="true" outlineLevel="0" collapsed="false"/>
    <row r="20181" customFormat="false" ht="15" hidden="false" customHeight="true" outlineLevel="0" collapsed="false"/>
    <row r="20182" customFormat="false" ht="15" hidden="false" customHeight="true" outlineLevel="0" collapsed="false"/>
    <row r="20183" customFormat="false" ht="15" hidden="false" customHeight="true" outlineLevel="0" collapsed="false"/>
    <row r="20184" customFormat="false" ht="15" hidden="false" customHeight="true" outlineLevel="0" collapsed="false"/>
    <row r="20185" customFormat="false" ht="15" hidden="false" customHeight="true" outlineLevel="0" collapsed="false"/>
    <row r="20186" customFormat="false" ht="15" hidden="false" customHeight="true" outlineLevel="0" collapsed="false"/>
    <row r="20187" customFormat="false" ht="15" hidden="false" customHeight="true" outlineLevel="0" collapsed="false"/>
    <row r="20188" customFormat="false" ht="15" hidden="false" customHeight="true" outlineLevel="0" collapsed="false"/>
    <row r="20189" customFormat="false" ht="15" hidden="false" customHeight="true" outlineLevel="0" collapsed="false"/>
    <row r="20190" customFormat="false" ht="15" hidden="false" customHeight="true" outlineLevel="0" collapsed="false"/>
    <row r="20191" customFormat="false" ht="15" hidden="false" customHeight="true" outlineLevel="0" collapsed="false"/>
    <row r="20192" customFormat="false" ht="15" hidden="false" customHeight="true" outlineLevel="0" collapsed="false"/>
    <row r="20193" customFormat="false" ht="15" hidden="false" customHeight="true" outlineLevel="0" collapsed="false"/>
    <row r="20194" customFormat="false" ht="15" hidden="false" customHeight="true" outlineLevel="0" collapsed="false"/>
    <row r="20195" customFormat="false" ht="15" hidden="false" customHeight="true" outlineLevel="0" collapsed="false"/>
    <row r="20196" customFormat="false" ht="15" hidden="false" customHeight="true" outlineLevel="0" collapsed="false"/>
    <row r="20197" customFormat="false" ht="15" hidden="false" customHeight="true" outlineLevel="0" collapsed="false"/>
    <row r="20198" customFormat="false" ht="15" hidden="false" customHeight="true" outlineLevel="0" collapsed="false"/>
    <row r="20199" customFormat="false" ht="15" hidden="false" customHeight="true" outlineLevel="0" collapsed="false"/>
    <row r="20200" customFormat="false" ht="15" hidden="false" customHeight="true" outlineLevel="0" collapsed="false"/>
    <row r="20201" customFormat="false" ht="15" hidden="false" customHeight="true" outlineLevel="0" collapsed="false"/>
    <row r="20202" customFormat="false" ht="15" hidden="false" customHeight="true" outlineLevel="0" collapsed="false"/>
    <row r="20203" customFormat="false" ht="15" hidden="false" customHeight="true" outlineLevel="0" collapsed="false"/>
    <row r="20204" customFormat="false" ht="15" hidden="false" customHeight="true" outlineLevel="0" collapsed="false"/>
    <row r="20205" customFormat="false" ht="15" hidden="false" customHeight="true" outlineLevel="0" collapsed="false"/>
    <row r="20206" customFormat="false" ht="15" hidden="false" customHeight="true" outlineLevel="0" collapsed="false"/>
    <row r="20207" customFormat="false" ht="15" hidden="false" customHeight="true" outlineLevel="0" collapsed="false"/>
    <row r="20208" customFormat="false" ht="15" hidden="false" customHeight="true" outlineLevel="0" collapsed="false"/>
    <row r="20209" customFormat="false" ht="15" hidden="false" customHeight="true" outlineLevel="0" collapsed="false"/>
    <row r="20210" customFormat="false" ht="15" hidden="false" customHeight="true" outlineLevel="0" collapsed="false"/>
    <row r="20211" customFormat="false" ht="15" hidden="false" customHeight="true" outlineLevel="0" collapsed="false"/>
    <row r="20212" customFormat="false" ht="15" hidden="false" customHeight="true" outlineLevel="0" collapsed="false"/>
    <row r="20213" customFormat="false" ht="15" hidden="false" customHeight="true" outlineLevel="0" collapsed="false"/>
    <row r="20214" customFormat="false" ht="15" hidden="false" customHeight="true" outlineLevel="0" collapsed="false"/>
    <row r="20215" customFormat="false" ht="15" hidden="false" customHeight="true" outlineLevel="0" collapsed="false"/>
    <row r="20216" customFormat="false" ht="15" hidden="false" customHeight="true" outlineLevel="0" collapsed="false"/>
    <row r="20217" customFormat="false" ht="15" hidden="false" customHeight="true" outlineLevel="0" collapsed="false"/>
    <row r="20218" customFormat="false" ht="15" hidden="false" customHeight="true" outlineLevel="0" collapsed="false"/>
    <row r="20219" customFormat="false" ht="15" hidden="false" customHeight="true" outlineLevel="0" collapsed="false"/>
    <row r="20220" customFormat="false" ht="15" hidden="false" customHeight="true" outlineLevel="0" collapsed="false"/>
    <row r="20221" customFormat="false" ht="15" hidden="false" customHeight="true" outlineLevel="0" collapsed="false"/>
    <row r="20222" customFormat="false" ht="15" hidden="false" customHeight="true" outlineLevel="0" collapsed="false"/>
    <row r="20223" customFormat="false" ht="15" hidden="false" customHeight="true" outlineLevel="0" collapsed="false"/>
    <row r="20224" customFormat="false" ht="15" hidden="false" customHeight="true" outlineLevel="0" collapsed="false"/>
    <row r="20225" customFormat="false" ht="15" hidden="false" customHeight="true" outlineLevel="0" collapsed="false"/>
    <row r="20226" customFormat="false" ht="15" hidden="false" customHeight="true" outlineLevel="0" collapsed="false"/>
    <row r="20227" customFormat="false" ht="15" hidden="false" customHeight="true" outlineLevel="0" collapsed="false"/>
    <row r="20228" customFormat="false" ht="15" hidden="false" customHeight="true" outlineLevel="0" collapsed="false"/>
    <row r="20229" customFormat="false" ht="15" hidden="false" customHeight="true" outlineLevel="0" collapsed="false"/>
    <row r="20230" customFormat="false" ht="15" hidden="false" customHeight="true" outlineLevel="0" collapsed="false"/>
    <row r="20231" customFormat="false" ht="15" hidden="false" customHeight="true" outlineLevel="0" collapsed="false"/>
    <row r="20232" customFormat="false" ht="15" hidden="false" customHeight="true" outlineLevel="0" collapsed="false"/>
    <row r="20233" customFormat="false" ht="15" hidden="false" customHeight="true" outlineLevel="0" collapsed="false"/>
    <row r="20234" customFormat="false" ht="15" hidden="false" customHeight="true" outlineLevel="0" collapsed="false"/>
    <row r="20235" customFormat="false" ht="15" hidden="false" customHeight="true" outlineLevel="0" collapsed="false"/>
    <row r="20236" customFormat="false" ht="15" hidden="false" customHeight="true" outlineLevel="0" collapsed="false"/>
    <row r="20237" customFormat="false" ht="15" hidden="false" customHeight="true" outlineLevel="0" collapsed="false"/>
    <row r="20238" customFormat="false" ht="15" hidden="false" customHeight="true" outlineLevel="0" collapsed="false"/>
    <row r="20239" customFormat="false" ht="15" hidden="false" customHeight="true" outlineLevel="0" collapsed="false"/>
    <row r="20240" customFormat="false" ht="15" hidden="false" customHeight="true" outlineLevel="0" collapsed="false"/>
    <row r="20241" customFormat="false" ht="15" hidden="false" customHeight="true" outlineLevel="0" collapsed="false"/>
    <row r="20242" customFormat="false" ht="15" hidden="false" customHeight="true" outlineLevel="0" collapsed="false"/>
    <row r="20243" customFormat="false" ht="15" hidden="false" customHeight="true" outlineLevel="0" collapsed="false"/>
    <row r="20244" customFormat="false" ht="15" hidden="false" customHeight="true" outlineLevel="0" collapsed="false"/>
    <row r="20245" customFormat="false" ht="15" hidden="false" customHeight="true" outlineLevel="0" collapsed="false"/>
    <row r="20246" customFormat="false" ht="15" hidden="false" customHeight="true" outlineLevel="0" collapsed="false"/>
    <row r="20247" customFormat="false" ht="15" hidden="false" customHeight="true" outlineLevel="0" collapsed="false"/>
    <row r="20248" customFormat="false" ht="15" hidden="false" customHeight="true" outlineLevel="0" collapsed="false"/>
    <row r="20249" customFormat="false" ht="15" hidden="false" customHeight="true" outlineLevel="0" collapsed="false"/>
    <row r="20250" customFormat="false" ht="15" hidden="false" customHeight="true" outlineLevel="0" collapsed="false"/>
    <row r="20251" customFormat="false" ht="15" hidden="false" customHeight="true" outlineLevel="0" collapsed="false"/>
    <row r="20252" customFormat="false" ht="15" hidden="false" customHeight="true" outlineLevel="0" collapsed="false"/>
    <row r="20253" customFormat="false" ht="15" hidden="false" customHeight="true" outlineLevel="0" collapsed="false"/>
    <row r="20254" customFormat="false" ht="15" hidden="false" customHeight="true" outlineLevel="0" collapsed="false"/>
    <row r="20255" customFormat="false" ht="15" hidden="false" customHeight="true" outlineLevel="0" collapsed="false"/>
    <row r="20256" customFormat="false" ht="15" hidden="false" customHeight="true" outlineLevel="0" collapsed="false"/>
    <row r="20257" customFormat="false" ht="15" hidden="false" customHeight="true" outlineLevel="0" collapsed="false"/>
    <row r="20258" customFormat="false" ht="15" hidden="false" customHeight="true" outlineLevel="0" collapsed="false"/>
    <row r="20259" customFormat="false" ht="15" hidden="false" customHeight="true" outlineLevel="0" collapsed="false"/>
    <row r="20260" customFormat="false" ht="15" hidden="false" customHeight="true" outlineLevel="0" collapsed="false"/>
    <row r="20261" customFormat="false" ht="15" hidden="false" customHeight="true" outlineLevel="0" collapsed="false"/>
    <row r="20262" customFormat="false" ht="15" hidden="false" customHeight="true" outlineLevel="0" collapsed="false"/>
    <row r="20263" customFormat="false" ht="15" hidden="false" customHeight="true" outlineLevel="0" collapsed="false"/>
    <row r="20264" customFormat="false" ht="15" hidden="false" customHeight="true" outlineLevel="0" collapsed="false"/>
    <row r="20265" customFormat="false" ht="15" hidden="false" customHeight="true" outlineLevel="0" collapsed="false"/>
    <row r="20266" customFormat="false" ht="15" hidden="false" customHeight="true" outlineLevel="0" collapsed="false"/>
    <row r="20267" customFormat="false" ht="15" hidden="false" customHeight="true" outlineLevel="0" collapsed="false"/>
    <row r="20268" customFormat="false" ht="15" hidden="false" customHeight="true" outlineLevel="0" collapsed="false"/>
    <row r="20269" customFormat="false" ht="15" hidden="false" customHeight="true" outlineLevel="0" collapsed="false"/>
    <row r="20270" customFormat="false" ht="15" hidden="false" customHeight="true" outlineLevel="0" collapsed="false"/>
    <row r="20271" customFormat="false" ht="15" hidden="false" customHeight="true" outlineLevel="0" collapsed="false"/>
    <row r="20272" customFormat="false" ht="15" hidden="false" customHeight="true" outlineLevel="0" collapsed="false"/>
    <row r="20273" customFormat="false" ht="15" hidden="false" customHeight="true" outlineLevel="0" collapsed="false"/>
    <row r="20274" customFormat="false" ht="15" hidden="false" customHeight="true" outlineLevel="0" collapsed="false"/>
    <row r="20275" customFormat="false" ht="15" hidden="false" customHeight="true" outlineLevel="0" collapsed="false"/>
    <row r="20276" customFormat="false" ht="15" hidden="false" customHeight="true" outlineLevel="0" collapsed="false"/>
    <row r="20277" customFormat="false" ht="15" hidden="false" customHeight="true" outlineLevel="0" collapsed="false"/>
    <row r="20278" customFormat="false" ht="15" hidden="false" customHeight="true" outlineLevel="0" collapsed="false"/>
    <row r="20279" customFormat="false" ht="15" hidden="false" customHeight="true" outlineLevel="0" collapsed="false"/>
    <row r="20280" customFormat="false" ht="15" hidden="false" customHeight="true" outlineLevel="0" collapsed="false"/>
    <row r="20281" customFormat="false" ht="15" hidden="false" customHeight="true" outlineLevel="0" collapsed="false"/>
    <row r="20282" customFormat="false" ht="15" hidden="false" customHeight="true" outlineLevel="0" collapsed="false"/>
    <row r="20283" customFormat="false" ht="15" hidden="false" customHeight="true" outlineLevel="0" collapsed="false"/>
    <row r="20284" customFormat="false" ht="15" hidden="false" customHeight="true" outlineLevel="0" collapsed="false"/>
    <row r="20285" customFormat="false" ht="15" hidden="false" customHeight="true" outlineLevel="0" collapsed="false"/>
    <row r="20286" customFormat="false" ht="15" hidden="false" customHeight="true" outlineLevel="0" collapsed="false"/>
    <row r="20287" customFormat="false" ht="15" hidden="false" customHeight="true" outlineLevel="0" collapsed="false"/>
    <row r="20288" customFormat="false" ht="15" hidden="false" customHeight="true" outlineLevel="0" collapsed="false"/>
    <row r="20289" customFormat="false" ht="15" hidden="false" customHeight="true" outlineLevel="0" collapsed="false"/>
    <row r="20290" customFormat="false" ht="15" hidden="false" customHeight="true" outlineLevel="0" collapsed="false"/>
    <row r="20291" customFormat="false" ht="15" hidden="false" customHeight="true" outlineLevel="0" collapsed="false"/>
    <row r="20292" customFormat="false" ht="15" hidden="false" customHeight="true" outlineLevel="0" collapsed="false"/>
    <row r="20293" customFormat="false" ht="15" hidden="false" customHeight="true" outlineLevel="0" collapsed="false"/>
    <row r="20294" customFormat="false" ht="15" hidden="false" customHeight="true" outlineLevel="0" collapsed="false"/>
    <row r="20295" customFormat="false" ht="15" hidden="false" customHeight="true" outlineLevel="0" collapsed="false"/>
    <row r="20296" customFormat="false" ht="15" hidden="false" customHeight="true" outlineLevel="0" collapsed="false"/>
    <row r="20297" customFormat="false" ht="15" hidden="false" customHeight="true" outlineLevel="0" collapsed="false"/>
    <row r="20298" customFormat="false" ht="15" hidden="false" customHeight="true" outlineLevel="0" collapsed="false"/>
    <row r="20299" customFormat="false" ht="15" hidden="false" customHeight="true" outlineLevel="0" collapsed="false"/>
    <row r="20300" customFormat="false" ht="15" hidden="false" customHeight="true" outlineLevel="0" collapsed="false"/>
    <row r="20301" customFormat="false" ht="15" hidden="false" customHeight="true" outlineLevel="0" collapsed="false"/>
    <row r="20302" customFormat="false" ht="15" hidden="false" customHeight="true" outlineLevel="0" collapsed="false"/>
    <row r="20303" customFormat="false" ht="15" hidden="false" customHeight="true" outlineLevel="0" collapsed="false"/>
    <row r="20304" customFormat="false" ht="15" hidden="false" customHeight="true" outlineLevel="0" collapsed="false"/>
    <row r="20305" customFormat="false" ht="15" hidden="false" customHeight="true" outlineLevel="0" collapsed="false"/>
    <row r="20306" customFormat="false" ht="15" hidden="false" customHeight="true" outlineLevel="0" collapsed="false"/>
    <row r="20307" customFormat="false" ht="15" hidden="false" customHeight="true" outlineLevel="0" collapsed="false"/>
    <row r="20308" customFormat="false" ht="15" hidden="false" customHeight="true" outlineLevel="0" collapsed="false"/>
    <row r="20309" customFormat="false" ht="15" hidden="false" customHeight="true" outlineLevel="0" collapsed="false"/>
    <row r="20310" customFormat="false" ht="15" hidden="false" customHeight="true" outlineLevel="0" collapsed="false"/>
    <row r="20311" customFormat="false" ht="15" hidden="false" customHeight="true" outlineLevel="0" collapsed="false"/>
    <row r="20312" customFormat="false" ht="15" hidden="false" customHeight="true" outlineLevel="0" collapsed="false"/>
    <row r="20313" customFormat="false" ht="15" hidden="false" customHeight="true" outlineLevel="0" collapsed="false"/>
    <row r="20314" customFormat="false" ht="15" hidden="false" customHeight="true" outlineLevel="0" collapsed="false"/>
    <row r="20315" customFormat="false" ht="15" hidden="false" customHeight="true" outlineLevel="0" collapsed="false"/>
    <row r="20316" customFormat="false" ht="15" hidden="false" customHeight="true" outlineLevel="0" collapsed="false"/>
    <row r="20317" customFormat="false" ht="15" hidden="false" customHeight="true" outlineLevel="0" collapsed="false"/>
    <row r="20318" customFormat="false" ht="15" hidden="false" customHeight="true" outlineLevel="0" collapsed="false"/>
    <row r="20319" customFormat="false" ht="15" hidden="false" customHeight="true" outlineLevel="0" collapsed="false"/>
    <row r="20320" customFormat="false" ht="15" hidden="false" customHeight="true" outlineLevel="0" collapsed="false"/>
    <row r="20321" customFormat="false" ht="15" hidden="false" customHeight="true" outlineLevel="0" collapsed="false"/>
    <row r="20322" customFormat="false" ht="15" hidden="false" customHeight="true" outlineLevel="0" collapsed="false"/>
    <row r="20323" customFormat="false" ht="15" hidden="false" customHeight="true" outlineLevel="0" collapsed="false"/>
    <row r="20324" customFormat="false" ht="15" hidden="false" customHeight="true" outlineLevel="0" collapsed="false"/>
    <row r="20325" customFormat="false" ht="15" hidden="false" customHeight="true" outlineLevel="0" collapsed="false"/>
    <row r="20326" customFormat="false" ht="15" hidden="false" customHeight="true" outlineLevel="0" collapsed="false"/>
    <row r="20327" customFormat="false" ht="15" hidden="false" customHeight="true" outlineLevel="0" collapsed="false"/>
    <row r="20328" customFormat="false" ht="15" hidden="false" customHeight="true" outlineLevel="0" collapsed="false"/>
    <row r="20329" customFormat="false" ht="15" hidden="false" customHeight="true" outlineLevel="0" collapsed="false"/>
    <row r="20330" customFormat="false" ht="15" hidden="false" customHeight="true" outlineLevel="0" collapsed="false"/>
    <row r="20331" customFormat="false" ht="15" hidden="false" customHeight="true" outlineLevel="0" collapsed="false"/>
    <row r="20332" customFormat="false" ht="15" hidden="false" customHeight="true" outlineLevel="0" collapsed="false"/>
    <row r="20333" customFormat="false" ht="15" hidden="false" customHeight="true" outlineLevel="0" collapsed="false"/>
    <row r="20334" customFormat="false" ht="15" hidden="false" customHeight="true" outlineLevel="0" collapsed="false"/>
    <row r="20335" customFormat="false" ht="15" hidden="false" customHeight="true" outlineLevel="0" collapsed="false"/>
    <row r="20336" customFormat="false" ht="15" hidden="false" customHeight="true" outlineLevel="0" collapsed="false"/>
    <row r="20337" customFormat="false" ht="15" hidden="false" customHeight="true" outlineLevel="0" collapsed="false"/>
    <row r="20338" customFormat="false" ht="15" hidden="false" customHeight="true" outlineLevel="0" collapsed="false"/>
    <row r="20339" customFormat="false" ht="15" hidden="false" customHeight="true" outlineLevel="0" collapsed="false"/>
    <row r="20340" customFormat="false" ht="15" hidden="false" customHeight="true" outlineLevel="0" collapsed="false"/>
    <row r="20341" customFormat="false" ht="15" hidden="false" customHeight="true" outlineLevel="0" collapsed="false"/>
    <row r="20342" customFormat="false" ht="15" hidden="false" customHeight="true" outlineLevel="0" collapsed="false"/>
    <row r="20343" customFormat="false" ht="15" hidden="false" customHeight="true" outlineLevel="0" collapsed="false"/>
    <row r="20344" customFormat="false" ht="15" hidden="false" customHeight="true" outlineLevel="0" collapsed="false"/>
    <row r="20345" customFormat="false" ht="15" hidden="false" customHeight="true" outlineLevel="0" collapsed="false"/>
    <row r="20346" customFormat="false" ht="15" hidden="false" customHeight="true" outlineLevel="0" collapsed="false"/>
    <row r="20347" customFormat="false" ht="15" hidden="false" customHeight="true" outlineLevel="0" collapsed="false"/>
    <row r="20348" customFormat="false" ht="15" hidden="false" customHeight="true" outlineLevel="0" collapsed="false"/>
    <row r="20349" customFormat="false" ht="15" hidden="false" customHeight="true" outlineLevel="0" collapsed="false"/>
    <row r="20350" customFormat="false" ht="15" hidden="false" customHeight="true" outlineLevel="0" collapsed="false"/>
    <row r="20351" customFormat="false" ht="15" hidden="false" customHeight="true" outlineLevel="0" collapsed="false"/>
    <row r="20352" customFormat="false" ht="15" hidden="false" customHeight="true" outlineLevel="0" collapsed="false"/>
    <row r="20353" customFormat="false" ht="15" hidden="false" customHeight="true" outlineLevel="0" collapsed="false"/>
    <row r="20354" customFormat="false" ht="15" hidden="false" customHeight="true" outlineLevel="0" collapsed="false"/>
    <row r="20355" customFormat="false" ht="15" hidden="false" customHeight="true" outlineLevel="0" collapsed="false"/>
    <row r="20356" customFormat="false" ht="15" hidden="false" customHeight="true" outlineLevel="0" collapsed="false"/>
    <row r="20357" customFormat="false" ht="15" hidden="false" customHeight="true" outlineLevel="0" collapsed="false"/>
    <row r="20358" customFormat="false" ht="15" hidden="false" customHeight="true" outlineLevel="0" collapsed="false"/>
    <row r="20359" customFormat="false" ht="15" hidden="false" customHeight="true" outlineLevel="0" collapsed="false"/>
    <row r="20360" customFormat="false" ht="15" hidden="false" customHeight="true" outlineLevel="0" collapsed="false"/>
    <row r="20361" customFormat="false" ht="15" hidden="false" customHeight="true" outlineLevel="0" collapsed="false"/>
    <row r="20362" customFormat="false" ht="15" hidden="false" customHeight="true" outlineLevel="0" collapsed="false"/>
    <row r="20363" customFormat="false" ht="15" hidden="false" customHeight="true" outlineLevel="0" collapsed="false"/>
    <row r="20364" customFormat="false" ht="15" hidden="false" customHeight="true" outlineLevel="0" collapsed="false"/>
    <row r="20365" customFormat="false" ht="15" hidden="false" customHeight="true" outlineLevel="0" collapsed="false"/>
    <row r="20366" customFormat="false" ht="15" hidden="false" customHeight="true" outlineLevel="0" collapsed="false"/>
    <row r="20367" customFormat="false" ht="15" hidden="false" customHeight="true" outlineLevel="0" collapsed="false"/>
    <row r="20368" customFormat="false" ht="15" hidden="false" customHeight="true" outlineLevel="0" collapsed="false"/>
    <row r="20369" customFormat="false" ht="15" hidden="false" customHeight="true" outlineLevel="0" collapsed="false"/>
    <row r="20370" customFormat="false" ht="15" hidden="false" customHeight="true" outlineLevel="0" collapsed="false"/>
    <row r="20371" customFormat="false" ht="15" hidden="false" customHeight="true" outlineLevel="0" collapsed="false"/>
    <row r="20372" customFormat="false" ht="15" hidden="false" customHeight="true" outlineLevel="0" collapsed="false"/>
    <row r="20373" customFormat="false" ht="15" hidden="false" customHeight="true" outlineLevel="0" collapsed="false"/>
    <row r="20374" customFormat="false" ht="15" hidden="false" customHeight="true" outlineLevel="0" collapsed="false"/>
    <row r="20375" customFormat="false" ht="15" hidden="false" customHeight="true" outlineLevel="0" collapsed="false"/>
    <row r="20376" customFormat="false" ht="15" hidden="false" customHeight="true" outlineLevel="0" collapsed="false"/>
    <row r="20377" customFormat="false" ht="15" hidden="false" customHeight="true" outlineLevel="0" collapsed="false"/>
    <row r="20378" customFormat="false" ht="15" hidden="false" customHeight="true" outlineLevel="0" collapsed="false"/>
    <row r="20379" customFormat="false" ht="15" hidden="false" customHeight="true" outlineLevel="0" collapsed="false"/>
    <row r="20380" customFormat="false" ht="15" hidden="false" customHeight="true" outlineLevel="0" collapsed="false"/>
    <row r="20381" customFormat="false" ht="15" hidden="false" customHeight="true" outlineLevel="0" collapsed="false"/>
    <row r="20382" customFormat="false" ht="15" hidden="false" customHeight="true" outlineLevel="0" collapsed="false"/>
    <row r="20383" customFormat="false" ht="15" hidden="false" customHeight="true" outlineLevel="0" collapsed="false"/>
    <row r="20384" customFormat="false" ht="15" hidden="false" customHeight="true" outlineLevel="0" collapsed="false"/>
    <row r="20385" customFormat="false" ht="15" hidden="false" customHeight="true" outlineLevel="0" collapsed="false"/>
    <row r="20386" customFormat="false" ht="15" hidden="false" customHeight="true" outlineLevel="0" collapsed="false"/>
    <row r="20387" customFormat="false" ht="15" hidden="false" customHeight="true" outlineLevel="0" collapsed="false"/>
    <row r="20388" customFormat="false" ht="15" hidden="false" customHeight="true" outlineLevel="0" collapsed="false"/>
    <row r="20389" customFormat="false" ht="15" hidden="false" customHeight="true" outlineLevel="0" collapsed="false"/>
    <row r="20390" customFormat="false" ht="15" hidden="false" customHeight="true" outlineLevel="0" collapsed="false"/>
    <row r="20391" customFormat="false" ht="15" hidden="false" customHeight="true" outlineLevel="0" collapsed="false"/>
    <row r="20392" customFormat="false" ht="15" hidden="false" customHeight="true" outlineLevel="0" collapsed="false"/>
    <row r="20393" customFormat="false" ht="15" hidden="false" customHeight="true" outlineLevel="0" collapsed="false"/>
    <row r="20394" customFormat="false" ht="15" hidden="false" customHeight="true" outlineLevel="0" collapsed="false"/>
    <row r="20395" customFormat="false" ht="15" hidden="false" customHeight="true" outlineLevel="0" collapsed="false"/>
    <row r="20396" customFormat="false" ht="15" hidden="false" customHeight="true" outlineLevel="0" collapsed="false"/>
    <row r="20397" customFormat="false" ht="15" hidden="false" customHeight="true" outlineLevel="0" collapsed="false"/>
    <row r="20398" customFormat="false" ht="15" hidden="false" customHeight="true" outlineLevel="0" collapsed="false"/>
    <row r="20399" customFormat="false" ht="15" hidden="false" customHeight="true" outlineLevel="0" collapsed="false"/>
    <row r="20400" customFormat="false" ht="15" hidden="false" customHeight="true" outlineLevel="0" collapsed="false"/>
    <row r="20401" customFormat="false" ht="15" hidden="false" customHeight="true" outlineLevel="0" collapsed="false"/>
    <row r="20402" customFormat="false" ht="15" hidden="false" customHeight="true" outlineLevel="0" collapsed="false"/>
    <row r="20403" customFormat="false" ht="15" hidden="false" customHeight="true" outlineLevel="0" collapsed="false"/>
    <row r="20404" customFormat="false" ht="15" hidden="false" customHeight="true" outlineLevel="0" collapsed="false"/>
    <row r="20405" customFormat="false" ht="15" hidden="false" customHeight="true" outlineLevel="0" collapsed="false"/>
    <row r="20406" customFormat="false" ht="15" hidden="false" customHeight="true" outlineLevel="0" collapsed="false"/>
    <row r="20407" customFormat="false" ht="15" hidden="false" customHeight="true" outlineLevel="0" collapsed="false"/>
    <row r="20408" customFormat="false" ht="15" hidden="false" customHeight="true" outlineLevel="0" collapsed="false"/>
    <row r="20409" customFormat="false" ht="15" hidden="false" customHeight="true" outlineLevel="0" collapsed="false"/>
    <row r="20410" customFormat="false" ht="15" hidden="false" customHeight="true" outlineLevel="0" collapsed="false"/>
    <row r="20411" customFormat="false" ht="15" hidden="false" customHeight="true" outlineLevel="0" collapsed="false"/>
    <row r="20412" customFormat="false" ht="15" hidden="false" customHeight="true" outlineLevel="0" collapsed="false"/>
    <row r="20413" customFormat="false" ht="15" hidden="false" customHeight="true" outlineLevel="0" collapsed="false"/>
    <row r="20414" customFormat="false" ht="15" hidden="false" customHeight="true" outlineLevel="0" collapsed="false"/>
    <row r="20415" customFormat="false" ht="15" hidden="false" customHeight="true" outlineLevel="0" collapsed="false"/>
    <row r="20416" customFormat="false" ht="15" hidden="false" customHeight="true" outlineLevel="0" collapsed="false"/>
    <row r="20417" customFormat="false" ht="15" hidden="false" customHeight="true" outlineLevel="0" collapsed="false"/>
    <row r="20418" customFormat="false" ht="15" hidden="false" customHeight="true" outlineLevel="0" collapsed="false"/>
    <row r="20419" customFormat="false" ht="15" hidden="false" customHeight="true" outlineLevel="0" collapsed="false"/>
    <row r="20420" customFormat="false" ht="15" hidden="false" customHeight="true" outlineLevel="0" collapsed="false"/>
    <row r="20421" customFormat="false" ht="15" hidden="false" customHeight="true" outlineLevel="0" collapsed="false"/>
    <row r="20422" customFormat="false" ht="15" hidden="false" customHeight="true" outlineLevel="0" collapsed="false"/>
    <row r="20423" customFormat="false" ht="15" hidden="false" customHeight="true" outlineLevel="0" collapsed="false"/>
    <row r="20424" customFormat="false" ht="15" hidden="false" customHeight="true" outlineLevel="0" collapsed="false"/>
    <row r="20425" customFormat="false" ht="15" hidden="false" customHeight="true" outlineLevel="0" collapsed="false"/>
    <row r="20426" customFormat="false" ht="15" hidden="false" customHeight="true" outlineLevel="0" collapsed="false"/>
    <row r="20427" customFormat="false" ht="15" hidden="false" customHeight="true" outlineLevel="0" collapsed="false"/>
    <row r="20428" customFormat="false" ht="15" hidden="false" customHeight="true" outlineLevel="0" collapsed="false"/>
    <row r="20429" customFormat="false" ht="15" hidden="false" customHeight="true" outlineLevel="0" collapsed="false"/>
    <row r="20430" customFormat="false" ht="15" hidden="false" customHeight="true" outlineLevel="0" collapsed="false"/>
    <row r="20431" customFormat="false" ht="15" hidden="false" customHeight="true" outlineLevel="0" collapsed="false"/>
    <row r="20432" customFormat="false" ht="15" hidden="false" customHeight="true" outlineLevel="0" collapsed="false"/>
    <row r="20433" customFormat="false" ht="15" hidden="false" customHeight="true" outlineLevel="0" collapsed="false"/>
    <row r="20434" customFormat="false" ht="15" hidden="false" customHeight="true" outlineLevel="0" collapsed="false"/>
    <row r="20435" customFormat="false" ht="15" hidden="false" customHeight="true" outlineLevel="0" collapsed="false"/>
    <row r="20436" customFormat="false" ht="15" hidden="false" customHeight="true" outlineLevel="0" collapsed="false"/>
    <row r="20437" customFormat="false" ht="15" hidden="false" customHeight="true" outlineLevel="0" collapsed="false"/>
    <row r="20438" customFormat="false" ht="15" hidden="false" customHeight="true" outlineLevel="0" collapsed="false"/>
    <row r="20439" customFormat="false" ht="15" hidden="false" customHeight="true" outlineLevel="0" collapsed="false"/>
    <row r="20440" customFormat="false" ht="15" hidden="false" customHeight="true" outlineLevel="0" collapsed="false"/>
    <row r="20441" customFormat="false" ht="15" hidden="false" customHeight="true" outlineLevel="0" collapsed="false"/>
    <row r="20442" customFormat="false" ht="15" hidden="false" customHeight="true" outlineLevel="0" collapsed="false"/>
    <row r="20443" customFormat="false" ht="15" hidden="false" customHeight="true" outlineLevel="0" collapsed="false"/>
    <row r="20444" customFormat="false" ht="15" hidden="false" customHeight="true" outlineLevel="0" collapsed="false"/>
    <row r="20445" customFormat="false" ht="15" hidden="false" customHeight="true" outlineLevel="0" collapsed="false"/>
    <row r="20446" customFormat="false" ht="15" hidden="false" customHeight="true" outlineLevel="0" collapsed="false"/>
    <row r="20447" customFormat="false" ht="15" hidden="false" customHeight="true" outlineLevel="0" collapsed="false"/>
    <row r="20448" customFormat="false" ht="15" hidden="false" customHeight="true" outlineLevel="0" collapsed="false"/>
    <row r="20449" customFormat="false" ht="15" hidden="false" customHeight="true" outlineLevel="0" collapsed="false"/>
    <row r="20450" customFormat="false" ht="15" hidden="false" customHeight="true" outlineLevel="0" collapsed="false"/>
    <row r="20451" customFormat="false" ht="15" hidden="false" customHeight="true" outlineLevel="0" collapsed="false"/>
    <row r="20452" customFormat="false" ht="15" hidden="false" customHeight="true" outlineLevel="0" collapsed="false"/>
    <row r="20453" customFormat="false" ht="15" hidden="false" customHeight="true" outlineLevel="0" collapsed="false"/>
    <row r="20454" customFormat="false" ht="15" hidden="false" customHeight="true" outlineLevel="0" collapsed="false"/>
    <row r="20455" customFormat="false" ht="15" hidden="false" customHeight="true" outlineLevel="0" collapsed="false"/>
    <row r="20456" customFormat="false" ht="15" hidden="false" customHeight="true" outlineLevel="0" collapsed="false"/>
    <row r="20457" customFormat="false" ht="15" hidden="false" customHeight="true" outlineLevel="0" collapsed="false"/>
    <row r="20458" customFormat="false" ht="15" hidden="false" customHeight="true" outlineLevel="0" collapsed="false"/>
    <row r="20459" customFormat="false" ht="15" hidden="false" customHeight="true" outlineLevel="0" collapsed="false"/>
    <row r="20460" customFormat="false" ht="15" hidden="false" customHeight="true" outlineLevel="0" collapsed="false"/>
    <row r="20461" customFormat="false" ht="15" hidden="false" customHeight="true" outlineLevel="0" collapsed="false"/>
    <row r="20462" customFormat="false" ht="15" hidden="false" customHeight="true" outlineLevel="0" collapsed="false"/>
    <row r="20463" customFormat="false" ht="15" hidden="false" customHeight="true" outlineLevel="0" collapsed="false"/>
    <row r="20464" customFormat="false" ht="15" hidden="false" customHeight="true" outlineLevel="0" collapsed="false"/>
    <row r="20465" customFormat="false" ht="15" hidden="false" customHeight="true" outlineLevel="0" collapsed="false"/>
    <row r="20466" customFormat="false" ht="15" hidden="false" customHeight="true" outlineLevel="0" collapsed="false"/>
    <row r="20467" customFormat="false" ht="15" hidden="false" customHeight="true" outlineLevel="0" collapsed="false"/>
    <row r="20468" customFormat="false" ht="15" hidden="false" customHeight="true" outlineLevel="0" collapsed="false"/>
    <row r="20469" customFormat="false" ht="15" hidden="false" customHeight="true" outlineLevel="0" collapsed="false"/>
    <row r="20470" customFormat="false" ht="15" hidden="false" customHeight="true" outlineLevel="0" collapsed="false"/>
    <row r="20471" customFormat="false" ht="15" hidden="false" customHeight="true" outlineLevel="0" collapsed="false"/>
    <row r="20472" customFormat="false" ht="15" hidden="false" customHeight="true" outlineLevel="0" collapsed="false"/>
    <row r="20473" customFormat="false" ht="15" hidden="false" customHeight="true" outlineLevel="0" collapsed="false"/>
    <row r="20474" customFormat="false" ht="15" hidden="false" customHeight="true" outlineLevel="0" collapsed="false"/>
    <row r="20475" customFormat="false" ht="15" hidden="false" customHeight="true" outlineLevel="0" collapsed="false"/>
    <row r="20476" customFormat="false" ht="15" hidden="false" customHeight="true" outlineLevel="0" collapsed="false"/>
    <row r="20477" customFormat="false" ht="15" hidden="false" customHeight="true" outlineLevel="0" collapsed="false"/>
    <row r="20478" customFormat="false" ht="15" hidden="false" customHeight="true" outlineLevel="0" collapsed="false"/>
    <row r="20479" customFormat="false" ht="15" hidden="false" customHeight="true" outlineLevel="0" collapsed="false"/>
    <row r="20480" customFormat="false" ht="15" hidden="false" customHeight="true" outlineLevel="0" collapsed="false"/>
    <row r="20481" customFormat="false" ht="15" hidden="false" customHeight="true" outlineLevel="0" collapsed="false"/>
    <row r="20482" customFormat="false" ht="15" hidden="false" customHeight="true" outlineLevel="0" collapsed="false"/>
    <row r="20483" customFormat="false" ht="15" hidden="false" customHeight="true" outlineLevel="0" collapsed="false"/>
    <row r="20484" customFormat="false" ht="15" hidden="false" customHeight="true" outlineLevel="0" collapsed="false"/>
    <row r="20485" customFormat="false" ht="15" hidden="false" customHeight="true" outlineLevel="0" collapsed="false"/>
    <row r="20486" customFormat="false" ht="15" hidden="false" customHeight="true" outlineLevel="0" collapsed="false"/>
    <row r="20487" customFormat="false" ht="15" hidden="false" customHeight="true" outlineLevel="0" collapsed="false"/>
    <row r="20488" customFormat="false" ht="15" hidden="false" customHeight="true" outlineLevel="0" collapsed="false"/>
    <row r="20489" customFormat="false" ht="15" hidden="false" customHeight="true" outlineLevel="0" collapsed="false"/>
    <row r="20490" customFormat="false" ht="15" hidden="false" customHeight="true" outlineLevel="0" collapsed="false"/>
    <row r="20491" customFormat="false" ht="15" hidden="false" customHeight="true" outlineLevel="0" collapsed="false"/>
    <row r="20492" customFormat="false" ht="15" hidden="false" customHeight="true" outlineLevel="0" collapsed="false"/>
    <row r="20493" customFormat="false" ht="15" hidden="false" customHeight="true" outlineLevel="0" collapsed="false"/>
    <row r="20494" customFormat="false" ht="15" hidden="false" customHeight="true" outlineLevel="0" collapsed="false"/>
    <row r="20495" customFormat="false" ht="15" hidden="false" customHeight="true" outlineLevel="0" collapsed="false"/>
    <row r="20496" customFormat="false" ht="15" hidden="false" customHeight="true" outlineLevel="0" collapsed="false"/>
    <row r="20497" customFormat="false" ht="15" hidden="false" customHeight="true" outlineLevel="0" collapsed="false"/>
    <row r="20498" customFormat="false" ht="15" hidden="false" customHeight="true" outlineLevel="0" collapsed="false"/>
    <row r="20499" customFormat="false" ht="15" hidden="false" customHeight="true" outlineLevel="0" collapsed="false"/>
    <row r="20500" customFormat="false" ht="15" hidden="false" customHeight="true" outlineLevel="0" collapsed="false"/>
    <row r="20501" customFormat="false" ht="15" hidden="false" customHeight="true" outlineLevel="0" collapsed="false"/>
    <row r="20502" customFormat="false" ht="15" hidden="false" customHeight="true" outlineLevel="0" collapsed="false"/>
    <row r="20503" customFormat="false" ht="15" hidden="false" customHeight="true" outlineLevel="0" collapsed="false"/>
    <row r="20504" customFormat="false" ht="15" hidden="false" customHeight="true" outlineLevel="0" collapsed="false"/>
    <row r="20505" customFormat="false" ht="15" hidden="false" customHeight="true" outlineLevel="0" collapsed="false"/>
    <row r="20506" customFormat="false" ht="15" hidden="false" customHeight="true" outlineLevel="0" collapsed="false"/>
    <row r="20507" customFormat="false" ht="15" hidden="false" customHeight="true" outlineLevel="0" collapsed="false"/>
    <row r="20508" customFormat="false" ht="15" hidden="false" customHeight="true" outlineLevel="0" collapsed="false"/>
    <row r="20509" customFormat="false" ht="15" hidden="false" customHeight="true" outlineLevel="0" collapsed="false"/>
    <row r="20510" customFormat="false" ht="15" hidden="false" customHeight="true" outlineLevel="0" collapsed="false"/>
    <row r="20511" customFormat="false" ht="15" hidden="false" customHeight="true" outlineLevel="0" collapsed="false"/>
    <row r="20512" customFormat="false" ht="15" hidden="false" customHeight="true" outlineLevel="0" collapsed="false"/>
    <row r="20513" customFormat="false" ht="15" hidden="false" customHeight="true" outlineLevel="0" collapsed="false"/>
    <row r="20514" customFormat="false" ht="15" hidden="false" customHeight="true" outlineLevel="0" collapsed="false"/>
    <row r="20515" customFormat="false" ht="15" hidden="false" customHeight="true" outlineLevel="0" collapsed="false"/>
    <row r="20516" customFormat="false" ht="15" hidden="false" customHeight="true" outlineLevel="0" collapsed="false"/>
    <row r="20517" customFormat="false" ht="15" hidden="false" customHeight="true" outlineLevel="0" collapsed="false"/>
    <row r="20518" customFormat="false" ht="15" hidden="false" customHeight="true" outlineLevel="0" collapsed="false"/>
    <row r="20519" customFormat="false" ht="15" hidden="false" customHeight="true" outlineLevel="0" collapsed="false"/>
    <row r="20520" customFormat="false" ht="15" hidden="false" customHeight="true" outlineLevel="0" collapsed="false"/>
    <row r="20521" customFormat="false" ht="15" hidden="false" customHeight="true" outlineLevel="0" collapsed="false"/>
    <row r="20522" customFormat="false" ht="15" hidden="false" customHeight="true" outlineLevel="0" collapsed="false"/>
    <row r="20523" customFormat="false" ht="15" hidden="false" customHeight="true" outlineLevel="0" collapsed="false"/>
    <row r="20524" customFormat="false" ht="15" hidden="false" customHeight="true" outlineLevel="0" collapsed="false"/>
    <row r="20525" customFormat="false" ht="15" hidden="false" customHeight="true" outlineLevel="0" collapsed="false"/>
    <row r="20526" customFormat="false" ht="15" hidden="false" customHeight="true" outlineLevel="0" collapsed="false"/>
    <row r="20527" customFormat="false" ht="15" hidden="false" customHeight="true" outlineLevel="0" collapsed="false"/>
    <row r="20528" customFormat="false" ht="15" hidden="false" customHeight="true" outlineLevel="0" collapsed="false"/>
    <row r="20529" customFormat="false" ht="15" hidden="false" customHeight="true" outlineLevel="0" collapsed="false"/>
    <row r="20530" customFormat="false" ht="15" hidden="false" customHeight="true" outlineLevel="0" collapsed="false"/>
    <row r="20531" customFormat="false" ht="15" hidden="false" customHeight="true" outlineLevel="0" collapsed="false"/>
    <row r="20532" customFormat="false" ht="15" hidden="false" customHeight="true" outlineLevel="0" collapsed="false"/>
    <row r="20533" customFormat="false" ht="15" hidden="false" customHeight="true" outlineLevel="0" collapsed="false"/>
    <row r="20534" customFormat="false" ht="15" hidden="false" customHeight="true" outlineLevel="0" collapsed="false"/>
    <row r="20535" customFormat="false" ht="15" hidden="false" customHeight="true" outlineLevel="0" collapsed="false"/>
    <row r="20536" customFormat="false" ht="15" hidden="false" customHeight="true" outlineLevel="0" collapsed="false"/>
    <row r="20537" customFormat="false" ht="15" hidden="false" customHeight="true" outlineLevel="0" collapsed="false"/>
    <row r="20538" customFormat="false" ht="15" hidden="false" customHeight="true" outlineLevel="0" collapsed="false"/>
    <row r="20539" customFormat="false" ht="15" hidden="false" customHeight="true" outlineLevel="0" collapsed="false"/>
    <row r="20540" customFormat="false" ht="15" hidden="false" customHeight="true" outlineLevel="0" collapsed="false"/>
    <row r="20541" customFormat="false" ht="15" hidden="false" customHeight="true" outlineLevel="0" collapsed="false"/>
    <row r="20542" customFormat="false" ht="15" hidden="false" customHeight="true" outlineLevel="0" collapsed="false"/>
    <row r="20543" customFormat="false" ht="15" hidden="false" customHeight="true" outlineLevel="0" collapsed="false"/>
    <row r="20544" customFormat="false" ht="15" hidden="false" customHeight="true" outlineLevel="0" collapsed="false"/>
    <row r="20545" customFormat="false" ht="15" hidden="false" customHeight="true" outlineLevel="0" collapsed="false"/>
    <row r="20546" customFormat="false" ht="15" hidden="false" customHeight="true" outlineLevel="0" collapsed="false"/>
    <row r="20547" customFormat="false" ht="15" hidden="false" customHeight="true" outlineLevel="0" collapsed="false"/>
    <row r="20548" customFormat="false" ht="15" hidden="false" customHeight="true" outlineLevel="0" collapsed="false"/>
    <row r="20549" customFormat="false" ht="15" hidden="false" customHeight="true" outlineLevel="0" collapsed="false"/>
    <row r="20550" customFormat="false" ht="15" hidden="false" customHeight="true" outlineLevel="0" collapsed="false"/>
    <row r="20551" customFormat="false" ht="15" hidden="false" customHeight="true" outlineLevel="0" collapsed="false"/>
    <row r="20552" customFormat="false" ht="15" hidden="false" customHeight="true" outlineLevel="0" collapsed="false"/>
    <row r="20553" customFormat="false" ht="15" hidden="false" customHeight="true" outlineLevel="0" collapsed="false"/>
    <row r="20554" customFormat="false" ht="15" hidden="false" customHeight="true" outlineLevel="0" collapsed="false"/>
    <row r="20555" customFormat="false" ht="15" hidden="false" customHeight="true" outlineLevel="0" collapsed="false"/>
    <row r="20556" customFormat="false" ht="15" hidden="false" customHeight="true" outlineLevel="0" collapsed="false"/>
    <row r="20557" customFormat="false" ht="15" hidden="false" customHeight="true" outlineLevel="0" collapsed="false"/>
    <row r="20558" customFormat="false" ht="15" hidden="false" customHeight="true" outlineLevel="0" collapsed="false"/>
    <row r="20559" customFormat="false" ht="15" hidden="false" customHeight="true" outlineLevel="0" collapsed="false"/>
    <row r="20560" customFormat="false" ht="15" hidden="false" customHeight="true" outlineLevel="0" collapsed="false"/>
    <row r="20561" customFormat="false" ht="15" hidden="false" customHeight="true" outlineLevel="0" collapsed="false"/>
    <row r="20562" customFormat="false" ht="15" hidden="false" customHeight="true" outlineLevel="0" collapsed="false"/>
    <row r="20563" customFormat="false" ht="15" hidden="false" customHeight="true" outlineLevel="0" collapsed="false"/>
    <row r="20564" customFormat="false" ht="15" hidden="false" customHeight="true" outlineLevel="0" collapsed="false"/>
    <row r="20565" customFormat="false" ht="15" hidden="false" customHeight="true" outlineLevel="0" collapsed="false"/>
    <row r="20566" customFormat="false" ht="15" hidden="false" customHeight="true" outlineLevel="0" collapsed="false"/>
    <row r="20567" customFormat="false" ht="15" hidden="false" customHeight="true" outlineLevel="0" collapsed="false"/>
    <row r="20568" customFormat="false" ht="15" hidden="false" customHeight="true" outlineLevel="0" collapsed="false"/>
    <row r="20569" customFormat="false" ht="15" hidden="false" customHeight="true" outlineLevel="0" collapsed="false"/>
    <row r="20570" customFormat="false" ht="15" hidden="false" customHeight="true" outlineLevel="0" collapsed="false"/>
    <row r="20571" customFormat="false" ht="15" hidden="false" customHeight="true" outlineLevel="0" collapsed="false"/>
    <row r="20572" customFormat="false" ht="15" hidden="false" customHeight="true" outlineLevel="0" collapsed="false"/>
    <row r="20573" customFormat="false" ht="15" hidden="false" customHeight="true" outlineLevel="0" collapsed="false"/>
    <row r="20574" customFormat="false" ht="15" hidden="false" customHeight="true" outlineLevel="0" collapsed="false"/>
    <row r="20575" customFormat="false" ht="15" hidden="false" customHeight="true" outlineLevel="0" collapsed="false"/>
    <row r="20576" customFormat="false" ht="15" hidden="false" customHeight="true" outlineLevel="0" collapsed="false"/>
    <row r="20577" customFormat="false" ht="15" hidden="false" customHeight="true" outlineLevel="0" collapsed="false"/>
    <row r="20578" customFormat="false" ht="15" hidden="false" customHeight="true" outlineLevel="0" collapsed="false"/>
    <row r="20579" customFormat="false" ht="15" hidden="false" customHeight="true" outlineLevel="0" collapsed="false"/>
    <row r="20580" customFormat="false" ht="15" hidden="false" customHeight="true" outlineLevel="0" collapsed="false"/>
    <row r="20581" customFormat="false" ht="15" hidden="false" customHeight="true" outlineLevel="0" collapsed="false"/>
    <row r="20582" customFormat="false" ht="15" hidden="false" customHeight="true" outlineLevel="0" collapsed="false"/>
    <row r="20583" customFormat="false" ht="15" hidden="false" customHeight="true" outlineLevel="0" collapsed="false"/>
    <row r="20584" customFormat="false" ht="15" hidden="false" customHeight="true" outlineLevel="0" collapsed="false"/>
    <row r="20585" customFormat="false" ht="15" hidden="false" customHeight="true" outlineLevel="0" collapsed="false"/>
    <row r="20586" customFormat="false" ht="15" hidden="false" customHeight="true" outlineLevel="0" collapsed="false"/>
    <row r="20587" customFormat="false" ht="15" hidden="false" customHeight="true" outlineLevel="0" collapsed="false"/>
    <row r="20588" customFormat="false" ht="15" hidden="false" customHeight="true" outlineLevel="0" collapsed="false"/>
    <row r="20589" customFormat="false" ht="15" hidden="false" customHeight="true" outlineLevel="0" collapsed="false"/>
    <row r="20590" customFormat="false" ht="15" hidden="false" customHeight="true" outlineLevel="0" collapsed="false"/>
    <row r="20591" customFormat="false" ht="15" hidden="false" customHeight="true" outlineLevel="0" collapsed="false"/>
    <row r="20592" customFormat="false" ht="15" hidden="false" customHeight="true" outlineLevel="0" collapsed="false"/>
    <row r="20593" customFormat="false" ht="15" hidden="false" customHeight="true" outlineLevel="0" collapsed="false"/>
    <row r="20594" customFormat="false" ht="15" hidden="false" customHeight="true" outlineLevel="0" collapsed="false"/>
    <row r="20595" customFormat="false" ht="15" hidden="false" customHeight="true" outlineLevel="0" collapsed="false"/>
    <row r="20596" customFormat="false" ht="15" hidden="false" customHeight="true" outlineLevel="0" collapsed="false"/>
    <row r="20597" customFormat="false" ht="15" hidden="false" customHeight="true" outlineLevel="0" collapsed="false"/>
    <row r="20598" customFormat="false" ht="15" hidden="false" customHeight="true" outlineLevel="0" collapsed="false"/>
    <row r="20599" customFormat="false" ht="15" hidden="false" customHeight="true" outlineLevel="0" collapsed="false"/>
    <row r="20600" customFormat="false" ht="15" hidden="false" customHeight="true" outlineLevel="0" collapsed="false"/>
    <row r="20601" customFormat="false" ht="15" hidden="false" customHeight="true" outlineLevel="0" collapsed="false"/>
    <row r="20602" customFormat="false" ht="15" hidden="false" customHeight="true" outlineLevel="0" collapsed="false"/>
    <row r="20603" customFormat="false" ht="15" hidden="false" customHeight="true" outlineLevel="0" collapsed="false"/>
    <row r="20604" customFormat="false" ht="15" hidden="false" customHeight="true" outlineLevel="0" collapsed="false"/>
    <row r="20605" customFormat="false" ht="15" hidden="false" customHeight="true" outlineLevel="0" collapsed="false"/>
    <row r="20606" customFormat="false" ht="15" hidden="false" customHeight="true" outlineLevel="0" collapsed="false"/>
    <row r="20607" customFormat="false" ht="15" hidden="false" customHeight="true" outlineLevel="0" collapsed="false"/>
    <row r="20608" customFormat="false" ht="15" hidden="false" customHeight="true" outlineLevel="0" collapsed="false"/>
    <row r="20609" customFormat="false" ht="15" hidden="false" customHeight="true" outlineLevel="0" collapsed="false"/>
    <row r="20610" customFormat="false" ht="15" hidden="false" customHeight="true" outlineLevel="0" collapsed="false"/>
    <row r="20611" customFormat="false" ht="15" hidden="false" customHeight="true" outlineLevel="0" collapsed="false"/>
    <row r="20612" customFormat="false" ht="15" hidden="false" customHeight="true" outlineLevel="0" collapsed="false"/>
    <row r="20613" customFormat="false" ht="15" hidden="false" customHeight="true" outlineLevel="0" collapsed="false"/>
    <row r="20614" customFormat="false" ht="15" hidden="false" customHeight="true" outlineLevel="0" collapsed="false"/>
    <row r="20615" customFormat="false" ht="15" hidden="false" customHeight="true" outlineLevel="0" collapsed="false"/>
    <row r="20616" customFormat="false" ht="15" hidden="false" customHeight="true" outlineLevel="0" collapsed="false"/>
    <row r="20617" customFormat="false" ht="15" hidden="false" customHeight="true" outlineLevel="0" collapsed="false"/>
    <row r="20618" customFormat="false" ht="15" hidden="false" customHeight="true" outlineLevel="0" collapsed="false"/>
    <row r="20619" customFormat="false" ht="15" hidden="false" customHeight="true" outlineLevel="0" collapsed="false"/>
    <row r="20620" customFormat="false" ht="15" hidden="false" customHeight="true" outlineLevel="0" collapsed="false"/>
    <row r="20621" customFormat="false" ht="15" hidden="false" customHeight="true" outlineLevel="0" collapsed="false"/>
    <row r="20622" customFormat="false" ht="15" hidden="false" customHeight="true" outlineLevel="0" collapsed="false"/>
    <row r="20623" customFormat="false" ht="15" hidden="false" customHeight="true" outlineLevel="0" collapsed="false"/>
    <row r="20624" customFormat="false" ht="15" hidden="false" customHeight="true" outlineLevel="0" collapsed="false"/>
    <row r="20625" customFormat="false" ht="15" hidden="false" customHeight="true" outlineLevel="0" collapsed="false"/>
    <row r="20626" customFormat="false" ht="15" hidden="false" customHeight="true" outlineLevel="0" collapsed="false"/>
    <row r="20627" customFormat="false" ht="15" hidden="false" customHeight="true" outlineLevel="0" collapsed="false"/>
    <row r="20628" customFormat="false" ht="15" hidden="false" customHeight="true" outlineLevel="0" collapsed="false"/>
    <row r="20629" customFormat="false" ht="15" hidden="false" customHeight="true" outlineLevel="0" collapsed="false"/>
    <row r="20630" customFormat="false" ht="15" hidden="false" customHeight="true" outlineLevel="0" collapsed="false"/>
    <row r="20631" customFormat="false" ht="15" hidden="false" customHeight="true" outlineLevel="0" collapsed="false"/>
    <row r="20632" customFormat="false" ht="15" hidden="false" customHeight="true" outlineLevel="0" collapsed="false"/>
    <row r="20633" customFormat="false" ht="15" hidden="false" customHeight="true" outlineLevel="0" collapsed="false"/>
    <row r="20634" customFormat="false" ht="15" hidden="false" customHeight="true" outlineLevel="0" collapsed="false"/>
    <row r="20635" customFormat="false" ht="15" hidden="false" customHeight="true" outlineLevel="0" collapsed="false"/>
    <row r="20636" customFormat="false" ht="15" hidden="false" customHeight="true" outlineLevel="0" collapsed="false"/>
    <row r="20637" customFormat="false" ht="15" hidden="false" customHeight="true" outlineLevel="0" collapsed="false"/>
    <row r="20638" customFormat="false" ht="15" hidden="false" customHeight="true" outlineLevel="0" collapsed="false"/>
    <row r="20639" customFormat="false" ht="15" hidden="false" customHeight="true" outlineLevel="0" collapsed="false"/>
    <row r="20640" customFormat="false" ht="15" hidden="false" customHeight="true" outlineLevel="0" collapsed="false"/>
    <row r="20641" customFormat="false" ht="15" hidden="false" customHeight="true" outlineLevel="0" collapsed="false"/>
    <row r="20642" customFormat="false" ht="15" hidden="false" customHeight="true" outlineLevel="0" collapsed="false"/>
    <row r="20643" customFormat="false" ht="15" hidden="false" customHeight="true" outlineLevel="0" collapsed="false"/>
    <row r="20644" customFormat="false" ht="15" hidden="false" customHeight="true" outlineLevel="0" collapsed="false"/>
    <row r="20645" customFormat="false" ht="15" hidden="false" customHeight="true" outlineLevel="0" collapsed="false"/>
    <row r="20646" customFormat="false" ht="15" hidden="false" customHeight="true" outlineLevel="0" collapsed="false"/>
    <row r="20647" customFormat="false" ht="15" hidden="false" customHeight="true" outlineLevel="0" collapsed="false"/>
    <row r="20648" customFormat="false" ht="15" hidden="false" customHeight="true" outlineLevel="0" collapsed="false"/>
    <row r="20649" customFormat="false" ht="15" hidden="false" customHeight="true" outlineLevel="0" collapsed="false"/>
    <row r="20650" customFormat="false" ht="15" hidden="false" customHeight="true" outlineLevel="0" collapsed="false"/>
    <row r="20651" customFormat="false" ht="15" hidden="false" customHeight="true" outlineLevel="0" collapsed="false"/>
    <row r="20652" customFormat="false" ht="15" hidden="false" customHeight="true" outlineLevel="0" collapsed="false"/>
    <row r="20653" customFormat="false" ht="15" hidden="false" customHeight="true" outlineLevel="0" collapsed="false"/>
    <row r="20654" customFormat="false" ht="15" hidden="false" customHeight="true" outlineLevel="0" collapsed="false"/>
    <row r="20655" customFormat="false" ht="15" hidden="false" customHeight="true" outlineLevel="0" collapsed="false"/>
    <row r="20656" customFormat="false" ht="15" hidden="false" customHeight="true" outlineLevel="0" collapsed="false"/>
    <row r="20657" customFormat="false" ht="15" hidden="false" customHeight="true" outlineLevel="0" collapsed="false"/>
    <row r="20658" customFormat="false" ht="15" hidden="false" customHeight="true" outlineLevel="0" collapsed="false"/>
    <row r="20659" customFormat="false" ht="15" hidden="false" customHeight="true" outlineLevel="0" collapsed="false"/>
    <row r="20660" customFormat="false" ht="15" hidden="false" customHeight="true" outlineLevel="0" collapsed="false"/>
    <row r="20661" customFormat="false" ht="15" hidden="false" customHeight="true" outlineLevel="0" collapsed="false"/>
    <row r="20662" customFormat="false" ht="15" hidden="false" customHeight="true" outlineLevel="0" collapsed="false"/>
    <row r="20663" customFormat="false" ht="15" hidden="false" customHeight="true" outlineLevel="0" collapsed="false"/>
    <row r="20664" customFormat="false" ht="15" hidden="false" customHeight="true" outlineLevel="0" collapsed="false"/>
    <row r="20665" customFormat="false" ht="15" hidden="false" customHeight="true" outlineLevel="0" collapsed="false"/>
    <row r="20666" customFormat="false" ht="15" hidden="false" customHeight="true" outlineLevel="0" collapsed="false"/>
    <row r="20667" customFormat="false" ht="15" hidden="false" customHeight="true" outlineLevel="0" collapsed="false"/>
    <row r="20668" customFormat="false" ht="15" hidden="false" customHeight="true" outlineLevel="0" collapsed="false"/>
    <row r="20669" customFormat="false" ht="15" hidden="false" customHeight="true" outlineLevel="0" collapsed="false"/>
    <row r="20670" customFormat="false" ht="15" hidden="false" customHeight="true" outlineLevel="0" collapsed="false"/>
    <row r="20671" customFormat="false" ht="15" hidden="false" customHeight="true" outlineLevel="0" collapsed="false"/>
    <row r="20672" customFormat="false" ht="15" hidden="false" customHeight="true" outlineLevel="0" collapsed="false"/>
    <row r="20673" customFormat="false" ht="15" hidden="false" customHeight="true" outlineLevel="0" collapsed="false"/>
    <row r="20674" customFormat="false" ht="15" hidden="false" customHeight="true" outlineLevel="0" collapsed="false"/>
    <row r="20675" customFormat="false" ht="15" hidden="false" customHeight="true" outlineLevel="0" collapsed="false"/>
    <row r="20676" customFormat="false" ht="15" hidden="false" customHeight="true" outlineLevel="0" collapsed="false"/>
    <row r="20677" customFormat="false" ht="15" hidden="false" customHeight="true" outlineLevel="0" collapsed="false"/>
    <row r="20678" customFormat="false" ht="15" hidden="false" customHeight="true" outlineLevel="0" collapsed="false"/>
    <row r="20679" customFormat="false" ht="15" hidden="false" customHeight="true" outlineLevel="0" collapsed="false"/>
    <row r="20680" customFormat="false" ht="15" hidden="false" customHeight="true" outlineLevel="0" collapsed="false"/>
    <row r="20681" customFormat="false" ht="15" hidden="false" customHeight="true" outlineLevel="0" collapsed="false"/>
    <row r="20682" customFormat="false" ht="15" hidden="false" customHeight="true" outlineLevel="0" collapsed="false"/>
    <row r="20683" customFormat="false" ht="15" hidden="false" customHeight="true" outlineLevel="0" collapsed="false"/>
    <row r="20684" customFormat="false" ht="15" hidden="false" customHeight="true" outlineLevel="0" collapsed="false"/>
    <row r="20685" customFormat="false" ht="15" hidden="false" customHeight="true" outlineLevel="0" collapsed="false"/>
    <row r="20686" customFormat="false" ht="15" hidden="false" customHeight="true" outlineLevel="0" collapsed="false"/>
    <row r="20687" customFormat="false" ht="15" hidden="false" customHeight="true" outlineLevel="0" collapsed="false"/>
    <row r="20688" customFormat="false" ht="15" hidden="false" customHeight="true" outlineLevel="0" collapsed="false"/>
    <row r="20689" customFormat="false" ht="15" hidden="false" customHeight="true" outlineLevel="0" collapsed="false"/>
    <row r="20690" customFormat="false" ht="15" hidden="false" customHeight="true" outlineLevel="0" collapsed="false"/>
    <row r="20691" customFormat="false" ht="15" hidden="false" customHeight="true" outlineLevel="0" collapsed="false"/>
    <row r="20692" customFormat="false" ht="15" hidden="false" customHeight="true" outlineLevel="0" collapsed="false"/>
    <row r="20693" customFormat="false" ht="15" hidden="false" customHeight="true" outlineLevel="0" collapsed="false"/>
    <row r="20694" customFormat="false" ht="15" hidden="false" customHeight="true" outlineLevel="0" collapsed="false"/>
    <row r="20695" customFormat="false" ht="15" hidden="false" customHeight="true" outlineLevel="0" collapsed="false"/>
    <row r="20696" customFormat="false" ht="15" hidden="false" customHeight="true" outlineLevel="0" collapsed="false"/>
    <row r="20697" customFormat="false" ht="15" hidden="false" customHeight="true" outlineLevel="0" collapsed="false"/>
    <row r="20698" customFormat="false" ht="15" hidden="false" customHeight="true" outlineLevel="0" collapsed="false"/>
    <row r="20699" customFormat="false" ht="15" hidden="false" customHeight="true" outlineLevel="0" collapsed="false"/>
    <row r="20700" customFormat="false" ht="15" hidden="false" customHeight="true" outlineLevel="0" collapsed="false"/>
    <row r="20701" customFormat="false" ht="15" hidden="false" customHeight="true" outlineLevel="0" collapsed="false"/>
    <row r="20702" customFormat="false" ht="15" hidden="false" customHeight="true" outlineLevel="0" collapsed="false"/>
    <row r="20703" customFormat="false" ht="15" hidden="false" customHeight="true" outlineLevel="0" collapsed="false"/>
    <row r="20704" customFormat="false" ht="15" hidden="false" customHeight="true" outlineLevel="0" collapsed="false"/>
    <row r="20705" customFormat="false" ht="15" hidden="false" customHeight="true" outlineLevel="0" collapsed="false"/>
    <row r="20706" customFormat="false" ht="15" hidden="false" customHeight="true" outlineLevel="0" collapsed="false"/>
    <row r="20707" customFormat="false" ht="15" hidden="false" customHeight="true" outlineLevel="0" collapsed="false"/>
    <row r="20708" customFormat="false" ht="15" hidden="false" customHeight="true" outlineLevel="0" collapsed="false"/>
    <row r="20709" customFormat="false" ht="15" hidden="false" customHeight="true" outlineLevel="0" collapsed="false"/>
    <row r="20710" customFormat="false" ht="15" hidden="false" customHeight="true" outlineLevel="0" collapsed="false"/>
    <row r="20711" customFormat="false" ht="15" hidden="false" customHeight="true" outlineLevel="0" collapsed="false"/>
    <row r="20712" customFormat="false" ht="15" hidden="false" customHeight="true" outlineLevel="0" collapsed="false"/>
    <row r="20713" customFormat="false" ht="15" hidden="false" customHeight="true" outlineLevel="0" collapsed="false"/>
    <row r="20714" customFormat="false" ht="15" hidden="false" customHeight="true" outlineLevel="0" collapsed="false"/>
    <row r="20715" customFormat="false" ht="15" hidden="false" customHeight="true" outlineLevel="0" collapsed="false"/>
    <row r="20716" customFormat="false" ht="15" hidden="false" customHeight="true" outlineLevel="0" collapsed="false"/>
    <row r="20717" customFormat="false" ht="15" hidden="false" customHeight="true" outlineLevel="0" collapsed="false"/>
    <row r="20718" customFormat="false" ht="15" hidden="false" customHeight="true" outlineLevel="0" collapsed="false"/>
    <row r="20719" customFormat="false" ht="15" hidden="false" customHeight="true" outlineLevel="0" collapsed="false"/>
    <row r="20720" customFormat="false" ht="15" hidden="false" customHeight="true" outlineLevel="0" collapsed="false"/>
    <row r="20721" customFormat="false" ht="15" hidden="false" customHeight="true" outlineLevel="0" collapsed="false"/>
    <row r="20722" customFormat="false" ht="15" hidden="false" customHeight="true" outlineLevel="0" collapsed="false"/>
    <row r="20723" customFormat="false" ht="15" hidden="false" customHeight="true" outlineLevel="0" collapsed="false"/>
    <row r="20724" customFormat="false" ht="15" hidden="false" customHeight="true" outlineLevel="0" collapsed="false"/>
    <row r="20725" customFormat="false" ht="15" hidden="false" customHeight="true" outlineLevel="0" collapsed="false"/>
    <row r="20726" customFormat="false" ht="15" hidden="false" customHeight="true" outlineLevel="0" collapsed="false"/>
    <row r="20727" customFormat="false" ht="15" hidden="false" customHeight="true" outlineLevel="0" collapsed="false"/>
    <row r="20728" customFormat="false" ht="15" hidden="false" customHeight="true" outlineLevel="0" collapsed="false"/>
    <row r="20729" customFormat="false" ht="15" hidden="false" customHeight="true" outlineLevel="0" collapsed="false"/>
    <row r="20730" customFormat="false" ht="15" hidden="false" customHeight="true" outlineLevel="0" collapsed="false"/>
    <row r="20731" customFormat="false" ht="15" hidden="false" customHeight="true" outlineLevel="0" collapsed="false"/>
    <row r="20732" customFormat="false" ht="15" hidden="false" customHeight="true" outlineLevel="0" collapsed="false"/>
    <row r="20733" customFormat="false" ht="15" hidden="false" customHeight="true" outlineLevel="0" collapsed="false"/>
    <row r="20734" customFormat="false" ht="15" hidden="false" customHeight="true" outlineLevel="0" collapsed="false"/>
    <row r="20735" customFormat="false" ht="15" hidden="false" customHeight="true" outlineLevel="0" collapsed="false"/>
    <row r="20736" customFormat="false" ht="15" hidden="false" customHeight="true" outlineLevel="0" collapsed="false"/>
    <row r="20737" customFormat="false" ht="15" hidden="false" customHeight="true" outlineLevel="0" collapsed="false"/>
    <row r="20738" customFormat="false" ht="15" hidden="false" customHeight="true" outlineLevel="0" collapsed="false"/>
    <row r="20739" customFormat="false" ht="15" hidden="false" customHeight="true" outlineLevel="0" collapsed="false"/>
    <row r="20740" customFormat="false" ht="15" hidden="false" customHeight="true" outlineLevel="0" collapsed="false"/>
    <row r="20741" customFormat="false" ht="15" hidden="false" customHeight="true" outlineLevel="0" collapsed="false"/>
    <row r="20742" customFormat="false" ht="15" hidden="false" customHeight="true" outlineLevel="0" collapsed="false"/>
    <row r="20743" customFormat="false" ht="15" hidden="false" customHeight="true" outlineLevel="0" collapsed="false"/>
    <row r="20744" customFormat="false" ht="15" hidden="false" customHeight="true" outlineLevel="0" collapsed="false"/>
    <row r="20745" customFormat="false" ht="15" hidden="false" customHeight="true" outlineLevel="0" collapsed="false"/>
    <row r="20746" customFormat="false" ht="15" hidden="false" customHeight="true" outlineLevel="0" collapsed="false"/>
    <row r="20747" customFormat="false" ht="15" hidden="false" customHeight="true" outlineLevel="0" collapsed="false"/>
    <row r="20748" customFormat="false" ht="15" hidden="false" customHeight="true" outlineLevel="0" collapsed="false"/>
    <row r="20749" customFormat="false" ht="15" hidden="false" customHeight="true" outlineLevel="0" collapsed="false"/>
    <row r="20750" customFormat="false" ht="15" hidden="false" customHeight="true" outlineLevel="0" collapsed="false"/>
    <row r="20751" customFormat="false" ht="15" hidden="false" customHeight="true" outlineLevel="0" collapsed="false"/>
    <row r="20752" customFormat="false" ht="15" hidden="false" customHeight="true" outlineLevel="0" collapsed="false"/>
    <row r="20753" customFormat="false" ht="15" hidden="false" customHeight="true" outlineLevel="0" collapsed="false"/>
    <row r="20754" customFormat="false" ht="15" hidden="false" customHeight="true" outlineLevel="0" collapsed="false"/>
    <row r="20755" customFormat="false" ht="15" hidden="false" customHeight="true" outlineLevel="0" collapsed="false"/>
    <row r="20756" customFormat="false" ht="15" hidden="false" customHeight="true" outlineLevel="0" collapsed="false"/>
    <row r="20757" customFormat="false" ht="15" hidden="false" customHeight="true" outlineLevel="0" collapsed="false"/>
    <row r="20758" customFormat="false" ht="15" hidden="false" customHeight="true" outlineLevel="0" collapsed="false"/>
    <row r="20759" customFormat="false" ht="15" hidden="false" customHeight="true" outlineLevel="0" collapsed="false"/>
    <row r="20760" customFormat="false" ht="15" hidden="false" customHeight="true" outlineLevel="0" collapsed="false"/>
    <row r="20761" customFormat="false" ht="15" hidden="false" customHeight="true" outlineLevel="0" collapsed="false"/>
    <row r="20762" customFormat="false" ht="15" hidden="false" customHeight="true" outlineLevel="0" collapsed="false"/>
    <row r="20763" customFormat="false" ht="15" hidden="false" customHeight="true" outlineLevel="0" collapsed="false"/>
    <row r="20764" customFormat="false" ht="15" hidden="false" customHeight="true" outlineLevel="0" collapsed="false"/>
    <row r="20765" customFormat="false" ht="15" hidden="false" customHeight="true" outlineLevel="0" collapsed="false"/>
    <row r="20766" customFormat="false" ht="15" hidden="false" customHeight="true" outlineLevel="0" collapsed="false"/>
    <row r="20767" customFormat="false" ht="15" hidden="false" customHeight="true" outlineLevel="0" collapsed="false"/>
    <row r="20768" customFormat="false" ht="15" hidden="false" customHeight="true" outlineLevel="0" collapsed="false"/>
    <row r="20769" customFormat="false" ht="15" hidden="false" customHeight="true" outlineLevel="0" collapsed="false"/>
    <row r="20770" customFormat="false" ht="15" hidden="false" customHeight="true" outlineLevel="0" collapsed="false"/>
    <row r="20771" customFormat="false" ht="15" hidden="false" customHeight="true" outlineLevel="0" collapsed="false"/>
    <row r="20772" customFormat="false" ht="15" hidden="false" customHeight="true" outlineLevel="0" collapsed="false"/>
    <row r="20773" customFormat="false" ht="15" hidden="false" customHeight="true" outlineLevel="0" collapsed="false"/>
    <row r="20774" customFormat="false" ht="15" hidden="false" customHeight="true" outlineLevel="0" collapsed="false"/>
    <row r="20775" customFormat="false" ht="15" hidden="false" customHeight="true" outlineLevel="0" collapsed="false"/>
    <row r="20776" customFormat="false" ht="15" hidden="false" customHeight="true" outlineLevel="0" collapsed="false"/>
    <row r="20777" customFormat="false" ht="15" hidden="false" customHeight="true" outlineLevel="0" collapsed="false"/>
    <row r="20778" customFormat="false" ht="15" hidden="false" customHeight="true" outlineLevel="0" collapsed="false"/>
    <row r="20779" customFormat="false" ht="15" hidden="false" customHeight="true" outlineLevel="0" collapsed="false"/>
    <row r="20780" customFormat="false" ht="15" hidden="false" customHeight="true" outlineLevel="0" collapsed="false"/>
    <row r="20781" customFormat="false" ht="15" hidden="false" customHeight="true" outlineLevel="0" collapsed="false"/>
    <row r="20782" customFormat="false" ht="15" hidden="false" customHeight="true" outlineLevel="0" collapsed="false"/>
    <row r="20783" customFormat="false" ht="15" hidden="false" customHeight="true" outlineLevel="0" collapsed="false"/>
    <row r="20784" customFormat="false" ht="15" hidden="false" customHeight="true" outlineLevel="0" collapsed="false"/>
    <row r="20785" customFormat="false" ht="15" hidden="false" customHeight="true" outlineLevel="0" collapsed="false"/>
    <row r="20786" customFormat="false" ht="15" hidden="false" customHeight="true" outlineLevel="0" collapsed="false"/>
    <row r="20787" customFormat="false" ht="15" hidden="false" customHeight="true" outlineLevel="0" collapsed="false"/>
    <row r="20788" customFormat="false" ht="15" hidden="false" customHeight="true" outlineLevel="0" collapsed="false"/>
    <row r="20789" customFormat="false" ht="15" hidden="false" customHeight="true" outlineLevel="0" collapsed="false"/>
    <row r="20790" customFormat="false" ht="15" hidden="false" customHeight="true" outlineLevel="0" collapsed="false"/>
    <row r="20791" customFormat="false" ht="15" hidden="false" customHeight="true" outlineLevel="0" collapsed="false"/>
    <row r="20792" customFormat="false" ht="15" hidden="false" customHeight="true" outlineLevel="0" collapsed="false"/>
    <row r="20793" customFormat="false" ht="15" hidden="false" customHeight="true" outlineLevel="0" collapsed="false"/>
    <row r="20794" customFormat="false" ht="15" hidden="false" customHeight="true" outlineLevel="0" collapsed="false"/>
    <row r="20795" customFormat="false" ht="15" hidden="false" customHeight="true" outlineLevel="0" collapsed="false"/>
    <row r="20796" customFormat="false" ht="15" hidden="false" customHeight="true" outlineLevel="0" collapsed="false"/>
    <row r="20797" customFormat="false" ht="15" hidden="false" customHeight="true" outlineLevel="0" collapsed="false"/>
    <row r="20798" customFormat="false" ht="15" hidden="false" customHeight="true" outlineLevel="0" collapsed="false"/>
    <row r="20799" customFormat="false" ht="15" hidden="false" customHeight="true" outlineLevel="0" collapsed="false"/>
    <row r="20800" customFormat="false" ht="15" hidden="false" customHeight="true" outlineLevel="0" collapsed="false"/>
    <row r="20801" customFormat="false" ht="15" hidden="false" customHeight="true" outlineLevel="0" collapsed="false"/>
    <row r="20802" customFormat="false" ht="15" hidden="false" customHeight="true" outlineLevel="0" collapsed="false"/>
    <row r="20803" customFormat="false" ht="15" hidden="false" customHeight="true" outlineLevel="0" collapsed="false"/>
    <row r="20804" customFormat="false" ht="15" hidden="false" customHeight="true" outlineLevel="0" collapsed="false"/>
    <row r="20805" customFormat="false" ht="15" hidden="false" customHeight="true" outlineLevel="0" collapsed="false"/>
    <row r="20806" customFormat="false" ht="15" hidden="false" customHeight="true" outlineLevel="0" collapsed="false"/>
    <row r="20807" customFormat="false" ht="15" hidden="false" customHeight="true" outlineLevel="0" collapsed="false"/>
    <row r="20808" customFormat="false" ht="15" hidden="false" customHeight="true" outlineLevel="0" collapsed="false"/>
    <row r="20809" customFormat="false" ht="15" hidden="false" customHeight="true" outlineLevel="0" collapsed="false"/>
    <row r="20810" customFormat="false" ht="15" hidden="false" customHeight="true" outlineLevel="0" collapsed="false"/>
    <row r="20811" customFormat="false" ht="15" hidden="false" customHeight="true" outlineLevel="0" collapsed="false"/>
    <row r="20812" customFormat="false" ht="15" hidden="false" customHeight="true" outlineLevel="0" collapsed="false"/>
    <row r="20813" customFormat="false" ht="15" hidden="false" customHeight="true" outlineLevel="0" collapsed="false"/>
    <row r="20814" customFormat="false" ht="15" hidden="false" customHeight="true" outlineLevel="0" collapsed="false"/>
    <row r="20815" customFormat="false" ht="15" hidden="false" customHeight="true" outlineLevel="0" collapsed="false"/>
    <row r="20816" customFormat="false" ht="15" hidden="false" customHeight="true" outlineLevel="0" collapsed="false"/>
    <row r="20817" customFormat="false" ht="15" hidden="false" customHeight="true" outlineLevel="0" collapsed="false"/>
    <row r="20818" customFormat="false" ht="15" hidden="false" customHeight="true" outlineLevel="0" collapsed="false"/>
    <row r="20819" customFormat="false" ht="15" hidden="false" customHeight="true" outlineLevel="0" collapsed="false"/>
    <row r="20820" customFormat="false" ht="15" hidden="false" customHeight="true" outlineLevel="0" collapsed="false"/>
    <row r="20821" customFormat="false" ht="15" hidden="false" customHeight="true" outlineLevel="0" collapsed="false"/>
    <row r="20822" customFormat="false" ht="15" hidden="false" customHeight="true" outlineLevel="0" collapsed="false"/>
    <row r="20823" customFormat="false" ht="15" hidden="false" customHeight="true" outlineLevel="0" collapsed="false"/>
    <row r="20824" customFormat="false" ht="15" hidden="false" customHeight="true" outlineLevel="0" collapsed="false"/>
    <row r="20825" customFormat="false" ht="15" hidden="false" customHeight="true" outlineLevel="0" collapsed="false"/>
    <row r="20826" customFormat="false" ht="15" hidden="false" customHeight="true" outlineLevel="0" collapsed="false"/>
    <row r="20827" customFormat="false" ht="15" hidden="false" customHeight="true" outlineLevel="0" collapsed="false"/>
    <row r="20828" customFormat="false" ht="15" hidden="false" customHeight="true" outlineLevel="0" collapsed="false"/>
    <row r="20829" customFormat="false" ht="15" hidden="false" customHeight="true" outlineLevel="0" collapsed="false"/>
    <row r="20830" customFormat="false" ht="15" hidden="false" customHeight="true" outlineLevel="0" collapsed="false"/>
    <row r="20831" customFormat="false" ht="15" hidden="false" customHeight="true" outlineLevel="0" collapsed="false"/>
    <row r="20832" customFormat="false" ht="15" hidden="false" customHeight="true" outlineLevel="0" collapsed="false"/>
    <row r="20833" customFormat="false" ht="15" hidden="false" customHeight="true" outlineLevel="0" collapsed="false"/>
    <row r="20834" customFormat="false" ht="15" hidden="false" customHeight="true" outlineLevel="0" collapsed="false"/>
    <row r="20835" customFormat="false" ht="15" hidden="false" customHeight="true" outlineLevel="0" collapsed="false"/>
    <row r="20836" customFormat="false" ht="15" hidden="false" customHeight="true" outlineLevel="0" collapsed="false"/>
    <row r="20837" customFormat="false" ht="15" hidden="false" customHeight="true" outlineLevel="0" collapsed="false"/>
    <row r="20838" customFormat="false" ht="15" hidden="false" customHeight="true" outlineLevel="0" collapsed="false"/>
    <row r="20839" customFormat="false" ht="15" hidden="false" customHeight="true" outlineLevel="0" collapsed="false"/>
    <row r="20840" customFormat="false" ht="15" hidden="false" customHeight="true" outlineLevel="0" collapsed="false"/>
    <row r="20841" customFormat="false" ht="15" hidden="false" customHeight="true" outlineLevel="0" collapsed="false"/>
    <row r="20842" customFormat="false" ht="15" hidden="false" customHeight="true" outlineLevel="0" collapsed="false"/>
    <row r="20843" customFormat="false" ht="15" hidden="false" customHeight="true" outlineLevel="0" collapsed="false"/>
    <row r="20844" customFormat="false" ht="15" hidden="false" customHeight="true" outlineLevel="0" collapsed="false"/>
    <row r="20845" customFormat="false" ht="15" hidden="false" customHeight="true" outlineLevel="0" collapsed="false"/>
    <row r="20846" customFormat="false" ht="15" hidden="false" customHeight="true" outlineLevel="0" collapsed="false"/>
    <row r="20847" customFormat="false" ht="15" hidden="false" customHeight="true" outlineLevel="0" collapsed="false"/>
    <row r="20848" customFormat="false" ht="15" hidden="false" customHeight="true" outlineLevel="0" collapsed="false"/>
    <row r="20849" customFormat="false" ht="15" hidden="false" customHeight="true" outlineLevel="0" collapsed="false"/>
    <row r="20850" customFormat="false" ht="15" hidden="false" customHeight="true" outlineLevel="0" collapsed="false"/>
    <row r="20851" customFormat="false" ht="15" hidden="false" customHeight="true" outlineLevel="0" collapsed="false"/>
    <row r="20852" customFormat="false" ht="15" hidden="false" customHeight="true" outlineLevel="0" collapsed="false"/>
    <row r="20853" customFormat="false" ht="15" hidden="false" customHeight="true" outlineLevel="0" collapsed="false"/>
    <row r="20854" customFormat="false" ht="15" hidden="false" customHeight="true" outlineLevel="0" collapsed="false"/>
    <row r="20855" customFormat="false" ht="15" hidden="false" customHeight="true" outlineLevel="0" collapsed="false"/>
    <row r="20856" customFormat="false" ht="15" hidden="false" customHeight="true" outlineLevel="0" collapsed="false"/>
    <row r="20857" customFormat="false" ht="15" hidden="false" customHeight="true" outlineLevel="0" collapsed="false"/>
    <row r="20858" customFormat="false" ht="15" hidden="false" customHeight="true" outlineLevel="0" collapsed="false"/>
    <row r="20859" customFormat="false" ht="15" hidden="false" customHeight="true" outlineLevel="0" collapsed="false"/>
    <row r="20860" customFormat="false" ht="15" hidden="false" customHeight="true" outlineLevel="0" collapsed="false"/>
    <row r="20861" customFormat="false" ht="15" hidden="false" customHeight="true" outlineLevel="0" collapsed="false"/>
    <row r="20862" customFormat="false" ht="15" hidden="false" customHeight="true" outlineLevel="0" collapsed="false"/>
    <row r="20863" customFormat="false" ht="15" hidden="false" customHeight="true" outlineLevel="0" collapsed="false"/>
    <row r="20864" customFormat="false" ht="15" hidden="false" customHeight="true" outlineLevel="0" collapsed="false"/>
    <row r="20865" customFormat="false" ht="15" hidden="false" customHeight="true" outlineLevel="0" collapsed="false"/>
    <row r="20866" customFormat="false" ht="15" hidden="false" customHeight="true" outlineLevel="0" collapsed="false"/>
    <row r="20867" customFormat="false" ht="15" hidden="false" customHeight="true" outlineLevel="0" collapsed="false"/>
    <row r="20868" customFormat="false" ht="15" hidden="false" customHeight="true" outlineLevel="0" collapsed="false"/>
    <row r="20869" customFormat="false" ht="15" hidden="false" customHeight="true" outlineLevel="0" collapsed="false"/>
    <row r="20870" customFormat="false" ht="15" hidden="false" customHeight="true" outlineLevel="0" collapsed="false"/>
    <row r="20871" customFormat="false" ht="15" hidden="false" customHeight="true" outlineLevel="0" collapsed="false"/>
    <row r="20872" customFormat="false" ht="15" hidden="false" customHeight="true" outlineLevel="0" collapsed="false"/>
    <row r="20873" customFormat="false" ht="15" hidden="false" customHeight="true" outlineLevel="0" collapsed="false"/>
    <row r="20874" customFormat="false" ht="15" hidden="false" customHeight="true" outlineLevel="0" collapsed="false"/>
    <row r="20875" customFormat="false" ht="15" hidden="false" customHeight="true" outlineLevel="0" collapsed="false"/>
    <row r="20876" customFormat="false" ht="15" hidden="false" customHeight="true" outlineLevel="0" collapsed="false"/>
    <row r="20877" customFormat="false" ht="15" hidden="false" customHeight="true" outlineLevel="0" collapsed="false"/>
    <row r="20878" customFormat="false" ht="15" hidden="false" customHeight="true" outlineLevel="0" collapsed="false"/>
    <row r="20879" customFormat="false" ht="15" hidden="false" customHeight="true" outlineLevel="0" collapsed="false"/>
    <row r="20880" customFormat="false" ht="15" hidden="false" customHeight="true" outlineLevel="0" collapsed="false"/>
    <row r="20881" customFormat="false" ht="15" hidden="false" customHeight="true" outlineLevel="0" collapsed="false"/>
    <row r="20882" customFormat="false" ht="15" hidden="false" customHeight="true" outlineLevel="0" collapsed="false"/>
    <row r="20883" customFormat="false" ht="15" hidden="false" customHeight="true" outlineLevel="0" collapsed="false"/>
    <row r="20884" customFormat="false" ht="15" hidden="false" customHeight="true" outlineLevel="0" collapsed="false"/>
    <row r="20885" customFormat="false" ht="15" hidden="false" customHeight="true" outlineLevel="0" collapsed="false"/>
    <row r="20886" customFormat="false" ht="15" hidden="false" customHeight="true" outlineLevel="0" collapsed="false"/>
    <row r="20887" customFormat="false" ht="15" hidden="false" customHeight="true" outlineLevel="0" collapsed="false"/>
    <row r="20888" customFormat="false" ht="15" hidden="false" customHeight="true" outlineLevel="0" collapsed="false"/>
    <row r="20889" customFormat="false" ht="15" hidden="false" customHeight="true" outlineLevel="0" collapsed="false"/>
    <row r="20890" customFormat="false" ht="15" hidden="false" customHeight="true" outlineLevel="0" collapsed="false"/>
    <row r="20891" customFormat="false" ht="15" hidden="false" customHeight="true" outlineLevel="0" collapsed="false"/>
    <row r="20892" customFormat="false" ht="15" hidden="false" customHeight="true" outlineLevel="0" collapsed="false"/>
    <row r="20893" customFormat="false" ht="15" hidden="false" customHeight="true" outlineLevel="0" collapsed="false"/>
    <row r="20894" customFormat="false" ht="15" hidden="false" customHeight="true" outlineLevel="0" collapsed="false"/>
    <row r="20895" customFormat="false" ht="15" hidden="false" customHeight="true" outlineLevel="0" collapsed="false"/>
    <row r="20896" customFormat="false" ht="15" hidden="false" customHeight="true" outlineLevel="0" collapsed="false"/>
    <row r="20897" customFormat="false" ht="15" hidden="false" customHeight="true" outlineLevel="0" collapsed="false"/>
    <row r="20898" customFormat="false" ht="15" hidden="false" customHeight="true" outlineLevel="0" collapsed="false"/>
    <row r="20899" customFormat="false" ht="15" hidden="false" customHeight="true" outlineLevel="0" collapsed="false"/>
    <row r="20900" customFormat="false" ht="15" hidden="false" customHeight="true" outlineLevel="0" collapsed="false"/>
    <row r="20901" customFormat="false" ht="15" hidden="false" customHeight="true" outlineLevel="0" collapsed="false"/>
    <row r="20902" customFormat="false" ht="15" hidden="false" customHeight="true" outlineLevel="0" collapsed="false"/>
    <row r="20903" customFormat="false" ht="15" hidden="false" customHeight="true" outlineLevel="0" collapsed="false"/>
    <row r="20904" customFormat="false" ht="15" hidden="false" customHeight="true" outlineLevel="0" collapsed="false"/>
    <row r="20905" customFormat="false" ht="15" hidden="false" customHeight="true" outlineLevel="0" collapsed="false"/>
    <row r="20906" customFormat="false" ht="15" hidden="false" customHeight="true" outlineLevel="0" collapsed="false"/>
    <row r="20907" customFormat="false" ht="15" hidden="false" customHeight="true" outlineLevel="0" collapsed="false"/>
    <row r="20908" customFormat="false" ht="15" hidden="false" customHeight="true" outlineLevel="0" collapsed="false"/>
    <row r="20909" customFormat="false" ht="15" hidden="false" customHeight="true" outlineLevel="0" collapsed="false"/>
    <row r="20910" customFormat="false" ht="15" hidden="false" customHeight="true" outlineLevel="0" collapsed="false"/>
    <row r="20911" customFormat="false" ht="15" hidden="false" customHeight="true" outlineLevel="0" collapsed="false"/>
    <row r="20912" customFormat="false" ht="15" hidden="false" customHeight="true" outlineLevel="0" collapsed="false"/>
    <row r="20913" customFormat="false" ht="15" hidden="false" customHeight="true" outlineLevel="0" collapsed="false"/>
    <row r="20914" customFormat="false" ht="15" hidden="false" customHeight="true" outlineLevel="0" collapsed="false"/>
    <row r="20915" customFormat="false" ht="15" hidden="false" customHeight="true" outlineLevel="0" collapsed="false"/>
    <row r="20916" customFormat="false" ht="15" hidden="false" customHeight="true" outlineLevel="0" collapsed="false"/>
    <row r="20917" customFormat="false" ht="15" hidden="false" customHeight="true" outlineLevel="0" collapsed="false"/>
    <row r="20918" customFormat="false" ht="15" hidden="false" customHeight="true" outlineLevel="0" collapsed="false"/>
    <row r="20919" customFormat="false" ht="15" hidden="false" customHeight="true" outlineLevel="0" collapsed="false"/>
    <row r="20920" customFormat="false" ht="15" hidden="false" customHeight="true" outlineLevel="0" collapsed="false"/>
    <row r="20921" customFormat="false" ht="15" hidden="false" customHeight="true" outlineLevel="0" collapsed="false"/>
    <row r="20922" customFormat="false" ht="15" hidden="false" customHeight="true" outlineLevel="0" collapsed="false"/>
    <row r="20923" customFormat="false" ht="15" hidden="false" customHeight="true" outlineLevel="0" collapsed="false"/>
    <row r="20924" customFormat="false" ht="15" hidden="false" customHeight="true" outlineLevel="0" collapsed="false"/>
    <row r="20925" customFormat="false" ht="15" hidden="false" customHeight="true" outlineLevel="0" collapsed="false"/>
    <row r="20926" customFormat="false" ht="15" hidden="false" customHeight="true" outlineLevel="0" collapsed="false"/>
    <row r="20927" customFormat="false" ht="15" hidden="false" customHeight="true" outlineLevel="0" collapsed="false"/>
    <row r="20928" customFormat="false" ht="15" hidden="false" customHeight="true" outlineLevel="0" collapsed="false"/>
    <row r="20929" customFormat="false" ht="15" hidden="false" customHeight="true" outlineLevel="0" collapsed="false"/>
    <row r="20930" customFormat="false" ht="15" hidden="false" customHeight="true" outlineLevel="0" collapsed="false"/>
    <row r="20931" customFormat="false" ht="15" hidden="false" customHeight="true" outlineLevel="0" collapsed="false"/>
    <row r="20932" customFormat="false" ht="15" hidden="false" customHeight="true" outlineLevel="0" collapsed="false"/>
    <row r="20933" customFormat="false" ht="15" hidden="false" customHeight="true" outlineLevel="0" collapsed="false"/>
    <row r="20934" customFormat="false" ht="15" hidden="false" customHeight="true" outlineLevel="0" collapsed="false"/>
    <row r="20935" customFormat="false" ht="15" hidden="false" customHeight="true" outlineLevel="0" collapsed="false"/>
    <row r="20936" customFormat="false" ht="15" hidden="false" customHeight="true" outlineLevel="0" collapsed="false"/>
    <row r="20937" customFormat="false" ht="15" hidden="false" customHeight="true" outlineLevel="0" collapsed="false"/>
    <row r="20938" customFormat="false" ht="15" hidden="false" customHeight="true" outlineLevel="0" collapsed="false"/>
    <row r="20939" customFormat="false" ht="15" hidden="false" customHeight="true" outlineLevel="0" collapsed="false"/>
    <row r="20940" customFormat="false" ht="15" hidden="false" customHeight="true" outlineLevel="0" collapsed="false"/>
    <row r="20941" customFormat="false" ht="15" hidden="false" customHeight="true" outlineLevel="0" collapsed="false"/>
    <row r="20942" customFormat="false" ht="15" hidden="false" customHeight="true" outlineLevel="0" collapsed="false"/>
    <row r="20943" customFormat="false" ht="15" hidden="false" customHeight="true" outlineLevel="0" collapsed="false"/>
    <row r="20944" customFormat="false" ht="15" hidden="false" customHeight="true" outlineLevel="0" collapsed="false"/>
    <row r="20945" customFormat="false" ht="15" hidden="false" customHeight="true" outlineLevel="0" collapsed="false"/>
    <row r="20946" customFormat="false" ht="15" hidden="false" customHeight="true" outlineLevel="0" collapsed="false"/>
    <row r="20947" customFormat="false" ht="15" hidden="false" customHeight="true" outlineLevel="0" collapsed="false"/>
    <row r="20948" customFormat="false" ht="15" hidden="false" customHeight="true" outlineLevel="0" collapsed="false"/>
    <row r="20949" customFormat="false" ht="15" hidden="false" customHeight="true" outlineLevel="0" collapsed="false"/>
    <row r="20950" customFormat="false" ht="15" hidden="false" customHeight="true" outlineLevel="0" collapsed="false"/>
    <row r="20951" customFormat="false" ht="15" hidden="false" customHeight="true" outlineLevel="0" collapsed="false"/>
    <row r="20952" customFormat="false" ht="15" hidden="false" customHeight="true" outlineLevel="0" collapsed="false"/>
    <row r="20953" customFormat="false" ht="15" hidden="false" customHeight="true" outlineLevel="0" collapsed="false"/>
    <row r="20954" customFormat="false" ht="15" hidden="false" customHeight="true" outlineLevel="0" collapsed="false"/>
    <row r="20955" customFormat="false" ht="15" hidden="false" customHeight="true" outlineLevel="0" collapsed="false"/>
    <row r="20956" customFormat="false" ht="15" hidden="false" customHeight="true" outlineLevel="0" collapsed="false"/>
    <row r="20957" customFormat="false" ht="15" hidden="false" customHeight="true" outlineLevel="0" collapsed="false"/>
    <row r="20958" customFormat="false" ht="15" hidden="false" customHeight="true" outlineLevel="0" collapsed="false"/>
    <row r="20959" customFormat="false" ht="15" hidden="false" customHeight="true" outlineLevel="0" collapsed="false"/>
    <row r="20960" customFormat="false" ht="15" hidden="false" customHeight="true" outlineLevel="0" collapsed="false"/>
    <row r="20961" customFormat="false" ht="15" hidden="false" customHeight="true" outlineLevel="0" collapsed="false"/>
    <row r="20962" customFormat="false" ht="15" hidden="false" customHeight="true" outlineLevel="0" collapsed="false"/>
    <row r="20963" customFormat="false" ht="15" hidden="false" customHeight="true" outlineLevel="0" collapsed="false"/>
    <row r="20964" customFormat="false" ht="15" hidden="false" customHeight="true" outlineLevel="0" collapsed="false"/>
    <row r="20965" customFormat="false" ht="15" hidden="false" customHeight="true" outlineLevel="0" collapsed="false"/>
    <row r="20966" customFormat="false" ht="15" hidden="false" customHeight="true" outlineLevel="0" collapsed="false"/>
    <row r="20967" customFormat="false" ht="15" hidden="false" customHeight="true" outlineLevel="0" collapsed="false"/>
    <row r="20968" customFormat="false" ht="15" hidden="false" customHeight="true" outlineLevel="0" collapsed="false"/>
    <row r="20969" customFormat="false" ht="15" hidden="false" customHeight="true" outlineLevel="0" collapsed="false"/>
    <row r="20970" customFormat="false" ht="15" hidden="false" customHeight="true" outlineLevel="0" collapsed="false"/>
    <row r="20971" customFormat="false" ht="15" hidden="false" customHeight="true" outlineLevel="0" collapsed="false"/>
    <row r="20972" customFormat="false" ht="15" hidden="false" customHeight="true" outlineLevel="0" collapsed="false"/>
    <row r="20973" customFormat="false" ht="15" hidden="false" customHeight="true" outlineLevel="0" collapsed="false"/>
    <row r="20974" customFormat="false" ht="15" hidden="false" customHeight="true" outlineLevel="0" collapsed="false"/>
    <row r="20975" customFormat="false" ht="15" hidden="false" customHeight="true" outlineLevel="0" collapsed="false"/>
    <row r="20976" customFormat="false" ht="15" hidden="false" customHeight="true" outlineLevel="0" collapsed="false"/>
    <row r="20977" customFormat="false" ht="15" hidden="false" customHeight="true" outlineLevel="0" collapsed="false"/>
    <row r="20978" customFormat="false" ht="15" hidden="false" customHeight="true" outlineLevel="0" collapsed="false"/>
    <row r="20979" customFormat="false" ht="15" hidden="false" customHeight="true" outlineLevel="0" collapsed="false"/>
    <row r="20980" customFormat="false" ht="15" hidden="false" customHeight="true" outlineLevel="0" collapsed="false"/>
    <row r="20981" customFormat="false" ht="15" hidden="false" customHeight="true" outlineLevel="0" collapsed="false"/>
    <row r="20982" customFormat="false" ht="15" hidden="false" customHeight="true" outlineLevel="0" collapsed="false"/>
    <row r="20983" customFormat="false" ht="15" hidden="false" customHeight="true" outlineLevel="0" collapsed="false"/>
    <row r="20984" customFormat="false" ht="15" hidden="false" customHeight="true" outlineLevel="0" collapsed="false"/>
    <row r="20985" customFormat="false" ht="15" hidden="false" customHeight="true" outlineLevel="0" collapsed="false"/>
    <row r="20986" customFormat="false" ht="15" hidden="false" customHeight="true" outlineLevel="0" collapsed="false"/>
    <row r="20987" customFormat="false" ht="15" hidden="false" customHeight="true" outlineLevel="0" collapsed="false"/>
    <row r="20988" customFormat="false" ht="15" hidden="false" customHeight="true" outlineLevel="0" collapsed="false"/>
    <row r="20989" customFormat="false" ht="15" hidden="false" customHeight="true" outlineLevel="0" collapsed="false"/>
    <row r="20990" customFormat="false" ht="15" hidden="false" customHeight="true" outlineLevel="0" collapsed="false"/>
    <row r="20991" customFormat="false" ht="15" hidden="false" customHeight="true" outlineLevel="0" collapsed="false"/>
    <row r="20992" customFormat="false" ht="15" hidden="false" customHeight="true" outlineLevel="0" collapsed="false"/>
    <row r="20993" customFormat="false" ht="15" hidden="false" customHeight="true" outlineLevel="0" collapsed="false"/>
    <row r="20994" customFormat="false" ht="15" hidden="false" customHeight="true" outlineLevel="0" collapsed="false"/>
    <row r="20995" customFormat="false" ht="15" hidden="false" customHeight="true" outlineLevel="0" collapsed="false"/>
    <row r="20996" customFormat="false" ht="15" hidden="false" customHeight="true" outlineLevel="0" collapsed="false"/>
    <row r="20997" customFormat="false" ht="15" hidden="false" customHeight="true" outlineLevel="0" collapsed="false"/>
    <row r="20998" customFormat="false" ht="15" hidden="false" customHeight="true" outlineLevel="0" collapsed="false"/>
    <row r="20999" customFormat="false" ht="15" hidden="false" customHeight="true" outlineLevel="0" collapsed="false"/>
    <row r="21000" customFormat="false" ht="15" hidden="false" customHeight="true" outlineLevel="0" collapsed="false"/>
    <row r="21001" customFormat="false" ht="15" hidden="false" customHeight="true" outlineLevel="0" collapsed="false"/>
    <row r="21002" customFormat="false" ht="15" hidden="false" customHeight="true" outlineLevel="0" collapsed="false"/>
    <row r="21003" customFormat="false" ht="15" hidden="false" customHeight="true" outlineLevel="0" collapsed="false"/>
    <row r="21004" customFormat="false" ht="15" hidden="false" customHeight="true" outlineLevel="0" collapsed="false"/>
    <row r="21005" customFormat="false" ht="15" hidden="false" customHeight="true" outlineLevel="0" collapsed="false"/>
    <row r="21006" customFormat="false" ht="15" hidden="false" customHeight="true" outlineLevel="0" collapsed="false"/>
    <row r="21007" customFormat="false" ht="15" hidden="false" customHeight="true" outlineLevel="0" collapsed="false"/>
    <row r="21008" customFormat="false" ht="15" hidden="false" customHeight="true" outlineLevel="0" collapsed="false"/>
    <row r="21009" customFormat="false" ht="15" hidden="false" customHeight="true" outlineLevel="0" collapsed="false"/>
    <row r="21010" customFormat="false" ht="15" hidden="false" customHeight="true" outlineLevel="0" collapsed="false"/>
    <row r="21011" customFormat="false" ht="15" hidden="false" customHeight="true" outlineLevel="0" collapsed="false"/>
    <row r="21012" customFormat="false" ht="15" hidden="false" customHeight="true" outlineLevel="0" collapsed="false"/>
    <row r="21013" customFormat="false" ht="15" hidden="false" customHeight="true" outlineLevel="0" collapsed="false"/>
    <row r="21014" customFormat="false" ht="15" hidden="false" customHeight="true" outlineLevel="0" collapsed="false"/>
    <row r="21015" customFormat="false" ht="15" hidden="false" customHeight="true" outlineLevel="0" collapsed="false"/>
    <row r="21016" customFormat="false" ht="15" hidden="false" customHeight="true" outlineLevel="0" collapsed="false"/>
    <row r="21017" customFormat="false" ht="15" hidden="false" customHeight="true" outlineLevel="0" collapsed="false"/>
    <row r="21018" customFormat="false" ht="15" hidden="false" customHeight="true" outlineLevel="0" collapsed="false"/>
    <row r="21019" customFormat="false" ht="15" hidden="false" customHeight="true" outlineLevel="0" collapsed="false"/>
    <row r="21020" customFormat="false" ht="15" hidden="false" customHeight="true" outlineLevel="0" collapsed="false"/>
    <row r="21021" customFormat="false" ht="15" hidden="false" customHeight="true" outlineLevel="0" collapsed="false"/>
    <row r="21022" customFormat="false" ht="15" hidden="false" customHeight="true" outlineLevel="0" collapsed="false"/>
    <row r="21023" customFormat="false" ht="15" hidden="false" customHeight="true" outlineLevel="0" collapsed="false"/>
    <row r="21024" customFormat="false" ht="15" hidden="false" customHeight="true" outlineLevel="0" collapsed="false"/>
    <row r="21025" customFormat="false" ht="15" hidden="false" customHeight="true" outlineLevel="0" collapsed="false"/>
    <row r="21026" customFormat="false" ht="15" hidden="false" customHeight="true" outlineLevel="0" collapsed="false"/>
    <row r="21027" customFormat="false" ht="15" hidden="false" customHeight="true" outlineLevel="0" collapsed="false"/>
    <row r="21028" customFormat="false" ht="15" hidden="false" customHeight="true" outlineLevel="0" collapsed="false"/>
    <row r="21029" customFormat="false" ht="15" hidden="false" customHeight="true" outlineLevel="0" collapsed="false"/>
    <row r="21030" customFormat="false" ht="15" hidden="false" customHeight="true" outlineLevel="0" collapsed="false"/>
    <row r="21031" customFormat="false" ht="15" hidden="false" customHeight="true" outlineLevel="0" collapsed="false"/>
    <row r="21032" customFormat="false" ht="15" hidden="false" customHeight="true" outlineLevel="0" collapsed="false"/>
    <row r="21033" customFormat="false" ht="15" hidden="false" customHeight="true" outlineLevel="0" collapsed="false"/>
    <row r="21034" customFormat="false" ht="15" hidden="false" customHeight="true" outlineLevel="0" collapsed="false"/>
    <row r="21035" customFormat="false" ht="15" hidden="false" customHeight="true" outlineLevel="0" collapsed="false"/>
    <row r="21036" customFormat="false" ht="15" hidden="false" customHeight="true" outlineLevel="0" collapsed="false"/>
    <row r="21037" customFormat="false" ht="15" hidden="false" customHeight="true" outlineLevel="0" collapsed="false"/>
    <row r="21038" customFormat="false" ht="15" hidden="false" customHeight="true" outlineLevel="0" collapsed="false"/>
    <row r="21039" customFormat="false" ht="15" hidden="false" customHeight="true" outlineLevel="0" collapsed="false"/>
    <row r="21040" customFormat="false" ht="15" hidden="false" customHeight="true" outlineLevel="0" collapsed="false"/>
    <row r="21041" customFormat="false" ht="15" hidden="false" customHeight="true" outlineLevel="0" collapsed="false"/>
    <row r="21042" customFormat="false" ht="15" hidden="false" customHeight="true" outlineLevel="0" collapsed="false"/>
    <row r="21043" customFormat="false" ht="15" hidden="false" customHeight="true" outlineLevel="0" collapsed="false"/>
    <row r="21044" customFormat="false" ht="15" hidden="false" customHeight="true" outlineLevel="0" collapsed="false"/>
    <row r="21045" customFormat="false" ht="15" hidden="false" customHeight="true" outlineLevel="0" collapsed="false"/>
    <row r="21046" customFormat="false" ht="15" hidden="false" customHeight="true" outlineLevel="0" collapsed="false"/>
    <row r="21047" customFormat="false" ht="15" hidden="false" customHeight="true" outlineLevel="0" collapsed="false"/>
    <row r="21048" customFormat="false" ht="15" hidden="false" customHeight="true" outlineLevel="0" collapsed="false"/>
    <row r="21049" customFormat="false" ht="15" hidden="false" customHeight="true" outlineLevel="0" collapsed="false"/>
    <row r="21050" customFormat="false" ht="15" hidden="false" customHeight="true" outlineLevel="0" collapsed="false"/>
    <row r="21051" customFormat="false" ht="15" hidden="false" customHeight="true" outlineLevel="0" collapsed="false"/>
    <row r="21052" customFormat="false" ht="15" hidden="false" customHeight="true" outlineLevel="0" collapsed="false"/>
    <row r="21053" customFormat="false" ht="15" hidden="false" customHeight="true" outlineLevel="0" collapsed="false"/>
    <row r="21054" customFormat="false" ht="15" hidden="false" customHeight="true" outlineLevel="0" collapsed="false"/>
    <row r="21055" customFormat="false" ht="15" hidden="false" customHeight="true" outlineLevel="0" collapsed="false"/>
    <row r="21056" customFormat="false" ht="15" hidden="false" customHeight="true" outlineLevel="0" collapsed="false"/>
    <row r="21057" customFormat="false" ht="15" hidden="false" customHeight="true" outlineLevel="0" collapsed="false"/>
    <row r="21058" customFormat="false" ht="15" hidden="false" customHeight="true" outlineLevel="0" collapsed="false"/>
    <row r="21059" customFormat="false" ht="15" hidden="false" customHeight="true" outlineLevel="0" collapsed="false"/>
    <row r="21060" customFormat="false" ht="15" hidden="false" customHeight="true" outlineLevel="0" collapsed="false"/>
    <row r="21061" customFormat="false" ht="15" hidden="false" customHeight="true" outlineLevel="0" collapsed="false"/>
    <row r="21062" customFormat="false" ht="15" hidden="false" customHeight="true" outlineLevel="0" collapsed="false"/>
    <row r="21063" customFormat="false" ht="15" hidden="false" customHeight="true" outlineLevel="0" collapsed="false"/>
    <row r="21064" customFormat="false" ht="15" hidden="false" customHeight="true" outlineLevel="0" collapsed="false"/>
    <row r="21065" customFormat="false" ht="15" hidden="false" customHeight="true" outlineLevel="0" collapsed="false"/>
    <row r="21066" customFormat="false" ht="15" hidden="false" customHeight="true" outlineLevel="0" collapsed="false"/>
    <row r="21067" customFormat="false" ht="15" hidden="false" customHeight="true" outlineLevel="0" collapsed="false"/>
    <row r="21068" customFormat="false" ht="15" hidden="false" customHeight="true" outlineLevel="0" collapsed="false"/>
    <row r="21069" customFormat="false" ht="15" hidden="false" customHeight="true" outlineLevel="0" collapsed="false"/>
    <row r="21070" customFormat="false" ht="15" hidden="false" customHeight="true" outlineLevel="0" collapsed="false"/>
    <row r="21071" customFormat="false" ht="15" hidden="false" customHeight="true" outlineLevel="0" collapsed="false"/>
    <row r="21072" customFormat="false" ht="15" hidden="false" customHeight="true" outlineLevel="0" collapsed="false"/>
    <row r="21073" customFormat="false" ht="15" hidden="false" customHeight="true" outlineLevel="0" collapsed="false"/>
    <row r="21074" customFormat="false" ht="15" hidden="false" customHeight="true" outlineLevel="0" collapsed="false"/>
    <row r="21075" customFormat="false" ht="15" hidden="false" customHeight="true" outlineLevel="0" collapsed="false"/>
    <row r="21076" customFormat="false" ht="15" hidden="false" customHeight="true" outlineLevel="0" collapsed="false"/>
    <row r="21077" customFormat="false" ht="15" hidden="false" customHeight="true" outlineLevel="0" collapsed="false"/>
    <row r="21078" customFormat="false" ht="15" hidden="false" customHeight="true" outlineLevel="0" collapsed="false"/>
    <row r="21079" customFormat="false" ht="15" hidden="false" customHeight="true" outlineLevel="0" collapsed="false"/>
    <row r="21080" customFormat="false" ht="15" hidden="false" customHeight="true" outlineLevel="0" collapsed="false"/>
    <row r="21081" customFormat="false" ht="15" hidden="false" customHeight="true" outlineLevel="0" collapsed="false"/>
    <row r="21082" customFormat="false" ht="15" hidden="false" customHeight="true" outlineLevel="0" collapsed="false"/>
    <row r="21083" customFormat="false" ht="15" hidden="false" customHeight="true" outlineLevel="0" collapsed="false"/>
    <row r="21084" customFormat="false" ht="15" hidden="false" customHeight="true" outlineLevel="0" collapsed="false"/>
    <row r="21085" customFormat="false" ht="15" hidden="false" customHeight="true" outlineLevel="0" collapsed="false"/>
    <row r="21086" customFormat="false" ht="15" hidden="false" customHeight="true" outlineLevel="0" collapsed="false"/>
    <row r="21087" customFormat="false" ht="15" hidden="false" customHeight="true" outlineLevel="0" collapsed="false"/>
    <row r="21088" customFormat="false" ht="15" hidden="false" customHeight="true" outlineLevel="0" collapsed="false"/>
    <row r="21089" customFormat="false" ht="15" hidden="false" customHeight="true" outlineLevel="0" collapsed="false"/>
    <row r="21090" customFormat="false" ht="15" hidden="false" customHeight="true" outlineLevel="0" collapsed="false"/>
    <row r="21091" customFormat="false" ht="15" hidden="false" customHeight="true" outlineLevel="0" collapsed="false"/>
    <row r="21092" customFormat="false" ht="15" hidden="false" customHeight="true" outlineLevel="0" collapsed="false"/>
    <row r="21093" customFormat="false" ht="15" hidden="false" customHeight="true" outlineLevel="0" collapsed="false"/>
    <row r="21094" customFormat="false" ht="15" hidden="false" customHeight="true" outlineLevel="0" collapsed="false"/>
    <row r="21095" customFormat="false" ht="15" hidden="false" customHeight="true" outlineLevel="0" collapsed="false"/>
    <row r="21096" customFormat="false" ht="15" hidden="false" customHeight="true" outlineLevel="0" collapsed="false"/>
    <row r="21097" customFormat="false" ht="15" hidden="false" customHeight="true" outlineLevel="0" collapsed="false"/>
    <row r="21098" customFormat="false" ht="15" hidden="false" customHeight="true" outlineLevel="0" collapsed="false"/>
    <row r="21099" customFormat="false" ht="15" hidden="false" customHeight="true" outlineLevel="0" collapsed="false"/>
    <row r="21100" customFormat="false" ht="15" hidden="false" customHeight="true" outlineLevel="0" collapsed="false"/>
    <row r="21101" customFormat="false" ht="15" hidden="false" customHeight="true" outlineLevel="0" collapsed="false"/>
    <row r="21102" customFormat="false" ht="15" hidden="false" customHeight="true" outlineLevel="0" collapsed="false"/>
    <row r="21103" customFormat="false" ht="15" hidden="false" customHeight="true" outlineLevel="0" collapsed="false"/>
    <row r="21104" customFormat="false" ht="15" hidden="false" customHeight="true" outlineLevel="0" collapsed="false"/>
    <row r="21105" customFormat="false" ht="15" hidden="false" customHeight="true" outlineLevel="0" collapsed="false"/>
    <row r="21106" customFormat="false" ht="15" hidden="false" customHeight="true" outlineLevel="0" collapsed="false"/>
    <row r="21107" customFormat="false" ht="15" hidden="false" customHeight="true" outlineLevel="0" collapsed="false"/>
    <row r="21108" customFormat="false" ht="15" hidden="false" customHeight="true" outlineLevel="0" collapsed="false"/>
    <row r="21109" customFormat="false" ht="15" hidden="false" customHeight="true" outlineLevel="0" collapsed="false"/>
    <row r="21110" customFormat="false" ht="15" hidden="false" customHeight="true" outlineLevel="0" collapsed="false"/>
    <row r="21111" customFormat="false" ht="15" hidden="false" customHeight="true" outlineLevel="0" collapsed="false"/>
    <row r="21112" customFormat="false" ht="15" hidden="false" customHeight="true" outlineLevel="0" collapsed="false"/>
    <row r="21113" customFormat="false" ht="15" hidden="false" customHeight="true" outlineLevel="0" collapsed="false"/>
    <row r="21114" customFormat="false" ht="15" hidden="false" customHeight="true" outlineLevel="0" collapsed="false"/>
    <row r="21115" customFormat="false" ht="15" hidden="false" customHeight="true" outlineLevel="0" collapsed="false"/>
    <row r="21116" customFormat="false" ht="15" hidden="false" customHeight="true" outlineLevel="0" collapsed="false"/>
    <row r="21117" customFormat="false" ht="15" hidden="false" customHeight="true" outlineLevel="0" collapsed="false"/>
    <row r="21118" customFormat="false" ht="15" hidden="false" customHeight="true" outlineLevel="0" collapsed="false"/>
    <row r="21119" customFormat="false" ht="15" hidden="false" customHeight="true" outlineLevel="0" collapsed="false"/>
    <row r="21120" customFormat="false" ht="15" hidden="false" customHeight="true" outlineLevel="0" collapsed="false"/>
    <row r="21121" customFormat="false" ht="15" hidden="false" customHeight="true" outlineLevel="0" collapsed="false"/>
    <row r="21122" customFormat="false" ht="15" hidden="false" customHeight="true" outlineLevel="0" collapsed="false"/>
    <row r="21123" customFormat="false" ht="15" hidden="false" customHeight="true" outlineLevel="0" collapsed="false"/>
    <row r="21124" customFormat="false" ht="15" hidden="false" customHeight="true" outlineLevel="0" collapsed="false"/>
    <row r="21125" customFormat="false" ht="15" hidden="false" customHeight="true" outlineLevel="0" collapsed="false"/>
    <row r="21126" customFormat="false" ht="15" hidden="false" customHeight="true" outlineLevel="0" collapsed="false"/>
    <row r="21127" customFormat="false" ht="15" hidden="false" customHeight="true" outlineLevel="0" collapsed="false"/>
    <row r="21128" customFormat="false" ht="15" hidden="false" customHeight="true" outlineLevel="0" collapsed="false"/>
    <row r="21129" customFormat="false" ht="15" hidden="false" customHeight="true" outlineLevel="0" collapsed="false"/>
    <row r="21130" customFormat="false" ht="15" hidden="false" customHeight="true" outlineLevel="0" collapsed="false"/>
    <row r="21131" customFormat="false" ht="15" hidden="false" customHeight="true" outlineLevel="0" collapsed="false"/>
    <row r="21132" customFormat="false" ht="15" hidden="false" customHeight="true" outlineLevel="0" collapsed="false"/>
    <row r="21133" customFormat="false" ht="15" hidden="false" customHeight="true" outlineLevel="0" collapsed="false"/>
    <row r="21134" customFormat="false" ht="15" hidden="false" customHeight="true" outlineLevel="0" collapsed="false"/>
    <row r="21135" customFormat="false" ht="15" hidden="false" customHeight="true" outlineLevel="0" collapsed="false"/>
    <row r="21136" customFormat="false" ht="15" hidden="false" customHeight="true" outlineLevel="0" collapsed="false"/>
    <row r="21137" customFormat="false" ht="15" hidden="false" customHeight="true" outlineLevel="0" collapsed="false"/>
    <row r="21138" customFormat="false" ht="15" hidden="false" customHeight="true" outlineLevel="0" collapsed="false"/>
    <row r="21139" customFormat="false" ht="15" hidden="false" customHeight="true" outlineLevel="0" collapsed="false"/>
    <row r="21140" customFormat="false" ht="15" hidden="false" customHeight="true" outlineLevel="0" collapsed="false"/>
    <row r="21141" customFormat="false" ht="15" hidden="false" customHeight="true" outlineLevel="0" collapsed="false"/>
    <row r="21142" customFormat="false" ht="15" hidden="false" customHeight="true" outlineLevel="0" collapsed="false"/>
    <row r="21143" customFormat="false" ht="15" hidden="false" customHeight="true" outlineLevel="0" collapsed="false"/>
    <row r="21144" customFormat="false" ht="15" hidden="false" customHeight="true" outlineLevel="0" collapsed="false"/>
    <row r="21145" customFormat="false" ht="15" hidden="false" customHeight="true" outlineLevel="0" collapsed="false"/>
    <row r="21146" customFormat="false" ht="15" hidden="false" customHeight="true" outlineLevel="0" collapsed="false"/>
    <row r="21147" customFormat="false" ht="15" hidden="false" customHeight="true" outlineLevel="0" collapsed="false"/>
    <row r="21148" customFormat="false" ht="15" hidden="false" customHeight="true" outlineLevel="0" collapsed="false"/>
    <row r="21149" customFormat="false" ht="15" hidden="false" customHeight="true" outlineLevel="0" collapsed="false"/>
    <row r="21150" customFormat="false" ht="15" hidden="false" customHeight="true" outlineLevel="0" collapsed="false"/>
    <row r="21151" customFormat="false" ht="15" hidden="false" customHeight="true" outlineLevel="0" collapsed="false"/>
    <row r="21152" customFormat="false" ht="15" hidden="false" customHeight="true" outlineLevel="0" collapsed="false"/>
    <row r="21153" customFormat="false" ht="15" hidden="false" customHeight="true" outlineLevel="0" collapsed="false"/>
    <row r="21154" customFormat="false" ht="15" hidden="false" customHeight="true" outlineLevel="0" collapsed="false"/>
    <row r="21155" customFormat="false" ht="15" hidden="false" customHeight="true" outlineLevel="0" collapsed="false"/>
    <row r="21156" customFormat="false" ht="15" hidden="false" customHeight="true" outlineLevel="0" collapsed="false"/>
    <row r="21157" customFormat="false" ht="15" hidden="false" customHeight="true" outlineLevel="0" collapsed="false"/>
    <row r="21158" customFormat="false" ht="15" hidden="false" customHeight="true" outlineLevel="0" collapsed="false"/>
    <row r="21159" customFormat="false" ht="15" hidden="false" customHeight="true" outlineLevel="0" collapsed="false"/>
    <row r="21160" customFormat="false" ht="15" hidden="false" customHeight="true" outlineLevel="0" collapsed="false"/>
    <row r="21161" customFormat="false" ht="15" hidden="false" customHeight="true" outlineLevel="0" collapsed="false"/>
    <row r="21162" customFormat="false" ht="15" hidden="false" customHeight="true" outlineLevel="0" collapsed="false"/>
    <row r="21163" customFormat="false" ht="15" hidden="false" customHeight="true" outlineLevel="0" collapsed="false"/>
    <row r="21164" customFormat="false" ht="15" hidden="false" customHeight="true" outlineLevel="0" collapsed="false"/>
    <row r="21165" customFormat="false" ht="15" hidden="false" customHeight="true" outlineLevel="0" collapsed="false"/>
    <row r="21166" customFormat="false" ht="15" hidden="false" customHeight="true" outlineLevel="0" collapsed="false"/>
    <row r="21167" customFormat="false" ht="15" hidden="false" customHeight="true" outlineLevel="0" collapsed="false"/>
    <row r="21168" customFormat="false" ht="15" hidden="false" customHeight="true" outlineLevel="0" collapsed="false"/>
    <row r="21169" customFormat="false" ht="15" hidden="false" customHeight="true" outlineLevel="0" collapsed="false"/>
    <row r="21170" customFormat="false" ht="15" hidden="false" customHeight="true" outlineLevel="0" collapsed="false"/>
    <row r="21171" customFormat="false" ht="15" hidden="false" customHeight="true" outlineLevel="0" collapsed="false"/>
    <row r="21172" customFormat="false" ht="15" hidden="false" customHeight="true" outlineLevel="0" collapsed="false"/>
    <row r="21173" customFormat="false" ht="15" hidden="false" customHeight="true" outlineLevel="0" collapsed="false"/>
    <row r="21174" customFormat="false" ht="15" hidden="false" customHeight="true" outlineLevel="0" collapsed="false"/>
    <row r="21175" customFormat="false" ht="15" hidden="false" customHeight="true" outlineLevel="0" collapsed="false"/>
    <row r="21176" customFormat="false" ht="15" hidden="false" customHeight="true" outlineLevel="0" collapsed="false"/>
    <row r="21177" customFormat="false" ht="15" hidden="false" customHeight="true" outlineLevel="0" collapsed="false"/>
    <row r="21178" customFormat="false" ht="15" hidden="false" customHeight="true" outlineLevel="0" collapsed="false"/>
    <row r="21179" customFormat="false" ht="15" hidden="false" customHeight="true" outlineLevel="0" collapsed="false"/>
    <row r="21180" customFormat="false" ht="15" hidden="false" customHeight="true" outlineLevel="0" collapsed="false"/>
    <row r="21181" customFormat="false" ht="15" hidden="false" customHeight="true" outlineLevel="0" collapsed="false"/>
    <row r="21182" customFormat="false" ht="15" hidden="false" customHeight="true" outlineLevel="0" collapsed="false"/>
    <row r="21183" customFormat="false" ht="15" hidden="false" customHeight="true" outlineLevel="0" collapsed="false"/>
    <row r="21184" customFormat="false" ht="15" hidden="false" customHeight="true" outlineLevel="0" collapsed="false"/>
    <row r="21185" customFormat="false" ht="15" hidden="false" customHeight="true" outlineLevel="0" collapsed="false"/>
    <row r="21186" customFormat="false" ht="15" hidden="false" customHeight="true" outlineLevel="0" collapsed="false"/>
    <row r="21187" customFormat="false" ht="15" hidden="false" customHeight="true" outlineLevel="0" collapsed="false"/>
    <row r="21188" customFormat="false" ht="15" hidden="false" customHeight="true" outlineLevel="0" collapsed="false"/>
    <row r="21189" customFormat="false" ht="15" hidden="false" customHeight="true" outlineLevel="0" collapsed="false"/>
    <row r="21190" customFormat="false" ht="15" hidden="false" customHeight="true" outlineLevel="0" collapsed="false"/>
    <row r="21191" customFormat="false" ht="15" hidden="false" customHeight="true" outlineLevel="0" collapsed="false"/>
    <row r="21192" customFormat="false" ht="15" hidden="false" customHeight="true" outlineLevel="0" collapsed="false"/>
    <row r="21193" customFormat="false" ht="15" hidden="false" customHeight="true" outlineLevel="0" collapsed="false"/>
    <row r="21194" customFormat="false" ht="15" hidden="false" customHeight="true" outlineLevel="0" collapsed="false"/>
    <row r="21195" customFormat="false" ht="15" hidden="false" customHeight="true" outlineLevel="0" collapsed="false"/>
    <row r="21196" customFormat="false" ht="15" hidden="false" customHeight="true" outlineLevel="0" collapsed="false"/>
    <row r="21197" customFormat="false" ht="15" hidden="false" customHeight="true" outlineLevel="0" collapsed="false"/>
    <row r="21198" customFormat="false" ht="15" hidden="false" customHeight="true" outlineLevel="0" collapsed="false"/>
    <row r="21199" customFormat="false" ht="15" hidden="false" customHeight="true" outlineLevel="0" collapsed="false"/>
    <row r="21200" customFormat="false" ht="15" hidden="false" customHeight="true" outlineLevel="0" collapsed="false"/>
    <row r="21201" customFormat="false" ht="15" hidden="false" customHeight="true" outlineLevel="0" collapsed="false"/>
    <row r="21202" customFormat="false" ht="15" hidden="false" customHeight="true" outlineLevel="0" collapsed="false"/>
    <row r="21203" customFormat="false" ht="15" hidden="false" customHeight="true" outlineLevel="0" collapsed="false"/>
    <row r="21204" customFormat="false" ht="15" hidden="false" customHeight="true" outlineLevel="0" collapsed="false"/>
    <row r="21205" customFormat="false" ht="15" hidden="false" customHeight="true" outlineLevel="0" collapsed="false"/>
    <row r="21206" customFormat="false" ht="15" hidden="false" customHeight="true" outlineLevel="0" collapsed="false"/>
    <row r="21207" customFormat="false" ht="15" hidden="false" customHeight="true" outlineLevel="0" collapsed="false"/>
    <row r="21208" customFormat="false" ht="15" hidden="false" customHeight="true" outlineLevel="0" collapsed="false"/>
    <row r="21209" customFormat="false" ht="15" hidden="false" customHeight="true" outlineLevel="0" collapsed="false"/>
    <row r="21210" customFormat="false" ht="15" hidden="false" customHeight="true" outlineLevel="0" collapsed="false"/>
    <row r="21211" customFormat="false" ht="15" hidden="false" customHeight="true" outlineLevel="0" collapsed="false"/>
    <row r="21212" customFormat="false" ht="15" hidden="false" customHeight="true" outlineLevel="0" collapsed="false"/>
    <row r="21213" customFormat="false" ht="15" hidden="false" customHeight="true" outlineLevel="0" collapsed="false"/>
    <row r="21214" customFormat="false" ht="15" hidden="false" customHeight="true" outlineLevel="0" collapsed="false"/>
    <row r="21215" customFormat="false" ht="15" hidden="false" customHeight="true" outlineLevel="0" collapsed="false"/>
    <row r="21216" customFormat="false" ht="15" hidden="false" customHeight="true" outlineLevel="0" collapsed="false"/>
    <row r="21217" customFormat="false" ht="15" hidden="false" customHeight="true" outlineLevel="0" collapsed="false"/>
    <row r="21218" customFormat="false" ht="15" hidden="false" customHeight="true" outlineLevel="0" collapsed="false"/>
    <row r="21219" customFormat="false" ht="15" hidden="false" customHeight="true" outlineLevel="0" collapsed="false"/>
    <row r="21220" customFormat="false" ht="15" hidden="false" customHeight="true" outlineLevel="0" collapsed="false"/>
    <row r="21221" customFormat="false" ht="15" hidden="false" customHeight="true" outlineLevel="0" collapsed="false"/>
    <row r="21222" customFormat="false" ht="15" hidden="false" customHeight="true" outlineLevel="0" collapsed="false"/>
    <row r="21223" customFormat="false" ht="15" hidden="false" customHeight="true" outlineLevel="0" collapsed="false"/>
    <row r="21224" customFormat="false" ht="15" hidden="false" customHeight="true" outlineLevel="0" collapsed="false"/>
    <row r="21225" customFormat="false" ht="15" hidden="false" customHeight="true" outlineLevel="0" collapsed="false"/>
    <row r="21226" customFormat="false" ht="15" hidden="false" customHeight="true" outlineLevel="0" collapsed="false"/>
    <row r="21227" customFormat="false" ht="15" hidden="false" customHeight="true" outlineLevel="0" collapsed="false"/>
    <row r="21228" customFormat="false" ht="15" hidden="false" customHeight="true" outlineLevel="0" collapsed="false"/>
    <row r="21229" customFormat="false" ht="15" hidden="false" customHeight="true" outlineLevel="0" collapsed="false"/>
    <row r="21230" customFormat="false" ht="15" hidden="false" customHeight="true" outlineLevel="0" collapsed="false"/>
    <row r="21231" customFormat="false" ht="15" hidden="false" customHeight="true" outlineLevel="0" collapsed="false"/>
    <row r="21232" customFormat="false" ht="15" hidden="false" customHeight="true" outlineLevel="0" collapsed="false"/>
    <row r="21233" customFormat="false" ht="15" hidden="false" customHeight="true" outlineLevel="0" collapsed="false"/>
    <row r="21234" customFormat="false" ht="15" hidden="false" customHeight="true" outlineLevel="0" collapsed="false"/>
    <row r="21235" customFormat="false" ht="15" hidden="false" customHeight="true" outlineLevel="0" collapsed="false"/>
    <row r="21236" customFormat="false" ht="15" hidden="false" customHeight="true" outlineLevel="0" collapsed="false"/>
    <row r="21237" customFormat="false" ht="15" hidden="false" customHeight="true" outlineLevel="0" collapsed="false"/>
    <row r="21238" customFormat="false" ht="15" hidden="false" customHeight="true" outlineLevel="0" collapsed="false"/>
    <row r="21239" customFormat="false" ht="15" hidden="false" customHeight="true" outlineLevel="0" collapsed="false"/>
    <row r="21240" customFormat="false" ht="15" hidden="false" customHeight="true" outlineLevel="0" collapsed="false"/>
    <row r="21241" customFormat="false" ht="15" hidden="false" customHeight="true" outlineLevel="0" collapsed="false"/>
    <row r="21242" customFormat="false" ht="15" hidden="false" customHeight="true" outlineLevel="0" collapsed="false"/>
    <row r="21243" customFormat="false" ht="15" hidden="false" customHeight="true" outlineLevel="0" collapsed="false"/>
    <row r="21244" customFormat="false" ht="15" hidden="false" customHeight="true" outlineLevel="0" collapsed="false"/>
    <row r="21245" customFormat="false" ht="15" hidden="false" customHeight="true" outlineLevel="0" collapsed="false"/>
    <row r="21246" customFormat="false" ht="15" hidden="false" customHeight="true" outlineLevel="0" collapsed="false"/>
    <row r="21247" customFormat="false" ht="15" hidden="false" customHeight="true" outlineLevel="0" collapsed="false"/>
    <row r="21248" customFormat="false" ht="15" hidden="false" customHeight="true" outlineLevel="0" collapsed="false"/>
    <row r="21249" customFormat="false" ht="15" hidden="false" customHeight="true" outlineLevel="0" collapsed="false"/>
    <row r="21250" customFormat="false" ht="15" hidden="false" customHeight="true" outlineLevel="0" collapsed="false"/>
    <row r="21251" customFormat="false" ht="15" hidden="false" customHeight="true" outlineLevel="0" collapsed="false"/>
    <row r="21252" customFormat="false" ht="15" hidden="false" customHeight="true" outlineLevel="0" collapsed="false"/>
    <row r="21253" customFormat="false" ht="15" hidden="false" customHeight="true" outlineLevel="0" collapsed="false"/>
    <row r="21254" customFormat="false" ht="15" hidden="false" customHeight="true" outlineLevel="0" collapsed="false"/>
    <row r="21255" customFormat="false" ht="15" hidden="false" customHeight="true" outlineLevel="0" collapsed="false"/>
    <row r="21256" customFormat="false" ht="15" hidden="false" customHeight="true" outlineLevel="0" collapsed="false"/>
    <row r="21257" customFormat="false" ht="15" hidden="false" customHeight="true" outlineLevel="0" collapsed="false"/>
    <row r="21258" customFormat="false" ht="15" hidden="false" customHeight="true" outlineLevel="0" collapsed="false"/>
    <row r="21259" customFormat="false" ht="15" hidden="false" customHeight="true" outlineLevel="0" collapsed="false"/>
    <row r="21260" customFormat="false" ht="15" hidden="false" customHeight="true" outlineLevel="0" collapsed="false"/>
    <row r="21261" customFormat="false" ht="15" hidden="false" customHeight="true" outlineLevel="0" collapsed="false"/>
    <row r="21262" customFormat="false" ht="15" hidden="false" customHeight="true" outlineLevel="0" collapsed="false"/>
    <row r="21263" customFormat="false" ht="15" hidden="false" customHeight="true" outlineLevel="0" collapsed="false"/>
    <row r="21264" customFormat="false" ht="15" hidden="false" customHeight="true" outlineLevel="0" collapsed="false"/>
    <row r="21265" customFormat="false" ht="15" hidden="false" customHeight="true" outlineLevel="0" collapsed="false"/>
    <row r="21266" customFormat="false" ht="15" hidden="false" customHeight="true" outlineLevel="0" collapsed="false"/>
    <row r="21267" customFormat="false" ht="15" hidden="false" customHeight="true" outlineLevel="0" collapsed="false"/>
    <row r="21268" customFormat="false" ht="15" hidden="false" customHeight="true" outlineLevel="0" collapsed="false"/>
    <row r="21269" customFormat="false" ht="15" hidden="false" customHeight="true" outlineLevel="0" collapsed="false"/>
    <row r="21270" customFormat="false" ht="15" hidden="false" customHeight="true" outlineLevel="0" collapsed="false"/>
    <row r="21271" customFormat="false" ht="15" hidden="false" customHeight="true" outlineLevel="0" collapsed="false"/>
    <row r="21272" customFormat="false" ht="15" hidden="false" customHeight="true" outlineLevel="0" collapsed="false"/>
    <row r="21273" customFormat="false" ht="15" hidden="false" customHeight="true" outlineLevel="0" collapsed="false"/>
    <row r="21274" customFormat="false" ht="15" hidden="false" customHeight="true" outlineLevel="0" collapsed="false"/>
    <row r="21275" customFormat="false" ht="15" hidden="false" customHeight="true" outlineLevel="0" collapsed="false"/>
    <row r="21276" customFormat="false" ht="15" hidden="false" customHeight="true" outlineLevel="0" collapsed="false"/>
    <row r="21277" customFormat="false" ht="15" hidden="false" customHeight="true" outlineLevel="0" collapsed="false"/>
    <row r="21278" customFormat="false" ht="15" hidden="false" customHeight="true" outlineLevel="0" collapsed="false"/>
    <row r="21279" customFormat="false" ht="15" hidden="false" customHeight="true" outlineLevel="0" collapsed="false"/>
    <row r="21280" customFormat="false" ht="15" hidden="false" customHeight="true" outlineLevel="0" collapsed="false"/>
    <row r="21281" customFormat="false" ht="15" hidden="false" customHeight="true" outlineLevel="0" collapsed="false"/>
    <row r="21282" customFormat="false" ht="15" hidden="false" customHeight="true" outlineLevel="0" collapsed="false"/>
    <row r="21283" customFormat="false" ht="15" hidden="false" customHeight="true" outlineLevel="0" collapsed="false"/>
    <row r="21284" customFormat="false" ht="15" hidden="false" customHeight="true" outlineLevel="0" collapsed="false"/>
    <row r="21285" customFormat="false" ht="15" hidden="false" customHeight="true" outlineLevel="0" collapsed="false"/>
    <row r="21286" customFormat="false" ht="15" hidden="false" customHeight="true" outlineLevel="0" collapsed="false"/>
    <row r="21287" customFormat="false" ht="15" hidden="false" customHeight="true" outlineLevel="0" collapsed="false"/>
    <row r="21288" customFormat="false" ht="15" hidden="false" customHeight="true" outlineLevel="0" collapsed="false"/>
    <row r="21289" customFormat="false" ht="15" hidden="false" customHeight="true" outlineLevel="0" collapsed="false"/>
    <row r="21290" customFormat="false" ht="15" hidden="false" customHeight="true" outlineLevel="0" collapsed="false"/>
    <row r="21291" customFormat="false" ht="15" hidden="false" customHeight="true" outlineLevel="0" collapsed="false"/>
    <row r="21292" customFormat="false" ht="15" hidden="false" customHeight="true" outlineLevel="0" collapsed="false"/>
    <row r="21293" customFormat="false" ht="15" hidden="false" customHeight="true" outlineLevel="0" collapsed="false"/>
    <row r="21294" customFormat="false" ht="15" hidden="false" customHeight="true" outlineLevel="0" collapsed="false"/>
    <row r="21295" customFormat="false" ht="15" hidden="false" customHeight="true" outlineLevel="0" collapsed="false"/>
    <row r="21296" customFormat="false" ht="15" hidden="false" customHeight="true" outlineLevel="0" collapsed="false"/>
    <row r="21297" customFormat="false" ht="15" hidden="false" customHeight="true" outlineLevel="0" collapsed="false"/>
    <row r="21298" customFormat="false" ht="15" hidden="false" customHeight="true" outlineLevel="0" collapsed="false"/>
    <row r="21299" customFormat="false" ht="15" hidden="false" customHeight="true" outlineLevel="0" collapsed="false"/>
    <row r="21300" customFormat="false" ht="15" hidden="false" customHeight="true" outlineLevel="0" collapsed="false"/>
    <row r="21301" customFormat="false" ht="15" hidden="false" customHeight="true" outlineLevel="0" collapsed="false"/>
    <row r="21302" customFormat="false" ht="15" hidden="false" customHeight="true" outlineLevel="0" collapsed="false"/>
    <row r="21303" customFormat="false" ht="15" hidden="false" customHeight="true" outlineLevel="0" collapsed="false"/>
    <row r="21304" customFormat="false" ht="15" hidden="false" customHeight="true" outlineLevel="0" collapsed="false"/>
    <row r="21305" customFormat="false" ht="15" hidden="false" customHeight="true" outlineLevel="0" collapsed="false"/>
    <row r="21306" customFormat="false" ht="15" hidden="false" customHeight="true" outlineLevel="0" collapsed="false"/>
    <row r="21307" customFormat="false" ht="15" hidden="false" customHeight="true" outlineLevel="0" collapsed="false"/>
    <row r="21308" customFormat="false" ht="15" hidden="false" customHeight="true" outlineLevel="0" collapsed="false"/>
    <row r="21309" customFormat="false" ht="15" hidden="false" customHeight="true" outlineLevel="0" collapsed="false"/>
    <row r="21310" customFormat="false" ht="15" hidden="false" customHeight="true" outlineLevel="0" collapsed="false"/>
    <row r="21311" customFormat="false" ht="15" hidden="false" customHeight="true" outlineLevel="0" collapsed="false"/>
    <row r="21312" customFormat="false" ht="15" hidden="false" customHeight="true" outlineLevel="0" collapsed="false"/>
    <row r="21313" customFormat="false" ht="15" hidden="false" customHeight="true" outlineLevel="0" collapsed="false"/>
    <row r="21314" customFormat="false" ht="15" hidden="false" customHeight="true" outlineLevel="0" collapsed="false"/>
    <row r="21315" customFormat="false" ht="15" hidden="false" customHeight="true" outlineLevel="0" collapsed="false"/>
    <row r="21316" customFormat="false" ht="15" hidden="false" customHeight="true" outlineLevel="0" collapsed="false"/>
    <row r="21317" customFormat="false" ht="15" hidden="false" customHeight="true" outlineLevel="0" collapsed="false"/>
    <row r="21318" customFormat="false" ht="15" hidden="false" customHeight="true" outlineLevel="0" collapsed="false"/>
    <row r="21319" customFormat="false" ht="15" hidden="false" customHeight="true" outlineLevel="0" collapsed="false"/>
    <row r="21320" customFormat="false" ht="15" hidden="false" customHeight="true" outlineLevel="0" collapsed="false"/>
    <row r="21321" customFormat="false" ht="15" hidden="false" customHeight="true" outlineLevel="0" collapsed="false"/>
    <row r="21322" customFormat="false" ht="15" hidden="false" customHeight="true" outlineLevel="0" collapsed="false"/>
    <row r="21323" customFormat="false" ht="15" hidden="false" customHeight="true" outlineLevel="0" collapsed="false"/>
    <row r="21324" customFormat="false" ht="15" hidden="false" customHeight="true" outlineLevel="0" collapsed="false"/>
    <row r="21325" customFormat="false" ht="15" hidden="false" customHeight="true" outlineLevel="0" collapsed="false"/>
    <row r="21326" customFormat="false" ht="15" hidden="false" customHeight="true" outlineLevel="0" collapsed="false"/>
    <row r="21327" customFormat="false" ht="15" hidden="false" customHeight="true" outlineLevel="0" collapsed="false"/>
    <row r="21328" customFormat="false" ht="15" hidden="false" customHeight="true" outlineLevel="0" collapsed="false"/>
    <row r="21329" customFormat="false" ht="15" hidden="false" customHeight="true" outlineLevel="0" collapsed="false"/>
    <row r="21330" customFormat="false" ht="15" hidden="false" customHeight="true" outlineLevel="0" collapsed="false"/>
    <row r="21331" customFormat="false" ht="15" hidden="false" customHeight="true" outlineLevel="0" collapsed="false"/>
    <row r="21332" customFormat="false" ht="15" hidden="false" customHeight="true" outlineLevel="0" collapsed="false"/>
    <row r="21333" customFormat="false" ht="15" hidden="false" customHeight="true" outlineLevel="0" collapsed="false"/>
    <row r="21334" customFormat="false" ht="15" hidden="false" customHeight="true" outlineLevel="0" collapsed="false"/>
    <row r="21335" customFormat="false" ht="15" hidden="false" customHeight="true" outlineLevel="0" collapsed="false"/>
    <row r="21336" customFormat="false" ht="15" hidden="false" customHeight="true" outlineLevel="0" collapsed="false"/>
    <row r="21337" customFormat="false" ht="15" hidden="false" customHeight="true" outlineLevel="0" collapsed="false"/>
    <row r="21338" customFormat="false" ht="15" hidden="false" customHeight="true" outlineLevel="0" collapsed="false"/>
    <row r="21339" customFormat="false" ht="15" hidden="false" customHeight="true" outlineLevel="0" collapsed="false"/>
    <row r="21340" customFormat="false" ht="15" hidden="false" customHeight="true" outlineLevel="0" collapsed="false"/>
    <row r="21341" customFormat="false" ht="15" hidden="false" customHeight="true" outlineLevel="0" collapsed="false"/>
    <row r="21342" customFormat="false" ht="15" hidden="false" customHeight="true" outlineLevel="0" collapsed="false"/>
    <row r="21343" customFormat="false" ht="15" hidden="false" customHeight="true" outlineLevel="0" collapsed="false"/>
    <row r="21344" customFormat="false" ht="15" hidden="false" customHeight="true" outlineLevel="0" collapsed="false"/>
    <row r="21345" customFormat="false" ht="15" hidden="false" customHeight="true" outlineLevel="0" collapsed="false"/>
    <row r="21346" customFormat="false" ht="15" hidden="false" customHeight="true" outlineLevel="0" collapsed="false"/>
    <row r="21347" customFormat="false" ht="15" hidden="false" customHeight="true" outlineLevel="0" collapsed="false"/>
    <row r="21348" customFormat="false" ht="15" hidden="false" customHeight="true" outlineLevel="0" collapsed="false"/>
    <row r="21349" customFormat="false" ht="15" hidden="false" customHeight="true" outlineLevel="0" collapsed="false"/>
    <row r="21350" customFormat="false" ht="15" hidden="false" customHeight="true" outlineLevel="0" collapsed="false"/>
    <row r="21351" customFormat="false" ht="15" hidden="false" customHeight="true" outlineLevel="0" collapsed="false"/>
    <row r="21352" customFormat="false" ht="15" hidden="false" customHeight="true" outlineLevel="0" collapsed="false"/>
    <row r="21353" customFormat="false" ht="15" hidden="false" customHeight="true" outlineLevel="0" collapsed="false"/>
    <row r="21354" customFormat="false" ht="15" hidden="false" customHeight="true" outlineLevel="0" collapsed="false"/>
    <row r="21355" customFormat="false" ht="15" hidden="false" customHeight="true" outlineLevel="0" collapsed="false"/>
    <row r="21356" customFormat="false" ht="15" hidden="false" customHeight="true" outlineLevel="0" collapsed="false"/>
    <row r="21357" customFormat="false" ht="15" hidden="false" customHeight="true" outlineLevel="0" collapsed="false"/>
    <row r="21358" customFormat="false" ht="15" hidden="false" customHeight="true" outlineLevel="0" collapsed="false"/>
    <row r="21359" customFormat="false" ht="15" hidden="false" customHeight="true" outlineLevel="0" collapsed="false"/>
    <row r="21360" customFormat="false" ht="15" hidden="false" customHeight="true" outlineLevel="0" collapsed="false"/>
    <row r="21361" customFormat="false" ht="15" hidden="false" customHeight="true" outlineLevel="0" collapsed="false"/>
    <row r="21362" customFormat="false" ht="15" hidden="false" customHeight="true" outlineLevel="0" collapsed="false"/>
    <row r="21363" customFormat="false" ht="15" hidden="false" customHeight="true" outlineLevel="0" collapsed="false"/>
    <row r="21364" customFormat="false" ht="15" hidden="false" customHeight="true" outlineLevel="0" collapsed="false"/>
    <row r="21365" customFormat="false" ht="15" hidden="false" customHeight="true" outlineLevel="0" collapsed="false"/>
    <row r="21366" customFormat="false" ht="15" hidden="false" customHeight="true" outlineLevel="0" collapsed="false"/>
    <row r="21367" customFormat="false" ht="15" hidden="false" customHeight="true" outlineLevel="0" collapsed="false"/>
    <row r="21368" customFormat="false" ht="15" hidden="false" customHeight="true" outlineLevel="0" collapsed="false"/>
    <row r="21369" customFormat="false" ht="15" hidden="false" customHeight="true" outlineLevel="0" collapsed="false"/>
    <row r="21370" customFormat="false" ht="15" hidden="false" customHeight="true" outlineLevel="0" collapsed="false"/>
    <row r="21371" customFormat="false" ht="15" hidden="false" customHeight="true" outlineLevel="0" collapsed="false"/>
    <row r="21372" customFormat="false" ht="15" hidden="false" customHeight="true" outlineLevel="0" collapsed="false"/>
    <row r="21373" customFormat="false" ht="15" hidden="false" customHeight="true" outlineLevel="0" collapsed="false"/>
    <row r="21374" customFormat="false" ht="15" hidden="false" customHeight="true" outlineLevel="0" collapsed="false"/>
    <row r="21375" customFormat="false" ht="15" hidden="false" customHeight="true" outlineLevel="0" collapsed="false"/>
    <row r="21376" customFormat="false" ht="15" hidden="false" customHeight="true" outlineLevel="0" collapsed="false"/>
    <row r="21377" customFormat="false" ht="15" hidden="false" customHeight="true" outlineLevel="0" collapsed="false"/>
    <row r="21378" customFormat="false" ht="15" hidden="false" customHeight="true" outlineLevel="0" collapsed="false"/>
    <row r="21379" customFormat="false" ht="15" hidden="false" customHeight="true" outlineLevel="0" collapsed="false"/>
    <row r="21380" customFormat="false" ht="15" hidden="false" customHeight="true" outlineLevel="0" collapsed="false"/>
    <row r="21381" customFormat="false" ht="15" hidden="false" customHeight="true" outlineLevel="0" collapsed="false"/>
    <row r="21382" customFormat="false" ht="15" hidden="false" customHeight="true" outlineLevel="0" collapsed="false"/>
    <row r="21383" customFormat="false" ht="15" hidden="false" customHeight="true" outlineLevel="0" collapsed="false"/>
    <row r="21384" customFormat="false" ht="15" hidden="false" customHeight="true" outlineLevel="0" collapsed="false"/>
    <row r="21385" customFormat="false" ht="15" hidden="false" customHeight="true" outlineLevel="0" collapsed="false"/>
    <row r="21386" customFormat="false" ht="15" hidden="false" customHeight="true" outlineLevel="0" collapsed="false"/>
    <row r="21387" customFormat="false" ht="15" hidden="false" customHeight="true" outlineLevel="0" collapsed="false"/>
    <row r="21388" customFormat="false" ht="15" hidden="false" customHeight="true" outlineLevel="0" collapsed="false"/>
    <row r="21389" customFormat="false" ht="15" hidden="false" customHeight="true" outlineLevel="0" collapsed="false"/>
    <row r="21390" customFormat="false" ht="15" hidden="false" customHeight="true" outlineLevel="0" collapsed="false"/>
    <row r="21391" customFormat="false" ht="15" hidden="false" customHeight="true" outlineLevel="0" collapsed="false"/>
    <row r="21392" customFormat="false" ht="15" hidden="false" customHeight="true" outlineLevel="0" collapsed="false"/>
    <row r="21393" customFormat="false" ht="15" hidden="false" customHeight="true" outlineLevel="0" collapsed="false"/>
    <row r="21394" customFormat="false" ht="15" hidden="false" customHeight="true" outlineLevel="0" collapsed="false"/>
    <row r="21395" customFormat="false" ht="15" hidden="false" customHeight="true" outlineLevel="0" collapsed="false"/>
    <row r="21396" customFormat="false" ht="15" hidden="false" customHeight="true" outlineLevel="0" collapsed="false"/>
    <row r="21397" customFormat="false" ht="15" hidden="false" customHeight="true" outlineLevel="0" collapsed="false"/>
    <row r="21398" customFormat="false" ht="15" hidden="false" customHeight="true" outlineLevel="0" collapsed="false"/>
    <row r="21399" customFormat="false" ht="15" hidden="false" customHeight="true" outlineLevel="0" collapsed="false"/>
    <row r="21400" customFormat="false" ht="15" hidden="false" customHeight="true" outlineLevel="0" collapsed="false"/>
    <row r="21401" customFormat="false" ht="15" hidden="false" customHeight="true" outlineLevel="0" collapsed="false"/>
    <row r="21402" customFormat="false" ht="15" hidden="false" customHeight="true" outlineLevel="0" collapsed="false"/>
    <row r="21403" customFormat="false" ht="15" hidden="false" customHeight="true" outlineLevel="0" collapsed="false"/>
    <row r="21404" customFormat="false" ht="15" hidden="false" customHeight="true" outlineLevel="0" collapsed="false"/>
    <row r="21405" customFormat="false" ht="15" hidden="false" customHeight="true" outlineLevel="0" collapsed="false"/>
    <row r="21406" customFormat="false" ht="15" hidden="false" customHeight="true" outlineLevel="0" collapsed="false"/>
    <row r="21407" customFormat="false" ht="15" hidden="false" customHeight="true" outlineLevel="0" collapsed="false"/>
    <row r="21408" customFormat="false" ht="15" hidden="false" customHeight="true" outlineLevel="0" collapsed="false"/>
    <row r="21409" customFormat="false" ht="15" hidden="false" customHeight="true" outlineLevel="0" collapsed="false"/>
    <row r="21410" customFormat="false" ht="15" hidden="false" customHeight="true" outlineLevel="0" collapsed="false"/>
    <row r="21411" customFormat="false" ht="15" hidden="false" customHeight="true" outlineLevel="0" collapsed="false"/>
    <row r="21412" customFormat="false" ht="15" hidden="false" customHeight="true" outlineLevel="0" collapsed="false"/>
    <row r="21413" customFormat="false" ht="15" hidden="false" customHeight="true" outlineLevel="0" collapsed="false"/>
    <row r="21414" customFormat="false" ht="15" hidden="false" customHeight="true" outlineLevel="0" collapsed="false"/>
    <row r="21415" customFormat="false" ht="15" hidden="false" customHeight="true" outlineLevel="0" collapsed="false"/>
    <row r="21416" customFormat="false" ht="15" hidden="false" customHeight="true" outlineLevel="0" collapsed="false"/>
    <row r="21417" customFormat="false" ht="15" hidden="false" customHeight="true" outlineLevel="0" collapsed="false"/>
    <row r="21418" customFormat="false" ht="15" hidden="false" customHeight="true" outlineLevel="0" collapsed="false"/>
    <row r="21419" customFormat="false" ht="15" hidden="false" customHeight="true" outlineLevel="0" collapsed="false"/>
    <row r="21420" customFormat="false" ht="15" hidden="false" customHeight="true" outlineLevel="0" collapsed="false"/>
    <row r="21421" customFormat="false" ht="15" hidden="false" customHeight="true" outlineLevel="0" collapsed="false"/>
    <row r="21422" customFormat="false" ht="15" hidden="false" customHeight="true" outlineLevel="0" collapsed="false"/>
    <row r="21423" customFormat="false" ht="15" hidden="false" customHeight="true" outlineLevel="0" collapsed="false"/>
    <row r="21424" customFormat="false" ht="15" hidden="false" customHeight="true" outlineLevel="0" collapsed="false"/>
    <row r="21425" customFormat="false" ht="15" hidden="false" customHeight="true" outlineLevel="0" collapsed="false"/>
    <row r="21426" customFormat="false" ht="15" hidden="false" customHeight="true" outlineLevel="0" collapsed="false"/>
    <row r="21427" customFormat="false" ht="15" hidden="false" customHeight="true" outlineLevel="0" collapsed="false"/>
    <row r="21428" customFormat="false" ht="15" hidden="false" customHeight="true" outlineLevel="0" collapsed="false"/>
    <row r="21429" customFormat="false" ht="15" hidden="false" customHeight="true" outlineLevel="0" collapsed="false"/>
    <row r="21430" customFormat="false" ht="15" hidden="false" customHeight="true" outlineLevel="0" collapsed="false"/>
    <row r="21431" customFormat="false" ht="15" hidden="false" customHeight="true" outlineLevel="0" collapsed="false"/>
    <row r="21432" customFormat="false" ht="15" hidden="false" customHeight="true" outlineLevel="0" collapsed="false"/>
    <row r="21433" customFormat="false" ht="15" hidden="false" customHeight="true" outlineLevel="0" collapsed="false"/>
    <row r="21434" customFormat="false" ht="15" hidden="false" customHeight="true" outlineLevel="0" collapsed="false"/>
    <row r="21435" customFormat="false" ht="15" hidden="false" customHeight="true" outlineLevel="0" collapsed="false"/>
    <row r="21436" customFormat="false" ht="15" hidden="false" customHeight="true" outlineLevel="0" collapsed="false"/>
    <row r="21437" customFormat="false" ht="15" hidden="false" customHeight="true" outlineLevel="0" collapsed="false"/>
    <row r="21438" customFormat="false" ht="15" hidden="false" customHeight="true" outlineLevel="0" collapsed="false"/>
    <row r="21439" customFormat="false" ht="15" hidden="false" customHeight="true" outlineLevel="0" collapsed="false"/>
    <row r="21440" customFormat="false" ht="15" hidden="false" customHeight="true" outlineLevel="0" collapsed="false"/>
    <row r="21441" customFormat="false" ht="15" hidden="false" customHeight="true" outlineLevel="0" collapsed="false"/>
    <row r="21442" customFormat="false" ht="15" hidden="false" customHeight="true" outlineLevel="0" collapsed="false"/>
    <row r="21443" customFormat="false" ht="15" hidden="false" customHeight="true" outlineLevel="0" collapsed="false"/>
    <row r="21444" customFormat="false" ht="15" hidden="false" customHeight="true" outlineLevel="0" collapsed="false"/>
    <row r="21445" customFormat="false" ht="15" hidden="false" customHeight="true" outlineLevel="0" collapsed="false"/>
    <row r="21446" customFormat="false" ht="15" hidden="false" customHeight="true" outlineLevel="0" collapsed="false"/>
    <row r="21447" customFormat="false" ht="15" hidden="false" customHeight="true" outlineLevel="0" collapsed="false"/>
    <row r="21448" customFormat="false" ht="15" hidden="false" customHeight="true" outlineLevel="0" collapsed="false"/>
    <row r="21449" customFormat="false" ht="15" hidden="false" customHeight="true" outlineLevel="0" collapsed="false"/>
    <row r="21450" customFormat="false" ht="15" hidden="false" customHeight="true" outlineLevel="0" collapsed="false"/>
    <row r="21451" customFormat="false" ht="15" hidden="false" customHeight="true" outlineLevel="0" collapsed="false"/>
    <row r="21452" customFormat="false" ht="15" hidden="false" customHeight="true" outlineLevel="0" collapsed="false"/>
    <row r="21453" customFormat="false" ht="15" hidden="false" customHeight="true" outlineLevel="0" collapsed="false"/>
    <row r="21454" customFormat="false" ht="15" hidden="false" customHeight="true" outlineLevel="0" collapsed="false"/>
    <row r="21455" customFormat="false" ht="15" hidden="false" customHeight="true" outlineLevel="0" collapsed="false"/>
    <row r="21456" customFormat="false" ht="15" hidden="false" customHeight="true" outlineLevel="0" collapsed="false"/>
    <row r="21457" customFormat="false" ht="15" hidden="false" customHeight="true" outlineLevel="0" collapsed="false"/>
    <row r="21458" customFormat="false" ht="15" hidden="false" customHeight="true" outlineLevel="0" collapsed="false"/>
    <row r="21459" customFormat="false" ht="15" hidden="false" customHeight="true" outlineLevel="0" collapsed="false"/>
    <row r="21460" customFormat="false" ht="15" hidden="false" customHeight="true" outlineLevel="0" collapsed="false"/>
    <row r="21461" customFormat="false" ht="15" hidden="false" customHeight="true" outlineLevel="0" collapsed="false"/>
    <row r="21462" customFormat="false" ht="15" hidden="false" customHeight="true" outlineLevel="0" collapsed="false"/>
    <row r="21463" customFormat="false" ht="15" hidden="false" customHeight="true" outlineLevel="0" collapsed="false"/>
    <row r="21464" customFormat="false" ht="15" hidden="false" customHeight="true" outlineLevel="0" collapsed="false"/>
    <row r="21465" customFormat="false" ht="15" hidden="false" customHeight="true" outlineLevel="0" collapsed="false"/>
    <row r="21466" customFormat="false" ht="15" hidden="false" customHeight="true" outlineLevel="0" collapsed="false"/>
    <row r="21467" customFormat="false" ht="15" hidden="false" customHeight="true" outlineLevel="0" collapsed="false"/>
    <row r="21468" customFormat="false" ht="15" hidden="false" customHeight="true" outlineLevel="0" collapsed="false"/>
    <row r="21469" customFormat="false" ht="15" hidden="false" customHeight="true" outlineLevel="0" collapsed="false"/>
    <row r="21470" customFormat="false" ht="15" hidden="false" customHeight="true" outlineLevel="0" collapsed="false"/>
    <row r="21471" customFormat="false" ht="15" hidden="false" customHeight="true" outlineLevel="0" collapsed="false"/>
    <row r="21472" customFormat="false" ht="15" hidden="false" customHeight="true" outlineLevel="0" collapsed="false"/>
    <row r="21473" customFormat="false" ht="15" hidden="false" customHeight="true" outlineLevel="0" collapsed="false"/>
    <row r="21474" customFormat="false" ht="15" hidden="false" customHeight="true" outlineLevel="0" collapsed="false"/>
    <row r="21475" customFormat="false" ht="15" hidden="false" customHeight="true" outlineLevel="0" collapsed="false"/>
    <row r="21476" customFormat="false" ht="15" hidden="false" customHeight="true" outlineLevel="0" collapsed="false"/>
    <row r="21477" customFormat="false" ht="15" hidden="false" customHeight="true" outlineLevel="0" collapsed="false"/>
    <row r="21478" customFormat="false" ht="15" hidden="false" customHeight="true" outlineLevel="0" collapsed="false"/>
    <row r="21479" customFormat="false" ht="15" hidden="false" customHeight="true" outlineLevel="0" collapsed="false"/>
    <row r="21480" customFormat="false" ht="15" hidden="false" customHeight="true" outlineLevel="0" collapsed="false"/>
    <row r="21481" customFormat="false" ht="15" hidden="false" customHeight="true" outlineLevel="0" collapsed="false"/>
    <row r="21482" customFormat="false" ht="15" hidden="false" customHeight="true" outlineLevel="0" collapsed="false"/>
    <row r="21483" customFormat="false" ht="15" hidden="false" customHeight="true" outlineLevel="0" collapsed="false"/>
    <row r="21484" customFormat="false" ht="15" hidden="false" customHeight="true" outlineLevel="0" collapsed="false"/>
    <row r="21485" customFormat="false" ht="15" hidden="false" customHeight="true" outlineLevel="0" collapsed="false"/>
    <row r="21486" customFormat="false" ht="15" hidden="false" customHeight="true" outlineLevel="0" collapsed="false"/>
    <row r="21487" customFormat="false" ht="15" hidden="false" customHeight="true" outlineLevel="0" collapsed="false"/>
    <row r="21488" customFormat="false" ht="15" hidden="false" customHeight="true" outlineLevel="0" collapsed="false"/>
    <row r="21489" customFormat="false" ht="15" hidden="false" customHeight="true" outlineLevel="0" collapsed="false"/>
    <row r="21490" customFormat="false" ht="15" hidden="false" customHeight="true" outlineLevel="0" collapsed="false"/>
    <row r="21491" customFormat="false" ht="15" hidden="false" customHeight="true" outlineLevel="0" collapsed="false"/>
    <row r="21492" customFormat="false" ht="15" hidden="false" customHeight="true" outlineLevel="0" collapsed="false"/>
    <row r="21493" customFormat="false" ht="15" hidden="false" customHeight="true" outlineLevel="0" collapsed="false"/>
    <row r="21494" customFormat="false" ht="15" hidden="false" customHeight="true" outlineLevel="0" collapsed="false"/>
    <row r="21495" customFormat="false" ht="15" hidden="false" customHeight="true" outlineLevel="0" collapsed="false"/>
    <row r="21496" customFormat="false" ht="15" hidden="false" customHeight="true" outlineLevel="0" collapsed="false"/>
    <row r="21497" customFormat="false" ht="15" hidden="false" customHeight="true" outlineLevel="0" collapsed="false"/>
    <row r="21498" customFormat="false" ht="15" hidden="false" customHeight="true" outlineLevel="0" collapsed="false"/>
    <row r="21499" customFormat="false" ht="15" hidden="false" customHeight="true" outlineLevel="0" collapsed="false"/>
    <row r="21500" customFormat="false" ht="15" hidden="false" customHeight="true" outlineLevel="0" collapsed="false"/>
    <row r="21501" customFormat="false" ht="15" hidden="false" customHeight="true" outlineLevel="0" collapsed="false"/>
    <row r="21502" customFormat="false" ht="15" hidden="false" customHeight="true" outlineLevel="0" collapsed="false"/>
    <row r="21503" customFormat="false" ht="15" hidden="false" customHeight="true" outlineLevel="0" collapsed="false"/>
    <row r="21504" customFormat="false" ht="15" hidden="false" customHeight="true" outlineLevel="0" collapsed="false"/>
    <row r="21505" customFormat="false" ht="15" hidden="false" customHeight="true" outlineLevel="0" collapsed="false"/>
    <row r="21506" customFormat="false" ht="15" hidden="false" customHeight="true" outlineLevel="0" collapsed="false"/>
    <row r="21507" customFormat="false" ht="15" hidden="false" customHeight="true" outlineLevel="0" collapsed="false"/>
    <row r="21508" customFormat="false" ht="15" hidden="false" customHeight="true" outlineLevel="0" collapsed="false"/>
    <row r="21509" customFormat="false" ht="15" hidden="false" customHeight="true" outlineLevel="0" collapsed="false"/>
    <row r="21510" customFormat="false" ht="15" hidden="false" customHeight="true" outlineLevel="0" collapsed="false"/>
    <row r="21511" customFormat="false" ht="15" hidden="false" customHeight="true" outlineLevel="0" collapsed="false"/>
    <row r="21512" customFormat="false" ht="15" hidden="false" customHeight="true" outlineLevel="0" collapsed="false"/>
    <row r="21513" customFormat="false" ht="15" hidden="false" customHeight="true" outlineLevel="0" collapsed="false"/>
    <row r="21514" customFormat="false" ht="15" hidden="false" customHeight="true" outlineLevel="0" collapsed="false"/>
    <row r="21515" customFormat="false" ht="15" hidden="false" customHeight="true" outlineLevel="0" collapsed="false"/>
    <row r="21516" customFormat="false" ht="15" hidden="false" customHeight="true" outlineLevel="0" collapsed="false"/>
    <row r="21517" customFormat="false" ht="15" hidden="false" customHeight="true" outlineLevel="0" collapsed="false"/>
    <row r="21518" customFormat="false" ht="15" hidden="false" customHeight="true" outlineLevel="0" collapsed="false"/>
    <row r="21519" customFormat="false" ht="15" hidden="false" customHeight="true" outlineLevel="0" collapsed="false"/>
    <row r="21520" customFormat="false" ht="15" hidden="false" customHeight="true" outlineLevel="0" collapsed="false"/>
    <row r="21521" customFormat="false" ht="15" hidden="false" customHeight="true" outlineLevel="0" collapsed="false"/>
    <row r="21522" customFormat="false" ht="15" hidden="false" customHeight="true" outlineLevel="0" collapsed="false"/>
    <row r="21523" customFormat="false" ht="15" hidden="false" customHeight="true" outlineLevel="0" collapsed="false"/>
    <row r="21524" customFormat="false" ht="15" hidden="false" customHeight="true" outlineLevel="0" collapsed="false"/>
    <row r="21525" customFormat="false" ht="15" hidden="false" customHeight="true" outlineLevel="0" collapsed="false"/>
    <row r="21526" customFormat="false" ht="15" hidden="false" customHeight="true" outlineLevel="0" collapsed="false"/>
    <row r="21527" customFormat="false" ht="15" hidden="false" customHeight="true" outlineLevel="0" collapsed="false"/>
    <row r="21528" customFormat="false" ht="15" hidden="false" customHeight="true" outlineLevel="0" collapsed="false"/>
    <row r="21529" customFormat="false" ht="15" hidden="false" customHeight="true" outlineLevel="0" collapsed="false"/>
    <row r="21530" customFormat="false" ht="15" hidden="false" customHeight="true" outlineLevel="0" collapsed="false"/>
    <row r="21531" customFormat="false" ht="15" hidden="false" customHeight="true" outlineLevel="0" collapsed="false"/>
    <row r="21532" customFormat="false" ht="15" hidden="false" customHeight="true" outlineLevel="0" collapsed="false"/>
    <row r="21533" customFormat="false" ht="15" hidden="false" customHeight="true" outlineLevel="0" collapsed="false"/>
    <row r="21534" customFormat="false" ht="15" hidden="false" customHeight="true" outlineLevel="0" collapsed="false"/>
    <row r="21535" customFormat="false" ht="15" hidden="false" customHeight="true" outlineLevel="0" collapsed="false"/>
    <row r="21536" customFormat="false" ht="15" hidden="false" customHeight="true" outlineLevel="0" collapsed="false"/>
    <row r="21537" customFormat="false" ht="15" hidden="false" customHeight="true" outlineLevel="0" collapsed="false"/>
    <row r="21538" customFormat="false" ht="15" hidden="false" customHeight="true" outlineLevel="0" collapsed="false"/>
    <row r="21539" customFormat="false" ht="15" hidden="false" customHeight="true" outlineLevel="0" collapsed="false"/>
    <row r="21540" customFormat="false" ht="15" hidden="false" customHeight="true" outlineLevel="0" collapsed="false"/>
    <row r="21541" customFormat="false" ht="15" hidden="false" customHeight="true" outlineLevel="0" collapsed="false"/>
    <row r="21542" customFormat="false" ht="15" hidden="false" customHeight="true" outlineLevel="0" collapsed="false"/>
    <row r="21543" customFormat="false" ht="15" hidden="false" customHeight="true" outlineLevel="0" collapsed="false"/>
    <row r="21544" customFormat="false" ht="15" hidden="false" customHeight="true" outlineLevel="0" collapsed="false"/>
    <row r="21545" customFormat="false" ht="15" hidden="false" customHeight="true" outlineLevel="0" collapsed="false"/>
    <row r="21546" customFormat="false" ht="15" hidden="false" customHeight="true" outlineLevel="0" collapsed="false"/>
    <row r="21547" customFormat="false" ht="15" hidden="false" customHeight="true" outlineLevel="0" collapsed="false"/>
    <row r="21548" customFormat="false" ht="15" hidden="false" customHeight="true" outlineLevel="0" collapsed="false"/>
    <row r="21549" customFormat="false" ht="15" hidden="false" customHeight="true" outlineLevel="0" collapsed="false"/>
    <row r="21550" customFormat="false" ht="15" hidden="false" customHeight="true" outlineLevel="0" collapsed="false"/>
    <row r="21551" customFormat="false" ht="15" hidden="false" customHeight="true" outlineLevel="0" collapsed="false"/>
    <row r="21552" customFormat="false" ht="15" hidden="false" customHeight="true" outlineLevel="0" collapsed="false"/>
    <row r="21553" customFormat="false" ht="15" hidden="false" customHeight="true" outlineLevel="0" collapsed="false"/>
    <row r="21554" customFormat="false" ht="15" hidden="false" customHeight="true" outlineLevel="0" collapsed="false"/>
    <row r="21555" customFormat="false" ht="15" hidden="false" customHeight="true" outlineLevel="0" collapsed="false"/>
    <row r="21556" customFormat="false" ht="15" hidden="false" customHeight="true" outlineLevel="0" collapsed="false"/>
    <row r="21557" customFormat="false" ht="15" hidden="false" customHeight="true" outlineLevel="0" collapsed="false"/>
    <row r="21558" customFormat="false" ht="15" hidden="false" customHeight="true" outlineLevel="0" collapsed="false"/>
    <row r="21559" customFormat="false" ht="15" hidden="false" customHeight="true" outlineLevel="0" collapsed="false"/>
    <row r="21560" customFormat="false" ht="15" hidden="false" customHeight="true" outlineLevel="0" collapsed="false"/>
    <row r="21561" customFormat="false" ht="15" hidden="false" customHeight="true" outlineLevel="0" collapsed="false"/>
    <row r="21562" customFormat="false" ht="15" hidden="false" customHeight="true" outlineLevel="0" collapsed="false"/>
    <row r="21563" customFormat="false" ht="15" hidden="false" customHeight="true" outlineLevel="0" collapsed="false"/>
    <row r="21564" customFormat="false" ht="15" hidden="false" customHeight="true" outlineLevel="0" collapsed="false"/>
    <row r="21565" customFormat="false" ht="15" hidden="false" customHeight="true" outlineLevel="0" collapsed="false"/>
    <row r="21566" customFormat="false" ht="15" hidden="false" customHeight="true" outlineLevel="0" collapsed="false"/>
    <row r="21567" customFormat="false" ht="15" hidden="false" customHeight="true" outlineLevel="0" collapsed="false"/>
    <row r="21568" customFormat="false" ht="15" hidden="false" customHeight="true" outlineLevel="0" collapsed="false"/>
    <row r="21569" customFormat="false" ht="15" hidden="false" customHeight="true" outlineLevel="0" collapsed="false"/>
    <row r="21570" customFormat="false" ht="15" hidden="false" customHeight="true" outlineLevel="0" collapsed="false"/>
    <row r="21571" customFormat="false" ht="15" hidden="false" customHeight="true" outlineLevel="0" collapsed="false"/>
    <row r="21572" customFormat="false" ht="15" hidden="false" customHeight="true" outlineLevel="0" collapsed="false"/>
    <row r="21573" customFormat="false" ht="15" hidden="false" customHeight="true" outlineLevel="0" collapsed="false"/>
    <row r="21574" customFormat="false" ht="15" hidden="false" customHeight="true" outlineLevel="0" collapsed="false"/>
    <row r="21575" customFormat="false" ht="15" hidden="false" customHeight="true" outlineLevel="0" collapsed="false"/>
    <row r="21576" customFormat="false" ht="15" hidden="false" customHeight="true" outlineLevel="0" collapsed="false"/>
    <row r="21577" customFormat="false" ht="15" hidden="false" customHeight="true" outlineLevel="0" collapsed="false"/>
    <row r="21578" customFormat="false" ht="15" hidden="false" customHeight="true" outlineLevel="0" collapsed="false"/>
    <row r="21579" customFormat="false" ht="15" hidden="false" customHeight="true" outlineLevel="0" collapsed="false"/>
    <row r="21580" customFormat="false" ht="15" hidden="false" customHeight="true" outlineLevel="0" collapsed="false"/>
    <row r="21581" customFormat="false" ht="15" hidden="false" customHeight="true" outlineLevel="0" collapsed="false"/>
    <row r="21582" customFormat="false" ht="15" hidden="false" customHeight="true" outlineLevel="0" collapsed="false"/>
    <row r="21583" customFormat="false" ht="15" hidden="false" customHeight="true" outlineLevel="0" collapsed="false"/>
    <row r="21584" customFormat="false" ht="15" hidden="false" customHeight="true" outlineLevel="0" collapsed="false"/>
    <row r="21585" customFormat="false" ht="15" hidden="false" customHeight="true" outlineLevel="0" collapsed="false"/>
    <row r="21586" customFormat="false" ht="15" hidden="false" customHeight="true" outlineLevel="0" collapsed="false"/>
    <row r="21587" customFormat="false" ht="15" hidden="false" customHeight="true" outlineLevel="0" collapsed="false"/>
    <row r="21588" customFormat="false" ht="15" hidden="false" customHeight="true" outlineLevel="0" collapsed="false"/>
    <row r="21589" customFormat="false" ht="15" hidden="false" customHeight="true" outlineLevel="0" collapsed="false"/>
    <row r="21590" customFormat="false" ht="15" hidden="false" customHeight="true" outlineLevel="0" collapsed="false"/>
    <row r="21591" customFormat="false" ht="15" hidden="false" customHeight="true" outlineLevel="0" collapsed="false"/>
    <row r="21592" customFormat="false" ht="15" hidden="false" customHeight="true" outlineLevel="0" collapsed="false"/>
    <row r="21593" customFormat="false" ht="15" hidden="false" customHeight="true" outlineLevel="0" collapsed="false"/>
    <row r="21594" customFormat="false" ht="15" hidden="false" customHeight="true" outlineLevel="0" collapsed="false"/>
    <row r="21595" customFormat="false" ht="15" hidden="false" customHeight="true" outlineLevel="0" collapsed="false"/>
    <row r="21596" customFormat="false" ht="15" hidden="false" customHeight="true" outlineLevel="0" collapsed="false"/>
    <row r="21597" customFormat="false" ht="15" hidden="false" customHeight="true" outlineLevel="0" collapsed="false"/>
    <row r="21598" customFormat="false" ht="15" hidden="false" customHeight="true" outlineLevel="0" collapsed="false"/>
    <row r="21599" customFormat="false" ht="15" hidden="false" customHeight="true" outlineLevel="0" collapsed="false"/>
    <row r="21600" customFormat="false" ht="15" hidden="false" customHeight="true" outlineLevel="0" collapsed="false"/>
    <row r="21601" customFormat="false" ht="15" hidden="false" customHeight="true" outlineLevel="0" collapsed="false"/>
    <row r="21602" customFormat="false" ht="15" hidden="false" customHeight="true" outlineLevel="0" collapsed="false"/>
    <row r="21603" customFormat="false" ht="15" hidden="false" customHeight="true" outlineLevel="0" collapsed="false"/>
    <row r="21604" customFormat="false" ht="15" hidden="false" customHeight="true" outlineLevel="0" collapsed="false"/>
    <row r="21605" customFormat="false" ht="15" hidden="false" customHeight="true" outlineLevel="0" collapsed="false"/>
    <row r="21606" customFormat="false" ht="15" hidden="false" customHeight="true" outlineLevel="0" collapsed="false"/>
    <row r="21607" customFormat="false" ht="15" hidden="false" customHeight="true" outlineLevel="0" collapsed="false"/>
    <row r="21608" customFormat="false" ht="15" hidden="false" customHeight="true" outlineLevel="0" collapsed="false"/>
    <row r="21609" customFormat="false" ht="15" hidden="false" customHeight="true" outlineLevel="0" collapsed="false"/>
    <row r="21610" customFormat="false" ht="15" hidden="false" customHeight="true" outlineLevel="0" collapsed="false"/>
    <row r="21611" customFormat="false" ht="15" hidden="false" customHeight="true" outlineLevel="0" collapsed="false"/>
    <row r="21612" customFormat="false" ht="15" hidden="false" customHeight="true" outlineLevel="0" collapsed="false"/>
    <row r="21613" customFormat="false" ht="15" hidden="false" customHeight="true" outlineLevel="0" collapsed="false"/>
    <row r="21614" customFormat="false" ht="15" hidden="false" customHeight="true" outlineLevel="0" collapsed="false"/>
    <row r="21615" customFormat="false" ht="15" hidden="false" customHeight="true" outlineLevel="0" collapsed="false"/>
    <row r="21616" customFormat="false" ht="15" hidden="false" customHeight="true" outlineLevel="0" collapsed="false"/>
    <row r="21617" customFormat="false" ht="15" hidden="false" customHeight="true" outlineLevel="0" collapsed="false"/>
    <row r="21618" customFormat="false" ht="15" hidden="false" customHeight="true" outlineLevel="0" collapsed="false"/>
    <row r="21619" customFormat="false" ht="15" hidden="false" customHeight="true" outlineLevel="0" collapsed="false"/>
    <row r="21620" customFormat="false" ht="15" hidden="false" customHeight="true" outlineLevel="0" collapsed="false"/>
    <row r="21621" customFormat="false" ht="15" hidden="false" customHeight="true" outlineLevel="0" collapsed="false"/>
    <row r="21622" customFormat="false" ht="15" hidden="false" customHeight="true" outlineLevel="0" collapsed="false"/>
    <row r="21623" customFormat="false" ht="15" hidden="false" customHeight="true" outlineLevel="0" collapsed="false"/>
    <row r="21624" customFormat="false" ht="15" hidden="false" customHeight="true" outlineLevel="0" collapsed="false"/>
    <row r="21625" customFormat="false" ht="15" hidden="false" customHeight="true" outlineLevel="0" collapsed="false"/>
    <row r="21626" customFormat="false" ht="15" hidden="false" customHeight="true" outlineLevel="0" collapsed="false"/>
    <row r="21627" customFormat="false" ht="15" hidden="false" customHeight="true" outlineLevel="0" collapsed="false"/>
    <row r="21628" customFormat="false" ht="15" hidden="false" customHeight="true" outlineLevel="0" collapsed="false"/>
    <row r="21629" customFormat="false" ht="15" hidden="false" customHeight="true" outlineLevel="0" collapsed="false"/>
    <row r="21630" customFormat="false" ht="15" hidden="false" customHeight="true" outlineLevel="0" collapsed="false"/>
    <row r="21631" customFormat="false" ht="15" hidden="false" customHeight="true" outlineLevel="0" collapsed="false"/>
    <row r="21632" customFormat="false" ht="15" hidden="false" customHeight="true" outlineLevel="0" collapsed="false"/>
    <row r="21633" customFormat="false" ht="15" hidden="false" customHeight="true" outlineLevel="0" collapsed="false"/>
    <row r="21634" customFormat="false" ht="15" hidden="false" customHeight="true" outlineLevel="0" collapsed="false"/>
    <row r="21635" customFormat="false" ht="15" hidden="false" customHeight="true" outlineLevel="0" collapsed="false"/>
    <row r="21636" customFormat="false" ht="15" hidden="false" customHeight="true" outlineLevel="0" collapsed="false"/>
    <row r="21637" customFormat="false" ht="15" hidden="false" customHeight="true" outlineLevel="0" collapsed="false"/>
    <row r="21638" customFormat="false" ht="15" hidden="false" customHeight="true" outlineLevel="0" collapsed="false"/>
    <row r="21639" customFormat="false" ht="15" hidden="false" customHeight="true" outlineLevel="0" collapsed="false"/>
    <row r="21640" customFormat="false" ht="15" hidden="false" customHeight="true" outlineLevel="0" collapsed="false"/>
    <row r="21641" customFormat="false" ht="15" hidden="false" customHeight="true" outlineLevel="0" collapsed="false"/>
    <row r="21642" customFormat="false" ht="15" hidden="false" customHeight="true" outlineLevel="0" collapsed="false"/>
    <row r="21643" customFormat="false" ht="15" hidden="false" customHeight="true" outlineLevel="0" collapsed="false"/>
    <row r="21644" customFormat="false" ht="15" hidden="false" customHeight="true" outlineLevel="0" collapsed="false"/>
    <row r="21645" customFormat="false" ht="15" hidden="false" customHeight="true" outlineLevel="0" collapsed="false"/>
    <row r="21646" customFormat="false" ht="15" hidden="false" customHeight="true" outlineLevel="0" collapsed="false"/>
    <row r="21647" customFormat="false" ht="15" hidden="false" customHeight="true" outlineLevel="0" collapsed="false"/>
    <row r="21648" customFormat="false" ht="15" hidden="false" customHeight="true" outlineLevel="0" collapsed="false"/>
    <row r="21649" customFormat="false" ht="15" hidden="false" customHeight="true" outlineLevel="0" collapsed="false"/>
    <row r="21650" customFormat="false" ht="15" hidden="false" customHeight="true" outlineLevel="0" collapsed="false"/>
    <row r="21651" customFormat="false" ht="15" hidden="false" customHeight="true" outlineLevel="0" collapsed="false"/>
    <row r="21652" customFormat="false" ht="15" hidden="false" customHeight="true" outlineLevel="0" collapsed="false"/>
    <row r="21653" customFormat="false" ht="15" hidden="false" customHeight="true" outlineLevel="0" collapsed="false"/>
    <row r="21654" customFormat="false" ht="15" hidden="false" customHeight="true" outlineLevel="0" collapsed="false"/>
    <row r="21655" customFormat="false" ht="15" hidden="false" customHeight="true" outlineLevel="0" collapsed="false"/>
    <row r="21656" customFormat="false" ht="15" hidden="false" customHeight="true" outlineLevel="0" collapsed="false"/>
    <row r="21657" customFormat="false" ht="15" hidden="false" customHeight="true" outlineLevel="0" collapsed="false"/>
    <row r="21658" customFormat="false" ht="15" hidden="false" customHeight="true" outlineLevel="0" collapsed="false"/>
    <row r="21659" customFormat="false" ht="15" hidden="false" customHeight="true" outlineLevel="0" collapsed="false"/>
    <row r="21660" customFormat="false" ht="15" hidden="false" customHeight="true" outlineLevel="0" collapsed="false"/>
    <row r="21661" customFormat="false" ht="15" hidden="false" customHeight="true" outlineLevel="0" collapsed="false"/>
    <row r="21662" customFormat="false" ht="15" hidden="false" customHeight="true" outlineLevel="0" collapsed="false"/>
    <row r="21663" customFormat="false" ht="15" hidden="false" customHeight="true" outlineLevel="0" collapsed="false"/>
    <row r="21664" customFormat="false" ht="15" hidden="false" customHeight="true" outlineLevel="0" collapsed="false"/>
    <row r="21665" customFormat="false" ht="15" hidden="false" customHeight="true" outlineLevel="0" collapsed="false"/>
    <row r="21666" customFormat="false" ht="15" hidden="false" customHeight="true" outlineLevel="0" collapsed="false"/>
    <row r="21667" customFormat="false" ht="15" hidden="false" customHeight="true" outlineLevel="0" collapsed="false"/>
    <row r="21668" customFormat="false" ht="15" hidden="false" customHeight="true" outlineLevel="0" collapsed="false"/>
    <row r="21669" customFormat="false" ht="15" hidden="false" customHeight="true" outlineLevel="0" collapsed="false"/>
    <row r="21670" customFormat="false" ht="15" hidden="false" customHeight="true" outlineLevel="0" collapsed="false"/>
    <row r="21671" customFormat="false" ht="15" hidden="false" customHeight="true" outlineLevel="0" collapsed="false"/>
    <row r="21672" customFormat="false" ht="15" hidden="false" customHeight="true" outlineLevel="0" collapsed="false"/>
    <row r="21673" customFormat="false" ht="15" hidden="false" customHeight="true" outlineLevel="0" collapsed="false"/>
    <row r="21674" customFormat="false" ht="15" hidden="false" customHeight="true" outlineLevel="0" collapsed="false"/>
    <row r="21675" customFormat="false" ht="15" hidden="false" customHeight="true" outlineLevel="0" collapsed="false"/>
    <row r="21676" customFormat="false" ht="15" hidden="false" customHeight="true" outlineLevel="0" collapsed="false"/>
    <row r="21677" customFormat="false" ht="15" hidden="false" customHeight="true" outlineLevel="0" collapsed="false"/>
    <row r="21678" customFormat="false" ht="15" hidden="false" customHeight="true" outlineLevel="0" collapsed="false"/>
    <row r="21679" customFormat="false" ht="15" hidden="false" customHeight="true" outlineLevel="0" collapsed="false"/>
    <row r="21680" customFormat="false" ht="15" hidden="false" customHeight="true" outlineLevel="0" collapsed="false"/>
    <row r="21681" customFormat="false" ht="15" hidden="false" customHeight="true" outlineLevel="0" collapsed="false"/>
    <row r="21682" customFormat="false" ht="15" hidden="false" customHeight="true" outlineLevel="0" collapsed="false"/>
    <row r="21683" customFormat="false" ht="15" hidden="false" customHeight="true" outlineLevel="0" collapsed="false"/>
    <row r="21684" customFormat="false" ht="15" hidden="false" customHeight="true" outlineLevel="0" collapsed="false"/>
    <row r="21685" customFormat="false" ht="15" hidden="false" customHeight="true" outlineLevel="0" collapsed="false"/>
    <row r="21686" customFormat="false" ht="15" hidden="false" customHeight="true" outlineLevel="0" collapsed="false"/>
    <row r="21687" customFormat="false" ht="15" hidden="false" customHeight="true" outlineLevel="0" collapsed="false"/>
    <row r="21688" customFormat="false" ht="15" hidden="false" customHeight="true" outlineLevel="0" collapsed="false"/>
    <row r="21689" customFormat="false" ht="15" hidden="false" customHeight="true" outlineLevel="0" collapsed="false"/>
    <row r="21690" customFormat="false" ht="15" hidden="false" customHeight="true" outlineLevel="0" collapsed="false"/>
    <row r="21691" customFormat="false" ht="15" hidden="false" customHeight="true" outlineLevel="0" collapsed="false"/>
    <row r="21692" customFormat="false" ht="15" hidden="false" customHeight="true" outlineLevel="0" collapsed="false"/>
    <row r="21693" customFormat="false" ht="15" hidden="false" customHeight="true" outlineLevel="0" collapsed="false"/>
    <row r="21694" customFormat="false" ht="15" hidden="false" customHeight="true" outlineLevel="0" collapsed="false"/>
    <row r="21695" customFormat="false" ht="15" hidden="false" customHeight="true" outlineLevel="0" collapsed="false"/>
    <row r="21696" customFormat="false" ht="15" hidden="false" customHeight="true" outlineLevel="0" collapsed="false"/>
    <row r="21697" customFormat="false" ht="15" hidden="false" customHeight="true" outlineLevel="0" collapsed="false"/>
    <row r="21698" customFormat="false" ht="15" hidden="false" customHeight="true" outlineLevel="0" collapsed="false"/>
    <row r="21699" customFormat="false" ht="15" hidden="false" customHeight="true" outlineLevel="0" collapsed="false"/>
    <row r="21700" customFormat="false" ht="15" hidden="false" customHeight="true" outlineLevel="0" collapsed="false"/>
    <row r="21701" customFormat="false" ht="15" hidden="false" customHeight="true" outlineLevel="0" collapsed="false"/>
    <row r="21702" customFormat="false" ht="15" hidden="false" customHeight="true" outlineLevel="0" collapsed="false"/>
    <row r="21703" customFormat="false" ht="15" hidden="false" customHeight="true" outlineLevel="0" collapsed="false"/>
    <row r="21704" customFormat="false" ht="15" hidden="false" customHeight="true" outlineLevel="0" collapsed="false"/>
    <row r="21705" customFormat="false" ht="15" hidden="false" customHeight="true" outlineLevel="0" collapsed="false"/>
    <row r="21706" customFormat="false" ht="15" hidden="false" customHeight="true" outlineLevel="0" collapsed="false"/>
    <row r="21707" customFormat="false" ht="15" hidden="false" customHeight="true" outlineLevel="0" collapsed="false"/>
    <row r="21708" customFormat="false" ht="15" hidden="false" customHeight="true" outlineLevel="0" collapsed="false"/>
    <row r="21709" customFormat="false" ht="15" hidden="false" customHeight="true" outlineLevel="0" collapsed="false"/>
    <row r="21710" customFormat="false" ht="15" hidden="false" customHeight="true" outlineLevel="0" collapsed="false"/>
    <row r="21711" customFormat="false" ht="15" hidden="false" customHeight="true" outlineLevel="0" collapsed="false"/>
    <row r="21712" customFormat="false" ht="15" hidden="false" customHeight="true" outlineLevel="0" collapsed="false"/>
    <row r="21713" customFormat="false" ht="15" hidden="false" customHeight="true" outlineLevel="0" collapsed="false"/>
    <row r="21714" customFormat="false" ht="15" hidden="false" customHeight="true" outlineLevel="0" collapsed="false"/>
    <row r="21715" customFormat="false" ht="15" hidden="false" customHeight="true" outlineLevel="0" collapsed="false"/>
    <row r="21716" customFormat="false" ht="15" hidden="false" customHeight="true" outlineLevel="0" collapsed="false"/>
    <row r="21717" customFormat="false" ht="15" hidden="false" customHeight="true" outlineLevel="0" collapsed="false"/>
    <row r="21718" customFormat="false" ht="15" hidden="false" customHeight="true" outlineLevel="0" collapsed="false"/>
    <row r="21719" customFormat="false" ht="15" hidden="false" customHeight="true" outlineLevel="0" collapsed="false"/>
    <row r="21720" customFormat="false" ht="15" hidden="false" customHeight="true" outlineLevel="0" collapsed="false"/>
    <row r="21721" customFormat="false" ht="15" hidden="false" customHeight="true" outlineLevel="0" collapsed="false"/>
    <row r="21722" customFormat="false" ht="15" hidden="false" customHeight="true" outlineLevel="0" collapsed="false"/>
    <row r="21723" customFormat="false" ht="15" hidden="false" customHeight="true" outlineLevel="0" collapsed="false"/>
    <row r="21724" customFormat="false" ht="15" hidden="false" customHeight="true" outlineLevel="0" collapsed="false"/>
    <row r="21725" customFormat="false" ht="15" hidden="false" customHeight="true" outlineLevel="0" collapsed="false"/>
    <row r="21726" customFormat="false" ht="15" hidden="false" customHeight="true" outlineLevel="0" collapsed="false"/>
    <row r="21727" customFormat="false" ht="15" hidden="false" customHeight="true" outlineLevel="0" collapsed="false"/>
    <row r="21728" customFormat="false" ht="15" hidden="false" customHeight="true" outlineLevel="0" collapsed="false"/>
    <row r="21729" customFormat="false" ht="15" hidden="false" customHeight="true" outlineLevel="0" collapsed="false"/>
    <row r="21730" customFormat="false" ht="15" hidden="false" customHeight="true" outlineLevel="0" collapsed="false"/>
    <row r="21731" customFormat="false" ht="15" hidden="false" customHeight="true" outlineLevel="0" collapsed="false"/>
    <row r="21732" customFormat="false" ht="15" hidden="false" customHeight="true" outlineLevel="0" collapsed="false"/>
    <row r="21733" customFormat="false" ht="15" hidden="false" customHeight="true" outlineLevel="0" collapsed="false"/>
    <row r="21734" customFormat="false" ht="15" hidden="false" customHeight="true" outlineLevel="0" collapsed="false"/>
    <row r="21735" customFormat="false" ht="15" hidden="false" customHeight="true" outlineLevel="0" collapsed="false"/>
    <row r="21736" customFormat="false" ht="15" hidden="false" customHeight="true" outlineLevel="0" collapsed="false"/>
    <row r="21737" customFormat="false" ht="15" hidden="false" customHeight="true" outlineLevel="0" collapsed="false"/>
    <row r="21738" customFormat="false" ht="15" hidden="false" customHeight="true" outlineLevel="0" collapsed="false"/>
    <row r="21739" customFormat="false" ht="15" hidden="false" customHeight="true" outlineLevel="0" collapsed="false"/>
    <row r="21740" customFormat="false" ht="15" hidden="false" customHeight="true" outlineLevel="0" collapsed="false"/>
    <row r="21741" customFormat="false" ht="15" hidden="false" customHeight="true" outlineLevel="0" collapsed="false"/>
    <row r="21742" customFormat="false" ht="15" hidden="false" customHeight="true" outlineLevel="0" collapsed="false"/>
    <row r="21743" customFormat="false" ht="15" hidden="false" customHeight="true" outlineLevel="0" collapsed="false"/>
    <row r="21744" customFormat="false" ht="15" hidden="false" customHeight="true" outlineLevel="0" collapsed="false"/>
    <row r="21745" customFormat="false" ht="15" hidden="false" customHeight="true" outlineLevel="0" collapsed="false"/>
    <row r="21746" customFormat="false" ht="15" hidden="false" customHeight="true" outlineLevel="0" collapsed="false"/>
    <row r="21747" customFormat="false" ht="15" hidden="false" customHeight="true" outlineLevel="0" collapsed="false"/>
    <row r="21748" customFormat="false" ht="15" hidden="false" customHeight="true" outlineLevel="0" collapsed="false"/>
    <row r="21749" customFormat="false" ht="15" hidden="false" customHeight="true" outlineLevel="0" collapsed="false"/>
    <row r="21750" customFormat="false" ht="15" hidden="false" customHeight="true" outlineLevel="0" collapsed="false"/>
    <row r="21751" customFormat="false" ht="15" hidden="false" customHeight="true" outlineLevel="0" collapsed="false"/>
    <row r="21752" customFormat="false" ht="15" hidden="false" customHeight="true" outlineLevel="0" collapsed="false"/>
    <row r="21753" customFormat="false" ht="15" hidden="false" customHeight="true" outlineLevel="0" collapsed="false"/>
    <row r="21754" customFormat="false" ht="15" hidden="false" customHeight="true" outlineLevel="0" collapsed="false"/>
    <row r="21755" customFormat="false" ht="15" hidden="false" customHeight="true" outlineLevel="0" collapsed="false"/>
    <row r="21756" customFormat="false" ht="15" hidden="false" customHeight="true" outlineLevel="0" collapsed="false"/>
    <row r="21757" customFormat="false" ht="15" hidden="false" customHeight="true" outlineLevel="0" collapsed="false"/>
    <row r="21758" customFormat="false" ht="15" hidden="false" customHeight="true" outlineLevel="0" collapsed="false"/>
    <row r="21759" customFormat="false" ht="15" hidden="false" customHeight="true" outlineLevel="0" collapsed="false"/>
    <row r="21760" customFormat="false" ht="15" hidden="false" customHeight="true" outlineLevel="0" collapsed="false"/>
    <row r="21761" customFormat="false" ht="15" hidden="false" customHeight="true" outlineLevel="0" collapsed="false"/>
    <row r="21762" customFormat="false" ht="15" hidden="false" customHeight="true" outlineLevel="0" collapsed="false"/>
    <row r="21763" customFormat="false" ht="15" hidden="false" customHeight="true" outlineLevel="0" collapsed="false"/>
    <row r="21764" customFormat="false" ht="15" hidden="false" customHeight="true" outlineLevel="0" collapsed="false"/>
    <row r="21765" customFormat="false" ht="15" hidden="false" customHeight="true" outlineLevel="0" collapsed="false"/>
    <row r="21766" customFormat="false" ht="15" hidden="false" customHeight="true" outlineLevel="0" collapsed="false"/>
    <row r="21767" customFormat="false" ht="15" hidden="false" customHeight="true" outlineLevel="0" collapsed="false"/>
    <row r="21768" customFormat="false" ht="15" hidden="false" customHeight="true" outlineLevel="0" collapsed="false"/>
    <row r="21769" customFormat="false" ht="15" hidden="false" customHeight="true" outlineLevel="0" collapsed="false"/>
    <row r="21770" customFormat="false" ht="15" hidden="false" customHeight="true" outlineLevel="0" collapsed="false"/>
    <row r="21771" customFormat="false" ht="15" hidden="false" customHeight="true" outlineLevel="0" collapsed="false"/>
    <row r="21772" customFormat="false" ht="15" hidden="false" customHeight="true" outlineLevel="0" collapsed="false"/>
    <row r="21773" customFormat="false" ht="15" hidden="false" customHeight="true" outlineLevel="0" collapsed="false"/>
    <row r="21774" customFormat="false" ht="15" hidden="false" customHeight="true" outlineLevel="0" collapsed="false"/>
    <row r="21775" customFormat="false" ht="15" hidden="false" customHeight="true" outlineLevel="0" collapsed="false"/>
    <row r="21776" customFormat="false" ht="15" hidden="false" customHeight="true" outlineLevel="0" collapsed="false"/>
    <row r="21777" customFormat="false" ht="15" hidden="false" customHeight="true" outlineLevel="0" collapsed="false"/>
    <row r="21778" customFormat="false" ht="15" hidden="false" customHeight="true" outlineLevel="0" collapsed="false"/>
    <row r="21779" customFormat="false" ht="15" hidden="false" customHeight="true" outlineLevel="0" collapsed="false"/>
    <row r="21780" customFormat="false" ht="15" hidden="false" customHeight="true" outlineLevel="0" collapsed="false"/>
    <row r="21781" customFormat="false" ht="15" hidden="false" customHeight="true" outlineLevel="0" collapsed="false"/>
    <row r="21782" customFormat="false" ht="15" hidden="false" customHeight="true" outlineLevel="0" collapsed="false"/>
    <row r="21783" customFormat="false" ht="15" hidden="false" customHeight="true" outlineLevel="0" collapsed="false"/>
    <row r="21784" customFormat="false" ht="15" hidden="false" customHeight="true" outlineLevel="0" collapsed="false"/>
    <row r="21785" customFormat="false" ht="15" hidden="false" customHeight="true" outlineLevel="0" collapsed="false"/>
    <row r="21786" customFormat="false" ht="15" hidden="false" customHeight="true" outlineLevel="0" collapsed="false"/>
    <row r="21787" customFormat="false" ht="15" hidden="false" customHeight="true" outlineLevel="0" collapsed="false"/>
    <row r="21788" customFormat="false" ht="15" hidden="false" customHeight="true" outlineLevel="0" collapsed="false"/>
    <row r="21789" customFormat="false" ht="15" hidden="false" customHeight="true" outlineLevel="0" collapsed="false"/>
    <row r="21790" customFormat="false" ht="15" hidden="false" customHeight="true" outlineLevel="0" collapsed="false"/>
    <row r="21791" customFormat="false" ht="15" hidden="false" customHeight="true" outlineLevel="0" collapsed="false"/>
    <row r="21792" customFormat="false" ht="15" hidden="false" customHeight="true" outlineLevel="0" collapsed="false"/>
    <row r="21793" customFormat="false" ht="15" hidden="false" customHeight="true" outlineLevel="0" collapsed="false"/>
    <row r="21794" customFormat="false" ht="15" hidden="false" customHeight="true" outlineLevel="0" collapsed="false"/>
    <row r="21795" customFormat="false" ht="15" hidden="false" customHeight="true" outlineLevel="0" collapsed="false"/>
    <row r="21796" customFormat="false" ht="15" hidden="false" customHeight="true" outlineLevel="0" collapsed="false"/>
    <row r="21797" customFormat="false" ht="15" hidden="false" customHeight="true" outlineLevel="0" collapsed="false"/>
    <row r="21798" customFormat="false" ht="15" hidden="false" customHeight="true" outlineLevel="0" collapsed="false"/>
    <row r="21799" customFormat="false" ht="15" hidden="false" customHeight="true" outlineLevel="0" collapsed="false"/>
    <row r="21800" customFormat="false" ht="15" hidden="false" customHeight="true" outlineLevel="0" collapsed="false"/>
    <row r="21801" customFormat="false" ht="15" hidden="false" customHeight="true" outlineLevel="0" collapsed="false"/>
    <row r="21802" customFormat="false" ht="15" hidden="false" customHeight="true" outlineLevel="0" collapsed="false"/>
    <row r="21803" customFormat="false" ht="15" hidden="false" customHeight="true" outlineLevel="0" collapsed="false"/>
    <row r="21804" customFormat="false" ht="15" hidden="false" customHeight="true" outlineLevel="0" collapsed="false"/>
    <row r="21805" customFormat="false" ht="15" hidden="false" customHeight="true" outlineLevel="0" collapsed="false"/>
    <row r="21806" customFormat="false" ht="15" hidden="false" customHeight="true" outlineLevel="0" collapsed="false"/>
    <row r="21807" customFormat="false" ht="15" hidden="false" customHeight="true" outlineLevel="0" collapsed="false"/>
    <row r="21808" customFormat="false" ht="15" hidden="false" customHeight="true" outlineLevel="0" collapsed="false"/>
    <row r="21809" customFormat="false" ht="15" hidden="false" customHeight="true" outlineLevel="0" collapsed="false"/>
    <row r="21810" customFormat="false" ht="15" hidden="false" customHeight="true" outlineLevel="0" collapsed="false"/>
    <row r="21811" customFormat="false" ht="15" hidden="false" customHeight="true" outlineLevel="0" collapsed="false"/>
    <row r="21812" customFormat="false" ht="15" hidden="false" customHeight="true" outlineLevel="0" collapsed="false"/>
    <row r="21813" customFormat="false" ht="15" hidden="false" customHeight="true" outlineLevel="0" collapsed="false"/>
    <row r="21814" customFormat="false" ht="15" hidden="false" customHeight="true" outlineLevel="0" collapsed="false"/>
    <row r="21815" customFormat="false" ht="15" hidden="false" customHeight="true" outlineLevel="0" collapsed="false"/>
    <row r="21816" customFormat="false" ht="15" hidden="false" customHeight="true" outlineLevel="0" collapsed="false"/>
    <row r="21817" customFormat="false" ht="15" hidden="false" customHeight="true" outlineLevel="0" collapsed="false"/>
    <row r="21818" customFormat="false" ht="15" hidden="false" customHeight="true" outlineLevel="0" collapsed="false"/>
    <row r="21819" customFormat="false" ht="15" hidden="false" customHeight="true" outlineLevel="0" collapsed="false"/>
    <row r="21820" customFormat="false" ht="15" hidden="false" customHeight="true" outlineLevel="0" collapsed="false"/>
    <row r="21821" customFormat="false" ht="15" hidden="false" customHeight="true" outlineLevel="0" collapsed="false"/>
    <row r="21822" customFormat="false" ht="15" hidden="false" customHeight="true" outlineLevel="0" collapsed="false"/>
    <row r="21823" customFormat="false" ht="15" hidden="false" customHeight="true" outlineLevel="0" collapsed="false"/>
    <row r="21824" customFormat="false" ht="15" hidden="false" customHeight="true" outlineLevel="0" collapsed="false"/>
    <row r="21825" customFormat="false" ht="15" hidden="false" customHeight="true" outlineLevel="0" collapsed="false"/>
    <row r="21826" customFormat="false" ht="15" hidden="false" customHeight="true" outlineLevel="0" collapsed="false"/>
    <row r="21827" customFormat="false" ht="15" hidden="false" customHeight="true" outlineLevel="0" collapsed="false"/>
    <row r="21828" customFormat="false" ht="15" hidden="false" customHeight="true" outlineLevel="0" collapsed="false"/>
    <row r="21829" customFormat="false" ht="15" hidden="false" customHeight="true" outlineLevel="0" collapsed="false"/>
    <row r="21830" customFormat="false" ht="15" hidden="false" customHeight="true" outlineLevel="0" collapsed="false"/>
    <row r="21831" customFormat="false" ht="15" hidden="false" customHeight="true" outlineLevel="0" collapsed="false"/>
    <row r="21832" customFormat="false" ht="15" hidden="false" customHeight="true" outlineLevel="0" collapsed="false"/>
    <row r="21833" customFormat="false" ht="15" hidden="false" customHeight="true" outlineLevel="0" collapsed="false"/>
    <row r="21834" customFormat="false" ht="15" hidden="false" customHeight="true" outlineLevel="0" collapsed="false"/>
    <row r="21835" customFormat="false" ht="15" hidden="false" customHeight="true" outlineLevel="0" collapsed="false"/>
    <row r="21836" customFormat="false" ht="15" hidden="false" customHeight="true" outlineLevel="0" collapsed="false"/>
    <row r="21837" customFormat="false" ht="15" hidden="false" customHeight="true" outlineLevel="0" collapsed="false"/>
    <row r="21838" customFormat="false" ht="15" hidden="false" customHeight="true" outlineLevel="0" collapsed="false"/>
    <row r="21839" customFormat="false" ht="15" hidden="false" customHeight="true" outlineLevel="0" collapsed="false"/>
    <row r="21840" customFormat="false" ht="15" hidden="false" customHeight="true" outlineLevel="0" collapsed="false"/>
    <row r="21841" customFormat="false" ht="15" hidden="false" customHeight="true" outlineLevel="0" collapsed="false"/>
    <row r="21842" customFormat="false" ht="15" hidden="false" customHeight="true" outlineLevel="0" collapsed="false"/>
    <row r="21843" customFormat="false" ht="15" hidden="false" customHeight="true" outlineLevel="0" collapsed="false"/>
    <row r="21844" customFormat="false" ht="15" hidden="false" customHeight="true" outlineLevel="0" collapsed="false"/>
    <row r="21845" customFormat="false" ht="15" hidden="false" customHeight="true" outlineLevel="0" collapsed="false"/>
    <row r="21846" customFormat="false" ht="15" hidden="false" customHeight="true" outlineLevel="0" collapsed="false"/>
    <row r="21847" customFormat="false" ht="15" hidden="false" customHeight="true" outlineLevel="0" collapsed="false"/>
    <row r="21848" customFormat="false" ht="15" hidden="false" customHeight="true" outlineLevel="0" collapsed="false"/>
    <row r="21849" customFormat="false" ht="15" hidden="false" customHeight="true" outlineLevel="0" collapsed="false"/>
    <row r="21850" customFormat="false" ht="15" hidden="false" customHeight="true" outlineLevel="0" collapsed="false"/>
    <row r="21851" customFormat="false" ht="15" hidden="false" customHeight="true" outlineLevel="0" collapsed="false"/>
    <row r="21852" customFormat="false" ht="15" hidden="false" customHeight="true" outlineLevel="0" collapsed="false"/>
    <row r="21853" customFormat="false" ht="15" hidden="false" customHeight="true" outlineLevel="0" collapsed="false"/>
    <row r="21854" customFormat="false" ht="15" hidden="false" customHeight="true" outlineLevel="0" collapsed="false"/>
    <row r="21855" customFormat="false" ht="15" hidden="false" customHeight="true" outlineLevel="0" collapsed="false"/>
    <row r="21856" customFormat="false" ht="15" hidden="false" customHeight="true" outlineLevel="0" collapsed="false"/>
    <row r="21857" customFormat="false" ht="15" hidden="false" customHeight="true" outlineLevel="0" collapsed="false"/>
    <row r="21858" customFormat="false" ht="15" hidden="false" customHeight="true" outlineLevel="0" collapsed="false"/>
    <row r="21859" customFormat="false" ht="15" hidden="false" customHeight="true" outlineLevel="0" collapsed="false"/>
    <row r="21860" customFormat="false" ht="15" hidden="false" customHeight="true" outlineLevel="0" collapsed="false"/>
    <row r="21861" customFormat="false" ht="15" hidden="false" customHeight="true" outlineLevel="0" collapsed="false"/>
    <row r="21862" customFormat="false" ht="15" hidden="false" customHeight="true" outlineLevel="0" collapsed="false"/>
    <row r="21863" customFormat="false" ht="15" hidden="false" customHeight="true" outlineLevel="0" collapsed="false"/>
    <row r="21864" customFormat="false" ht="15" hidden="false" customHeight="true" outlineLevel="0" collapsed="false"/>
    <row r="21865" customFormat="false" ht="15" hidden="false" customHeight="true" outlineLevel="0" collapsed="false"/>
    <row r="21866" customFormat="false" ht="15" hidden="false" customHeight="true" outlineLevel="0" collapsed="false"/>
    <row r="21867" customFormat="false" ht="15" hidden="false" customHeight="true" outlineLevel="0" collapsed="false"/>
    <row r="21868" customFormat="false" ht="15" hidden="false" customHeight="true" outlineLevel="0" collapsed="false"/>
    <row r="21869" customFormat="false" ht="15" hidden="false" customHeight="true" outlineLevel="0" collapsed="false"/>
    <row r="21870" customFormat="false" ht="15" hidden="false" customHeight="true" outlineLevel="0" collapsed="false"/>
    <row r="21871" customFormat="false" ht="15" hidden="false" customHeight="true" outlineLevel="0" collapsed="false"/>
    <row r="21872" customFormat="false" ht="15" hidden="false" customHeight="true" outlineLevel="0" collapsed="false"/>
    <row r="21873" customFormat="false" ht="15" hidden="false" customHeight="true" outlineLevel="0" collapsed="false"/>
    <row r="21874" customFormat="false" ht="15" hidden="false" customHeight="true" outlineLevel="0" collapsed="false"/>
    <row r="21875" customFormat="false" ht="15" hidden="false" customHeight="true" outlineLevel="0" collapsed="false"/>
    <row r="21876" customFormat="false" ht="15" hidden="false" customHeight="true" outlineLevel="0" collapsed="false"/>
    <row r="21877" customFormat="false" ht="15" hidden="false" customHeight="true" outlineLevel="0" collapsed="false"/>
    <row r="21878" customFormat="false" ht="15" hidden="false" customHeight="true" outlineLevel="0" collapsed="false"/>
    <row r="21879" customFormat="false" ht="15" hidden="false" customHeight="true" outlineLevel="0" collapsed="false"/>
    <row r="21880" customFormat="false" ht="15" hidden="false" customHeight="true" outlineLevel="0" collapsed="false"/>
    <row r="21881" customFormat="false" ht="15" hidden="false" customHeight="true" outlineLevel="0" collapsed="false"/>
    <row r="21882" customFormat="false" ht="15" hidden="false" customHeight="true" outlineLevel="0" collapsed="false"/>
    <row r="21883" customFormat="false" ht="15" hidden="false" customHeight="true" outlineLevel="0" collapsed="false"/>
    <row r="21884" customFormat="false" ht="15" hidden="false" customHeight="true" outlineLevel="0" collapsed="false"/>
    <row r="21885" customFormat="false" ht="15" hidden="false" customHeight="true" outlineLevel="0" collapsed="false"/>
    <row r="21886" customFormat="false" ht="15" hidden="false" customHeight="true" outlineLevel="0" collapsed="false"/>
    <row r="21887" customFormat="false" ht="15" hidden="false" customHeight="true" outlineLevel="0" collapsed="false"/>
    <row r="21888" customFormat="false" ht="15" hidden="false" customHeight="true" outlineLevel="0" collapsed="false"/>
    <row r="21889" customFormat="false" ht="15" hidden="false" customHeight="true" outlineLevel="0" collapsed="false"/>
    <row r="21890" customFormat="false" ht="15" hidden="false" customHeight="true" outlineLevel="0" collapsed="false"/>
    <row r="21891" customFormat="false" ht="15" hidden="false" customHeight="true" outlineLevel="0" collapsed="false"/>
    <row r="21892" customFormat="false" ht="15" hidden="false" customHeight="true" outlineLevel="0" collapsed="false"/>
    <row r="21893" customFormat="false" ht="15" hidden="false" customHeight="true" outlineLevel="0" collapsed="false"/>
    <row r="21894" customFormat="false" ht="15" hidden="false" customHeight="true" outlineLevel="0" collapsed="false"/>
    <row r="21895" customFormat="false" ht="15" hidden="false" customHeight="true" outlineLevel="0" collapsed="false"/>
    <row r="21896" customFormat="false" ht="15" hidden="false" customHeight="true" outlineLevel="0" collapsed="false"/>
    <row r="21897" customFormat="false" ht="15" hidden="false" customHeight="true" outlineLevel="0" collapsed="false"/>
    <row r="21898" customFormat="false" ht="15" hidden="false" customHeight="true" outlineLevel="0" collapsed="false"/>
    <row r="21899" customFormat="false" ht="15" hidden="false" customHeight="true" outlineLevel="0" collapsed="false"/>
    <row r="21900" customFormat="false" ht="15" hidden="false" customHeight="true" outlineLevel="0" collapsed="false"/>
    <row r="21901" customFormat="false" ht="15" hidden="false" customHeight="true" outlineLevel="0" collapsed="false"/>
    <row r="21902" customFormat="false" ht="15" hidden="false" customHeight="true" outlineLevel="0" collapsed="false"/>
    <row r="21903" customFormat="false" ht="15" hidden="false" customHeight="true" outlineLevel="0" collapsed="false"/>
    <row r="21904" customFormat="false" ht="15" hidden="false" customHeight="true" outlineLevel="0" collapsed="false"/>
    <row r="21905" customFormat="false" ht="15" hidden="false" customHeight="true" outlineLevel="0" collapsed="false"/>
    <row r="21906" customFormat="false" ht="15" hidden="false" customHeight="true" outlineLevel="0" collapsed="false"/>
    <row r="21907" customFormat="false" ht="15" hidden="false" customHeight="true" outlineLevel="0" collapsed="false"/>
    <row r="21908" customFormat="false" ht="15" hidden="false" customHeight="true" outlineLevel="0" collapsed="false"/>
    <row r="21909" customFormat="false" ht="15" hidden="false" customHeight="true" outlineLevel="0" collapsed="false"/>
    <row r="21910" customFormat="false" ht="15" hidden="false" customHeight="true" outlineLevel="0" collapsed="false"/>
    <row r="21911" customFormat="false" ht="15" hidden="false" customHeight="true" outlineLevel="0" collapsed="false"/>
    <row r="21912" customFormat="false" ht="15" hidden="false" customHeight="true" outlineLevel="0" collapsed="false"/>
    <row r="21913" customFormat="false" ht="15" hidden="false" customHeight="true" outlineLevel="0" collapsed="false"/>
    <row r="21914" customFormat="false" ht="15" hidden="false" customHeight="true" outlineLevel="0" collapsed="false"/>
    <row r="21915" customFormat="false" ht="15" hidden="false" customHeight="true" outlineLevel="0" collapsed="false"/>
    <row r="21916" customFormat="false" ht="15" hidden="false" customHeight="true" outlineLevel="0" collapsed="false"/>
    <row r="21917" customFormat="false" ht="15" hidden="false" customHeight="true" outlineLevel="0" collapsed="false"/>
    <row r="21918" customFormat="false" ht="15" hidden="false" customHeight="true" outlineLevel="0" collapsed="false"/>
    <row r="21919" customFormat="false" ht="15" hidden="false" customHeight="true" outlineLevel="0" collapsed="false"/>
    <row r="21920" customFormat="false" ht="15" hidden="false" customHeight="true" outlineLevel="0" collapsed="false"/>
    <row r="21921" customFormat="false" ht="15" hidden="false" customHeight="true" outlineLevel="0" collapsed="false"/>
    <row r="21922" customFormat="false" ht="15" hidden="false" customHeight="true" outlineLevel="0" collapsed="false"/>
    <row r="21923" customFormat="false" ht="15" hidden="false" customHeight="true" outlineLevel="0" collapsed="false"/>
    <row r="21924" customFormat="false" ht="15" hidden="false" customHeight="true" outlineLevel="0" collapsed="false"/>
    <row r="21925" customFormat="false" ht="15" hidden="false" customHeight="true" outlineLevel="0" collapsed="false"/>
    <row r="21926" customFormat="false" ht="15" hidden="false" customHeight="true" outlineLevel="0" collapsed="false"/>
    <row r="21927" customFormat="false" ht="15" hidden="false" customHeight="true" outlineLevel="0" collapsed="false"/>
    <row r="21928" customFormat="false" ht="15" hidden="false" customHeight="true" outlineLevel="0" collapsed="false"/>
    <row r="21929" customFormat="false" ht="15" hidden="false" customHeight="true" outlineLevel="0" collapsed="false"/>
    <row r="21930" customFormat="false" ht="15" hidden="false" customHeight="true" outlineLevel="0" collapsed="false"/>
    <row r="21931" customFormat="false" ht="15" hidden="false" customHeight="true" outlineLevel="0" collapsed="false"/>
    <row r="21932" customFormat="false" ht="15" hidden="false" customHeight="true" outlineLevel="0" collapsed="false"/>
    <row r="21933" customFormat="false" ht="15" hidden="false" customHeight="true" outlineLevel="0" collapsed="false"/>
    <row r="21934" customFormat="false" ht="15" hidden="false" customHeight="true" outlineLevel="0" collapsed="false"/>
    <row r="21935" customFormat="false" ht="15" hidden="false" customHeight="true" outlineLevel="0" collapsed="false"/>
    <row r="21936" customFormat="false" ht="15" hidden="false" customHeight="true" outlineLevel="0" collapsed="false"/>
    <row r="21937" customFormat="false" ht="15" hidden="false" customHeight="true" outlineLevel="0" collapsed="false"/>
    <row r="21938" customFormat="false" ht="15" hidden="false" customHeight="true" outlineLevel="0" collapsed="false"/>
    <row r="21939" customFormat="false" ht="15" hidden="false" customHeight="true" outlineLevel="0" collapsed="false"/>
    <row r="21940" customFormat="false" ht="15" hidden="false" customHeight="true" outlineLevel="0" collapsed="false"/>
    <row r="21941" customFormat="false" ht="15" hidden="false" customHeight="true" outlineLevel="0" collapsed="false"/>
    <row r="21942" customFormat="false" ht="15" hidden="false" customHeight="true" outlineLevel="0" collapsed="false"/>
    <row r="21943" customFormat="false" ht="15" hidden="false" customHeight="true" outlineLevel="0" collapsed="false"/>
    <row r="21944" customFormat="false" ht="15" hidden="false" customHeight="true" outlineLevel="0" collapsed="false"/>
    <row r="21945" customFormat="false" ht="15" hidden="false" customHeight="true" outlineLevel="0" collapsed="false"/>
    <row r="21946" customFormat="false" ht="15" hidden="false" customHeight="true" outlineLevel="0" collapsed="false"/>
    <row r="21947" customFormat="false" ht="15" hidden="false" customHeight="true" outlineLevel="0" collapsed="false"/>
    <row r="21948" customFormat="false" ht="15" hidden="false" customHeight="true" outlineLevel="0" collapsed="false"/>
    <row r="21949" customFormat="false" ht="15" hidden="false" customHeight="true" outlineLevel="0" collapsed="false"/>
    <row r="21950" customFormat="false" ht="15" hidden="false" customHeight="true" outlineLevel="0" collapsed="false"/>
    <row r="21951" customFormat="false" ht="15" hidden="false" customHeight="true" outlineLevel="0" collapsed="false"/>
    <row r="21952" customFormat="false" ht="15" hidden="false" customHeight="true" outlineLevel="0" collapsed="false"/>
    <row r="21953" customFormat="false" ht="15" hidden="false" customHeight="true" outlineLevel="0" collapsed="false"/>
    <row r="21954" customFormat="false" ht="15" hidden="false" customHeight="true" outlineLevel="0" collapsed="false"/>
    <row r="21955" customFormat="false" ht="15" hidden="false" customHeight="true" outlineLevel="0" collapsed="false"/>
    <row r="21956" customFormat="false" ht="15" hidden="false" customHeight="true" outlineLevel="0" collapsed="false"/>
    <row r="21957" customFormat="false" ht="15" hidden="false" customHeight="true" outlineLevel="0" collapsed="false"/>
    <row r="21958" customFormat="false" ht="15" hidden="false" customHeight="true" outlineLevel="0" collapsed="false"/>
    <row r="21959" customFormat="false" ht="15" hidden="false" customHeight="true" outlineLevel="0" collapsed="false"/>
    <row r="21960" customFormat="false" ht="15" hidden="false" customHeight="true" outlineLevel="0" collapsed="false"/>
    <row r="21961" customFormat="false" ht="15" hidden="false" customHeight="true" outlineLevel="0" collapsed="false"/>
    <row r="21962" customFormat="false" ht="15" hidden="false" customHeight="true" outlineLevel="0" collapsed="false"/>
    <row r="21963" customFormat="false" ht="15" hidden="false" customHeight="true" outlineLevel="0" collapsed="false"/>
    <row r="21964" customFormat="false" ht="15" hidden="false" customHeight="true" outlineLevel="0" collapsed="false"/>
    <row r="21965" customFormat="false" ht="15" hidden="false" customHeight="true" outlineLevel="0" collapsed="false"/>
    <row r="21966" customFormat="false" ht="15" hidden="false" customHeight="true" outlineLevel="0" collapsed="false"/>
    <row r="21967" customFormat="false" ht="15" hidden="false" customHeight="true" outlineLevel="0" collapsed="false"/>
    <row r="21968" customFormat="false" ht="15" hidden="false" customHeight="true" outlineLevel="0" collapsed="false"/>
    <row r="21969" customFormat="false" ht="15" hidden="false" customHeight="true" outlineLevel="0" collapsed="false"/>
    <row r="21970" customFormat="false" ht="15" hidden="false" customHeight="true" outlineLevel="0" collapsed="false"/>
    <row r="21971" customFormat="false" ht="15" hidden="false" customHeight="true" outlineLevel="0" collapsed="false"/>
    <row r="21972" customFormat="false" ht="15" hidden="false" customHeight="true" outlineLevel="0" collapsed="false"/>
    <row r="21973" customFormat="false" ht="15" hidden="false" customHeight="true" outlineLevel="0" collapsed="false"/>
    <row r="21974" customFormat="false" ht="15" hidden="false" customHeight="true" outlineLevel="0" collapsed="false"/>
    <row r="21975" customFormat="false" ht="15" hidden="false" customHeight="true" outlineLevel="0" collapsed="false"/>
    <row r="21976" customFormat="false" ht="15" hidden="false" customHeight="true" outlineLevel="0" collapsed="false"/>
    <row r="21977" customFormat="false" ht="15" hidden="false" customHeight="true" outlineLevel="0" collapsed="false"/>
    <row r="21978" customFormat="false" ht="15" hidden="false" customHeight="true" outlineLevel="0" collapsed="false"/>
    <row r="21979" customFormat="false" ht="15" hidden="false" customHeight="true" outlineLevel="0" collapsed="false"/>
    <row r="21980" customFormat="false" ht="15" hidden="false" customHeight="true" outlineLevel="0" collapsed="false"/>
    <row r="21981" customFormat="false" ht="15" hidden="false" customHeight="true" outlineLevel="0" collapsed="false"/>
    <row r="21982" customFormat="false" ht="15" hidden="false" customHeight="true" outlineLevel="0" collapsed="false"/>
    <row r="21983" customFormat="false" ht="15" hidden="false" customHeight="true" outlineLevel="0" collapsed="false"/>
    <row r="21984" customFormat="false" ht="15" hidden="false" customHeight="true" outlineLevel="0" collapsed="false"/>
    <row r="21985" customFormat="false" ht="15" hidden="false" customHeight="true" outlineLevel="0" collapsed="false"/>
    <row r="21986" customFormat="false" ht="15" hidden="false" customHeight="true" outlineLevel="0" collapsed="false"/>
    <row r="21987" customFormat="false" ht="15" hidden="false" customHeight="true" outlineLevel="0" collapsed="false"/>
    <row r="21988" customFormat="false" ht="15" hidden="false" customHeight="true" outlineLevel="0" collapsed="false"/>
    <row r="21989" customFormat="false" ht="15" hidden="false" customHeight="true" outlineLevel="0" collapsed="false"/>
    <row r="21990" customFormat="false" ht="15" hidden="false" customHeight="true" outlineLevel="0" collapsed="false"/>
    <row r="21991" customFormat="false" ht="15" hidden="false" customHeight="true" outlineLevel="0" collapsed="false"/>
    <row r="21992" customFormat="false" ht="15" hidden="false" customHeight="true" outlineLevel="0" collapsed="false"/>
    <row r="21993" customFormat="false" ht="15" hidden="false" customHeight="true" outlineLevel="0" collapsed="false"/>
    <row r="21994" customFormat="false" ht="15" hidden="false" customHeight="true" outlineLevel="0" collapsed="false"/>
    <row r="21995" customFormat="false" ht="15" hidden="false" customHeight="true" outlineLevel="0" collapsed="false"/>
    <row r="21996" customFormat="false" ht="15" hidden="false" customHeight="true" outlineLevel="0" collapsed="false"/>
    <row r="21997" customFormat="false" ht="15" hidden="false" customHeight="true" outlineLevel="0" collapsed="false"/>
    <row r="21998" customFormat="false" ht="15" hidden="false" customHeight="true" outlineLevel="0" collapsed="false"/>
    <row r="21999" customFormat="false" ht="15" hidden="false" customHeight="true" outlineLevel="0" collapsed="false"/>
    <row r="22000" customFormat="false" ht="15" hidden="false" customHeight="true" outlineLevel="0" collapsed="false"/>
    <row r="22001" customFormat="false" ht="15" hidden="false" customHeight="true" outlineLevel="0" collapsed="false"/>
    <row r="22002" customFormat="false" ht="15" hidden="false" customHeight="true" outlineLevel="0" collapsed="false"/>
    <row r="22003" customFormat="false" ht="15" hidden="false" customHeight="true" outlineLevel="0" collapsed="false"/>
    <row r="22004" customFormat="false" ht="15" hidden="false" customHeight="true" outlineLevel="0" collapsed="false"/>
    <row r="22005" customFormat="false" ht="15" hidden="false" customHeight="true" outlineLevel="0" collapsed="false"/>
    <row r="22006" customFormat="false" ht="15" hidden="false" customHeight="true" outlineLevel="0" collapsed="false"/>
    <row r="22007" customFormat="false" ht="15" hidden="false" customHeight="true" outlineLevel="0" collapsed="false"/>
    <row r="22008" customFormat="false" ht="15" hidden="false" customHeight="true" outlineLevel="0" collapsed="false"/>
    <row r="22009" customFormat="false" ht="15" hidden="false" customHeight="true" outlineLevel="0" collapsed="false"/>
    <row r="22010" customFormat="false" ht="15" hidden="false" customHeight="true" outlineLevel="0" collapsed="false"/>
    <row r="22011" customFormat="false" ht="15" hidden="false" customHeight="true" outlineLevel="0" collapsed="false"/>
    <row r="22012" customFormat="false" ht="15" hidden="false" customHeight="true" outlineLevel="0" collapsed="false"/>
    <row r="22013" customFormat="false" ht="15" hidden="false" customHeight="true" outlineLevel="0" collapsed="false"/>
    <row r="22014" customFormat="false" ht="15" hidden="false" customHeight="true" outlineLevel="0" collapsed="false"/>
    <row r="22015" customFormat="false" ht="15" hidden="false" customHeight="true" outlineLevel="0" collapsed="false"/>
    <row r="22016" customFormat="false" ht="15" hidden="false" customHeight="true" outlineLevel="0" collapsed="false"/>
    <row r="22017" customFormat="false" ht="15" hidden="false" customHeight="true" outlineLevel="0" collapsed="false"/>
    <row r="22018" customFormat="false" ht="15" hidden="false" customHeight="true" outlineLevel="0" collapsed="false"/>
    <row r="22019" customFormat="false" ht="15" hidden="false" customHeight="true" outlineLevel="0" collapsed="false"/>
    <row r="22020" customFormat="false" ht="15" hidden="false" customHeight="true" outlineLevel="0" collapsed="false"/>
    <row r="22021" customFormat="false" ht="15" hidden="false" customHeight="true" outlineLevel="0" collapsed="false"/>
    <row r="22022" customFormat="false" ht="15" hidden="false" customHeight="true" outlineLevel="0" collapsed="false"/>
    <row r="22023" customFormat="false" ht="15" hidden="false" customHeight="true" outlineLevel="0" collapsed="false"/>
    <row r="22024" customFormat="false" ht="15" hidden="false" customHeight="true" outlineLevel="0" collapsed="false"/>
    <row r="22025" customFormat="false" ht="15" hidden="false" customHeight="true" outlineLevel="0" collapsed="false"/>
    <row r="22026" customFormat="false" ht="15" hidden="false" customHeight="true" outlineLevel="0" collapsed="false"/>
    <row r="22027" customFormat="false" ht="15" hidden="false" customHeight="true" outlineLevel="0" collapsed="false"/>
    <row r="22028" customFormat="false" ht="15" hidden="false" customHeight="true" outlineLevel="0" collapsed="false"/>
    <row r="22029" customFormat="false" ht="15" hidden="false" customHeight="true" outlineLevel="0" collapsed="false"/>
    <row r="22030" customFormat="false" ht="15" hidden="false" customHeight="true" outlineLevel="0" collapsed="false"/>
    <row r="22031" customFormat="false" ht="15" hidden="false" customHeight="true" outlineLevel="0" collapsed="false"/>
    <row r="22032" customFormat="false" ht="15" hidden="false" customHeight="true" outlineLevel="0" collapsed="false"/>
    <row r="22033" customFormat="false" ht="15" hidden="false" customHeight="true" outlineLevel="0" collapsed="false"/>
    <row r="22034" customFormat="false" ht="15" hidden="false" customHeight="true" outlineLevel="0" collapsed="false"/>
    <row r="22035" customFormat="false" ht="15" hidden="false" customHeight="true" outlineLevel="0" collapsed="false"/>
    <row r="22036" customFormat="false" ht="15" hidden="false" customHeight="true" outlineLevel="0" collapsed="false"/>
    <row r="22037" customFormat="false" ht="15" hidden="false" customHeight="true" outlineLevel="0" collapsed="false"/>
    <row r="22038" customFormat="false" ht="15" hidden="false" customHeight="true" outlineLevel="0" collapsed="false"/>
    <row r="22039" customFormat="false" ht="15" hidden="false" customHeight="true" outlineLevel="0" collapsed="false"/>
    <row r="22040" customFormat="false" ht="15" hidden="false" customHeight="true" outlineLevel="0" collapsed="false"/>
    <row r="22041" customFormat="false" ht="15" hidden="false" customHeight="true" outlineLevel="0" collapsed="false"/>
    <row r="22042" customFormat="false" ht="15" hidden="false" customHeight="true" outlineLevel="0" collapsed="false"/>
    <row r="22043" customFormat="false" ht="15" hidden="false" customHeight="true" outlineLevel="0" collapsed="false"/>
    <row r="22044" customFormat="false" ht="15" hidden="false" customHeight="true" outlineLevel="0" collapsed="false"/>
    <row r="22045" customFormat="false" ht="15" hidden="false" customHeight="true" outlineLevel="0" collapsed="false"/>
    <row r="22046" customFormat="false" ht="15" hidden="false" customHeight="true" outlineLevel="0" collapsed="false"/>
    <row r="22047" customFormat="false" ht="15" hidden="false" customHeight="true" outlineLevel="0" collapsed="false"/>
    <row r="22048" customFormat="false" ht="15" hidden="false" customHeight="true" outlineLevel="0" collapsed="false"/>
    <row r="22049" customFormat="false" ht="15" hidden="false" customHeight="true" outlineLevel="0" collapsed="false"/>
    <row r="22050" customFormat="false" ht="15" hidden="false" customHeight="true" outlineLevel="0" collapsed="false"/>
    <row r="22051" customFormat="false" ht="15" hidden="false" customHeight="true" outlineLevel="0" collapsed="false"/>
    <row r="22052" customFormat="false" ht="15" hidden="false" customHeight="true" outlineLevel="0" collapsed="false"/>
    <row r="22053" customFormat="false" ht="15" hidden="false" customHeight="true" outlineLevel="0" collapsed="false"/>
    <row r="22054" customFormat="false" ht="15" hidden="false" customHeight="true" outlineLevel="0" collapsed="false"/>
    <row r="22055" customFormat="false" ht="15" hidden="false" customHeight="true" outlineLevel="0" collapsed="false"/>
    <row r="22056" customFormat="false" ht="15" hidden="false" customHeight="true" outlineLevel="0" collapsed="false"/>
    <row r="22057" customFormat="false" ht="15" hidden="false" customHeight="true" outlineLevel="0" collapsed="false"/>
    <row r="22058" customFormat="false" ht="15" hidden="false" customHeight="true" outlineLevel="0" collapsed="false"/>
    <row r="22059" customFormat="false" ht="15" hidden="false" customHeight="true" outlineLevel="0" collapsed="false"/>
    <row r="22060" customFormat="false" ht="15" hidden="false" customHeight="true" outlineLevel="0" collapsed="false"/>
    <row r="22061" customFormat="false" ht="15" hidden="false" customHeight="true" outlineLevel="0" collapsed="false"/>
    <row r="22062" customFormat="false" ht="15" hidden="false" customHeight="true" outlineLevel="0" collapsed="false"/>
    <row r="22063" customFormat="false" ht="15" hidden="false" customHeight="true" outlineLevel="0" collapsed="false"/>
    <row r="22064" customFormat="false" ht="15" hidden="false" customHeight="true" outlineLevel="0" collapsed="false"/>
    <row r="22065" customFormat="false" ht="15" hidden="false" customHeight="true" outlineLevel="0" collapsed="false"/>
    <row r="22066" customFormat="false" ht="15" hidden="false" customHeight="true" outlineLevel="0" collapsed="false"/>
    <row r="22067" customFormat="false" ht="15" hidden="false" customHeight="true" outlineLevel="0" collapsed="false"/>
    <row r="22068" customFormat="false" ht="15" hidden="false" customHeight="true" outlineLevel="0" collapsed="false"/>
    <row r="22069" customFormat="false" ht="15" hidden="false" customHeight="true" outlineLevel="0" collapsed="false"/>
    <row r="22070" customFormat="false" ht="15" hidden="false" customHeight="true" outlineLevel="0" collapsed="false"/>
    <row r="22071" customFormat="false" ht="15" hidden="false" customHeight="true" outlineLevel="0" collapsed="false"/>
    <row r="22072" customFormat="false" ht="15" hidden="false" customHeight="true" outlineLevel="0" collapsed="false"/>
    <row r="22073" customFormat="false" ht="15" hidden="false" customHeight="true" outlineLevel="0" collapsed="false"/>
    <row r="22074" customFormat="false" ht="15" hidden="false" customHeight="true" outlineLevel="0" collapsed="false"/>
    <row r="22075" customFormat="false" ht="15" hidden="false" customHeight="true" outlineLevel="0" collapsed="false"/>
    <row r="22076" customFormat="false" ht="15" hidden="false" customHeight="true" outlineLevel="0" collapsed="false"/>
    <row r="22077" customFormat="false" ht="15" hidden="false" customHeight="true" outlineLevel="0" collapsed="false"/>
    <row r="22078" customFormat="false" ht="15" hidden="false" customHeight="true" outlineLevel="0" collapsed="false"/>
    <row r="22079" customFormat="false" ht="15" hidden="false" customHeight="true" outlineLevel="0" collapsed="false"/>
    <row r="22080" customFormat="false" ht="15" hidden="false" customHeight="true" outlineLevel="0" collapsed="false"/>
    <row r="22081" customFormat="false" ht="15" hidden="false" customHeight="true" outlineLevel="0" collapsed="false"/>
    <row r="22082" customFormat="false" ht="15" hidden="false" customHeight="true" outlineLevel="0" collapsed="false"/>
    <row r="22083" customFormat="false" ht="15" hidden="false" customHeight="true" outlineLevel="0" collapsed="false"/>
    <row r="22084" customFormat="false" ht="15" hidden="false" customHeight="true" outlineLevel="0" collapsed="false"/>
    <row r="22085" customFormat="false" ht="15" hidden="false" customHeight="true" outlineLevel="0" collapsed="false"/>
    <row r="22086" customFormat="false" ht="15" hidden="false" customHeight="true" outlineLevel="0" collapsed="false"/>
    <row r="22087" customFormat="false" ht="15" hidden="false" customHeight="true" outlineLevel="0" collapsed="false"/>
    <row r="22088" customFormat="false" ht="15" hidden="false" customHeight="true" outlineLevel="0" collapsed="false"/>
    <row r="22089" customFormat="false" ht="15" hidden="false" customHeight="true" outlineLevel="0" collapsed="false"/>
    <row r="22090" customFormat="false" ht="15" hidden="false" customHeight="true" outlineLevel="0" collapsed="false"/>
    <row r="22091" customFormat="false" ht="15" hidden="false" customHeight="true" outlineLevel="0" collapsed="false"/>
    <row r="22092" customFormat="false" ht="15" hidden="false" customHeight="true" outlineLevel="0" collapsed="false"/>
    <row r="22093" customFormat="false" ht="15" hidden="false" customHeight="true" outlineLevel="0" collapsed="false"/>
    <row r="22094" customFormat="false" ht="15" hidden="false" customHeight="true" outlineLevel="0" collapsed="false"/>
    <row r="22095" customFormat="false" ht="15" hidden="false" customHeight="true" outlineLevel="0" collapsed="false"/>
    <row r="22096" customFormat="false" ht="15" hidden="false" customHeight="true" outlineLevel="0" collapsed="false"/>
    <row r="22097" customFormat="false" ht="15" hidden="false" customHeight="true" outlineLevel="0" collapsed="false"/>
    <row r="22098" customFormat="false" ht="15" hidden="false" customHeight="true" outlineLevel="0" collapsed="false"/>
    <row r="22099" customFormat="false" ht="15" hidden="false" customHeight="true" outlineLevel="0" collapsed="false"/>
    <row r="22100" customFormat="false" ht="15" hidden="false" customHeight="true" outlineLevel="0" collapsed="false"/>
    <row r="22101" customFormat="false" ht="15" hidden="false" customHeight="true" outlineLevel="0" collapsed="false"/>
    <row r="22102" customFormat="false" ht="15" hidden="false" customHeight="true" outlineLevel="0" collapsed="false"/>
    <row r="22103" customFormat="false" ht="15" hidden="false" customHeight="true" outlineLevel="0" collapsed="false"/>
    <row r="22104" customFormat="false" ht="15" hidden="false" customHeight="true" outlineLevel="0" collapsed="false"/>
    <row r="22105" customFormat="false" ht="15" hidden="false" customHeight="true" outlineLevel="0" collapsed="false"/>
    <row r="22106" customFormat="false" ht="15" hidden="false" customHeight="true" outlineLevel="0" collapsed="false"/>
    <row r="22107" customFormat="false" ht="15" hidden="false" customHeight="true" outlineLevel="0" collapsed="false"/>
    <row r="22108" customFormat="false" ht="15" hidden="false" customHeight="true" outlineLevel="0" collapsed="false"/>
    <row r="22109" customFormat="false" ht="15" hidden="false" customHeight="true" outlineLevel="0" collapsed="false"/>
    <row r="22110" customFormat="false" ht="15" hidden="false" customHeight="true" outlineLevel="0" collapsed="false"/>
    <row r="22111" customFormat="false" ht="15" hidden="false" customHeight="true" outlineLevel="0" collapsed="false"/>
    <row r="22112" customFormat="false" ht="15" hidden="false" customHeight="true" outlineLevel="0" collapsed="false"/>
    <row r="22113" customFormat="false" ht="15" hidden="false" customHeight="true" outlineLevel="0" collapsed="false"/>
    <row r="22114" customFormat="false" ht="15" hidden="false" customHeight="true" outlineLevel="0" collapsed="false"/>
    <row r="22115" customFormat="false" ht="15" hidden="false" customHeight="true" outlineLevel="0" collapsed="false"/>
    <row r="22116" customFormat="false" ht="15" hidden="false" customHeight="true" outlineLevel="0" collapsed="false"/>
    <row r="22117" customFormat="false" ht="15" hidden="false" customHeight="true" outlineLevel="0" collapsed="false"/>
    <row r="22118" customFormat="false" ht="15" hidden="false" customHeight="true" outlineLevel="0" collapsed="false"/>
    <row r="22119" customFormat="false" ht="15" hidden="false" customHeight="true" outlineLevel="0" collapsed="false"/>
    <row r="22120" customFormat="false" ht="15" hidden="false" customHeight="true" outlineLevel="0" collapsed="false"/>
    <row r="22121" customFormat="false" ht="15" hidden="false" customHeight="true" outlineLevel="0" collapsed="false"/>
    <row r="22122" customFormat="false" ht="15" hidden="false" customHeight="true" outlineLevel="0" collapsed="false"/>
    <row r="22123" customFormat="false" ht="15" hidden="false" customHeight="true" outlineLevel="0" collapsed="false"/>
    <row r="22124" customFormat="false" ht="15" hidden="false" customHeight="true" outlineLevel="0" collapsed="false"/>
    <row r="22125" customFormat="false" ht="15" hidden="false" customHeight="true" outlineLevel="0" collapsed="false"/>
    <row r="22126" customFormat="false" ht="15" hidden="false" customHeight="true" outlineLevel="0" collapsed="false"/>
    <row r="22127" customFormat="false" ht="15" hidden="false" customHeight="true" outlineLevel="0" collapsed="false"/>
    <row r="22128" customFormat="false" ht="15" hidden="false" customHeight="true" outlineLevel="0" collapsed="false"/>
    <row r="22129" customFormat="false" ht="15" hidden="false" customHeight="true" outlineLevel="0" collapsed="false"/>
    <row r="22130" customFormat="false" ht="15" hidden="false" customHeight="true" outlineLevel="0" collapsed="false"/>
    <row r="22131" customFormat="false" ht="15" hidden="false" customHeight="true" outlineLevel="0" collapsed="false"/>
    <row r="22132" customFormat="false" ht="15" hidden="false" customHeight="true" outlineLevel="0" collapsed="false"/>
    <row r="22133" customFormat="false" ht="15" hidden="false" customHeight="true" outlineLevel="0" collapsed="false"/>
    <row r="22134" customFormat="false" ht="15" hidden="false" customHeight="true" outlineLevel="0" collapsed="false"/>
    <row r="22135" customFormat="false" ht="15" hidden="false" customHeight="true" outlineLevel="0" collapsed="false"/>
    <row r="22136" customFormat="false" ht="15" hidden="false" customHeight="true" outlineLevel="0" collapsed="false"/>
    <row r="22137" customFormat="false" ht="15" hidden="false" customHeight="true" outlineLevel="0" collapsed="false"/>
    <row r="22138" customFormat="false" ht="15" hidden="false" customHeight="true" outlineLevel="0" collapsed="false"/>
    <row r="22139" customFormat="false" ht="15" hidden="false" customHeight="true" outlineLevel="0" collapsed="false"/>
    <row r="22140" customFormat="false" ht="15" hidden="false" customHeight="true" outlineLevel="0" collapsed="false"/>
    <row r="22141" customFormat="false" ht="15" hidden="false" customHeight="true" outlineLevel="0" collapsed="false"/>
    <row r="22142" customFormat="false" ht="15" hidden="false" customHeight="true" outlineLevel="0" collapsed="false"/>
    <row r="22143" customFormat="false" ht="15" hidden="false" customHeight="true" outlineLevel="0" collapsed="false"/>
    <row r="22144" customFormat="false" ht="15" hidden="false" customHeight="true" outlineLevel="0" collapsed="false"/>
    <row r="22145" customFormat="false" ht="15" hidden="false" customHeight="true" outlineLevel="0" collapsed="false"/>
    <row r="22146" customFormat="false" ht="15" hidden="false" customHeight="true" outlineLevel="0" collapsed="false"/>
    <row r="22147" customFormat="false" ht="15" hidden="false" customHeight="true" outlineLevel="0" collapsed="false"/>
    <row r="22148" customFormat="false" ht="15" hidden="false" customHeight="true" outlineLevel="0" collapsed="false"/>
    <row r="22149" customFormat="false" ht="15" hidden="false" customHeight="true" outlineLevel="0" collapsed="false"/>
    <row r="22150" customFormat="false" ht="15" hidden="false" customHeight="true" outlineLevel="0" collapsed="false"/>
    <row r="22151" customFormat="false" ht="15" hidden="false" customHeight="true" outlineLevel="0" collapsed="false"/>
    <row r="22152" customFormat="false" ht="15" hidden="false" customHeight="true" outlineLevel="0" collapsed="false"/>
    <row r="22153" customFormat="false" ht="15" hidden="false" customHeight="true" outlineLevel="0" collapsed="false"/>
    <row r="22154" customFormat="false" ht="15" hidden="false" customHeight="true" outlineLevel="0" collapsed="false"/>
    <row r="22155" customFormat="false" ht="15" hidden="false" customHeight="true" outlineLevel="0" collapsed="false"/>
    <row r="22156" customFormat="false" ht="15" hidden="false" customHeight="true" outlineLevel="0" collapsed="false"/>
    <row r="22157" customFormat="false" ht="15" hidden="false" customHeight="true" outlineLevel="0" collapsed="false"/>
    <row r="22158" customFormat="false" ht="15" hidden="false" customHeight="true" outlineLevel="0" collapsed="false"/>
    <row r="22159" customFormat="false" ht="15" hidden="false" customHeight="true" outlineLevel="0" collapsed="false"/>
    <row r="22160" customFormat="false" ht="15" hidden="false" customHeight="true" outlineLevel="0" collapsed="false"/>
    <row r="22161" customFormat="false" ht="15" hidden="false" customHeight="true" outlineLevel="0" collapsed="false"/>
    <row r="22162" customFormat="false" ht="15" hidden="false" customHeight="true" outlineLevel="0" collapsed="false"/>
    <row r="22163" customFormat="false" ht="15" hidden="false" customHeight="true" outlineLevel="0" collapsed="false"/>
    <row r="22164" customFormat="false" ht="15" hidden="false" customHeight="true" outlineLevel="0" collapsed="false"/>
    <row r="22165" customFormat="false" ht="15" hidden="false" customHeight="true" outlineLevel="0" collapsed="false"/>
    <row r="22166" customFormat="false" ht="15" hidden="false" customHeight="true" outlineLevel="0" collapsed="false"/>
    <row r="22167" customFormat="false" ht="15" hidden="false" customHeight="true" outlineLevel="0" collapsed="false"/>
    <row r="22168" customFormat="false" ht="15" hidden="false" customHeight="true" outlineLevel="0" collapsed="false"/>
    <row r="22169" customFormat="false" ht="15" hidden="false" customHeight="true" outlineLevel="0" collapsed="false"/>
    <row r="22170" customFormat="false" ht="15" hidden="false" customHeight="true" outlineLevel="0" collapsed="false"/>
    <row r="22171" customFormat="false" ht="15" hidden="false" customHeight="true" outlineLevel="0" collapsed="false"/>
    <row r="22172" customFormat="false" ht="15" hidden="false" customHeight="true" outlineLevel="0" collapsed="false"/>
    <row r="22173" customFormat="false" ht="15" hidden="false" customHeight="true" outlineLevel="0" collapsed="false"/>
    <row r="22174" customFormat="false" ht="15" hidden="false" customHeight="true" outlineLevel="0" collapsed="false"/>
    <row r="22175" customFormat="false" ht="15" hidden="false" customHeight="true" outlineLevel="0" collapsed="false"/>
    <row r="22176" customFormat="false" ht="15" hidden="false" customHeight="true" outlineLevel="0" collapsed="false"/>
    <row r="22177" customFormat="false" ht="15" hidden="false" customHeight="true" outlineLevel="0" collapsed="false"/>
    <row r="22178" customFormat="false" ht="15" hidden="false" customHeight="true" outlineLevel="0" collapsed="false"/>
    <row r="22179" customFormat="false" ht="15" hidden="false" customHeight="true" outlineLevel="0" collapsed="false"/>
    <row r="22180" customFormat="false" ht="15" hidden="false" customHeight="true" outlineLevel="0" collapsed="false"/>
    <row r="22181" customFormat="false" ht="15" hidden="false" customHeight="true" outlineLevel="0" collapsed="false"/>
    <row r="22182" customFormat="false" ht="15" hidden="false" customHeight="true" outlineLevel="0" collapsed="false"/>
    <row r="22183" customFormat="false" ht="15" hidden="false" customHeight="true" outlineLevel="0" collapsed="false"/>
    <row r="22184" customFormat="false" ht="15" hidden="false" customHeight="true" outlineLevel="0" collapsed="false"/>
    <row r="22185" customFormat="false" ht="15" hidden="false" customHeight="true" outlineLevel="0" collapsed="false"/>
    <row r="22186" customFormat="false" ht="15" hidden="false" customHeight="true" outlineLevel="0" collapsed="false"/>
    <row r="22187" customFormat="false" ht="15" hidden="false" customHeight="true" outlineLevel="0" collapsed="false"/>
    <row r="22188" customFormat="false" ht="15" hidden="false" customHeight="true" outlineLevel="0" collapsed="false"/>
    <row r="22189" customFormat="false" ht="15" hidden="false" customHeight="true" outlineLevel="0" collapsed="false"/>
    <row r="22190" customFormat="false" ht="15" hidden="false" customHeight="true" outlineLevel="0" collapsed="false"/>
    <row r="22191" customFormat="false" ht="15" hidden="false" customHeight="true" outlineLevel="0" collapsed="false"/>
    <row r="22192" customFormat="false" ht="15" hidden="false" customHeight="true" outlineLevel="0" collapsed="false"/>
    <row r="22193" customFormat="false" ht="15" hidden="false" customHeight="true" outlineLevel="0" collapsed="false"/>
    <row r="22194" customFormat="false" ht="15" hidden="false" customHeight="true" outlineLevel="0" collapsed="false"/>
    <row r="22195" customFormat="false" ht="15" hidden="false" customHeight="true" outlineLevel="0" collapsed="false"/>
    <row r="22196" customFormat="false" ht="15" hidden="false" customHeight="true" outlineLevel="0" collapsed="false"/>
    <row r="22197" customFormat="false" ht="15" hidden="false" customHeight="true" outlineLevel="0" collapsed="false"/>
    <row r="22198" customFormat="false" ht="15" hidden="false" customHeight="true" outlineLevel="0" collapsed="false"/>
    <row r="22199" customFormat="false" ht="15" hidden="false" customHeight="true" outlineLevel="0" collapsed="false"/>
    <row r="22200" customFormat="false" ht="15" hidden="false" customHeight="true" outlineLevel="0" collapsed="false"/>
    <row r="22201" customFormat="false" ht="15" hidden="false" customHeight="true" outlineLevel="0" collapsed="false"/>
    <row r="22202" customFormat="false" ht="15" hidden="false" customHeight="true" outlineLevel="0" collapsed="false"/>
    <row r="22203" customFormat="false" ht="15" hidden="false" customHeight="true" outlineLevel="0" collapsed="false"/>
    <row r="22204" customFormat="false" ht="15" hidden="false" customHeight="true" outlineLevel="0" collapsed="false"/>
    <row r="22205" customFormat="false" ht="15" hidden="false" customHeight="true" outlineLevel="0" collapsed="false"/>
    <row r="22206" customFormat="false" ht="15" hidden="false" customHeight="true" outlineLevel="0" collapsed="false"/>
    <row r="22207" customFormat="false" ht="15" hidden="false" customHeight="true" outlineLevel="0" collapsed="false"/>
    <row r="22208" customFormat="false" ht="15" hidden="false" customHeight="true" outlineLevel="0" collapsed="false"/>
    <row r="22209" customFormat="false" ht="15" hidden="false" customHeight="true" outlineLevel="0" collapsed="false"/>
    <row r="22210" customFormat="false" ht="15" hidden="false" customHeight="true" outlineLevel="0" collapsed="false"/>
    <row r="22211" customFormat="false" ht="15" hidden="false" customHeight="true" outlineLevel="0" collapsed="false"/>
    <row r="22212" customFormat="false" ht="15" hidden="false" customHeight="true" outlineLevel="0" collapsed="false"/>
    <row r="22213" customFormat="false" ht="15" hidden="false" customHeight="true" outlineLevel="0" collapsed="false"/>
    <row r="22214" customFormat="false" ht="15" hidden="false" customHeight="true" outlineLevel="0" collapsed="false"/>
    <row r="22215" customFormat="false" ht="15" hidden="false" customHeight="true" outlineLevel="0" collapsed="false"/>
    <row r="22216" customFormat="false" ht="15" hidden="false" customHeight="true" outlineLevel="0" collapsed="false"/>
    <row r="22217" customFormat="false" ht="15" hidden="false" customHeight="true" outlineLevel="0" collapsed="false"/>
    <row r="22218" customFormat="false" ht="15" hidden="false" customHeight="true" outlineLevel="0" collapsed="false"/>
    <row r="22219" customFormat="false" ht="15" hidden="false" customHeight="true" outlineLevel="0" collapsed="false"/>
    <row r="22220" customFormat="false" ht="15" hidden="false" customHeight="true" outlineLevel="0" collapsed="false"/>
    <row r="22221" customFormat="false" ht="15" hidden="false" customHeight="true" outlineLevel="0" collapsed="false"/>
    <row r="22222" customFormat="false" ht="15" hidden="false" customHeight="true" outlineLevel="0" collapsed="false"/>
    <row r="22223" customFormat="false" ht="15" hidden="false" customHeight="true" outlineLevel="0" collapsed="false"/>
    <row r="22224" customFormat="false" ht="15" hidden="false" customHeight="true" outlineLevel="0" collapsed="false"/>
    <row r="22225" customFormat="false" ht="15" hidden="false" customHeight="true" outlineLevel="0" collapsed="false"/>
    <row r="22226" customFormat="false" ht="15" hidden="false" customHeight="true" outlineLevel="0" collapsed="false"/>
    <row r="22227" customFormat="false" ht="15" hidden="false" customHeight="true" outlineLevel="0" collapsed="false"/>
    <row r="22228" customFormat="false" ht="15" hidden="false" customHeight="true" outlineLevel="0" collapsed="false"/>
    <row r="22229" customFormat="false" ht="15" hidden="false" customHeight="true" outlineLevel="0" collapsed="false"/>
    <row r="22230" customFormat="false" ht="15" hidden="false" customHeight="true" outlineLevel="0" collapsed="false"/>
    <row r="22231" customFormat="false" ht="15" hidden="false" customHeight="true" outlineLevel="0" collapsed="false"/>
    <row r="22232" customFormat="false" ht="15" hidden="false" customHeight="true" outlineLevel="0" collapsed="false"/>
    <row r="22233" customFormat="false" ht="15" hidden="false" customHeight="true" outlineLevel="0" collapsed="false"/>
    <row r="22234" customFormat="false" ht="15" hidden="false" customHeight="true" outlineLevel="0" collapsed="false"/>
    <row r="22235" customFormat="false" ht="15" hidden="false" customHeight="true" outlineLevel="0" collapsed="false"/>
    <row r="22236" customFormat="false" ht="15" hidden="false" customHeight="true" outlineLevel="0" collapsed="false"/>
    <row r="22237" customFormat="false" ht="15" hidden="false" customHeight="true" outlineLevel="0" collapsed="false"/>
    <row r="22238" customFormat="false" ht="15" hidden="false" customHeight="true" outlineLevel="0" collapsed="false"/>
    <row r="22239" customFormat="false" ht="15" hidden="false" customHeight="true" outlineLevel="0" collapsed="false"/>
    <row r="22240" customFormat="false" ht="15" hidden="false" customHeight="true" outlineLevel="0" collapsed="false"/>
    <row r="22241" customFormat="false" ht="15" hidden="false" customHeight="true" outlineLevel="0" collapsed="false"/>
    <row r="22242" customFormat="false" ht="15" hidden="false" customHeight="true" outlineLevel="0" collapsed="false"/>
    <row r="22243" customFormat="false" ht="15" hidden="false" customHeight="true" outlineLevel="0" collapsed="false"/>
    <row r="22244" customFormat="false" ht="15" hidden="false" customHeight="true" outlineLevel="0" collapsed="false"/>
    <row r="22245" customFormat="false" ht="15" hidden="false" customHeight="true" outlineLevel="0" collapsed="false"/>
    <row r="22246" customFormat="false" ht="15" hidden="false" customHeight="true" outlineLevel="0" collapsed="false"/>
    <row r="22247" customFormat="false" ht="15" hidden="false" customHeight="true" outlineLevel="0" collapsed="false"/>
    <row r="22248" customFormat="false" ht="15" hidden="false" customHeight="true" outlineLevel="0" collapsed="false"/>
    <row r="22249" customFormat="false" ht="15" hidden="false" customHeight="true" outlineLevel="0" collapsed="false"/>
    <row r="22250" customFormat="false" ht="15" hidden="false" customHeight="true" outlineLevel="0" collapsed="false"/>
    <row r="22251" customFormat="false" ht="15" hidden="false" customHeight="true" outlineLevel="0" collapsed="false"/>
    <row r="22252" customFormat="false" ht="15" hidden="false" customHeight="true" outlineLevel="0" collapsed="false"/>
    <row r="22253" customFormat="false" ht="15" hidden="false" customHeight="true" outlineLevel="0" collapsed="false"/>
    <row r="22254" customFormat="false" ht="15" hidden="false" customHeight="true" outlineLevel="0" collapsed="false"/>
    <row r="22255" customFormat="false" ht="15" hidden="false" customHeight="true" outlineLevel="0" collapsed="false"/>
    <row r="22256" customFormat="false" ht="15" hidden="false" customHeight="true" outlineLevel="0" collapsed="false"/>
    <row r="22257" customFormat="false" ht="15" hidden="false" customHeight="true" outlineLevel="0" collapsed="false"/>
    <row r="22258" customFormat="false" ht="15" hidden="false" customHeight="true" outlineLevel="0" collapsed="false"/>
    <row r="22259" customFormat="false" ht="15" hidden="false" customHeight="true" outlineLevel="0" collapsed="false"/>
    <row r="22260" customFormat="false" ht="15" hidden="false" customHeight="true" outlineLevel="0" collapsed="false"/>
    <row r="22261" customFormat="false" ht="15" hidden="false" customHeight="true" outlineLevel="0" collapsed="false"/>
    <row r="22262" customFormat="false" ht="15" hidden="false" customHeight="true" outlineLevel="0" collapsed="false"/>
    <row r="22263" customFormat="false" ht="15" hidden="false" customHeight="true" outlineLevel="0" collapsed="false"/>
    <row r="22264" customFormat="false" ht="15" hidden="false" customHeight="true" outlineLevel="0" collapsed="false"/>
    <row r="22265" customFormat="false" ht="15" hidden="false" customHeight="true" outlineLevel="0" collapsed="false"/>
    <row r="22266" customFormat="false" ht="15" hidden="false" customHeight="true" outlineLevel="0" collapsed="false"/>
    <row r="22267" customFormat="false" ht="15" hidden="false" customHeight="true" outlineLevel="0" collapsed="false"/>
    <row r="22268" customFormat="false" ht="15" hidden="false" customHeight="true" outlineLevel="0" collapsed="false"/>
    <row r="22269" customFormat="false" ht="15" hidden="false" customHeight="true" outlineLevel="0" collapsed="false"/>
    <row r="22270" customFormat="false" ht="15" hidden="false" customHeight="true" outlineLevel="0" collapsed="false"/>
    <row r="22271" customFormat="false" ht="15" hidden="false" customHeight="true" outlineLevel="0" collapsed="false"/>
    <row r="22272" customFormat="false" ht="15" hidden="false" customHeight="true" outlineLevel="0" collapsed="false"/>
    <row r="22273" customFormat="false" ht="15" hidden="false" customHeight="true" outlineLevel="0" collapsed="false"/>
    <row r="22274" customFormat="false" ht="15" hidden="false" customHeight="true" outlineLevel="0" collapsed="false"/>
    <row r="22275" customFormat="false" ht="15" hidden="false" customHeight="true" outlineLevel="0" collapsed="false"/>
    <row r="22276" customFormat="false" ht="15" hidden="false" customHeight="true" outlineLevel="0" collapsed="false"/>
    <row r="22277" customFormat="false" ht="15" hidden="false" customHeight="true" outlineLevel="0" collapsed="false"/>
    <row r="22278" customFormat="false" ht="15" hidden="false" customHeight="true" outlineLevel="0" collapsed="false"/>
    <row r="22279" customFormat="false" ht="15" hidden="false" customHeight="true" outlineLevel="0" collapsed="false"/>
    <row r="22280" customFormat="false" ht="15" hidden="false" customHeight="true" outlineLevel="0" collapsed="false"/>
    <row r="22281" customFormat="false" ht="15" hidden="false" customHeight="true" outlineLevel="0" collapsed="false"/>
    <row r="22282" customFormat="false" ht="15" hidden="false" customHeight="true" outlineLevel="0" collapsed="false"/>
    <row r="22283" customFormat="false" ht="15" hidden="false" customHeight="true" outlineLevel="0" collapsed="false"/>
    <row r="22284" customFormat="false" ht="15" hidden="false" customHeight="true" outlineLevel="0" collapsed="false"/>
    <row r="22285" customFormat="false" ht="15" hidden="false" customHeight="true" outlineLevel="0" collapsed="false"/>
    <row r="22286" customFormat="false" ht="15" hidden="false" customHeight="true" outlineLevel="0" collapsed="false"/>
    <row r="22287" customFormat="false" ht="15" hidden="false" customHeight="true" outlineLevel="0" collapsed="false"/>
    <row r="22288" customFormat="false" ht="15" hidden="false" customHeight="true" outlineLevel="0" collapsed="false"/>
    <row r="22289" customFormat="false" ht="15" hidden="false" customHeight="true" outlineLevel="0" collapsed="false"/>
    <row r="22290" customFormat="false" ht="15" hidden="false" customHeight="true" outlineLevel="0" collapsed="false"/>
    <row r="22291" customFormat="false" ht="15" hidden="false" customHeight="true" outlineLevel="0" collapsed="false"/>
    <row r="22292" customFormat="false" ht="15" hidden="false" customHeight="true" outlineLevel="0" collapsed="false"/>
    <row r="22293" customFormat="false" ht="15" hidden="false" customHeight="true" outlineLevel="0" collapsed="false"/>
    <row r="22294" customFormat="false" ht="15" hidden="false" customHeight="true" outlineLevel="0" collapsed="false"/>
    <row r="22295" customFormat="false" ht="15" hidden="false" customHeight="true" outlineLevel="0" collapsed="false"/>
    <row r="22296" customFormat="false" ht="15" hidden="false" customHeight="true" outlineLevel="0" collapsed="false"/>
    <row r="22297" customFormat="false" ht="15" hidden="false" customHeight="true" outlineLevel="0" collapsed="false"/>
    <row r="22298" customFormat="false" ht="15" hidden="false" customHeight="true" outlineLevel="0" collapsed="false"/>
    <row r="22299" customFormat="false" ht="15" hidden="false" customHeight="true" outlineLevel="0" collapsed="false"/>
    <row r="22300" customFormat="false" ht="15" hidden="false" customHeight="true" outlineLevel="0" collapsed="false"/>
    <row r="22301" customFormat="false" ht="15" hidden="false" customHeight="true" outlineLevel="0" collapsed="false"/>
    <row r="22302" customFormat="false" ht="15" hidden="false" customHeight="true" outlineLevel="0" collapsed="false"/>
    <row r="22303" customFormat="false" ht="15" hidden="false" customHeight="true" outlineLevel="0" collapsed="false"/>
    <row r="22304" customFormat="false" ht="15" hidden="false" customHeight="true" outlineLevel="0" collapsed="false"/>
    <row r="22305" customFormat="false" ht="15" hidden="false" customHeight="true" outlineLevel="0" collapsed="false"/>
    <row r="22306" customFormat="false" ht="15" hidden="false" customHeight="true" outlineLevel="0" collapsed="false"/>
    <row r="22307" customFormat="false" ht="15" hidden="false" customHeight="true" outlineLevel="0" collapsed="false"/>
    <row r="22308" customFormat="false" ht="15" hidden="false" customHeight="true" outlineLevel="0" collapsed="false"/>
    <row r="22309" customFormat="false" ht="15" hidden="false" customHeight="true" outlineLevel="0" collapsed="false"/>
    <row r="22310" customFormat="false" ht="15" hidden="false" customHeight="true" outlineLevel="0" collapsed="false"/>
    <row r="22311" customFormat="false" ht="15" hidden="false" customHeight="true" outlineLevel="0" collapsed="false"/>
    <row r="22312" customFormat="false" ht="15" hidden="false" customHeight="true" outlineLevel="0" collapsed="false"/>
    <row r="22313" customFormat="false" ht="15" hidden="false" customHeight="true" outlineLevel="0" collapsed="false"/>
    <row r="22314" customFormat="false" ht="15" hidden="false" customHeight="true" outlineLevel="0" collapsed="false"/>
    <row r="22315" customFormat="false" ht="15" hidden="false" customHeight="true" outlineLevel="0" collapsed="false"/>
    <row r="22316" customFormat="false" ht="15" hidden="false" customHeight="true" outlineLevel="0" collapsed="false"/>
    <row r="22317" customFormat="false" ht="15" hidden="false" customHeight="true" outlineLevel="0" collapsed="false"/>
    <row r="22318" customFormat="false" ht="15" hidden="false" customHeight="true" outlineLevel="0" collapsed="false"/>
    <row r="22319" customFormat="false" ht="15" hidden="false" customHeight="true" outlineLevel="0" collapsed="false"/>
    <row r="22320" customFormat="false" ht="15" hidden="false" customHeight="true" outlineLevel="0" collapsed="false"/>
    <row r="22321" customFormat="false" ht="15" hidden="false" customHeight="true" outlineLevel="0" collapsed="false"/>
    <row r="22322" customFormat="false" ht="15" hidden="false" customHeight="true" outlineLevel="0" collapsed="false"/>
    <row r="22323" customFormat="false" ht="15" hidden="false" customHeight="true" outlineLevel="0" collapsed="false"/>
    <row r="22324" customFormat="false" ht="15" hidden="false" customHeight="true" outlineLevel="0" collapsed="false"/>
    <row r="22325" customFormat="false" ht="15" hidden="false" customHeight="true" outlineLevel="0" collapsed="false"/>
    <row r="22326" customFormat="false" ht="15" hidden="false" customHeight="true" outlineLevel="0" collapsed="false"/>
    <row r="22327" customFormat="false" ht="15" hidden="false" customHeight="true" outlineLevel="0" collapsed="false"/>
    <row r="22328" customFormat="false" ht="15" hidden="false" customHeight="true" outlineLevel="0" collapsed="false"/>
    <row r="22329" customFormat="false" ht="15" hidden="false" customHeight="true" outlineLevel="0" collapsed="false"/>
    <row r="22330" customFormat="false" ht="15" hidden="false" customHeight="true" outlineLevel="0" collapsed="false"/>
    <row r="22331" customFormat="false" ht="15" hidden="false" customHeight="true" outlineLevel="0" collapsed="false"/>
    <row r="22332" customFormat="false" ht="15" hidden="false" customHeight="true" outlineLevel="0" collapsed="false"/>
    <row r="22333" customFormat="false" ht="15" hidden="false" customHeight="true" outlineLevel="0" collapsed="false"/>
    <row r="22334" customFormat="false" ht="15" hidden="false" customHeight="true" outlineLevel="0" collapsed="false"/>
    <row r="22335" customFormat="false" ht="15" hidden="false" customHeight="true" outlineLevel="0" collapsed="false"/>
    <row r="22336" customFormat="false" ht="15" hidden="false" customHeight="true" outlineLevel="0" collapsed="false"/>
    <row r="22337" customFormat="false" ht="15" hidden="false" customHeight="true" outlineLevel="0" collapsed="false"/>
    <row r="22338" customFormat="false" ht="15" hidden="false" customHeight="true" outlineLevel="0" collapsed="false"/>
    <row r="22339" customFormat="false" ht="15" hidden="false" customHeight="true" outlineLevel="0" collapsed="false"/>
    <row r="22340" customFormat="false" ht="15" hidden="false" customHeight="true" outlineLevel="0" collapsed="false"/>
    <row r="22341" customFormat="false" ht="15" hidden="false" customHeight="true" outlineLevel="0" collapsed="false"/>
    <row r="22342" customFormat="false" ht="15" hidden="false" customHeight="true" outlineLevel="0" collapsed="false"/>
    <row r="22343" customFormat="false" ht="15" hidden="false" customHeight="true" outlineLevel="0" collapsed="false"/>
    <row r="22344" customFormat="false" ht="15" hidden="false" customHeight="true" outlineLevel="0" collapsed="false"/>
    <row r="22345" customFormat="false" ht="15" hidden="false" customHeight="true" outlineLevel="0" collapsed="false"/>
    <row r="22346" customFormat="false" ht="15" hidden="false" customHeight="true" outlineLevel="0" collapsed="false"/>
    <row r="22347" customFormat="false" ht="15" hidden="false" customHeight="true" outlineLevel="0" collapsed="false"/>
    <row r="22348" customFormat="false" ht="15" hidden="false" customHeight="true" outlineLevel="0" collapsed="false"/>
    <row r="22349" customFormat="false" ht="15" hidden="false" customHeight="true" outlineLevel="0" collapsed="false"/>
    <row r="22350" customFormat="false" ht="15" hidden="false" customHeight="true" outlineLevel="0" collapsed="false"/>
    <row r="22351" customFormat="false" ht="15" hidden="false" customHeight="true" outlineLevel="0" collapsed="false"/>
    <row r="22352" customFormat="false" ht="15" hidden="false" customHeight="true" outlineLevel="0" collapsed="false"/>
    <row r="22353" customFormat="false" ht="15" hidden="false" customHeight="true" outlineLevel="0" collapsed="false"/>
    <row r="22354" customFormat="false" ht="15" hidden="false" customHeight="true" outlineLevel="0" collapsed="false"/>
    <row r="22355" customFormat="false" ht="15" hidden="false" customHeight="true" outlineLevel="0" collapsed="false"/>
    <row r="22356" customFormat="false" ht="15" hidden="false" customHeight="true" outlineLevel="0" collapsed="false"/>
    <row r="22357" customFormat="false" ht="15" hidden="false" customHeight="true" outlineLevel="0" collapsed="false"/>
    <row r="22358" customFormat="false" ht="15" hidden="false" customHeight="true" outlineLevel="0" collapsed="false"/>
    <row r="22359" customFormat="false" ht="15" hidden="false" customHeight="true" outlineLevel="0" collapsed="false"/>
    <row r="22360" customFormat="false" ht="15" hidden="false" customHeight="true" outlineLevel="0" collapsed="false"/>
    <row r="22361" customFormat="false" ht="15" hidden="false" customHeight="true" outlineLevel="0" collapsed="false"/>
    <row r="22362" customFormat="false" ht="15" hidden="false" customHeight="true" outlineLevel="0" collapsed="false"/>
    <row r="22363" customFormat="false" ht="15" hidden="false" customHeight="true" outlineLevel="0" collapsed="false"/>
    <row r="22364" customFormat="false" ht="15" hidden="false" customHeight="true" outlineLevel="0" collapsed="false"/>
    <row r="22365" customFormat="false" ht="15" hidden="false" customHeight="true" outlineLevel="0" collapsed="false"/>
    <row r="22366" customFormat="false" ht="15" hidden="false" customHeight="true" outlineLevel="0" collapsed="false"/>
    <row r="22367" customFormat="false" ht="15" hidden="false" customHeight="true" outlineLevel="0" collapsed="false"/>
    <row r="22368" customFormat="false" ht="15" hidden="false" customHeight="true" outlineLevel="0" collapsed="false"/>
    <row r="22369" customFormat="false" ht="15" hidden="false" customHeight="true" outlineLevel="0" collapsed="false"/>
    <row r="22370" customFormat="false" ht="15" hidden="false" customHeight="true" outlineLevel="0" collapsed="false"/>
    <row r="22371" customFormat="false" ht="15" hidden="false" customHeight="true" outlineLevel="0" collapsed="false"/>
    <row r="22372" customFormat="false" ht="15" hidden="false" customHeight="true" outlineLevel="0" collapsed="false"/>
    <row r="22373" customFormat="false" ht="15" hidden="false" customHeight="true" outlineLevel="0" collapsed="false"/>
    <row r="22374" customFormat="false" ht="15" hidden="false" customHeight="true" outlineLevel="0" collapsed="false"/>
    <row r="22375" customFormat="false" ht="15" hidden="false" customHeight="true" outlineLevel="0" collapsed="false"/>
    <row r="22376" customFormat="false" ht="15" hidden="false" customHeight="true" outlineLevel="0" collapsed="false"/>
    <row r="22377" customFormat="false" ht="15" hidden="false" customHeight="true" outlineLevel="0" collapsed="false"/>
    <row r="22378" customFormat="false" ht="15" hidden="false" customHeight="true" outlineLevel="0" collapsed="false"/>
    <row r="22379" customFormat="false" ht="15" hidden="false" customHeight="true" outlineLevel="0" collapsed="false"/>
    <row r="22380" customFormat="false" ht="15" hidden="false" customHeight="true" outlineLevel="0" collapsed="false"/>
    <row r="22381" customFormat="false" ht="15" hidden="false" customHeight="true" outlineLevel="0" collapsed="false"/>
    <row r="22382" customFormat="false" ht="15" hidden="false" customHeight="true" outlineLevel="0" collapsed="false"/>
    <row r="22383" customFormat="false" ht="15" hidden="false" customHeight="true" outlineLevel="0" collapsed="false"/>
    <row r="22384" customFormat="false" ht="15" hidden="false" customHeight="true" outlineLevel="0" collapsed="false"/>
    <row r="22385" customFormat="false" ht="15" hidden="false" customHeight="true" outlineLevel="0" collapsed="false"/>
    <row r="22386" customFormat="false" ht="15" hidden="false" customHeight="true" outlineLevel="0" collapsed="false"/>
    <row r="22387" customFormat="false" ht="15" hidden="false" customHeight="true" outlineLevel="0" collapsed="false"/>
    <row r="22388" customFormat="false" ht="15" hidden="false" customHeight="true" outlineLevel="0" collapsed="false"/>
    <row r="22389" customFormat="false" ht="15" hidden="false" customHeight="true" outlineLevel="0" collapsed="false"/>
    <row r="22390" customFormat="false" ht="15" hidden="false" customHeight="true" outlineLevel="0" collapsed="false"/>
    <row r="22391" customFormat="false" ht="15" hidden="false" customHeight="true" outlineLevel="0" collapsed="false"/>
    <row r="22392" customFormat="false" ht="15" hidden="false" customHeight="true" outlineLevel="0" collapsed="false"/>
    <row r="22393" customFormat="false" ht="15" hidden="false" customHeight="true" outlineLevel="0" collapsed="false"/>
    <row r="22394" customFormat="false" ht="15" hidden="false" customHeight="true" outlineLevel="0" collapsed="false"/>
    <row r="22395" customFormat="false" ht="15" hidden="false" customHeight="true" outlineLevel="0" collapsed="false"/>
    <row r="22396" customFormat="false" ht="15" hidden="false" customHeight="true" outlineLevel="0" collapsed="false"/>
    <row r="22397" customFormat="false" ht="15" hidden="false" customHeight="true" outlineLevel="0" collapsed="false"/>
    <row r="22398" customFormat="false" ht="15" hidden="false" customHeight="true" outlineLevel="0" collapsed="false"/>
    <row r="22399" customFormat="false" ht="15" hidden="false" customHeight="true" outlineLevel="0" collapsed="false"/>
    <row r="22400" customFormat="false" ht="15" hidden="false" customHeight="true" outlineLevel="0" collapsed="false"/>
    <row r="22401" customFormat="false" ht="15" hidden="false" customHeight="true" outlineLevel="0" collapsed="false"/>
    <row r="22402" customFormat="false" ht="15" hidden="false" customHeight="true" outlineLevel="0" collapsed="false"/>
    <row r="22403" customFormat="false" ht="15" hidden="false" customHeight="true" outlineLevel="0" collapsed="false"/>
    <row r="22404" customFormat="false" ht="15" hidden="false" customHeight="true" outlineLevel="0" collapsed="false"/>
    <row r="22405" customFormat="false" ht="15" hidden="false" customHeight="true" outlineLevel="0" collapsed="false"/>
    <row r="22406" customFormat="false" ht="15" hidden="false" customHeight="true" outlineLevel="0" collapsed="false"/>
    <row r="22407" customFormat="false" ht="15" hidden="false" customHeight="true" outlineLevel="0" collapsed="false"/>
    <row r="22408" customFormat="false" ht="15" hidden="false" customHeight="true" outlineLevel="0" collapsed="false"/>
    <row r="22409" customFormat="false" ht="15" hidden="false" customHeight="true" outlineLevel="0" collapsed="false"/>
    <row r="22410" customFormat="false" ht="15" hidden="false" customHeight="true" outlineLevel="0" collapsed="false"/>
    <row r="22411" customFormat="false" ht="15" hidden="false" customHeight="true" outlineLevel="0" collapsed="false"/>
    <row r="22412" customFormat="false" ht="15" hidden="false" customHeight="true" outlineLevel="0" collapsed="false"/>
    <row r="22413" customFormat="false" ht="15" hidden="false" customHeight="true" outlineLevel="0" collapsed="false"/>
    <row r="22414" customFormat="false" ht="15" hidden="false" customHeight="true" outlineLevel="0" collapsed="false"/>
    <row r="22415" customFormat="false" ht="15" hidden="false" customHeight="true" outlineLevel="0" collapsed="false"/>
    <row r="22416" customFormat="false" ht="15" hidden="false" customHeight="true" outlineLevel="0" collapsed="false"/>
    <row r="22417" customFormat="false" ht="15" hidden="false" customHeight="true" outlineLevel="0" collapsed="false"/>
    <row r="22418" customFormat="false" ht="15" hidden="false" customHeight="true" outlineLevel="0" collapsed="false"/>
    <row r="22419" customFormat="false" ht="15" hidden="false" customHeight="true" outlineLevel="0" collapsed="false"/>
    <row r="22420" customFormat="false" ht="15" hidden="false" customHeight="true" outlineLevel="0" collapsed="false"/>
    <row r="22421" customFormat="false" ht="15" hidden="false" customHeight="true" outlineLevel="0" collapsed="false"/>
    <row r="22422" customFormat="false" ht="15" hidden="false" customHeight="true" outlineLevel="0" collapsed="false"/>
    <row r="22423" customFormat="false" ht="15" hidden="false" customHeight="true" outlineLevel="0" collapsed="false"/>
    <row r="22424" customFormat="false" ht="15" hidden="false" customHeight="true" outlineLevel="0" collapsed="false"/>
    <row r="22425" customFormat="false" ht="15" hidden="false" customHeight="true" outlineLevel="0" collapsed="false"/>
    <row r="22426" customFormat="false" ht="15" hidden="false" customHeight="true" outlineLevel="0" collapsed="false"/>
    <row r="22427" customFormat="false" ht="15" hidden="false" customHeight="true" outlineLevel="0" collapsed="false"/>
    <row r="22428" customFormat="false" ht="15" hidden="false" customHeight="true" outlineLevel="0" collapsed="false"/>
    <row r="22429" customFormat="false" ht="15" hidden="false" customHeight="true" outlineLevel="0" collapsed="false"/>
    <row r="22430" customFormat="false" ht="15" hidden="false" customHeight="true" outlineLevel="0" collapsed="false"/>
    <row r="22431" customFormat="false" ht="15" hidden="false" customHeight="true" outlineLevel="0" collapsed="false"/>
    <row r="22432" customFormat="false" ht="15" hidden="false" customHeight="true" outlineLevel="0" collapsed="false"/>
    <row r="22433" customFormat="false" ht="15" hidden="false" customHeight="true" outlineLevel="0" collapsed="false"/>
    <row r="22434" customFormat="false" ht="15" hidden="false" customHeight="true" outlineLevel="0" collapsed="false"/>
    <row r="22435" customFormat="false" ht="15" hidden="false" customHeight="true" outlineLevel="0" collapsed="false"/>
    <row r="22436" customFormat="false" ht="15" hidden="false" customHeight="true" outlineLevel="0" collapsed="false"/>
    <row r="22437" customFormat="false" ht="15" hidden="false" customHeight="true" outlineLevel="0" collapsed="false"/>
    <row r="22438" customFormat="false" ht="15" hidden="false" customHeight="true" outlineLevel="0" collapsed="false"/>
    <row r="22439" customFormat="false" ht="15" hidden="false" customHeight="true" outlineLevel="0" collapsed="false"/>
    <row r="22440" customFormat="false" ht="15" hidden="false" customHeight="true" outlineLevel="0" collapsed="false"/>
    <row r="22441" customFormat="false" ht="15" hidden="false" customHeight="true" outlineLevel="0" collapsed="false"/>
    <row r="22442" customFormat="false" ht="15" hidden="false" customHeight="true" outlineLevel="0" collapsed="false"/>
    <row r="22443" customFormat="false" ht="15" hidden="false" customHeight="true" outlineLevel="0" collapsed="false"/>
    <row r="22444" customFormat="false" ht="15" hidden="false" customHeight="true" outlineLevel="0" collapsed="false"/>
    <row r="22445" customFormat="false" ht="15" hidden="false" customHeight="true" outlineLevel="0" collapsed="false"/>
    <row r="22446" customFormat="false" ht="15" hidden="false" customHeight="true" outlineLevel="0" collapsed="false"/>
    <row r="22447" customFormat="false" ht="15" hidden="false" customHeight="true" outlineLevel="0" collapsed="false"/>
    <row r="22448" customFormat="false" ht="15" hidden="false" customHeight="true" outlineLevel="0" collapsed="false"/>
    <row r="22449" customFormat="false" ht="15" hidden="false" customHeight="true" outlineLevel="0" collapsed="false"/>
    <row r="22450" customFormat="false" ht="15" hidden="false" customHeight="true" outlineLevel="0" collapsed="false"/>
    <row r="22451" customFormat="false" ht="15" hidden="false" customHeight="true" outlineLevel="0" collapsed="false"/>
    <row r="22452" customFormat="false" ht="15" hidden="false" customHeight="true" outlineLevel="0" collapsed="false"/>
    <row r="22453" customFormat="false" ht="15" hidden="false" customHeight="true" outlineLevel="0" collapsed="false"/>
    <row r="22454" customFormat="false" ht="15" hidden="false" customHeight="true" outlineLevel="0" collapsed="false"/>
    <row r="22455" customFormat="false" ht="15" hidden="false" customHeight="true" outlineLevel="0" collapsed="false"/>
    <row r="22456" customFormat="false" ht="15" hidden="false" customHeight="true" outlineLevel="0" collapsed="false"/>
    <row r="22457" customFormat="false" ht="15" hidden="false" customHeight="true" outlineLevel="0" collapsed="false"/>
    <row r="22458" customFormat="false" ht="15" hidden="false" customHeight="true" outlineLevel="0" collapsed="false"/>
    <row r="22459" customFormat="false" ht="15" hidden="false" customHeight="true" outlineLevel="0" collapsed="false"/>
    <row r="22460" customFormat="false" ht="15" hidden="false" customHeight="true" outlineLevel="0" collapsed="false"/>
    <row r="22461" customFormat="false" ht="15" hidden="false" customHeight="true" outlineLevel="0" collapsed="false"/>
    <row r="22462" customFormat="false" ht="15" hidden="false" customHeight="true" outlineLevel="0" collapsed="false"/>
    <row r="22463" customFormat="false" ht="15" hidden="false" customHeight="true" outlineLevel="0" collapsed="false"/>
    <row r="22464" customFormat="false" ht="15" hidden="false" customHeight="true" outlineLevel="0" collapsed="false"/>
    <row r="22465" customFormat="false" ht="15" hidden="false" customHeight="true" outlineLevel="0" collapsed="false"/>
    <row r="22466" customFormat="false" ht="15" hidden="false" customHeight="true" outlineLevel="0" collapsed="false"/>
    <row r="22467" customFormat="false" ht="15" hidden="false" customHeight="true" outlineLevel="0" collapsed="false"/>
    <row r="22468" customFormat="false" ht="15" hidden="false" customHeight="true" outlineLevel="0" collapsed="false"/>
    <row r="22469" customFormat="false" ht="15" hidden="false" customHeight="true" outlineLevel="0" collapsed="false"/>
    <row r="22470" customFormat="false" ht="15" hidden="false" customHeight="true" outlineLevel="0" collapsed="false"/>
    <row r="22471" customFormat="false" ht="15" hidden="false" customHeight="true" outlineLevel="0" collapsed="false"/>
    <row r="22472" customFormat="false" ht="15" hidden="false" customHeight="true" outlineLevel="0" collapsed="false"/>
    <row r="22473" customFormat="false" ht="15" hidden="false" customHeight="true" outlineLevel="0" collapsed="false"/>
    <row r="22474" customFormat="false" ht="15" hidden="false" customHeight="true" outlineLevel="0" collapsed="false"/>
    <row r="22475" customFormat="false" ht="15" hidden="false" customHeight="true" outlineLevel="0" collapsed="false"/>
    <row r="22476" customFormat="false" ht="15" hidden="false" customHeight="true" outlineLevel="0" collapsed="false"/>
    <row r="22477" customFormat="false" ht="15" hidden="false" customHeight="true" outlineLevel="0" collapsed="false"/>
    <row r="22478" customFormat="false" ht="15" hidden="false" customHeight="true" outlineLevel="0" collapsed="false"/>
    <row r="22479" customFormat="false" ht="15" hidden="false" customHeight="true" outlineLevel="0" collapsed="false"/>
    <row r="22480" customFormat="false" ht="15" hidden="false" customHeight="true" outlineLevel="0" collapsed="false"/>
    <row r="22481" customFormat="false" ht="15" hidden="false" customHeight="true" outlineLevel="0" collapsed="false"/>
    <row r="22482" customFormat="false" ht="15" hidden="false" customHeight="true" outlineLevel="0" collapsed="false"/>
    <row r="22483" customFormat="false" ht="15" hidden="false" customHeight="true" outlineLevel="0" collapsed="false"/>
    <row r="22484" customFormat="false" ht="15" hidden="false" customHeight="true" outlineLevel="0" collapsed="false"/>
    <row r="22485" customFormat="false" ht="15" hidden="false" customHeight="true" outlineLevel="0" collapsed="false"/>
    <row r="22486" customFormat="false" ht="15" hidden="false" customHeight="true" outlineLevel="0" collapsed="false"/>
    <row r="22487" customFormat="false" ht="15" hidden="false" customHeight="true" outlineLevel="0" collapsed="false"/>
    <row r="22488" customFormat="false" ht="15" hidden="false" customHeight="true" outlineLevel="0" collapsed="false"/>
    <row r="22489" customFormat="false" ht="15" hidden="false" customHeight="true" outlineLevel="0" collapsed="false"/>
    <row r="22490" customFormat="false" ht="15" hidden="false" customHeight="true" outlineLevel="0" collapsed="false"/>
    <row r="22491" customFormat="false" ht="15" hidden="false" customHeight="true" outlineLevel="0" collapsed="false"/>
    <row r="22492" customFormat="false" ht="15" hidden="false" customHeight="true" outlineLevel="0" collapsed="false"/>
    <row r="22493" customFormat="false" ht="15" hidden="false" customHeight="true" outlineLevel="0" collapsed="false"/>
    <row r="22494" customFormat="false" ht="15" hidden="false" customHeight="true" outlineLevel="0" collapsed="false"/>
    <row r="22495" customFormat="false" ht="15" hidden="false" customHeight="true" outlineLevel="0" collapsed="false"/>
    <row r="22496" customFormat="false" ht="15" hidden="false" customHeight="true" outlineLevel="0" collapsed="false"/>
    <row r="22497" customFormat="false" ht="15" hidden="false" customHeight="true" outlineLevel="0" collapsed="false"/>
    <row r="22498" customFormat="false" ht="15" hidden="false" customHeight="true" outlineLevel="0" collapsed="false"/>
    <row r="22499" customFormat="false" ht="15" hidden="false" customHeight="true" outlineLevel="0" collapsed="false"/>
    <row r="22500" customFormat="false" ht="15" hidden="false" customHeight="true" outlineLevel="0" collapsed="false"/>
    <row r="22501" customFormat="false" ht="15" hidden="false" customHeight="true" outlineLevel="0" collapsed="false"/>
    <row r="22502" customFormat="false" ht="15" hidden="false" customHeight="true" outlineLevel="0" collapsed="false"/>
    <row r="22503" customFormat="false" ht="15" hidden="false" customHeight="true" outlineLevel="0" collapsed="false"/>
    <row r="22504" customFormat="false" ht="15" hidden="false" customHeight="true" outlineLevel="0" collapsed="false"/>
    <row r="22505" customFormat="false" ht="15" hidden="false" customHeight="true" outlineLevel="0" collapsed="false"/>
    <row r="22506" customFormat="false" ht="15" hidden="false" customHeight="true" outlineLevel="0" collapsed="false"/>
    <row r="22507" customFormat="false" ht="15" hidden="false" customHeight="true" outlineLevel="0" collapsed="false"/>
    <row r="22508" customFormat="false" ht="15" hidden="false" customHeight="true" outlineLevel="0" collapsed="false"/>
    <row r="22509" customFormat="false" ht="15" hidden="false" customHeight="true" outlineLevel="0" collapsed="false"/>
    <row r="22510" customFormat="false" ht="15" hidden="false" customHeight="true" outlineLevel="0" collapsed="false"/>
    <row r="22511" customFormat="false" ht="15" hidden="false" customHeight="true" outlineLevel="0" collapsed="false"/>
    <row r="22512" customFormat="false" ht="15" hidden="false" customHeight="true" outlineLevel="0" collapsed="false"/>
    <row r="22513" customFormat="false" ht="15" hidden="false" customHeight="true" outlineLevel="0" collapsed="false"/>
    <row r="22514" customFormat="false" ht="15" hidden="false" customHeight="true" outlineLevel="0" collapsed="false"/>
    <row r="22515" customFormat="false" ht="15" hidden="false" customHeight="true" outlineLevel="0" collapsed="false"/>
    <row r="22516" customFormat="false" ht="15" hidden="false" customHeight="true" outlineLevel="0" collapsed="false"/>
    <row r="22517" customFormat="false" ht="15" hidden="false" customHeight="true" outlineLevel="0" collapsed="false"/>
    <row r="22518" customFormat="false" ht="15" hidden="false" customHeight="true" outlineLevel="0" collapsed="false"/>
    <row r="22519" customFormat="false" ht="15" hidden="false" customHeight="true" outlineLevel="0" collapsed="false"/>
    <row r="22520" customFormat="false" ht="15" hidden="false" customHeight="true" outlineLevel="0" collapsed="false"/>
    <row r="22521" customFormat="false" ht="15" hidden="false" customHeight="true" outlineLevel="0" collapsed="false"/>
    <row r="22522" customFormat="false" ht="15" hidden="false" customHeight="true" outlineLevel="0" collapsed="false"/>
    <row r="22523" customFormat="false" ht="15" hidden="false" customHeight="true" outlineLevel="0" collapsed="false"/>
    <row r="22524" customFormat="false" ht="15" hidden="false" customHeight="true" outlineLevel="0" collapsed="false"/>
    <row r="22525" customFormat="false" ht="15" hidden="false" customHeight="true" outlineLevel="0" collapsed="false"/>
    <row r="22526" customFormat="false" ht="15" hidden="false" customHeight="true" outlineLevel="0" collapsed="false"/>
    <row r="22527" customFormat="false" ht="15" hidden="false" customHeight="true" outlineLevel="0" collapsed="false"/>
    <row r="22528" customFormat="false" ht="15" hidden="false" customHeight="true" outlineLevel="0" collapsed="false"/>
    <row r="22529" customFormat="false" ht="15" hidden="false" customHeight="true" outlineLevel="0" collapsed="false"/>
    <row r="22530" customFormat="false" ht="15" hidden="false" customHeight="true" outlineLevel="0" collapsed="false"/>
    <row r="22531" customFormat="false" ht="15" hidden="false" customHeight="true" outlineLevel="0" collapsed="false"/>
    <row r="22532" customFormat="false" ht="15" hidden="false" customHeight="true" outlineLevel="0" collapsed="false"/>
    <row r="22533" customFormat="false" ht="15" hidden="false" customHeight="true" outlineLevel="0" collapsed="false"/>
    <row r="22534" customFormat="false" ht="15" hidden="false" customHeight="true" outlineLevel="0" collapsed="false"/>
    <row r="22535" customFormat="false" ht="15" hidden="false" customHeight="true" outlineLevel="0" collapsed="false"/>
    <row r="22536" customFormat="false" ht="15" hidden="false" customHeight="true" outlineLevel="0" collapsed="false"/>
    <row r="22537" customFormat="false" ht="15" hidden="false" customHeight="true" outlineLevel="0" collapsed="false"/>
    <row r="22538" customFormat="false" ht="15" hidden="false" customHeight="true" outlineLevel="0" collapsed="false"/>
    <row r="22539" customFormat="false" ht="15" hidden="false" customHeight="true" outlineLevel="0" collapsed="false"/>
    <row r="22540" customFormat="false" ht="15" hidden="false" customHeight="true" outlineLevel="0" collapsed="false"/>
    <row r="22541" customFormat="false" ht="15" hidden="false" customHeight="true" outlineLevel="0" collapsed="false"/>
    <row r="22542" customFormat="false" ht="15" hidden="false" customHeight="true" outlineLevel="0" collapsed="false"/>
    <row r="22543" customFormat="false" ht="15" hidden="false" customHeight="true" outlineLevel="0" collapsed="false"/>
    <row r="22544" customFormat="false" ht="15" hidden="false" customHeight="true" outlineLevel="0" collapsed="false"/>
    <row r="22545" customFormat="false" ht="15" hidden="false" customHeight="true" outlineLevel="0" collapsed="false"/>
    <row r="22546" customFormat="false" ht="15" hidden="false" customHeight="true" outlineLevel="0" collapsed="false"/>
    <row r="22547" customFormat="false" ht="15" hidden="false" customHeight="true" outlineLevel="0" collapsed="false"/>
    <row r="22548" customFormat="false" ht="15" hidden="false" customHeight="true" outlineLevel="0" collapsed="false"/>
    <row r="22549" customFormat="false" ht="15" hidden="false" customHeight="true" outlineLevel="0" collapsed="false"/>
    <row r="22550" customFormat="false" ht="15" hidden="false" customHeight="true" outlineLevel="0" collapsed="false"/>
    <row r="22551" customFormat="false" ht="15" hidden="false" customHeight="true" outlineLevel="0" collapsed="false"/>
    <row r="22552" customFormat="false" ht="15" hidden="false" customHeight="true" outlineLevel="0" collapsed="false"/>
    <row r="22553" customFormat="false" ht="15" hidden="false" customHeight="true" outlineLevel="0" collapsed="false"/>
    <row r="22554" customFormat="false" ht="15" hidden="false" customHeight="true" outlineLevel="0" collapsed="false"/>
    <row r="22555" customFormat="false" ht="15" hidden="false" customHeight="true" outlineLevel="0" collapsed="false"/>
    <row r="22556" customFormat="false" ht="15" hidden="false" customHeight="true" outlineLevel="0" collapsed="false"/>
    <row r="22557" customFormat="false" ht="15" hidden="false" customHeight="true" outlineLevel="0" collapsed="false"/>
    <row r="22558" customFormat="false" ht="15" hidden="false" customHeight="true" outlineLevel="0" collapsed="false"/>
    <row r="22559" customFormat="false" ht="15" hidden="false" customHeight="true" outlineLevel="0" collapsed="false"/>
    <row r="22560" customFormat="false" ht="15" hidden="false" customHeight="true" outlineLevel="0" collapsed="false"/>
    <row r="22561" customFormat="false" ht="15" hidden="false" customHeight="true" outlineLevel="0" collapsed="false"/>
    <row r="22562" customFormat="false" ht="15" hidden="false" customHeight="true" outlineLevel="0" collapsed="false"/>
    <row r="22563" customFormat="false" ht="15" hidden="false" customHeight="true" outlineLevel="0" collapsed="false"/>
    <row r="22564" customFormat="false" ht="15" hidden="false" customHeight="true" outlineLevel="0" collapsed="false"/>
    <row r="22565" customFormat="false" ht="15" hidden="false" customHeight="true" outlineLevel="0" collapsed="false"/>
    <row r="22566" customFormat="false" ht="15" hidden="false" customHeight="true" outlineLevel="0" collapsed="false"/>
    <row r="22567" customFormat="false" ht="15" hidden="false" customHeight="true" outlineLevel="0" collapsed="false"/>
    <row r="22568" customFormat="false" ht="15" hidden="false" customHeight="true" outlineLevel="0" collapsed="false"/>
    <row r="22569" customFormat="false" ht="15" hidden="false" customHeight="true" outlineLevel="0" collapsed="false"/>
    <row r="22570" customFormat="false" ht="15" hidden="false" customHeight="true" outlineLevel="0" collapsed="false"/>
    <row r="22571" customFormat="false" ht="15" hidden="false" customHeight="true" outlineLevel="0" collapsed="false"/>
    <row r="22572" customFormat="false" ht="15" hidden="false" customHeight="true" outlineLevel="0" collapsed="false"/>
    <row r="22573" customFormat="false" ht="15" hidden="false" customHeight="true" outlineLevel="0" collapsed="false"/>
    <row r="22574" customFormat="false" ht="15" hidden="false" customHeight="true" outlineLevel="0" collapsed="false"/>
    <row r="22575" customFormat="false" ht="15" hidden="false" customHeight="true" outlineLevel="0" collapsed="false"/>
    <row r="22576" customFormat="false" ht="15" hidden="false" customHeight="true" outlineLevel="0" collapsed="false"/>
    <row r="22577" customFormat="false" ht="15" hidden="false" customHeight="true" outlineLevel="0" collapsed="false"/>
    <row r="22578" customFormat="false" ht="15" hidden="false" customHeight="true" outlineLevel="0" collapsed="false"/>
    <row r="22579" customFormat="false" ht="15" hidden="false" customHeight="true" outlineLevel="0" collapsed="false"/>
    <row r="22580" customFormat="false" ht="15" hidden="false" customHeight="true" outlineLevel="0" collapsed="false"/>
    <row r="22581" customFormat="false" ht="15" hidden="false" customHeight="true" outlineLevel="0" collapsed="false"/>
    <row r="22582" customFormat="false" ht="15" hidden="false" customHeight="true" outlineLevel="0" collapsed="false"/>
    <row r="22583" customFormat="false" ht="15" hidden="false" customHeight="true" outlineLevel="0" collapsed="false"/>
    <row r="22584" customFormat="false" ht="15" hidden="false" customHeight="true" outlineLevel="0" collapsed="false"/>
    <row r="22585" customFormat="false" ht="15" hidden="false" customHeight="true" outlineLevel="0" collapsed="false"/>
    <row r="22586" customFormat="false" ht="15" hidden="false" customHeight="true" outlineLevel="0" collapsed="false"/>
    <row r="22587" customFormat="false" ht="15" hidden="false" customHeight="true" outlineLevel="0" collapsed="false"/>
    <row r="22588" customFormat="false" ht="15" hidden="false" customHeight="true" outlineLevel="0" collapsed="false"/>
    <row r="22589" customFormat="false" ht="15" hidden="false" customHeight="true" outlineLevel="0" collapsed="false"/>
    <row r="22590" customFormat="false" ht="15" hidden="false" customHeight="true" outlineLevel="0" collapsed="false"/>
    <row r="22591" customFormat="false" ht="15" hidden="false" customHeight="true" outlineLevel="0" collapsed="false"/>
    <row r="22592" customFormat="false" ht="15" hidden="false" customHeight="true" outlineLevel="0" collapsed="false"/>
    <row r="22593" customFormat="false" ht="15" hidden="false" customHeight="true" outlineLevel="0" collapsed="false"/>
    <row r="22594" customFormat="false" ht="15" hidden="false" customHeight="true" outlineLevel="0" collapsed="false"/>
    <row r="22595" customFormat="false" ht="15" hidden="false" customHeight="true" outlineLevel="0" collapsed="false"/>
    <row r="22596" customFormat="false" ht="15" hidden="false" customHeight="true" outlineLevel="0" collapsed="false"/>
    <row r="22597" customFormat="false" ht="15" hidden="false" customHeight="true" outlineLevel="0" collapsed="false"/>
    <row r="22598" customFormat="false" ht="15" hidden="false" customHeight="true" outlineLevel="0" collapsed="false"/>
    <row r="22599" customFormat="false" ht="15" hidden="false" customHeight="true" outlineLevel="0" collapsed="false"/>
    <row r="22600" customFormat="false" ht="15" hidden="false" customHeight="true" outlineLevel="0" collapsed="false"/>
    <row r="22601" customFormat="false" ht="15" hidden="false" customHeight="true" outlineLevel="0" collapsed="false"/>
    <row r="22602" customFormat="false" ht="15" hidden="false" customHeight="true" outlineLevel="0" collapsed="false"/>
    <row r="22603" customFormat="false" ht="15" hidden="false" customHeight="true" outlineLevel="0" collapsed="false"/>
    <row r="22604" customFormat="false" ht="15" hidden="false" customHeight="true" outlineLevel="0" collapsed="false"/>
    <row r="22605" customFormat="false" ht="15" hidden="false" customHeight="true" outlineLevel="0" collapsed="false"/>
    <row r="22606" customFormat="false" ht="15" hidden="false" customHeight="true" outlineLevel="0" collapsed="false"/>
    <row r="22607" customFormat="false" ht="15" hidden="false" customHeight="true" outlineLevel="0" collapsed="false"/>
    <row r="22608" customFormat="false" ht="15" hidden="false" customHeight="true" outlineLevel="0" collapsed="false"/>
    <row r="22609" customFormat="false" ht="15" hidden="false" customHeight="true" outlineLevel="0" collapsed="false"/>
    <row r="22610" customFormat="false" ht="15" hidden="false" customHeight="true" outlineLevel="0" collapsed="false"/>
    <row r="22611" customFormat="false" ht="15" hidden="false" customHeight="true" outlineLevel="0" collapsed="false"/>
    <row r="22612" customFormat="false" ht="15" hidden="false" customHeight="true" outlineLevel="0" collapsed="false"/>
    <row r="22613" customFormat="false" ht="15" hidden="false" customHeight="true" outlineLevel="0" collapsed="false"/>
    <row r="22614" customFormat="false" ht="15" hidden="false" customHeight="true" outlineLevel="0" collapsed="false"/>
    <row r="22615" customFormat="false" ht="15" hidden="false" customHeight="true" outlineLevel="0" collapsed="false"/>
    <row r="22616" customFormat="false" ht="15" hidden="false" customHeight="true" outlineLevel="0" collapsed="false"/>
    <row r="22617" customFormat="false" ht="15" hidden="false" customHeight="true" outlineLevel="0" collapsed="false"/>
    <row r="22618" customFormat="false" ht="15" hidden="false" customHeight="true" outlineLevel="0" collapsed="false"/>
    <row r="22619" customFormat="false" ht="15" hidden="false" customHeight="true" outlineLevel="0" collapsed="false"/>
    <row r="22620" customFormat="false" ht="15" hidden="false" customHeight="true" outlineLevel="0" collapsed="false"/>
    <row r="22621" customFormat="false" ht="15" hidden="false" customHeight="true" outlineLevel="0" collapsed="false"/>
    <row r="22622" customFormat="false" ht="15" hidden="false" customHeight="true" outlineLevel="0" collapsed="false"/>
    <row r="22623" customFormat="false" ht="15" hidden="false" customHeight="true" outlineLevel="0" collapsed="false"/>
    <row r="22624" customFormat="false" ht="15" hidden="false" customHeight="true" outlineLevel="0" collapsed="false"/>
    <row r="22625" customFormat="false" ht="15" hidden="false" customHeight="true" outlineLevel="0" collapsed="false"/>
    <row r="22626" customFormat="false" ht="15" hidden="false" customHeight="true" outlineLevel="0" collapsed="false"/>
    <row r="22627" customFormat="false" ht="15" hidden="false" customHeight="true" outlineLevel="0" collapsed="false"/>
    <row r="22628" customFormat="false" ht="15" hidden="false" customHeight="true" outlineLevel="0" collapsed="false"/>
    <row r="22629" customFormat="false" ht="15" hidden="false" customHeight="true" outlineLevel="0" collapsed="false"/>
    <row r="22630" customFormat="false" ht="15" hidden="false" customHeight="true" outlineLevel="0" collapsed="false"/>
    <row r="22631" customFormat="false" ht="15" hidden="false" customHeight="true" outlineLevel="0" collapsed="false"/>
    <row r="22632" customFormat="false" ht="15" hidden="false" customHeight="true" outlineLevel="0" collapsed="false"/>
    <row r="22633" customFormat="false" ht="15" hidden="false" customHeight="true" outlineLevel="0" collapsed="false"/>
    <row r="22634" customFormat="false" ht="15" hidden="false" customHeight="true" outlineLevel="0" collapsed="false"/>
    <row r="22635" customFormat="false" ht="15" hidden="false" customHeight="true" outlineLevel="0" collapsed="false"/>
    <row r="22636" customFormat="false" ht="15" hidden="false" customHeight="true" outlineLevel="0" collapsed="false"/>
    <row r="22637" customFormat="false" ht="15" hidden="false" customHeight="true" outlineLevel="0" collapsed="false"/>
    <row r="22638" customFormat="false" ht="15" hidden="false" customHeight="true" outlineLevel="0" collapsed="false"/>
    <row r="22639" customFormat="false" ht="15" hidden="false" customHeight="true" outlineLevel="0" collapsed="false"/>
    <row r="22640" customFormat="false" ht="15" hidden="false" customHeight="true" outlineLevel="0" collapsed="false"/>
    <row r="22641" customFormat="false" ht="15" hidden="false" customHeight="true" outlineLevel="0" collapsed="false"/>
    <row r="22642" customFormat="false" ht="15" hidden="false" customHeight="true" outlineLevel="0" collapsed="false"/>
    <row r="22643" customFormat="false" ht="15" hidden="false" customHeight="true" outlineLevel="0" collapsed="false"/>
    <row r="22644" customFormat="false" ht="15" hidden="false" customHeight="true" outlineLevel="0" collapsed="false"/>
    <row r="22645" customFormat="false" ht="15" hidden="false" customHeight="true" outlineLevel="0" collapsed="false"/>
    <row r="22646" customFormat="false" ht="15" hidden="false" customHeight="true" outlineLevel="0" collapsed="false"/>
    <row r="22647" customFormat="false" ht="15" hidden="false" customHeight="true" outlineLevel="0" collapsed="false"/>
    <row r="22648" customFormat="false" ht="15" hidden="false" customHeight="true" outlineLevel="0" collapsed="false"/>
    <row r="22649" customFormat="false" ht="15" hidden="false" customHeight="true" outlineLevel="0" collapsed="false"/>
    <row r="22650" customFormat="false" ht="15" hidden="false" customHeight="true" outlineLevel="0" collapsed="false"/>
    <row r="22651" customFormat="false" ht="15" hidden="false" customHeight="true" outlineLevel="0" collapsed="false"/>
    <row r="22652" customFormat="false" ht="15" hidden="false" customHeight="true" outlineLevel="0" collapsed="false"/>
    <row r="22653" customFormat="false" ht="15" hidden="false" customHeight="true" outlineLevel="0" collapsed="false"/>
    <row r="22654" customFormat="false" ht="15" hidden="false" customHeight="true" outlineLevel="0" collapsed="false"/>
    <row r="22655" customFormat="false" ht="15" hidden="false" customHeight="true" outlineLevel="0" collapsed="false"/>
    <row r="22656" customFormat="false" ht="15" hidden="false" customHeight="true" outlineLevel="0" collapsed="false"/>
    <row r="22657" customFormat="false" ht="15" hidden="false" customHeight="true" outlineLevel="0" collapsed="false"/>
    <row r="22658" customFormat="false" ht="15" hidden="false" customHeight="true" outlineLevel="0" collapsed="false"/>
    <row r="22659" customFormat="false" ht="15" hidden="false" customHeight="true" outlineLevel="0" collapsed="false"/>
    <row r="22660" customFormat="false" ht="15" hidden="false" customHeight="true" outlineLevel="0" collapsed="false"/>
    <row r="22661" customFormat="false" ht="15" hidden="false" customHeight="true" outlineLevel="0" collapsed="false"/>
    <row r="22662" customFormat="false" ht="15" hidden="false" customHeight="true" outlineLevel="0" collapsed="false"/>
    <row r="22663" customFormat="false" ht="15" hidden="false" customHeight="true" outlineLevel="0" collapsed="false"/>
    <row r="22664" customFormat="false" ht="15" hidden="false" customHeight="true" outlineLevel="0" collapsed="false"/>
    <row r="22665" customFormat="false" ht="15" hidden="false" customHeight="true" outlineLevel="0" collapsed="false"/>
    <row r="22666" customFormat="false" ht="15" hidden="false" customHeight="true" outlineLevel="0" collapsed="false"/>
    <row r="22667" customFormat="false" ht="15" hidden="false" customHeight="true" outlineLevel="0" collapsed="false"/>
    <row r="22668" customFormat="false" ht="15" hidden="false" customHeight="true" outlineLevel="0" collapsed="false"/>
    <row r="22669" customFormat="false" ht="15" hidden="false" customHeight="true" outlineLevel="0" collapsed="false"/>
    <row r="22670" customFormat="false" ht="15" hidden="false" customHeight="true" outlineLevel="0" collapsed="false"/>
    <row r="22671" customFormat="false" ht="15" hidden="false" customHeight="true" outlineLevel="0" collapsed="false"/>
    <row r="22672" customFormat="false" ht="15" hidden="false" customHeight="true" outlineLevel="0" collapsed="false"/>
    <row r="22673" customFormat="false" ht="15" hidden="false" customHeight="true" outlineLevel="0" collapsed="false"/>
    <row r="22674" customFormat="false" ht="15" hidden="false" customHeight="true" outlineLevel="0" collapsed="false"/>
    <row r="22675" customFormat="false" ht="15" hidden="false" customHeight="true" outlineLevel="0" collapsed="false"/>
    <row r="22676" customFormat="false" ht="15" hidden="false" customHeight="true" outlineLevel="0" collapsed="false"/>
    <row r="22677" customFormat="false" ht="15" hidden="false" customHeight="true" outlineLevel="0" collapsed="false"/>
    <row r="22678" customFormat="false" ht="15" hidden="false" customHeight="true" outlineLevel="0" collapsed="false"/>
    <row r="22679" customFormat="false" ht="15" hidden="false" customHeight="true" outlineLevel="0" collapsed="false"/>
    <row r="22680" customFormat="false" ht="15" hidden="false" customHeight="true" outlineLevel="0" collapsed="false"/>
    <row r="22681" customFormat="false" ht="15" hidden="false" customHeight="true" outlineLevel="0" collapsed="false"/>
    <row r="22682" customFormat="false" ht="15" hidden="false" customHeight="true" outlineLevel="0" collapsed="false"/>
    <row r="22683" customFormat="false" ht="15" hidden="false" customHeight="true" outlineLevel="0" collapsed="false"/>
    <row r="22684" customFormat="false" ht="15" hidden="false" customHeight="true" outlineLevel="0" collapsed="false"/>
    <row r="22685" customFormat="false" ht="15" hidden="false" customHeight="true" outlineLevel="0" collapsed="false"/>
    <row r="22686" customFormat="false" ht="15" hidden="false" customHeight="true" outlineLevel="0" collapsed="false"/>
    <row r="22687" customFormat="false" ht="15" hidden="false" customHeight="true" outlineLevel="0" collapsed="false"/>
    <row r="22688" customFormat="false" ht="15" hidden="false" customHeight="true" outlineLevel="0" collapsed="false"/>
    <row r="22689" customFormat="false" ht="15" hidden="false" customHeight="true" outlineLevel="0" collapsed="false"/>
    <row r="22690" customFormat="false" ht="15" hidden="false" customHeight="true" outlineLevel="0" collapsed="false"/>
    <row r="22691" customFormat="false" ht="15" hidden="false" customHeight="true" outlineLevel="0" collapsed="false"/>
    <row r="22692" customFormat="false" ht="15" hidden="false" customHeight="true" outlineLevel="0" collapsed="false"/>
    <row r="22693" customFormat="false" ht="15" hidden="false" customHeight="true" outlineLevel="0" collapsed="false"/>
    <row r="22694" customFormat="false" ht="15" hidden="false" customHeight="true" outlineLevel="0" collapsed="false"/>
    <row r="22695" customFormat="false" ht="15" hidden="false" customHeight="true" outlineLevel="0" collapsed="false"/>
    <row r="22696" customFormat="false" ht="15" hidden="false" customHeight="true" outlineLevel="0" collapsed="false"/>
    <row r="22697" customFormat="false" ht="15" hidden="false" customHeight="true" outlineLevel="0" collapsed="false"/>
    <row r="22698" customFormat="false" ht="15" hidden="false" customHeight="true" outlineLevel="0" collapsed="false"/>
    <row r="22699" customFormat="false" ht="15" hidden="false" customHeight="true" outlineLevel="0" collapsed="false"/>
    <row r="22700" customFormat="false" ht="15" hidden="false" customHeight="true" outlineLevel="0" collapsed="false"/>
    <row r="22701" customFormat="false" ht="15" hidden="false" customHeight="true" outlineLevel="0" collapsed="false"/>
    <row r="22702" customFormat="false" ht="15" hidden="false" customHeight="true" outlineLevel="0" collapsed="false"/>
    <row r="22703" customFormat="false" ht="15" hidden="false" customHeight="true" outlineLevel="0" collapsed="false"/>
    <row r="22704" customFormat="false" ht="15" hidden="false" customHeight="true" outlineLevel="0" collapsed="false"/>
    <row r="22705" customFormat="false" ht="15" hidden="false" customHeight="true" outlineLevel="0" collapsed="false"/>
    <row r="22706" customFormat="false" ht="15" hidden="false" customHeight="true" outlineLevel="0" collapsed="false"/>
    <row r="22707" customFormat="false" ht="15" hidden="false" customHeight="true" outlineLevel="0" collapsed="false"/>
    <row r="22708" customFormat="false" ht="15" hidden="false" customHeight="true" outlineLevel="0" collapsed="false"/>
    <row r="22709" customFormat="false" ht="15" hidden="false" customHeight="true" outlineLevel="0" collapsed="false"/>
    <row r="22710" customFormat="false" ht="15" hidden="false" customHeight="true" outlineLevel="0" collapsed="false"/>
    <row r="22711" customFormat="false" ht="15" hidden="false" customHeight="true" outlineLevel="0" collapsed="false"/>
    <row r="22712" customFormat="false" ht="15" hidden="false" customHeight="true" outlineLevel="0" collapsed="false"/>
    <row r="22713" customFormat="false" ht="15" hidden="false" customHeight="true" outlineLevel="0" collapsed="false"/>
    <row r="22714" customFormat="false" ht="15" hidden="false" customHeight="true" outlineLevel="0" collapsed="false"/>
    <row r="22715" customFormat="false" ht="15" hidden="false" customHeight="true" outlineLevel="0" collapsed="false"/>
    <row r="22716" customFormat="false" ht="15" hidden="false" customHeight="true" outlineLevel="0" collapsed="false"/>
    <row r="22717" customFormat="false" ht="15" hidden="false" customHeight="true" outlineLevel="0" collapsed="false"/>
    <row r="22718" customFormat="false" ht="15" hidden="false" customHeight="true" outlineLevel="0" collapsed="false"/>
    <row r="22719" customFormat="false" ht="15" hidden="false" customHeight="true" outlineLevel="0" collapsed="false"/>
    <row r="22720" customFormat="false" ht="15" hidden="false" customHeight="true" outlineLevel="0" collapsed="false"/>
    <row r="22721" customFormat="false" ht="15" hidden="false" customHeight="true" outlineLevel="0" collapsed="false"/>
    <row r="22722" customFormat="false" ht="15" hidden="false" customHeight="true" outlineLevel="0" collapsed="false"/>
    <row r="22723" customFormat="false" ht="15" hidden="false" customHeight="true" outlineLevel="0" collapsed="false"/>
    <row r="22724" customFormat="false" ht="15" hidden="false" customHeight="true" outlineLevel="0" collapsed="false"/>
    <row r="22725" customFormat="false" ht="15" hidden="false" customHeight="true" outlineLevel="0" collapsed="false"/>
    <row r="22726" customFormat="false" ht="15" hidden="false" customHeight="true" outlineLevel="0" collapsed="false"/>
    <row r="22727" customFormat="false" ht="15" hidden="false" customHeight="true" outlineLevel="0" collapsed="false"/>
    <row r="22728" customFormat="false" ht="15" hidden="false" customHeight="true" outlineLevel="0" collapsed="false"/>
    <row r="22729" customFormat="false" ht="15" hidden="false" customHeight="true" outlineLevel="0" collapsed="false"/>
    <row r="22730" customFormat="false" ht="15" hidden="false" customHeight="true" outlineLevel="0" collapsed="false"/>
    <row r="22731" customFormat="false" ht="15" hidden="false" customHeight="true" outlineLevel="0" collapsed="false"/>
    <row r="22732" customFormat="false" ht="15" hidden="false" customHeight="true" outlineLevel="0" collapsed="false"/>
    <row r="22733" customFormat="false" ht="15" hidden="false" customHeight="true" outlineLevel="0" collapsed="false"/>
    <row r="22734" customFormat="false" ht="15" hidden="false" customHeight="true" outlineLevel="0" collapsed="false"/>
    <row r="22735" customFormat="false" ht="15" hidden="false" customHeight="true" outlineLevel="0" collapsed="false"/>
    <row r="22736" customFormat="false" ht="15" hidden="false" customHeight="true" outlineLevel="0" collapsed="false"/>
    <row r="22737" customFormat="false" ht="15" hidden="false" customHeight="true" outlineLevel="0" collapsed="false"/>
    <row r="22738" customFormat="false" ht="15" hidden="false" customHeight="true" outlineLevel="0" collapsed="false"/>
    <row r="22739" customFormat="false" ht="15" hidden="false" customHeight="true" outlineLevel="0" collapsed="false"/>
    <row r="22740" customFormat="false" ht="15" hidden="false" customHeight="true" outlineLevel="0" collapsed="false"/>
    <row r="22741" customFormat="false" ht="15" hidden="false" customHeight="true" outlineLevel="0" collapsed="false"/>
    <row r="22742" customFormat="false" ht="15" hidden="false" customHeight="true" outlineLevel="0" collapsed="false"/>
    <row r="22743" customFormat="false" ht="15" hidden="false" customHeight="true" outlineLevel="0" collapsed="false"/>
    <row r="22744" customFormat="false" ht="15" hidden="false" customHeight="true" outlineLevel="0" collapsed="false"/>
    <row r="22745" customFormat="false" ht="15" hidden="false" customHeight="true" outlineLevel="0" collapsed="false"/>
    <row r="22746" customFormat="false" ht="15" hidden="false" customHeight="true" outlineLevel="0" collapsed="false"/>
    <row r="22747" customFormat="false" ht="15" hidden="false" customHeight="true" outlineLevel="0" collapsed="false"/>
    <row r="22748" customFormat="false" ht="15" hidden="false" customHeight="true" outlineLevel="0" collapsed="false"/>
    <row r="22749" customFormat="false" ht="15" hidden="false" customHeight="true" outlineLevel="0" collapsed="false"/>
    <row r="22750" customFormat="false" ht="15" hidden="false" customHeight="true" outlineLevel="0" collapsed="false"/>
    <row r="22751" customFormat="false" ht="15" hidden="false" customHeight="true" outlineLevel="0" collapsed="false"/>
    <row r="22752" customFormat="false" ht="15" hidden="false" customHeight="true" outlineLevel="0" collapsed="false"/>
    <row r="22753" customFormat="false" ht="15" hidden="false" customHeight="true" outlineLevel="0" collapsed="false"/>
    <row r="22754" customFormat="false" ht="15" hidden="false" customHeight="true" outlineLevel="0" collapsed="false"/>
    <row r="22755" customFormat="false" ht="15" hidden="false" customHeight="true" outlineLevel="0" collapsed="false"/>
    <row r="22756" customFormat="false" ht="15" hidden="false" customHeight="true" outlineLevel="0" collapsed="false"/>
    <row r="22757" customFormat="false" ht="15" hidden="false" customHeight="true" outlineLevel="0" collapsed="false"/>
    <row r="22758" customFormat="false" ht="15" hidden="false" customHeight="true" outlineLevel="0" collapsed="false"/>
    <row r="22759" customFormat="false" ht="15" hidden="false" customHeight="true" outlineLevel="0" collapsed="false"/>
    <row r="22760" customFormat="false" ht="15" hidden="false" customHeight="true" outlineLevel="0" collapsed="false"/>
    <row r="22761" customFormat="false" ht="15" hidden="false" customHeight="true" outlineLevel="0" collapsed="false"/>
    <row r="22762" customFormat="false" ht="15" hidden="false" customHeight="true" outlineLevel="0" collapsed="false"/>
    <row r="22763" customFormat="false" ht="15" hidden="false" customHeight="true" outlineLevel="0" collapsed="false"/>
    <row r="22764" customFormat="false" ht="15" hidden="false" customHeight="true" outlineLevel="0" collapsed="false"/>
    <row r="22765" customFormat="false" ht="15" hidden="false" customHeight="true" outlineLevel="0" collapsed="false"/>
    <row r="22766" customFormat="false" ht="15" hidden="false" customHeight="true" outlineLevel="0" collapsed="false"/>
    <row r="22767" customFormat="false" ht="15" hidden="false" customHeight="true" outlineLevel="0" collapsed="false"/>
    <row r="22768" customFormat="false" ht="15" hidden="false" customHeight="true" outlineLevel="0" collapsed="false"/>
    <row r="22769" customFormat="false" ht="15" hidden="false" customHeight="true" outlineLevel="0" collapsed="false"/>
    <row r="22770" customFormat="false" ht="15" hidden="false" customHeight="true" outlineLevel="0" collapsed="false"/>
    <row r="22771" customFormat="false" ht="15" hidden="false" customHeight="true" outlineLevel="0" collapsed="false"/>
    <row r="22772" customFormat="false" ht="15" hidden="false" customHeight="true" outlineLevel="0" collapsed="false"/>
    <row r="22773" customFormat="false" ht="15" hidden="false" customHeight="true" outlineLevel="0" collapsed="false"/>
    <row r="22774" customFormat="false" ht="15" hidden="false" customHeight="true" outlineLevel="0" collapsed="false"/>
    <row r="22775" customFormat="false" ht="15" hidden="false" customHeight="true" outlineLevel="0" collapsed="false"/>
    <row r="22776" customFormat="false" ht="15" hidden="false" customHeight="true" outlineLevel="0" collapsed="false"/>
    <row r="22777" customFormat="false" ht="15" hidden="false" customHeight="true" outlineLevel="0" collapsed="false"/>
    <row r="22778" customFormat="false" ht="15" hidden="false" customHeight="true" outlineLevel="0" collapsed="false"/>
    <row r="22779" customFormat="false" ht="15" hidden="false" customHeight="true" outlineLevel="0" collapsed="false"/>
    <row r="22780" customFormat="false" ht="15" hidden="false" customHeight="true" outlineLevel="0" collapsed="false"/>
    <row r="22781" customFormat="false" ht="15" hidden="false" customHeight="true" outlineLevel="0" collapsed="false"/>
    <row r="22782" customFormat="false" ht="15" hidden="false" customHeight="true" outlineLevel="0" collapsed="false"/>
    <row r="22783" customFormat="false" ht="15" hidden="false" customHeight="true" outlineLevel="0" collapsed="false"/>
    <row r="22784" customFormat="false" ht="15" hidden="false" customHeight="true" outlineLevel="0" collapsed="false"/>
    <row r="22785" customFormat="false" ht="15" hidden="false" customHeight="true" outlineLevel="0" collapsed="false"/>
    <row r="22786" customFormat="false" ht="15" hidden="false" customHeight="true" outlineLevel="0" collapsed="false"/>
    <row r="22787" customFormat="false" ht="15" hidden="false" customHeight="true" outlineLevel="0" collapsed="false"/>
    <row r="22788" customFormat="false" ht="15" hidden="false" customHeight="true" outlineLevel="0" collapsed="false"/>
    <row r="22789" customFormat="false" ht="15" hidden="false" customHeight="true" outlineLevel="0" collapsed="false"/>
    <row r="22790" customFormat="false" ht="15" hidden="false" customHeight="true" outlineLevel="0" collapsed="false"/>
    <row r="22791" customFormat="false" ht="15" hidden="false" customHeight="true" outlineLevel="0" collapsed="false"/>
    <row r="22792" customFormat="false" ht="15" hidden="false" customHeight="true" outlineLevel="0" collapsed="false"/>
    <row r="22793" customFormat="false" ht="15" hidden="false" customHeight="true" outlineLevel="0" collapsed="false"/>
    <row r="22794" customFormat="false" ht="15" hidden="false" customHeight="true" outlineLevel="0" collapsed="false"/>
    <row r="22795" customFormat="false" ht="15" hidden="false" customHeight="true" outlineLevel="0" collapsed="false"/>
    <row r="22796" customFormat="false" ht="15" hidden="false" customHeight="true" outlineLevel="0" collapsed="false"/>
    <row r="22797" customFormat="false" ht="15" hidden="false" customHeight="true" outlineLevel="0" collapsed="false"/>
    <row r="22798" customFormat="false" ht="15" hidden="false" customHeight="true" outlineLevel="0" collapsed="false"/>
    <row r="22799" customFormat="false" ht="15" hidden="false" customHeight="true" outlineLevel="0" collapsed="false"/>
    <row r="22800" customFormat="false" ht="15" hidden="false" customHeight="true" outlineLevel="0" collapsed="false"/>
    <row r="22801" customFormat="false" ht="15" hidden="false" customHeight="true" outlineLevel="0" collapsed="false"/>
    <row r="22802" customFormat="false" ht="15" hidden="false" customHeight="true" outlineLevel="0" collapsed="false"/>
    <row r="22803" customFormat="false" ht="15" hidden="false" customHeight="true" outlineLevel="0" collapsed="false"/>
    <row r="22804" customFormat="false" ht="15" hidden="false" customHeight="true" outlineLevel="0" collapsed="false"/>
    <row r="22805" customFormat="false" ht="15" hidden="false" customHeight="true" outlineLevel="0" collapsed="false"/>
    <row r="22806" customFormat="false" ht="15" hidden="false" customHeight="true" outlineLevel="0" collapsed="false"/>
    <row r="22807" customFormat="false" ht="15" hidden="false" customHeight="true" outlineLevel="0" collapsed="false"/>
    <row r="22808" customFormat="false" ht="15" hidden="false" customHeight="true" outlineLevel="0" collapsed="false"/>
    <row r="22809" customFormat="false" ht="15" hidden="false" customHeight="true" outlineLevel="0" collapsed="false"/>
    <row r="22810" customFormat="false" ht="15" hidden="false" customHeight="true" outlineLevel="0" collapsed="false"/>
    <row r="22811" customFormat="false" ht="15" hidden="false" customHeight="true" outlineLevel="0" collapsed="false"/>
    <row r="22812" customFormat="false" ht="15" hidden="false" customHeight="true" outlineLevel="0" collapsed="false"/>
    <row r="22813" customFormat="false" ht="15" hidden="false" customHeight="true" outlineLevel="0" collapsed="false"/>
    <row r="22814" customFormat="false" ht="15" hidden="false" customHeight="true" outlineLevel="0" collapsed="false"/>
    <row r="22815" customFormat="false" ht="15" hidden="false" customHeight="true" outlineLevel="0" collapsed="false"/>
    <row r="22816" customFormat="false" ht="15" hidden="false" customHeight="true" outlineLevel="0" collapsed="false"/>
    <row r="22817" customFormat="false" ht="15" hidden="false" customHeight="true" outlineLevel="0" collapsed="false"/>
    <row r="22818" customFormat="false" ht="15" hidden="false" customHeight="true" outlineLevel="0" collapsed="false"/>
    <row r="22819" customFormat="false" ht="15" hidden="false" customHeight="true" outlineLevel="0" collapsed="false"/>
    <row r="22820" customFormat="false" ht="15" hidden="false" customHeight="true" outlineLevel="0" collapsed="false"/>
    <row r="22821" customFormat="false" ht="15" hidden="false" customHeight="true" outlineLevel="0" collapsed="false"/>
    <row r="22822" customFormat="false" ht="15" hidden="false" customHeight="true" outlineLevel="0" collapsed="false"/>
    <row r="22823" customFormat="false" ht="15" hidden="false" customHeight="true" outlineLevel="0" collapsed="false"/>
    <row r="22824" customFormat="false" ht="15" hidden="false" customHeight="true" outlineLevel="0" collapsed="false"/>
    <row r="22825" customFormat="false" ht="15" hidden="false" customHeight="true" outlineLevel="0" collapsed="false"/>
    <row r="22826" customFormat="false" ht="15" hidden="false" customHeight="true" outlineLevel="0" collapsed="false"/>
    <row r="22827" customFormat="false" ht="15" hidden="false" customHeight="true" outlineLevel="0" collapsed="false"/>
    <row r="22828" customFormat="false" ht="15" hidden="false" customHeight="true" outlineLevel="0" collapsed="false"/>
    <row r="22829" customFormat="false" ht="15" hidden="false" customHeight="true" outlineLevel="0" collapsed="false"/>
    <row r="22830" customFormat="false" ht="15" hidden="false" customHeight="true" outlineLevel="0" collapsed="false"/>
    <row r="22831" customFormat="false" ht="15" hidden="false" customHeight="true" outlineLevel="0" collapsed="false"/>
    <row r="22832" customFormat="false" ht="15" hidden="false" customHeight="true" outlineLevel="0" collapsed="false"/>
    <row r="22833" customFormat="false" ht="15" hidden="false" customHeight="true" outlineLevel="0" collapsed="false"/>
    <row r="22834" customFormat="false" ht="15" hidden="false" customHeight="true" outlineLevel="0" collapsed="false"/>
    <row r="22835" customFormat="false" ht="15" hidden="false" customHeight="true" outlineLevel="0" collapsed="false"/>
    <row r="22836" customFormat="false" ht="15" hidden="false" customHeight="true" outlineLevel="0" collapsed="false"/>
    <row r="22837" customFormat="false" ht="15" hidden="false" customHeight="true" outlineLevel="0" collapsed="false"/>
    <row r="22838" customFormat="false" ht="15" hidden="false" customHeight="true" outlineLevel="0" collapsed="false"/>
    <row r="22839" customFormat="false" ht="15" hidden="false" customHeight="true" outlineLevel="0" collapsed="false"/>
    <row r="22840" customFormat="false" ht="15" hidden="false" customHeight="true" outlineLevel="0" collapsed="false"/>
    <row r="22841" customFormat="false" ht="15" hidden="false" customHeight="true" outlineLevel="0" collapsed="false"/>
    <row r="22842" customFormat="false" ht="15" hidden="false" customHeight="true" outlineLevel="0" collapsed="false"/>
    <row r="22843" customFormat="false" ht="15" hidden="false" customHeight="true" outlineLevel="0" collapsed="false"/>
    <row r="22844" customFormat="false" ht="15" hidden="false" customHeight="true" outlineLevel="0" collapsed="false"/>
    <row r="22845" customFormat="false" ht="15" hidden="false" customHeight="true" outlineLevel="0" collapsed="false"/>
    <row r="22846" customFormat="false" ht="15" hidden="false" customHeight="true" outlineLevel="0" collapsed="false"/>
    <row r="22847" customFormat="false" ht="15" hidden="false" customHeight="true" outlineLevel="0" collapsed="false"/>
    <row r="22848" customFormat="false" ht="15" hidden="false" customHeight="true" outlineLevel="0" collapsed="false"/>
    <row r="22849" customFormat="false" ht="15" hidden="false" customHeight="true" outlineLevel="0" collapsed="false"/>
    <row r="22850" customFormat="false" ht="15" hidden="false" customHeight="true" outlineLevel="0" collapsed="false"/>
    <row r="22851" customFormat="false" ht="15" hidden="false" customHeight="true" outlineLevel="0" collapsed="false"/>
    <row r="22852" customFormat="false" ht="15" hidden="false" customHeight="true" outlineLevel="0" collapsed="false"/>
    <row r="22853" customFormat="false" ht="15" hidden="false" customHeight="true" outlineLevel="0" collapsed="false"/>
    <row r="22854" customFormat="false" ht="15" hidden="false" customHeight="true" outlineLevel="0" collapsed="false"/>
    <row r="22855" customFormat="false" ht="15" hidden="false" customHeight="true" outlineLevel="0" collapsed="false"/>
    <row r="22856" customFormat="false" ht="15" hidden="false" customHeight="true" outlineLevel="0" collapsed="false"/>
    <row r="22857" customFormat="false" ht="15" hidden="false" customHeight="true" outlineLevel="0" collapsed="false"/>
    <row r="22858" customFormat="false" ht="15" hidden="false" customHeight="true" outlineLevel="0" collapsed="false"/>
    <row r="22859" customFormat="false" ht="15" hidden="false" customHeight="true" outlineLevel="0" collapsed="false"/>
    <row r="22860" customFormat="false" ht="15" hidden="false" customHeight="true" outlineLevel="0" collapsed="false"/>
    <row r="22861" customFormat="false" ht="15" hidden="false" customHeight="true" outlineLevel="0" collapsed="false"/>
    <row r="22862" customFormat="false" ht="15" hidden="false" customHeight="true" outlineLevel="0" collapsed="false"/>
    <row r="22863" customFormat="false" ht="15" hidden="false" customHeight="true" outlineLevel="0" collapsed="false"/>
    <row r="22864" customFormat="false" ht="15" hidden="false" customHeight="true" outlineLevel="0" collapsed="false"/>
    <row r="22865" customFormat="false" ht="15" hidden="false" customHeight="true" outlineLevel="0" collapsed="false"/>
    <row r="22866" customFormat="false" ht="15" hidden="false" customHeight="true" outlineLevel="0" collapsed="false"/>
    <row r="22867" customFormat="false" ht="15" hidden="false" customHeight="true" outlineLevel="0" collapsed="false"/>
    <row r="22868" customFormat="false" ht="15" hidden="false" customHeight="true" outlineLevel="0" collapsed="false"/>
    <row r="22869" customFormat="false" ht="15" hidden="false" customHeight="true" outlineLevel="0" collapsed="false"/>
    <row r="22870" customFormat="false" ht="15" hidden="false" customHeight="true" outlineLevel="0" collapsed="false"/>
    <row r="22871" customFormat="false" ht="15" hidden="false" customHeight="true" outlineLevel="0" collapsed="false"/>
    <row r="22872" customFormat="false" ht="15" hidden="false" customHeight="true" outlineLevel="0" collapsed="false"/>
    <row r="22873" customFormat="false" ht="15" hidden="false" customHeight="true" outlineLevel="0" collapsed="false"/>
    <row r="22874" customFormat="false" ht="15" hidden="false" customHeight="true" outlineLevel="0" collapsed="false"/>
    <row r="22875" customFormat="false" ht="15" hidden="false" customHeight="true" outlineLevel="0" collapsed="false"/>
    <row r="22876" customFormat="false" ht="15" hidden="false" customHeight="true" outlineLevel="0" collapsed="false"/>
    <row r="22877" customFormat="false" ht="15" hidden="false" customHeight="true" outlineLevel="0" collapsed="false"/>
    <row r="22878" customFormat="false" ht="15" hidden="false" customHeight="true" outlineLevel="0" collapsed="false"/>
    <row r="22879" customFormat="false" ht="15" hidden="false" customHeight="true" outlineLevel="0" collapsed="false"/>
    <row r="22880" customFormat="false" ht="15" hidden="false" customHeight="true" outlineLevel="0" collapsed="false"/>
    <row r="22881" customFormat="false" ht="15" hidden="false" customHeight="true" outlineLevel="0" collapsed="false"/>
    <row r="22882" customFormat="false" ht="15" hidden="false" customHeight="true" outlineLevel="0" collapsed="false"/>
    <row r="22883" customFormat="false" ht="15" hidden="false" customHeight="true" outlineLevel="0" collapsed="false"/>
    <row r="22884" customFormat="false" ht="15" hidden="false" customHeight="true" outlineLevel="0" collapsed="false"/>
    <row r="22885" customFormat="false" ht="15" hidden="false" customHeight="true" outlineLevel="0" collapsed="false"/>
    <row r="22886" customFormat="false" ht="15" hidden="false" customHeight="true" outlineLevel="0" collapsed="false"/>
    <row r="22887" customFormat="false" ht="15" hidden="false" customHeight="true" outlineLevel="0" collapsed="false"/>
    <row r="22888" customFormat="false" ht="15" hidden="false" customHeight="true" outlineLevel="0" collapsed="false"/>
    <row r="22889" customFormat="false" ht="15" hidden="false" customHeight="true" outlineLevel="0" collapsed="false"/>
    <row r="22890" customFormat="false" ht="15" hidden="false" customHeight="true" outlineLevel="0" collapsed="false"/>
    <row r="22891" customFormat="false" ht="15" hidden="false" customHeight="true" outlineLevel="0" collapsed="false"/>
    <row r="22892" customFormat="false" ht="15" hidden="false" customHeight="true" outlineLevel="0" collapsed="false"/>
    <row r="22893" customFormat="false" ht="15" hidden="false" customHeight="true" outlineLevel="0" collapsed="false"/>
    <row r="22894" customFormat="false" ht="15" hidden="false" customHeight="true" outlineLevel="0" collapsed="false"/>
    <row r="22895" customFormat="false" ht="15" hidden="false" customHeight="true" outlineLevel="0" collapsed="false"/>
    <row r="22896" customFormat="false" ht="15" hidden="false" customHeight="true" outlineLevel="0" collapsed="false"/>
    <row r="22897" customFormat="false" ht="15" hidden="false" customHeight="true" outlineLevel="0" collapsed="false"/>
    <row r="22898" customFormat="false" ht="15" hidden="false" customHeight="true" outlineLevel="0" collapsed="false"/>
    <row r="22899" customFormat="false" ht="15" hidden="false" customHeight="true" outlineLevel="0" collapsed="false"/>
    <row r="22900" customFormat="false" ht="15" hidden="false" customHeight="true" outlineLevel="0" collapsed="false"/>
    <row r="22901" customFormat="false" ht="15" hidden="false" customHeight="true" outlineLevel="0" collapsed="false"/>
    <row r="22902" customFormat="false" ht="15" hidden="false" customHeight="true" outlineLevel="0" collapsed="false"/>
    <row r="22903" customFormat="false" ht="15" hidden="false" customHeight="true" outlineLevel="0" collapsed="false"/>
    <row r="22904" customFormat="false" ht="15" hidden="false" customHeight="true" outlineLevel="0" collapsed="false"/>
    <row r="22905" customFormat="false" ht="15" hidden="false" customHeight="true" outlineLevel="0" collapsed="false"/>
    <row r="22906" customFormat="false" ht="15" hidden="false" customHeight="true" outlineLevel="0" collapsed="false"/>
    <row r="22907" customFormat="false" ht="15" hidden="false" customHeight="true" outlineLevel="0" collapsed="false"/>
    <row r="22908" customFormat="false" ht="15" hidden="false" customHeight="true" outlineLevel="0" collapsed="false"/>
    <row r="22909" customFormat="false" ht="15" hidden="false" customHeight="true" outlineLevel="0" collapsed="false"/>
    <row r="22910" customFormat="false" ht="15" hidden="false" customHeight="true" outlineLevel="0" collapsed="false"/>
    <row r="22911" customFormat="false" ht="15" hidden="false" customHeight="true" outlineLevel="0" collapsed="false"/>
    <row r="22912" customFormat="false" ht="15" hidden="false" customHeight="true" outlineLevel="0" collapsed="false"/>
    <row r="22913" customFormat="false" ht="15" hidden="false" customHeight="true" outlineLevel="0" collapsed="false"/>
    <row r="22914" customFormat="false" ht="15" hidden="false" customHeight="true" outlineLevel="0" collapsed="false"/>
    <row r="22915" customFormat="false" ht="15" hidden="false" customHeight="true" outlineLevel="0" collapsed="false"/>
    <row r="22916" customFormat="false" ht="15" hidden="false" customHeight="true" outlineLevel="0" collapsed="false"/>
    <row r="22917" customFormat="false" ht="15" hidden="false" customHeight="true" outlineLevel="0" collapsed="false"/>
    <row r="22918" customFormat="false" ht="15" hidden="false" customHeight="true" outlineLevel="0" collapsed="false"/>
    <row r="22919" customFormat="false" ht="15" hidden="false" customHeight="true" outlineLevel="0" collapsed="false"/>
    <row r="22920" customFormat="false" ht="15" hidden="false" customHeight="true" outlineLevel="0" collapsed="false"/>
    <row r="22921" customFormat="false" ht="15" hidden="false" customHeight="true" outlineLevel="0" collapsed="false"/>
    <row r="22922" customFormat="false" ht="15" hidden="false" customHeight="true" outlineLevel="0" collapsed="false"/>
    <row r="22923" customFormat="false" ht="15" hidden="false" customHeight="true" outlineLevel="0" collapsed="false"/>
    <row r="22924" customFormat="false" ht="15" hidden="false" customHeight="true" outlineLevel="0" collapsed="false"/>
    <row r="22925" customFormat="false" ht="15" hidden="false" customHeight="true" outlineLevel="0" collapsed="false"/>
    <row r="22926" customFormat="false" ht="15" hidden="false" customHeight="true" outlineLevel="0" collapsed="false"/>
    <row r="22927" customFormat="false" ht="15" hidden="false" customHeight="true" outlineLevel="0" collapsed="false"/>
    <row r="22928" customFormat="false" ht="15" hidden="false" customHeight="true" outlineLevel="0" collapsed="false"/>
    <row r="22929" customFormat="false" ht="15" hidden="false" customHeight="true" outlineLevel="0" collapsed="false"/>
    <row r="22930" customFormat="false" ht="15" hidden="false" customHeight="true" outlineLevel="0" collapsed="false"/>
    <row r="22931" customFormat="false" ht="15" hidden="false" customHeight="true" outlineLevel="0" collapsed="false"/>
    <row r="22932" customFormat="false" ht="15" hidden="false" customHeight="true" outlineLevel="0" collapsed="false"/>
    <row r="22933" customFormat="false" ht="15" hidden="false" customHeight="true" outlineLevel="0" collapsed="false"/>
    <row r="22934" customFormat="false" ht="15" hidden="false" customHeight="true" outlineLevel="0" collapsed="false"/>
    <row r="22935" customFormat="false" ht="15" hidden="false" customHeight="true" outlineLevel="0" collapsed="false"/>
    <row r="22936" customFormat="false" ht="15" hidden="false" customHeight="true" outlineLevel="0" collapsed="false"/>
    <row r="22937" customFormat="false" ht="15" hidden="false" customHeight="true" outlineLevel="0" collapsed="false"/>
    <row r="22938" customFormat="false" ht="15" hidden="false" customHeight="true" outlineLevel="0" collapsed="false"/>
    <row r="22939" customFormat="false" ht="15" hidden="false" customHeight="true" outlineLevel="0" collapsed="false"/>
    <row r="22940" customFormat="false" ht="15" hidden="false" customHeight="true" outlineLevel="0" collapsed="false"/>
    <row r="22941" customFormat="false" ht="15" hidden="false" customHeight="true" outlineLevel="0" collapsed="false"/>
    <row r="22942" customFormat="false" ht="15" hidden="false" customHeight="true" outlineLevel="0" collapsed="false"/>
    <row r="22943" customFormat="false" ht="15" hidden="false" customHeight="true" outlineLevel="0" collapsed="false"/>
    <row r="22944" customFormat="false" ht="15" hidden="false" customHeight="true" outlineLevel="0" collapsed="false"/>
    <row r="22945" customFormat="false" ht="15" hidden="false" customHeight="true" outlineLevel="0" collapsed="false"/>
    <row r="22946" customFormat="false" ht="15" hidden="false" customHeight="true" outlineLevel="0" collapsed="false"/>
    <row r="22947" customFormat="false" ht="15" hidden="false" customHeight="true" outlineLevel="0" collapsed="false"/>
    <row r="22948" customFormat="false" ht="15" hidden="false" customHeight="true" outlineLevel="0" collapsed="false"/>
    <row r="22949" customFormat="false" ht="15" hidden="false" customHeight="true" outlineLevel="0" collapsed="false"/>
    <row r="22950" customFormat="false" ht="15" hidden="false" customHeight="true" outlineLevel="0" collapsed="false"/>
    <row r="22951" customFormat="false" ht="15" hidden="false" customHeight="true" outlineLevel="0" collapsed="false"/>
    <row r="22952" customFormat="false" ht="15" hidden="false" customHeight="true" outlineLevel="0" collapsed="false"/>
    <row r="22953" customFormat="false" ht="15" hidden="false" customHeight="true" outlineLevel="0" collapsed="false"/>
    <row r="22954" customFormat="false" ht="15" hidden="false" customHeight="true" outlineLevel="0" collapsed="false"/>
    <row r="22955" customFormat="false" ht="15" hidden="false" customHeight="true" outlineLevel="0" collapsed="false"/>
    <row r="22956" customFormat="false" ht="15" hidden="false" customHeight="true" outlineLevel="0" collapsed="false"/>
    <row r="22957" customFormat="false" ht="15" hidden="false" customHeight="true" outlineLevel="0" collapsed="false"/>
    <row r="22958" customFormat="false" ht="15" hidden="false" customHeight="true" outlineLevel="0" collapsed="false"/>
    <row r="22959" customFormat="false" ht="15" hidden="false" customHeight="true" outlineLevel="0" collapsed="false"/>
    <row r="22960" customFormat="false" ht="15" hidden="false" customHeight="true" outlineLevel="0" collapsed="false"/>
    <row r="22961" customFormat="false" ht="15" hidden="false" customHeight="true" outlineLevel="0" collapsed="false"/>
    <row r="22962" customFormat="false" ht="15" hidden="false" customHeight="true" outlineLevel="0" collapsed="false"/>
    <row r="22963" customFormat="false" ht="15" hidden="false" customHeight="true" outlineLevel="0" collapsed="false"/>
    <row r="22964" customFormat="false" ht="15" hidden="false" customHeight="true" outlineLevel="0" collapsed="false"/>
    <row r="22965" customFormat="false" ht="15" hidden="false" customHeight="true" outlineLevel="0" collapsed="false"/>
    <row r="22966" customFormat="false" ht="15" hidden="false" customHeight="true" outlineLevel="0" collapsed="false"/>
    <row r="22967" customFormat="false" ht="15" hidden="false" customHeight="true" outlineLevel="0" collapsed="false"/>
    <row r="22968" customFormat="false" ht="15" hidden="false" customHeight="true" outlineLevel="0" collapsed="false"/>
    <row r="22969" customFormat="false" ht="15" hidden="false" customHeight="true" outlineLevel="0" collapsed="false"/>
    <row r="22970" customFormat="false" ht="15" hidden="false" customHeight="true" outlineLevel="0" collapsed="false"/>
    <row r="22971" customFormat="false" ht="15" hidden="false" customHeight="true" outlineLevel="0" collapsed="false"/>
    <row r="22972" customFormat="false" ht="15" hidden="false" customHeight="true" outlineLevel="0" collapsed="false"/>
    <row r="22973" customFormat="false" ht="15" hidden="false" customHeight="true" outlineLevel="0" collapsed="false"/>
    <row r="22974" customFormat="false" ht="15" hidden="false" customHeight="true" outlineLevel="0" collapsed="false"/>
    <row r="22975" customFormat="false" ht="15" hidden="false" customHeight="true" outlineLevel="0" collapsed="false"/>
    <row r="22976" customFormat="false" ht="15" hidden="false" customHeight="true" outlineLevel="0" collapsed="false"/>
    <row r="22977" customFormat="false" ht="15" hidden="false" customHeight="true" outlineLevel="0" collapsed="false"/>
    <row r="22978" customFormat="false" ht="15" hidden="false" customHeight="true" outlineLevel="0" collapsed="false"/>
    <row r="22979" customFormat="false" ht="15" hidden="false" customHeight="true" outlineLevel="0" collapsed="false"/>
    <row r="22980" customFormat="false" ht="15" hidden="false" customHeight="true" outlineLevel="0" collapsed="false"/>
    <row r="22981" customFormat="false" ht="15" hidden="false" customHeight="true" outlineLevel="0" collapsed="false"/>
    <row r="22982" customFormat="false" ht="15" hidden="false" customHeight="true" outlineLevel="0" collapsed="false"/>
    <row r="22983" customFormat="false" ht="15" hidden="false" customHeight="true" outlineLevel="0" collapsed="false"/>
    <row r="22984" customFormat="false" ht="15" hidden="false" customHeight="true" outlineLevel="0" collapsed="false"/>
    <row r="22985" customFormat="false" ht="15" hidden="false" customHeight="true" outlineLevel="0" collapsed="false"/>
    <row r="22986" customFormat="false" ht="15" hidden="false" customHeight="true" outlineLevel="0" collapsed="false"/>
    <row r="22987" customFormat="false" ht="15" hidden="false" customHeight="true" outlineLevel="0" collapsed="false"/>
    <row r="22988" customFormat="false" ht="15" hidden="false" customHeight="true" outlineLevel="0" collapsed="false"/>
    <row r="22989" customFormat="false" ht="15" hidden="false" customHeight="true" outlineLevel="0" collapsed="false"/>
    <row r="22990" customFormat="false" ht="15" hidden="false" customHeight="true" outlineLevel="0" collapsed="false"/>
    <row r="22991" customFormat="false" ht="15" hidden="false" customHeight="true" outlineLevel="0" collapsed="false"/>
    <row r="22992" customFormat="false" ht="15" hidden="false" customHeight="true" outlineLevel="0" collapsed="false"/>
    <row r="22993" customFormat="false" ht="15" hidden="false" customHeight="true" outlineLevel="0" collapsed="false"/>
    <row r="22994" customFormat="false" ht="15" hidden="false" customHeight="true" outlineLevel="0" collapsed="false"/>
    <row r="22995" customFormat="false" ht="15" hidden="false" customHeight="true" outlineLevel="0" collapsed="false"/>
    <row r="22996" customFormat="false" ht="15" hidden="false" customHeight="true" outlineLevel="0" collapsed="false"/>
    <row r="22997" customFormat="false" ht="15" hidden="false" customHeight="true" outlineLevel="0" collapsed="false"/>
    <row r="22998" customFormat="false" ht="15" hidden="false" customHeight="true" outlineLevel="0" collapsed="false"/>
    <row r="22999" customFormat="false" ht="15" hidden="false" customHeight="true" outlineLevel="0" collapsed="false"/>
    <row r="23000" customFormat="false" ht="15" hidden="false" customHeight="true" outlineLevel="0" collapsed="false"/>
    <row r="23001" customFormat="false" ht="15" hidden="false" customHeight="true" outlineLevel="0" collapsed="false"/>
    <row r="23002" customFormat="false" ht="15" hidden="false" customHeight="true" outlineLevel="0" collapsed="false"/>
    <row r="23003" customFormat="false" ht="15" hidden="false" customHeight="true" outlineLevel="0" collapsed="false"/>
    <row r="23004" customFormat="false" ht="15" hidden="false" customHeight="true" outlineLevel="0" collapsed="false"/>
    <row r="23005" customFormat="false" ht="15" hidden="false" customHeight="true" outlineLevel="0" collapsed="false"/>
    <row r="23006" customFormat="false" ht="15" hidden="false" customHeight="true" outlineLevel="0" collapsed="false"/>
    <row r="23007" customFormat="false" ht="15" hidden="false" customHeight="true" outlineLevel="0" collapsed="false"/>
    <row r="23008" customFormat="false" ht="15" hidden="false" customHeight="true" outlineLevel="0" collapsed="false"/>
    <row r="23009" customFormat="false" ht="15" hidden="false" customHeight="true" outlineLevel="0" collapsed="false"/>
    <row r="23010" customFormat="false" ht="15" hidden="false" customHeight="true" outlineLevel="0" collapsed="false"/>
    <row r="23011" customFormat="false" ht="15" hidden="false" customHeight="true" outlineLevel="0" collapsed="false"/>
    <row r="23012" customFormat="false" ht="15" hidden="false" customHeight="true" outlineLevel="0" collapsed="false"/>
    <row r="23013" customFormat="false" ht="15" hidden="false" customHeight="true" outlineLevel="0" collapsed="false"/>
    <row r="23014" customFormat="false" ht="15" hidden="false" customHeight="true" outlineLevel="0" collapsed="false"/>
    <row r="23015" customFormat="false" ht="15" hidden="false" customHeight="true" outlineLevel="0" collapsed="false"/>
    <row r="23016" customFormat="false" ht="15" hidden="false" customHeight="true" outlineLevel="0" collapsed="false"/>
    <row r="23017" customFormat="false" ht="15" hidden="false" customHeight="true" outlineLevel="0" collapsed="false"/>
    <row r="23018" customFormat="false" ht="15" hidden="false" customHeight="true" outlineLevel="0" collapsed="false"/>
    <row r="23019" customFormat="false" ht="15" hidden="false" customHeight="true" outlineLevel="0" collapsed="false"/>
    <row r="23020" customFormat="false" ht="15" hidden="false" customHeight="true" outlineLevel="0" collapsed="false"/>
    <row r="23021" customFormat="false" ht="15" hidden="false" customHeight="true" outlineLevel="0" collapsed="false"/>
    <row r="23022" customFormat="false" ht="15" hidden="false" customHeight="true" outlineLevel="0" collapsed="false"/>
    <row r="23023" customFormat="false" ht="15" hidden="false" customHeight="true" outlineLevel="0" collapsed="false"/>
    <row r="23024" customFormat="false" ht="15" hidden="false" customHeight="true" outlineLevel="0" collapsed="false"/>
    <row r="23025" customFormat="false" ht="15" hidden="false" customHeight="true" outlineLevel="0" collapsed="false"/>
    <row r="23026" customFormat="false" ht="15" hidden="false" customHeight="true" outlineLevel="0" collapsed="false"/>
    <row r="23027" customFormat="false" ht="15" hidden="false" customHeight="true" outlineLevel="0" collapsed="false"/>
    <row r="23028" customFormat="false" ht="15" hidden="false" customHeight="true" outlineLevel="0" collapsed="false"/>
    <row r="23029" customFormat="false" ht="15" hidden="false" customHeight="true" outlineLevel="0" collapsed="false"/>
    <row r="23030" customFormat="false" ht="15" hidden="false" customHeight="true" outlineLevel="0" collapsed="false"/>
    <row r="23031" customFormat="false" ht="15" hidden="false" customHeight="true" outlineLevel="0" collapsed="false"/>
    <row r="23032" customFormat="false" ht="15" hidden="false" customHeight="true" outlineLevel="0" collapsed="false"/>
    <row r="23033" customFormat="false" ht="15" hidden="false" customHeight="true" outlineLevel="0" collapsed="false"/>
    <row r="23034" customFormat="false" ht="15" hidden="false" customHeight="true" outlineLevel="0" collapsed="false"/>
    <row r="23035" customFormat="false" ht="15" hidden="false" customHeight="true" outlineLevel="0" collapsed="false"/>
    <row r="23036" customFormat="false" ht="15" hidden="false" customHeight="true" outlineLevel="0" collapsed="false"/>
    <row r="23037" customFormat="false" ht="15" hidden="false" customHeight="true" outlineLevel="0" collapsed="false"/>
    <row r="23038" customFormat="false" ht="15" hidden="false" customHeight="true" outlineLevel="0" collapsed="false"/>
    <row r="23039" customFormat="false" ht="15" hidden="false" customHeight="true" outlineLevel="0" collapsed="false"/>
    <row r="23040" customFormat="false" ht="15" hidden="false" customHeight="true" outlineLevel="0" collapsed="false"/>
    <row r="23041" customFormat="false" ht="15" hidden="false" customHeight="true" outlineLevel="0" collapsed="false"/>
    <row r="23042" customFormat="false" ht="15" hidden="false" customHeight="true" outlineLevel="0" collapsed="false"/>
    <row r="23043" customFormat="false" ht="15" hidden="false" customHeight="true" outlineLevel="0" collapsed="false"/>
    <row r="23044" customFormat="false" ht="15" hidden="false" customHeight="true" outlineLevel="0" collapsed="false"/>
    <row r="23045" customFormat="false" ht="15" hidden="false" customHeight="true" outlineLevel="0" collapsed="false"/>
    <row r="23046" customFormat="false" ht="15" hidden="false" customHeight="true" outlineLevel="0" collapsed="false"/>
    <row r="23047" customFormat="false" ht="15" hidden="false" customHeight="true" outlineLevel="0" collapsed="false"/>
    <row r="23048" customFormat="false" ht="15" hidden="false" customHeight="true" outlineLevel="0" collapsed="false"/>
    <row r="23049" customFormat="false" ht="15" hidden="false" customHeight="true" outlineLevel="0" collapsed="false"/>
    <row r="23050" customFormat="false" ht="15" hidden="false" customHeight="true" outlineLevel="0" collapsed="false"/>
    <row r="23051" customFormat="false" ht="15" hidden="false" customHeight="true" outlineLevel="0" collapsed="false"/>
    <row r="23052" customFormat="false" ht="15" hidden="false" customHeight="true" outlineLevel="0" collapsed="false"/>
    <row r="23053" customFormat="false" ht="15" hidden="false" customHeight="true" outlineLevel="0" collapsed="false"/>
    <row r="23054" customFormat="false" ht="15" hidden="false" customHeight="true" outlineLevel="0" collapsed="false"/>
    <row r="23055" customFormat="false" ht="15" hidden="false" customHeight="true" outlineLevel="0" collapsed="false"/>
    <row r="23056" customFormat="false" ht="15" hidden="false" customHeight="true" outlineLevel="0" collapsed="false"/>
    <row r="23057" customFormat="false" ht="15" hidden="false" customHeight="true" outlineLevel="0" collapsed="false"/>
    <row r="23058" customFormat="false" ht="15" hidden="false" customHeight="true" outlineLevel="0" collapsed="false"/>
    <row r="23059" customFormat="false" ht="15" hidden="false" customHeight="true" outlineLevel="0" collapsed="false"/>
    <row r="23060" customFormat="false" ht="15" hidden="false" customHeight="true" outlineLevel="0" collapsed="false"/>
    <row r="23061" customFormat="false" ht="15" hidden="false" customHeight="true" outlineLevel="0" collapsed="false"/>
    <row r="23062" customFormat="false" ht="15" hidden="false" customHeight="true" outlineLevel="0" collapsed="false"/>
    <row r="23063" customFormat="false" ht="15" hidden="false" customHeight="true" outlineLevel="0" collapsed="false"/>
    <row r="23064" customFormat="false" ht="15" hidden="false" customHeight="true" outlineLevel="0" collapsed="false"/>
    <row r="23065" customFormat="false" ht="15" hidden="false" customHeight="true" outlineLevel="0" collapsed="false"/>
    <row r="23066" customFormat="false" ht="15" hidden="false" customHeight="true" outlineLevel="0" collapsed="false"/>
    <row r="23067" customFormat="false" ht="15" hidden="false" customHeight="true" outlineLevel="0" collapsed="false"/>
    <row r="23068" customFormat="false" ht="15" hidden="false" customHeight="true" outlineLevel="0" collapsed="false"/>
    <row r="23069" customFormat="false" ht="15" hidden="false" customHeight="true" outlineLevel="0" collapsed="false"/>
    <row r="23070" customFormat="false" ht="15" hidden="false" customHeight="true" outlineLevel="0" collapsed="false"/>
    <row r="23071" customFormat="false" ht="15" hidden="false" customHeight="true" outlineLevel="0" collapsed="false"/>
    <row r="23072" customFormat="false" ht="15" hidden="false" customHeight="true" outlineLevel="0" collapsed="false"/>
    <row r="23073" customFormat="false" ht="15" hidden="false" customHeight="true" outlineLevel="0" collapsed="false"/>
    <row r="23074" customFormat="false" ht="15" hidden="false" customHeight="true" outlineLevel="0" collapsed="false"/>
    <row r="23075" customFormat="false" ht="15" hidden="false" customHeight="true" outlineLevel="0" collapsed="false"/>
    <row r="23076" customFormat="false" ht="15" hidden="false" customHeight="true" outlineLevel="0" collapsed="false"/>
    <row r="23077" customFormat="false" ht="15" hidden="false" customHeight="true" outlineLevel="0" collapsed="false"/>
    <row r="23078" customFormat="false" ht="15" hidden="false" customHeight="true" outlineLevel="0" collapsed="false"/>
    <row r="23079" customFormat="false" ht="15" hidden="false" customHeight="true" outlineLevel="0" collapsed="false"/>
    <row r="23080" customFormat="false" ht="15" hidden="false" customHeight="true" outlineLevel="0" collapsed="false"/>
    <row r="23081" customFormat="false" ht="15" hidden="false" customHeight="true" outlineLevel="0" collapsed="false"/>
    <row r="23082" customFormat="false" ht="15" hidden="false" customHeight="true" outlineLevel="0" collapsed="false"/>
    <row r="23083" customFormat="false" ht="15" hidden="false" customHeight="true" outlineLevel="0" collapsed="false"/>
    <row r="23084" customFormat="false" ht="15" hidden="false" customHeight="true" outlineLevel="0" collapsed="false"/>
    <row r="23085" customFormat="false" ht="15" hidden="false" customHeight="true" outlineLevel="0" collapsed="false"/>
    <row r="23086" customFormat="false" ht="15" hidden="false" customHeight="true" outlineLevel="0" collapsed="false"/>
    <row r="23087" customFormat="false" ht="15" hidden="false" customHeight="true" outlineLevel="0" collapsed="false"/>
    <row r="23088" customFormat="false" ht="15" hidden="false" customHeight="true" outlineLevel="0" collapsed="false"/>
    <row r="23089" customFormat="false" ht="15" hidden="false" customHeight="true" outlineLevel="0" collapsed="false"/>
    <row r="23090" customFormat="false" ht="15" hidden="false" customHeight="true" outlineLevel="0" collapsed="false"/>
    <row r="23091" customFormat="false" ht="15" hidden="false" customHeight="true" outlineLevel="0" collapsed="false"/>
    <row r="23092" customFormat="false" ht="15" hidden="false" customHeight="true" outlineLevel="0" collapsed="false"/>
    <row r="23093" customFormat="false" ht="15" hidden="false" customHeight="true" outlineLevel="0" collapsed="false"/>
    <row r="23094" customFormat="false" ht="15" hidden="false" customHeight="true" outlineLevel="0" collapsed="false"/>
    <row r="23095" customFormat="false" ht="15" hidden="false" customHeight="true" outlineLevel="0" collapsed="false"/>
    <row r="23096" customFormat="false" ht="15" hidden="false" customHeight="true" outlineLevel="0" collapsed="false"/>
    <row r="23097" customFormat="false" ht="15" hidden="false" customHeight="true" outlineLevel="0" collapsed="false"/>
    <row r="23098" customFormat="false" ht="15" hidden="false" customHeight="true" outlineLevel="0" collapsed="false"/>
    <row r="23099" customFormat="false" ht="15" hidden="false" customHeight="true" outlineLevel="0" collapsed="false"/>
    <row r="23100" customFormat="false" ht="15" hidden="false" customHeight="true" outlineLevel="0" collapsed="false"/>
    <row r="23101" customFormat="false" ht="15" hidden="false" customHeight="true" outlineLevel="0" collapsed="false"/>
    <row r="23102" customFormat="false" ht="15" hidden="false" customHeight="true" outlineLevel="0" collapsed="false"/>
    <row r="23103" customFormat="false" ht="15" hidden="false" customHeight="true" outlineLevel="0" collapsed="false"/>
    <row r="23104" customFormat="false" ht="15" hidden="false" customHeight="true" outlineLevel="0" collapsed="false"/>
    <row r="23105" customFormat="false" ht="15" hidden="false" customHeight="true" outlineLevel="0" collapsed="false"/>
    <row r="23106" customFormat="false" ht="15" hidden="false" customHeight="true" outlineLevel="0" collapsed="false"/>
    <row r="23107" customFormat="false" ht="15" hidden="false" customHeight="true" outlineLevel="0" collapsed="false"/>
    <row r="23108" customFormat="false" ht="15" hidden="false" customHeight="true" outlineLevel="0" collapsed="false"/>
    <row r="23109" customFormat="false" ht="15" hidden="false" customHeight="true" outlineLevel="0" collapsed="false"/>
    <row r="23110" customFormat="false" ht="15" hidden="false" customHeight="true" outlineLevel="0" collapsed="false"/>
    <row r="23111" customFormat="false" ht="15" hidden="false" customHeight="true" outlineLevel="0" collapsed="false"/>
    <row r="23112" customFormat="false" ht="15" hidden="false" customHeight="true" outlineLevel="0" collapsed="false"/>
    <row r="23113" customFormat="false" ht="15" hidden="false" customHeight="true" outlineLevel="0" collapsed="false"/>
    <row r="23114" customFormat="false" ht="15" hidden="false" customHeight="true" outlineLevel="0" collapsed="false"/>
    <row r="23115" customFormat="false" ht="15" hidden="false" customHeight="true" outlineLevel="0" collapsed="false"/>
    <row r="23116" customFormat="false" ht="15" hidden="false" customHeight="true" outlineLevel="0" collapsed="false"/>
    <row r="23117" customFormat="false" ht="15" hidden="false" customHeight="true" outlineLevel="0" collapsed="false"/>
    <row r="23118" customFormat="false" ht="15" hidden="false" customHeight="true" outlineLevel="0" collapsed="false"/>
    <row r="23119" customFormat="false" ht="15" hidden="false" customHeight="true" outlineLevel="0" collapsed="false"/>
    <row r="23120" customFormat="false" ht="15" hidden="false" customHeight="true" outlineLevel="0" collapsed="false"/>
    <row r="23121" customFormat="false" ht="15" hidden="false" customHeight="true" outlineLevel="0" collapsed="false"/>
    <row r="23122" customFormat="false" ht="15" hidden="false" customHeight="true" outlineLevel="0" collapsed="false"/>
    <row r="23123" customFormat="false" ht="15" hidden="false" customHeight="true" outlineLevel="0" collapsed="false"/>
    <row r="23124" customFormat="false" ht="15" hidden="false" customHeight="true" outlineLevel="0" collapsed="false"/>
    <row r="23125" customFormat="false" ht="15" hidden="false" customHeight="true" outlineLevel="0" collapsed="false"/>
    <row r="23126" customFormat="false" ht="15" hidden="false" customHeight="true" outlineLevel="0" collapsed="false"/>
    <row r="23127" customFormat="false" ht="15" hidden="false" customHeight="true" outlineLevel="0" collapsed="false"/>
    <row r="23128" customFormat="false" ht="15" hidden="false" customHeight="true" outlineLevel="0" collapsed="false"/>
    <row r="23129" customFormat="false" ht="15" hidden="false" customHeight="true" outlineLevel="0" collapsed="false"/>
    <row r="23130" customFormat="false" ht="15" hidden="false" customHeight="true" outlineLevel="0" collapsed="false"/>
    <row r="23131" customFormat="false" ht="15" hidden="false" customHeight="true" outlineLevel="0" collapsed="false"/>
    <row r="23132" customFormat="false" ht="15" hidden="false" customHeight="true" outlineLevel="0" collapsed="false"/>
    <row r="23133" customFormat="false" ht="15" hidden="false" customHeight="true" outlineLevel="0" collapsed="false"/>
    <row r="23134" customFormat="false" ht="15" hidden="false" customHeight="true" outlineLevel="0" collapsed="false"/>
    <row r="23135" customFormat="false" ht="15" hidden="false" customHeight="true" outlineLevel="0" collapsed="false"/>
    <row r="23136" customFormat="false" ht="15" hidden="false" customHeight="true" outlineLevel="0" collapsed="false"/>
    <row r="23137" customFormat="false" ht="15" hidden="false" customHeight="true" outlineLevel="0" collapsed="false"/>
    <row r="23138" customFormat="false" ht="15" hidden="false" customHeight="true" outlineLevel="0" collapsed="false"/>
    <row r="23139" customFormat="false" ht="15" hidden="false" customHeight="true" outlineLevel="0" collapsed="false"/>
    <row r="23140" customFormat="false" ht="15" hidden="false" customHeight="true" outlineLevel="0" collapsed="false"/>
    <row r="23141" customFormat="false" ht="15" hidden="false" customHeight="true" outlineLevel="0" collapsed="false"/>
    <row r="23142" customFormat="false" ht="15" hidden="false" customHeight="true" outlineLevel="0" collapsed="false"/>
    <row r="23143" customFormat="false" ht="15" hidden="false" customHeight="true" outlineLevel="0" collapsed="false"/>
    <row r="23144" customFormat="false" ht="15" hidden="false" customHeight="true" outlineLevel="0" collapsed="false"/>
    <row r="23145" customFormat="false" ht="15" hidden="false" customHeight="true" outlineLevel="0" collapsed="false"/>
    <row r="23146" customFormat="false" ht="15" hidden="false" customHeight="true" outlineLevel="0" collapsed="false"/>
    <row r="23147" customFormat="false" ht="15" hidden="false" customHeight="true" outlineLevel="0" collapsed="false"/>
    <row r="23148" customFormat="false" ht="15" hidden="false" customHeight="true" outlineLevel="0" collapsed="false"/>
    <row r="23149" customFormat="false" ht="15" hidden="false" customHeight="true" outlineLevel="0" collapsed="false"/>
    <row r="23150" customFormat="false" ht="15" hidden="false" customHeight="true" outlineLevel="0" collapsed="false"/>
    <row r="23151" customFormat="false" ht="15" hidden="false" customHeight="true" outlineLevel="0" collapsed="false"/>
    <row r="23152" customFormat="false" ht="15" hidden="false" customHeight="true" outlineLevel="0" collapsed="false"/>
    <row r="23153" customFormat="false" ht="15" hidden="false" customHeight="true" outlineLevel="0" collapsed="false"/>
    <row r="23154" customFormat="false" ht="15" hidden="false" customHeight="true" outlineLevel="0" collapsed="false"/>
    <row r="23155" customFormat="false" ht="15" hidden="false" customHeight="true" outlineLevel="0" collapsed="false"/>
    <row r="23156" customFormat="false" ht="15" hidden="false" customHeight="true" outlineLevel="0" collapsed="false"/>
    <row r="23157" customFormat="false" ht="15" hidden="false" customHeight="true" outlineLevel="0" collapsed="false"/>
    <row r="23158" customFormat="false" ht="15" hidden="false" customHeight="true" outlineLevel="0" collapsed="false"/>
    <row r="23159" customFormat="false" ht="15" hidden="false" customHeight="true" outlineLevel="0" collapsed="false"/>
    <row r="23160" customFormat="false" ht="15" hidden="false" customHeight="true" outlineLevel="0" collapsed="false"/>
    <row r="23161" customFormat="false" ht="15" hidden="false" customHeight="true" outlineLevel="0" collapsed="false"/>
    <row r="23162" customFormat="false" ht="15" hidden="false" customHeight="true" outlineLevel="0" collapsed="false"/>
    <row r="23163" customFormat="false" ht="15" hidden="false" customHeight="true" outlineLevel="0" collapsed="false"/>
    <row r="23164" customFormat="false" ht="15" hidden="false" customHeight="true" outlineLevel="0" collapsed="false"/>
    <row r="23165" customFormat="false" ht="15" hidden="false" customHeight="true" outlineLevel="0" collapsed="false"/>
    <row r="23166" customFormat="false" ht="15" hidden="false" customHeight="true" outlineLevel="0" collapsed="false"/>
    <row r="23167" customFormat="false" ht="15" hidden="false" customHeight="true" outlineLevel="0" collapsed="false"/>
    <row r="23168" customFormat="false" ht="15" hidden="false" customHeight="true" outlineLevel="0" collapsed="false"/>
    <row r="23169" customFormat="false" ht="15" hidden="false" customHeight="true" outlineLevel="0" collapsed="false"/>
    <row r="23170" customFormat="false" ht="15" hidden="false" customHeight="true" outlineLevel="0" collapsed="false"/>
    <row r="23171" customFormat="false" ht="15" hidden="false" customHeight="true" outlineLevel="0" collapsed="false"/>
    <row r="23172" customFormat="false" ht="15" hidden="false" customHeight="true" outlineLevel="0" collapsed="false"/>
    <row r="23173" customFormat="false" ht="15" hidden="false" customHeight="true" outlineLevel="0" collapsed="false"/>
    <row r="23174" customFormat="false" ht="15" hidden="false" customHeight="true" outlineLevel="0" collapsed="false"/>
    <row r="23175" customFormat="false" ht="15" hidden="false" customHeight="true" outlineLevel="0" collapsed="false"/>
    <row r="23176" customFormat="false" ht="15" hidden="false" customHeight="true" outlineLevel="0" collapsed="false"/>
    <row r="23177" customFormat="false" ht="15" hidden="false" customHeight="true" outlineLevel="0" collapsed="false"/>
    <row r="23178" customFormat="false" ht="15" hidden="false" customHeight="true" outlineLevel="0" collapsed="false"/>
    <row r="23179" customFormat="false" ht="15" hidden="false" customHeight="true" outlineLevel="0" collapsed="false"/>
    <row r="23180" customFormat="false" ht="15" hidden="false" customHeight="true" outlineLevel="0" collapsed="false"/>
    <row r="23181" customFormat="false" ht="15" hidden="false" customHeight="true" outlineLevel="0" collapsed="false"/>
    <row r="23182" customFormat="false" ht="15" hidden="false" customHeight="true" outlineLevel="0" collapsed="false"/>
    <row r="23183" customFormat="false" ht="15" hidden="false" customHeight="true" outlineLevel="0" collapsed="false"/>
    <row r="23184" customFormat="false" ht="15" hidden="false" customHeight="true" outlineLevel="0" collapsed="false"/>
    <row r="23185" customFormat="false" ht="15" hidden="false" customHeight="true" outlineLevel="0" collapsed="false"/>
    <row r="23186" customFormat="false" ht="15" hidden="false" customHeight="true" outlineLevel="0" collapsed="false"/>
    <row r="23187" customFormat="false" ht="15" hidden="false" customHeight="true" outlineLevel="0" collapsed="false"/>
    <row r="23188" customFormat="false" ht="15" hidden="false" customHeight="true" outlineLevel="0" collapsed="false"/>
    <row r="23189" customFormat="false" ht="15" hidden="false" customHeight="true" outlineLevel="0" collapsed="false"/>
    <row r="23190" customFormat="false" ht="15" hidden="false" customHeight="true" outlineLevel="0" collapsed="false"/>
    <row r="23191" customFormat="false" ht="15" hidden="false" customHeight="true" outlineLevel="0" collapsed="false"/>
    <row r="23192" customFormat="false" ht="15" hidden="false" customHeight="true" outlineLevel="0" collapsed="false"/>
    <row r="23193" customFormat="false" ht="15" hidden="false" customHeight="true" outlineLevel="0" collapsed="false"/>
    <row r="23194" customFormat="false" ht="15" hidden="false" customHeight="true" outlineLevel="0" collapsed="false"/>
    <row r="23195" customFormat="false" ht="15" hidden="false" customHeight="true" outlineLevel="0" collapsed="false"/>
    <row r="23196" customFormat="false" ht="15" hidden="false" customHeight="true" outlineLevel="0" collapsed="false"/>
    <row r="23197" customFormat="false" ht="15" hidden="false" customHeight="true" outlineLevel="0" collapsed="false"/>
    <row r="23198" customFormat="false" ht="15" hidden="false" customHeight="true" outlineLevel="0" collapsed="false"/>
    <row r="23199" customFormat="false" ht="15" hidden="false" customHeight="true" outlineLevel="0" collapsed="false"/>
    <row r="23200" customFormat="false" ht="15" hidden="false" customHeight="true" outlineLevel="0" collapsed="false"/>
    <row r="23201" customFormat="false" ht="15" hidden="false" customHeight="true" outlineLevel="0" collapsed="false"/>
    <row r="23202" customFormat="false" ht="15" hidden="false" customHeight="true" outlineLevel="0" collapsed="false"/>
    <row r="23203" customFormat="false" ht="15" hidden="false" customHeight="true" outlineLevel="0" collapsed="false"/>
    <row r="23204" customFormat="false" ht="15" hidden="false" customHeight="true" outlineLevel="0" collapsed="false"/>
    <row r="23205" customFormat="false" ht="15" hidden="false" customHeight="true" outlineLevel="0" collapsed="false"/>
    <row r="23206" customFormat="false" ht="15" hidden="false" customHeight="true" outlineLevel="0" collapsed="false"/>
    <row r="23207" customFormat="false" ht="15" hidden="false" customHeight="true" outlineLevel="0" collapsed="false"/>
    <row r="23208" customFormat="false" ht="15" hidden="false" customHeight="true" outlineLevel="0" collapsed="false"/>
    <row r="23209" customFormat="false" ht="15" hidden="false" customHeight="true" outlineLevel="0" collapsed="false"/>
    <row r="23210" customFormat="false" ht="15" hidden="false" customHeight="true" outlineLevel="0" collapsed="false"/>
    <row r="23211" customFormat="false" ht="15" hidden="false" customHeight="true" outlineLevel="0" collapsed="false"/>
    <row r="23212" customFormat="false" ht="15" hidden="false" customHeight="true" outlineLevel="0" collapsed="false"/>
    <row r="23213" customFormat="false" ht="15" hidden="false" customHeight="true" outlineLevel="0" collapsed="false"/>
    <row r="23214" customFormat="false" ht="15" hidden="false" customHeight="true" outlineLevel="0" collapsed="false"/>
    <row r="23215" customFormat="false" ht="15" hidden="false" customHeight="true" outlineLevel="0" collapsed="false"/>
    <row r="23216" customFormat="false" ht="15" hidden="false" customHeight="true" outlineLevel="0" collapsed="false"/>
    <row r="23217" customFormat="false" ht="15" hidden="false" customHeight="true" outlineLevel="0" collapsed="false"/>
    <row r="23218" customFormat="false" ht="15" hidden="false" customHeight="true" outlineLevel="0" collapsed="false"/>
    <row r="23219" customFormat="false" ht="15" hidden="false" customHeight="true" outlineLevel="0" collapsed="false"/>
    <row r="23220" customFormat="false" ht="15" hidden="false" customHeight="true" outlineLevel="0" collapsed="false"/>
    <row r="23221" customFormat="false" ht="15" hidden="false" customHeight="true" outlineLevel="0" collapsed="false"/>
    <row r="23222" customFormat="false" ht="15" hidden="false" customHeight="true" outlineLevel="0" collapsed="false"/>
    <row r="23223" customFormat="false" ht="15" hidden="false" customHeight="true" outlineLevel="0" collapsed="false"/>
    <row r="23224" customFormat="false" ht="15" hidden="false" customHeight="true" outlineLevel="0" collapsed="false"/>
    <row r="23225" customFormat="false" ht="15" hidden="false" customHeight="true" outlineLevel="0" collapsed="false"/>
    <row r="23226" customFormat="false" ht="15" hidden="false" customHeight="true" outlineLevel="0" collapsed="false"/>
    <row r="23227" customFormat="false" ht="15" hidden="false" customHeight="true" outlineLevel="0" collapsed="false"/>
    <row r="23228" customFormat="false" ht="15" hidden="false" customHeight="true" outlineLevel="0" collapsed="false"/>
    <row r="23229" customFormat="false" ht="15" hidden="false" customHeight="true" outlineLevel="0" collapsed="false"/>
    <row r="23230" customFormat="false" ht="15" hidden="false" customHeight="true" outlineLevel="0" collapsed="false"/>
    <row r="23231" customFormat="false" ht="15" hidden="false" customHeight="true" outlineLevel="0" collapsed="false"/>
    <row r="23232" customFormat="false" ht="15" hidden="false" customHeight="true" outlineLevel="0" collapsed="false"/>
    <row r="23233" customFormat="false" ht="15" hidden="false" customHeight="true" outlineLevel="0" collapsed="false"/>
    <row r="23234" customFormat="false" ht="15" hidden="false" customHeight="true" outlineLevel="0" collapsed="false"/>
    <row r="23235" customFormat="false" ht="15" hidden="false" customHeight="true" outlineLevel="0" collapsed="false"/>
    <row r="23236" customFormat="false" ht="15" hidden="false" customHeight="true" outlineLevel="0" collapsed="false"/>
    <row r="23237" customFormat="false" ht="15" hidden="false" customHeight="true" outlineLevel="0" collapsed="false"/>
    <row r="23238" customFormat="false" ht="15" hidden="false" customHeight="true" outlineLevel="0" collapsed="false"/>
    <row r="23239" customFormat="false" ht="15" hidden="false" customHeight="true" outlineLevel="0" collapsed="false"/>
    <row r="23240" customFormat="false" ht="15" hidden="false" customHeight="true" outlineLevel="0" collapsed="false"/>
    <row r="23241" customFormat="false" ht="15" hidden="false" customHeight="true" outlineLevel="0" collapsed="false"/>
    <row r="23242" customFormat="false" ht="15" hidden="false" customHeight="true" outlineLevel="0" collapsed="false"/>
    <row r="23243" customFormat="false" ht="15" hidden="false" customHeight="true" outlineLevel="0" collapsed="false"/>
    <row r="23244" customFormat="false" ht="15" hidden="false" customHeight="true" outlineLevel="0" collapsed="false"/>
    <row r="23245" customFormat="false" ht="15" hidden="false" customHeight="true" outlineLevel="0" collapsed="false"/>
    <row r="23246" customFormat="false" ht="15" hidden="false" customHeight="true" outlineLevel="0" collapsed="false"/>
    <row r="23247" customFormat="false" ht="15" hidden="false" customHeight="true" outlineLevel="0" collapsed="false"/>
    <row r="23248" customFormat="false" ht="15" hidden="false" customHeight="true" outlineLevel="0" collapsed="false"/>
    <row r="23249" customFormat="false" ht="15" hidden="false" customHeight="true" outlineLevel="0" collapsed="false"/>
    <row r="23250" customFormat="false" ht="15" hidden="false" customHeight="true" outlineLevel="0" collapsed="false"/>
    <row r="23251" customFormat="false" ht="15" hidden="false" customHeight="true" outlineLevel="0" collapsed="false"/>
    <row r="23252" customFormat="false" ht="15" hidden="false" customHeight="true" outlineLevel="0" collapsed="false"/>
    <row r="23253" customFormat="false" ht="15" hidden="false" customHeight="true" outlineLevel="0" collapsed="false"/>
    <row r="23254" customFormat="false" ht="15" hidden="false" customHeight="true" outlineLevel="0" collapsed="false"/>
    <row r="23255" customFormat="false" ht="15" hidden="false" customHeight="true" outlineLevel="0" collapsed="false"/>
    <row r="23256" customFormat="false" ht="15" hidden="false" customHeight="true" outlineLevel="0" collapsed="false"/>
    <row r="23257" customFormat="false" ht="15" hidden="false" customHeight="true" outlineLevel="0" collapsed="false"/>
    <row r="23258" customFormat="false" ht="15" hidden="false" customHeight="true" outlineLevel="0" collapsed="false"/>
    <row r="23259" customFormat="false" ht="15" hidden="false" customHeight="true" outlineLevel="0" collapsed="false"/>
    <row r="23260" customFormat="false" ht="15" hidden="false" customHeight="true" outlineLevel="0" collapsed="false"/>
    <row r="23261" customFormat="false" ht="15" hidden="false" customHeight="true" outlineLevel="0" collapsed="false"/>
    <row r="23262" customFormat="false" ht="15" hidden="false" customHeight="true" outlineLevel="0" collapsed="false"/>
    <row r="23263" customFormat="false" ht="15" hidden="false" customHeight="true" outlineLevel="0" collapsed="false"/>
    <row r="23264" customFormat="false" ht="15" hidden="false" customHeight="true" outlineLevel="0" collapsed="false"/>
    <row r="23265" customFormat="false" ht="15" hidden="false" customHeight="true" outlineLevel="0" collapsed="false"/>
    <row r="23266" customFormat="false" ht="15" hidden="false" customHeight="true" outlineLevel="0" collapsed="false"/>
    <row r="23267" customFormat="false" ht="15" hidden="false" customHeight="true" outlineLevel="0" collapsed="false"/>
    <row r="23268" customFormat="false" ht="15" hidden="false" customHeight="true" outlineLevel="0" collapsed="false"/>
    <row r="23269" customFormat="false" ht="15" hidden="false" customHeight="true" outlineLevel="0" collapsed="false"/>
    <row r="23270" customFormat="false" ht="15" hidden="false" customHeight="true" outlineLevel="0" collapsed="false"/>
    <row r="23271" customFormat="false" ht="15" hidden="false" customHeight="true" outlineLevel="0" collapsed="false"/>
    <row r="23272" customFormat="false" ht="15" hidden="false" customHeight="true" outlineLevel="0" collapsed="false"/>
    <row r="23273" customFormat="false" ht="15" hidden="false" customHeight="true" outlineLevel="0" collapsed="false"/>
    <row r="23274" customFormat="false" ht="15" hidden="false" customHeight="true" outlineLevel="0" collapsed="false"/>
    <row r="23275" customFormat="false" ht="15" hidden="false" customHeight="true" outlineLevel="0" collapsed="false"/>
    <row r="23276" customFormat="false" ht="15" hidden="false" customHeight="true" outlineLevel="0" collapsed="false"/>
    <row r="23277" customFormat="false" ht="15" hidden="false" customHeight="true" outlineLevel="0" collapsed="false"/>
    <row r="23278" customFormat="false" ht="15" hidden="false" customHeight="true" outlineLevel="0" collapsed="false"/>
    <row r="23279" customFormat="false" ht="15" hidden="false" customHeight="true" outlineLevel="0" collapsed="false"/>
    <row r="23280" customFormat="false" ht="15" hidden="false" customHeight="true" outlineLevel="0" collapsed="false"/>
    <row r="23281" customFormat="false" ht="15" hidden="false" customHeight="true" outlineLevel="0" collapsed="false"/>
    <row r="23282" customFormat="false" ht="15" hidden="false" customHeight="true" outlineLevel="0" collapsed="false"/>
    <row r="23283" customFormat="false" ht="15" hidden="false" customHeight="true" outlineLevel="0" collapsed="false"/>
    <row r="23284" customFormat="false" ht="15" hidden="false" customHeight="true" outlineLevel="0" collapsed="false"/>
    <row r="23285" customFormat="false" ht="15" hidden="false" customHeight="true" outlineLevel="0" collapsed="false"/>
    <row r="23286" customFormat="false" ht="15" hidden="false" customHeight="true" outlineLevel="0" collapsed="false"/>
    <row r="23287" customFormat="false" ht="15" hidden="false" customHeight="true" outlineLevel="0" collapsed="false"/>
    <row r="23288" customFormat="false" ht="15" hidden="false" customHeight="true" outlineLevel="0" collapsed="false"/>
    <row r="23289" customFormat="false" ht="15" hidden="false" customHeight="true" outlineLevel="0" collapsed="false"/>
    <row r="23290" customFormat="false" ht="15" hidden="false" customHeight="true" outlineLevel="0" collapsed="false"/>
    <row r="23291" customFormat="false" ht="15" hidden="false" customHeight="true" outlineLevel="0" collapsed="false"/>
    <row r="23292" customFormat="false" ht="15" hidden="false" customHeight="true" outlineLevel="0" collapsed="false"/>
    <row r="23293" customFormat="false" ht="15" hidden="false" customHeight="true" outlineLevel="0" collapsed="false"/>
    <row r="23294" customFormat="false" ht="15" hidden="false" customHeight="true" outlineLevel="0" collapsed="false"/>
    <row r="23295" customFormat="false" ht="15" hidden="false" customHeight="true" outlineLevel="0" collapsed="false"/>
    <row r="23296" customFormat="false" ht="15" hidden="false" customHeight="true" outlineLevel="0" collapsed="false"/>
    <row r="23297" customFormat="false" ht="15" hidden="false" customHeight="true" outlineLevel="0" collapsed="false"/>
    <row r="23298" customFormat="false" ht="15" hidden="false" customHeight="true" outlineLevel="0" collapsed="false"/>
    <row r="23299" customFormat="false" ht="15" hidden="false" customHeight="true" outlineLevel="0" collapsed="false"/>
    <row r="23300" customFormat="false" ht="15" hidden="false" customHeight="true" outlineLevel="0" collapsed="false"/>
    <row r="23301" customFormat="false" ht="15" hidden="false" customHeight="true" outlineLevel="0" collapsed="false"/>
    <row r="23302" customFormat="false" ht="15" hidden="false" customHeight="true" outlineLevel="0" collapsed="false"/>
    <row r="23303" customFormat="false" ht="15" hidden="false" customHeight="true" outlineLevel="0" collapsed="false"/>
    <row r="23304" customFormat="false" ht="15" hidden="false" customHeight="true" outlineLevel="0" collapsed="false"/>
    <row r="23305" customFormat="false" ht="15" hidden="false" customHeight="true" outlineLevel="0" collapsed="false"/>
    <row r="23306" customFormat="false" ht="15" hidden="false" customHeight="true" outlineLevel="0" collapsed="false"/>
    <row r="23307" customFormat="false" ht="15" hidden="false" customHeight="true" outlineLevel="0" collapsed="false"/>
    <row r="23308" customFormat="false" ht="15" hidden="false" customHeight="true" outlineLevel="0" collapsed="false"/>
    <row r="23309" customFormat="false" ht="15" hidden="false" customHeight="true" outlineLevel="0" collapsed="false"/>
    <row r="23310" customFormat="false" ht="15" hidden="false" customHeight="true" outlineLevel="0" collapsed="false"/>
    <row r="23311" customFormat="false" ht="15" hidden="false" customHeight="true" outlineLevel="0" collapsed="false"/>
    <row r="23312" customFormat="false" ht="15" hidden="false" customHeight="true" outlineLevel="0" collapsed="false"/>
    <row r="23313" customFormat="false" ht="15" hidden="false" customHeight="true" outlineLevel="0" collapsed="false"/>
    <row r="23314" customFormat="false" ht="15" hidden="false" customHeight="true" outlineLevel="0" collapsed="false"/>
    <row r="23315" customFormat="false" ht="15" hidden="false" customHeight="true" outlineLevel="0" collapsed="false"/>
    <row r="23316" customFormat="false" ht="15" hidden="false" customHeight="true" outlineLevel="0" collapsed="false"/>
    <row r="23317" customFormat="false" ht="15" hidden="false" customHeight="true" outlineLevel="0" collapsed="false"/>
    <row r="23318" customFormat="false" ht="15" hidden="false" customHeight="true" outlineLevel="0" collapsed="false"/>
    <row r="23319" customFormat="false" ht="15" hidden="false" customHeight="true" outlineLevel="0" collapsed="false"/>
    <row r="23320" customFormat="false" ht="15" hidden="false" customHeight="true" outlineLevel="0" collapsed="false"/>
    <row r="23321" customFormat="false" ht="15" hidden="false" customHeight="true" outlineLevel="0" collapsed="false"/>
    <row r="23322" customFormat="false" ht="15" hidden="false" customHeight="true" outlineLevel="0" collapsed="false"/>
    <row r="23323" customFormat="false" ht="15" hidden="false" customHeight="true" outlineLevel="0" collapsed="false"/>
    <row r="23324" customFormat="false" ht="15" hidden="false" customHeight="true" outlineLevel="0" collapsed="false"/>
    <row r="23325" customFormat="false" ht="15" hidden="false" customHeight="true" outlineLevel="0" collapsed="false"/>
    <row r="23326" customFormat="false" ht="15" hidden="false" customHeight="true" outlineLevel="0" collapsed="false"/>
    <row r="23327" customFormat="false" ht="15" hidden="false" customHeight="true" outlineLevel="0" collapsed="false"/>
    <row r="23328" customFormat="false" ht="15" hidden="false" customHeight="true" outlineLevel="0" collapsed="false"/>
    <row r="23329" customFormat="false" ht="15" hidden="false" customHeight="true" outlineLevel="0" collapsed="false"/>
    <row r="23330" customFormat="false" ht="15" hidden="false" customHeight="true" outlineLevel="0" collapsed="false"/>
    <row r="23331" customFormat="false" ht="15" hidden="false" customHeight="true" outlineLevel="0" collapsed="false"/>
    <row r="23332" customFormat="false" ht="15" hidden="false" customHeight="true" outlineLevel="0" collapsed="false"/>
    <row r="23333" customFormat="false" ht="15" hidden="false" customHeight="true" outlineLevel="0" collapsed="false"/>
    <row r="23334" customFormat="false" ht="15" hidden="false" customHeight="true" outlineLevel="0" collapsed="false"/>
    <row r="23335" customFormat="false" ht="15" hidden="false" customHeight="true" outlineLevel="0" collapsed="false"/>
    <row r="23336" customFormat="false" ht="15" hidden="false" customHeight="true" outlineLevel="0" collapsed="false"/>
    <row r="23337" customFormat="false" ht="15" hidden="false" customHeight="true" outlineLevel="0" collapsed="false"/>
    <row r="23338" customFormat="false" ht="15" hidden="false" customHeight="true" outlineLevel="0" collapsed="false"/>
    <row r="23339" customFormat="false" ht="15" hidden="false" customHeight="true" outlineLevel="0" collapsed="false"/>
    <row r="23340" customFormat="false" ht="15" hidden="false" customHeight="true" outlineLevel="0" collapsed="false"/>
    <row r="23341" customFormat="false" ht="15" hidden="false" customHeight="true" outlineLevel="0" collapsed="false"/>
    <row r="23342" customFormat="false" ht="15" hidden="false" customHeight="true" outlineLevel="0" collapsed="false"/>
    <row r="23343" customFormat="false" ht="15" hidden="false" customHeight="true" outlineLevel="0" collapsed="false"/>
    <row r="23344" customFormat="false" ht="15" hidden="false" customHeight="true" outlineLevel="0" collapsed="false"/>
    <row r="23345" customFormat="false" ht="15" hidden="false" customHeight="true" outlineLevel="0" collapsed="false"/>
    <row r="23346" customFormat="false" ht="15" hidden="false" customHeight="true" outlineLevel="0" collapsed="false"/>
    <row r="23347" customFormat="false" ht="15" hidden="false" customHeight="true" outlineLevel="0" collapsed="false"/>
    <row r="23348" customFormat="false" ht="15" hidden="false" customHeight="true" outlineLevel="0" collapsed="false"/>
    <row r="23349" customFormat="false" ht="15" hidden="false" customHeight="true" outlineLevel="0" collapsed="false"/>
    <row r="23350" customFormat="false" ht="15" hidden="false" customHeight="true" outlineLevel="0" collapsed="false"/>
    <row r="23351" customFormat="false" ht="15" hidden="false" customHeight="true" outlineLevel="0" collapsed="false"/>
    <row r="23352" customFormat="false" ht="15" hidden="false" customHeight="true" outlineLevel="0" collapsed="false"/>
    <row r="23353" customFormat="false" ht="15" hidden="false" customHeight="true" outlineLevel="0" collapsed="false"/>
    <row r="23354" customFormat="false" ht="15" hidden="false" customHeight="true" outlineLevel="0" collapsed="false"/>
    <row r="23355" customFormat="false" ht="15" hidden="false" customHeight="true" outlineLevel="0" collapsed="false"/>
    <row r="23356" customFormat="false" ht="15" hidden="false" customHeight="true" outlineLevel="0" collapsed="false"/>
    <row r="23357" customFormat="false" ht="15" hidden="false" customHeight="true" outlineLevel="0" collapsed="false"/>
    <row r="23358" customFormat="false" ht="15" hidden="false" customHeight="true" outlineLevel="0" collapsed="false"/>
    <row r="23359" customFormat="false" ht="15" hidden="false" customHeight="true" outlineLevel="0" collapsed="false"/>
    <row r="23360" customFormat="false" ht="15" hidden="false" customHeight="true" outlineLevel="0" collapsed="false"/>
    <row r="23361" customFormat="false" ht="15" hidden="false" customHeight="true" outlineLevel="0" collapsed="false"/>
    <row r="23362" customFormat="false" ht="15" hidden="false" customHeight="true" outlineLevel="0" collapsed="false"/>
    <row r="23363" customFormat="false" ht="15" hidden="false" customHeight="true" outlineLevel="0" collapsed="false"/>
    <row r="23364" customFormat="false" ht="15" hidden="false" customHeight="true" outlineLevel="0" collapsed="false"/>
    <row r="23365" customFormat="false" ht="15" hidden="false" customHeight="true" outlineLevel="0" collapsed="false"/>
    <row r="23366" customFormat="false" ht="15" hidden="false" customHeight="true" outlineLevel="0" collapsed="false"/>
    <row r="23367" customFormat="false" ht="15" hidden="false" customHeight="true" outlineLevel="0" collapsed="false"/>
    <row r="23368" customFormat="false" ht="15" hidden="false" customHeight="true" outlineLevel="0" collapsed="false"/>
    <row r="23369" customFormat="false" ht="15" hidden="false" customHeight="true" outlineLevel="0" collapsed="false"/>
    <row r="23370" customFormat="false" ht="15" hidden="false" customHeight="true" outlineLevel="0" collapsed="false"/>
    <row r="23371" customFormat="false" ht="15" hidden="false" customHeight="true" outlineLevel="0" collapsed="false"/>
    <row r="23372" customFormat="false" ht="15" hidden="false" customHeight="true" outlineLevel="0" collapsed="false"/>
    <row r="23373" customFormat="false" ht="15" hidden="false" customHeight="true" outlineLevel="0" collapsed="false"/>
    <row r="23374" customFormat="false" ht="15" hidden="false" customHeight="true" outlineLevel="0" collapsed="false"/>
    <row r="23375" customFormat="false" ht="15" hidden="false" customHeight="true" outlineLevel="0" collapsed="false"/>
    <row r="23376" customFormat="false" ht="15" hidden="false" customHeight="true" outlineLevel="0" collapsed="false"/>
    <row r="23377" customFormat="false" ht="15" hidden="false" customHeight="true" outlineLevel="0" collapsed="false"/>
    <row r="23378" customFormat="false" ht="15" hidden="false" customHeight="true" outlineLevel="0" collapsed="false"/>
    <row r="23379" customFormat="false" ht="15" hidden="false" customHeight="true" outlineLevel="0" collapsed="false"/>
    <row r="23380" customFormat="false" ht="15" hidden="false" customHeight="true" outlineLevel="0" collapsed="false"/>
    <row r="23381" customFormat="false" ht="15" hidden="false" customHeight="true" outlineLevel="0" collapsed="false"/>
    <row r="23382" customFormat="false" ht="15" hidden="false" customHeight="true" outlineLevel="0" collapsed="false"/>
    <row r="23383" customFormat="false" ht="15" hidden="false" customHeight="true" outlineLevel="0" collapsed="false"/>
    <row r="23384" customFormat="false" ht="15" hidden="false" customHeight="true" outlineLevel="0" collapsed="false"/>
    <row r="23385" customFormat="false" ht="15" hidden="false" customHeight="true" outlineLevel="0" collapsed="false"/>
    <row r="23386" customFormat="false" ht="15" hidden="false" customHeight="true" outlineLevel="0" collapsed="false"/>
    <row r="23387" customFormat="false" ht="15" hidden="false" customHeight="true" outlineLevel="0" collapsed="false"/>
    <row r="23388" customFormat="false" ht="15" hidden="false" customHeight="true" outlineLevel="0" collapsed="false"/>
    <row r="23389" customFormat="false" ht="15" hidden="false" customHeight="true" outlineLevel="0" collapsed="false"/>
    <row r="23390" customFormat="false" ht="15" hidden="false" customHeight="true" outlineLevel="0" collapsed="false"/>
    <row r="23391" customFormat="false" ht="15" hidden="false" customHeight="true" outlineLevel="0" collapsed="false"/>
    <row r="23392" customFormat="false" ht="15" hidden="false" customHeight="true" outlineLevel="0" collapsed="false"/>
    <row r="23393" customFormat="false" ht="15" hidden="false" customHeight="true" outlineLevel="0" collapsed="false"/>
    <row r="23394" customFormat="false" ht="15" hidden="false" customHeight="true" outlineLevel="0" collapsed="false"/>
    <row r="23395" customFormat="false" ht="15" hidden="false" customHeight="true" outlineLevel="0" collapsed="false"/>
    <row r="23396" customFormat="false" ht="15" hidden="false" customHeight="true" outlineLevel="0" collapsed="false"/>
    <row r="23397" customFormat="false" ht="15" hidden="false" customHeight="true" outlineLevel="0" collapsed="false"/>
    <row r="23398" customFormat="false" ht="15" hidden="false" customHeight="true" outlineLevel="0" collapsed="false"/>
    <row r="23399" customFormat="false" ht="15" hidden="false" customHeight="true" outlineLevel="0" collapsed="false"/>
    <row r="23400" customFormat="false" ht="15" hidden="false" customHeight="true" outlineLevel="0" collapsed="false"/>
    <row r="23401" customFormat="false" ht="15" hidden="false" customHeight="true" outlineLevel="0" collapsed="false"/>
    <row r="23402" customFormat="false" ht="15" hidden="false" customHeight="true" outlineLevel="0" collapsed="false"/>
    <row r="23403" customFormat="false" ht="15" hidden="false" customHeight="true" outlineLevel="0" collapsed="false"/>
    <row r="23404" customFormat="false" ht="15" hidden="false" customHeight="true" outlineLevel="0" collapsed="false"/>
    <row r="23405" customFormat="false" ht="15" hidden="false" customHeight="true" outlineLevel="0" collapsed="false"/>
    <row r="23406" customFormat="false" ht="15" hidden="false" customHeight="true" outlineLevel="0" collapsed="false"/>
    <row r="23407" customFormat="false" ht="15" hidden="false" customHeight="true" outlineLevel="0" collapsed="false"/>
    <row r="23408" customFormat="false" ht="15" hidden="false" customHeight="true" outlineLevel="0" collapsed="false"/>
    <row r="23409" customFormat="false" ht="15" hidden="false" customHeight="true" outlineLevel="0" collapsed="false"/>
    <row r="23410" customFormat="false" ht="15" hidden="false" customHeight="true" outlineLevel="0" collapsed="false"/>
    <row r="23411" customFormat="false" ht="15" hidden="false" customHeight="true" outlineLevel="0" collapsed="false"/>
    <row r="23412" customFormat="false" ht="15" hidden="false" customHeight="true" outlineLevel="0" collapsed="false"/>
    <row r="23413" customFormat="false" ht="15" hidden="false" customHeight="true" outlineLevel="0" collapsed="false"/>
    <row r="23414" customFormat="false" ht="15" hidden="false" customHeight="true" outlineLevel="0" collapsed="false"/>
    <row r="23415" customFormat="false" ht="15" hidden="false" customHeight="true" outlineLevel="0" collapsed="false"/>
    <row r="23416" customFormat="false" ht="15" hidden="false" customHeight="true" outlineLevel="0" collapsed="false"/>
    <row r="23417" customFormat="false" ht="15" hidden="false" customHeight="true" outlineLevel="0" collapsed="false"/>
    <row r="23418" customFormat="false" ht="15" hidden="false" customHeight="true" outlineLevel="0" collapsed="false"/>
    <row r="23419" customFormat="false" ht="15" hidden="false" customHeight="true" outlineLevel="0" collapsed="false"/>
    <row r="23420" customFormat="false" ht="15" hidden="false" customHeight="true" outlineLevel="0" collapsed="false"/>
    <row r="23421" customFormat="false" ht="15" hidden="false" customHeight="true" outlineLevel="0" collapsed="false"/>
    <row r="23422" customFormat="false" ht="15" hidden="false" customHeight="true" outlineLevel="0" collapsed="false"/>
    <row r="23423" customFormat="false" ht="15" hidden="false" customHeight="true" outlineLevel="0" collapsed="false"/>
    <row r="23424" customFormat="false" ht="15" hidden="false" customHeight="true" outlineLevel="0" collapsed="false"/>
    <row r="23425" customFormat="false" ht="15" hidden="false" customHeight="true" outlineLevel="0" collapsed="false"/>
    <row r="23426" customFormat="false" ht="15" hidden="false" customHeight="true" outlineLevel="0" collapsed="false"/>
    <row r="23427" customFormat="false" ht="15" hidden="false" customHeight="true" outlineLevel="0" collapsed="false"/>
    <row r="23428" customFormat="false" ht="15" hidden="false" customHeight="true" outlineLevel="0" collapsed="false"/>
    <row r="23429" customFormat="false" ht="15" hidden="false" customHeight="true" outlineLevel="0" collapsed="false"/>
    <row r="23430" customFormat="false" ht="15" hidden="false" customHeight="true" outlineLevel="0" collapsed="false"/>
    <row r="23431" customFormat="false" ht="15" hidden="false" customHeight="true" outlineLevel="0" collapsed="false"/>
    <row r="23432" customFormat="false" ht="15" hidden="false" customHeight="true" outlineLevel="0" collapsed="false"/>
    <row r="23433" customFormat="false" ht="15" hidden="false" customHeight="true" outlineLevel="0" collapsed="false"/>
    <row r="23434" customFormat="false" ht="15" hidden="false" customHeight="true" outlineLevel="0" collapsed="false"/>
    <row r="23435" customFormat="false" ht="15" hidden="false" customHeight="true" outlineLevel="0" collapsed="false"/>
    <row r="23436" customFormat="false" ht="15" hidden="false" customHeight="true" outlineLevel="0" collapsed="false"/>
    <row r="23437" customFormat="false" ht="15" hidden="false" customHeight="true" outlineLevel="0" collapsed="false"/>
    <row r="23438" customFormat="false" ht="15" hidden="false" customHeight="true" outlineLevel="0" collapsed="false"/>
    <row r="23439" customFormat="false" ht="15" hidden="false" customHeight="true" outlineLevel="0" collapsed="false"/>
    <row r="23440" customFormat="false" ht="15" hidden="false" customHeight="true" outlineLevel="0" collapsed="false"/>
    <row r="23441" customFormat="false" ht="15" hidden="false" customHeight="true" outlineLevel="0" collapsed="false"/>
    <row r="23442" customFormat="false" ht="15" hidden="false" customHeight="true" outlineLevel="0" collapsed="false"/>
    <row r="23443" customFormat="false" ht="15" hidden="false" customHeight="true" outlineLevel="0" collapsed="false"/>
    <row r="23444" customFormat="false" ht="15" hidden="false" customHeight="true" outlineLevel="0" collapsed="false"/>
    <row r="23445" customFormat="false" ht="15" hidden="false" customHeight="true" outlineLevel="0" collapsed="false"/>
    <row r="23446" customFormat="false" ht="15" hidden="false" customHeight="true" outlineLevel="0" collapsed="false"/>
    <row r="23447" customFormat="false" ht="15" hidden="false" customHeight="true" outlineLevel="0" collapsed="false"/>
    <row r="23448" customFormat="false" ht="15" hidden="false" customHeight="true" outlineLevel="0" collapsed="false"/>
    <row r="23449" customFormat="false" ht="15" hidden="false" customHeight="true" outlineLevel="0" collapsed="false"/>
    <row r="23450" customFormat="false" ht="15" hidden="false" customHeight="true" outlineLevel="0" collapsed="false"/>
    <row r="23451" customFormat="false" ht="15" hidden="false" customHeight="true" outlineLevel="0" collapsed="false"/>
    <row r="23452" customFormat="false" ht="15" hidden="false" customHeight="true" outlineLevel="0" collapsed="false"/>
    <row r="23453" customFormat="false" ht="15" hidden="false" customHeight="true" outlineLevel="0" collapsed="false"/>
    <row r="23454" customFormat="false" ht="15" hidden="false" customHeight="true" outlineLevel="0" collapsed="false"/>
    <row r="23455" customFormat="false" ht="15" hidden="false" customHeight="true" outlineLevel="0" collapsed="false"/>
    <row r="23456" customFormat="false" ht="15" hidden="false" customHeight="true" outlineLevel="0" collapsed="false"/>
    <row r="23457" customFormat="false" ht="15" hidden="false" customHeight="true" outlineLevel="0" collapsed="false"/>
    <row r="23458" customFormat="false" ht="15" hidden="false" customHeight="true" outlineLevel="0" collapsed="false"/>
    <row r="23459" customFormat="false" ht="15" hidden="false" customHeight="true" outlineLevel="0" collapsed="false"/>
    <row r="23460" customFormat="false" ht="15" hidden="false" customHeight="true" outlineLevel="0" collapsed="false"/>
    <row r="23461" customFormat="false" ht="15" hidden="false" customHeight="true" outlineLevel="0" collapsed="false"/>
    <row r="23462" customFormat="false" ht="15" hidden="false" customHeight="true" outlineLevel="0" collapsed="false"/>
    <row r="23463" customFormat="false" ht="15" hidden="false" customHeight="true" outlineLevel="0" collapsed="false"/>
    <row r="23464" customFormat="false" ht="15" hidden="false" customHeight="true" outlineLevel="0" collapsed="false"/>
    <row r="23465" customFormat="false" ht="15" hidden="false" customHeight="true" outlineLevel="0" collapsed="false"/>
    <row r="23466" customFormat="false" ht="15" hidden="false" customHeight="true" outlineLevel="0" collapsed="false"/>
    <row r="23467" customFormat="false" ht="15" hidden="false" customHeight="true" outlineLevel="0" collapsed="false"/>
    <row r="23468" customFormat="false" ht="15" hidden="false" customHeight="true" outlineLevel="0" collapsed="false"/>
    <row r="23469" customFormat="false" ht="15" hidden="false" customHeight="true" outlineLevel="0" collapsed="false"/>
    <row r="23470" customFormat="false" ht="15" hidden="false" customHeight="true" outlineLevel="0" collapsed="false"/>
    <row r="23471" customFormat="false" ht="15" hidden="false" customHeight="true" outlineLevel="0" collapsed="false"/>
    <row r="23472" customFormat="false" ht="15" hidden="false" customHeight="true" outlineLevel="0" collapsed="false"/>
    <row r="23473" customFormat="false" ht="15" hidden="false" customHeight="true" outlineLevel="0" collapsed="false"/>
    <row r="23474" customFormat="false" ht="15" hidden="false" customHeight="true" outlineLevel="0" collapsed="false"/>
    <row r="23475" customFormat="false" ht="15" hidden="false" customHeight="true" outlineLevel="0" collapsed="false"/>
    <row r="23476" customFormat="false" ht="15" hidden="false" customHeight="true" outlineLevel="0" collapsed="false"/>
    <row r="23477" customFormat="false" ht="15" hidden="false" customHeight="true" outlineLevel="0" collapsed="false"/>
    <row r="23478" customFormat="false" ht="15" hidden="false" customHeight="true" outlineLevel="0" collapsed="false"/>
    <row r="23479" customFormat="false" ht="15" hidden="false" customHeight="true" outlineLevel="0" collapsed="false"/>
    <row r="23480" customFormat="false" ht="15" hidden="false" customHeight="true" outlineLevel="0" collapsed="false"/>
    <row r="23481" customFormat="false" ht="15" hidden="false" customHeight="true" outlineLevel="0" collapsed="false"/>
    <row r="23482" customFormat="false" ht="15" hidden="false" customHeight="true" outlineLevel="0" collapsed="false"/>
    <row r="23483" customFormat="false" ht="15" hidden="false" customHeight="true" outlineLevel="0" collapsed="false"/>
    <row r="23484" customFormat="false" ht="15" hidden="false" customHeight="true" outlineLevel="0" collapsed="false"/>
    <row r="23485" customFormat="false" ht="15" hidden="false" customHeight="true" outlineLevel="0" collapsed="false"/>
    <row r="23486" customFormat="false" ht="15" hidden="false" customHeight="true" outlineLevel="0" collapsed="false"/>
    <row r="23487" customFormat="false" ht="15" hidden="false" customHeight="true" outlineLevel="0" collapsed="false"/>
    <row r="23488" customFormat="false" ht="15" hidden="false" customHeight="true" outlineLevel="0" collapsed="false"/>
    <row r="23489" customFormat="false" ht="15" hidden="false" customHeight="true" outlineLevel="0" collapsed="false"/>
    <row r="23490" customFormat="false" ht="15" hidden="false" customHeight="true" outlineLevel="0" collapsed="false"/>
    <row r="23491" customFormat="false" ht="15" hidden="false" customHeight="true" outlineLevel="0" collapsed="false"/>
    <row r="23492" customFormat="false" ht="15" hidden="false" customHeight="true" outlineLevel="0" collapsed="false"/>
    <row r="23493" customFormat="false" ht="15" hidden="false" customHeight="true" outlineLevel="0" collapsed="false"/>
    <row r="23494" customFormat="false" ht="15" hidden="false" customHeight="true" outlineLevel="0" collapsed="false"/>
    <row r="23495" customFormat="false" ht="15" hidden="false" customHeight="true" outlineLevel="0" collapsed="false"/>
    <row r="23496" customFormat="false" ht="15" hidden="false" customHeight="true" outlineLevel="0" collapsed="false"/>
    <row r="23497" customFormat="false" ht="15" hidden="false" customHeight="true" outlineLevel="0" collapsed="false"/>
    <row r="23498" customFormat="false" ht="15" hidden="false" customHeight="true" outlineLevel="0" collapsed="false"/>
    <row r="23499" customFormat="false" ht="15" hidden="false" customHeight="true" outlineLevel="0" collapsed="false"/>
    <row r="23500" customFormat="false" ht="15" hidden="false" customHeight="true" outlineLevel="0" collapsed="false"/>
    <row r="23501" customFormat="false" ht="15" hidden="false" customHeight="true" outlineLevel="0" collapsed="false"/>
    <row r="23502" customFormat="false" ht="15" hidden="false" customHeight="true" outlineLevel="0" collapsed="false"/>
    <row r="23503" customFormat="false" ht="15" hidden="false" customHeight="true" outlineLevel="0" collapsed="false"/>
    <row r="23504" customFormat="false" ht="15" hidden="false" customHeight="true" outlineLevel="0" collapsed="false"/>
    <row r="23505" customFormat="false" ht="15" hidden="false" customHeight="true" outlineLevel="0" collapsed="false"/>
    <row r="23506" customFormat="false" ht="15" hidden="false" customHeight="true" outlineLevel="0" collapsed="false"/>
    <row r="23507" customFormat="false" ht="15" hidden="false" customHeight="true" outlineLevel="0" collapsed="false"/>
    <row r="23508" customFormat="false" ht="15" hidden="false" customHeight="true" outlineLevel="0" collapsed="false"/>
    <row r="23509" customFormat="false" ht="15" hidden="false" customHeight="true" outlineLevel="0" collapsed="false"/>
    <row r="23510" customFormat="false" ht="15" hidden="false" customHeight="true" outlineLevel="0" collapsed="false"/>
    <row r="23511" customFormat="false" ht="15" hidden="false" customHeight="true" outlineLevel="0" collapsed="false"/>
    <row r="23512" customFormat="false" ht="15" hidden="false" customHeight="true" outlineLevel="0" collapsed="false"/>
    <row r="23513" customFormat="false" ht="15" hidden="false" customHeight="true" outlineLevel="0" collapsed="false"/>
    <row r="23514" customFormat="false" ht="15" hidden="false" customHeight="true" outlineLevel="0" collapsed="false"/>
    <row r="23515" customFormat="false" ht="15" hidden="false" customHeight="true" outlineLevel="0" collapsed="false"/>
    <row r="23516" customFormat="false" ht="15" hidden="false" customHeight="true" outlineLevel="0" collapsed="false"/>
    <row r="23517" customFormat="false" ht="15" hidden="false" customHeight="true" outlineLevel="0" collapsed="false"/>
    <row r="23518" customFormat="false" ht="15" hidden="false" customHeight="true" outlineLevel="0" collapsed="false"/>
    <row r="23519" customFormat="false" ht="15" hidden="false" customHeight="true" outlineLevel="0" collapsed="false"/>
    <row r="23520" customFormat="false" ht="15" hidden="false" customHeight="true" outlineLevel="0" collapsed="false"/>
    <row r="23521" customFormat="false" ht="15" hidden="false" customHeight="true" outlineLevel="0" collapsed="false"/>
    <row r="23522" customFormat="false" ht="15" hidden="false" customHeight="true" outlineLevel="0" collapsed="false"/>
    <row r="23523" customFormat="false" ht="15" hidden="false" customHeight="true" outlineLevel="0" collapsed="false"/>
    <row r="23524" customFormat="false" ht="15" hidden="false" customHeight="true" outlineLevel="0" collapsed="false"/>
    <row r="23525" customFormat="false" ht="15" hidden="false" customHeight="true" outlineLevel="0" collapsed="false"/>
    <row r="23526" customFormat="false" ht="15" hidden="false" customHeight="true" outlineLevel="0" collapsed="false"/>
    <row r="23527" customFormat="false" ht="15" hidden="false" customHeight="true" outlineLevel="0" collapsed="false"/>
    <row r="23528" customFormat="false" ht="15" hidden="false" customHeight="true" outlineLevel="0" collapsed="false"/>
    <row r="23529" customFormat="false" ht="15" hidden="false" customHeight="true" outlineLevel="0" collapsed="false"/>
    <row r="23530" customFormat="false" ht="15" hidden="false" customHeight="true" outlineLevel="0" collapsed="false"/>
    <row r="23531" customFormat="false" ht="15" hidden="false" customHeight="true" outlineLevel="0" collapsed="false"/>
    <row r="23532" customFormat="false" ht="15" hidden="false" customHeight="true" outlineLevel="0" collapsed="false"/>
    <row r="23533" customFormat="false" ht="15" hidden="false" customHeight="true" outlineLevel="0" collapsed="false"/>
    <row r="23534" customFormat="false" ht="15" hidden="false" customHeight="true" outlineLevel="0" collapsed="false"/>
    <row r="23535" customFormat="false" ht="15" hidden="false" customHeight="true" outlineLevel="0" collapsed="false"/>
    <row r="23536" customFormat="false" ht="15" hidden="false" customHeight="true" outlineLevel="0" collapsed="false"/>
    <row r="23537" customFormat="false" ht="15" hidden="false" customHeight="true" outlineLevel="0" collapsed="false"/>
    <row r="23538" customFormat="false" ht="15" hidden="false" customHeight="true" outlineLevel="0" collapsed="false"/>
    <row r="23539" customFormat="false" ht="15" hidden="false" customHeight="true" outlineLevel="0" collapsed="false"/>
    <row r="23540" customFormat="false" ht="15" hidden="false" customHeight="true" outlineLevel="0" collapsed="false"/>
    <row r="23541" customFormat="false" ht="15" hidden="false" customHeight="true" outlineLevel="0" collapsed="false"/>
    <row r="23542" customFormat="false" ht="15" hidden="false" customHeight="true" outlineLevel="0" collapsed="false"/>
    <row r="23543" customFormat="false" ht="15" hidden="false" customHeight="true" outlineLevel="0" collapsed="false"/>
    <row r="23544" customFormat="false" ht="15" hidden="false" customHeight="true" outlineLevel="0" collapsed="false"/>
    <row r="23545" customFormat="false" ht="15" hidden="false" customHeight="true" outlineLevel="0" collapsed="false"/>
    <row r="23546" customFormat="false" ht="15" hidden="false" customHeight="true" outlineLevel="0" collapsed="false"/>
    <row r="23547" customFormat="false" ht="15" hidden="false" customHeight="true" outlineLevel="0" collapsed="false"/>
    <row r="23548" customFormat="false" ht="15" hidden="false" customHeight="true" outlineLevel="0" collapsed="false"/>
    <row r="23549" customFormat="false" ht="15" hidden="false" customHeight="true" outlineLevel="0" collapsed="false"/>
    <row r="23550" customFormat="false" ht="15" hidden="false" customHeight="true" outlineLevel="0" collapsed="false"/>
    <row r="23551" customFormat="false" ht="15" hidden="false" customHeight="true" outlineLevel="0" collapsed="false"/>
    <row r="23552" customFormat="false" ht="15" hidden="false" customHeight="true" outlineLevel="0" collapsed="false"/>
    <row r="23553" customFormat="false" ht="15" hidden="false" customHeight="true" outlineLevel="0" collapsed="false"/>
    <row r="23554" customFormat="false" ht="15" hidden="false" customHeight="true" outlineLevel="0" collapsed="false"/>
    <row r="23555" customFormat="false" ht="15" hidden="false" customHeight="true" outlineLevel="0" collapsed="false"/>
    <row r="23556" customFormat="false" ht="15" hidden="false" customHeight="true" outlineLevel="0" collapsed="false"/>
    <row r="23557" customFormat="false" ht="15" hidden="false" customHeight="true" outlineLevel="0" collapsed="false"/>
    <row r="23558" customFormat="false" ht="15" hidden="false" customHeight="true" outlineLevel="0" collapsed="false"/>
    <row r="23559" customFormat="false" ht="15" hidden="false" customHeight="true" outlineLevel="0" collapsed="false"/>
    <row r="23560" customFormat="false" ht="15" hidden="false" customHeight="true" outlineLevel="0" collapsed="false"/>
    <row r="23561" customFormat="false" ht="15" hidden="false" customHeight="true" outlineLevel="0" collapsed="false"/>
    <row r="23562" customFormat="false" ht="15" hidden="false" customHeight="true" outlineLevel="0" collapsed="false"/>
    <row r="23563" customFormat="false" ht="15" hidden="false" customHeight="true" outlineLevel="0" collapsed="false"/>
    <row r="23564" customFormat="false" ht="15" hidden="false" customHeight="true" outlineLevel="0" collapsed="false"/>
    <row r="23565" customFormat="false" ht="15" hidden="false" customHeight="true" outlineLevel="0" collapsed="false"/>
    <row r="23566" customFormat="false" ht="15" hidden="false" customHeight="true" outlineLevel="0" collapsed="false"/>
    <row r="23567" customFormat="false" ht="15" hidden="false" customHeight="true" outlineLevel="0" collapsed="false"/>
    <row r="23568" customFormat="false" ht="15" hidden="false" customHeight="true" outlineLevel="0" collapsed="false"/>
    <row r="23569" customFormat="false" ht="15" hidden="false" customHeight="true" outlineLevel="0" collapsed="false"/>
    <row r="23570" customFormat="false" ht="15" hidden="false" customHeight="true" outlineLevel="0" collapsed="false"/>
    <row r="23571" customFormat="false" ht="15" hidden="false" customHeight="true" outlineLevel="0" collapsed="false"/>
    <row r="23572" customFormat="false" ht="15" hidden="false" customHeight="true" outlineLevel="0" collapsed="false"/>
    <row r="23573" customFormat="false" ht="15" hidden="false" customHeight="true" outlineLevel="0" collapsed="false"/>
    <row r="23574" customFormat="false" ht="15" hidden="false" customHeight="true" outlineLevel="0" collapsed="false"/>
    <row r="23575" customFormat="false" ht="15" hidden="false" customHeight="true" outlineLevel="0" collapsed="false"/>
    <row r="23576" customFormat="false" ht="15" hidden="false" customHeight="true" outlineLevel="0" collapsed="false"/>
    <row r="23577" customFormat="false" ht="15" hidden="false" customHeight="true" outlineLevel="0" collapsed="false"/>
    <row r="23578" customFormat="false" ht="15" hidden="false" customHeight="true" outlineLevel="0" collapsed="false"/>
    <row r="23579" customFormat="false" ht="15" hidden="false" customHeight="true" outlineLevel="0" collapsed="false"/>
    <row r="23580" customFormat="false" ht="15" hidden="false" customHeight="true" outlineLevel="0" collapsed="false"/>
    <row r="23581" customFormat="false" ht="15" hidden="false" customHeight="true" outlineLevel="0" collapsed="false"/>
    <row r="23582" customFormat="false" ht="15" hidden="false" customHeight="true" outlineLevel="0" collapsed="false"/>
    <row r="23583" customFormat="false" ht="15" hidden="false" customHeight="true" outlineLevel="0" collapsed="false"/>
    <row r="23584" customFormat="false" ht="15" hidden="false" customHeight="true" outlineLevel="0" collapsed="false"/>
    <row r="23585" customFormat="false" ht="15" hidden="false" customHeight="true" outlineLevel="0" collapsed="false"/>
    <row r="23586" customFormat="false" ht="15" hidden="false" customHeight="true" outlineLevel="0" collapsed="false"/>
    <row r="23587" customFormat="false" ht="15" hidden="false" customHeight="true" outlineLevel="0" collapsed="false"/>
    <row r="23588" customFormat="false" ht="15" hidden="false" customHeight="true" outlineLevel="0" collapsed="false"/>
    <row r="23589" customFormat="false" ht="15" hidden="false" customHeight="true" outlineLevel="0" collapsed="false"/>
    <row r="23590" customFormat="false" ht="15" hidden="false" customHeight="true" outlineLevel="0" collapsed="false"/>
    <row r="23591" customFormat="false" ht="15" hidden="false" customHeight="true" outlineLevel="0" collapsed="false"/>
    <row r="23592" customFormat="false" ht="15" hidden="false" customHeight="true" outlineLevel="0" collapsed="false"/>
    <row r="23593" customFormat="false" ht="15" hidden="false" customHeight="true" outlineLevel="0" collapsed="false"/>
    <row r="23594" customFormat="false" ht="15" hidden="false" customHeight="true" outlineLevel="0" collapsed="false"/>
    <row r="23595" customFormat="false" ht="15" hidden="false" customHeight="true" outlineLevel="0" collapsed="false"/>
    <row r="23596" customFormat="false" ht="15" hidden="false" customHeight="true" outlineLevel="0" collapsed="false"/>
    <row r="23597" customFormat="false" ht="15" hidden="false" customHeight="true" outlineLevel="0" collapsed="false"/>
    <row r="23598" customFormat="false" ht="15" hidden="false" customHeight="true" outlineLevel="0" collapsed="false"/>
    <row r="23599" customFormat="false" ht="15" hidden="false" customHeight="true" outlineLevel="0" collapsed="false"/>
    <row r="23600" customFormat="false" ht="15" hidden="false" customHeight="true" outlineLevel="0" collapsed="false"/>
    <row r="23601" customFormat="false" ht="15" hidden="false" customHeight="true" outlineLevel="0" collapsed="false"/>
    <row r="23602" customFormat="false" ht="15" hidden="false" customHeight="true" outlineLevel="0" collapsed="false"/>
    <row r="23603" customFormat="false" ht="15" hidden="false" customHeight="true" outlineLevel="0" collapsed="false"/>
    <row r="23604" customFormat="false" ht="15" hidden="false" customHeight="true" outlineLevel="0" collapsed="false"/>
    <row r="23605" customFormat="false" ht="15" hidden="false" customHeight="true" outlineLevel="0" collapsed="false"/>
    <row r="23606" customFormat="false" ht="15" hidden="false" customHeight="true" outlineLevel="0" collapsed="false"/>
    <row r="23607" customFormat="false" ht="15" hidden="false" customHeight="true" outlineLevel="0" collapsed="false"/>
    <row r="23608" customFormat="false" ht="15" hidden="false" customHeight="true" outlineLevel="0" collapsed="false"/>
    <row r="23609" customFormat="false" ht="15" hidden="false" customHeight="true" outlineLevel="0" collapsed="false"/>
    <row r="23610" customFormat="false" ht="15" hidden="false" customHeight="true" outlineLevel="0" collapsed="false"/>
    <row r="23611" customFormat="false" ht="15" hidden="false" customHeight="true" outlineLevel="0" collapsed="false"/>
    <row r="23612" customFormat="false" ht="15" hidden="false" customHeight="true" outlineLevel="0" collapsed="false"/>
    <row r="23613" customFormat="false" ht="15" hidden="false" customHeight="true" outlineLevel="0" collapsed="false"/>
    <row r="23614" customFormat="false" ht="15" hidden="false" customHeight="true" outlineLevel="0" collapsed="false"/>
    <row r="23615" customFormat="false" ht="15" hidden="false" customHeight="true" outlineLevel="0" collapsed="false"/>
    <row r="23616" customFormat="false" ht="15" hidden="false" customHeight="true" outlineLevel="0" collapsed="false"/>
    <row r="23617" customFormat="false" ht="15" hidden="false" customHeight="true" outlineLevel="0" collapsed="false"/>
    <row r="23618" customFormat="false" ht="15" hidden="false" customHeight="true" outlineLevel="0" collapsed="false"/>
    <row r="23619" customFormat="false" ht="15" hidden="false" customHeight="true" outlineLevel="0" collapsed="false"/>
    <row r="23620" customFormat="false" ht="15" hidden="false" customHeight="true" outlineLevel="0" collapsed="false"/>
    <row r="23621" customFormat="false" ht="15" hidden="false" customHeight="true" outlineLevel="0" collapsed="false"/>
    <row r="23622" customFormat="false" ht="15" hidden="false" customHeight="true" outlineLevel="0" collapsed="false"/>
    <row r="23623" customFormat="false" ht="15" hidden="false" customHeight="true" outlineLevel="0" collapsed="false"/>
    <row r="23624" customFormat="false" ht="15" hidden="false" customHeight="true" outlineLevel="0" collapsed="false"/>
    <row r="23625" customFormat="false" ht="15" hidden="false" customHeight="true" outlineLevel="0" collapsed="false"/>
    <row r="23626" customFormat="false" ht="15" hidden="false" customHeight="true" outlineLevel="0" collapsed="false"/>
    <row r="23627" customFormat="false" ht="15" hidden="false" customHeight="true" outlineLevel="0" collapsed="false"/>
    <row r="23628" customFormat="false" ht="15" hidden="false" customHeight="true" outlineLevel="0" collapsed="false"/>
    <row r="23629" customFormat="false" ht="15" hidden="false" customHeight="true" outlineLevel="0" collapsed="false"/>
    <row r="23630" customFormat="false" ht="15" hidden="false" customHeight="true" outlineLevel="0" collapsed="false"/>
    <row r="23631" customFormat="false" ht="15" hidden="false" customHeight="true" outlineLevel="0" collapsed="false"/>
    <row r="23632" customFormat="false" ht="15" hidden="false" customHeight="true" outlineLevel="0" collapsed="false"/>
    <row r="23633" customFormat="false" ht="15" hidden="false" customHeight="true" outlineLevel="0" collapsed="false"/>
    <row r="23634" customFormat="false" ht="15" hidden="false" customHeight="true" outlineLevel="0" collapsed="false"/>
    <row r="23635" customFormat="false" ht="15" hidden="false" customHeight="true" outlineLevel="0" collapsed="false"/>
    <row r="23636" customFormat="false" ht="15" hidden="false" customHeight="true" outlineLevel="0" collapsed="false"/>
    <row r="23637" customFormat="false" ht="15" hidden="false" customHeight="true" outlineLevel="0" collapsed="false"/>
    <row r="23638" customFormat="false" ht="15" hidden="false" customHeight="true" outlineLevel="0" collapsed="false"/>
    <row r="23639" customFormat="false" ht="15" hidden="false" customHeight="true" outlineLevel="0" collapsed="false"/>
    <row r="23640" customFormat="false" ht="15" hidden="false" customHeight="true" outlineLevel="0" collapsed="false"/>
    <row r="23641" customFormat="false" ht="15" hidden="false" customHeight="true" outlineLevel="0" collapsed="false"/>
    <row r="23642" customFormat="false" ht="15" hidden="false" customHeight="true" outlineLevel="0" collapsed="false"/>
    <row r="23643" customFormat="false" ht="15" hidden="false" customHeight="true" outlineLevel="0" collapsed="false"/>
    <row r="23644" customFormat="false" ht="15" hidden="false" customHeight="true" outlineLevel="0" collapsed="false"/>
    <row r="23645" customFormat="false" ht="15" hidden="false" customHeight="true" outlineLevel="0" collapsed="false"/>
    <row r="23646" customFormat="false" ht="15" hidden="false" customHeight="true" outlineLevel="0" collapsed="false"/>
    <row r="23647" customFormat="false" ht="15" hidden="false" customHeight="true" outlineLevel="0" collapsed="false"/>
    <row r="23648" customFormat="false" ht="15" hidden="false" customHeight="true" outlineLevel="0" collapsed="false"/>
    <row r="23649" customFormat="false" ht="15" hidden="false" customHeight="true" outlineLevel="0" collapsed="false"/>
    <row r="23650" customFormat="false" ht="15" hidden="false" customHeight="true" outlineLevel="0" collapsed="false"/>
    <row r="23651" customFormat="false" ht="15" hidden="false" customHeight="true" outlineLevel="0" collapsed="false"/>
    <row r="23652" customFormat="false" ht="15" hidden="false" customHeight="true" outlineLevel="0" collapsed="false"/>
    <row r="23653" customFormat="false" ht="15" hidden="false" customHeight="true" outlineLevel="0" collapsed="false"/>
    <row r="23654" customFormat="false" ht="15" hidden="false" customHeight="true" outlineLevel="0" collapsed="false"/>
    <row r="23655" customFormat="false" ht="15" hidden="false" customHeight="true" outlineLevel="0" collapsed="false"/>
    <row r="23656" customFormat="false" ht="15" hidden="false" customHeight="true" outlineLevel="0" collapsed="false"/>
    <row r="23657" customFormat="false" ht="15" hidden="false" customHeight="true" outlineLevel="0" collapsed="false"/>
    <row r="23658" customFormat="false" ht="15" hidden="false" customHeight="true" outlineLevel="0" collapsed="false"/>
    <row r="23659" customFormat="false" ht="15" hidden="false" customHeight="true" outlineLevel="0" collapsed="false"/>
    <row r="23660" customFormat="false" ht="15" hidden="false" customHeight="true" outlineLevel="0" collapsed="false"/>
    <row r="23661" customFormat="false" ht="15" hidden="false" customHeight="true" outlineLevel="0" collapsed="false"/>
    <row r="23662" customFormat="false" ht="15" hidden="false" customHeight="true" outlineLevel="0" collapsed="false"/>
    <row r="23663" customFormat="false" ht="15" hidden="false" customHeight="true" outlineLevel="0" collapsed="false"/>
    <row r="23664" customFormat="false" ht="15" hidden="false" customHeight="true" outlineLevel="0" collapsed="false"/>
    <row r="23665" customFormat="false" ht="15" hidden="false" customHeight="true" outlineLevel="0" collapsed="false"/>
    <row r="23666" customFormat="false" ht="15" hidden="false" customHeight="true" outlineLevel="0" collapsed="false"/>
    <row r="23667" customFormat="false" ht="15" hidden="false" customHeight="true" outlineLevel="0" collapsed="false"/>
    <row r="23668" customFormat="false" ht="15" hidden="false" customHeight="true" outlineLevel="0" collapsed="false"/>
    <row r="23669" customFormat="false" ht="15" hidden="false" customHeight="true" outlineLevel="0" collapsed="false"/>
    <row r="23670" customFormat="false" ht="15" hidden="false" customHeight="true" outlineLevel="0" collapsed="false"/>
    <row r="23671" customFormat="false" ht="15" hidden="false" customHeight="true" outlineLevel="0" collapsed="false"/>
    <row r="23672" customFormat="false" ht="15" hidden="false" customHeight="true" outlineLevel="0" collapsed="false"/>
    <row r="23673" customFormat="false" ht="15" hidden="false" customHeight="true" outlineLevel="0" collapsed="false"/>
    <row r="23674" customFormat="false" ht="15" hidden="false" customHeight="true" outlineLevel="0" collapsed="false"/>
    <row r="23675" customFormat="false" ht="15" hidden="false" customHeight="true" outlineLevel="0" collapsed="false"/>
    <row r="23676" customFormat="false" ht="15" hidden="false" customHeight="true" outlineLevel="0" collapsed="false"/>
    <row r="23677" customFormat="false" ht="15" hidden="false" customHeight="true" outlineLevel="0" collapsed="false"/>
    <row r="23678" customFormat="false" ht="15" hidden="false" customHeight="true" outlineLevel="0" collapsed="false"/>
    <row r="23679" customFormat="false" ht="15" hidden="false" customHeight="true" outlineLevel="0" collapsed="false"/>
    <row r="23680" customFormat="false" ht="15" hidden="false" customHeight="true" outlineLevel="0" collapsed="false"/>
    <row r="23681" customFormat="false" ht="15" hidden="false" customHeight="true" outlineLevel="0" collapsed="false"/>
    <row r="23682" customFormat="false" ht="15" hidden="false" customHeight="true" outlineLevel="0" collapsed="false"/>
    <row r="23683" customFormat="false" ht="15" hidden="false" customHeight="true" outlineLevel="0" collapsed="false"/>
    <row r="23684" customFormat="false" ht="15" hidden="false" customHeight="true" outlineLevel="0" collapsed="false"/>
    <row r="23685" customFormat="false" ht="15" hidden="false" customHeight="true" outlineLevel="0" collapsed="false"/>
    <row r="23686" customFormat="false" ht="15" hidden="false" customHeight="true" outlineLevel="0" collapsed="false"/>
    <row r="23687" customFormat="false" ht="15" hidden="false" customHeight="true" outlineLevel="0" collapsed="false"/>
    <row r="23688" customFormat="false" ht="15" hidden="false" customHeight="true" outlineLevel="0" collapsed="false"/>
    <row r="23689" customFormat="false" ht="15" hidden="false" customHeight="true" outlineLevel="0" collapsed="false"/>
    <row r="23690" customFormat="false" ht="15" hidden="false" customHeight="true" outlineLevel="0" collapsed="false"/>
    <row r="23691" customFormat="false" ht="15" hidden="false" customHeight="true" outlineLevel="0" collapsed="false"/>
    <row r="23692" customFormat="false" ht="15" hidden="false" customHeight="true" outlineLevel="0" collapsed="false"/>
    <row r="23693" customFormat="false" ht="15" hidden="false" customHeight="true" outlineLevel="0" collapsed="false"/>
    <row r="23694" customFormat="false" ht="15" hidden="false" customHeight="true" outlineLevel="0" collapsed="false"/>
    <row r="23695" customFormat="false" ht="15" hidden="false" customHeight="true" outlineLevel="0" collapsed="false"/>
    <row r="23696" customFormat="false" ht="15" hidden="false" customHeight="true" outlineLevel="0" collapsed="false"/>
    <row r="23697" customFormat="false" ht="15" hidden="false" customHeight="true" outlineLevel="0" collapsed="false"/>
    <row r="23698" customFormat="false" ht="15" hidden="false" customHeight="true" outlineLevel="0" collapsed="false"/>
    <row r="23699" customFormat="false" ht="15" hidden="false" customHeight="true" outlineLevel="0" collapsed="false"/>
    <row r="23700" customFormat="false" ht="15" hidden="false" customHeight="true" outlineLevel="0" collapsed="false"/>
    <row r="23701" customFormat="false" ht="15" hidden="false" customHeight="true" outlineLevel="0" collapsed="false"/>
    <row r="23702" customFormat="false" ht="15" hidden="false" customHeight="true" outlineLevel="0" collapsed="false"/>
    <row r="23703" customFormat="false" ht="15" hidden="false" customHeight="true" outlineLevel="0" collapsed="false"/>
    <row r="23704" customFormat="false" ht="15" hidden="false" customHeight="true" outlineLevel="0" collapsed="false"/>
    <row r="23705" customFormat="false" ht="15" hidden="false" customHeight="true" outlineLevel="0" collapsed="false"/>
    <row r="23706" customFormat="false" ht="15" hidden="false" customHeight="true" outlineLevel="0" collapsed="false"/>
    <row r="23707" customFormat="false" ht="15" hidden="false" customHeight="true" outlineLevel="0" collapsed="false"/>
    <row r="23708" customFormat="false" ht="15" hidden="false" customHeight="true" outlineLevel="0" collapsed="false"/>
    <row r="23709" customFormat="false" ht="15" hidden="false" customHeight="true" outlineLevel="0" collapsed="false"/>
    <row r="23710" customFormat="false" ht="15" hidden="false" customHeight="true" outlineLevel="0" collapsed="false"/>
    <row r="23711" customFormat="false" ht="15" hidden="false" customHeight="true" outlineLevel="0" collapsed="false"/>
    <row r="23712" customFormat="false" ht="15" hidden="false" customHeight="true" outlineLevel="0" collapsed="false"/>
    <row r="23713" customFormat="false" ht="15" hidden="false" customHeight="true" outlineLevel="0" collapsed="false"/>
    <row r="23714" customFormat="false" ht="15" hidden="false" customHeight="true" outlineLevel="0" collapsed="false"/>
    <row r="23715" customFormat="false" ht="15" hidden="false" customHeight="true" outlineLevel="0" collapsed="false"/>
    <row r="23716" customFormat="false" ht="15" hidden="false" customHeight="true" outlineLevel="0" collapsed="false"/>
    <row r="23717" customFormat="false" ht="15" hidden="false" customHeight="true" outlineLevel="0" collapsed="false"/>
    <row r="23718" customFormat="false" ht="15" hidden="false" customHeight="true" outlineLevel="0" collapsed="false"/>
    <row r="23719" customFormat="false" ht="15" hidden="false" customHeight="true" outlineLevel="0" collapsed="false"/>
    <row r="23720" customFormat="false" ht="15" hidden="false" customHeight="true" outlineLevel="0" collapsed="false"/>
    <row r="23721" customFormat="false" ht="15" hidden="false" customHeight="true" outlineLevel="0" collapsed="false"/>
    <row r="23722" customFormat="false" ht="15" hidden="false" customHeight="true" outlineLevel="0" collapsed="false"/>
    <row r="23723" customFormat="false" ht="15" hidden="false" customHeight="true" outlineLevel="0" collapsed="false"/>
    <row r="23724" customFormat="false" ht="15" hidden="false" customHeight="true" outlineLevel="0" collapsed="false"/>
    <row r="23725" customFormat="false" ht="15" hidden="false" customHeight="true" outlineLevel="0" collapsed="false"/>
    <row r="23726" customFormat="false" ht="15" hidden="false" customHeight="true" outlineLevel="0" collapsed="false"/>
    <row r="23727" customFormat="false" ht="15" hidden="false" customHeight="true" outlineLevel="0" collapsed="false"/>
    <row r="23728" customFormat="false" ht="15" hidden="false" customHeight="true" outlineLevel="0" collapsed="false"/>
    <row r="23729" customFormat="false" ht="15" hidden="false" customHeight="true" outlineLevel="0" collapsed="false"/>
    <row r="23730" customFormat="false" ht="15" hidden="false" customHeight="true" outlineLevel="0" collapsed="false"/>
    <row r="23731" customFormat="false" ht="15" hidden="false" customHeight="true" outlineLevel="0" collapsed="false"/>
    <row r="23732" customFormat="false" ht="15" hidden="false" customHeight="true" outlineLevel="0" collapsed="false"/>
    <row r="23733" customFormat="false" ht="15" hidden="false" customHeight="true" outlineLevel="0" collapsed="false"/>
    <row r="23734" customFormat="false" ht="15" hidden="false" customHeight="true" outlineLevel="0" collapsed="false"/>
    <row r="23735" customFormat="false" ht="15" hidden="false" customHeight="true" outlineLevel="0" collapsed="false"/>
    <row r="23736" customFormat="false" ht="15" hidden="false" customHeight="true" outlineLevel="0" collapsed="false"/>
    <row r="23737" customFormat="false" ht="15" hidden="false" customHeight="true" outlineLevel="0" collapsed="false"/>
    <row r="23738" customFormat="false" ht="15" hidden="false" customHeight="true" outlineLevel="0" collapsed="false"/>
    <row r="23739" customFormat="false" ht="15" hidden="false" customHeight="true" outlineLevel="0" collapsed="false"/>
    <row r="23740" customFormat="false" ht="15" hidden="false" customHeight="true" outlineLevel="0" collapsed="false"/>
    <row r="23741" customFormat="false" ht="15" hidden="false" customHeight="true" outlineLevel="0" collapsed="false"/>
    <row r="23742" customFormat="false" ht="15" hidden="false" customHeight="true" outlineLevel="0" collapsed="false"/>
    <row r="23743" customFormat="false" ht="15" hidden="false" customHeight="true" outlineLevel="0" collapsed="false"/>
    <row r="23744" customFormat="false" ht="15" hidden="false" customHeight="true" outlineLevel="0" collapsed="false"/>
    <row r="23745" customFormat="false" ht="15" hidden="false" customHeight="true" outlineLevel="0" collapsed="false"/>
    <row r="23746" customFormat="false" ht="15" hidden="false" customHeight="true" outlineLevel="0" collapsed="false"/>
    <row r="23747" customFormat="false" ht="15" hidden="false" customHeight="true" outlineLevel="0" collapsed="false"/>
    <row r="23748" customFormat="false" ht="15" hidden="false" customHeight="true" outlineLevel="0" collapsed="false"/>
    <row r="23749" customFormat="false" ht="15" hidden="false" customHeight="true" outlineLevel="0" collapsed="false"/>
    <row r="23750" customFormat="false" ht="15" hidden="false" customHeight="true" outlineLevel="0" collapsed="false"/>
    <row r="23751" customFormat="false" ht="15" hidden="false" customHeight="true" outlineLevel="0" collapsed="false"/>
    <row r="23752" customFormat="false" ht="15" hidden="false" customHeight="true" outlineLevel="0" collapsed="false"/>
    <row r="23753" customFormat="false" ht="15" hidden="false" customHeight="true" outlineLevel="0" collapsed="false"/>
    <row r="23754" customFormat="false" ht="15" hidden="false" customHeight="true" outlineLevel="0" collapsed="false"/>
    <row r="23755" customFormat="false" ht="15" hidden="false" customHeight="true" outlineLevel="0" collapsed="false"/>
    <row r="23756" customFormat="false" ht="15" hidden="false" customHeight="true" outlineLevel="0" collapsed="false"/>
    <row r="23757" customFormat="false" ht="15" hidden="false" customHeight="true" outlineLevel="0" collapsed="false"/>
    <row r="23758" customFormat="false" ht="15" hidden="false" customHeight="true" outlineLevel="0" collapsed="false"/>
    <row r="23759" customFormat="false" ht="15" hidden="false" customHeight="true" outlineLevel="0" collapsed="false"/>
    <row r="23760" customFormat="false" ht="15" hidden="false" customHeight="true" outlineLevel="0" collapsed="false"/>
    <row r="23761" customFormat="false" ht="15" hidden="false" customHeight="true" outlineLevel="0" collapsed="false"/>
    <row r="23762" customFormat="false" ht="15" hidden="false" customHeight="true" outlineLevel="0" collapsed="false"/>
    <row r="23763" customFormat="false" ht="15" hidden="false" customHeight="true" outlineLevel="0" collapsed="false"/>
    <row r="23764" customFormat="false" ht="15" hidden="false" customHeight="true" outlineLevel="0" collapsed="false"/>
    <row r="23765" customFormat="false" ht="15" hidden="false" customHeight="true" outlineLevel="0" collapsed="false"/>
    <row r="23766" customFormat="false" ht="15" hidden="false" customHeight="true" outlineLevel="0" collapsed="false"/>
    <row r="23767" customFormat="false" ht="15" hidden="false" customHeight="true" outlineLevel="0" collapsed="false"/>
    <row r="23768" customFormat="false" ht="15" hidden="false" customHeight="true" outlineLevel="0" collapsed="false"/>
    <row r="23769" customFormat="false" ht="15" hidden="false" customHeight="true" outlineLevel="0" collapsed="false"/>
    <row r="23770" customFormat="false" ht="15" hidden="false" customHeight="true" outlineLevel="0" collapsed="false"/>
    <row r="23771" customFormat="false" ht="15" hidden="false" customHeight="true" outlineLevel="0" collapsed="false"/>
    <row r="23772" customFormat="false" ht="15" hidden="false" customHeight="true" outlineLevel="0" collapsed="false"/>
    <row r="23773" customFormat="false" ht="15" hidden="false" customHeight="true" outlineLevel="0" collapsed="false"/>
    <row r="23774" customFormat="false" ht="15" hidden="false" customHeight="true" outlineLevel="0" collapsed="false"/>
    <row r="23775" customFormat="false" ht="15" hidden="false" customHeight="true" outlineLevel="0" collapsed="false"/>
    <row r="23776" customFormat="false" ht="15" hidden="false" customHeight="true" outlineLevel="0" collapsed="false"/>
    <row r="23777" customFormat="false" ht="15" hidden="false" customHeight="true" outlineLevel="0" collapsed="false"/>
    <row r="23778" customFormat="false" ht="15" hidden="false" customHeight="true" outlineLevel="0" collapsed="false"/>
    <row r="23779" customFormat="false" ht="15" hidden="false" customHeight="true" outlineLevel="0" collapsed="false"/>
    <row r="23780" customFormat="false" ht="15" hidden="false" customHeight="true" outlineLevel="0" collapsed="false"/>
    <row r="23781" customFormat="false" ht="15" hidden="false" customHeight="true" outlineLevel="0" collapsed="false"/>
    <row r="23782" customFormat="false" ht="15" hidden="false" customHeight="true" outlineLevel="0" collapsed="false"/>
    <row r="23783" customFormat="false" ht="15" hidden="false" customHeight="true" outlineLevel="0" collapsed="false"/>
    <row r="23784" customFormat="false" ht="15" hidden="false" customHeight="true" outlineLevel="0" collapsed="false"/>
    <row r="23785" customFormat="false" ht="15" hidden="false" customHeight="true" outlineLevel="0" collapsed="false"/>
    <row r="23786" customFormat="false" ht="15" hidden="false" customHeight="true" outlineLevel="0" collapsed="false"/>
    <row r="23787" customFormat="false" ht="15" hidden="false" customHeight="true" outlineLevel="0" collapsed="false"/>
    <row r="23788" customFormat="false" ht="15" hidden="false" customHeight="true" outlineLevel="0" collapsed="false"/>
    <row r="23789" customFormat="false" ht="15" hidden="false" customHeight="true" outlineLevel="0" collapsed="false"/>
    <row r="23790" customFormat="false" ht="15" hidden="false" customHeight="true" outlineLevel="0" collapsed="false"/>
    <row r="23791" customFormat="false" ht="15" hidden="false" customHeight="true" outlineLevel="0" collapsed="false"/>
    <row r="23792" customFormat="false" ht="15" hidden="false" customHeight="true" outlineLevel="0" collapsed="false"/>
    <row r="23793" customFormat="false" ht="15" hidden="false" customHeight="true" outlineLevel="0" collapsed="false"/>
    <row r="23794" customFormat="false" ht="15" hidden="false" customHeight="true" outlineLevel="0" collapsed="false"/>
    <row r="23795" customFormat="false" ht="15" hidden="false" customHeight="true" outlineLevel="0" collapsed="false"/>
    <row r="23796" customFormat="false" ht="15" hidden="false" customHeight="true" outlineLevel="0" collapsed="false"/>
    <row r="23797" customFormat="false" ht="15" hidden="false" customHeight="true" outlineLevel="0" collapsed="false"/>
    <row r="23798" customFormat="false" ht="15" hidden="false" customHeight="true" outlineLevel="0" collapsed="false"/>
    <row r="23799" customFormat="false" ht="15" hidden="false" customHeight="true" outlineLevel="0" collapsed="false"/>
    <row r="23800" customFormat="false" ht="15" hidden="false" customHeight="true" outlineLevel="0" collapsed="false"/>
    <row r="23801" customFormat="false" ht="15" hidden="false" customHeight="true" outlineLevel="0" collapsed="false"/>
    <row r="23802" customFormat="false" ht="15" hidden="false" customHeight="true" outlineLevel="0" collapsed="false"/>
    <row r="23803" customFormat="false" ht="15" hidden="false" customHeight="true" outlineLevel="0" collapsed="false"/>
    <row r="23804" customFormat="false" ht="15" hidden="false" customHeight="true" outlineLevel="0" collapsed="false"/>
    <row r="23805" customFormat="false" ht="15" hidden="false" customHeight="true" outlineLevel="0" collapsed="false"/>
    <row r="23806" customFormat="false" ht="15" hidden="false" customHeight="true" outlineLevel="0" collapsed="false"/>
    <row r="23807" customFormat="false" ht="15" hidden="false" customHeight="true" outlineLevel="0" collapsed="false"/>
    <row r="23808" customFormat="false" ht="15" hidden="false" customHeight="true" outlineLevel="0" collapsed="false"/>
    <row r="23809" customFormat="false" ht="15" hidden="false" customHeight="true" outlineLevel="0" collapsed="false"/>
    <row r="23810" customFormat="false" ht="15" hidden="false" customHeight="true" outlineLevel="0" collapsed="false"/>
    <row r="23811" customFormat="false" ht="15" hidden="false" customHeight="true" outlineLevel="0" collapsed="false"/>
    <row r="23812" customFormat="false" ht="15" hidden="false" customHeight="true" outlineLevel="0" collapsed="false"/>
    <row r="23813" customFormat="false" ht="15" hidden="false" customHeight="true" outlineLevel="0" collapsed="false"/>
    <row r="23814" customFormat="false" ht="15" hidden="false" customHeight="true" outlineLevel="0" collapsed="false"/>
    <row r="23815" customFormat="false" ht="15" hidden="false" customHeight="true" outlineLevel="0" collapsed="false"/>
    <row r="23816" customFormat="false" ht="15" hidden="false" customHeight="true" outlineLevel="0" collapsed="false"/>
    <row r="23817" customFormat="false" ht="15" hidden="false" customHeight="true" outlineLevel="0" collapsed="false"/>
    <row r="23818" customFormat="false" ht="15" hidden="false" customHeight="true" outlineLevel="0" collapsed="false"/>
    <row r="23819" customFormat="false" ht="15" hidden="false" customHeight="true" outlineLevel="0" collapsed="false"/>
    <row r="23820" customFormat="false" ht="15" hidden="false" customHeight="true" outlineLevel="0" collapsed="false"/>
    <row r="23821" customFormat="false" ht="15" hidden="false" customHeight="true" outlineLevel="0" collapsed="false"/>
    <row r="23822" customFormat="false" ht="15" hidden="false" customHeight="true" outlineLevel="0" collapsed="false"/>
    <row r="23823" customFormat="false" ht="15" hidden="false" customHeight="true" outlineLevel="0" collapsed="false"/>
    <row r="23824" customFormat="false" ht="15" hidden="false" customHeight="true" outlineLevel="0" collapsed="false"/>
    <row r="23825" customFormat="false" ht="15" hidden="false" customHeight="true" outlineLevel="0" collapsed="false"/>
    <row r="23826" customFormat="false" ht="15" hidden="false" customHeight="true" outlineLevel="0" collapsed="false"/>
    <row r="23827" customFormat="false" ht="15" hidden="false" customHeight="true" outlineLevel="0" collapsed="false"/>
    <row r="23828" customFormat="false" ht="15" hidden="false" customHeight="true" outlineLevel="0" collapsed="false"/>
    <row r="23829" customFormat="false" ht="15" hidden="false" customHeight="true" outlineLevel="0" collapsed="false"/>
    <row r="23830" customFormat="false" ht="15" hidden="false" customHeight="true" outlineLevel="0" collapsed="false"/>
    <row r="23831" customFormat="false" ht="15" hidden="false" customHeight="true" outlineLevel="0" collapsed="false"/>
    <row r="23832" customFormat="false" ht="15" hidden="false" customHeight="true" outlineLevel="0" collapsed="false"/>
    <row r="23833" customFormat="false" ht="15" hidden="false" customHeight="true" outlineLevel="0" collapsed="false"/>
    <row r="23834" customFormat="false" ht="15" hidden="false" customHeight="true" outlineLevel="0" collapsed="false"/>
    <row r="23835" customFormat="false" ht="15" hidden="false" customHeight="true" outlineLevel="0" collapsed="false"/>
    <row r="23836" customFormat="false" ht="15" hidden="false" customHeight="true" outlineLevel="0" collapsed="false"/>
    <row r="23837" customFormat="false" ht="15" hidden="false" customHeight="true" outlineLevel="0" collapsed="false"/>
    <row r="23838" customFormat="false" ht="15" hidden="false" customHeight="true" outlineLevel="0" collapsed="false"/>
    <row r="23839" customFormat="false" ht="15" hidden="false" customHeight="true" outlineLevel="0" collapsed="false"/>
    <row r="23840" customFormat="false" ht="15" hidden="false" customHeight="true" outlineLevel="0" collapsed="false"/>
    <row r="23841" customFormat="false" ht="15" hidden="false" customHeight="true" outlineLevel="0" collapsed="false"/>
    <row r="23842" customFormat="false" ht="15" hidden="false" customHeight="true" outlineLevel="0" collapsed="false"/>
    <row r="23843" customFormat="false" ht="15" hidden="false" customHeight="true" outlineLevel="0" collapsed="false"/>
    <row r="23844" customFormat="false" ht="15" hidden="false" customHeight="true" outlineLevel="0" collapsed="false"/>
    <row r="23845" customFormat="false" ht="15" hidden="false" customHeight="true" outlineLevel="0" collapsed="false"/>
    <row r="23846" customFormat="false" ht="15" hidden="false" customHeight="true" outlineLevel="0" collapsed="false"/>
    <row r="23847" customFormat="false" ht="15" hidden="false" customHeight="true" outlineLevel="0" collapsed="false"/>
    <row r="23848" customFormat="false" ht="15" hidden="false" customHeight="true" outlineLevel="0" collapsed="false"/>
    <row r="23849" customFormat="false" ht="15" hidden="false" customHeight="true" outlineLevel="0" collapsed="false"/>
    <row r="23850" customFormat="false" ht="15" hidden="false" customHeight="true" outlineLevel="0" collapsed="false"/>
    <row r="23851" customFormat="false" ht="15" hidden="false" customHeight="true" outlineLevel="0" collapsed="false"/>
    <row r="23852" customFormat="false" ht="15" hidden="false" customHeight="true" outlineLevel="0" collapsed="false"/>
    <row r="23853" customFormat="false" ht="15" hidden="false" customHeight="true" outlineLevel="0" collapsed="false"/>
    <row r="23854" customFormat="false" ht="15" hidden="false" customHeight="true" outlineLevel="0" collapsed="false"/>
    <row r="23855" customFormat="false" ht="15" hidden="false" customHeight="true" outlineLevel="0" collapsed="false"/>
    <row r="23856" customFormat="false" ht="15" hidden="false" customHeight="true" outlineLevel="0" collapsed="false"/>
    <row r="23857" customFormat="false" ht="15" hidden="false" customHeight="true" outlineLevel="0" collapsed="false"/>
    <row r="23858" customFormat="false" ht="15" hidden="false" customHeight="true" outlineLevel="0" collapsed="false"/>
    <row r="23859" customFormat="false" ht="15" hidden="false" customHeight="true" outlineLevel="0" collapsed="false"/>
    <row r="23860" customFormat="false" ht="15" hidden="false" customHeight="true" outlineLevel="0" collapsed="false"/>
    <row r="23861" customFormat="false" ht="15" hidden="false" customHeight="true" outlineLevel="0" collapsed="false"/>
    <row r="23862" customFormat="false" ht="15" hidden="false" customHeight="true" outlineLevel="0" collapsed="false"/>
    <row r="23863" customFormat="false" ht="15" hidden="false" customHeight="true" outlineLevel="0" collapsed="false"/>
    <row r="23864" customFormat="false" ht="15" hidden="false" customHeight="true" outlineLevel="0" collapsed="false"/>
    <row r="23865" customFormat="false" ht="15" hidden="false" customHeight="true" outlineLevel="0" collapsed="false"/>
    <row r="23866" customFormat="false" ht="15" hidden="false" customHeight="true" outlineLevel="0" collapsed="false"/>
    <row r="23867" customFormat="false" ht="15" hidden="false" customHeight="true" outlineLevel="0" collapsed="false"/>
    <row r="23868" customFormat="false" ht="15" hidden="false" customHeight="true" outlineLevel="0" collapsed="false"/>
    <row r="23869" customFormat="false" ht="15" hidden="false" customHeight="true" outlineLevel="0" collapsed="false"/>
    <row r="23870" customFormat="false" ht="15" hidden="false" customHeight="true" outlineLevel="0" collapsed="false"/>
    <row r="23871" customFormat="false" ht="15" hidden="false" customHeight="true" outlineLevel="0" collapsed="false"/>
    <row r="23872" customFormat="false" ht="15" hidden="false" customHeight="true" outlineLevel="0" collapsed="false"/>
    <row r="23873" customFormat="false" ht="15" hidden="false" customHeight="true" outlineLevel="0" collapsed="false"/>
    <row r="23874" customFormat="false" ht="15" hidden="false" customHeight="true" outlineLevel="0" collapsed="false"/>
    <row r="23875" customFormat="false" ht="15" hidden="false" customHeight="true" outlineLevel="0" collapsed="false"/>
    <row r="23876" customFormat="false" ht="15" hidden="false" customHeight="true" outlineLevel="0" collapsed="false"/>
    <row r="23877" customFormat="false" ht="15" hidden="false" customHeight="true" outlineLevel="0" collapsed="false"/>
    <row r="23878" customFormat="false" ht="15" hidden="false" customHeight="true" outlineLevel="0" collapsed="false"/>
    <row r="23879" customFormat="false" ht="15" hidden="false" customHeight="true" outlineLevel="0" collapsed="false"/>
    <row r="23880" customFormat="false" ht="15" hidden="false" customHeight="true" outlineLevel="0" collapsed="false"/>
    <row r="23881" customFormat="false" ht="15" hidden="false" customHeight="true" outlineLevel="0" collapsed="false"/>
    <row r="23882" customFormat="false" ht="15" hidden="false" customHeight="true" outlineLevel="0" collapsed="false"/>
    <row r="23883" customFormat="false" ht="15" hidden="false" customHeight="true" outlineLevel="0" collapsed="false"/>
    <row r="23884" customFormat="false" ht="15" hidden="false" customHeight="true" outlineLevel="0" collapsed="false"/>
    <row r="23885" customFormat="false" ht="15" hidden="false" customHeight="true" outlineLevel="0" collapsed="false"/>
    <row r="23886" customFormat="false" ht="15" hidden="false" customHeight="true" outlineLevel="0" collapsed="false"/>
    <row r="23887" customFormat="false" ht="15" hidden="false" customHeight="true" outlineLevel="0" collapsed="false"/>
    <row r="23888" customFormat="false" ht="15" hidden="false" customHeight="true" outlineLevel="0" collapsed="false"/>
    <row r="23889" customFormat="false" ht="15" hidden="false" customHeight="true" outlineLevel="0" collapsed="false"/>
    <row r="23890" customFormat="false" ht="15" hidden="false" customHeight="true" outlineLevel="0" collapsed="false"/>
    <row r="23891" customFormat="false" ht="15" hidden="false" customHeight="true" outlineLevel="0" collapsed="false"/>
    <row r="23892" customFormat="false" ht="15" hidden="false" customHeight="true" outlineLevel="0" collapsed="false"/>
    <row r="23893" customFormat="false" ht="15" hidden="false" customHeight="true" outlineLevel="0" collapsed="false"/>
    <row r="23894" customFormat="false" ht="15" hidden="false" customHeight="true" outlineLevel="0" collapsed="false"/>
    <row r="23895" customFormat="false" ht="15" hidden="false" customHeight="true" outlineLevel="0" collapsed="false"/>
    <row r="23896" customFormat="false" ht="15" hidden="false" customHeight="true" outlineLevel="0" collapsed="false"/>
    <row r="23897" customFormat="false" ht="15" hidden="false" customHeight="true" outlineLevel="0" collapsed="false"/>
    <row r="23898" customFormat="false" ht="15" hidden="false" customHeight="true" outlineLevel="0" collapsed="false"/>
    <row r="23899" customFormat="false" ht="15" hidden="false" customHeight="true" outlineLevel="0" collapsed="false"/>
    <row r="23900" customFormat="false" ht="15" hidden="false" customHeight="true" outlineLevel="0" collapsed="false"/>
    <row r="23901" customFormat="false" ht="15" hidden="false" customHeight="true" outlineLevel="0" collapsed="false"/>
    <row r="23902" customFormat="false" ht="15" hidden="false" customHeight="true" outlineLevel="0" collapsed="false"/>
    <row r="23903" customFormat="false" ht="15" hidden="false" customHeight="true" outlineLevel="0" collapsed="false"/>
    <row r="23904" customFormat="false" ht="15" hidden="false" customHeight="true" outlineLevel="0" collapsed="false"/>
    <row r="23905" customFormat="false" ht="15" hidden="false" customHeight="true" outlineLevel="0" collapsed="false"/>
    <row r="23906" customFormat="false" ht="15" hidden="false" customHeight="true" outlineLevel="0" collapsed="false"/>
    <row r="23907" customFormat="false" ht="15" hidden="false" customHeight="true" outlineLevel="0" collapsed="false"/>
    <row r="23908" customFormat="false" ht="15" hidden="false" customHeight="true" outlineLevel="0" collapsed="false"/>
    <row r="23909" customFormat="false" ht="15" hidden="false" customHeight="true" outlineLevel="0" collapsed="false"/>
    <row r="23910" customFormat="false" ht="15" hidden="false" customHeight="true" outlineLevel="0" collapsed="false"/>
    <row r="23911" customFormat="false" ht="15" hidden="false" customHeight="true" outlineLevel="0" collapsed="false"/>
    <row r="23912" customFormat="false" ht="15" hidden="false" customHeight="true" outlineLevel="0" collapsed="false"/>
    <row r="23913" customFormat="false" ht="15" hidden="false" customHeight="true" outlineLevel="0" collapsed="false"/>
    <row r="23914" customFormat="false" ht="15" hidden="false" customHeight="true" outlineLevel="0" collapsed="false"/>
    <row r="23915" customFormat="false" ht="15" hidden="false" customHeight="true" outlineLevel="0" collapsed="false"/>
    <row r="23916" customFormat="false" ht="15" hidden="false" customHeight="true" outlineLevel="0" collapsed="false"/>
    <row r="23917" customFormat="false" ht="15" hidden="false" customHeight="true" outlineLevel="0" collapsed="false"/>
    <row r="23918" customFormat="false" ht="15" hidden="false" customHeight="true" outlineLevel="0" collapsed="false"/>
    <row r="23919" customFormat="false" ht="15" hidden="false" customHeight="true" outlineLevel="0" collapsed="false"/>
    <row r="23920" customFormat="false" ht="15" hidden="false" customHeight="true" outlineLevel="0" collapsed="false"/>
    <row r="23921" customFormat="false" ht="15" hidden="false" customHeight="true" outlineLevel="0" collapsed="false"/>
    <row r="23922" customFormat="false" ht="15" hidden="false" customHeight="true" outlineLevel="0" collapsed="false"/>
    <row r="23923" customFormat="false" ht="15" hidden="false" customHeight="true" outlineLevel="0" collapsed="false"/>
    <row r="23924" customFormat="false" ht="15" hidden="false" customHeight="true" outlineLevel="0" collapsed="false"/>
    <row r="23925" customFormat="false" ht="15" hidden="false" customHeight="true" outlineLevel="0" collapsed="false"/>
    <row r="23926" customFormat="false" ht="15" hidden="false" customHeight="true" outlineLevel="0" collapsed="false"/>
    <row r="23927" customFormat="false" ht="15" hidden="false" customHeight="true" outlineLevel="0" collapsed="false"/>
    <row r="23928" customFormat="false" ht="15" hidden="false" customHeight="true" outlineLevel="0" collapsed="false"/>
    <row r="23929" customFormat="false" ht="15" hidden="false" customHeight="true" outlineLevel="0" collapsed="false"/>
    <row r="23930" customFormat="false" ht="15" hidden="false" customHeight="true" outlineLevel="0" collapsed="false"/>
    <row r="23931" customFormat="false" ht="15" hidden="false" customHeight="true" outlineLevel="0" collapsed="false"/>
    <row r="23932" customFormat="false" ht="15" hidden="false" customHeight="true" outlineLevel="0" collapsed="false"/>
    <row r="23933" customFormat="false" ht="15" hidden="false" customHeight="true" outlineLevel="0" collapsed="false"/>
    <row r="23934" customFormat="false" ht="15" hidden="false" customHeight="true" outlineLevel="0" collapsed="false"/>
    <row r="23935" customFormat="false" ht="15" hidden="false" customHeight="true" outlineLevel="0" collapsed="false"/>
    <row r="23936" customFormat="false" ht="15" hidden="false" customHeight="true" outlineLevel="0" collapsed="false"/>
    <row r="23937" customFormat="false" ht="15" hidden="false" customHeight="true" outlineLevel="0" collapsed="false"/>
    <row r="23938" customFormat="false" ht="15" hidden="false" customHeight="true" outlineLevel="0" collapsed="false"/>
    <row r="23939" customFormat="false" ht="15" hidden="false" customHeight="true" outlineLevel="0" collapsed="false"/>
    <row r="23940" customFormat="false" ht="15" hidden="false" customHeight="true" outlineLevel="0" collapsed="false"/>
    <row r="23941" customFormat="false" ht="15" hidden="false" customHeight="true" outlineLevel="0" collapsed="false"/>
    <row r="23942" customFormat="false" ht="15" hidden="false" customHeight="true" outlineLevel="0" collapsed="false"/>
    <row r="23943" customFormat="false" ht="15" hidden="false" customHeight="true" outlineLevel="0" collapsed="false"/>
    <row r="23944" customFormat="false" ht="15" hidden="false" customHeight="true" outlineLevel="0" collapsed="false"/>
    <row r="23945" customFormat="false" ht="15" hidden="false" customHeight="true" outlineLevel="0" collapsed="false"/>
    <row r="23946" customFormat="false" ht="15" hidden="false" customHeight="true" outlineLevel="0" collapsed="false"/>
    <row r="23947" customFormat="false" ht="15" hidden="false" customHeight="true" outlineLevel="0" collapsed="false"/>
    <row r="23948" customFormat="false" ht="15" hidden="false" customHeight="true" outlineLevel="0" collapsed="false"/>
    <row r="23949" customFormat="false" ht="15" hidden="false" customHeight="true" outlineLevel="0" collapsed="false"/>
    <row r="23950" customFormat="false" ht="15" hidden="false" customHeight="true" outlineLevel="0" collapsed="false"/>
    <row r="23951" customFormat="false" ht="15" hidden="false" customHeight="true" outlineLevel="0" collapsed="false"/>
    <row r="23952" customFormat="false" ht="15" hidden="false" customHeight="true" outlineLevel="0" collapsed="false"/>
    <row r="23953" customFormat="false" ht="15" hidden="false" customHeight="true" outlineLevel="0" collapsed="false"/>
    <row r="23954" customFormat="false" ht="15" hidden="false" customHeight="true" outlineLevel="0" collapsed="false"/>
    <row r="23955" customFormat="false" ht="15" hidden="false" customHeight="true" outlineLevel="0" collapsed="false"/>
    <row r="23956" customFormat="false" ht="15" hidden="false" customHeight="true" outlineLevel="0" collapsed="false"/>
    <row r="23957" customFormat="false" ht="15" hidden="false" customHeight="true" outlineLevel="0" collapsed="false"/>
    <row r="23958" customFormat="false" ht="15" hidden="false" customHeight="true" outlineLevel="0" collapsed="false"/>
    <row r="23959" customFormat="false" ht="15" hidden="false" customHeight="true" outlineLevel="0" collapsed="false"/>
    <row r="23960" customFormat="false" ht="15" hidden="false" customHeight="true" outlineLevel="0" collapsed="false"/>
    <row r="23961" customFormat="false" ht="15" hidden="false" customHeight="true" outlineLevel="0" collapsed="false"/>
    <row r="23962" customFormat="false" ht="15" hidden="false" customHeight="true" outlineLevel="0" collapsed="false"/>
    <row r="23963" customFormat="false" ht="15" hidden="false" customHeight="true" outlineLevel="0" collapsed="false"/>
    <row r="23964" customFormat="false" ht="15" hidden="false" customHeight="true" outlineLevel="0" collapsed="false"/>
    <row r="23965" customFormat="false" ht="15" hidden="false" customHeight="true" outlineLevel="0" collapsed="false"/>
    <row r="23966" customFormat="false" ht="15" hidden="false" customHeight="true" outlineLevel="0" collapsed="false"/>
    <row r="23967" customFormat="false" ht="15" hidden="false" customHeight="true" outlineLevel="0" collapsed="false"/>
    <row r="23968" customFormat="false" ht="15" hidden="false" customHeight="true" outlineLevel="0" collapsed="false"/>
    <row r="23969" customFormat="false" ht="15" hidden="false" customHeight="true" outlineLevel="0" collapsed="false"/>
    <row r="23970" customFormat="false" ht="15" hidden="false" customHeight="true" outlineLevel="0" collapsed="false"/>
    <row r="23971" customFormat="false" ht="15" hidden="false" customHeight="true" outlineLevel="0" collapsed="false"/>
    <row r="23972" customFormat="false" ht="15" hidden="false" customHeight="true" outlineLevel="0" collapsed="false"/>
    <row r="23973" customFormat="false" ht="15" hidden="false" customHeight="true" outlineLevel="0" collapsed="false"/>
    <row r="23974" customFormat="false" ht="15" hidden="false" customHeight="true" outlineLevel="0" collapsed="false"/>
    <row r="23975" customFormat="false" ht="15" hidden="false" customHeight="true" outlineLevel="0" collapsed="false"/>
    <row r="23976" customFormat="false" ht="15" hidden="false" customHeight="true" outlineLevel="0" collapsed="false"/>
    <row r="23977" customFormat="false" ht="15" hidden="false" customHeight="true" outlineLevel="0" collapsed="false"/>
    <row r="23978" customFormat="false" ht="15" hidden="false" customHeight="true" outlineLevel="0" collapsed="false"/>
    <row r="23979" customFormat="false" ht="15" hidden="false" customHeight="true" outlineLevel="0" collapsed="false"/>
    <row r="23980" customFormat="false" ht="15" hidden="false" customHeight="true" outlineLevel="0" collapsed="false"/>
    <row r="23981" customFormat="false" ht="15" hidden="false" customHeight="true" outlineLevel="0" collapsed="false"/>
    <row r="23982" customFormat="false" ht="15" hidden="false" customHeight="true" outlineLevel="0" collapsed="false"/>
    <row r="23983" customFormat="false" ht="15" hidden="false" customHeight="true" outlineLevel="0" collapsed="false"/>
    <row r="23984" customFormat="false" ht="15" hidden="false" customHeight="true" outlineLevel="0" collapsed="false"/>
    <row r="23985" customFormat="false" ht="15" hidden="false" customHeight="true" outlineLevel="0" collapsed="false"/>
    <row r="23986" customFormat="false" ht="15" hidden="false" customHeight="true" outlineLevel="0" collapsed="false"/>
    <row r="23987" customFormat="false" ht="15" hidden="false" customHeight="true" outlineLevel="0" collapsed="false"/>
    <row r="23988" customFormat="false" ht="15" hidden="false" customHeight="true" outlineLevel="0" collapsed="false"/>
    <row r="23989" customFormat="false" ht="15" hidden="false" customHeight="true" outlineLevel="0" collapsed="false"/>
    <row r="23990" customFormat="false" ht="15" hidden="false" customHeight="true" outlineLevel="0" collapsed="false"/>
    <row r="23991" customFormat="false" ht="15" hidden="false" customHeight="true" outlineLevel="0" collapsed="false"/>
    <row r="23992" customFormat="false" ht="15" hidden="false" customHeight="true" outlineLevel="0" collapsed="false"/>
    <row r="23993" customFormat="false" ht="15" hidden="false" customHeight="true" outlineLevel="0" collapsed="false"/>
    <row r="23994" customFormat="false" ht="15" hidden="false" customHeight="true" outlineLevel="0" collapsed="false"/>
    <row r="23995" customFormat="false" ht="15" hidden="false" customHeight="true" outlineLevel="0" collapsed="false"/>
    <row r="23996" customFormat="false" ht="15" hidden="false" customHeight="true" outlineLevel="0" collapsed="false"/>
    <row r="23997" customFormat="false" ht="15" hidden="false" customHeight="true" outlineLevel="0" collapsed="false"/>
    <row r="23998" customFormat="false" ht="15" hidden="false" customHeight="true" outlineLevel="0" collapsed="false"/>
    <row r="23999" customFormat="false" ht="15" hidden="false" customHeight="true" outlineLevel="0" collapsed="false"/>
    <row r="24000" customFormat="false" ht="15" hidden="false" customHeight="true" outlineLevel="0" collapsed="false"/>
    <row r="24001" customFormat="false" ht="15" hidden="false" customHeight="true" outlineLevel="0" collapsed="false"/>
    <row r="24002" customFormat="false" ht="15" hidden="false" customHeight="true" outlineLevel="0" collapsed="false"/>
    <row r="24003" customFormat="false" ht="15" hidden="false" customHeight="true" outlineLevel="0" collapsed="false"/>
    <row r="24004" customFormat="false" ht="15" hidden="false" customHeight="true" outlineLevel="0" collapsed="false"/>
    <row r="24005" customFormat="false" ht="15" hidden="false" customHeight="true" outlineLevel="0" collapsed="false"/>
    <row r="24006" customFormat="false" ht="15" hidden="false" customHeight="true" outlineLevel="0" collapsed="false"/>
    <row r="24007" customFormat="false" ht="15" hidden="false" customHeight="true" outlineLevel="0" collapsed="false"/>
    <row r="24008" customFormat="false" ht="15" hidden="false" customHeight="true" outlineLevel="0" collapsed="false"/>
    <row r="24009" customFormat="false" ht="15" hidden="false" customHeight="true" outlineLevel="0" collapsed="false"/>
    <row r="24010" customFormat="false" ht="15" hidden="false" customHeight="true" outlineLevel="0" collapsed="false"/>
    <row r="24011" customFormat="false" ht="15" hidden="false" customHeight="true" outlineLevel="0" collapsed="false"/>
    <row r="24012" customFormat="false" ht="15" hidden="false" customHeight="true" outlineLevel="0" collapsed="false"/>
    <row r="24013" customFormat="false" ht="15" hidden="false" customHeight="true" outlineLevel="0" collapsed="false"/>
    <row r="24014" customFormat="false" ht="15" hidden="false" customHeight="true" outlineLevel="0" collapsed="false"/>
    <row r="24015" customFormat="false" ht="15" hidden="false" customHeight="true" outlineLevel="0" collapsed="false"/>
    <row r="24016" customFormat="false" ht="15" hidden="false" customHeight="true" outlineLevel="0" collapsed="false"/>
    <row r="24017" customFormat="false" ht="15" hidden="false" customHeight="true" outlineLevel="0" collapsed="false"/>
    <row r="24018" customFormat="false" ht="15" hidden="false" customHeight="true" outlineLevel="0" collapsed="false"/>
    <row r="24019" customFormat="false" ht="15" hidden="false" customHeight="true" outlineLevel="0" collapsed="false"/>
    <row r="24020" customFormat="false" ht="15" hidden="false" customHeight="true" outlineLevel="0" collapsed="false"/>
    <row r="24021" customFormat="false" ht="15" hidden="false" customHeight="true" outlineLevel="0" collapsed="false"/>
    <row r="24022" customFormat="false" ht="15" hidden="false" customHeight="true" outlineLevel="0" collapsed="false"/>
    <row r="24023" customFormat="false" ht="15" hidden="false" customHeight="true" outlineLevel="0" collapsed="false"/>
    <row r="24024" customFormat="false" ht="15" hidden="false" customHeight="true" outlineLevel="0" collapsed="false"/>
    <row r="24025" customFormat="false" ht="15" hidden="false" customHeight="true" outlineLevel="0" collapsed="false"/>
    <row r="24026" customFormat="false" ht="15" hidden="false" customHeight="true" outlineLevel="0" collapsed="false"/>
    <row r="24027" customFormat="false" ht="15" hidden="false" customHeight="true" outlineLevel="0" collapsed="false"/>
    <row r="24028" customFormat="false" ht="15" hidden="false" customHeight="true" outlineLevel="0" collapsed="false"/>
    <row r="24029" customFormat="false" ht="15" hidden="false" customHeight="true" outlineLevel="0" collapsed="false"/>
    <row r="24030" customFormat="false" ht="15" hidden="false" customHeight="true" outlineLevel="0" collapsed="false"/>
    <row r="24031" customFormat="false" ht="15" hidden="false" customHeight="true" outlineLevel="0" collapsed="false"/>
    <row r="24032" customFormat="false" ht="15" hidden="false" customHeight="true" outlineLevel="0" collapsed="false"/>
    <row r="24033" customFormat="false" ht="15" hidden="false" customHeight="true" outlineLevel="0" collapsed="false"/>
    <row r="24034" customFormat="false" ht="15" hidden="false" customHeight="true" outlineLevel="0" collapsed="false"/>
    <row r="24035" customFormat="false" ht="15" hidden="false" customHeight="true" outlineLevel="0" collapsed="false"/>
    <row r="24036" customFormat="false" ht="15" hidden="false" customHeight="true" outlineLevel="0" collapsed="false"/>
    <row r="24037" customFormat="false" ht="15" hidden="false" customHeight="true" outlineLevel="0" collapsed="false"/>
    <row r="24038" customFormat="false" ht="15" hidden="false" customHeight="true" outlineLevel="0" collapsed="false"/>
    <row r="24039" customFormat="false" ht="15" hidden="false" customHeight="true" outlineLevel="0" collapsed="false"/>
    <row r="24040" customFormat="false" ht="15" hidden="false" customHeight="true" outlineLevel="0" collapsed="false"/>
    <row r="24041" customFormat="false" ht="15" hidden="false" customHeight="true" outlineLevel="0" collapsed="false"/>
    <row r="24042" customFormat="false" ht="15" hidden="false" customHeight="true" outlineLevel="0" collapsed="false"/>
    <row r="24043" customFormat="false" ht="15" hidden="false" customHeight="true" outlineLevel="0" collapsed="false"/>
    <row r="24044" customFormat="false" ht="15" hidden="false" customHeight="true" outlineLevel="0" collapsed="false"/>
    <row r="24045" customFormat="false" ht="15" hidden="false" customHeight="true" outlineLevel="0" collapsed="false"/>
    <row r="24046" customFormat="false" ht="15" hidden="false" customHeight="true" outlineLevel="0" collapsed="false"/>
    <row r="24047" customFormat="false" ht="15" hidden="false" customHeight="true" outlineLevel="0" collapsed="false"/>
    <row r="24048" customFormat="false" ht="15" hidden="false" customHeight="true" outlineLevel="0" collapsed="false"/>
    <row r="24049" customFormat="false" ht="15" hidden="false" customHeight="true" outlineLevel="0" collapsed="false"/>
    <row r="24050" customFormat="false" ht="15" hidden="false" customHeight="true" outlineLevel="0" collapsed="false"/>
    <row r="24051" customFormat="false" ht="15" hidden="false" customHeight="true" outlineLevel="0" collapsed="false"/>
    <row r="24052" customFormat="false" ht="15" hidden="false" customHeight="true" outlineLevel="0" collapsed="false"/>
    <row r="24053" customFormat="false" ht="15" hidden="false" customHeight="true" outlineLevel="0" collapsed="false"/>
    <row r="24054" customFormat="false" ht="15" hidden="false" customHeight="true" outlineLevel="0" collapsed="false"/>
    <row r="24055" customFormat="false" ht="15" hidden="false" customHeight="true" outlineLevel="0" collapsed="false"/>
    <row r="24056" customFormat="false" ht="15" hidden="false" customHeight="true" outlineLevel="0" collapsed="false"/>
    <row r="24057" customFormat="false" ht="15" hidden="false" customHeight="true" outlineLevel="0" collapsed="false"/>
    <row r="24058" customFormat="false" ht="15" hidden="false" customHeight="true" outlineLevel="0" collapsed="false"/>
    <row r="24059" customFormat="false" ht="15" hidden="false" customHeight="true" outlineLevel="0" collapsed="false"/>
    <row r="24060" customFormat="false" ht="15" hidden="false" customHeight="true" outlineLevel="0" collapsed="false"/>
    <row r="24061" customFormat="false" ht="15" hidden="false" customHeight="true" outlineLevel="0" collapsed="false"/>
    <row r="24062" customFormat="false" ht="15" hidden="false" customHeight="true" outlineLevel="0" collapsed="false"/>
    <row r="24063" customFormat="false" ht="15" hidden="false" customHeight="true" outlineLevel="0" collapsed="false"/>
    <row r="24064" customFormat="false" ht="15" hidden="false" customHeight="true" outlineLevel="0" collapsed="false"/>
    <row r="24065" customFormat="false" ht="15" hidden="false" customHeight="true" outlineLevel="0" collapsed="false"/>
    <row r="24066" customFormat="false" ht="15" hidden="false" customHeight="true" outlineLevel="0" collapsed="false"/>
    <row r="24067" customFormat="false" ht="15" hidden="false" customHeight="true" outlineLevel="0" collapsed="false"/>
    <row r="24068" customFormat="false" ht="15" hidden="false" customHeight="true" outlineLevel="0" collapsed="false"/>
    <row r="24069" customFormat="false" ht="15" hidden="false" customHeight="true" outlineLevel="0" collapsed="false"/>
    <row r="24070" customFormat="false" ht="15" hidden="false" customHeight="true" outlineLevel="0" collapsed="false"/>
    <row r="24071" customFormat="false" ht="15" hidden="false" customHeight="true" outlineLevel="0" collapsed="false"/>
    <row r="24072" customFormat="false" ht="15" hidden="false" customHeight="true" outlineLevel="0" collapsed="false"/>
    <row r="24073" customFormat="false" ht="15" hidden="false" customHeight="true" outlineLevel="0" collapsed="false"/>
    <row r="24074" customFormat="false" ht="15" hidden="false" customHeight="true" outlineLevel="0" collapsed="false"/>
    <row r="24075" customFormat="false" ht="15" hidden="false" customHeight="true" outlineLevel="0" collapsed="false"/>
    <row r="24076" customFormat="false" ht="15" hidden="false" customHeight="true" outlineLevel="0" collapsed="false"/>
    <row r="24077" customFormat="false" ht="15" hidden="false" customHeight="true" outlineLevel="0" collapsed="false"/>
    <row r="24078" customFormat="false" ht="15" hidden="false" customHeight="true" outlineLevel="0" collapsed="false"/>
    <row r="24079" customFormat="false" ht="15" hidden="false" customHeight="true" outlineLevel="0" collapsed="false"/>
    <row r="24080" customFormat="false" ht="15" hidden="false" customHeight="true" outlineLevel="0" collapsed="false"/>
    <row r="24081" customFormat="false" ht="15" hidden="false" customHeight="true" outlineLevel="0" collapsed="false"/>
    <row r="24082" customFormat="false" ht="15" hidden="false" customHeight="true" outlineLevel="0" collapsed="false"/>
    <row r="24083" customFormat="false" ht="15" hidden="false" customHeight="true" outlineLevel="0" collapsed="false"/>
    <row r="24084" customFormat="false" ht="15" hidden="false" customHeight="true" outlineLevel="0" collapsed="false"/>
    <row r="24085" customFormat="false" ht="15" hidden="false" customHeight="true" outlineLevel="0" collapsed="false"/>
    <row r="24086" customFormat="false" ht="15" hidden="false" customHeight="true" outlineLevel="0" collapsed="false"/>
    <row r="24087" customFormat="false" ht="15" hidden="false" customHeight="true" outlineLevel="0" collapsed="false"/>
    <row r="24088" customFormat="false" ht="15" hidden="false" customHeight="true" outlineLevel="0" collapsed="false"/>
    <row r="24089" customFormat="false" ht="15" hidden="false" customHeight="true" outlineLevel="0" collapsed="false"/>
    <row r="24090" customFormat="false" ht="15" hidden="false" customHeight="true" outlineLevel="0" collapsed="false"/>
    <row r="24091" customFormat="false" ht="15" hidden="false" customHeight="true" outlineLevel="0" collapsed="false"/>
    <row r="24092" customFormat="false" ht="15" hidden="false" customHeight="true" outlineLevel="0" collapsed="false"/>
    <row r="24093" customFormat="false" ht="15" hidden="false" customHeight="true" outlineLevel="0" collapsed="false"/>
    <row r="24094" customFormat="false" ht="15" hidden="false" customHeight="true" outlineLevel="0" collapsed="false"/>
    <row r="24095" customFormat="false" ht="15" hidden="false" customHeight="true" outlineLevel="0" collapsed="false"/>
    <row r="24096" customFormat="false" ht="15" hidden="false" customHeight="true" outlineLevel="0" collapsed="false"/>
    <row r="24097" customFormat="false" ht="15" hidden="false" customHeight="true" outlineLevel="0" collapsed="false"/>
    <row r="24098" customFormat="false" ht="15" hidden="false" customHeight="true" outlineLevel="0" collapsed="false"/>
    <row r="24099" customFormat="false" ht="15" hidden="false" customHeight="true" outlineLevel="0" collapsed="false"/>
    <row r="24100" customFormat="false" ht="15" hidden="false" customHeight="true" outlineLevel="0" collapsed="false"/>
    <row r="24101" customFormat="false" ht="15" hidden="false" customHeight="true" outlineLevel="0" collapsed="false"/>
    <row r="24102" customFormat="false" ht="15" hidden="false" customHeight="true" outlineLevel="0" collapsed="false"/>
    <row r="24103" customFormat="false" ht="15" hidden="false" customHeight="true" outlineLevel="0" collapsed="false"/>
    <row r="24104" customFormat="false" ht="15" hidden="false" customHeight="true" outlineLevel="0" collapsed="false"/>
    <row r="24105" customFormat="false" ht="15" hidden="false" customHeight="true" outlineLevel="0" collapsed="false"/>
    <row r="24106" customFormat="false" ht="15" hidden="false" customHeight="true" outlineLevel="0" collapsed="false"/>
    <row r="24107" customFormat="false" ht="15" hidden="false" customHeight="true" outlineLevel="0" collapsed="false"/>
    <row r="24108" customFormat="false" ht="15" hidden="false" customHeight="true" outlineLevel="0" collapsed="false"/>
    <row r="24109" customFormat="false" ht="15" hidden="false" customHeight="true" outlineLevel="0" collapsed="false"/>
    <row r="24110" customFormat="false" ht="15" hidden="false" customHeight="true" outlineLevel="0" collapsed="false"/>
    <row r="24111" customFormat="false" ht="15" hidden="false" customHeight="true" outlineLevel="0" collapsed="false"/>
    <row r="24112" customFormat="false" ht="15" hidden="false" customHeight="true" outlineLevel="0" collapsed="false"/>
    <row r="24113" customFormat="false" ht="15" hidden="false" customHeight="true" outlineLevel="0" collapsed="false"/>
    <row r="24114" customFormat="false" ht="15" hidden="false" customHeight="true" outlineLevel="0" collapsed="false"/>
    <row r="24115" customFormat="false" ht="15" hidden="false" customHeight="true" outlineLevel="0" collapsed="false"/>
    <row r="24116" customFormat="false" ht="15" hidden="false" customHeight="true" outlineLevel="0" collapsed="false"/>
    <row r="24117" customFormat="false" ht="15" hidden="false" customHeight="true" outlineLevel="0" collapsed="false"/>
    <row r="24118" customFormat="false" ht="15" hidden="false" customHeight="true" outlineLevel="0" collapsed="false"/>
    <row r="24119" customFormat="false" ht="15" hidden="false" customHeight="true" outlineLevel="0" collapsed="false"/>
    <row r="24120" customFormat="false" ht="15" hidden="false" customHeight="true" outlineLevel="0" collapsed="false"/>
    <row r="24121" customFormat="false" ht="15" hidden="false" customHeight="true" outlineLevel="0" collapsed="false"/>
    <row r="24122" customFormat="false" ht="15" hidden="false" customHeight="true" outlineLevel="0" collapsed="false"/>
    <row r="24123" customFormat="false" ht="15" hidden="false" customHeight="true" outlineLevel="0" collapsed="false"/>
    <row r="24124" customFormat="false" ht="15" hidden="false" customHeight="true" outlineLevel="0" collapsed="false"/>
    <row r="24125" customFormat="false" ht="15" hidden="false" customHeight="true" outlineLevel="0" collapsed="false"/>
    <row r="24126" customFormat="false" ht="15" hidden="false" customHeight="true" outlineLevel="0" collapsed="false"/>
    <row r="24127" customFormat="false" ht="15" hidden="false" customHeight="true" outlineLevel="0" collapsed="false"/>
    <row r="24128" customFormat="false" ht="15" hidden="false" customHeight="true" outlineLevel="0" collapsed="false"/>
    <row r="24129" customFormat="false" ht="15" hidden="false" customHeight="true" outlineLevel="0" collapsed="false"/>
    <row r="24130" customFormat="false" ht="15" hidden="false" customHeight="true" outlineLevel="0" collapsed="false"/>
    <row r="24131" customFormat="false" ht="15" hidden="false" customHeight="true" outlineLevel="0" collapsed="false"/>
    <row r="24132" customFormat="false" ht="15" hidden="false" customHeight="true" outlineLevel="0" collapsed="false"/>
    <row r="24133" customFormat="false" ht="15" hidden="false" customHeight="true" outlineLevel="0" collapsed="false"/>
    <row r="24134" customFormat="false" ht="15" hidden="false" customHeight="true" outlineLevel="0" collapsed="false"/>
    <row r="24135" customFormat="false" ht="15" hidden="false" customHeight="true" outlineLevel="0" collapsed="false"/>
    <row r="24136" customFormat="false" ht="15" hidden="false" customHeight="true" outlineLevel="0" collapsed="false"/>
    <row r="24137" customFormat="false" ht="15" hidden="false" customHeight="true" outlineLevel="0" collapsed="false"/>
    <row r="24138" customFormat="false" ht="15" hidden="false" customHeight="true" outlineLevel="0" collapsed="false"/>
    <row r="24139" customFormat="false" ht="15" hidden="false" customHeight="true" outlineLevel="0" collapsed="false"/>
    <row r="24140" customFormat="false" ht="15" hidden="false" customHeight="true" outlineLevel="0" collapsed="false"/>
    <row r="24141" customFormat="false" ht="15" hidden="false" customHeight="true" outlineLevel="0" collapsed="false"/>
    <row r="24142" customFormat="false" ht="15" hidden="false" customHeight="true" outlineLevel="0" collapsed="false"/>
    <row r="24143" customFormat="false" ht="15" hidden="false" customHeight="true" outlineLevel="0" collapsed="false"/>
    <row r="24144" customFormat="false" ht="15" hidden="false" customHeight="true" outlineLevel="0" collapsed="false"/>
    <row r="24145" customFormat="false" ht="15" hidden="false" customHeight="true" outlineLevel="0" collapsed="false"/>
    <row r="24146" customFormat="false" ht="15" hidden="false" customHeight="true" outlineLevel="0" collapsed="false"/>
    <row r="24147" customFormat="false" ht="15" hidden="false" customHeight="true" outlineLevel="0" collapsed="false"/>
    <row r="24148" customFormat="false" ht="15" hidden="false" customHeight="true" outlineLevel="0" collapsed="false"/>
    <row r="24149" customFormat="false" ht="15" hidden="false" customHeight="true" outlineLevel="0" collapsed="false"/>
    <row r="24150" customFormat="false" ht="15" hidden="false" customHeight="true" outlineLevel="0" collapsed="false"/>
    <row r="24151" customFormat="false" ht="15" hidden="false" customHeight="true" outlineLevel="0" collapsed="false"/>
    <row r="24152" customFormat="false" ht="15" hidden="false" customHeight="true" outlineLevel="0" collapsed="false"/>
    <row r="24153" customFormat="false" ht="15" hidden="false" customHeight="true" outlineLevel="0" collapsed="false"/>
    <row r="24154" customFormat="false" ht="15" hidden="false" customHeight="true" outlineLevel="0" collapsed="false"/>
    <row r="24155" customFormat="false" ht="15" hidden="false" customHeight="true" outlineLevel="0" collapsed="false"/>
    <row r="24156" customFormat="false" ht="15" hidden="false" customHeight="true" outlineLevel="0" collapsed="false"/>
    <row r="24157" customFormat="false" ht="15" hidden="false" customHeight="true" outlineLevel="0" collapsed="false"/>
    <row r="24158" customFormat="false" ht="15" hidden="false" customHeight="true" outlineLevel="0" collapsed="false"/>
    <row r="24159" customFormat="false" ht="15" hidden="false" customHeight="true" outlineLevel="0" collapsed="false"/>
    <row r="24160" customFormat="false" ht="15" hidden="false" customHeight="true" outlineLevel="0" collapsed="false"/>
    <row r="24161" customFormat="false" ht="15" hidden="false" customHeight="true" outlineLevel="0" collapsed="false"/>
    <row r="24162" customFormat="false" ht="15" hidden="false" customHeight="true" outlineLevel="0" collapsed="false"/>
    <row r="24163" customFormat="false" ht="15" hidden="false" customHeight="true" outlineLevel="0" collapsed="false"/>
    <row r="24164" customFormat="false" ht="15" hidden="false" customHeight="true" outlineLevel="0" collapsed="false"/>
    <row r="24165" customFormat="false" ht="15" hidden="false" customHeight="true" outlineLevel="0" collapsed="false"/>
    <row r="24166" customFormat="false" ht="15" hidden="false" customHeight="true" outlineLevel="0" collapsed="false"/>
    <row r="24167" customFormat="false" ht="15" hidden="false" customHeight="true" outlineLevel="0" collapsed="false"/>
    <row r="24168" customFormat="false" ht="15" hidden="false" customHeight="true" outlineLevel="0" collapsed="false"/>
    <row r="24169" customFormat="false" ht="15" hidden="false" customHeight="true" outlineLevel="0" collapsed="false"/>
    <row r="24170" customFormat="false" ht="15" hidden="false" customHeight="true" outlineLevel="0" collapsed="false"/>
    <row r="24171" customFormat="false" ht="15" hidden="false" customHeight="true" outlineLevel="0" collapsed="false"/>
    <row r="24172" customFormat="false" ht="15" hidden="false" customHeight="true" outlineLevel="0" collapsed="false"/>
    <row r="24173" customFormat="false" ht="15" hidden="false" customHeight="true" outlineLevel="0" collapsed="false"/>
    <row r="24174" customFormat="false" ht="15" hidden="false" customHeight="true" outlineLevel="0" collapsed="false"/>
    <row r="24175" customFormat="false" ht="15" hidden="false" customHeight="true" outlineLevel="0" collapsed="false"/>
    <row r="24176" customFormat="false" ht="15" hidden="false" customHeight="true" outlineLevel="0" collapsed="false"/>
    <row r="24177" customFormat="false" ht="15" hidden="false" customHeight="true" outlineLevel="0" collapsed="false"/>
    <row r="24178" customFormat="false" ht="15" hidden="false" customHeight="true" outlineLevel="0" collapsed="false"/>
    <row r="24179" customFormat="false" ht="15" hidden="false" customHeight="true" outlineLevel="0" collapsed="false"/>
    <row r="24180" customFormat="false" ht="15" hidden="false" customHeight="true" outlineLevel="0" collapsed="false"/>
    <row r="24181" customFormat="false" ht="15" hidden="false" customHeight="true" outlineLevel="0" collapsed="false"/>
    <row r="24182" customFormat="false" ht="15" hidden="false" customHeight="true" outlineLevel="0" collapsed="false"/>
    <row r="24183" customFormat="false" ht="15" hidden="false" customHeight="true" outlineLevel="0" collapsed="false"/>
    <row r="24184" customFormat="false" ht="15" hidden="false" customHeight="true" outlineLevel="0" collapsed="false"/>
    <row r="24185" customFormat="false" ht="15" hidden="false" customHeight="true" outlineLevel="0" collapsed="false"/>
    <row r="24186" customFormat="false" ht="15" hidden="false" customHeight="true" outlineLevel="0" collapsed="false"/>
    <row r="24187" customFormat="false" ht="15" hidden="false" customHeight="true" outlineLevel="0" collapsed="false"/>
    <row r="24188" customFormat="false" ht="15" hidden="false" customHeight="true" outlineLevel="0" collapsed="false"/>
    <row r="24189" customFormat="false" ht="15" hidden="false" customHeight="true" outlineLevel="0" collapsed="false"/>
    <row r="24190" customFormat="false" ht="15" hidden="false" customHeight="true" outlineLevel="0" collapsed="false"/>
    <row r="24191" customFormat="false" ht="15" hidden="false" customHeight="true" outlineLevel="0" collapsed="false"/>
    <row r="24192" customFormat="false" ht="15" hidden="false" customHeight="true" outlineLevel="0" collapsed="false"/>
    <row r="24193" customFormat="false" ht="15" hidden="false" customHeight="true" outlineLevel="0" collapsed="false"/>
    <row r="24194" customFormat="false" ht="15" hidden="false" customHeight="true" outlineLevel="0" collapsed="false"/>
    <row r="24195" customFormat="false" ht="15" hidden="false" customHeight="true" outlineLevel="0" collapsed="false"/>
    <row r="24196" customFormat="false" ht="15" hidden="false" customHeight="true" outlineLevel="0" collapsed="false"/>
    <row r="24197" customFormat="false" ht="15" hidden="false" customHeight="true" outlineLevel="0" collapsed="false"/>
    <row r="24198" customFormat="false" ht="15" hidden="false" customHeight="true" outlineLevel="0" collapsed="false"/>
    <row r="24199" customFormat="false" ht="15" hidden="false" customHeight="true" outlineLevel="0" collapsed="false"/>
    <row r="24200" customFormat="false" ht="15" hidden="false" customHeight="true" outlineLevel="0" collapsed="false"/>
    <row r="24201" customFormat="false" ht="15" hidden="false" customHeight="true" outlineLevel="0" collapsed="false"/>
    <row r="24202" customFormat="false" ht="15" hidden="false" customHeight="true" outlineLevel="0" collapsed="false"/>
    <row r="24203" customFormat="false" ht="15" hidden="false" customHeight="true" outlineLevel="0" collapsed="false"/>
    <row r="24204" customFormat="false" ht="15" hidden="false" customHeight="true" outlineLevel="0" collapsed="false"/>
    <row r="24205" customFormat="false" ht="15" hidden="false" customHeight="true" outlineLevel="0" collapsed="false"/>
    <row r="24206" customFormat="false" ht="15" hidden="false" customHeight="true" outlineLevel="0" collapsed="false"/>
    <row r="24207" customFormat="false" ht="15" hidden="false" customHeight="true" outlineLevel="0" collapsed="false"/>
    <row r="24208" customFormat="false" ht="15" hidden="false" customHeight="true" outlineLevel="0" collapsed="false"/>
    <row r="24209" customFormat="false" ht="15" hidden="false" customHeight="true" outlineLevel="0" collapsed="false"/>
    <row r="24210" customFormat="false" ht="15" hidden="false" customHeight="true" outlineLevel="0" collapsed="false"/>
    <row r="24211" customFormat="false" ht="15" hidden="false" customHeight="true" outlineLevel="0" collapsed="false"/>
    <row r="24212" customFormat="false" ht="15" hidden="false" customHeight="true" outlineLevel="0" collapsed="false"/>
    <row r="24213" customFormat="false" ht="15" hidden="false" customHeight="true" outlineLevel="0" collapsed="false"/>
    <row r="24214" customFormat="false" ht="15" hidden="false" customHeight="true" outlineLevel="0" collapsed="false"/>
    <row r="24215" customFormat="false" ht="15" hidden="false" customHeight="true" outlineLevel="0" collapsed="false"/>
    <row r="24216" customFormat="false" ht="15" hidden="false" customHeight="true" outlineLevel="0" collapsed="false"/>
    <row r="24217" customFormat="false" ht="15" hidden="false" customHeight="true" outlineLevel="0" collapsed="false"/>
    <row r="24218" customFormat="false" ht="15" hidden="false" customHeight="true" outlineLevel="0" collapsed="false"/>
    <row r="24219" customFormat="false" ht="15" hidden="false" customHeight="true" outlineLevel="0" collapsed="false"/>
    <row r="24220" customFormat="false" ht="15" hidden="false" customHeight="true" outlineLevel="0" collapsed="false"/>
    <row r="24221" customFormat="false" ht="15" hidden="false" customHeight="true" outlineLevel="0" collapsed="false"/>
    <row r="24222" customFormat="false" ht="15" hidden="false" customHeight="true" outlineLevel="0" collapsed="false"/>
    <row r="24223" customFormat="false" ht="15" hidden="false" customHeight="true" outlineLevel="0" collapsed="false"/>
    <row r="24224" customFormat="false" ht="15" hidden="false" customHeight="true" outlineLevel="0" collapsed="false"/>
    <row r="24225" customFormat="false" ht="15" hidden="false" customHeight="true" outlineLevel="0" collapsed="false"/>
    <row r="24226" customFormat="false" ht="15" hidden="false" customHeight="true" outlineLevel="0" collapsed="false"/>
    <row r="24227" customFormat="false" ht="15" hidden="false" customHeight="true" outlineLevel="0" collapsed="false"/>
    <row r="24228" customFormat="false" ht="15" hidden="false" customHeight="true" outlineLevel="0" collapsed="false"/>
    <row r="24229" customFormat="false" ht="15" hidden="false" customHeight="true" outlineLevel="0" collapsed="false"/>
    <row r="24230" customFormat="false" ht="15" hidden="false" customHeight="true" outlineLevel="0" collapsed="false"/>
    <row r="24231" customFormat="false" ht="15" hidden="false" customHeight="true" outlineLevel="0" collapsed="false"/>
    <row r="24232" customFormat="false" ht="15" hidden="false" customHeight="true" outlineLevel="0" collapsed="false"/>
    <row r="24233" customFormat="false" ht="15" hidden="false" customHeight="true" outlineLevel="0" collapsed="false"/>
    <row r="24234" customFormat="false" ht="15" hidden="false" customHeight="true" outlineLevel="0" collapsed="false"/>
    <row r="24235" customFormat="false" ht="15" hidden="false" customHeight="true" outlineLevel="0" collapsed="false"/>
    <row r="24236" customFormat="false" ht="15" hidden="false" customHeight="true" outlineLevel="0" collapsed="false"/>
    <row r="24237" customFormat="false" ht="15" hidden="false" customHeight="true" outlineLevel="0" collapsed="false"/>
    <row r="24238" customFormat="false" ht="15" hidden="false" customHeight="true" outlineLevel="0" collapsed="false"/>
    <row r="24239" customFormat="false" ht="15" hidden="false" customHeight="true" outlineLevel="0" collapsed="false"/>
    <row r="24240" customFormat="false" ht="15" hidden="false" customHeight="true" outlineLevel="0" collapsed="false"/>
    <row r="24241" customFormat="false" ht="15" hidden="false" customHeight="true" outlineLevel="0" collapsed="false"/>
    <row r="24242" customFormat="false" ht="15" hidden="false" customHeight="true" outlineLevel="0" collapsed="false"/>
    <row r="24243" customFormat="false" ht="15" hidden="false" customHeight="true" outlineLevel="0" collapsed="false"/>
    <row r="24244" customFormat="false" ht="15" hidden="false" customHeight="true" outlineLevel="0" collapsed="false"/>
    <row r="24245" customFormat="false" ht="15" hidden="false" customHeight="true" outlineLevel="0" collapsed="false"/>
    <row r="24246" customFormat="false" ht="15" hidden="false" customHeight="true" outlineLevel="0" collapsed="false"/>
    <row r="24247" customFormat="false" ht="15" hidden="false" customHeight="true" outlineLevel="0" collapsed="false"/>
    <row r="24248" customFormat="false" ht="15" hidden="false" customHeight="true" outlineLevel="0" collapsed="false"/>
    <row r="24249" customFormat="false" ht="15" hidden="false" customHeight="true" outlineLevel="0" collapsed="false"/>
    <row r="24250" customFormat="false" ht="15" hidden="false" customHeight="true" outlineLevel="0" collapsed="false"/>
    <row r="24251" customFormat="false" ht="15" hidden="false" customHeight="true" outlineLevel="0" collapsed="false"/>
    <row r="24252" customFormat="false" ht="15" hidden="false" customHeight="true" outlineLevel="0" collapsed="false"/>
    <row r="24253" customFormat="false" ht="15" hidden="false" customHeight="true" outlineLevel="0" collapsed="false"/>
    <row r="24254" customFormat="false" ht="15" hidden="false" customHeight="true" outlineLevel="0" collapsed="false"/>
    <row r="24255" customFormat="false" ht="15" hidden="false" customHeight="true" outlineLevel="0" collapsed="false"/>
    <row r="24256" customFormat="false" ht="15" hidden="false" customHeight="true" outlineLevel="0" collapsed="false"/>
    <row r="24257" customFormat="false" ht="15" hidden="false" customHeight="true" outlineLevel="0" collapsed="false"/>
    <row r="24258" customFormat="false" ht="15" hidden="false" customHeight="true" outlineLevel="0" collapsed="false"/>
    <row r="24259" customFormat="false" ht="15" hidden="false" customHeight="true" outlineLevel="0" collapsed="false"/>
    <row r="24260" customFormat="false" ht="15" hidden="false" customHeight="true" outlineLevel="0" collapsed="false"/>
    <row r="24261" customFormat="false" ht="15" hidden="false" customHeight="true" outlineLevel="0" collapsed="false"/>
    <row r="24262" customFormat="false" ht="15" hidden="false" customHeight="true" outlineLevel="0" collapsed="false"/>
    <row r="24263" customFormat="false" ht="15" hidden="false" customHeight="true" outlineLevel="0" collapsed="false"/>
    <row r="24264" customFormat="false" ht="15" hidden="false" customHeight="true" outlineLevel="0" collapsed="false"/>
    <row r="24265" customFormat="false" ht="15" hidden="false" customHeight="true" outlineLevel="0" collapsed="false"/>
    <row r="24266" customFormat="false" ht="15" hidden="false" customHeight="true" outlineLevel="0" collapsed="false"/>
    <row r="24267" customFormat="false" ht="15" hidden="false" customHeight="true" outlineLevel="0" collapsed="false"/>
    <row r="24268" customFormat="false" ht="15" hidden="false" customHeight="true" outlineLevel="0" collapsed="false"/>
    <row r="24269" customFormat="false" ht="15" hidden="false" customHeight="true" outlineLevel="0" collapsed="false"/>
    <row r="24270" customFormat="false" ht="15" hidden="false" customHeight="true" outlineLevel="0" collapsed="false"/>
    <row r="24271" customFormat="false" ht="15" hidden="false" customHeight="true" outlineLevel="0" collapsed="false"/>
    <row r="24272" customFormat="false" ht="15" hidden="false" customHeight="true" outlineLevel="0" collapsed="false"/>
    <row r="24273" customFormat="false" ht="15" hidden="false" customHeight="true" outlineLevel="0" collapsed="false"/>
    <row r="24274" customFormat="false" ht="15" hidden="false" customHeight="true" outlineLevel="0" collapsed="false"/>
    <row r="24275" customFormat="false" ht="15" hidden="false" customHeight="true" outlineLevel="0" collapsed="false"/>
    <row r="24276" customFormat="false" ht="15" hidden="false" customHeight="true" outlineLevel="0" collapsed="false"/>
    <row r="24277" customFormat="false" ht="15" hidden="false" customHeight="true" outlineLevel="0" collapsed="false"/>
    <row r="24278" customFormat="false" ht="15" hidden="false" customHeight="true" outlineLevel="0" collapsed="false"/>
    <row r="24279" customFormat="false" ht="15" hidden="false" customHeight="true" outlineLevel="0" collapsed="false"/>
    <row r="24280" customFormat="false" ht="15" hidden="false" customHeight="true" outlineLevel="0" collapsed="false"/>
    <row r="24281" customFormat="false" ht="15" hidden="false" customHeight="true" outlineLevel="0" collapsed="false"/>
    <row r="24282" customFormat="false" ht="15" hidden="false" customHeight="true" outlineLevel="0" collapsed="false"/>
    <row r="24283" customFormat="false" ht="15" hidden="false" customHeight="true" outlineLevel="0" collapsed="false"/>
    <row r="24284" customFormat="false" ht="15" hidden="false" customHeight="true" outlineLevel="0" collapsed="false"/>
    <row r="24285" customFormat="false" ht="15" hidden="false" customHeight="true" outlineLevel="0" collapsed="false"/>
    <row r="24286" customFormat="false" ht="15" hidden="false" customHeight="true" outlineLevel="0" collapsed="false"/>
    <row r="24287" customFormat="false" ht="15" hidden="false" customHeight="true" outlineLevel="0" collapsed="false"/>
    <row r="24288" customFormat="false" ht="15" hidden="false" customHeight="true" outlineLevel="0" collapsed="false"/>
    <row r="24289" customFormat="false" ht="15" hidden="false" customHeight="true" outlineLevel="0" collapsed="false"/>
    <row r="24290" customFormat="false" ht="15" hidden="false" customHeight="true" outlineLevel="0" collapsed="false"/>
    <row r="24291" customFormat="false" ht="15" hidden="false" customHeight="true" outlineLevel="0" collapsed="false"/>
    <row r="24292" customFormat="false" ht="15" hidden="false" customHeight="true" outlineLevel="0" collapsed="false"/>
    <row r="24293" customFormat="false" ht="15" hidden="false" customHeight="true" outlineLevel="0" collapsed="false"/>
    <row r="24294" customFormat="false" ht="15" hidden="false" customHeight="true" outlineLevel="0" collapsed="false"/>
    <row r="24295" customFormat="false" ht="15" hidden="false" customHeight="true" outlineLevel="0" collapsed="false"/>
    <row r="24296" customFormat="false" ht="15" hidden="false" customHeight="true" outlineLevel="0" collapsed="false"/>
    <row r="24297" customFormat="false" ht="15" hidden="false" customHeight="true" outlineLevel="0" collapsed="false"/>
    <row r="24298" customFormat="false" ht="15" hidden="false" customHeight="true" outlineLevel="0" collapsed="false"/>
    <row r="24299" customFormat="false" ht="15" hidden="false" customHeight="true" outlineLevel="0" collapsed="false"/>
    <row r="24300" customFormat="false" ht="15" hidden="false" customHeight="true" outlineLevel="0" collapsed="false"/>
    <row r="24301" customFormat="false" ht="15" hidden="false" customHeight="true" outlineLevel="0" collapsed="false"/>
    <row r="24302" customFormat="false" ht="15" hidden="false" customHeight="true" outlineLevel="0" collapsed="false"/>
    <row r="24303" customFormat="false" ht="15" hidden="false" customHeight="true" outlineLevel="0" collapsed="false"/>
    <row r="24304" customFormat="false" ht="15" hidden="false" customHeight="true" outlineLevel="0" collapsed="false"/>
    <row r="24305" customFormat="false" ht="15" hidden="false" customHeight="true" outlineLevel="0" collapsed="false"/>
    <row r="24306" customFormat="false" ht="15" hidden="false" customHeight="true" outlineLevel="0" collapsed="false"/>
    <row r="24307" customFormat="false" ht="15" hidden="false" customHeight="true" outlineLevel="0" collapsed="false"/>
    <row r="24308" customFormat="false" ht="15" hidden="false" customHeight="true" outlineLevel="0" collapsed="false"/>
    <row r="24309" customFormat="false" ht="15" hidden="false" customHeight="true" outlineLevel="0" collapsed="false"/>
    <row r="24310" customFormat="false" ht="15" hidden="false" customHeight="true" outlineLevel="0" collapsed="false"/>
    <row r="24311" customFormat="false" ht="15" hidden="false" customHeight="true" outlineLevel="0" collapsed="false"/>
    <row r="24312" customFormat="false" ht="15" hidden="false" customHeight="true" outlineLevel="0" collapsed="false"/>
    <row r="24313" customFormat="false" ht="15" hidden="false" customHeight="true" outlineLevel="0" collapsed="false"/>
    <row r="24314" customFormat="false" ht="15" hidden="false" customHeight="true" outlineLevel="0" collapsed="false"/>
    <row r="24315" customFormat="false" ht="15" hidden="false" customHeight="true" outlineLevel="0" collapsed="false"/>
    <row r="24316" customFormat="false" ht="15" hidden="false" customHeight="true" outlineLevel="0" collapsed="false"/>
    <row r="24317" customFormat="false" ht="15" hidden="false" customHeight="true" outlineLevel="0" collapsed="false"/>
    <row r="24318" customFormat="false" ht="15" hidden="false" customHeight="true" outlineLevel="0" collapsed="false"/>
    <row r="24319" customFormat="false" ht="15" hidden="false" customHeight="true" outlineLevel="0" collapsed="false"/>
    <row r="24320" customFormat="false" ht="15" hidden="false" customHeight="true" outlineLevel="0" collapsed="false"/>
    <row r="24321" customFormat="false" ht="15" hidden="false" customHeight="true" outlineLevel="0" collapsed="false"/>
    <row r="24322" customFormat="false" ht="15" hidden="false" customHeight="true" outlineLevel="0" collapsed="false"/>
    <row r="24323" customFormat="false" ht="15" hidden="false" customHeight="true" outlineLevel="0" collapsed="false"/>
    <row r="24324" customFormat="false" ht="15" hidden="false" customHeight="true" outlineLevel="0" collapsed="false"/>
    <row r="24325" customFormat="false" ht="15" hidden="false" customHeight="true" outlineLevel="0" collapsed="false"/>
    <row r="24326" customFormat="false" ht="15" hidden="false" customHeight="true" outlineLevel="0" collapsed="false"/>
    <row r="24327" customFormat="false" ht="15" hidden="false" customHeight="true" outlineLevel="0" collapsed="false"/>
    <row r="24328" customFormat="false" ht="15" hidden="false" customHeight="true" outlineLevel="0" collapsed="false"/>
    <row r="24329" customFormat="false" ht="15" hidden="false" customHeight="true" outlineLevel="0" collapsed="false"/>
    <row r="24330" customFormat="false" ht="15" hidden="false" customHeight="true" outlineLevel="0" collapsed="false"/>
    <row r="24331" customFormat="false" ht="15" hidden="false" customHeight="true" outlineLevel="0" collapsed="false"/>
    <row r="24332" customFormat="false" ht="15" hidden="false" customHeight="true" outlineLevel="0" collapsed="false"/>
    <row r="24333" customFormat="false" ht="15" hidden="false" customHeight="true" outlineLevel="0" collapsed="false"/>
    <row r="24334" customFormat="false" ht="15" hidden="false" customHeight="true" outlineLevel="0" collapsed="false"/>
    <row r="24335" customFormat="false" ht="15" hidden="false" customHeight="true" outlineLevel="0" collapsed="false"/>
    <row r="24336" customFormat="false" ht="15" hidden="false" customHeight="true" outlineLevel="0" collapsed="false"/>
    <row r="24337" customFormat="false" ht="15" hidden="false" customHeight="true" outlineLevel="0" collapsed="false"/>
    <row r="24338" customFormat="false" ht="15" hidden="false" customHeight="true" outlineLevel="0" collapsed="false"/>
    <row r="24339" customFormat="false" ht="15" hidden="false" customHeight="true" outlineLevel="0" collapsed="false"/>
    <row r="24340" customFormat="false" ht="15" hidden="false" customHeight="true" outlineLevel="0" collapsed="false"/>
    <row r="24341" customFormat="false" ht="15" hidden="false" customHeight="true" outlineLevel="0" collapsed="false"/>
    <row r="24342" customFormat="false" ht="15" hidden="false" customHeight="true" outlineLevel="0" collapsed="false"/>
    <row r="24343" customFormat="false" ht="15" hidden="false" customHeight="true" outlineLevel="0" collapsed="false"/>
    <row r="24344" customFormat="false" ht="15" hidden="false" customHeight="true" outlineLevel="0" collapsed="false"/>
    <row r="24345" customFormat="false" ht="15" hidden="false" customHeight="true" outlineLevel="0" collapsed="false"/>
    <row r="24346" customFormat="false" ht="15" hidden="false" customHeight="true" outlineLevel="0" collapsed="false"/>
    <row r="24347" customFormat="false" ht="15" hidden="false" customHeight="true" outlineLevel="0" collapsed="false"/>
    <row r="24348" customFormat="false" ht="15" hidden="false" customHeight="true" outlineLevel="0" collapsed="false"/>
    <row r="24349" customFormat="false" ht="15" hidden="false" customHeight="true" outlineLevel="0" collapsed="false"/>
    <row r="24350" customFormat="false" ht="15" hidden="false" customHeight="true" outlineLevel="0" collapsed="false"/>
    <row r="24351" customFormat="false" ht="15" hidden="false" customHeight="true" outlineLevel="0" collapsed="false"/>
    <row r="24352" customFormat="false" ht="15" hidden="false" customHeight="true" outlineLevel="0" collapsed="false"/>
    <row r="24353" customFormat="false" ht="15" hidden="false" customHeight="true" outlineLevel="0" collapsed="false"/>
    <row r="24354" customFormat="false" ht="15" hidden="false" customHeight="true" outlineLevel="0" collapsed="false"/>
    <row r="24355" customFormat="false" ht="15" hidden="false" customHeight="true" outlineLevel="0" collapsed="false"/>
    <row r="24356" customFormat="false" ht="15" hidden="false" customHeight="true" outlineLevel="0" collapsed="false"/>
    <row r="24357" customFormat="false" ht="15" hidden="false" customHeight="true" outlineLevel="0" collapsed="false"/>
    <row r="24358" customFormat="false" ht="15" hidden="false" customHeight="true" outlineLevel="0" collapsed="false"/>
    <row r="24359" customFormat="false" ht="15" hidden="false" customHeight="true" outlineLevel="0" collapsed="false"/>
    <row r="24360" customFormat="false" ht="15" hidden="false" customHeight="true" outlineLevel="0" collapsed="false"/>
    <row r="24361" customFormat="false" ht="15" hidden="false" customHeight="true" outlineLevel="0" collapsed="false"/>
    <row r="24362" customFormat="false" ht="15" hidden="false" customHeight="true" outlineLevel="0" collapsed="false"/>
    <row r="24363" customFormat="false" ht="15" hidden="false" customHeight="true" outlineLevel="0" collapsed="false"/>
    <row r="24364" customFormat="false" ht="15" hidden="false" customHeight="true" outlineLevel="0" collapsed="false"/>
    <row r="24365" customFormat="false" ht="15" hidden="false" customHeight="true" outlineLevel="0" collapsed="false"/>
    <row r="24366" customFormat="false" ht="15" hidden="false" customHeight="true" outlineLevel="0" collapsed="false"/>
    <row r="24367" customFormat="false" ht="15" hidden="false" customHeight="true" outlineLevel="0" collapsed="false"/>
    <row r="24368" customFormat="false" ht="15" hidden="false" customHeight="true" outlineLevel="0" collapsed="false"/>
    <row r="24369" customFormat="false" ht="15" hidden="false" customHeight="true" outlineLevel="0" collapsed="false"/>
    <row r="24370" customFormat="false" ht="15" hidden="false" customHeight="true" outlineLevel="0" collapsed="false"/>
    <row r="24371" customFormat="false" ht="15" hidden="false" customHeight="true" outlineLevel="0" collapsed="false"/>
    <row r="24372" customFormat="false" ht="15" hidden="false" customHeight="true" outlineLevel="0" collapsed="false"/>
    <row r="24373" customFormat="false" ht="15" hidden="false" customHeight="true" outlineLevel="0" collapsed="false"/>
    <row r="24374" customFormat="false" ht="15" hidden="false" customHeight="true" outlineLevel="0" collapsed="false"/>
    <row r="24375" customFormat="false" ht="15" hidden="false" customHeight="true" outlineLevel="0" collapsed="false"/>
    <row r="24376" customFormat="false" ht="15" hidden="false" customHeight="true" outlineLevel="0" collapsed="false"/>
    <row r="24377" customFormat="false" ht="15" hidden="false" customHeight="true" outlineLevel="0" collapsed="false"/>
    <row r="24378" customFormat="false" ht="15" hidden="false" customHeight="true" outlineLevel="0" collapsed="false"/>
    <row r="24379" customFormat="false" ht="15" hidden="false" customHeight="true" outlineLevel="0" collapsed="false"/>
    <row r="24380" customFormat="false" ht="15" hidden="false" customHeight="true" outlineLevel="0" collapsed="false"/>
    <row r="24381" customFormat="false" ht="15" hidden="false" customHeight="true" outlineLevel="0" collapsed="false"/>
    <row r="24382" customFormat="false" ht="15" hidden="false" customHeight="true" outlineLevel="0" collapsed="false"/>
    <row r="24383" customFormat="false" ht="15" hidden="false" customHeight="true" outlineLevel="0" collapsed="false"/>
    <row r="24384" customFormat="false" ht="15" hidden="false" customHeight="true" outlineLevel="0" collapsed="false"/>
    <row r="24385" customFormat="false" ht="15" hidden="false" customHeight="true" outlineLevel="0" collapsed="false"/>
    <row r="24386" customFormat="false" ht="15" hidden="false" customHeight="true" outlineLevel="0" collapsed="false"/>
    <row r="24387" customFormat="false" ht="15" hidden="false" customHeight="true" outlineLevel="0" collapsed="false"/>
    <row r="24388" customFormat="false" ht="15" hidden="false" customHeight="true" outlineLevel="0" collapsed="false"/>
    <row r="24389" customFormat="false" ht="15" hidden="false" customHeight="true" outlineLevel="0" collapsed="false"/>
    <row r="24390" customFormat="false" ht="15" hidden="false" customHeight="true" outlineLevel="0" collapsed="false"/>
    <row r="24391" customFormat="false" ht="15" hidden="false" customHeight="true" outlineLevel="0" collapsed="false"/>
    <row r="24392" customFormat="false" ht="15" hidden="false" customHeight="true" outlineLevel="0" collapsed="false"/>
    <row r="24393" customFormat="false" ht="15" hidden="false" customHeight="true" outlineLevel="0" collapsed="false"/>
    <row r="24394" customFormat="false" ht="15" hidden="false" customHeight="true" outlineLevel="0" collapsed="false"/>
    <row r="24395" customFormat="false" ht="15" hidden="false" customHeight="true" outlineLevel="0" collapsed="false"/>
    <row r="24396" customFormat="false" ht="15" hidden="false" customHeight="true" outlineLevel="0" collapsed="false"/>
    <row r="24397" customFormat="false" ht="15" hidden="false" customHeight="true" outlineLevel="0" collapsed="false"/>
    <row r="24398" customFormat="false" ht="15" hidden="false" customHeight="true" outlineLevel="0" collapsed="false"/>
    <row r="24399" customFormat="false" ht="15" hidden="false" customHeight="true" outlineLevel="0" collapsed="false"/>
    <row r="24400" customFormat="false" ht="15" hidden="false" customHeight="true" outlineLevel="0" collapsed="false"/>
    <row r="24401" customFormat="false" ht="15" hidden="false" customHeight="true" outlineLevel="0" collapsed="false"/>
    <row r="24402" customFormat="false" ht="15" hidden="false" customHeight="true" outlineLevel="0" collapsed="false"/>
    <row r="24403" customFormat="false" ht="15" hidden="false" customHeight="true" outlineLevel="0" collapsed="false"/>
    <row r="24404" customFormat="false" ht="15" hidden="false" customHeight="true" outlineLevel="0" collapsed="false"/>
    <row r="24405" customFormat="false" ht="15" hidden="false" customHeight="true" outlineLevel="0" collapsed="false"/>
    <row r="24406" customFormat="false" ht="15" hidden="false" customHeight="true" outlineLevel="0" collapsed="false"/>
    <row r="24407" customFormat="false" ht="15" hidden="false" customHeight="true" outlineLevel="0" collapsed="false"/>
    <row r="24408" customFormat="false" ht="15" hidden="false" customHeight="true" outlineLevel="0" collapsed="false"/>
    <row r="24409" customFormat="false" ht="15" hidden="false" customHeight="true" outlineLevel="0" collapsed="false"/>
    <row r="24410" customFormat="false" ht="15" hidden="false" customHeight="true" outlineLevel="0" collapsed="false"/>
    <row r="24411" customFormat="false" ht="15" hidden="false" customHeight="true" outlineLevel="0" collapsed="false"/>
    <row r="24412" customFormat="false" ht="15" hidden="false" customHeight="true" outlineLevel="0" collapsed="false"/>
    <row r="24413" customFormat="false" ht="15" hidden="false" customHeight="true" outlineLevel="0" collapsed="false"/>
    <row r="24414" customFormat="false" ht="15" hidden="false" customHeight="true" outlineLevel="0" collapsed="false"/>
    <row r="24415" customFormat="false" ht="15" hidden="false" customHeight="true" outlineLevel="0" collapsed="false"/>
    <row r="24416" customFormat="false" ht="15" hidden="false" customHeight="true" outlineLevel="0" collapsed="false"/>
    <row r="24417" customFormat="false" ht="15" hidden="false" customHeight="true" outlineLevel="0" collapsed="false"/>
    <row r="24418" customFormat="false" ht="15" hidden="false" customHeight="true" outlineLevel="0" collapsed="false"/>
    <row r="24419" customFormat="false" ht="15" hidden="false" customHeight="true" outlineLevel="0" collapsed="false"/>
    <row r="24420" customFormat="false" ht="15" hidden="false" customHeight="true" outlineLevel="0" collapsed="false"/>
    <row r="24421" customFormat="false" ht="15" hidden="false" customHeight="true" outlineLevel="0" collapsed="false"/>
    <row r="24422" customFormat="false" ht="15" hidden="false" customHeight="true" outlineLevel="0" collapsed="false"/>
    <row r="24423" customFormat="false" ht="15" hidden="false" customHeight="true" outlineLevel="0" collapsed="false"/>
    <row r="24424" customFormat="false" ht="15" hidden="false" customHeight="true" outlineLevel="0" collapsed="false"/>
    <row r="24425" customFormat="false" ht="15" hidden="false" customHeight="true" outlineLevel="0" collapsed="false"/>
    <row r="24426" customFormat="false" ht="15" hidden="false" customHeight="true" outlineLevel="0" collapsed="false"/>
    <row r="24427" customFormat="false" ht="15" hidden="false" customHeight="true" outlineLevel="0" collapsed="false"/>
    <row r="24428" customFormat="false" ht="15" hidden="false" customHeight="true" outlineLevel="0" collapsed="false"/>
    <row r="24429" customFormat="false" ht="15" hidden="false" customHeight="true" outlineLevel="0" collapsed="false"/>
    <row r="24430" customFormat="false" ht="15" hidden="false" customHeight="true" outlineLevel="0" collapsed="false"/>
    <row r="24431" customFormat="false" ht="15" hidden="false" customHeight="true" outlineLevel="0" collapsed="false"/>
    <row r="24432" customFormat="false" ht="15" hidden="false" customHeight="true" outlineLevel="0" collapsed="false"/>
    <row r="24433" customFormat="false" ht="15" hidden="false" customHeight="true" outlineLevel="0" collapsed="false"/>
    <row r="24434" customFormat="false" ht="15" hidden="false" customHeight="true" outlineLevel="0" collapsed="false"/>
    <row r="24435" customFormat="false" ht="15" hidden="false" customHeight="true" outlineLevel="0" collapsed="false"/>
    <row r="24436" customFormat="false" ht="15" hidden="false" customHeight="true" outlineLevel="0" collapsed="false"/>
    <row r="24437" customFormat="false" ht="15" hidden="false" customHeight="true" outlineLevel="0" collapsed="false"/>
    <row r="24438" customFormat="false" ht="15" hidden="false" customHeight="true" outlineLevel="0" collapsed="false"/>
    <row r="24439" customFormat="false" ht="15" hidden="false" customHeight="true" outlineLevel="0" collapsed="false"/>
    <row r="24440" customFormat="false" ht="15" hidden="false" customHeight="true" outlineLevel="0" collapsed="false"/>
    <row r="24441" customFormat="false" ht="15" hidden="false" customHeight="true" outlineLevel="0" collapsed="false"/>
    <row r="24442" customFormat="false" ht="15" hidden="false" customHeight="true" outlineLevel="0" collapsed="false"/>
    <row r="24443" customFormat="false" ht="15" hidden="false" customHeight="true" outlineLevel="0" collapsed="false"/>
    <row r="24444" customFormat="false" ht="15" hidden="false" customHeight="true" outlineLevel="0" collapsed="false"/>
    <row r="24445" customFormat="false" ht="15" hidden="false" customHeight="true" outlineLevel="0" collapsed="false"/>
    <row r="24446" customFormat="false" ht="15" hidden="false" customHeight="true" outlineLevel="0" collapsed="false"/>
    <row r="24447" customFormat="false" ht="15" hidden="false" customHeight="true" outlineLevel="0" collapsed="false"/>
    <row r="24448" customFormat="false" ht="15" hidden="false" customHeight="true" outlineLevel="0" collapsed="false"/>
    <row r="24449" customFormat="false" ht="15" hidden="false" customHeight="true" outlineLevel="0" collapsed="false"/>
    <row r="24450" customFormat="false" ht="15" hidden="false" customHeight="true" outlineLevel="0" collapsed="false"/>
    <row r="24451" customFormat="false" ht="15" hidden="false" customHeight="true" outlineLevel="0" collapsed="false"/>
    <row r="24452" customFormat="false" ht="15" hidden="false" customHeight="true" outlineLevel="0" collapsed="false"/>
    <row r="24453" customFormat="false" ht="15" hidden="false" customHeight="true" outlineLevel="0" collapsed="false"/>
    <row r="24454" customFormat="false" ht="15" hidden="false" customHeight="true" outlineLevel="0" collapsed="false"/>
    <row r="24455" customFormat="false" ht="15" hidden="false" customHeight="true" outlineLevel="0" collapsed="false"/>
    <row r="24456" customFormat="false" ht="15" hidden="false" customHeight="true" outlineLevel="0" collapsed="false"/>
    <row r="24457" customFormat="false" ht="15" hidden="false" customHeight="true" outlineLevel="0" collapsed="false"/>
    <row r="24458" customFormat="false" ht="15" hidden="false" customHeight="true" outlineLevel="0" collapsed="false"/>
    <row r="24459" customFormat="false" ht="15" hidden="false" customHeight="true" outlineLevel="0" collapsed="false"/>
    <row r="24460" customFormat="false" ht="15" hidden="false" customHeight="true" outlineLevel="0" collapsed="false"/>
    <row r="24461" customFormat="false" ht="15" hidden="false" customHeight="true" outlineLevel="0" collapsed="false"/>
    <row r="24462" customFormat="false" ht="15" hidden="false" customHeight="true" outlineLevel="0" collapsed="false"/>
    <row r="24463" customFormat="false" ht="15" hidden="false" customHeight="true" outlineLevel="0" collapsed="false"/>
    <row r="24464" customFormat="false" ht="15" hidden="false" customHeight="true" outlineLevel="0" collapsed="false"/>
    <row r="24465" customFormat="false" ht="15" hidden="false" customHeight="true" outlineLevel="0" collapsed="false"/>
    <row r="24466" customFormat="false" ht="15" hidden="false" customHeight="true" outlineLevel="0" collapsed="false"/>
    <row r="24467" customFormat="false" ht="15" hidden="false" customHeight="true" outlineLevel="0" collapsed="false"/>
    <row r="24468" customFormat="false" ht="15" hidden="false" customHeight="true" outlineLevel="0" collapsed="false"/>
    <row r="24469" customFormat="false" ht="15" hidden="false" customHeight="true" outlineLevel="0" collapsed="false"/>
    <row r="24470" customFormat="false" ht="15" hidden="false" customHeight="true" outlineLevel="0" collapsed="false"/>
    <row r="24471" customFormat="false" ht="15" hidden="false" customHeight="true" outlineLevel="0" collapsed="false"/>
    <row r="24472" customFormat="false" ht="15" hidden="false" customHeight="true" outlineLevel="0" collapsed="false"/>
    <row r="24473" customFormat="false" ht="15" hidden="false" customHeight="true" outlineLevel="0" collapsed="false"/>
    <row r="24474" customFormat="false" ht="15" hidden="false" customHeight="true" outlineLevel="0" collapsed="false"/>
    <row r="24475" customFormat="false" ht="15" hidden="false" customHeight="true" outlineLevel="0" collapsed="false"/>
    <row r="24476" customFormat="false" ht="15" hidden="false" customHeight="true" outlineLevel="0" collapsed="false"/>
    <row r="24477" customFormat="false" ht="15" hidden="false" customHeight="true" outlineLevel="0" collapsed="false"/>
    <row r="24478" customFormat="false" ht="15" hidden="false" customHeight="true" outlineLevel="0" collapsed="false"/>
    <row r="24479" customFormat="false" ht="15" hidden="false" customHeight="true" outlineLevel="0" collapsed="false"/>
    <row r="24480" customFormat="false" ht="15" hidden="false" customHeight="true" outlineLevel="0" collapsed="false"/>
    <row r="24481" customFormat="false" ht="15" hidden="false" customHeight="true" outlineLevel="0" collapsed="false"/>
    <row r="24482" customFormat="false" ht="15" hidden="false" customHeight="true" outlineLevel="0" collapsed="false"/>
    <row r="24483" customFormat="false" ht="15" hidden="false" customHeight="true" outlineLevel="0" collapsed="false"/>
    <row r="24484" customFormat="false" ht="15" hidden="false" customHeight="true" outlineLevel="0" collapsed="false"/>
    <row r="24485" customFormat="false" ht="15" hidden="false" customHeight="true" outlineLevel="0" collapsed="false"/>
    <row r="24486" customFormat="false" ht="15" hidden="false" customHeight="true" outlineLevel="0" collapsed="false"/>
    <row r="24487" customFormat="false" ht="15" hidden="false" customHeight="true" outlineLevel="0" collapsed="false"/>
    <row r="24488" customFormat="false" ht="15" hidden="false" customHeight="true" outlineLevel="0" collapsed="false"/>
    <row r="24489" customFormat="false" ht="15" hidden="false" customHeight="true" outlineLevel="0" collapsed="false"/>
    <row r="24490" customFormat="false" ht="15" hidden="false" customHeight="true" outlineLevel="0" collapsed="false"/>
    <row r="24491" customFormat="false" ht="15" hidden="false" customHeight="true" outlineLevel="0" collapsed="false"/>
    <row r="24492" customFormat="false" ht="15" hidden="false" customHeight="true" outlineLevel="0" collapsed="false"/>
    <row r="24493" customFormat="false" ht="15" hidden="false" customHeight="true" outlineLevel="0" collapsed="false"/>
    <row r="24494" customFormat="false" ht="15" hidden="false" customHeight="true" outlineLevel="0" collapsed="false"/>
    <row r="24495" customFormat="false" ht="15" hidden="false" customHeight="true" outlineLevel="0" collapsed="false"/>
    <row r="24496" customFormat="false" ht="15" hidden="false" customHeight="true" outlineLevel="0" collapsed="false"/>
    <row r="24497" customFormat="false" ht="15" hidden="false" customHeight="true" outlineLevel="0" collapsed="false"/>
    <row r="24498" customFormat="false" ht="15" hidden="false" customHeight="true" outlineLevel="0" collapsed="false"/>
    <row r="24499" customFormat="false" ht="15" hidden="false" customHeight="true" outlineLevel="0" collapsed="false"/>
    <row r="24500" customFormat="false" ht="15" hidden="false" customHeight="true" outlineLevel="0" collapsed="false"/>
    <row r="24501" customFormat="false" ht="15" hidden="false" customHeight="true" outlineLevel="0" collapsed="false"/>
    <row r="24502" customFormat="false" ht="15" hidden="false" customHeight="true" outlineLevel="0" collapsed="false"/>
    <row r="24503" customFormat="false" ht="15" hidden="false" customHeight="true" outlineLevel="0" collapsed="false"/>
    <row r="24504" customFormat="false" ht="15" hidden="false" customHeight="true" outlineLevel="0" collapsed="false"/>
    <row r="24505" customFormat="false" ht="15" hidden="false" customHeight="true" outlineLevel="0" collapsed="false"/>
    <row r="24506" customFormat="false" ht="15" hidden="false" customHeight="true" outlineLevel="0" collapsed="false"/>
    <row r="24507" customFormat="false" ht="15" hidden="false" customHeight="true" outlineLevel="0" collapsed="false"/>
    <row r="24508" customFormat="false" ht="15" hidden="false" customHeight="true" outlineLevel="0" collapsed="false"/>
    <row r="24509" customFormat="false" ht="15" hidden="false" customHeight="true" outlineLevel="0" collapsed="false"/>
    <row r="24510" customFormat="false" ht="15" hidden="false" customHeight="true" outlineLevel="0" collapsed="false"/>
    <row r="24511" customFormat="false" ht="15" hidden="false" customHeight="true" outlineLevel="0" collapsed="false"/>
    <row r="24512" customFormat="false" ht="15" hidden="false" customHeight="true" outlineLevel="0" collapsed="false"/>
    <row r="24513" customFormat="false" ht="15" hidden="false" customHeight="true" outlineLevel="0" collapsed="false"/>
    <row r="24514" customFormat="false" ht="15" hidden="false" customHeight="true" outlineLevel="0" collapsed="false"/>
    <row r="24515" customFormat="false" ht="15" hidden="false" customHeight="true" outlineLevel="0" collapsed="false"/>
    <row r="24516" customFormat="false" ht="15" hidden="false" customHeight="true" outlineLevel="0" collapsed="false"/>
    <row r="24517" customFormat="false" ht="15" hidden="false" customHeight="true" outlineLevel="0" collapsed="false"/>
    <row r="24518" customFormat="false" ht="15" hidden="false" customHeight="true" outlineLevel="0" collapsed="false"/>
    <row r="24519" customFormat="false" ht="15" hidden="false" customHeight="true" outlineLevel="0" collapsed="false"/>
    <row r="24520" customFormat="false" ht="15" hidden="false" customHeight="true" outlineLevel="0" collapsed="false"/>
    <row r="24521" customFormat="false" ht="15" hidden="false" customHeight="true" outlineLevel="0" collapsed="false"/>
    <row r="24522" customFormat="false" ht="15" hidden="false" customHeight="true" outlineLevel="0" collapsed="false"/>
    <row r="24523" customFormat="false" ht="15" hidden="false" customHeight="true" outlineLevel="0" collapsed="false"/>
    <row r="24524" customFormat="false" ht="15" hidden="false" customHeight="true" outlineLevel="0" collapsed="false"/>
    <row r="24525" customFormat="false" ht="15" hidden="false" customHeight="true" outlineLevel="0" collapsed="false"/>
    <row r="24526" customFormat="false" ht="15" hidden="false" customHeight="true" outlineLevel="0" collapsed="false"/>
    <row r="24527" customFormat="false" ht="15" hidden="false" customHeight="true" outlineLevel="0" collapsed="false"/>
    <row r="24528" customFormat="false" ht="15" hidden="false" customHeight="true" outlineLevel="0" collapsed="false"/>
    <row r="24529" customFormat="false" ht="15" hidden="false" customHeight="true" outlineLevel="0" collapsed="false"/>
    <row r="24530" customFormat="false" ht="15" hidden="false" customHeight="true" outlineLevel="0" collapsed="false"/>
    <row r="24531" customFormat="false" ht="15" hidden="false" customHeight="true" outlineLevel="0" collapsed="false"/>
    <row r="24532" customFormat="false" ht="15" hidden="false" customHeight="true" outlineLevel="0" collapsed="false"/>
    <row r="24533" customFormat="false" ht="15" hidden="false" customHeight="true" outlineLevel="0" collapsed="false"/>
    <row r="24534" customFormat="false" ht="15" hidden="false" customHeight="true" outlineLevel="0" collapsed="false"/>
    <row r="24535" customFormat="false" ht="15" hidden="false" customHeight="true" outlineLevel="0" collapsed="false"/>
    <row r="24536" customFormat="false" ht="15" hidden="false" customHeight="true" outlineLevel="0" collapsed="false"/>
    <row r="24537" customFormat="false" ht="15" hidden="false" customHeight="true" outlineLevel="0" collapsed="false"/>
    <row r="24538" customFormat="false" ht="15" hidden="false" customHeight="true" outlineLevel="0" collapsed="false"/>
    <row r="24539" customFormat="false" ht="15" hidden="false" customHeight="true" outlineLevel="0" collapsed="false"/>
    <row r="24540" customFormat="false" ht="15" hidden="false" customHeight="true" outlineLevel="0" collapsed="false"/>
    <row r="24541" customFormat="false" ht="15" hidden="false" customHeight="true" outlineLevel="0" collapsed="false"/>
    <row r="24542" customFormat="false" ht="15" hidden="false" customHeight="true" outlineLevel="0" collapsed="false"/>
    <row r="24543" customFormat="false" ht="15" hidden="false" customHeight="true" outlineLevel="0" collapsed="false"/>
    <row r="24544" customFormat="false" ht="15" hidden="false" customHeight="true" outlineLevel="0" collapsed="false"/>
    <row r="24545" customFormat="false" ht="15" hidden="false" customHeight="true" outlineLevel="0" collapsed="false"/>
    <row r="24546" customFormat="false" ht="15" hidden="false" customHeight="true" outlineLevel="0" collapsed="false"/>
    <row r="24547" customFormat="false" ht="15" hidden="false" customHeight="true" outlineLevel="0" collapsed="false"/>
    <row r="24548" customFormat="false" ht="15" hidden="false" customHeight="true" outlineLevel="0" collapsed="false"/>
    <row r="24549" customFormat="false" ht="15" hidden="false" customHeight="true" outlineLevel="0" collapsed="false"/>
    <row r="24550" customFormat="false" ht="15" hidden="false" customHeight="true" outlineLevel="0" collapsed="false"/>
    <row r="24551" customFormat="false" ht="15" hidden="false" customHeight="true" outlineLevel="0" collapsed="false"/>
    <row r="24552" customFormat="false" ht="15" hidden="false" customHeight="true" outlineLevel="0" collapsed="false"/>
    <row r="24553" customFormat="false" ht="15" hidden="false" customHeight="true" outlineLevel="0" collapsed="false"/>
    <row r="24554" customFormat="false" ht="15" hidden="false" customHeight="true" outlineLevel="0" collapsed="false"/>
    <row r="24555" customFormat="false" ht="15" hidden="false" customHeight="true" outlineLevel="0" collapsed="false"/>
    <row r="24556" customFormat="false" ht="15" hidden="false" customHeight="true" outlineLevel="0" collapsed="false"/>
    <row r="24557" customFormat="false" ht="15" hidden="false" customHeight="true" outlineLevel="0" collapsed="false"/>
    <row r="24558" customFormat="false" ht="15" hidden="false" customHeight="true" outlineLevel="0" collapsed="false"/>
    <row r="24559" customFormat="false" ht="15" hidden="false" customHeight="true" outlineLevel="0" collapsed="false"/>
    <row r="24560" customFormat="false" ht="15" hidden="false" customHeight="true" outlineLevel="0" collapsed="false"/>
    <row r="24561" customFormat="false" ht="15" hidden="false" customHeight="true" outlineLevel="0" collapsed="false"/>
    <row r="24562" customFormat="false" ht="15" hidden="false" customHeight="true" outlineLevel="0" collapsed="false"/>
    <row r="24563" customFormat="false" ht="15" hidden="false" customHeight="true" outlineLevel="0" collapsed="false"/>
    <row r="24564" customFormat="false" ht="15" hidden="false" customHeight="true" outlineLevel="0" collapsed="false"/>
    <row r="24565" customFormat="false" ht="15" hidden="false" customHeight="true" outlineLevel="0" collapsed="false"/>
    <row r="24566" customFormat="false" ht="15" hidden="false" customHeight="true" outlineLevel="0" collapsed="false"/>
    <row r="24567" customFormat="false" ht="15" hidden="false" customHeight="true" outlineLevel="0" collapsed="false"/>
    <row r="24568" customFormat="false" ht="15" hidden="false" customHeight="true" outlineLevel="0" collapsed="false"/>
    <row r="24569" customFormat="false" ht="15" hidden="false" customHeight="true" outlineLevel="0" collapsed="false"/>
    <row r="24570" customFormat="false" ht="15" hidden="false" customHeight="true" outlineLevel="0" collapsed="false"/>
    <row r="24571" customFormat="false" ht="15" hidden="false" customHeight="true" outlineLevel="0" collapsed="false"/>
    <row r="24572" customFormat="false" ht="15" hidden="false" customHeight="true" outlineLevel="0" collapsed="false"/>
    <row r="24573" customFormat="false" ht="15" hidden="false" customHeight="true" outlineLevel="0" collapsed="false"/>
    <row r="24574" customFormat="false" ht="15" hidden="false" customHeight="true" outlineLevel="0" collapsed="false"/>
    <row r="24575" customFormat="false" ht="15" hidden="false" customHeight="true" outlineLevel="0" collapsed="false"/>
    <row r="24576" customFormat="false" ht="15" hidden="false" customHeight="true" outlineLevel="0" collapsed="false"/>
    <row r="24577" customFormat="false" ht="15" hidden="false" customHeight="true" outlineLevel="0" collapsed="false"/>
    <row r="24578" customFormat="false" ht="15" hidden="false" customHeight="true" outlineLevel="0" collapsed="false"/>
    <row r="24579" customFormat="false" ht="15" hidden="false" customHeight="true" outlineLevel="0" collapsed="false"/>
    <row r="24580" customFormat="false" ht="15" hidden="false" customHeight="true" outlineLevel="0" collapsed="false"/>
    <row r="24581" customFormat="false" ht="15" hidden="false" customHeight="true" outlineLevel="0" collapsed="false"/>
    <row r="24582" customFormat="false" ht="15" hidden="false" customHeight="true" outlineLevel="0" collapsed="false"/>
    <row r="24583" customFormat="false" ht="15" hidden="false" customHeight="true" outlineLevel="0" collapsed="false"/>
    <row r="24584" customFormat="false" ht="15" hidden="false" customHeight="true" outlineLevel="0" collapsed="false"/>
    <row r="24585" customFormat="false" ht="15" hidden="false" customHeight="true" outlineLevel="0" collapsed="false"/>
    <row r="24586" customFormat="false" ht="15" hidden="false" customHeight="true" outlineLevel="0" collapsed="false"/>
    <row r="24587" customFormat="false" ht="15" hidden="false" customHeight="true" outlineLevel="0" collapsed="false"/>
    <row r="24588" customFormat="false" ht="15" hidden="false" customHeight="true" outlineLevel="0" collapsed="false"/>
    <row r="24589" customFormat="false" ht="15" hidden="false" customHeight="true" outlineLevel="0" collapsed="false"/>
    <row r="24590" customFormat="false" ht="15" hidden="false" customHeight="true" outlineLevel="0" collapsed="false"/>
    <row r="24591" customFormat="false" ht="15" hidden="false" customHeight="true" outlineLevel="0" collapsed="false"/>
    <row r="24592" customFormat="false" ht="15" hidden="false" customHeight="true" outlineLevel="0" collapsed="false"/>
    <row r="24593" customFormat="false" ht="15" hidden="false" customHeight="true" outlineLevel="0" collapsed="false"/>
    <row r="24594" customFormat="false" ht="15" hidden="false" customHeight="true" outlineLevel="0" collapsed="false"/>
    <row r="24595" customFormat="false" ht="15" hidden="false" customHeight="true" outlineLevel="0" collapsed="false"/>
    <row r="24596" customFormat="false" ht="15" hidden="false" customHeight="true" outlineLevel="0" collapsed="false"/>
    <row r="24597" customFormat="false" ht="15" hidden="false" customHeight="true" outlineLevel="0" collapsed="false"/>
    <row r="24598" customFormat="false" ht="15" hidden="false" customHeight="true" outlineLevel="0" collapsed="false"/>
    <row r="24599" customFormat="false" ht="15" hidden="false" customHeight="true" outlineLevel="0" collapsed="false"/>
    <row r="24600" customFormat="false" ht="15" hidden="false" customHeight="true" outlineLevel="0" collapsed="false"/>
    <row r="24601" customFormat="false" ht="15" hidden="false" customHeight="true" outlineLevel="0" collapsed="false"/>
    <row r="24602" customFormat="false" ht="15" hidden="false" customHeight="true" outlineLevel="0" collapsed="false"/>
    <row r="24603" customFormat="false" ht="15" hidden="false" customHeight="true" outlineLevel="0" collapsed="false"/>
    <row r="24604" customFormat="false" ht="15" hidden="false" customHeight="true" outlineLevel="0" collapsed="false"/>
    <row r="24605" customFormat="false" ht="15" hidden="false" customHeight="true" outlineLevel="0" collapsed="false"/>
    <row r="24606" customFormat="false" ht="15" hidden="false" customHeight="true" outlineLevel="0" collapsed="false"/>
    <row r="24607" customFormat="false" ht="15" hidden="false" customHeight="true" outlineLevel="0" collapsed="false"/>
    <row r="24608" customFormat="false" ht="15" hidden="false" customHeight="true" outlineLevel="0" collapsed="false"/>
    <row r="24609" customFormat="false" ht="15" hidden="false" customHeight="true" outlineLevel="0" collapsed="false"/>
    <row r="24610" customFormat="false" ht="15" hidden="false" customHeight="true" outlineLevel="0" collapsed="false"/>
    <row r="24611" customFormat="false" ht="15" hidden="false" customHeight="true" outlineLevel="0" collapsed="false"/>
    <row r="24612" customFormat="false" ht="15" hidden="false" customHeight="true" outlineLevel="0" collapsed="false"/>
    <row r="24613" customFormat="false" ht="15" hidden="false" customHeight="true" outlineLevel="0" collapsed="false"/>
    <row r="24614" customFormat="false" ht="15" hidden="false" customHeight="true" outlineLevel="0" collapsed="false"/>
    <row r="24615" customFormat="false" ht="15" hidden="false" customHeight="true" outlineLevel="0" collapsed="false"/>
    <row r="24616" customFormat="false" ht="15" hidden="false" customHeight="true" outlineLevel="0" collapsed="false"/>
    <row r="24617" customFormat="false" ht="15" hidden="false" customHeight="true" outlineLevel="0" collapsed="false"/>
    <row r="24618" customFormat="false" ht="15" hidden="false" customHeight="true" outlineLevel="0" collapsed="false"/>
    <row r="24619" customFormat="false" ht="15" hidden="false" customHeight="true" outlineLevel="0" collapsed="false"/>
    <row r="24620" customFormat="false" ht="15" hidden="false" customHeight="true" outlineLevel="0" collapsed="false"/>
    <row r="24621" customFormat="false" ht="15" hidden="false" customHeight="true" outlineLevel="0" collapsed="false"/>
    <row r="24622" customFormat="false" ht="15" hidden="false" customHeight="true" outlineLevel="0" collapsed="false"/>
    <row r="24623" customFormat="false" ht="15" hidden="false" customHeight="true" outlineLevel="0" collapsed="false"/>
    <row r="24624" customFormat="false" ht="15" hidden="false" customHeight="true" outlineLevel="0" collapsed="false"/>
    <row r="24625" customFormat="false" ht="15" hidden="false" customHeight="true" outlineLevel="0" collapsed="false"/>
    <row r="24626" customFormat="false" ht="15" hidden="false" customHeight="true" outlineLevel="0" collapsed="false"/>
    <row r="24627" customFormat="false" ht="15" hidden="false" customHeight="true" outlineLevel="0" collapsed="false"/>
    <row r="24628" customFormat="false" ht="15" hidden="false" customHeight="true" outlineLevel="0" collapsed="false"/>
    <row r="24629" customFormat="false" ht="15" hidden="false" customHeight="true" outlineLevel="0" collapsed="false"/>
    <row r="24630" customFormat="false" ht="15" hidden="false" customHeight="true" outlineLevel="0" collapsed="false"/>
    <row r="24631" customFormat="false" ht="15" hidden="false" customHeight="true" outlineLevel="0" collapsed="false"/>
    <row r="24632" customFormat="false" ht="15" hidden="false" customHeight="true" outlineLevel="0" collapsed="false"/>
    <row r="24633" customFormat="false" ht="15" hidden="false" customHeight="true" outlineLevel="0" collapsed="false"/>
    <row r="24634" customFormat="false" ht="15" hidden="false" customHeight="true" outlineLevel="0" collapsed="false"/>
    <row r="24635" customFormat="false" ht="15" hidden="false" customHeight="true" outlineLevel="0" collapsed="false"/>
    <row r="24636" customFormat="false" ht="15" hidden="false" customHeight="true" outlineLevel="0" collapsed="false"/>
    <row r="24637" customFormat="false" ht="15" hidden="false" customHeight="true" outlineLevel="0" collapsed="false"/>
    <row r="24638" customFormat="false" ht="15" hidden="false" customHeight="true" outlineLevel="0" collapsed="false"/>
    <row r="24639" customFormat="false" ht="15" hidden="false" customHeight="true" outlineLevel="0" collapsed="false"/>
    <row r="24640" customFormat="false" ht="15" hidden="false" customHeight="true" outlineLevel="0" collapsed="false"/>
    <row r="24641" customFormat="false" ht="15" hidden="false" customHeight="true" outlineLevel="0" collapsed="false"/>
    <row r="24642" customFormat="false" ht="15" hidden="false" customHeight="true" outlineLevel="0" collapsed="false"/>
    <row r="24643" customFormat="false" ht="15" hidden="false" customHeight="true" outlineLevel="0" collapsed="false"/>
    <row r="24644" customFormat="false" ht="15" hidden="false" customHeight="true" outlineLevel="0" collapsed="false"/>
    <row r="24645" customFormat="false" ht="15" hidden="false" customHeight="true" outlineLevel="0" collapsed="false"/>
    <row r="24646" customFormat="false" ht="15" hidden="false" customHeight="true" outlineLevel="0" collapsed="false"/>
    <row r="24647" customFormat="false" ht="15" hidden="false" customHeight="true" outlineLevel="0" collapsed="false"/>
    <row r="24648" customFormat="false" ht="15" hidden="false" customHeight="true" outlineLevel="0" collapsed="false"/>
    <row r="24649" customFormat="false" ht="15" hidden="false" customHeight="true" outlineLevel="0" collapsed="false"/>
    <row r="24650" customFormat="false" ht="15" hidden="false" customHeight="true" outlineLevel="0" collapsed="false"/>
    <row r="24651" customFormat="false" ht="15" hidden="false" customHeight="true" outlineLevel="0" collapsed="false"/>
    <row r="24652" customFormat="false" ht="15" hidden="false" customHeight="true" outlineLevel="0" collapsed="false"/>
    <row r="24653" customFormat="false" ht="15" hidden="false" customHeight="true" outlineLevel="0" collapsed="false"/>
    <row r="24654" customFormat="false" ht="15" hidden="false" customHeight="true" outlineLevel="0" collapsed="false"/>
    <row r="24655" customFormat="false" ht="15" hidden="false" customHeight="true" outlineLevel="0" collapsed="false"/>
    <row r="24656" customFormat="false" ht="15" hidden="false" customHeight="true" outlineLevel="0" collapsed="false"/>
    <row r="24657" customFormat="false" ht="15" hidden="false" customHeight="true" outlineLevel="0" collapsed="false"/>
    <row r="24658" customFormat="false" ht="15" hidden="false" customHeight="true" outlineLevel="0" collapsed="false"/>
    <row r="24659" customFormat="false" ht="15" hidden="false" customHeight="true" outlineLevel="0" collapsed="false"/>
    <row r="24660" customFormat="false" ht="15" hidden="false" customHeight="true" outlineLevel="0" collapsed="false"/>
    <row r="24661" customFormat="false" ht="15" hidden="false" customHeight="true" outlineLevel="0" collapsed="false"/>
    <row r="24662" customFormat="false" ht="15" hidden="false" customHeight="true" outlineLevel="0" collapsed="false"/>
    <row r="24663" customFormat="false" ht="15" hidden="false" customHeight="true" outlineLevel="0" collapsed="false"/>
    <row r="24664" customFormat="false" ht="15" hidden="false" customHeight="true" outlineLevel="0" collapsed="false"/>
    <row r="24665" customFormat="false" ht="15" hidden="false" customHeight="true" outlineLevel="0" collapsed="false"/>
    <row r="24666" customFormat="false" ht="15" hidden="false" customHeight="true" outlineLevel="0" collapsed="false"/>
    <row r="24667" customFormat="false" ht="15" hidden="false" customHeight="true" outlineLevel="0" collapsed="false"/>
    <row r="24668" customFormat="false" ht="15" hidden="false" customHeight="true" outlineLevel="0" collapsed="false"/>
    <row r="24669" customFormat="false" ht="15" hidden="false" customHeight="true" outlineLevel="0" collapsed="false"/>
    <row r="24670" customFormat="false" ht="15" hidden="false" customHeight="true" outlineLevel="0" collapsed="false"/>
    <row r="24671" customFormat="false" ht="15" hidden="false" customHeight="true" outlineLevel="0" collapsed="false"/>
    <row r="24672" customFormat="false" ht="15" hidden="false" customHeight="true" outlineLevel="0" collapsed="false"/>
    <row r="24673" customFormat="false" ht="15" hidden="false" customHeight="true" outlineLevel="0" collapsed="false"/>
    <row r="24674" customFormat="false" ht="15" hidden="false" customHeight="true" outlineLevel="0" collapsed="false"/>
    <row r="24675" customFormat="false" ht="15" hidden="false" customHeight="true" outlineLevel="0" collapsed="false"/>
    <row r="24676" customFormat="false" ht="15" hidden="false" customHeight="true" outlineLevel="0" collapsed="false"/>
    <row r="24677" customFormat="false" ht="15" hidden="false" customHeight="true" outlineLevel="0" collapsed="false"/>
    <row r="24678" customFormat="false" ht="15" hidden="false" customHeight="true" outlineLevel="0" collapsed="false"/>
    <row r="24679" customFormat="false" ht="15" hidden="false" customHeight="true" outlineLevel="0" collapsed="false"/>
    <row r="24680" customFormat="false" ht="15" hidden="false" customHeight="true" outlineLevel="0" collapsed="false"/>
    <row r="24681" customFormat="false" ht="15" hidden="false" customHeight="true" outlineLevel="0" collapsed="false"/>
    <row r="24682" customFormat="false" ht="15" hidden="false" customHeight="true" outlineLevel="0" collapsed="false"/>
    <row r="24683" customFormat="false" ht="15" hidden="false" customHeight="true" outlineLevel="0" collapsed="false"/>
    <row r="24684" customFormat="false" ht="15" hidden="false" customHeight="true" outlineLevel="0" collapsed="false"/>
    <row r="24685" customFormat="false" ht="15" hidden="false" customHeight="true" outlineLevel="0" collapsed="false"/>
    <row r="24686" customFormat="false" ht="15" hidden="false" customHeight="true" outlineLevel="0" collapsed="false"/>
    <row r="24687" customFormat="false" ht="15" hidden="false" customHeight="true" outlineLevel="0" collapsed="false"/>
    <row r="24688" customFormat="false" ht="15" hidden="false" customHeight="true" outlineLevel="0" collapsed="false"/>
    <row r="24689" customFormat="false" ht="15" hidden="false" customHeight="true" outlineLevel="0" collapsed="false"/>
    <row r="24690" customFormat="false" ht="15" hidden="false" customHeight="true" outlineLevel="0" collapsed="false"/>
    <row r="24691" customFormat="false" ht="15" hidden="false" customHeight="true" outlineLevel="0" collapsed="false"/>
    <row r="24692" customFormat="false" ht="15" hidden="false" customHeight="true" outlineLevel="0" collapsed="false"/>
    <row r="24693" customFormat="false" ht="15" hidden="false" customHeight="true" outlineLevel="0" collapsed="false"/>
    <row r="24694" customFormat="false" ht="15" hidden="false" customHeight="true" outlineLevel="0" collapsed="false"/>
    <row r="24695" customFormat="false" ht="15" hidden="false" customHeight="true" outlineLevel="0" collapsed="false"/>
    <row r="24696" customFormat="false" ht="15" hidden="false" customHeight="true" outlineLevel="0" collapsed="false"/>
    <row r="24697" customFormat="false" ht="15" hidden="false" customHeight="true" outlineLevel="0" collapsed="false"/>
    <row r="24698" customFormat="false" ht="15" hidden="false" customHeight="true" outlineLevel="0" collapsed="false"/>
    <row r="24699" customFormat="false" ht="15" hidden="false" customHeight="true" outlineLevel="0" collapsed="false"/>
    <row r="24700" customFormat="false" ht="15" hidden="false" customHeight="true" outlineLevel="0" collapsed="false"/>
    <row r="24701" customFormat="false" ht="15" hidden="false" customHeight="true" outlineLevel="0" collapsed="false"/>
    <row r="24702" customFormat="false" ht="15" hidden="false" customHeight="true" outlineLevel="0" collapsed="false"/>
    <row r="24703" customFormat="false" ht="15" hidden="false" customHeight="true" outlineLevel="0" collapsed="false"/>
    <row r="24704" customFormat="false" ht="15" hidden="false" customHeight="true" outlineLevel="0" collapsed="false"/>
    <row r="24705" customFormat="false" ht="15" hidden="false" customHeight="true" outlineLevel="0" collapsed="false"/>
    <row r="24706" customFormat="false" ht="15" hidden="false" customHeight="true" outlineLevel="0" collapsed="false"/>
    <row r="24707" customFormat="false" ht="15" hidden="false" customHeight="true" outlineLevel="0" collapsed="false"/>
    <row r="24708" customFormat="false" ht="15" hidden="false" customHeight="true" outlineLevel="0" collapsed="false"/>
    <row r="24709" customFormat="false" ht="15" hidden="false" customHeight="true" outlineLevel="0" collapsed="false"/>
    <row r="24710" customFormat="false" ht="15" hidden="false" customHeight="true" outlineLevel="0" collapsed="false"/>
    <row r="24711" customFormat="false" ht="15" hidden="false" customHeight="true" outlineLevel="0" collapsed="false"/>
    <row r="24712" customFormat="false" ht="15" hidden="false" customHeight="true" outlineLevel="0" collapsed="false"/>
    <row r="24713" customFormat="false" ht="15" hidden="false" customHeight="true" outlineLevel="0" collapsed="false"/>
    <row r="24714" customFormat="false" ht="15" hidden="false" customHeight="true" outlineLevel="0" collapsed="false"/>
    <row r="24715" customFormat="false" ht="15" hidden="false" customHeight="true" outlineLevel="0" collapsed="false"/>
    <row r="24716" customFormat="false" ht="15" hidden="false" customHeight="true" outlineLevel="0" collapsed="false"/>
    <row r="24717" customFormat="false" ht="15" hidden="false" customHeight="true" outlineLevel="0" collapsed="false"/>
    <row r="24718" customFormat="false" ht="15" hidden="false" customHeight="true" outlineLevel="0" collapsed="false"/>
    <row r="24719" customFormat="false" ht="15" hidden="false" customHeight="true" outlineLevel="0" collapsed="false"/>
    <row r="24720" customFormat="false" ht="15" hidden="false" customHeight="true" outlineLevel="0" collapsed="false"/>
    <row r="24721" customFormat="false" ht="15" hidden="false" customHeight="true" outlineLevel="0" collapsed="false"/>
    <row r="24722" customFormat="false" ht="15" hidden="false" customHeight="true" outlineLevel="0" collapsed="false"/>
    <row r="24723" customFormat="false" ht="15" hidden="false" customHeight="true" outlineLevel="0" collapsed="false"/>
    <row r="24724" customFormat="false" ht="15" hidden="false" customHeight="true" outlineLevel="0" collapsed="false"/>
    <row r="24725" customFormat="false" ht="15" hidden="false" customHeight="true" outlineLevel="0" collapsed="false"/>
    <row r="24726" customFormat="false" ht="15" hidden="false" customHeight="true" outlineLevel="0" collapsed="false"/>
    <row r="24727" customFormat="false" ht="15" hidden="false" customHeight="true" outlineLevel="0" collapsed="false"/>
    <row r="24728" customFormat="false" ht="15" hidden="false" customHeight="true" outlineLevel="0" collapsed="false"/>
    <row r="24729" customFormat="false" ht="15" hidden="false" customHeight="true" outlineLevel="0" collapsed="false"/>
    <row r="24730" customFormat="false" ht="15" hidden="false" customHeight="true" outlineLevel="0" collapsed="false"/>
    <row r="24731" customFormat="false" ht="15" hidden="false" customHeight="true" outlineLevel="0" collapsed="false"/>
    <row r="24732" customFormat="false" ht="15" hidden="false" customHeight="true" outlineLevel="0" collapsed="false"/>
    <row r="24733" customFormat="false" ht="15" hidden="false" customHeight="true" outlineLevel="0" collapsed="false"/>
    <row r="24734" customFormat="false" ht="15" hidden="false" customHeight="true" outlineLevel="0" collapsed="false"/>
    <row r="24735" customFormat="false" ht="15" hidden="false" customHeight="true" outlineLevel="0" collapsed="false"/>
    <row r="24736" customFormat="false" ht="15" hidden="false" customHeight="true" outlineLevel="0" collapsed="false"/>
    <row r="24737" customFormat="false" ht="15" hidden="false" customHeight="true" outlineLevel="0" collapsed="false"/>
    <row r="24738" customFormat="false" ht="15" hidden="false" customHeight="true" outlineLevel="0" collapsed="false"/>
    <row r="24739" customFormat="false" ht="15" hidden="false" customHeight="true" outlineLevel="0" collapsed="false"/>
    <row r="24740" customFormat="false" ht="15" hidden="false" customHeight="true" outlineLevel="0" collapsed="false"/>
    <row r="24741" customFormat="false" ht="15" hidden="false" customHeight="true" outlineLevel="0" collapsed="false"/>
    <row r="24742" customFormat="false" ht="15" hidden="false" customHeight="true" outlineLevel="0" collapsed="false"/>
    <row r="24743" customFormat="false" ht="15" hidden="false" customHeight="true" outlineLevel="0" collapsed="false"/>
    <row r="24744" customFormat="false" ht="15" hidden="false" customHeight="true" outlineLevel="0" collapsed="false"/>
    <row r="24745" customFormat="false" ht="15" hidden="false" customHeight="true" outlineLevel="0" collapsed="false"/>
    <row r="24746" customFormat="false" ht="15" hidden="false" customHeight="true" outlineLevel="0" collapsed="false"/>
    <row r="24747" customFormat="false" ht="15" hidden="false" customHeight="true" outlineLevel="0" collapsed="false"/>
    <row r="24748" customFormat="false" ht="15" hidden="false" customHeight="true" outlineLevel="0" collapsed="false"/>
    <row r="24749" customFormat="false" ht="15" hidden="false" customHeight="true" outlineLevel="0" collapsed="false"/>
    <row r="24750" customFormat="false" ht="15" hidden="false" customHeight="true" outlineLevel="0" collapsed="false"/>
    <row r="24751" customFormat="false" ht="15" hidden="false" customHeight="true" outlineLevel="0" collapsed="false"/>
    <row r="24752" customFormat="false" ht="15" hidden="false" customHeight="true" outlineLevel="0" collapsed="false"/>
    <row r="24753" customFormat="false" ht="15" hidden="false" customHeight="true" outlineLevel="0" collapsed="false"/>
    <row r="24754" customFormat="false" ht="15" hidden="false" customHeight="true" outlineLevel="0" collapsed="false"/>
    <row r="24755" customFormat="false" ht="15" hidden="false" customHeight="true" outlineLevel="0" collapsed="false"/>
    <row r="24756" customFormat="false" ht="15" hidden="false" customHeight="true" outlineLevel="0" collapsed="false"/>
    <row r="24757" customFormat="false" ht="15" hidden="false" customHeight="true" outlineLevel="0" collapsed="false"/>
    <row r="24758" customFormat="false" ht="15" hidden="false" customHeight="true" outlineLevel="0" collapsed="false"/>
    <row r="24759" customFormat="false" ht="15" hidden="false" customHeight="true" outlineLevel="0" collapsed="false"/>
    <row r="24760" customFormat="false" ht="15" hidden="false" customHeight="true" outlineLevel="0" collapsed="false"/>
    <row r="24761" customFormat="false" ht="15" hidden="false" customHeight="true" outlineLevel="0" collapsed="false"/>
    <row r="24762" customFormat="false" ht="15" hidden="false" customHeight="true" outlineLevel="0" collapsed="false"/>
    <row r="24763" customFormat="false" ht="15" hidden="false" customHeight="true" outlineLevel="0" collapsed="false"/>
    <row r="24764" customFormat="false" ht="15" hidden="false" customHeight="true" outlineLevel="0" collapsed="false"/>
    <row r="24765" customFormat="false" ht="15" hidden="false" customHeight="true" outlineLevel="0" collapsed="false"/>
    <row r="24766" customFormat="false" ht="15" hidden="false" customHeight="true" outlineLevel="0" collapsed="false"/>
    <row r="24767" customFormat="false" ht="15" hidden="false" customHeight="true" outlineLevel="0" collapsed="false"/>
    <row r="24768" customFormat="false" ht="15" hidden="false" customHeight="true" outlineLevel="0" collapsed="false"/>
    <row r="24769" customFormat="false" ht="15" hidden="false" customHeight="true" outlineLevel="0" collapsed="false"/>
    <row r="24770" customFormat="false" ht="15" hidden="false" customHeight="true" outlineLevel="0" collapsed="false"/>
    <row r="24771" customFormat="false" ht="15" hidden="false" customHeight="true" outlineLevel="0" collapsed="false"/>
    <row r="24772" customFormat="false" ht="15" hidden="false" customHeight="true" outlineLevel="0" collapsed="false"/>
    <row r="24773" customFormat="false" ht="15" hidden="false" customHeight="true" outlineLevel="0" collapsed="false"/>
    <row r="24774" customFormat="false" ht="15" hidden="false" customHeight="true" outlineLevel="0" collapsed="false"/>
    <row r="24775" customFormat="false" ht="15" hidden="false" customHeight="true" outlineLevel="0" collapsed="false"/>
    <row r="24776" customFormat="false" ht="15" hidden="false" customHeight="true" outlineLevel="0" collapsed="false"/>
    <row r="24777" customFormat="false" ht="15" hidden="false" customHeight="true" outlineLevel="0" collapsed="false"/>
    <row r="24778" customFormat="false" ht="15" hidden="false" customHeight="true" outlineLevel="0" collapsed="false"/>
    <row r="24779" customFormat="false" ht="15" hidden="false" customHeight="true" outlineLevel="0" collapsed="false"/>
    <row r="24780" customFormat="false" ht="15" hidden="false" customHeight="true" outlineLevel="0" collapsed="false"/>
    <row r="24781" customFormat="false" ht="15" hidden="false" customHeight="true" outlineLevel="0" collapsed="false"/>
    <row r="24782" customFormat="false" ht="15" hidden="false" customHeight="true" outlineLevel="0" collapsed="false"/>
    <row r="24783" customFormat="false" ht="15" hidden="false" customHeight="true" outlineLevel="0" collapsed="false"/>
    <row r="24784" customFormat="false" ht="15" hidden="false" customHeight="true" outlineLevel="0" collapsed="false"/>
    <row r="24785" customFormat="false" ht="15" hidden="false" customHeight="true" outlineLevel="0" collapsed="false"/>
    <row r="24786" customFormat="false" ht="15" hidden="false" customHeight="true" outlineLevel="0" collapsed="false"/>
    <row r="24787" customFormat="false" ht="15" hidden="false" customHeight="true" outlineLevel="0" collapsed="false"/>
    <row r="24788" customFormat="false" ht="15" hidden="false" customHeight="true" outlineLevel="0" collapsed="false"/>
    <row r="24789" customFormat="false" ht="15" hidden="false" customHeight="true" outlineLevel="0" collapsed="false"/>
    <row r="24790" customFormat="false" ht="15" hidden="false" customHeight="true" outlineLevel="0" collapsed="false"/>
    <row r="24791" customFormat="false" ht="15" hidden="false" customHeight="true" outlineLevel="0" collapsed="false"/>
    <row r="24792" customFormat="false" ht="15" hidden="false" customHeight="true" outlineLevel="0" collapsed="false"/>
    <row r="24793" customFormat="false" ht="15" hidden="false" customHeight="true" outlineLevel="0" collapsed="false"/>
    <row r="24794" customFormat="false" ht="15" hidden="false" customHeight="true" outlineLevel="0" collapsed="false"/>
    <row r="24795" customFormat="false" ht="15" hidden="false" customHeight="true" outlineLevel="0" collapsed="false"/>
    <row r="24796" customFormat="false" ht="15" hidden="false" customHeight="true" outlineLevel="0" collapsed="false"/>
    <row r="24797" customFormat="false" ht="15" hidden="false" customHeight="true" outlineLevel="0" collapsed="false"/>
    <row r="24798" customFormat="false" ht="15" hidden="false" customHeight="true" outlineLevel="0" collapsed="false"/>
    <row r="24799" customFormat="false" ht="15" hidden="false" customHeight="true" outlineLevel="0" collapsed="false"/>
    <row r="24800" customFormat="false" ht="15" hidden="false" customHeight="true" outlineLevel="0" collapsed="false"/>
    <row r="24801" customFormat="false" ht="15" hidden="false" customHeight="true" outlineLevel="0" collapsed="false"/>
    <row r="24802" customFormat="false" ht="15" hidden="false" customHeight="true" outlineLevel="0" collapsed="false"/>
    <row r="24803" customFormat="false" ht="15" hidden="false" customHeight="true" outlineLevel="0" collapsed="false"/>
    <row r="24804" customFormat="false" ht="15" hidden="false" customHeight="true" outlineLevel="0" collapsed="false"/>
    <row r="24805" customFormat="false" ht="15" hidden="false" customHeight="true" outlineLevel="0" collapsed="false"/>
    <row r="24806" customFormat="false" ht="15" hidden="false" customHeight="true" outlineLevel="0" collapsed="false"/>
    <row r="24807" customFormat="false" ht="15" hidden="false" customHeight="true" outlineLevel="0" collapsed="false"/>
    <row r="24808" customFormat="false" ht="15" hidden="false" customHeight="true" outlineLevel="0" collapsed="false"/>
    <row r="24809" customFormat="false" ht="15" hidden="false" customHeight="true" outlineLevel="0" collapsed="false"/>
    <row r="24810" customFormat="false" ht="15" hidden="false" customHeight="true" outlineLevel="0" collapsed="false"/>
    <row r="24811" customFormat="false" ht="15" hidden="false" customHeight="true" outlineLevel="0" collapsed="false"/>
    <row r="24812" customFormat="false" ht="15" hidden="false" customHeight="true" outlineLevel="0" collapsed="false"/>
    <row r="24813" customFormat="false" ht="15" hidden="false" customHeight="true" outlineLevel="0" collapsed="false"/>
    <row r="24814" customFormat="false" ht="15" hidden="false" customHeight="true" outlineLevel="0" collapsed="false"/>
    <row r="24815" customFormat="false" ht="15" hidden="false" customHeight="true" outlineLevel="0" collapsed="false"/>
    <row r="24816" customFormat="false" ht="15" hidden="false" customHeight="true" outlineLevel="0" collapsed="false"/>
    <row r="24817" customFormat="false" ht="15" hidden="false" customHeight="true" outlineLevel="0" collapsed="false"/>
    <row r="24818" customFormat="false" ht="15" hidden="false" customHeight="true" outlineLevel="0" collapsed="false"/>
    <row r="24819" customFormat="false" ht="15" hidden="false" customHeight="true" outlineLevel="0" collapsed="false"/>
    <row r="24820" customFormat="false" ht="15" hidden="false" customHeight="true" outlineLevel="0" collapsed="false"/>
    <row r="24821" customFormat="false" ht="15" hidden="false" customHeight="true" outlineLevel="0" collapsed="false"/>
    <row r="24822" customFormat="false" ht="15" hidden="false" customHeight="true" outlineLevel="0" collapsed="false"/>
    <row r="24823" customFormat="false" ht="15" hidden="false" customHeight="true" outlineLevel="0" collapsed="false"/>
    <row r="24824" customFormat="false" ht="15" hidden="false" customHeight="true" outlineLevel="0" collapsed="false"/>
    <row r="24825" customFormat="false" ht="15" hidden="false" customHeight="true" outlineLevel="0" collapsed="false"/>
    <row r="24826" customFormat="false" ht="15" hidden="false" customHeight="true" outlineLevel="0" collapsed="false"/>
    <row r="24827" customFormat="false" ht="15" hidden="false" customHeight="true" outlineLevel="0" collapsed="false"/>
    <row r="24828" customFormat="false" ht="15" hidden="false" customHeight="true" outlineLevel="0" collapsed="false"/>
    <row r="24829" customFormat="false" ht="15" hidden="false" customHeight="true" outlineLevel="0" collapsed="false"/>
    <row r="24830" customFormat="false" ht="15" hidden="false" customHeight="true" outlineLevel="0" collapsed="false"/>
    <row r="24831" customFormat="false" ht="15" hidden="false" customHeight="true" outlineLevel="0" collapsed="false"/>
    <row r="24832" customFormat="false" ht="15" hidden="false" customHeight="true" outlineLevel="0" collapsed="false"/>
    <row r="24833" customFormat="false" ht="15" hidden="false" customHeight="true" outlineLevel="0" collapsed="false"/>
    <row r="24834" customFormat="false" ht="15" hidden="false" customHeight="true" outlineLevel="0" collapsed="false"/>
    <row r="24835" customFormat="false" ht="15" hidden="false" customHeight="true" outlineLevel="0" collapsed="false"/>
    <row r="24836" customFormat="false" ht="15" hidden="false" customHeight="true" outlineLevel="0" collapsed="false"/>
    <row r="24837" customFormat="false" ht="15" hidden="false" customHeight="true" outlineLevel="0" collapsed="false"/>
    <row r="24838" customFormat="false" ht="15" hidden="false" customHeight="true" outlineLevel="0" collapsed="false"/>
    <row r="24839" customFormat="false" ht="15" hidden="false" customHeight="true" outlineLevel="0" collapsed="false"/>
    <row r="24840" customFormat="false" ht="15" hidden="false" customHeight="true" outlineLevel="0" collapsed="false"/>
    <row r="24841" customFormat="false" ht="15" hidden="false" customHeight="true" outlineLevel="0" collapsed="false"/>
    <row r="24842" customFormat="false" ht="15" hidden="false" customHeight="true" outlineLevel="0" collapsed="false"/>
    <row r="24843" customFormat="false" ht="15" hidden="false" customHeight="true" outlineLevel="0" collapsed="false"/>
    <row r="24844" customFormat="false" ht="15" hidden="false" customHeight="true" outlineLevel="0" collapsed="false"/>
    <row r="24845" customFormat="false" ht="15" hidden="false" customHeight="true" outlineLevel="0" collapsed="false"/>
    <row r="24846" customFormat="false" ht="15" hidden="false" customHeight="true" outlineLevel="0" collapsed="false"/>
    <row r="24847" customFormat="false" ht="15" hidden="false" customHeight="true" outlineLevel="0" collapsed="false"/>
    <row r="24848" customFormat="false" ht="15" hidden="false" customHeight="true" outlineLevel="0" collapsed="false"/>
    <row r="24849" customFormat="false" ht="15" hidden="false" customHeight="true" outlineLevel="0" collapsed="false"/>
    <row r="24850" customFormat="false" ht="15" hidden="false" customHeight="true" outlineLevel="0" collapsed="false"/>
    <row r="24851" customFormat="false" ht="15" hidden="false" customHeight="true" outlineLevel="0" collapsed="false"/>
    <row r="24852" customFormat="false" ht="15" hidden="false" customHeight="true" outlineLevel="0" collapsed="false"/>
    <row r="24853" customFormat="false" ht="15" hidden="false" customHeight="true" outlineLevel="0" collapsed="false"/>
    <row r="24854" customFormat="false" ht="15" hidden="false" customHeight="true" outlineLevel="0" collapsed="false"/>
    <row r="24855" customFormat="false" ht="15" hidden="false" customHeight="true" outlineLevel="0" collapsed="false"/>
    <row r="24856" customFormat="false" ht="15" hidden="false" customHeight="true" outlineLevel="0" collapsed="false"/>
    <row r="24857" customFormat="false" ht="15" hidden="false" customHeight="true" outlineLevel="0" collapsed="false"/>
    <row r="24858" customFormat="false" ht="15" hidden="false" customHeight="true" outlineLevel="0" collapsed="false"/>
    <row r="24859" customFormat="false" ht="15" hidden="false" customHeight="true" outlineLevel="0" collapsed="false"/>
    <row r="24860" customFormat="false" ht="15" hidden="false" customHeight="true" outlineLevel="0" collapsed="false"/>
    <row r="24861" customFormat="false" ht="15" hidden="false" customHeight="true" outlineLevel="0" collapsed="false"/>
    <row r="24862" customFormat="false" ht="15" hidden="false" customHeight="true" outlineLevel="0" collapsed="false"/>
    <row r="24863" customFormat="false" ht="15" hidden="false" customHeight="true" outlineLevel="0" collapsed="false"/>
    <row r="24864" customFormat="false" ht="15" hidden="false" customHeight="true" outlineLevel="0" collapsed="false"/>
    <row r="24865" customFormat="false" ht="15" hidden="false" customHeight="true" outlineLevel="0" collapsed="false"/>
    <row r="24866" customFormat="false" ht="15" hidden="false" customHeight="true" outlineLevel="0" collapsed="false"/>
    <row r="24867" customFormat="false" ht="15" hidden="false" customHeight="true" outlineLevel="0" collapsed="false"/>
    <row r="24868" customFormat="false" ht="15" hidden="false" customHeight="true" outlineLevel="0" collapsed="false"/>
    <row r="24869" customFormat="false" ht="15" hidden="false" customHeight="true" outlineLevel="0" collapsed="false"/>
    <row r="24870" customFormat="false" ht="15" hidden="false" customHeight="true" outlineLevel="0" collapsed="false"/>
    <row r="24871" customFormat="false" ht="15" hidden="false" customHeight="true" outlineLevel="0" collapsed="false"/>
    <row r="24872" customFormat="false" ht="15" hidden="false" customHeight="true" outlineLevel="0" collapsed="false"/>
    <row r="24873" customFormat="false" ht="15" hidden="false" customHeight="true" outlineLevel="0" collapsed="false"/>
    <row r="24874" customFormat="false" ht="15" hidden="false" customHeight="true" outlineLevel="0" collapsed="false"/>
    <row r="24875" customFormat="false" ht="15" hidden="false" customHeight="true" outlineLevel="0" collapsed="false"/>
    <row r="24876" customFormat="false" ht="15" hidden="false" customHeight="true" outlineLevel="0" collapsed="false"/>
    <row r="24877" customFormat="false" ht="15" hidden="false" customHeight="true" outlineLevel="0" collapsed="false"/>
    <row r="24878" customFormat="false" ht="15" hidden="false" customHeight="true" outlineLevel="0" collapsed="false"/>
    <row r="24879" customFormat="false" ht="15" hidden="false" customHeight="true" outlineLevel="0" collapsed="false"/>
    <row r="24880" customFormat="false" ht="15" hidden="false" customHeight="true" outlineLevel="0" collapsed="false"/>
    <row r="24881" customFormat="false" ht="15" hidden="false" customHeight="true" outlineLevel="0" collapsed="false"/>
    <row r="24882" customFormat="false" ht="15" hidden="false" customHeight="true" outlineLevel="0" collapsed="false"/>
    <row r="24883" customFormat="false" ht="15" hidden="false" customHeight="true" outlineLevel="0" collapsed="false"/>
    <row r="24884" customFormat="false" ht="15" hidden="false" customHeight="true" outlineLevel="0" collapsed="false"/>
    <row r="24885" customFormat="false" ht="15" hidden="false" customHeight="true" outlineLevel="0" collapsed="false"/>
    <row r="24886" customFormat="false" ht="15" hidden="false" customHeight="true" outlineLevel="0" collapsed="false"/>
    <row r="24887" customFormat="false" ht="15" hidden="false" customHeight="true" outlineLevel="0" collapsed="false"/>
    <row r="24888" customFormat="false" ht="15" hidden="false" customHeight="true" outlineLevel="0" collapsed="false"/>
    <row r="24889" customFormat="false" ht="15" hidden="false" customHeight="true" outlineLevel="0" collapsed="false"/>
    <row r="24890" customFormat="false" ht="15" hidden="false" customHeight="true" outlineLevel="0" collapsed="false"/>
    <row r="24891" customFormat="false" ht="15" hidden="false" customHeight="true" outlineLevel="0" collapsed="false"/>
    <row r="24892" customFormat="false" ht="15" hidden="false" customHeight="true" outlineLevel="0" collapsed="false"/>
    <row r="24893" customFormat="false" ht="15" hidden="false" customHeight="true" outlineLevel="0" collapsed="false"/>
    <row r="24894" customFormat="false" ht="15" hidden="false" customHeight="true" outlineLevel="0" collapsed="false"/>
    <row r="24895" customFormat="false" ht="15" hidden="false" customHeight="true" outlineLevel="0" collapsed="false"/>
    <row r="24896" customFormat="false" ht="15" hidden="false" customHeight="true" outlineLevel="0" collapsed="false"/>
    <row r="24897" customFormat="false" ht="15" hidden="false" customHeight="true" outlineLevel="0" collapsed="false"/>
    <row r="24898" customFormat="false" ht="15" hidden="false" customHeight="true" outlineLevel="0" collapsed="false"/>
    <row r="24899" customFormat="false" ht="15" hidden="false" customHeight="true" outlineLevel="0" collapsed="false"/>
    <row r="24900" customFormat="false" ht="15" hidden="false" customHeight="true" outlineLevel="0" collapsed="false"/>
    <row r="24901" customFormat="false" ht="15" hidden="false" customHeight="true" outlineLevel="0" collapsed="false"/>
    <row r="24902" customFormat="false" ht="15" hidden="false" customHeight="true" outlineLevel="0" collapsed="false"/>
    <row r="24903" customFormat="false" ht="15" hidden="false" customHeight="true" outlineLevel="0" collapsed="false"/>
    <row r="24904" customFormat="false" ht="15" hidden="false" customHeight="true" outlineLevel="0" collapsed="false"/>
    <row r="24905" customFormat="false" ht="15" hidden="false" customHeight="true" outlineLevel="0" collapsed="false"/>
    <row r="24906" customFormat="false" ht="15" hidden="false" customHeight="true" outlineLevel="0" collapsed="false"/>
    <row r="24907" customFormat="false" ht="15" hidden="false" customHeight="true" outlineLevel="0" collapsed="false"/>
    <row r="24908" customFormat="false" ht="15" hidden="false" customHeight="true" outlineLevel="0" collapsed="false"/>
    <row r="24909" customFormat="false" ht="15" hidden="false" customHeight="true" outlineLevel="0" collapsed="false"/>
    <row r="24910" customFormat="false" ht="15" hidden="false" customHeight="true" outlineLevel="0" collapsed="false"/>
    <row r="24911" customFormat="false" ht="15" hidden="false" customHeight="true" outlineLevel="0" collapsed="false"/>
    <row r="24912" customFormat="false" ht="15" hidden="false" customHeight="true" outlineLevel="0" collapsed="false"/>
    <row r="24913" customFormat="false" ht="15" hidden="false" customHeight="true" outlineLevel="0" collapsed="false"/>
    <row r="24914" customFormat="false" ht="15" hidden="false" customHeight="true" outlineLevel="0" collapsed="false"/>
    <row r="24915" customFormat="false" ht="15" hidden="false" customHeight="true" outlineLevel="0" collapsed="false"/>
    <row r="24916" customFormat="false" ht="15" hidden="false" customHeight="true" outlineLevel="0" collapsed="false"/>
    <row r="24917" customFormat="false" ht="15" hidden="false" customHeight="true" outlineLevel="0" collapsed="false"/>
    <row r="24918" customFormat="false" ht="15" hidden="false" customHeight="true" outlineLevel="0" collapsed="false"/>
    <row r="24919" customFormat="false" ht="15" hidden="false" customHeight="true" outlineLevel="0" collapsed="false"/>
    <row r="24920" customFormat="false" ht="15" hidden="false" customHeight="true" outlineLevel="0" collapsed="false"/>
    <row r="24921" customFormat="false" ht="15" hidden="false" customHeight="true" outlineLevel="0" collapsed="false"/>
    <row r="24922" customFormat="false" ht="15" hidden="false" customHeight="true" outlineLevel="0" collapsed="false"/>
    <row r="24923" customFormat="false" ht="15" hidden="false" customHeight="true" outlineLevel="0" collapsed="false"/>
    <row r="24924" customFormat="false" ht="15" hidden="false" customHeight="true" outlineLevel="0" collapsed="false"/>
    <row r="24925" customFormat="false" ht="15" hidden="false" customHeight="true" outlineLevel="0" collapsed="false"/>
    <row r="24926" customFormat="false" ht="15" hidden="false" customHeight="true" outlineLevel="0" collapsed="false"/>
    <row r="24927" customFormat="false" ht="15" hidden="false" customHeight="true" outlineLevel="0" collapsed="false"/>
    <row r="24928" customFormat="false" ht="15" hidden="false" customHeight="true" outlineLevel="0" collapsed="false"/>
    <row r="24929" customFormat="false" ht="15" hidden="false" customHeight="true" outlineLevel="0" collapsed="false"/>
    <row r="24930" customFormat="false" ht="15" hidden="false" customHeight="true" outlineLevel="0" collapsed="false"/>
    <row r="24931" customFormat="false" ht="15" hidden="false" customHeight="true" outlineLevel="0" collapsed="false"/>
    <row r="24932" customFormat="false" ht="15" hidden="false" customHeight="true" outlineLevel="0" collapsed="false"/>
    <row r="24933" customFormat="false" ht="15" hidden="false" customHeight="true" outlineLevel="0" collapsed="false"/>
    <row r="24934" customFormat="false" ht="15" hidden="false" customHeight="true" outlineLevel="0" collapsed="false"/>
    <row r="24935" customFormat="false" ht="15" hidden="false" customHeight="true" outlineLevel="0" collapsed="false"/>
    <row r="24936" customFormat="false" ht="15" hidden="false" customHeight="true" outlineLevel="0" collapsed="false"/>
    <row r="24937" customFormat="false" ht="15" hidden="false" customHeight="true" outlineLevel="0" collapsed="false"/>
    <row r="24938" customFormat="false" ht="15" hidden="false" customHeight="true" outlineLevel="0" collapsed="false"/>
    <row r="24939" customFormat="false" ht="15" hidden="false" customHeight="true" outlineLevel="0" collapsed="false"/>
    <row r="24940" customFormat="false" ht="15" hidden="false" customHeight="true" outlineLevel="0" collapsed="false"/>
    <row r="24941" customFormat="false" ht="15" hidden="false" customHeight="true" outlineLevel="0" collapsed="false"/>
    <row r="24942" customFormat="false" ht="15" hidden="false" customHeight="true" outlineLevel="0" collapsed="false"/>
    <row r="24943" customFormat="false" ht="15" hidden="false" customHeight="true" outlineLevel="0" collapsed="false"/>
    <row r="24944" customFormat="false" ht="15" hidden="false" customHeight="true" outlineLevel="0" collapsed="false"/>
    <row r="24945" customFormat="false" ht="15" hidden="false" customHeight="true" outlineLevel="0" collapsed="false"/>
    <row r="24946" customFormat="false" ht="15" hidden="false" customHeight="true" outlineLevel="0" collapsed="false"/>
    <row r="24947" customFormat="false" ht="15" hidden="false" customHeight="true" outlineLevel="0" collapsed="false"/>
    <row r="24948" customFormat="false" ht="15" hidden="false" customHeight="true" outlineLevel="0" collapsed="false"/>
    <row r="24949" customFormat="false" ht="15" hidden="false" customHeight="true" outlineLevel="0" collapsed="false"/>
    <row r="24950" customFormat="false" ht="15" hidden="false" customHeight="true" outlineLevel="0" collapsed="false"/>
    <row r="24951" customFormat="false" ht="15" hidden="false" customHeight="true" outlineLevel="0" collapsed="false"/>
    <row r="24952" customFormat="false" ht="15" hidden="false" customHeight="true" outlineLevel="0" collapsed="false"/>
    <row r="24953" customFormat="false" ht="15" hidden="false" customHeight="true" outlineLevel="0" collapsed="false"/>
    <row r="24954" customFormat="false" ht="15" hidden="false" customHeight="true" outlineLevel="0" collapsed="false"/>
    <row r="24955" customFormat="false" ht="15" hidden="false" customHeight="true" outlineLevel="0" collapsed="false"/>
    <row r="24956" customFormat="false" ht="15" hidden="false" customHeight="true" outlineLevel="0" collapsed="false"/>
    <row r="24957" customFormat="false" ht="15" hidden="false" customHeight="true" outlineLevel="0" collapsed="false"/>
    <row r="24958" customFormat="false" ht="15" hidden="false" customHeight="true" outlineLevel="0" collapsed="false"/>
    <row r="24959" customFormat="false" ht="15" hidden="false" customHeight="true" outlineLevel="0" collapsed="false"/>
    <row r="24960" customFormat="false" ht="15" hidden="false" customHeight="true" outlineLevel="0" collapsed="false"/>
    <row r="24961" customFormat="false" ht="15" hidden="false" customHeight="true" outlineLevel="0" collapsed="false"/>
    <row r="24962" customFormat="false" ht="15" hidden="false" customHeight="true" outlineLevel="0" collapsed="false"/>
    <row r="24963" customFormat="false" ht="15" hidden="false" customHeight="true" outlineLevel="0" collapsed="false"/>
    <row r="24964" customFormat="false" ht="15" hidden="false" customHeight="true" outlineLevel="0" collapsed="false"/>
    <row r="24965" customFormat="false" ht="15" hidden="false" customHeight="true" outlineLevel="0" collapsed="false"/>
    <row r="24966" customFormat="false" ht="15" hidden="false" customHeight="true" outlineLevel="0" collapsed="false"/>
    <row r="24967" customFormat="false" ht="15" hidden="false" customHeight="true" outlineLevel="0" collapsed="false"/>
    <row r="24968" customFormat="false" ht="15" hidden="false" customHeight="true" outlineLevel="0" collapsed="false"/>
    <row r="24969" customFormat="false" ht="15" hidden="false" customHeight="true" outlineLevel="0" collapsed="false"/>
    <row r="24970" customFormat="false" ht="15" hidden="false" customHeight="true" outlineLevel="0" collapsed="false"/>
    <row r="24971" customFormat="false" ht="15" hidden="false" customHeight="true" outlineLevel="0" collapsed="false"/>
    <row r="24972" customFormat="false" ht="15" hidden="false" customHeight="true" outlineLevel="0" collapsed="false"/>
    <row r="24973" customFormat="false" ht="15" hidden="false" customHeight="true" outlineLevel="0" collapsed="false"/>
    <row r="24974" customFormat="false" ht="15" hidden="false" customHeight="true" outlineLevel="0" collapsed="false"/>
    <row r="24975" customFormat="false" ht="15" hidden="false" customHeight="true" outlineLevel="0" collapsed="false"/>
    <row r="24976" customFormat="false" ht="15" hidden="false" customHeight="true" outlineLevel="0" collapsed="false"/>
    <row r="24977" customFormat="false" ht="15" hidden="false" customHeight="true" outlineLevel="0" collapsed="false"/>
    <row r="24978" customFormat="false" ht="15" hidden="false" customHeight="true" outlineLevel="0" collapsed="false"/>
    <row r="24979" customFormat="false" ht="15" hidden="false" customHeight="true" outlineLevel="0" collapsed="false"/>
    <row r="24980" customFormat="false" ht="15" hidden="false" customHeight="true" outlineLevel="0" collapsed="false"/>
    <row r="24981" customFormat="false" ht="15" hidden="false" customHeight="true" outlineLevel="0" collapsed="false"/>
    <row r="24982" customFormat="false" ht="15" hidden="false" customHeight="true" outlineLevel="0" collapsed="false"/>
    <row r="24983" customFormat="false" ht="15" hidden="false" customHeight="true" outlineLevel="0" collapsed="false"/>
    <row r="24984" customFormat="false" ht="15" hidden="false" customHeight="true" outlineLevel="0" collapsed="false"/>
    <row r="24985" customFormat="false" ht="15" hidden="false" customHeight="true" outlineLevel="0" collapsed="false"/>
    <row r="24986" customFormat="false" ht="15" hidden="false" customHeight="true" outlineLevel="0" collapsed="false"/>
    <row r="24987" customFormat="false" ht="15" hidden="false" customHeight="true" outlineLevel="0" collapsed="false"/>
    <row r="24988" customFormat="false" ht="15" hidden="false" customHeight="true" outlineLevel="0" collapsed="false"/>
    <row r="24989" customFormat="false" ht="15" hidden="false" customHeight="true" outlineLevel="0" collapsed="false"/>
    <row r="24990" customFormat="false" ht="15" hidden="false" customHeight="true" outlineLevel="0" collapsed="false"/>
    <row r="24991" customFormat="false" ht="15" hidden="false" customHeight="true" outlineLevel="0" collapsed="false"/>
    <row r="24992" customFormat="false" ht="15" hidden="false" customHeight="true" outlineLevel="0" collapsed="false"/>
    <row r="24993" customFormat="false" ht="15" hidden="false" customHeight="true" outlineLevel="0" collapsed="false"/>
    <row r="24994" customFormat="false" ht="15" hidden="false" customHeight="true" outlineLevel="0" collapsed="false"/>
    <row r="24995" customFormat="false" ht="15" hidden="false" customHeight="true" outlineLevel="0" collapsed="false"/>
    <row r="24996" customFormat="false" ht="15" hidden="false" customHeight="true" outlineLevel="0" collapsed="false"/>
    <row r="24997" customFormat="false" ht="15" hidden="false" customHeight="true" outlineLevel="0" collapsed="false"/>
    <row r="24998" customFormat="false" ht="15" hidden="false" customHeight="true" outlineLevel="0" collapsed="false"/>
    <row r="24999" customFormat="false" ht="15" hidden="false" customHeight="true" outlineLevel="0" collapsed="false"/>
    <row r="25000" customFormat="false" ht="15" hidden="false" customHeight="true" outlineLevel="0" collapsed="false"/>
    <row r="25001" customFormat="false" ht="15" hidden="false" customHeight="true" outlineLevel="0" collapsed="false"/>
    <row r="25002" customFormat="false" ht="15" hidden="false" customHeight="true" outlineLevel="0" collapsed="false"/>
    <row r="25003" customFormat="false" ht="15" hidden="false" customHeight="true" outlineLevel="0" collapsed="false"/>
    <row r="25004" customFormat="false" ht="15" hidden="false" customHeight="true" outlineLevel="0" collapsed="false"/>
    <row r="25005" customFormat="false" ht="15" hidden="false" customHeight="true" outlineLevel="0" collapsed="false"/>
    <row r="25006" customFormat="false" ht="15" hidden="false" customHeight="true" outlineLevel="0" collapsed="false"/>
    <row r="25007" customFormat="false" ht="15" hidden="false" customHeight="true" outlineLevel="0" collapsed="false"/>
    <row r="25008" customFormat="false" ht="15" hidden="false" customHeight="true" outlineLevel="0" collapsed="false"/>
    <row r="25009" customFormat="false" ht="15" hidden="false" customHeight="true" outlineLevel="0" collapsed="false"/>
    <row r="25010" customFormat="false" ht="15" hidden="false" customHeight="true" outlineLevel="0" collapsed="false"/>
    <row r="25011" customFormat="false" ht="15" hidden="false" customHeight="true" outlineLevel="0" collapsed="false"/>
    <row r="25012" customFormat="false" ht="15" hidden="false" customHeight="true" outlineLevel="0" collapsed="false"/>
    <row r="25013" customFormat="false" ht="15" hidden="false" customHeight="true" outlineLevel="0" collapsed="false"/>
    <row r="25014" customFormat="false" ht="15" hidden="false" customHeight="true" outlineLevel="0" collapsed="false"/>
    <row r="25015" customFormat="false" ht="15" hidden="false" customHeight="true" outlineLevel="0" collapsed="false"/>
    <row r="25016" customFormat="false" ht="15" hidden="false" customHeight="true" outlineLevel="0" collapsed="false"/>
    <row r="25017" customFormat="false" ht="15" hidden="false" customHeight="true" outlineLevel="0" collapsed="false"/>
    <row r="25018" customFormat="false" ht="15" hidden="false" customHeight="true" outlineLevel="0" collapsed="false"/>
    <row r="25019" customFormat="false" ht="15" hidden="false" customHeight="true" outlineLevel="0" collapsed="false"/>
    <row r="25020" customFormat="false" ht="15" hidden="false" customHeight="true" outlineLevel="0" collapsed="false"/>
    <row r="25021" customFormat="false" ht="15" hidden="false" customHeight="true" outlineLevel="0" collapsed="false"/>
    <row r="25022" customFormat="false" ht="15" hidden="false" customHeight="true" outlineLevel="0" collapsed="false"/>
    <row r="25023" customFormat="false" ht="15" hidden="false" customHeight="true" outlineLevel="0" collapsed="false"/>
    <row r="25024" customFormat="false" ht="15" hidden="false" customHeight="true" outlineLevel="0" collapsed="false"/>
    <row r="25025" customFormat="false" ht="15" hidden="false" customHeight="true" outlineLevel="0" collapsed="false"/>
    <row r="25026" customFormat="false" ht="15" hidden="false" customHeight="true" outlineLevel="0" collapsed="false"/>
    <row r="25027" customFormat="false" ht="15" hidden="false" customHeight="true" outlineLevel="0" collapsed="false"/>
    <row r="25028" customFormat="false" ht="15" hidden="false" customHeight="true" outlineLevel="0" collapsed="false"/>
    <row r="25029" customFormat="false" ht="15" hidden="false" customHeight="true" outlineLevel="0" collapsed="false"/>
    <row r="25030" customFormat="false" ht="15" hidden="false" customHeight="true" outlineLevel="0" collapsed="false"/>
    <row r="25031" customFormat="false" ht="15" hidden="false" customHeight="true" outlineLevel="0" collapsed="false"/>
    <row r="25032" customFormat="false" ht="15" hidden="false" customHeight="true" outlineLevel="0" collapsed="false"/>
    <row r="25033" customFormat="false" ht="15" hidden="false" customHeight="true" outlineLevel="0" collapsed="false"/>
    <row r="25034" customFormat="false" ht="15" hidden="false" customHeight="true" outlineLevel="0" collapsed="false"/>
    <row r="25035" customFormat="false" ht="15" hidden="false" customHeight="true" outlineLevel="0" collapsed="false"/>
    <row r="25036" customFormat="false" ht="15" hidden="false" customHeight="true" outlineLevel="0" collapsed="false"/>
    <row r="25037" customFormat="false" ht="15" hidden="false" customHeight="true" outlineLevel="0" collapsed="false"/>
    <row r="25038" customFormat="false" ht="15" hidden="false" customHeight="true" outlineLevel="0" collapsed="false"/>
    <row r="25039" customFormat="false" ht="15" hidden="false" customHeight="true" outlineLevel="0" collapsed="false"/>
    <row r="25040" customFormat="false" ht="15" hidden="false" customHeight="true" outlineLevel="0" collapsed="false"/>
    <row r="25041" customFormat="false" ht="15" hidden="false" customHeight="true" outlineLevel="0" collapsed="false"/>
    <row r="25042" customFormat="false" ht="15" hidden="false" customHeight="true" outlineLevel="0" collapsed="false"/>
    <row r="25043" customFormat="false" ht="15" hidden="false" customHeight="true" outlineLevel="0" collapsed="false"/>
    <row r="25044" customFormat="false" ht="15" hidden="false" customHeight="true" outlineLevel="0" collapsed="false"/>
    <row r="25045" customFormat="false" ht="15" hidden="false" customHeight="true" outlineLevel="0" collapsed="false"/>
    <row r="25046" customFormat="false" ht="15" hidden="false" customHeight="true" outlineLevel="0" collapsed="false"/>
    <row r="25047" customFormat="false" ht="15" hidden="false" customHeight="true" outlineLevel="0" collapsed="false"/>
    <row r="25048" customFormat="false" ht="15" hidden="false" customHeight="true" outlineLevel="0" collapsed="false"/>
    <row r="25049" customFormat="false" ht="15" hidden="false" customHeight="true" outlineLevel="0" collapsed="false"/>
    <row r="25050" customFormat="false" ht="15" hidden="false" customHeight="true" outlineLevel="0" collapsed="false"/>
    <row r="25051" customFormat="false" ht="15" hidden="false" customHeight="true" outlineLevel="0" collapsed="false"/>
    <row r="25052" customFormat="false" ht="15" hidden="false" customHeight="true" outlineLevel="0" collapsed="false"/>
    <row r="25053" customFormat="false" ht="15" hidden="false" customHeight="true" outlineLevel="0" collapsed="false"/>
    <row r="25054" customFormat="false" ht="15" hidden="false" customHeight="true" outlineLevel="0" collapsed="false"/>
    <row r="25055" customFormat="false" ht="15" hidden="false" customHeight="true" outlineLevel="0" collapsed="false"/>
    <row r="25056" customFormat="false" ht="15" hidden="false" customHeight="true" outlineLevel="0" collapsed="false"/>
    <row r="25057" customFormat="false" ht="15" hidden="false" customHeight="true" outlineLevel="0" collapsed="false"/>
    <row r="25058" customFormat="false" ht="15" hidden="false" customHeight="true" outlineLevel="0" collapsed="false"/>
    <row r="25059" customFormat="false" ht="15" hidden="false" customHeight="true" outlineLevel="0" collapsed="false"/>
    <row r="25060" customFormat="false" ht="15" hidden="false" customHeight="true" outlineLevel="0" collapsed="false"/>
    <row r="25061" customFormat="false" ht="15" hidden="false" customHeight="true" outlineLevel="0" collapsed="false"/>
    <row r="25062" customFormat="false" ht="15" hidden="false" customHeight="true" outlineLevel="0" collapsed="false"/>
    <row r="25063" customFormat="false" ht="15" hidden="false" customHeight="true" outlineLevel="0" collapsed="false"/>
    <row r="25064" customFormat="false" ht="15" hidden="false" customHeight="true" outlineLevel="0" collapsed="false"/>
    <row r="25065" customFormat="false" ht="15" hidden="false" customHeight="true" outlineLevel="0" collapsed="false"/>
    <row r="25066" customFormat="false" ht="15" hidden="false" customHeight="true" outlineLevel="0" collapsed="false"/>
    <row r="25067" customFormat="false" ht="15" hidden="false" customHeight="true" outlineLevel="0" collapsed="false"/>
    <row r="25068" customFormat="false" ht="15" hidden="false" customHeight="true" outlineLevel="0" collapsed="false"/>
    <row r="25069" customFormat="false" ht="15" hidden="false" customHeight="true" outlineLevel="0" collapsed="false"/>
    <row r="25070" customFormat="false" ht="15" hidden="false" customHeight="true" outlineLevel="0" collapsed="false"/>
    <row r="25071" customFormat="false" ht="15" hidden="false" customHeight="true" outlineLevel="0" collapsed="false"/>
    <row r="25072" customFormat="false" ht="15" hidden="false" customHeight="true" outlineLevel="0" collapsed="false"/>
    <row r="25073" customFormat="false" ht="15" hidden="false" customHeight="true" outlineLevel="0" collapsed="false"/>
    <row r="25074" customFormat="false" ht="15" hidden="false" customHeight="true" outlineLevel="0" collapsed="false"/>
    <row r="25075" customFormat="false" ht="15" hidden="false" customHeight="true" outlineLevel="0" collapsed="false"/>
    <row r="25076" customFormat="false" ht="15" hidden="false" customHeight="true" outlineLevel="0" collapsed="false"/>
    <row r="25077" customFormat="false" ht="15" hidden="false" customHeight="true" outlineLevel="0" collapsed="false"/>
    <row r="25078" customFormat="false" ht="15" hidden="false" customHeight="true" outlineLevel="0" collapsed="false"/>
    <row r="25079" customFormat="false" ht="15" hidden="false" customHeight="true" outlineLevel="0" collapsed="false"/>
    <row r="25080" customFormat="false" ht="15" hidden="false" customHeight="true" outlineLevel="0" collapsed="false"/>
    <row r="25081" customFormat="false" ht="15" hidden="false" customHeight="true" outlineLevel="0" collapsed="false"/>
    <row r="25082" customFormat="false" ht="15" hidden="false" customHeight="true" outlineLevel="0" collapsed="false"/>
    <row r="25083" customFormat="false" ht="15" hidden="false" customHeight="true" outlineLevel="0" collapsed="false"/>
    <row r="25084" customFormat="false" ht="15" hidden="false" customHeight="true" outlineLevel="0" collapsed="false"/>
    <row r="25085" customFormat="false" ht="15" hidden="false" customHeight="true" outlineLevel="0" collapsed="false"/>
    <row r="25086" customFormat="false" ht="15" hidden="false" customHeight="true" outlineLevel="0" collapsed="false"/>
    <row r="25087" customFormat="false" ht="15" hidden="false" customHeight="true" outlineLevel="0" collapsed="false"/>
    <row r="25088" customFormat="false" ht="15" hidden="false" customHeight="true" outlineLevel="0" collapsed="false"/>
    <row r="25089" customFormat="false" ht="15" hidden="false" customHeight="true" outlineLevel="0" collapsed="false"/>
    <row r="25090" customFormat="false" ht="15" hidden="false" customHeight="true" outlineLevel="0" collapsed="false"/>
    <row r="25091" customFormat="false" ht="15" hidden="false" customHeight="true" outlineLevel="0" collapsed="false"/>
    <row r="25092" customFormat="false" ht="15" hidden="false" customHeight="true" outlineLevel="0" collapsed="false"/>
    <row r="25093" customFormat="false" ht="15" hidden="false" customHeight="true" outlineLevel="0" collapsed="false"/>
    <row r="25094" customFormat="false" ht="15" hidden="false" customHeight="true" outlineLevel="0" collapsed="false"/>
    <row r="25095" customFormat="false" ht="15" hidden="false" customHeight="true" outlineLevel="0" collapsed="false"/>
    <row r="25096" customFormat="false" ht="15" hidden="false" customHeight="true" outlineLevel="0" collapsed="false"/>
    <row r="25097" customFormat="false" ht="15" hidden="false" customHeight="true" outlineLevel="0" collapsed="false"/>
    <row r="25098" customFormat="false" ht="15" hidden="false" customHeight="true" outlineLevel="0" collapsed="false"/>
    <row r="25099" customFormat="false" ht="15" hidden="false" customHeight="true" outlineLevel="0" collapsed="false"/>
    <row r="25100" customFormat="false" ht="15" hidden="false" customHeight="true" outlineLevel="0" collapsed="false"/>
    <row r="25101" customFormat="false" ht="15" hidden="false" customHeight="true" outlineLevel="0" collapsed="false"/>
    <row r="25102" customFormat="false" ht="15" hidden="false" customHeight="true" outlineLevel="0" collapsed="false"/>
    <row r="25103" customFormat="false" ht="15" hidden="false" customHeight="true" outlineLevel="0" collapsed="false"/>
    <row r="25104" customFormat="false" ht="15" hidden="false" customHeight="true" outlineLevel="0" collapsed="false"/>
    <row r="25105" customFormat="false" ht="15" hidden="false" customHeight="true" outlineLevel="0" collapsed="false"/>
    <row r="25106" customFormat="false" ht="15" hidden="false" customHeight="true" outlineLevel="0" collapsed="false"/>
    <row r="25107" customFormat="false" ht="15" hidden="false" customHeight="true" outlineLevel="0" collapsed="false"/>
    <row r="25108" customFormat="false" ht="15" hidden="false" customHeight="true" outlineLevel="0" collapsed="false"/>
    <row r="25109" customFormat="false" ht="15" hidden="false" customHeight="true" outlineLevel="0" collapsed="false"/>
    <row r="25110" customFormat="false" ht="15" hidden="false" customHeight="true" outlineLevel="0" collapsed="false"/>
    <row r="25111" customFormat="false" ht="15" hidden="false" customHeight="true" outlineLevel="0" collapsed="false"/>
    <row r="25112" customFormat="false" ht="15" hidden="false" customHeight="true" outlineLevel="0" collapsed="false"/>
    <row r="25113" customFormat="false" ht="15" hidden="false" customHeight="true" outlineLevel="0" collapsed="false"/>
    <row r="25114" customFormat="false" ht="15" hidden="false" customHeight="true" outlineLevel="0" collapsed="false"/>
    <row r="25115" customFormat="false" ht="15" hidden="false" customHeight="true" outlineLevel="0" collapsed="false"/>
    <row r="25116" customFormat="false" ht="15" hidden="false" customHeight="true" outlineLevel="0" collapsed="false"/>
    <row r="25117" customFormat="false" ht="15" hidden="false" customHeight="true" outlineLevel="0" collapsed="false"/>
    <row r="25118" customFormat="false" ht="15" hidden="false" customHeight="true" outlineLevel="0" collapsed="false"/>
    <row r="25119" customFormat="false" ht="15" hidden="false" customHeight="true" outlineLevel="0" collapsed="false"/>
    <row r="25120" customFormat="false" ht="15" hidden="false" customHeight="true" outlineLevel="0" collapsed="false"/>
    <row r="25121" customFormat="false" ht="15" hidden="false" customHeight="true" outlineLevel="0" collapsed="false"/>
    <row r="25122" customFormat="false" ht="15" hidden="false" customHeight="true" outlineLevel="0" collapsed="false"/>
    <row r="25123" customFormat="false" ht="15" hidden="false" customHeight="true" outlineLevel="0" collapsed="false"/>
    <row r="25124" customFormat="false" ht="15" hidden="false" customHeight="true" outlineLevel="0" collapsed="false"/>
    <row r="25125" customFormat="false" ht="15" hidden="false" customHeight="true" outlineLevel="0" collapsed="false"/>
    <row r="25126" customFormat="false" ht="15" hidden="false" customHeight="true" outlineLevel="0" collapsed="false"/>
    <row r="25127" customFormat="false" ht="15" hidden="false" customHeight="true" outlineLevel="0" collapsed="false"/>
    <row r="25128" customFormat="false" ht="15" hidden="false" customHeight="true" outlineLevel="0" collapsed="false"/>
    <row r="25129" customFormat="false" ht="15" hidden="false" customHeight="true" outlineLevel="0" collapsed="false"/>
    <row r="25130" customFormat="false" ht="15" hidden="false" customHeight="true" outlineLevel="0" collapsed="false"/>
    <row r="25131" customFormat="false" ht="15" hidden="false" customHeight="true" outlineLevel="0" collapsed="false"/>
    <row r="25132" customFormat="false" ht="15" hidden="false" customHeight="true" outlineLevel="0" collapsed="false"/>
    <row r="25133" customFormat="false" ht="15" hidden="false" customHeight="true" outlineLevel="0" collapsed="false"/>
    <row r="25134" customFormat="false" ht="15" hidden="false" customHeight="true" outlineLevel="0" collapsed="false"/>
    <row r="25135" customFormat="false" ht="15" hidden="false" customHeight="true" outlineLevel="0" collapsed="false"/>
    <row r="25136" customFormat="false" ht="15" hidden="false" customHeight="true" outlineLevel="0" collapsed="false"/>
    <row r="25137" customFormat="false" ht="15" hidden="false" customHeight="true" outlineLevel="0" collapsed="false"/>
    <row r="25138" customFormat="false" ht="15" hidden="false" customHeight="true" outlineLevel="0" collapsed="false"/>
    <row r="25139" customFormat="false" ht="15" hidden="false" customHeight="true" outlineLevel="0" collapsed="false"/>
    <row r="25140" customFormat="false" ht="15" hidden="false" customHeight="true" outlineLevel="0" collapsed="false"/>
    <row r="25141" customFormat="false" ht="15" hidden="false" customHeight="true" outlineLevel="0" collapsed="false"/>
    <row r="25142" customFormat="false" ht="15" hidden="false" customHeight="true" outlineLevel="0" collapsed="false"/>
    <row r="25143" customFormat="false" ht="15" hidden="false" customHeight="true" outlineLevel="0" collapsed="false"/>
    <row r="25144" customFormat="false" ht="15" hidden="false" customHeight="true" outlineLevel="0" collapsed="false"/>
    <row r="25145" customFormat="false" ht="15" hidden="false" customHeight="true" outlineLevel="0" collapsed="false"/>
    <row r="25146" customFormat="false" ht="15" hidden="false" customHeight="true" outlineLevel="0" collapsed="false"/>
    <row r="25147" customFormat="false" ht="15" hidden="false" customHeight="true" outlineLevel="0" collapsed="false"/>
    <row r="25148" customFormat="false" ht="15" hidden="false" customHeight="true" outlineLevel="0" collapsed="false"/>
    <row r="25149" customFormat="false" ht="15" hidden="false" customHeight="true" outlineLevel="0" collapsed="false"/>
    <row r="25150" customFormat="false" ht="15" hidden="false" customHeight="true" outlineLevel="0" collapsed="false"/>
    <row r="25151" customFormat="false" ht="15" hidden="false" customHeight="true" outlineLevel="0" collapsed="false"/>
    <row r="25152" customFormat="false" ht="15" hidden="false" customHeight="true" outlineLevel="0" collapsed="false"/>
    <row r="25153" customFormat="false" ht="15" hidden="false" customHeight="true" outlineLevel="0" collapsed="false"/>
    <row r="25154" customFormat="false" ht="15" hidden="false" customHeight="true" outlineLevel="0" collapsed="false"/>
    <row r="25155" customFormat="false" ht="15" hidden="false" customHeight="true" outlineLevel="0" collapsed="false"/>
    <row r="25156" customFormat="false" ht="15" hidden="false" customHeight="true" outlineLevel="0" collapsed="false"/>
    <row r="25157" customFormat="false" ht="15" hidden="false" customHeight="true" outlineLevel="0" collapsed="false"/>
    <row r="25158" customFormat="false" ht="15" hidden="false" customHeight="true" outlineLevel="0" collapsed="false"/>
    <row r="25159" customFormat="false" ht="15" hidden="false" customHeight="true" outlineLevel="0" collapsed="false"/>
    <row r="25160" customFormat="false" ht="15" hidden="false" customHeight="true" outlineLevel="0" collapsed="false"/>
    <row r="25161" customFormat="false" ht="15" hidden="false" customHeight="true" outlineLevel="0" collapsed="false"/>
    <row r="25162" customFormat="false" ht="15" hidden="false" customHeight="true" outlineLevel="0" collapsed="false"/>
    <row r="25163" customFormat="false" ht="15" hidden="false" customHeight="true" outlineLevel="0" collapsed="false"/>
    <row r="25164" customFormat="false" ht="15" hidden="false" customHeight="true" outlineLevel="0" collapsed="false"/>
    <row r="25165" customFormat="false" ht="15" hidden="false" customHeight="true" outlineLevel="0" collapsed="false"/>
    <row r="25166" customFormat="false" ht="15" hidden="false" customHeight="true" outlineLevel="0" collapsed="false"/>
    <row r="25167" customFormat="false" ht="15" hidden="false" customHeight="true" outlineLevel="0" collapsed="false"/>
    <row r="25168" customFormat="false" ht="15" hidden="false" customHeight="true" outlineLevel="0" collapsed="false"/>
    <row r="25169" customFormat="false" ht="15" hidden="false" customHeight="true" outlineLevel="0" collapsed="false"/>
    <row r="25170" customFormat="false" ht="15" hidden="false" customHeight="true" outlineLevel="0" collapsed="false"/>
    <row r="25171" customFormat="false" ht="15" hidden="false" customHeight="true" outlineLevel="0" collapsed="false"/>
    <row r="25172" customFormat="false" ht="15" hidden="false" customHeight="true" outlineLevel="0" collapsed="false"/>
    <row r="25173" customFormat="false" ht="15" hidden="false" customHeight="true" outlineLevel="0" collapsed="false"/>
    <row r="25174" customFormat="false" ht="15" hidden="false" customHeight="true" outlineLevel="0" collapsed="false"/>
    <row r="25175" customFormat="false" ht="15" hidden="false" customHeight="true" outlineLevel="0" collapsed="false"/>
    <row r="25176" customFormat="false" ht="15" hidden="false" customHeight="true" outlineLevel="0" collapsed="false"/>
    <row r="25177" customFormat="false" ht="15" hidden="false" customHeight="true" outlineLevel="0" collapsed="false"/>
    <row r="25178" customFormat="false" ht="15" hidden="false" customHeight="true" outlineLevel="0" collapsed="false"/>
    <row r="25179" customFormat="false" ht="15" hidden="false" customHeight="true" outlineLevel="0" collapsed="false"/>
    <row r="25180" customFormat="false" ht="15" hidden="false" customHeight="true" outlineLevel="0" collapsed="false"/>
    <row r="25181" customFormat="false" ht="15" hidden="false" customHeight="true" outlineLevel="0" collapsed="false"/>
    <row r="25182" customFormat="false" ht="15" hidden="false" customHeight="true" outlineLevel="0" collapsed="false"/>
    <row r="25183" customFormat="false" ht="15" hidden="false" customHeight="true" outlineLevel="0" collapsed="false"/>
    <row r="25184" customFormat="false" ht="15" hidden="false" customHeight="true" outlineLevel="0" collapsed="false"/>
    <row r="25185" customFormat="false" ht="15" hidden="false" customHeight="true" outlineLevel="0" collapsed="false"/>
    <row r="25186" customFormat="false" ht="15" hidden="false" customHeight="true" outlineLevel="0" collapsed="false"/>
    <row r="25187" customFormat="false" ht="15" hidden="false" customHeight="true" outlineLevel="0" collapsed="false"/>
    <row r="25188" customFormat="false" ht="15" hidden="false" customHeight="true" outlineLevel="0" collapsed="false"/>
    <row r="25189" customFormat="false" ht="15" hidden="false" customHeight="true" outlineLevel="0" collapsed="false"/>
    <row r="25190" customFormat="false" ht="15" hidden="false" customHeight="true" outlineLevel="0" collapsed="false"/>
    <row r="25191" customFormat="false" ht="15" hidden="false" customHeight="true" outlineLevel="0" collapsed="false"/>
    <row r="25192" customFormat="false" ht="15" hidden="false" customHeight="true" outlineLevel="0" collapsed="false"/>
    <row r="25193" customFormat="false" ht="15" hidden="false" customHeight="true" outlineLevel="0" collapsed="false"/>
    <row r="25194" customFormat="false" ht="15" hidden="false" customHeight="true" outlineLevel="0" collapsed="false"/>
    <row r="25195" customFormat="false" ht="15" hidden="false" customHeight="true" outlineLevel="0" collapsed="false"/>
    <row r="25196" customFormat="false" ht="15" hidden="false" customHeight="true" outlineLevel="0" collapsed="false"/>
    <row r="25197" customFormat="false" ht="15" hidden="false" customHeight="true" outlineLevel="0" collapsed="false"/>
    <row r="25198" customFormat="false" ht="15" hidden="false" customHeight="true" outlineLevel="0" collapsed="false"/>
    <row r="25199" customFormat="false" ht="15" hidden="false" customHeight="true" outlineLevel="0" collapsed="false"/>
    <row r="25200" customFormat="false" ht="15" hidden="false" customHeight="true" outlineLevel="0" collapsed="false"/>
    <row r="25201" customFormat="false" ht="15" hidden="false" customHeight="true" outlineLevel="0" collapsed="false"/>
    <row r="25202" customFormat="false" ht="15" hidden="false" customHeight="true" outlineLevel="0" collapsed="false"/>
    <row r="25203" customFormat="false" ht="15" hidden="false" customHeight="true" outlineLevel="0" collapsed="false"/>
    <row r="25204" customFormat="false" ht="15" hidden="false" customHeight="true" outlineLevel="0" collapsed="false"/>
    <row r="25205" customFormat="false" ht="15" hidden="false" customHeight="true" outlineLevel="0" collapsed="false"/>
    <row r="25206" customFormat="false" ht="15" hidden="false" customHeight="true" outlineLevel="0" collapsed="false"/>
    <row r="25207" customFormat="false" ht="15" hidden="false" customHeight="true" outlineLevel="0" collapsed="false"/>
    <row r="25208" customFormat="false" ht="15" hidden="false" customHeight="true" outlineLevel="0" collapsed="false"/>
    <row r="25209" customFormat="false" ht="15" hidden="false" customHeight="true" outlineLevel="0" collapsed="false"/>
    <row r="25210" customFormat="false" ht="15" hidden="false" customHeight="true" outlineLevel="0" collapsed="false"/>
    <row r="25211" customFormat="false" ht="15" hidden="false" customHeight="true" outlineLevel="0" collapsed="false"/>
    <row r="25212" customFormat="false" ht="15" hidden="false" customHeight="true" outlineLevel="0" collapsed="false"/>
    <row r="25213" customFormat="false" ht="15" hidden="false" customHeight="true" outlineLevel="0" collapsed="false"/>
    <row r="25214" customFormat="false" ht="15" hidden="false" customHeight="true" outlineLevel="0" collapsed="false"/>
    <row r="25215" customFormat="false" ht="15" hidden="false" customHeight="true" outlineLevel="0" collapsed="false"/>
    <row r="25216" customFormat="false" ht="15" hidden="false" customHeight="true" outlineLevel="0" collapsed="false"/>
    <row r="25217" customFormat="false" ht="15" hidden="false" customHeight="true" outlineLevel="0" collapsed="false"/>
    <row r="25218" customFormat="false" ht="15" hidden="false" customHeight="true" outlineLevel="0" collapsed="false"/>
    <row r="25219" customFormat="false" ht="15" hidden="false" customHeight="true" outlineLevel="0" collapsed="false"/>
    <row r="25220" customFormat="false" ht="15" hidden="false" customHeight="true" outlineLevel="0" collapsed="false"/>
    <row r="25221" customFormat="false" ht="15" hidden="false" customHeight="true" outlineLevel="0" collapsed="false"/>
    <row r="25222" customFormat="false" ht="15" hidden="false" customHeight="true" outlineLevel="0" collapsed="false"/>
    <row r="25223" customFormat="false" ht="15" hidden="false" customHeight="true" outlineLevel="0" collapsed="false"/>
    <row r="25224" customFormat="false" ht="15" hidden="false" customHeight="true" outlineLevel="0" collapsed="false"/>
    <row r="25225" customFormat="false" ht="15" hidden="false" customHeight="true" outlineLevel="0" collapsed="false"/>
    <row r="25226" customFormat="false" ht="15" hidden="false" customHeight="true" outlineLevel="0" collapsed="false"/>
    <row r="25227" customFormat="false" ht="15" hidden="false" customHeight="true" outlineLevel="0" collapsed="false"/>
    <row r="25228" customFormat="false" ht="15" hidden="false" customHeight="true" outlineLevel="0" collapsed="false"/>
    <row r="25229" customFormat="false" ht="15" hidden="false" customHeight="true" outlineLevel="0" collapsed="false"/>
    <row r="25230" customFormat="false" ht="15" hidden="false" customHeight="true" outlineLevel="0" collapsed="false"/>
    <row r="25231" customFormat="false" ht="15" hidden="false" customHeight="true" outlineLevel="0" collapsed="false"/>
    <row r="25232" customFormat="false" ht="15" hidden="false" customHeight="true" outlineLevel="0" collapsed="false"/>
    <row r="25233" customFormat="false" ht="15" hidden="false" customHeight="true" outlineLevel="0" collapsed="false"/>
    <row r="25234" customFormat="false" ht="15" hidden="false" customHeight="true" outlineLevel="0" collapsed="false"/>
    <row r="25235" customFormat="false" ht="15" hidden="false" customHeight="true" outlineLevel="0" collapsed="false"/>
    <row r="25236" customFormat="false" ht="15" hidden="false" customHeight="true" outlineLevel="0" collapsed="false"/>
    <row r="25237" customFormat="false" ht="15" hidden="false" customHeight="true" outlineLevel="0" collapsed="false"/>
    <row r="25238" customFormat="false" ht="15" hidden="false" customHeight="true" outlineLevel="0" collapsed="false"/>
    <row r="25239" customFormat="false" ht="15" hidden="false" customHeight="true" outlineLevel="0" collapsed="false"/>
    <row r="25240" customFormat="false" ht="15" hidden="false" customHeight="true" outlineLevel="0" collapsed="false"/>
    <row r="25241" customFormat="false" ht="15" hidden="false" customHeight="true" outlineLevel="0" collapsed="false"/>
    <row r="25242" customFormat="false" ht="15" hidden="false" customHeight="true" outlineLevel="0" collapsed="false"/>
    <row r="25243" customFormat="false" ht="15" hidden="false" customHeight="true" outlineLevel="0" collapsed="false"/>
    <row r="25244" customFormat="false" ht="15" hidden="false" customHeight="true" outlineLevel="0" collapsed="false"/>
    <row r="25245" customFormat="false" ht="15" hidden="false" customHeight="true" outlineLevel="0" collapsed="false"/>
    <row r="25246" customFormat="false" ht="15" hidden="false" customHeight="true" outlineLevel="0" collapsed="false"/>
    <row r="25247" customFormat="false" ht="15" hidden="false" customHeight="true" outlineLevel="0" collapsed="false"/>
    <row r="25248" customFormat="false" ht="15" hidden="false" customHeight="true" outlineLevel="0" collapsed="false"/>
    <row r="25249" customFormat="false" ht="15" hidden="false" customHeight="true" outlineLevel="0" collapsed="false"/>
    <row r="25250" customFormat="false" ht="15" hidden="false" customHeight="true" outlineLevel="0" collapsed="false"/>
    <row r="25251" customFormat="false" ht="15" hidden="false" customHeight="true" outlineLevel="0" collapsed="false"/>
    <row r="25252" customFormat="false" ht="15" hidden="false" customHeight="true" outlineLevel="0" collapsed="false"/>
    <row r="25253" customFormat="false" ht="15" hidden="false" customHeight="true" outlineLevel="0" collapsed="false"/>
    <row r="25254" customFormat="false" ht="15" hidden="false" customHeight="true" outlineLevel="0" collapsed="false"/>
    <row r="25255" customFormat="false" ht="15" hidden="false" customHeight="true" outlineLevel="0" collapsed="false"/>
    <row r="25256" customFormat="false" ht="15" hidden="false" customHeight="true" outlineLevel="0" collapsed="false"/>
    <row r="25257" customFormat="false" ht="15" hidden="false" customHeight="true" outlineLevel="0" collapsed="false"/>
    <row r="25258" customFormat="false" ht="15" hidden="false" customHeight="true" outlineLevel="0" collapsed="false"/>
    <row r="25259" customFormat="false" ht="15" hidden="false" customHeight="true" outlineLevel="0" collapsed="false"/>
    <row r="25260" customFormat="false" ht="15" hidden="false" customHeight="true" outlineLevel="0" collapsed="false"/>
    <row r="25261" customFormat="false" ht="15" hidden="false" customHeight="true" outlineLevel="0" collapsed="false"/>
    <row r="25262" customFormat="false" ht="15" hidden="false" customHeight="true" outlineLevel="0" collapsed="false"/>
    <row r="25263" customFormat="false" ht="15" hidden="false" customHeight="true" outlineLevel="0" collapsed="false"/>
    <row r="25264" customFormat="false" ht="15" hidden="false" customHeight="true" outlineLevel="0" collapsed="false"/>
    <row r="25265" customFormat="false" ht="15" hidden="false" customHeight="true" outlineLevel="0" collapsed="false"/>
    <row r="25266" customFormat="false" ht="15" hidden="false" customHeight="true" outlineLevel="0" collapsed="false"/>
    <row r="25267" customFormat="false" ht="15" hidden="false" customHeight="true" outlineLevel="0" collapsed="false"/>
    <row r="25268" customFormat="false" ht="15" hidden="false" customHeight="true" outlineLevel="0" collapsed="false"/>
    <row r="25269" customFormat="false" ht="15" hidden="false" customHeight="true" outlineLevel="0" collapsed="false"/>
    <row r="25270" customFormat="false" ht="15" hidden="false" customHeight="true" outlineLevel="0" collapsed="false"/>
    <row r="25271" customFormat="false" ht="15" hidden="false" customHeight="true" outlineLevel="0" collapsed="false"/>
    <row r="25272" customFormat="false" ht="15" hidden="false" customHeight="true" outlineLevel="0" collapsed="false"/>
    <row r="25273" customFormat="false" ht="15" hidden="false" customHeight="true" outlineLevel="0" collapsed="false"/>
    <row r="25274" customFormat="false" ht="15" hidden="false" customHeight="true" outlineLevel="0" collapsed="false"/>
    <row r="25275" customFormat="false" ht="15" hidden="false" customHeight="true" outlineLevel="0" collapsed="false"/>
    <row r="25276" customFormat="false" ht="15" hidden="false" customHeight="true" outlineLevel="0" collapsed="false"/>
    <row r="25277" customFormat="false" ht="15" hidden="false" customHeight="true" outlineLevel="0" collapsed="false"/>
    <row r="25278" customFormat="false" ht="15" hidden="false" customHeight="true" outlineLevel="0" collapsed="false"/>
    <row r="25279" customFormat="false" ht="15" hidden="false" customHeight="true" outlineLevel="0" collapsed="false"/>
    <row r="25280" customFormat="false" ht="15" hidden="false" customHeight="true" outlineLevel="0" collapsed="false"/>
    <row r="25281" customFormat="false" ht="15" hidden="false" customHeight="true" outlineLevel="0" collapsed="false"/>
    <row r="25282" customFormat="false" ht="15" hidden="false" customHeight="true" outlineLevel="0" collapsed="false"/>
    <row r="25283" customFormat="false" ht="15" hidden="false" customHeight="true" outlineLevel="0" collapsed="false"/>
    <row r="25284" customFormat="false" ht="15" hidden="false" customHeight="true" outlineLevel="0" collapsed="false"/>
    <row r="25285" customFormat="false" ht="15" hidden="false" customHeight="true" outlineLevel="0" collapsed="false"/>
    <row r="25286" customFormat="false" ht="15" hidden="false" customHeight="true" outlineLevel="0" collapsed="false"/>
    <row r="25287" customFormat="false" ht="15" hidden="false" customHeight="true" outlineLevel="0" collapsed="false"/>
    <row r="25288" customFormat="false" ht="15" hidden="false" customHeight="true" outlineLevel="0" collapsed="false"/>
    <row r="25289" customFormat="false" ht="15" hidden="false" customHeight="true" outlineLevel="0" collapsed="false"/>
    <row r="25290" customFormat="false" ht="15" hidden="false" customHeight="true" outlineLevel="0" collapsed="false"/>
    <row r="25291" customFormat="false" ht="15" hidden="false" customHeight="true" outlineLevel="0" collapsed="false"/>
    <row r="25292" customFormat="false" ht="15" hidden="false" customHeight="true" outlineLevel="0" collapsed="false"/>
    <row r="25293" customFormat="false" ht="15" hidden="false" customHeight="true" outlineLevel="0" collapsed="false"/>
    <row r="25294" customFormat="false" ht="15" hidden="false" customHeight="true" outlineLevel="0" collapsed="false"/>
    <row r="25295" customFormat="false" ht="15" hidden="false" customHeight="true" outlineLevel="0" collapsed="false"/>
    <row r="25296" customFormat="false" ht="15" hidden="false" customHeight="true" outlineLevel="0" collapsed="false"/>
    <row r="25297" customFormat="false" ht="15" hidden="false" customHeight="true" outlineLevel="0" collapsed="false"/>
    <row r="25298" customFormat="false" ht="15" hidden="false" customHeight="true" outlineLevel="0" collapsed="false"/>
    <row r="25299" customFormat="false" ht="15" hidden="false" customHeight="true" outlineLevel="0" collapsed="false"/>
    <row r="25300" customFormat="false" ht="15" hidden="false" customHeight="true" outlineLevel="0" collapsed="false"/>
    <row r="25301" customFormat="false" ht="15" hidden="false" customHeight="true" outlineLevel="0" collapsed="false"/>
    <row r="25302" customFormat="false" ht="15" hidden="false" customHeight="true" outlineLevel="0" collapsed="false"/>
    <row r="25303" customFormat="false" ht="15" hidden="false" customHeight="true" outlineLevel="0" collapsed="false"/>
    <row r="25304" customFormat="false" ht="15" hidden="false" customHeight="true" outlineLevel="0" collapsed="false"/>
    <row r="25305" customFormat="false" ht="15" hidden="false" customHeight="true" outlineLevel="0" collapsed="false"/>
    <row r="25306" customFormat="false" ht="15" hidden="false" customHeight="true" outlineLevel="0" collapsed="false"/>
    <row r="25307" customFormat="false" ht="15" hidden="false" customHeight="true" outlineLevel="0" collapsed="false"/>
    <row r="25308" customFormat="false" ht="15" hidden="false" customHeight="true" outlineLevel="0" collapsed="false"/>
    <row r="25309" customFormat="false" ht="15" hidden="false" customHeight="true" outlineLevel="0" collapsed="false"/>
    <row r="25310" customFormat="false" ht="15" hidden="false" customHeight="true" outlineLevel="0" collapsed="false"/>
    <row r="25311" customFormat="false" ht="15" hidden="false" customHeight="true" outlineLevel="0" collapsed="false"/>
    <row r="25312" customFormat="false" ht="15" hidden="false" customHeight="true" outlineLevel="0" collapsed="false"/>
    <row r="25313" customFormat="false" ht="15" hidden="false" customHeight="true" outlineLevel="0" collapsed="false"/>
    <row r="25314" customFormat="false" ht="15" hidden="false" customHeight="true" outlineLevel="0" collapsed="false"/>
    <row r="25315" customFormat="false" ht="15" hidden="false" customHeight="true" outlineLevel="0" collapsed="false"/>
    <row r="25316" customFormat="false" ht="15" hidden="false" customHeight="true" outlineLevel="0" collapsed="false"/>
    <row r="25317" customFormat="false" ht="15" hidden="false" customHeight="true" outlineLevel="0" collapsed="false"/>
    <row r="25318" customFormat="false" ht="15" hidden="false" customHeight="true" outlineLevel="0" collapsed="false"/>
    <row r="25319" customFormat="false" ht="15" hidden="false" customHeight="true" outlineLevel="0" collapsed="false"/>
    <row r="25320" customFormat="false" ht="15" hidden="false" customHeight="true" outlineLevel="0" collapsed="false"/>
    <row r="25321" customFormat="false" ht="15" hidden="false" customHeight="true" outlineLevel="0" collapsed="false"/>
    <row r="25322" customFormat="false" ht="15" hidden="false" customHeight="true" outlineLevel="0" collapsed="false"/>
    <row r="25323" customFormat="false" ht="15" hidden="false" customHeight="true" outlineLevel="0" collapsed="false"/>
    <row r="25324" customFormat="false" ht="15" hidden="false" customHeight="true" outlineLevel="0" collapsed="false"/>
    <row r="25325" customFormat="false" ht="15" hidden="false" customHeight="true" outlineLevel="0" collapsed="false"/>
    <row r="25326" customFormat="false" ht="15" hidden="false" customHeight="true" outlineLevel="0" collapsed="false"/>
    <row r="25327" customFormat="false" ht="15" hidden="false" customHeight="true" outlineLevel="0" collapsed="false"/>
    <row r="25328" customFormat="false" ht="15" hidden="false" customHeight="true" outlineLevel="0" collapsed="false"/>
    <row r="25329" customFormat="false" ht="15" hidden="false" customHeight="true" outlineLevel="0" collapsed="false"/>
    <row r="25330" customFormat="false" ht="15" hidden="false" customHeight="true" outlineLevel="0" collapsed="false"/>
    <row r="25331" customFormat="false" ht="15" hidden="false" customHeight="true" outlineLevel="0" collapsed="false"/>
    <row r="25332" customFormat="false" ht="15" hidden="false" customHeight="true" outlineLevel="0" collapsed="false"/>
    <row r="25333" customFormat="false" ht="15" hidden="false" customHeight="true" outlineLevel="0" collapsed="false"/>
    <row r="25334" customFormat="false" ht="15" hidden="false" customHeight="true" outlineLevel="0" collapsed="false"/>
    <row r="25335" customFormat="false" ht="15" hidden="false" customHeight="true" outlineLevel="0" collapsed="false"/>
    <row r="25336" customFormat="false" ht="15" hidden="false" customHeight="true" outlineLevel="0" collapsed="false"/>
    <row r="25337" customFormat="false" ht="15" hidden="false" customHeight="true" outlineLevel="0" collapsed="false"/>
    <row r="25338" customFormat="false" ht="15" hidden="false" customHeight="true" outlineLevel="0" collapsed="false"/>
    <row r="25339" customFormat="false" ht="15" hidden="false" customHeight="true" outlineLevel="0" collapsed="false"/>
    <row r="25340" customFormat="false" ht="15" hidden="false" customHeight="true" outlineLevel="0" collapsed="false"/>
    <row r="25341" customFormat="false" ht="15" hidden="false" customHeight="true" outlineLevel="0" collapsed="false"/>
    <row r="25342" customFormat="false" ht="15" hidden="false" customHeight="true" outlineLevel="0" collapsed="false"/>
    <row r="25343" customFormat="false" ht="15" hidden="false" customHeight="true" outlineLevel="0" collapsed="false"/>
    <row r="25344" customFormat="false" ht="15" hidden="false" customHeight="true" outlineLevel="0" collapsed="false"/>
    <row r="25345" customFormat="false" ht="15" hidden="false" customHeight="true" outlineLevel="0" collapsed="false"/>
    <row r="25346" customFormat="false" ht="15" hidden="false" customHeight="true" outlineLevel="0" collapsed="false"/>
    <row r="25347" customFormat="false" ht="15" hidden="false" customHeight="true" outlineLevel="0" collapsed="false"/>
    <row r="25348" customFormat="false" ht="15" hidden="false" customHeight="true" outlineLevel="0" collapsed="false"/>
    <row r="25349" customFormat="false" ht="15" hidden="false" customHeight="true" outlineLevel="0" collapsed="false"/>
    <row r="25350" customFormat="false" ht="15" hidden="false" customHeight="true" outlineLevel="0" collapsed="false"/>
    <row r="25351" customFormat="false" ht="15" hidden="false" customHeight="true" outlineLevel="0" collapsed="false"/>
    <row r="25352" customFormat="false" ht="15" hidden="false" customHeight="true" outlineLevel="0" collapsed="false"/>
    <row r="25353" customFormat="false" ht="15" hidden="false" customHeight="true" outlineLevel="0" collapsed="false"/>
    <row r="25354" customFormat="false" ht="15" hidden="false" customHeight="true" outlineLevel="0" collapsed="false"/>
    <row r="25355" customFormat="false" ht="15" hidden="false" customHeight="true" outlineLevel="0" collapsed="false"/>
    <row r="25356" customFormat="false" ht="15" hidden="false" customHeight="true" outlineLevel="0" collapsed="false"/>
    <row r="25357" customFormat="false" ht="15" hidden="false" customHeight="true" outlineLevel="0" collapsed="false"/>
    <row r="25358" customFormat="false" ht="15" hidden="false" customHeight="true" outlineLevel="0" collapsed="false"/>
    <row r="25359" customFormat="false" ht="15" hidden="false" customHeight="true" outlineLevel="0" collapsed="false"/>
    <row r="25360" customFormat="false" ht="15" hidden="false" customHeight="true" outlineLevel="0" collapsed="false"/>
    <row r="25361" customFormat="false" ht="15" hidden="false" customHeight="true" outlineLevel="0" collapsed="false"/>
    <row r="25362" customFormat="false" ht="15" hidden="false" customHeight="true" outlineLevel="0" collapsed="false"/>
    <row r="25363" customFormat="false" ht="15" hidden="false" customHeight="true" outlineLevel="0" collapsed="false"/>
    <row r="25364" customFormat="false" ht="15" hidden="false" customHeight="true" outlineLevel="0" collapsed="false"/>
    <row r="25365" customFormat="false" ht="15" hidden="false" customHeight="true" outlineLevel="0" collapsed="false"/>
    <row r="25366" customFormat="false" ht="15" hidden="false" customHeight="true" outlineLevel="0" collapsed="false"/>
    <row r="25367" customFormat="false" ht="15" hidden="false" customHeight="true" outlineLevel="0" collapsed="false"/>
    <row r="25368" customFormat="false" ht="15" hidden="false" customHeight="true" outlineLevel="0" collapsed="false"/>
    <row r="25369" customFormat="false" ht="15" hidden="false" customHeight="true" outlineLevel="0" collapsed="false"/>
    <row r="25370" customFormat="false" ht="15" hidden="false" customHeight="true" outlineLevel="0" collapsed="false"/>
    <row r="25371" customFormat="false" ht="15" hidden="false" customHeight="true" outlineLevel="0" collapsed="false"/>
    <row r="25372" customFormat="false" ht="15" hidden="false" customHeight="true" outlineLevel="0" collapsed="false"/>
    <row r="25373" customFormat="false" ht="15" hidden="false" customHeight="true" outlineLevel="0" collapsed="false"/>
    <row r="25374" customFormat="false" ht="15" hidden="false" customHeight="true" outlineLevel="0" collapsed="false"/>
    <row r="25375" customFormat="false" ht="15" hidden="false" customHeight="true" outlineLevel="0" collapsed="false"/>
    <row r="25376" customFormat="false" ht="15" hidden="false" customHeight="true" outlineLevel="0" collapsed="false"/>
    <row r="25377" customFormat="false" ht="15" hidden="false" customHeight="true" outlineLevel="0" collapsed="false"/>
    <row r="25378" customFormat="false" ht="15" hidden="false" customHeight="true" outlineLevel="0" collapsed="false"/>
    <row r="25379" customFormat="false" ht="15" hidden="false" customHeight="true" outlineLevel="0" collapsed="false"/>
    <row r="25380" customFormat="false" ht="15" hidden="false" customHeight="true" outlineLevel="0" collapsed="false"/>
    <row r="25381" customFormat="false" ht="15" hidden="false" customHeight="true" outlineLevel="0" collapsed="false"/>
    <row r="25382" customFormat="false" ht="15" hidden="false" customHeight="true" outlineLevel="0" collapsed="false"/>
    <row r="25383" customFormat="false" ht="15" hidden="false" customHeight="true" outlineLevel="0" collapsed="false"/>
    <row r="25384" customFormat="false" ht="15" hidden="false" customHeight="true" outlineLevel="0" collapsed="false"/>
    <row r="25385" customFormat="false" ht="15" hidden="false" customHeight="true" outlineLevel="0" collapsed="false"/>
    <row r="25386" customFormat="false" ht="15" hidden="false" customHeight="true" outlineLevel="0" collapsed="false"/>
    <row r="25387" customFormat="false" ht="15" hidden="false" customHeight="true" outlineLevel="0" collapsed="false"/>
    <row r="25388" customFormat="false" ht="15" hidden="false" customHeight="true" outlineLevel="0" collapsed="false"/>
    <row r="25389" customFormat="false" ht="15" hidden="false" customHeight="true" outlineLevel="0" collapsed="false"/>
    <row r="25390" customFormat="false" ht="15" hidden="false" customHeight="true" outlineLevel="0" collapsed="false"/>
    <row r="25391" customFormat="false" ht="15" hidden="false" customHeight="true" outlineLevel="0" collapsed="false"/>
    <row r="25392" customFormat="false" ht="15" hidden="false" customHeight="true" outlineLevel="0" collapsed="false"/>
    <row r="25393" customFormat="false" ht="15" hidden="false" customHeight="true" outlineLevel="0" collapsed="false"/>
    <row r="25394" customFormat="false" ht="15" hidden="false" customHeight="true" outlineLevel="0" collapsed="false"/>
    <row r="25395" customFormat="false" ht="15" hidden="false" customHeight="true" outlineLevel="0" collapsed="false"/>
    <row r="25396" customFormat="false" ht="15" hidden="false" customHeight="true" outlineLevel="0" collapsed="false"/>
    <row r="25397" customFormat="false" ht="15" hidden="false" customHeight="true" outlineLevel="0" collapsed="false"/>
    <row r="25398" customFormat="false" ht="15" hidden="false" customHeight="true" outlineLevel="0" collapsed="false"/>
    <row r="25399" customFormat="false" ht="15" hidden="false" customHeight="true" outlineLevel="0" collapsed="false"/>
    <row r="25400" customFormat="false" ht="15" hidden="false" customHeight="true" outlineLevel="0" collapsed="false"/>
    <row r="25401" customFormat="false" ht="15" hidden="false" customHeight="true" outlineLevel="0" collapsed="false"/>
    <row r="25402" customFormat="false" ht="15" hidden="false" customHeight="true" outlineLevel="0" collapsed="false"/>
    <row r="25403" customFormat="false" ht="15" hidden="false" customHeight="true" outlineLevel="0" collapsed="false"/>
    <row r="25404" customFormat="false" ht="15" hidden="false" customHeight="true" outlineLevel="0" collapsed="false"/>
    <row r="25405" customFormat="false" ht="15" hidden="false" customHeight="true" outlineLevel="0" collapsed="false"/>
    <row r="25406" customFormat="false" ht="15" hidden="false" customHeight="true" outlineLevel="0" collapsed="false"/>
    <row r="25407" customFormat="false" ht="15" hidden="false" customHeight="true" outlineLevel="0" collapsed="false"/>
    <row r="25408" customFormat="false" ht="15" hidden="false" customHeight="true" outlineLevel="0" collapsed="false"/>
    <row r="25409" customFormat="false" ht="15" hidden="false" customHeight="true" outlineLevel="0" collapsed="false"/>
    <row r="25410" customFormat="false" ht="15" hidden="false" customHeight="true" outlineLevel="0" collapsed="false"/>
    <row r="25411" customFormat="false" ht="15" hidden="false" customHeight="true" outlineLevel="0" collapsed="false"/>
    <row r="25412" customFormat="false" ht="15" hidden="false" customHeight="true" outlineLevel="0" collapsed="false"/>
    <row r="25413" customFormat="false" ht="15" hidden="false" customHeight="true" outlineLevel="0" collapsed="false"/>
    <row r="25414" customFormat="false" ht="15" hidden="false" customHeight="true" outlineLevel="0" collapsed="false"/>
    <row r="25415" customFormat="false" ht="15" hidden="false" customHeight="true" outlineLevel="0" collapsed="false"/>
    <row r="25416" customFormat="false" ht="15" hidden="false" customHeight="true" outlineLevel="0" collapsed="false"/>
    <row r="25417" customFormat="false" ht="15" hidden="false" customHeight="true" outlineLevel="0" collapsed="false"/>
    <row r="25418" customFormat="false" ht="15" hidden="false" customHeight="true" outlineLevel="0" collapsed="false"/>
    <row r="25419" customFormat="false" ht="15" hidden="false" customHeight="true" outlineLevel="0" collapsed="false"/>
    <row r="25420" customFormat="false" ht="15" hidden="false" customHeight="true" outlineLevel="0" collapsed="false"/>
    <row r="25421" customFormat="false" ht="15" hidden="false" customHeight="true" outlineLevel="0" collapsed="false"/>
    <row r="25422" customFormat="false" ht="15" hidden="false" customHeight="true" outlineLevel="0" collapsed="false"/>
    <row r="25423" customFormat="false" ht="15" hidden="false" customHeight="true" outlineLevel="0" collapsed="false"/>
    <row r="25424" customFormat="false" ht="15" hidden="false" customHeight="true" outlineLevel="0" collapsed="false"/>
    <row r="25425" customFormat="false" ht="15" hidden="false" customHeight="true" outlineLevel="0" collapsed="false"/>
    <row r="25426" customFormat="false" ht="15" hidden="false" customHeight="true" outlineLevel="0" collapsed="false"/>
    <row r="25427" customFormat="false" ht="15" hidden="false" customHeight="true" outlineLevel="0" collapsed="false"/>
    <row r="25428" customFormat="false" ht="15" hidden="false" customHeight="true" outlineLevel="0" collapsed="false"/>
    <row r="25429" customFormat="false" ht="15" hidden="false" customHeight="true" outlineLevel="0" collapsed="false"/>
    <row r="25430" customFormat="false" ht="15" hidden="false" customHeight="true" outlineLevel="0" collapsed="false"/>
    <row r="25431" customFormat="false" ht="15" hidden="false" customHeight="true" outlineLevel="0" collapsed="false"/>
    <row r="25432" customFormat="false" ht="15" hidden="false" customHeight="true" outlineLevel="0" collapsed="false"/>
    <row r="25433" customFormat="false" ht="15" hidden="false" customHeight="true" outlineLevel="0" collapsed="false"/>
    <row r="25434" customFormat="false" ht="15" hidden="false" customHeight="true" outlineLevel="0" collapsed="false"/>
    <row r="25435" customFormat="false" ht="15" hidden="false" customHeight="true" outlineLevel="0" collapsed="false"/>
    <row r="25436" customFormat="false" ht="15" hidden="false" customHeight="true" outlineLevel="0" collapsed="false"/>
    <row r="25437" customFormat="false" ht="15" hidden="false" customHeight="true" outlineLevel="0" collapsed="false"/>
    <row r="25438" customFormat="false" ht="15" hidden="false" customHeight="true" outlineLevel="0" collapsed="false"/>
    <row r="25439" customFormat="false" ht="15" hidden="false" customHeight="true" outlineLevel="0" collapsed="false"/>
    <row r="25440" customFormat="false" ht="15" hidden="false" customHeight="true" outlineLevel="0" collapsed="false"/>
    <row r="25441" customFormat="false" ht="15" hidden="false" customHeight="true" outlineLevel="0" collapsed="false"/>
    <row r="25442" customFormat="false" ht="15" hidden="false" customHeight="true" outlineLevel="0" collapsed="false"/>
    <row r="25443" customFormat="false" ht="15" hidden="false" customHeight="true" outlineLevel="0" collapsed="false"/>
    <row r="25444" customFormat="false" ht="15" hidden="false" customHeight="true" outlineLevel="0" collapsed="false"/>
    <row r="25445" customFormat="false" ht="15" hidden="false" customHeight="true" outlineLevel="0" collapsed="false"/>
    <row r="25446" customFormat="false" ht="15" hidden="false" customHeight="true" outlineLevel="0" collapsed="false"/>
    <row r="25447" customFormat="false" ht="15" hidden="false" customHeight="true" outlineLevel="0" collapsed="false"/>
    <row r="25448" customFormat="false" ht="15" hidden="false" customHeight="true" outlineLevel="0" collapsed="false"/>
    <row r="25449" customFormat="false" ht="15" hidden="false" customHeight="true" outlineLevel="0" collapsed="false"/>
    <row r="25450" customFormat="false" ht="15" hidden="false" customHeight="true" outlineLevel="0" collapsed="false"/>
    <row r="25451" customFormat="false" ht="15" hidden="false" customHeight="true" outlineLevel="0" collapsed="false"/>
    <row r="25452" customFormat="false" ht="15" hidden="false" customHeight="true" outlineLevel="0" collapsed="false"/>
    <row r="25453" customFormat="false" ht="15" hidden="false" customHeight="true" outlineLevel="0" collapsed="false"/>
    <row r="25454" customFormat="false" ht="15" hidden="false" customHeight="true" outlineLevel="0" collapsed="false"/>
    <row r="25455" customFormat="false" ht="15" hidden="false" customHeight="true" outlineLevel="0" collapsed="false"/>
    <row r="25456" customFormat="false" ht="15" hidden="false" customHeight="true" outlineLevel="0" collapsed="false"/>
    <row r="25457" customFormat="false" ht="15" hidden="false" customHeight="true" outlineLevel="0" collapsed="false"/>
    <row r="25458" customFormat="false" ht="15" hidden="false" customHeight="true" outlineLevel="0" collapsed="false"/>
    <row r="25459" customFormat="false" ht="15" hidden="false" customHeight="true" outlineLevel="0" collapsed="false"/>
    <row r="25460" customFormat="false" ht="15" hidden="false" customHeight="true" outlineLevel="0" collapsed="false"/>
    <row r="25461" customFormat="false" ht="15" hidden="false" customHeight="true" outlineLevel="0" collapsed="false"/>
    <row r="25462" customFormat="false" ht="15" hidden="false" customHeight="true" outlineLevel="0" collapsed="false"/>
    <row r="25463" customFormat="false" ht="15" hidden="false" customHeight="true" outlineLevel="0" collapsed="false"/>
    <row r="25464" customFormat="false" ht="15" hidden="false" customHeight="true" outlineLevel="0" collapsed="false"/>
    <row r="25465" customFormat="false" ht="15" hidden="false" customHeight="true" outlineLevel="0" collapsed="false"/>
    <row r="25466" customFormat="false" ht="15" hidden="false" customHeight="true" outlineLevel="0" collapsed="false"/>
    <row r="25467" customFormat="false" ht="15" hidden="false" customHeight="true" outlineLevel="0" collapsed="false"/>
    <row r="25468" customFormat="false" ht="15" hidden="false" customHeight="true" outlineLevel="0" collapsed="false"/>
    <row r="25469" customFormat="false" ht="15" hidden="false" customHeight="true" outlineLevel="0" collapsed="false"/>
    <row r="25470" customFormat="false" ht="15" hidden="false" customHeight="true" outlineLevel="0" collapsed="false"/>
    <row r="25471" customFormat="false" ht="15" hidden="false" customHeight="true" outlineLevel="0" collapsed="false"/>
    <row r="25472" customFormat="false" ht="15" hidden="false" customHeight="true" outlineLevel="0" collapsed="false"/>
    <row r="25473" customFormat="false" ht="15" hidden="false" customHeight="true" outlineLevel="0" collapsed="false"/>
    <row r="25474" customFormat="false" ht="15" hidden="false" customHeight="true" outlineLevel="0" collapsed="false"/>
    <row r="25475" customFormat="false" ht="15" hidden="false" customHeight="true" outlineLevel="0" collapsed="false"/>
    <row r="25476" customFormat="false" ht="15" hidden="false" customHeight="true" outlineLevel="0" collapsed="false"/>
    <row r="25477" customFormat="false" ht="15" hidden="false" customHeight="true" outlineLevel="0" collapsed="false"/>
    <row r="25478" customFormat="false" ht="15" hidden="false" customHeight="true" outlineLevel="0" collapsed="false"/>
    <row r="25479" customFormat="false" ht="15" hidden="false" customHeight="true" outlineLevel="0" collapsed="false"/>
    <row r="25480" customFormat="false" ht="15" hidden="false" customHeight="true" outlineLevel="0" collapsed="false"/>
    <row r="25481" customFormat="false" ht="15" hidden="false" customHeight="true" outlineLevel="0" collapsed="false"/>
    <row r="25482" customFormat="false" ht="15" hidden="false" customHeight="true" outlineLevel="0" collapsed="false"/>
    <row r="25483" customFormat="false" ht="15" hidden="false" customHeight="true" outlineLevel="0" collapsed="false"/>
    <row r="25484" customFormat="false" ht="15" hidden="false" customHeight="true" outlineLevel="0" collapsed="false"/>
    <row r="25485" customFormat="false" ht="15" hidden="false" customHeight="true" outlineLevel="0" collapsed="false"/>
    <row r="25486" customFormat="false" ht="15" hidden="false" customHeight="true" outlineLevel="0" collapsed="false"/>
    <row r="25487" customFormat="false" ht="15" hidden="false" customHeight="true" outlineLevel="0" collapsed="false"/>
    <row r="25488" customFormat="false" ht="15" hidden="false" customHeight="true" outlineLevel="0" collapsed="false"/>
    <row r="25489" customFormat="false" ht="15" hidden="false" customHeight="true" outlineLevel="0" collapsed="false"/>
    <row r="25490" customFormat="false" ht="15" hidden="false" customHeight="true" outlineLevel="0" collapsed="false"/>
    <row r="25491" customFormat="false" ht="15" hidden="false" customHeight="true" outlineLevel="0" collapsed="false"/>
    <row r="25492" customFormat="false" ht="15" hidden="false" customHeight="true" outlineLevel="0" collapsed="false"/>
    <row r="25493" customFormat="false" ht="15" hidden="false" customHeight="true" outlineLevel="0" collapsed="false"/>
    <row r="25494" customFormat="false" ht="15" hidden="false" customHeight="true" outlineLevel="0" collapsed="false"/>
    <row r="25495" customFormat="false" ht="15" hidden="false" customHeight="true" outlineLevel="0" collapsed="false"/>
    <row r="25496" customFormat="false" ht="15" hidden="false" customHeight="true" outlineLevel="0" collapsed="false"/>
    <row r="25497" customFormat="false" ht="15" hidden="false" customHeight="true" outlineLevel="0" collapsed="false"/>
    <row r="25498" customFormat="false" ht="15" hidden="false" customHeight="true" outlineLevel="0" collapsed="false"/>
    <row r="25499" customFormat="false" ht="15" hidden="false" customHeight="true" outlineLevel="0" collapsed="false"/>
    <row r="25500" customFormat="false" ht="15" hidden="false" customHeight="true" outlineLevel="0" collapsed="false"/>
    <row r="25501" customFormat="false" ht="15" hidden="false" customHeight="true" outlineLevel="0" collapsed="false"/>
    <row r="25502" customFormat="false" ht="15" hidden="false" customHeight="true" outlineLevel="0" collapsed="false"/>
    <row r="25503" customFormat="false" ht="15" hidden="false" customHeight="true" outlineLevel="0" collapsed="false"/>
    <row r="25504" customFormat="false" ht="15" hidden="false" customHeight="true" outlineLevel="0" collapsed="false"/>
    <row r="25505" customFormat="false" ht="15" hidden="false" customHeight="true" outlineLevel="0" collapsed="false"/>
    <row r="25506" customFormat="false" ht="15" hidden="false" customHeight="true" outlineLevel="0" collapsed="false"/>
    <row r="25507" customFormat="false" ht="15" hidden="false" customHeight="true" outlineLevel="0" collapsed="false"/>
    <row r="25508" customFormat="false" ht="15" hidden="false" customHeight="true" outlineLevel="0" collapsed="false"/>
    <row r="25509" customFormat="false" ht="15" hidden="false" customHeight="true" outlineLevel="0" collapsed="false"/>
    <row r="25510" customFormat="false" ht="15" hidden="false" customHeight="true" outlineLevel="0" collapsed="false"/>
    <row r="25511" customFormat="false" ht="15" hidden="false" customHeight="true" outlineLevel="0" collapsed="false"/>
    <row r="25512" customFormat="false" ht="15" hidden="false" customHeight="true" outlineLevel="0" collapsed="false"/>
    <row r="25513" customFormat="false" ht="15" hidden="false" customHeight="true" outlineLevel="0" collapsed="false"/>
    <row r="25514" customFormat="false" ht="15" hidden="false" customHeight="true" outlineLevel="0" collapsed="false"/>
    <row r="25515" customFormat="false" ht="15" hidden="false" customHeight="true" outlineLevel="0" collapsed="false"/>
    <row r="25516" customFormat="false" ht="15" hidden="false" customHeight="true" outlineLevel="0" collapsed="false"/>
    <row r="25517" customFormat="false" ht="15" hidden="false" customHeight="true" outlineLevel="0" collapsed="false"/>
    <row r="25518" customFormat="false" ht="15" hidden="false" customHeight="true" outlineLevel="0" collapsed="false"/>
    <row r="25519" customFormat="false" ht="15" hidden="false" customHeight="true" outlineLevel="0" collapsed="false"/>
    <row r="25520" customFormat="false" ht="15" hidden="false" customHeight="true" outlineLevel="0" collapsed="false"/>
    <row r="25521" customFormat="false" ht="15" hidden="false" customHeight="true" outlineLevel="0" collapsed="false"/>
    <row r="25522" customFormat="false" ht="15" hidden="false" customHeight="true" outlineLevel="0" collapsed="false"/>
    <row r="25523" customFormat="false" ht="15" hidden="false" customHeight="true" outlineLevel="0" collapsed="false"/>
    <row r="25524" customFormat="false" ht="15" hidden="false" customHeight="true" outlineLevel="0" collapsed="false"/>
    <row r="25525" customFormat="false" ht="15" hidden="false" customHeight="true" outlineLevel="0" collapsed="false"/>
    <row r="25526" customFormat="false" ht="15" hidden="false" customHeight="true" outlineLevel="0" collapsed="false"/>
    <row r="25527" customFormat="false" ht="15" hidden="false" customHeight="true" outlineLevel="0" collapsed="false"/>
    <row r="25528" customFormat="false" ht="15" hidden="false" customHeight="true" outlineLevel="0" collapsed="false"/>
    <row r="25529" customFormat="false" ht="15" hidden="false" customHeight="true" outlineLevel="0" collapsed="false"/>
    <row r="25530" customFormat="false" ht="15" hidden="false" customHeight="true" outlineLevel="0" collapsed="false"/>
    <row r="25531" customFormat="false" ht="15" hidden="false" customHeight="true" outlineLevel="0" collapsed="false"/>
    <row r="25532" customFormat="false" ht="15" hidden="false" customHeight="true" outlineLevel="0" collapsed="false"/>
    <row r="25533" customFormat="false" ht="15" hidden="false" customHeight="true" outlineLevel="0" collapsed="false"/>
    <row r="25534" customFormat="false" ht="15" hidden="false" customHeight="true" outlineLevel="0" collapsed="false"/>
    <row r="25535" customFormat="false" ht="15" hidden="false" customHeight="true" outlineLevel="0" collapsed="false"/>
    <row r="25536" customFormat="false" ht="15" hidden="false" customHeight="true" outlineLevel="0" collapsed="false"/>
    <row r="25537" customFormat="false" ht="15" hidden="false" customHeight="true" outlineLevel="0" collapsed="false"/>
    <row r="25538" customFormat="false" ht="15" hidden="false" customHeight="true" outlineLevel="0" collapsed="false"/>
    <row r="25539" customFormat="false" ht="15" hidden="false" customHeight="true" outlineLevel="0" collapsed="false"/>
    <row r="25540" customFormat="false" ht="15" hidden="false" customHeight="true" outlineLevel="0" collapsed="false"/>
    <row r="25541" customFormat="false" ht="15" hidden="false" customHeight="true" outlineLevel="0" collapsed="false"/>
    <row r="25542" customFormat="false" ht="15" hidden="false" customHeight="true" outlineLevel="0" collapsed="false"/>
    <row r="25543" customFormat="false" ht="15" hidden="false" customHeight="true" outlineLevel="0" collapsed="false"/>
    <row r="25544" customFormat="false" ht="15" hidden="false" customHeight="true" outlineLevel="0" collapsed="false"/>
    <row r="25545" customFormat="false" ht="15" hidden="false" customHeight="true" outlineLevel="0" collapsed="false"/>
    <row r="25546" customFormat="false" ht="15" hidden="false" customHeight="true" outlineLevel="0" collapsed="false"/>
    <row r="25547" customFormat="false" ht="15" hidden="false" customHeight="true" outlineLevel="0" collapsed="false"/>
    <row r="25548" customFormat="false" ht="15" hidden="false" customHeight="true" outlineLevel="0" collapsed="false"/>
    <row r="25549" customFormat="false" ht="15" hidden="false" customHeight="true" outlineLevel="0" collapsed="false"/>
    <row r="25550" customFormat="false" ht="15" hidden="false" customHeight="true" outlineLevel="0" collapsed="false"/>
    <row r="25551" customFormat="false" ht="15" hidden="false" customHeight="true" outlineLevel="0" collapsed="false"/>
    <row r="25552" customFormat="false" ht="15" hidden="false" customHeight="true" outlineLevel="0" collapsed="false"/>
    <row r="25553" customFormat="false" ht="15" hidden="false" customHeight="true" outlineLevel="0" collapsed="false"/>
    <row r="25554" customFormat="false" ht="15" hidden="false" customHeight="true" outlineLevel="0" collapsed="false"/>
    <row r="25555" customFormat="false" ht="15" hidden="false" customHeight="true" outlineLevel="0" collapsed="false"/>
    <row r="25556" customFormat="false" ht="15" hidden="false" customHeight="true" outlineLevel="0" collapsed="false"/>
    <row r="25557" customFormat="false" ht="15" hidden="false" customHeight="true" outlineLevel="0" collapsed="false"/>
    <row r="25558" customFormat="false" ht="15" hidden="false" customHeight="true" outlineLevel="0" collapsed="false"/>
    <row r="25559" customFormat="false" ht="15" hidden="false" customHeight="true" outlineLevel="0" collapsed="false"/>
    <row r="25560" customFormat="false" ht="15" hidden="false" customHeight="true" outlineLevel="0" collapsed="false"/>
    <row r="25561" customFormat="false" ht="15" hidden="false" customHeight="true" outlineLevel="0" collapsed="false"/>
    <row r="25562" customFormat="false" ht="15" hidden="false" customHeight="true" outlineLevel="0" collapsed="false"/>
    <row r="25563" customFormat="false" ht="15" hidden="false" customHeight="true" outlineLevel="0" collapsed="false"/>
    <row r="25564" customFormat="false" ht="15" hidden="false" customHeight="true" outlineLevel="0" collapsed="false"/>
    <row r="25565" customFormat="false" ht="15" hidden="false" customHeight="true" outlineLevel="0" collapsed="false"/>
    <row r="25566" customFormat="false" ht="15" hidden="false" customHeight="true" outlineLevel="0" collapsed="false"/>
    <row r="25567" customFormat="false" ht="15" hidden="false" customHeight="true" outlineLevel="0" collapsed="false"/>
    <row r="25568" customFormat="false" ht="15" hidden="false" customHeight="true" outlineLevel="0" collapsed="false"/>
    <row r="25569" customFormat="false" ht="15" hidden="false" customHeight="true" outlineLevel="0" collapsed="false"/>
    <row r="25570" customFormat="false" ht="15" hidden="false" customHeight="true" outlineLevel="0" collapsed="false"/>
    <row r="25571" customFormat="false" ht="15" hidden="false" customHeight="true" outlineLevel="0" collapsed="false"/>
    <row r="25572" customFormat="false" ht="15" hidden="false" customHeight="true" outlineLevel="0" collapsed="false"/>
    <row r="25573" customFormat="false" ht="15" hidden="false" customHeight="true" outlineLevel="0" collapsed="false"/>
    <row r="25574" customFormat="false" ht="15" hidden="false" customHeight="true" outlineLevel="0" collapsed="false"/>
    <row r="25575" customFormat="false" ht="15" hidden="false" customHeight="true" outlineLevel="0" collapsed="false"/>
    <row r="25576" customFormat="false" ht="15" hidden="false" customHeight="true" outlineLevel="0" collapsed="false"/>
    <row r="25577" customFormat="false" ht="15" hidden="false" customHeight="true" outlineLevel="0" collapsed="false"/>
    <row r="25578" customFormat="false" ht="15" hidden="false" customHeight="true" outlineLevel="0" collapsed="false"/>
    <row r="25579" customFormat="false" ht="15" hidden="false" customHeight="true" outlineLevel="0" collapsed="false"/>
    <row r="25580" customFormat="false" ht="15" hidden="false" customHeight="true" outlineLevel="0" collapsed="false"/>
    <row r="25581" customFormat="false" ht="15" hidden="false" customHeight="true" outlineLevel="0" collapsed="false"/>
    <row r="25582" customFormat="false" ht="15" hidden="false" customHeight="true" outlineLevel="0" collapsed="false"/>
    <row r="25583" customFormat="false" ht="15" hidden="false" customHeight="true" outlineLevel="0" collapsed="false"/>
    <row r="25584" customFormat="false" ht="15" hidden="false" customHeight="true" outlineLevel="0" collapsed="false"/>
    <row r="25585" customFormat="false" ht="15" hidden="false" customHeight="true" outlineLevel="0" collapsed="false"/>
    <row r="25586" customFormat="false" ht="15" hidden="false" customHeight="true" outlineLevel="0" collapsed="false"/>
    <row r="25587" customFormat="false" ht="15" hidden="false" customHeight="true" outlineLevel="0" collapsed="false"/>
    <row r="25588" customFormat="false" ht="15" hidden="false" customHeight="true" outlineLevel="0" collapsed="false"/>
    <row r="25589" customFormat="false" ht="15" hidden="false" customHeight="true" outlineLevel="0" collapsed="false"/>
    <row r="25590" customFormat="false" ht="15" hidden="false" customHeight="true" outlineLevel="0" collapsed="false"/>
    <row r="25591" customFormat="false" ht="15" hidden="false" customHeight="true" outlineLevel="0" collapsed="false"/>
    <row r="25592" customFormat="false" ht="15" hidden="false" customHeight="true" outlineLevel="0" collapsed="false"/>
    <row r="25593" customFormat="false" ht="15" hidden="false" customHeight="true" outlineLevel="0" collapsed="false"/>
    <row r="25594" customFormat="false" ht="15" hidden="false" customHeight="true" outlineLevel="0" collapsed="false"/>
    <row r="25595" customFormat="false" ht="15" hidden="false" customHeight="true" outlineLevel="0" collapsed="false"/>
    <row r="25596" customFormat="false" ht="15" hidden="false" customHeight="true" outlineLevel="0" collapsed="false"/>
    <row r="25597" customFormat="false" ht="15" hidden="false" customHeight="true" outlineLevel="0" collapsed="false"/>
    <row r="25598" customFormat="false" ht="15" hidden="false" customHeight="true" outlineLevel="0" collapsed="false"/>
    <row r="25599" customFormat="false" ht="15" hidden="false" customHeight="true" outlineLevel="0" collapsed="false"/>
    <row r="25600" customFormat="false" ht="15" hidden="false" customHeight="true" outlineLevel="0" collapsed="false"/>
    <row r="25601" customFormat="false" ht="15" hidden="false" customHeight="true" outlineLevel="0" collapsed="false"/>
    <row r="25602" customFormat="false" ht="15" hidden="false" customHeight="true" outlineLevel="0" collapsed="false"/>
    <row r="25603" customFormat="false" ht="15" hidden="false" customHeight="true" outlineLevel="0" collapsed="false"/>
    <row r="25604" customFormat="false" ht="15" hidden="false" customHeight="true" outlineLevel="0" collapsed="false"/>
    <row r="25605" customFormat="false" ht="15" hidden="false" customHeight="true" outlineLevel="0" collapsed="false"/>
    <row r="25606" customFormat="false" ht="15" hidden="false" customHeight="true" outlineLevel="0" collapsed="false"/>
    <row r="25607" customFormat="false" ht="15" hidden="false" customHeight="true" outlineLevel="0" collapsed="false"/>
    <row r="25608" customFormat="false" ht="15" hidden="false" customHeight="true" outlineLevel="0" collapsed="false"/>
    <row r="25609" customFormat="false" ht="15" hidden="false" customHeight="true" outlineLevel="0" collapsed="false"/>
    <row r="25610" customFormat="false" ht="15" hidden="false" customHeight="true" outlineLevel="0" collapsed="false"/>
    <row r="25611" customFormat="false" ht="15" hidden="false" customHeight="true" outlineLevel="0" collapsed="false"/>
    <row r="25612" customFormat="false" ht="15" hidden="false" customHeight="true" outlineLevel="0" collapsed="false"/>
    <row r="25613" customFormat="false" ht="15" hidden="false" customHeight="true" outlineLevel="0" collapsed="false"/>
    <row r="25614" customFormat="false" ht="15" hidden="false" customHeight="true" outlineLevel="0" collapsed="false"/>
    <row r="25615" customFormat="false" ht="15" hidden="false" customHeight="true" outlineLevel="0" collapsed="false"/>
    <row r="25616" customFormat="false" ht="15" hidden="false" customHeight="true" outlineLevel="0" collapsed="false"/>
    <row r="25617" customFormat="false" ht="15" hidden="false" customHeight="true" outlineLevel="0" collapsed="false"/>
    <row r="25618" customFormat="false" ht="15" hidden="false" customHeight="true" outlineLevel="0" collapsed="false"/>
    <row r="25619" customFormat="false" ht="15" hidden="false" customHeight="true" outlineLevel="0" collapsed="false"/>
    <row r="25620" customFormat="false" ht="15" hidden="false" customHeight="true" outlineLevel="0" collapsed="false"/>
    <row r="25621" customFormat="false" ht="15" hidden="false" customHeight="true" outlineLevel="0" collapsed="false"/>
    <row r="25622" customFormat="false" ht="15" hidden="false" customHeight="true" outlineLevel="0" collapsed="false"/>
    <row r="25623" customFormat="false" ht="15" hidden="false" customHeight="true" outlineLevel="0" collapsed="false"/>
    <row r="25624" customFormat="false" ht="15" hidden="false" customHeight="true" outlineLevel="0" collapsed="false"/>
    <row r="25625" customFormat="false" ht="15" hidden="false" customHeight="true" outlineLevel="0" collapsed="false"/>
    <row r="25626" customFormat="false" ht="15" hidden="false" customHeight="true" outlineLevel="0" collapsed="false"/>
    <row r="25627" customFormat="false" ht="15" hidden="false" customHeight="true" outlineLevel="0" collapsed="false"/>
    <row r="25628" customFormat="false" ht="15" hidden="false" customHeight="true" outlineLevel="0" collapsed="false"/>
    <row r="25629" customFormat="false" ht="15" hidden="false" customHeight="true" outlineLevel="0" collapsed="false"/>
    <row r="25630" customFormat="false" ht="15" hidden="false" customHeight="true" outlineLevel="0" collapsed="false"/>
    <row r="25631" customFormat="false" ht="15" hidden="false" customHeight="true" outlineLevel="0" collapsed="false"/>
    <row r="25632" customFormat="false" ht="15" hidden="false" customHeight="true" outlineLevel="0" collapsed="false"/>
    <row r="25633" customFormat="false" ht="15" hidden="false" customHeight="true" outlineLevel="0" collapsed="false"/>
    <row r="25634" customFormat="false" ht="15" hidden="false" customHeight="true" outlineLevel="0" collapsed="false"/>
    <row r="25635" customFormat="false" ht="15" hidden="false" customHeight="true" outlineLevel="0" collapsed="false"/>
    <row r="25636" customFormat="false" ht="15" hidden="false" customHeight="true" outlineLevel="0" collapsed="false"/>
    <row r="25637" customFormat="false" ht="15" hidden="false" customHeight="true" outlineLevel="0" collapsed="false"/>
    <row r="25638" customFormat="false" ht="15" hidden="false" customHeight="true" outlineLevel="0" collapsed="false"/>
    <row r="25639" customFormat="false" ht="15" hidden="false" customHeight="true" outlineLevel="0" collapsed="false"/>
    <row r="25640" customFormat="false" ht="15" hidden="false" customHeight="true" outlineLevel="0" collapsed="false"/>
    <row r="25641" customFormat="false" ht="15" hidden="false" customHeight="true" outlineLevel="0" collapsed="false"/>
    <row r="25642" customFormat="false" ht="15" hidden="false" customHeight="true" outlineLevel="0" collapsed="false"/>
    <row r="25643" customFormat="false" ht="15" hidden="false" customHeight="true" outlineLevel="0" collapsed="false"/>
    <row r="25644" customFormat="false" ht="15" hidden="false" customHeight="true" outlineLevel="0" collapsed="false"/>
    <row r="25645" customFormat="false" ht="15" hidden="false" customHeight="true" outlineLevel="0" collapsed="false"/>
    <row r="25646" customFormat="false" ht="15" hidden="false" customHeight="true" outlineLevel="0" collapsed="false"/>
    <row r="25647" customFormat="false" ht="15" hidden="false" customHeight="true" outlineLevel="0" collapsed="false"/>
    <row r="25648" customFormat="false" ht="15" hidden="false" customHeight="true" outlineLevel="0" collapsed="false"/>
    <row r="25649" customFormat="false" ht="15" hidden="false" customHeight="true" outlineLevel="0" collapsed="false"/>
    <row r="25650" customFormat="false" ht="15" hidden="false" customHeight="true" outlineLevel="0" collapsed="false"/>
    <row r="25651" customFormat="false" ht="15" hidden="false" customHeight="true" outlineLevel="0" collapsed="false"/>
    <row r="25652" customFormat="false" ht="15" hidden="false" customHeight="true" outlineLevel="0" collapsed="false"/>
    <row r="25653" customFormat="false" ht="15" hidden="false" customHeight="true" outlineLevel="0" collapsed="false"/>
    <row r="25654" customFormat="false" ht="15" hidden="false" customHeight="true" outlineLevel="0" collapsed="false"/>
    <row r="25655" customFormat="false" ht="15" hidden="false" customHeight="true" outlineLevel="0" collapsed="false"/>
    <row r="25656" customFormat="false" ht="15" hidden="false" customHeight="true" outlineLevel="0" collapsed="false"/>
    <row r="25657" customFormat="false" ht="15" hidden="false" customHeight="true" outlineLevel="0" collapsed="false"/>
    <row r="25658" customFormat="false" ht="15" hidden="false" customHeight="true" outlineLevel="0" collapsed="false"/>
    <row r="25659" customFormat="false" ht="15" hidden="false" customHeight="true" outlineLevel="0" collapsed="false"/>
    <row r="25660" customFormat="false" ht="15" hidden="false" customHeight="true" outlineLevel="0" collapsed="false"/>
    <row r="25661" customFormat="false" ht="15" hidden="false" customHeight="true" outlineLevel="0" collapsed="false"/>
    <row r="25662" customFormat="false" ht="15" hidden="false" customHeight="true" outlineLevel="0" collapsed="false"/>
    <row r="25663" customFormat="false" ht="15" hidden="false" customHeight="true" outlineLevel="0" collapsed="false"/>
    <row r="25664" customFormat="false" ht="15" hidden="false" customHeight="true" outlineLevel="0" collapsed="false"/>
    <row r="25665" customFormat="false" ht="15" hidden="false" customHeight="true" outlineLevel="0" collapsed="false"/>
    <row r="25666" customFormat="false" ht="15" hidden="false" customHeight="true" outlineLevel="0" collapsed="false"/>
    <row r="25667" customFormat="false" ht="15" hidden="false" customHeight="true" outlineLevel="0" collapsed="false"/>
    <row r="25668" customFormat="false" ht="15" hidden="false" customHeight="true" outlineLevel="0" collapsed="false"/>
    <row r="25669" customFormat="false" ht="15" hidden="false" customHeight="true" outlineLevel="0" collapsed="false"/>
    <row r="25670" customFormat="false" ht="15" hidden="false" customHeight="true" outlineLevel="0" collapsed="false"/>
    <row r="25671" customFormat="false" ht="15" hidden="false" customHeight="true" outlineLevel="0" collapsed="false"/>
    <row r="25672" customFormat="false" ht="15" hidden="false" customHeight="true" outlineLevel="0" collapsed="false"/>
    <row r="25673" customFormat="false" ht="15" hidden="false" customHeight="true" outlineLevel="0" collapsed="false"/>
    <row r="25674" customFormat="false" ht="15" hidden="false" customHeight="true" outlineLevel="0" collapsed="false"/>
    <row r="25675" customFormat="false" ht="15" hidden="false" customHeight="true" outlineLevel="0" collapsed="false"/>
    <row r="25676" customFormat="false" ht="15" hidden="false" customHeight="true" outlineLevel="0" collapsed="false"/>
    <row r="25677" customFormat="false" ht="15" hidden="false" customHeight="true" outlineLevel="0" collapsed="false"/>
    <row r="25678" customFormat="false" ht="15" hidden="false" customHeight="true" outlineLevel="0" collapsed="false"/>
    <row r="25679" customFormat="false" ht="15" hidden="false" customHeight="true" outlineLevel="0" collapsed="false"/>
    <row r="25680" customFormat="false" ht="15" hidden="false" customHeight="true" outlineLevel="0" collapsed="false"/>
    <row r="25681" customFormat="false" ht="15" hidden="false" customHeight="true" outlineLevel="0" collapsed="false"/>
    <row r="25682" customFormat="false" ht="15" hidden="false" customHeight="true" outlineLevel="0" collapsed="false"/>
    <row r="25683" customFormat="false" ht="15" hidden="false" customHeight="true" outlineLevel="0" collapsed="false"/>
    <row r="25684" customFormat="false" ht="15" hidden="false" customHeight="true" outlineLevel="0" collapsed="false"/>
    <row r="25685" customFormat="false" ht="15" hidden="false" customHeight="true" outlineLevel="0" collapsed="false"/>
    <row r="25686" customFormat="false" ht="15" hidden="false" customHeight="true" outlineLevel="0" collapsed="false"/>
    <row r="25687" customFormat="false" ht="15" hidden="false" customHeight="true" outlineLevel="0" collapsed="false"/>
    <row r="25688" customFormat="false" ht="15" hidden="false" customHeight="true" outlineLevel="0" collapsed="false"/>
    <row r="25689" customFormat="false" ht="15" hidden="false" customHeight="true" outlineLevel="0" collapsed="false"/>
    <row r="25690" customFormat="false" ht="15" hidden="false" customHeight="true" outlineLevel="0" collapsed="false"/>
    <row r="25691" customFormat="false" ht="15" hidden="false" customHeight="true" outlineLevel="0" collapsed="false"/>
    <row r="25692" customFormat="false" ht="15" hidden="false" customHeight="true" outlineLevel="0" collapsed="false"/>
    <row r="25693" customFormat="false" ht="15" hidden="false" customHeight="true" outlineLevel="0" collapsed="false"/>
    <row r="25694" customFormat="false" ht="15" hidden="false" customHeight="true" outlineLevel="0" collapsed="false"/>
    <row r="25695" customFormat="false" ht="15" hidden="false" customHeight="true" outlineLevel="0" collapsed="false"/>
    <row r="25696" customFormat="false" ht="15" hidden="false" customHeight="true" outlineLevel="0" collapsed="false"/>
    <row r="25697" customFormat="false" ht="15" hidden="false" customHeight="true" outlineLevel="0" collapsed="false"/>
    <row r="25698" customFormat="false" ht="15" hidden="false" customHeight="true" outlineLevel="0" collapsed="false"/>
    <row r="25699" customFormat="false" ht="15" hidden="false" customHeight="true" outlineLevel="0" collapsed="false"/>
    <row r="25700" customFormat="false" ht="15" hidden="false" customHeight="true" outlineLevel="0" collapsed="false"/>
    <row r="25701" customFormat="false" ht="15" hidden="false" customHeight="true" outlineLevel="0" collapsed="false"/>
    <row r="25702" customFormat="false" ht="15" hidden="false" customHeight="true" outlineLevel="0" collapsed="false"/>
    <row r="25703" customFormat="false" ht="15" hidden="false" customHeight="true" outlineLevel="0" collapsed="false"/>
    <row r="25704" customFormat="false" ht="15" hidden="false" customHeight="true" outlineLevel="0" collapsed="false"/>
    <row r="25705" customFormat="false" ht="15" hidden="false" customHeight="true" outlineLevel="0" collapsed="false"/>
    <row r="25706" customFormat="false" ht="15" hidden="false" customHeight="true" outlineLevel="0" collapsed="false"/>
    <row r="25707" customFormat="false" ht="15" hidden="false" customHeight="true" outlineLevel="0" collapsed="false"/>
    <row r="25708" customFormat="false" ht="15" hidden="false" customHeight="true" outlineLevel="0" collapsed="false"/>
    <row r="25709" customFormat="false" ht="15" hidden="false" customHeight="true" outlineLevel="0" collapsed="false"/>
    <row r="25710" customFormat="false" ht="15" hidden="false" customHeight="true" outlineLevel="0" collapsed="false"/>
    <row r="25711" customFormat="false" ht="15" hidden="false" customHeight="true" outlineLevel="0" collapsed="false"/>
    <row r="25712" customFormat="false" ht="15" hidden="false" customHeight="true" outlineLevel="0" collapsed="false"/>
    <row r="25713" customFormat="false" ht="15" hidden="false" customHeight="true" outlineLevel="0" collapsed="false"/>
    <row r="25714" customFormat="false" ht="15" hidden="false" customHeight="true" outlineLevel="0" collapsed="false"/>
    <row r="25715" customFormat="false" ht="15" hidden="false" customHeight="true" outlineLevel="0" collapsed="false"/>
    <row r="25716" customFormat="false" ht="15" hidden="false" customHeight="true" outlineLevel="0" collapsed="false"/>
    <row r="25717" customFormat="false" ht="15" hidden="false" customHeight="true" outlineLevel="0" collapsed="false"/>
    <row r="25718" customFormat="false" ht="15" hidden="false" customHeight="true" outlineLevel="0" collapsed="false"/>
    <row r="25719" customFormat="false" ht="15" hidden="false" customHeight="true" outlineLevel="0" collapsed="false"/>
    <row r="25720" customFormat="false" ht="15" hidden="false" customHeight="true" outlineLevel="0" collapsed="false"/>
    <row r="25721" customFormat="false" ht="15" hidden="false" customHeight="true" outlineLevel="0" collapsed="false"/>
    <row r="25722" customFormat="false" ht="15" hidden="false" customHeight="true" outlineLevel="0" collapsed="false"/>
    <row r="25723" customFormat="false" ht="15" hidden="false" customHeight="true" outlineLevel="0" collapsed="false"/>
    <row r="25724" customFormat="false" ht="15" hidden="false" customHeight="true" outlineLevel="0" collapsed="false"/>
    <row r="25725" customFormat="false" ht="15" hidden="false" customHeight="true" outlineLevel="0" collapsed="false"/>
    <row r="25726" customFormat="false" ht="15" hidden="false" customHeight="true" outlineLevel="0" collapsed="false"/>
    <row r="25727" customFormat="false" ht="15" hidden="false" customHeight="true" outlineLevel="0" collapsed="false"/>
    <row r="25728" customFormat="false" ht="15" hidden="false" customHeight="true" outlineLevel="0" collapsed="false"/>
    <row r="25729" customFormat="false" ht="15" hidden="false" customHeight="true" outlineLevel="0" collapsed="false"/>
    <row r="25730" customFormat="false" ht="15" hidden="false" customHeight="true" outlineLevel="0" collapsed="false"/>
    <row r="25731" customFormat="false" ht="15" hidden="false" customHeight="true" outlineLevel="0" collapsed="false"/>
    <row r="25732" customFormat="false" ht="15" hidden="false" customHeight="true" outlineLevel="0" collapsed="false"/>
    <row r="25733" customFormat="false" ht="15" hidden="false" customHeight="true" outlineLevel="0" collapsed="false"/>
    <row r="25734" customFormat="false" ht="15" hidden="false" customHeight="true" outlineLevel="0" collapsed="false"/>
    <row r="25735" customFormat="false" ht="15" hidden="false" customHeight="true" outlineLevel="0" collapsed="false"/>
    <row r="25736" customFormat="false" ht="15" hidden="false" customHeight="true" outlineLevel="0" collapsed="false"/>
    <row r="25737" customFormat="false" ht="15" hidden="false" customHeight="true" outlineLevel="0" collapsed="false"/>
    <row r="25738" customFormat="false" ht="15" hidden="false" customHeight="true" outlineLevel="0" collapsed="false"/>
    <row r="25739" customFormat="false" ht="15" hidden="false" customHeight="true" outlineLevel="0" collapsed="false"/>
    <row r="25740" customFormat="false" ht="15" hidden="false" customHeight="true" outlineLevel="0" collapsed="false"/>
    <row r="25741" customFormat="false" ht="15" hidden="false" customHeight="true" outlineLevel="0" collapsed="false"/>
    <row r="25742" customFormat="false" ht="15" hidden="false" customHeight="true" outlineLevel="0" collapsed="false"/>
    <row r="25743" customFormat="false" ht="15" hidden="false" customHeight="true" outlineLevel="0" collapsed="false"/>
    <row r="25744" customFormat="false" ht="15" hidden="false" customHeight="true" outlineLevel="0" collapsed="false"/>
    <row r="25745" customFormat="false" ht="15" hidden="false" customHeight="true" outlineLevel="0" collapsed="false"/>
    <row r="25746" customFormat="false" ht="15" hidden="false" customHeight="true" outlineLevel="0" collapsed="false"/>
    <row r="25747" customFormat="false" ht="15" hidden="false" customHeight="true" outlineLevel="0" collapsed="false"/>
    <row r="25748" customFormat="false" ht="15" hidden="false" customHeight="true" outlineLevel="0" collapsed="false"/>
    <row r="25749" customFormat="false" ht="15" hidden="false" customHeight="true" outlineLevel="0" collapsed="false"/>
    <row r="25750" customFormat="false" ht="15" hidden="false" customHeight="true" outlineLevel="0" collapsed="false"/>
    <row r="25751" customFormat="false" ht="15" hidden="false" customHeight="true" outlineLevel="0" collapsed="false"/>
    <row r="25752" customFormat="false" ht="15" hidden="false" customHeight="true" outlineLevel="0" collapsed="false"/>
    <row r="25753" customFormat="false" ht="15" hidden="false" customHeight="true" outlineLevel="0" collapsed="false"/>
    <row r="25754" customFormat="false" ht="15" hidden="false" customHeight="true" outlineLevel="0" collapsed="false"/>
    <row r="25755" customFormat="false" ht="15" hidden="false" customHeight="true" outlineLevel="0" collapsed="false"/>
    <row r="25756" customFormat="false" ht="15" hidden="false" customHeight="true" outlineLevel="0" collapsed="false"/>
    <row r="25757" customFormat="false" ht="15" hidden="false" customHeight="true" outlineLevel="0" collapsed="false"/>
    <row r="25758" customFormat="false" ht="15" hidden="false" customHeight="true" outlineLevel="0" collapsed="false"/>
    <row r="25759" customFormat="false" ht="15" hidden="false" customHeight="true" outlineLevel="0" collapsed="false"/>
    <row r="25760" customFormat="false" ht="15" hidden="false" customHeight="true" outlineLevel="0" collapsed="false"/>
    <row r="25761" customFormat="false" ht="15" hidden="false" customHeight="true" outlineLevel="0" collapsed="false"/>
    <row r="25762" customFormat="false" ht="15" hidden="false" customHeight="true" outlineLevel="0" collapsed="false"/>
    <row r="25763" customFormat="false" ht="15" hidden="false" customHeight="true" outlineLevel="0" collapsed="false"/>
    <row r="25764" customFormat="false" ht="15" hidden="false" customHeight="true" outlineLevel="0" collapsed="false"/>
    <row r="25765" customFormat="false" ht="15" hidden="false" customHeight="true" outlineLevel="0" collapsed="false"/>
    <row r="25766" customFormat="false" ht="15" hidden="false" customHeight="true" outlineLevel="0" collapsed="false"/>
    <row r="25767" customFormat="false" ht="15" hidden="false" customHeight="true" outlineLevel="0" collapsed="false"/>
    <row r="25768" customFormat="false" ht="15" hidden="false" customHeight="true" outlineLevel="0" collapsed="false"/>
    <row r="25769" customFormat="false" ht="15" hidden="false" customHeight="true" outlineLevel="0" collapsed="false"/>
    <row r="25770" customFormat="false" ht="15" hidden="false" customHeight="true" outlineLevel="0" collapsed="false"/>
    <row r="25771" customFormat="false" ht="15" hidden="false" customHeight="true" outlineLevel="0" collapsed="false"/>
    <row r="25772" customFormat="false" ht="15" hidden="false" customHeight="true" outlineLevel="0" collapsed="false"/>
    <row r="25773" customFormat="false" ht="15" hidden="false" customHeight="true" outlineLevel="0" collapsed="false"/>
    <row r="25774" customFormat="false" ht="15" hidden="false" customHeight="true" outlineLevel="0" collapsed="false"/>
    <row r="25775" customFormat="false" ht="15" hidden="false" customHeight="true" outlineLevel="0" collapsed="false"/>
    <row r="25776" customFormat="false" ht="15" hidden="false" customHeight="true" outlineLevel="0" collapsed="false"/>
    <row r="25777" customFormat="false" ht="15" hidden="false" customHeight="true" outlineLevel="0" collapsed="false"/>
    <row r="25778" customFormat="false" ht="15" hidden="false" customHeight="true" outlineLevel="0" collapsed="false"/>
    <row r="25779" customFormat="false" ht="15" hidden="false" customHeight="true" outlineLevel="0" collapsed="false"/>
    <row r="25780" customFormat="false" ht="15" hidden="false" customHeight="true" outlineLevel="0" collapsed="false"/>
    <row r="25781" customFormat="false" ht="15" hidden="false" customHeight="true" outlineLevel="0" collapsed="false"/>
    <row r="25782" customFormat="false" ht="15" hidden="false" customHeight="true" outlineLevel="0" collapsed="false"/>
    <row r="25783" customFormat="false" ht="15" hidden="false" customHeight="true" outlineLevel="0" collapsed="false"/>
    <row r="25784" customFormat="false" ht="15" hidden="false" customHeight="true" outlineLevel="0" collapsed="false"/>
    <row r="25785" customFormat="false" ht="15" hidden="false" customHeight="true" outlineLevel="0" collapsed="false"/>
    <row r="25786" customFormat="false" ht="15" hidden="false" customHeight="true" outlineLevel="0" collapsed="false"/>
    <row r="25787" customFormat="false" ht="15" hidden="false" customHeight="true" outlineLevel="0" collapsed="false"/>
    <row r="25788" customFormat="false" ht="15" hidden="false" customHeight="true" outlineLevel="0" collapsed="false"/>
    <row r="25789" customFormat="false" ht="15" hidden="false" customHeight="true" outlineLevel="0" collapsed="false"/>
    <row r="25790" customFormat="false" ht="15" hidden="false" customHeight="true" outlineLevel="0" collapsed="false"/>
    <row r="25791" customFormat="false" ht="15" hidden="false" customHeight="true" outlineLevel="0" collapsed="false"/>
    <row r="25792" customFormat="false" ht="15" hidden="false" customHeight="true" outlineLevel="0" collapsed="false"/>
    <row r="25793" customFormat="false" ht="15" hidden="false" customHeight="true" outlineLevel="0" collapsed="false"/>
    <row r="25794" customFormat="false" ht="15" hidden="false" customHeight="true" outlineLevel="0" collapsed="false"/>
    <row r="25795" customFormat="false" ht="15" hidden="false" customHeight="true" outlineLevel="0" collapsed="false"/>
    <row r="25796" customFormat="false" ht="15" hidden="false" customHeight="true" outlineLevel="0" collapsed="false"/>
    <row r="25797" customFormat="false" ht="15" hidden="false" customHeight="true" outlineLevel="0" collapsed="false"/>
    <row r="25798" customFormat="false" ht="15" hidden="false" customHeight="true" outlineLevel="0" collapsed="false"/>
    <row r="25799" customFormat="false" ht="15" hidden="false" customHeight="true" outlineLevel="0" collapsed="false"/>
    <row r="25800" customFormat="false" ht="15" hidden="false" customHeight="true" outlineLevel="0" collapsed="false"/>
    <row r="25801" customFormat="false" ht="15" hidden="false" customHeight="true" outlineLevel="0" collapsed="false"/>
    <row r="25802" customFormat="false" ht="15" hidden="false" customHeight="true" outlineLevel="0" collapsed="false"/>
    <row r="25803" customFormat="false" ht="15" hidden="false" customHeight="true" outlineLevel="0" collapsed="false"/>
    <row r="25804" customFormat="false" ht="15" hidden="false" customHeight="true" outlineLevel="0" collapsed="false"/>
    <row r="25805" customFormat="false" ht="15" hidden="false" customHeight="true" outlineLevel="0" collapsed="false"/>
    <row r="25806" customFormat="false" ht="15" hidden="false" customHeight="true" outlineLevel="0" collapsed="false"/>
    <row r="25807" customFormat="false" ht="15" hidden="false" customHeight="true" outlineLevel="0" collapsed="false"/>
    <row r="25808" customFormat="false" ht="15" hidden="false" customHeight="true" outlineLevel="0" collapsed="false"/>
    <row r="25809" customFormat="false" ht="15" hidden="false" customHeight="true" outlineLevel="0" collapsed="false"/>
    <row r="25810" customFormat="false" ht="15" hidden="false" customHeight="true" outlineLevel="0" collapsed="false"/>
    <row r="25811" customFormat="false" ht="15" hidden="false" customHeight="true" outlineLevel="0" collapsed="false"/>
    <row r="25812" customFormat="false" ht="15" hidden="false" customHeight="true" outlineLevel="0" collapsed="false"/>
    <row r="25813" customFormat="false" ht="15" hidden="false" customHeight="true" outlineLevel="0" collapsed="false"/>
    <row r="25814" customFormat="false" ht="15" hidden="false" customHeight="true" outlineLevel="0" collapsed="false"/>
    <row r="25815" customFormat="false" ht="15" hidden="false" customHeight="true" outlineLevel="0" collapsed="false"/>
    <row r="25816" customFormat="false" ht="15" hidden="false" customHeight="true" outlineLevel="0" collapsed="false"/>
    <row r="25817" customFormat="false" ht="15" hidden="false" customHeight="true" outlineLevel="0" collapsed="false"/>
    <row r="25818" customFormat="false" ht="15" hidden="false" customHeight="true" outlineLevel="0" collapsed="false"/>
    <row r="25819" customFormat="false" ht="15" hidden="false" customHeight="true" outlineLevel="0" collapsed="false"/>
    <row r="25820" customFormat="false" ht="15" hidden="false" customHeight="true" outlineLevel="0" collapsed="false"/>
    <row r="25821" customFormat="false" ht="15" hidden="false" customHeight="true" outlineLevel="0" collapsed="false"/>
    <row r="25822" customFormat="false" ht="15" hidden="false" customHeight="true" outlineLevel="0" collapsed="false"/>
    <row r="25823" customFormat="false" ht="15" hidden="false" customHeight="true" outlineLevel="0" collapsed="false"/>
    <row r="25824" customFormat="false" ht="15" hidden="false" customHeight="true" outlineLevel="0" collapsed="false"/>
    <row r="25825" customFormat="false" ht="15" hidden="false" customHeight="true" outlineLevel="0" collapsed="false"/>
    <row r="25826" customFormat="false" ht="15" hidden="false" customHeight="true" outlineLevel="0" collapsed="false"/>
    <row r="25827" customFormat="false" ht="15" hidden="false" customHeight="true" outlineLevel="0" collapsed="false"/>
    <row r="25828" customFormat="false" ht="15" hidden="false" customHeight="true" outlineLevel="0" collapsed="false"/>
    <row r="25829" customFormat="false" ht="15" hidden="false" customHeight="true" outlineLevel="0" collapsed="false"/>
    <row r="25830" customFormat="false" ht="15" hidden="false" customHeight="true" outlineLevel="0" collapsed="false"/>
    <row r="25831" customFormat="false" ht="15" hidden="false" customHeight="true" outlineLevel="0" collapsed="false"/>
    <row r="25832" customFormat="false" ht="15" hidden="false" customHeight="true" outlineLevel="0" collapsed="false"/>
    <row r="25833" customFormat="false" ht="15" hidden="false" customHeight="true" outlineLevel="0" collapsed="false"/>
    <row r="25834" customFormat="false" ht="15" hidden="false" customHeight="true" outlineLevel="0" collapsed="false"/>
    <row r="25835" customFormat="false" ht="15" hidden="false" customHeight="true" outlineLevel="0" collapsed="false"/>
    <row r="25836" customFormat="false" ht="15" hidden="false" customHeight="true" outlineLevel="0" collapsed="false"/>
    <row r="25837" customFormat="false" ht="15" hidden="false" customHeight="true" outlineLevel="0" collapsed="false"/>
    <row r="25838" customFormat="false" ht="15" hidden="false" customHeight="true" outlineLevel="0" collapsed="false"/>
    <row r="25839" customFormat="false" ht="15" hidden="false" customHeight="true" outlineLevel="0" collapsed="false"/>
    <row r="25840" customFormat="false" ht="15" hidden="false" customHeight="true" outlineLevel="0" collapsed="false"/>
    <row r="25841" customFormat="false" ht="15" hidden="false" customHeight="true" outlineLevel="0" collapsed="false"/>
    <row r="25842" customFormat="false" ht="15" hidden="false" customHeight="true" outlineLevel="0" collapsed="false"/>
    <row r="25843" customFormat="false" ht="15" hidden="false" customHeight="true" outlineLevel="0" collapsed="false"/>
    <row r="25844" customFormat="false" ht="15" hidden="false" customHeight="true" outlineLevel="0" collapsed="false"/>
    <row r="25845" customFormat="false" ht="15" hidden="false" customHeight="true" outlineLevel="0" collapsed="false"/>
    <row r="25846" customFormat="false" ht="15" hidden="false" customHeight="true" outlineLevel="0" collapsed="false"/>
    <row r="25847" customFormat="false" ht="15" hidden="false" customHeight="true" outlineLevel="0" collapsed="false"/>
    <row r="25848" customFormat="false" ht="15" hidden="false" customHeight="true" outlineLevel="0" collapsed="false"/>
    <row r="25849" customFormat="false" ht="15" hidden="false" customHeight="true" outlineLevel="0" collapsed="false"/>
    <row r="25850" customFormat="false" ht="15" hidden="false" customHeight="true" outlineLevel="0" collapsed="false"/>
    <row r="25851" customFormat="false" ht="15" hidden="false" customHeight="true" outlineLevel="0" collapsed="false"/>
    <row r="25852" customFormat="false" ht="15" hidden="false" customHeight="true" outlineLevel="0" collapsed="false"/>
    <row r="25853" customFormat="false" ht="15" hidden="false" customHeight="true" outlineLevel="0" collapsed="false"/>
    <row r="25854" customFormat="false" ht="15" hidden="false" customHeight="true" outlineLevel="0" collapsed="false"/>
    <row r="25855" customFormat="false" ht="15" hidden="false" customHeight="true" outlineLevel="0" collapsed="false"/>
    <row r="25856" customFormat="false" ht="15" hidden="false" customHeight="true" outlineLevel="0" collapsed="false"/>
    <row r="25857" customFormat="false" ht="15" hidden="false" customHeight="true" outlineLevel="0" collapsed="false"/>
    <row r="25858" customFormat="false" ht="15" hidden="false" customHeight="true" outlineLevel="0" collapsed="false"/>
    <row r="25859" customFormat="false" ht="15" hidden="false" customHeight="true" outlineLevel="0" collapsed="false"/>
    <row r="25860" customFormat="false" ht="15" hidden="false" customHeight="true" outlineLevel="0" collapsed="false"/>
    <row r="25861" customFormat="false" ht="15" hidden="false" customHeight="true" outlineLevel="0" collapsed="false"/>
    <row r="25862" customFormat="false" ht="15" hidden="false" customHeight="true" outlineLevel="0" collapsed="false"/>
    <row r="25863" customFormat="false" ht="15" hidden="false" customHeight="true" outlineLevel="0" collapsed="false"/>
    <row r="25864" customFormat="false" ht="15" hidden="false" customHeight="true" outlineLevel="0" collapsed="false"/>
    <row r="25865" customFormat="false" ht="15" hidden="false" customHeight="true" outlineLevel="0" collapsed="false"/>
    <row r="25866" customFormat="false" ht="15" hidden="false" customHeight="true" outlineLevel="0" collapsed="false"/>
    <row r="25867" customFormat="false" ht="15" hidden="false" customHeight="true" outlineLevel="0" collapsed="false"/>
    <row r="25868" customFormat="false" ht="15" hidden="false" customHeight="true" outlineLevel="0" collapsed="false"/>
    <row r="25869" customFormat="false" ht="15" hidden="false" customHeight="true" outlineLevel="0" collapsed="false"/>
    <row r="25870" customFormat="false" ht="15" hidden="false" customHeight="true" outlineLevel="0" collapsed="false"/>
    <row r="25871" customFormat="false" ht="15" hidden="false" customHeight="true" outlineLevel="0" collapsed="false"/>
    <row r="25872" customFormat="false" ht="15" hidden="false" customHeight="true" outlineLevel="0" collapsed="false"/>
    <row r="25873" customFormat="false" ht="15" hidden="false" customHeight="true" outlineLevel="0" collapsed="false"/>
    <row r="25874" customFormat="false" ht="15" hidden="false" customHeight="true" outlineLevel="0" collapsed="false"/>
    <row r="25875" customFormat="false" ht="15" hidden="false" customHeight="true" outlineLevel="0" collapsed="false"/>
    <row r="25876" customFormat="false" ht="15" hidden="false" customHeight="true" outlineLevel="0" collapsed="false"/>
    <row r="25877" customFormat="false" ht="15" hidden="false" customHeight="true" outlineLevel="0" collapsed="false"/>
    <row r="25878" customFormat="false" ht="15" hidden="false" customHeight="true" outlineLevel="0" collapsed="false"/>
    <row r="25879" customFormat="false" ht="15" hidden="false" customHeight="true" outlineLevel="0" collapsed="false"/>
    <row r="25880" customFormat="false" ht="15" hidden="false" customHeight="true" outlineLevel="0" collapsed="false"/>
    <row r="25881" customFormat="false" ht="15" hidden="false" customHeight="true" outlineLevel="0" collapsed="false"/>
    <row r="25882" customFormat="false" ht="15" hidden="false" customHeight="true" outlineLevel="0" collapsed="false"/>
    <row r="25883" customFormat="false" ht="15" hidden="false" customHeight="true" outlineLevel="0" collapsed="false"/>
    <row r="25884" customFormat="false" ht="15" hidden="false" customHeight="true" outlineLevel="0" collapsed="false"/>
    <row r="25885" customFormat="false" ht="15" hidden="false" customHeight="true" outlineLevel="0" collapsed="false"/>
    <row r="25886" customFormat="false" ht="15" hidden="false" customHeight="true" outlineLevel="0" collapsed="false"/>
    <row r="25887" customFormat="false" ht="15" hidden="false" customHeight="true" outlineLevel="0" collapsed="false"/>
    <row r="25888" customFormat="false" ht="15" hidden="false" customHeight="true" outlineLevel="0" collapsed="false"/>
    <row r="25889" customFormat="false" ht="15" hidden="false" customHeight="true" outlineLevel="0" collapsed="false"/>
    <row r="25890" customFormat="false" ht="15" hidden="false" customHeight="true" outlineLevel="0" collapsed="false"/>
    <row r="25891" customFormat="false" ht="15" hidden="false" customHeight="true" outlineLevel="0" collapsed="false"/>
    <row r="25892" customFormat="false" ht="15" hidden="false" customHeight="true" outlineLevel="0" collapsed="false"/>
    <row r="25893" customFormat="false" ht="15" hidden="false" customHeight="true" outlineLevel="0" collapsed="false"/>
    <row r="25894" customFormat="false" ht="15" hidden="false" customHeight="true" outlineLevel="0" collapsed="false"/>
    <row r="25895" customFormat="false" ht="15" hidden="false" customHeight="true" outlineLevel="0" collapsed="false"/>
    <row r="25896" customFormat="false" ht="15" hidden="false" customHeight="true" outlineLevel="0" collapsed="false"/>
    <row r="25897" customFormat="false" ht="15" hidden="false" customHeight="true" outlineLevel="0" collapsed="false"/>
    <row r="25898" customFormat="false" ht="15" hidden="false" customHeight="true" outlineLevel="0" collapsed="false"/>
    <row r="25899" customFormat="false" ht="15" hidden="false" customHeight="true" outlineLevel="0" collapsed="false"/>
    <row r="25900" customFormat="false" ht="15" hidden="false" customHeight="true" outlineLevel="0" collapsed="false"/>
    <row r="25901" customFormat="false" ht="15" hidden="false" customHeight="true" outlineLevel="0" collapsed="false"/>
    <row r="25902" customFormat="false" ht="15" hidden="false" customHeight="true" outlineLevel="0" collapsed="false"/>
    <row r="25903" customFormat="false" ht="15" hidden="false" customHeight="true" outlineLevel="0" collapsed="false"/>
    <row r="25904" customFormat="false" ht="15" hidden="false" customHeight="true" outlineLevel="0" collapsed="false"/>
    <row r="25905" customFormat="false" ht="15" hidden="false" customHeight="true" outlineLevel="0" collapsed="false"/>
    <row r="25906" customFormat="false" ht="15" hidden="false" customHeight="true" outlineLevel="0" collapsed="false"/>
    <row r="25907" customFormat="false" ht="15" hidden="false" customHeight="true" outlineLevel="0" collapsed="false"/>
    <row r="25908" customFormat="false" ht="15" hidden="false" customHeight="true" outlineLevel="0" collapsed="false"/>
    <row r="25909" customFormat="false" ht="15" hidden="false" customHeight="true" outlineLevel="0" collapsed="false"/>
    <row r="25910" customFormat="false" ht="15" hidden="false" customHeight="true" outlineLevel="0" collapsed="false"/>
    <row r="25911" customFormat="false" ht="15" hidden="false" customHeight="true" outlineLevel="0" collapsed="false"/>
    <row r="25912" customFormat="false" ht="15" hidden="false" customHeight="true" outlineLevel="0" collapsed="false"/>
    <row r="25913" customFormat="false" ht="15" hidden="false" customHeight="true" outlineLevel="0" collapsed="false"/>
    <row r="25914" customFormat="false" ht="15" hidden="false" customHeight="true" outlineLevel="0" collapsed="false"/>
    <row r="25915" customFormat="false" ht="15" hidden="false" customHeight="true" outlineLevel="0" collapsed="false"/>
    <row r="25916" customFormat="false" ht="15" hidden="false" customHeight="true" outlineLevel="0" collapsed="false"/>
    <row r="25917" customFormat="false" ht="15" hidden="false" customHeight="true" outlineLevel="0" collapsed="false"/>
    <row r="25918" customFormat="false" ht="15" hidden="false" customHeight="true" outlineLevel="0" collapsed="false"/>
    <row r="25919" customFormat="false" ht="15" hidden="false" customHeight="true" outlineLevel="0" collapsed="false"/>
    <row r="25920" customFormat="false" ht="15" hidden="false" customHeight="true" outlineLevel="0" collapsed="false"/>
    <row r="25921" customFormat="false" ht="15" hidden="false" customHeight="true" outlineLevel="0" collapsed="false"/>
    <row r="25922" customFormat="false" ht="15" hidden="false" customHeight="true" outlineLevel="0" collapsed="false"/>
    <row r="25923" customFormat="false" ht="15" hidden="false" customHeight="true" outlineLevel="0" collapsed="false"/>
    <row r="25924" customFormat="false" ht="15" hidden="false" customHeight="true" outlineLevel="0" collapsed="false"/>
    <row r="25925" customFormat="false" ht="15" hidden="false" customHeight="true" outlineLevel="0" collapsed="false"/>
    <row r="25926" customFormat="false" ht="15" hidden="false" customHeight="true" outlineLevel="0" collapsed="false"/>
    <row r="25927" customFormat="false" ht="15" hidden="false" customHeight="true" outlineLevel="0" collapsed="false"/>
    <row r="25928" customFormat="false" ht="15" hidden="false" customHeight="true" outlineLevel="0" collapsed="false"/>
    <row r="25929" customFormat="false" ht="15" hidden="false" customHeight="true" outlineLevel="0" collapsed="false"/>
    <row r="25930" customFormat="false" ht="15" hidden="false" customHeight="true" outlineLevel="0" collapsed="false"/>
    <row r="25931" customFormat="false" ht="15" hidden="false" customHeight="true" outlineLevel="0" collapsed="false"/>
    <row r="25932" customFormat="false" ht="15" hidden="false" customHeight="true" outlineLevel="0" collapsed="false"/>
    <row r="25933" customFormat="false" ht="15" hidden="false" customHeight="true" outlineLevel="0" collapsed="false"/>
    <row r="25934" customFormat="false" ht="15" hidden="false" customHeight="true" outlineLevel="0" collapsed="false"/>
    <row r="25935" customFormat="false" ht="15" hidden="false" customHeight="true" outlineLevel="0" collapsed="false"/>
    <row r="25936" customFormat="false" ht="15" hidden="false" customHeight="true" outlineLevel="0" collapsed="false"/>
    <row r="25937" customFormat="false" ht="15" hidden="false" customHeight="true" outlineLevel="0" collapsed="false"/>
    <row r="25938" customFormat="false" ht="15" hidden="false" customHeight="true" outlineLevel="0" collapsed="false"/>
    <row r="25939" customFormat="false" ht="15" hidden="false" customHeight="true" outlineLevel="0" collapsed="false"/>
    <row r="25940" customFormat="false" ht="15" hidden="false" customHeight="true" outlineLevel="0" collapsed="false"/>
    <row r="25941" customFormat="false" ht="15" hidden="false" customHeight="true" outlineLevel="0" collapsed="false"/>
    <row r="25942" customFormat="false" ht="15" hidden="false" customHeight="true" outlineLevel="0" collapsed="false"/>
    <row r="25943" customFormat="false" ht="15" hidden="false" customHeight="true" outlineLevel="0" collapsed="false"/>
    <row r="25944" customFormat="false" ht="15" hidden="false" customHeight="true" outlineLevel="0" collapsed="false"/>
    <row r="25945" customFormat="false" ht="15" hidden="false" customHeight="true" outlineLevel="0" collapsed="false"/>
    <row r="25946" customFormat="false" ht="15" hidden="false" customHeight="true" outlineLevel="0" collapsed="false"/>
    <row r="25947" customFormat="false" ht="15" hidden="false" customHeight="true" outlineLevel="0" collapsed="false"/>
    <row r="25948" customFormat="false" ht="15" hidden="false" customHeight="true" outlineLevel="0" collapsed="false"/>
    <row r="25949" customFormat="false" ht="15" hidden="false" customHeight="true" outlineLevel="0" collapsed="false"/>
    <row r="25950" customFormat="false" ht="15" hidden="false" customHeight="true" outlineLevel="0" collapsed="false"/>
    <row r="25951" customFormat="false" ht="15" hidden="false" customHeight="true" outlineLevel="0" collapsed="false"/>
    <row r="25952" customFormat="false" ht="15" hidden="false" customHeight="true" outlineLevel="0" collapsed="false"/>
    <row r="25953" customFormat="false" ht="15" hidden="false" customHeight="true" outlineLevel="0" collapsed="false"/>
    <row r="25954" customFormat="false" ht="15" hidden="false" customHeight="true" outlineLevel="0" collapsed="false"/>
    <row r="25955" customFormat="false" ht="15" hidden="false" customHeight="true" outlineLevel="0" collapsed="false"/>
    <row r="25956" customFormat="false" ht="15" hidden="false" customHeight="true" outlineLevel="0" collapsed="false"/>
    <row r="25957" customFormat="false" ht="15" hidden="false" customHeight="true" outlineLevel="0" collapsed="false"/>
    <row r="25958" customFormat="false" ht="15" hidden="false" customHeight="true" outlineLevel="0" collapsed="false"/>
    <row r="25959" customFormat="false" ht="15" hidden="false" customHeight="true" outlineLevel="0" collapsed="false"/>
    <row r="25960" customFormat="false" ht="15" hidden="false" customHeight="true" outlineLevel="0" collapsed="false"/>
    <row r="25961" customFormat="false" ht="15" hidden="false" customHeight="true" outlineLevel="0" collapsed="false"/>
    <row r="25962" customFormat="false" ht="15" hidden="false" customHeight="true" outlineLevel="0" collapsed="false"/>
    <row r="25963" customFormat="false" ht="15" hidden="false" customHeight="true" outlineLevel="0" collapsed="false"/>
    <row r="25964" customFormat="false" ht="15" hidden="false" customHeight="true" outlineLevel="0" collapsed="false"/>
    <row r="25965" customFormat="false" ht="15" hidden="false" customHeight="true" outlineLevel="0" collapsed="false"/>
    <row r="25966" customFormat="false" ht="15" hidden="false" customHeight="true" outlineLevel="0" collapsed="false"/>
    <row r="25967" customFormat="false" ht="15" hidden="false" customHeight="true" outlineLevel="0" collapsed="false"/>
    <row r="25968" customFormat="false" ht="15" hidden="false" customHeight="true" outlineLevel="0" collapsed="false"/>
    <row r="25969" customFormat="false" ht="15" hidden="false" customHeight="true" outlineLevel="0" collapsed="false"/>
    <row r="25970" customFormat="false" ht="15" hidden="false" customHeight="true" outlineLevel="0" collapsed="false"/>
    <row r="25971" customFormat="false" ht="15" hidden="false" customHeight="true" outlineLevel="0" collapsed="false"/>
    <row r="25972" customFormat="false" ht="15" hidden="false" customHeight="true" outlineLevel="0" collapsed="false"/>
    <row r="25973" customFormat="false" ht="15" hidden="false" customHeight="true" outlineLevel="0" collapsed="false"/>
    <row r="25974" customFormat="false" ht="15" hidden="false" customHeight="true" outlineLevel="0" collapsed="false"/>
    <row r="25975" customFormat="false" ht="15" hidden="false" customHeight="true" outlineLevel="0" collapsed="false"/>
    <row r="25976" customFormat="false" ht="15" hidden="false" customHeight="true" outlineLevel="0" collapsed="false"/>
    <row r="25977" customFormat="false" ht="15" hidden="false" customHeight="true" outlineLevel="0" collapsed="false"/>
    <row r="25978" customFormat="false" ht="15" hidden="false" customHeight="true" outlineLevel="0" collapsed="false"/>
    <row r="25979" customFormat="false" ht="15" hidden="false" customHeight="true" outlineLevel="0" collapsed="false"/>
    <row r="25980" customFormat="false" ht="15" hidden="false" customHeight="true" outlineLevel="0" collapsed="false"/>
    <row r="25981" customFormat="false" ht="15" hidden="false" customHeight="true" outlineLevel="0" collapsed="false"/>
    <row r="25982" customFormat="false" ht="15" hidden="false" customHeight="true" outlineLevel="0" collapsed="false"/>
    <row r="25983" customFormat="false" ht="15" hidden="false" customHeight="true" outlineLevel="0" collapsed="false"/>
    <row r="25984" customFormat="false" ht="15" hidden="false" customHeight="true" outlineLevel="0" collapsed="false"/>
    <row r="25985" customFormat="false" ht="15" hidden="false" customHeight="true" outlineLevel="0" collapsed="false"/>
    <row r="25986" customFormat="false" ht="15" hidden="false" customHeight="true" outlineLevel="0" collapsed="false"/>
    <row r="25987" customFormat="false" ht="15" hidden="false" customHeight="true" outlineLevel="0" collapsed="false"/>
    <row r="25988" customFormat="false" ht="15" hidden="false" customHeight="true" outlineLevel="0" collapsed="false"/>
    <row r="25989" customFormat="false" ht="15" hidden="false" customHeight="true" outlineLevel="0" collapsed="false"/>
    <row r="25990" customFormat="false" ht="15" hidden="false" customHeight="true" outlineLevel="0" collapsed="false"/>
    <row r="25991" customFormat="false" ht="15" hidden="false" customHeight="true" outlineLevel="0" collapsed="false"/>
    <row r="25992" customFormat="false" ht="15" hidden="false" customHeight="true" outlineLevel="0" collapsed="false"/>
    <row r="25993" customFormat="false" ht="15" hidden="false" customHeight="true" outlineLevel="0" collapsed="false"/>
    <row r="25994" customFormat="false" ht="15" hidden="false" customHeight="true" outlineLevel="0" collapsed="false"/>
    <row r="25995" customFormat="false" ht="15" hidden="false" customHeight="true" outlineLevel="0" collapsed="false"/>
    <row r="25996" customFormat="false" ht="15" hidden="false" customHeight="true" outlineLevel="0" collapsed="false"/>
    <row r="25997" customFormat="false" ht="15" hidden="false" customHeight="true" outlineLevel="0" collapsed="false"/>
    <row r="25998" customFormat="false" ht="15" hidden="false" customHeight="true" outlineLevel="0" collapsed="false"/>
    <row r="25999" customFormat="false" ht="15" hidden="false" customHeight="true" outlineLevel="0" collapsed="false"/>
    <row r="26000" customFormat="false" ht="15" hidden="false" customHeight="true" outlineLevel="0" collapsed="false"/>
    <row r="26001" customFormat="false" ht="15" hidden="false" customHeight="true" outlineLevel="0" collapsed="false"/>
    <row r="26002" customFormat="false" ht="15" hidden="false" customHeight="true" outlineLevel="0" collapsed="false"/>
    <row r="26003" customFormat="false" ht="15" hidden="false" customHeight="true" outlineLevel="0" collapsed="false"/>
    <row r="26004" customFormat="false" ht="15" hidden="false" customHeight="true" outlineLevel="0" collapsed="false"/>
    <row r="26005" customFormat="false" ht="15" hidden="false" customHeight="true" outlineLevel="0" collapsed="false"/>
    <row r="26006" customFormat="false" ht="15" hidden="false" customHeight="true" outlineLevel="0" collapsed="false"/>
    <row r="26007" customFormat="false" ht="15" hidden="false" customHeight="true" outlineLevel="0" collapsed="false"/>
    <row r="26008" customFormat="false" ht="15" hidden="false" customHeight="true" outlineLevel="0" collapsed="false"/>
    <row r="26009" customFormat="false" ht="15" hidden="false" customHeight="true" outlineLevel="0" collapsed="false"/>
    <row r="26010" customFormat="false" ht="15" hidden="false" customHeight="true" outlineLevel="0" collapsed="false"/>
    <row r="26011" customFormat="false" ht="15" hidden="false" customHeight="true" outlineLevel="0" collapsed="false"/>
    <row r="26012" customFormat="false" ht="15" hidden="false" customHeight="true" outlineLevel="0" collapsed="false"/>
    <row r="26013" customFormat="false" ht="15" hidden="false" customHeight="true" outlineLevel="0" collapsed="false"/>
    <row r="26014" customFormat="false" ht="15" hidden="false" customHeight="true" outlineLevel="0" collapsed="false"/>
    <row r="26015" customFormat="false" ht="15" hidden="false" customHeight="true" outlineLevel="0" collapsed="false"/>
    <row r="26016" customFormat="false" ht="15" hidden="false" customHeight="true" outlineLevel="0" collapsed="false"/>
    <row r="26017" customFormat="false" ht="15" hidden="false" customHeight="true" outlineLevel="0" collapsed="false"/>
    <row r="26018" customFormat="false" ht="15" hidden="false" customHeight="true" outlineLevel="0" collapsed="false"/>
    <row r="26019" customFormat="false" ht="15" hidden="false" customHeight="true" outlineLevel="0" collapsed="false"/>
    <row r="26020" customFormat="false" ht="15" hidden="false" customHeight="true" outlineLevel="0" collapsed="false"/>
    <row r="26021" customFormat="false" ht="15" hidden="false" customHeight="true" outlineLevel="0" collapsed="false"/>
    <row r="26022" customFormat="false" ht="15" hidden="false" customHeight="true" outlineLevel="0" collapsed="false"/>
    <row r="26023" customFormat="false" ht="15" hidden="false" customHeight="true" outlineLevel="0" collapsed="false"/>
    <row r="26024" customFormat="false" ht="15" hidden="false" customHeight="true" outlineLevel="0" collapsed="false"/>
    <row r="26025" customFormat="false" ht="15" hidden="false" customHeight="true" outlineLevel="0" collapsed="false"/>
    <row r="26026" customFormat="false" ht="15" hidden="false" customHeight="true" outlineLevel="0" collapsed="false"/>
    <row r="26027" customFormat="false" ht="15" hidden="false" customHeight="true" outlineLevel="0" collapsed="false"/>
    <row r="26028" customFormat="false" ht="15" hidden="false" customHeight="true" outlineLevel="0" collapsed="false"/>
    <row r="26029" customFormat="false" ht="15" hidden="false" customHeight="true" outlineLevel="0" collapsed="false"/>
    <row r="26030" customFormat="false" ht="15" hidden="false" customHeight="true" outlineLevel="0" collapsed="false"/>
    <row r="26031" customFormat="false" ht="15" hidden="false" customHeight="true" outlineLevel="0" collapsed="false"/>
    <row r="26032" customFormat="false" ht="15" hidden="false" customHeight="true" outlineLevel="0" collapsed="false"/>
    <row r="26033" customFormat="false" ht="15" hidden="false" customHeight="true" outlineLevel="0" collapsed="false"/>
    <row r="26034" customFormat="false" ht="15" hidden="false" customHeight="true" outlineLevel="0" collapsed="false"/>
    <row r="26035" customFormat="false" ht="15" hidden="false" customHeight="true" outlineLevel="0" collapsed="false"/>
    <row r="26036" customFormat="false" ht="15" hidden="false" customHeight="true" outlineLevel="0" collapsed="false"/>
    <row r="26037" customFormat="false" ht="15" hidden="false" customHeight="true" outlineLevel="0" collapsed="false"/>
    <row r="26038" customFormat="false" ht="15" hidden="false" customHeight="true" outlineLevel="0" collapsed="false"/>
    <row r="26039" customFormat="false" ht="15" hidden="false" customHeight="true" outlineLevel="0" collapsed="false"/>
    <row r="26040" customFormat="false" ht="15" hidden="false" customHeight="true" outlineLevel="0" collapsed="false"/>
    <row r="26041" customFormat="false" ht="15" hidden="false" customHeight="true" outlineLevel="0" collapsed="false"/>
    <row r="26042" customFormat="false" ht="15" hidden="false" customHeight="true" outlineLevel="0" collapsed="false"/>
    <row r="26043" customFormat="false" ht="15" hidden="false" customHeight="true" outlineLevel="0" collapsed="false"/>
    <row r="26044" customFormat="false" ht="15" hidden="false" customHeight="true" outlineLevel="0" collapsed="false"/>
    <row r="26045" customFormat="false" ht="15" hidden="false" customHeight="true" outlineLevel="0" collapsed="false"/>
    <row r="26046" customFormat="false" ht="15" hidden="false" customHeight="true" outlineLevel="0" collapsed="false"/>
    <row r="26047" customFormat="false" ht="15" hidden="false" customHeight="true" outlineLevel="0" collapsed="false"/>
    <row r="26048" customFormat="false" ht="15" hidden="false" customHeight="true" outlineLevel="0" collapsed="false"/>
    <row r="26049" customFormat="false" ht="15" hidden="false" customHeight="true" outlineLevel="0" collapsed="false"/>
    <row r="26050" customFormat="false" ht="15" hidden="false" customHeight="true" outlineLevel="0" collapsed="false"/>
    <row r="26051" customFormat="false" ht="15" hidden="false" customHeight="true" outlineLevel="0" collapsed="false"/>
    <row r="26052" customFormat="false" ht="15" hidden="false" customHeight="true" outlineLevel="0" collapsed="false"/>
    <row r="26053" customFormat="false" ht="15" hidden="false" customHeight="true" outlineLevel="0" collapsed="false"/>
    <row r="26054" customFormat="false" ht="15" hidden="false" customHeight="true" outlineLevel="0" collapsed="false"/>
    <row r="26055" customFormat="false" ht="15" hidden="false" customHeight="true" outlineLevel="0" collapsed="false"/>
    <row r="26056" customFormat="false" ht="15" hidden="false" customHeight="true" outlineLevel="0" collapsed="false"/>
    <row r="26057" customFormat="false" ht="15" hidden="false" customHeight="true" outlineLevel="0" collapsed="false"/>
    <row r="26058" customFormat="false" ht="15" hidden="false" customHeight="true" outlineLevel="0" collapsed="false"/>
    <row r="26059" customFormat="false" ht="15" hidden="false" customHeight="true" outlineLevel="0" collapsed="false"/>
    <row r="26060" customFormat="false" ht="15" hidden="false" customHeight="true" outlineLevel="0" collapsed="false"/>
    <row r="26061" customFormat="false" ht="15" hidden="false" customHeight="true" outlineLevel="0" collapsed="false"/>
    <row r="26062" customFormat="false" ht="15" hidden="false" customHeight="true" outlineLevel="0" collapsed="false"/>
    <row r="26063" customFormat="false" ht="15" hidden="false" customHeight="true" outlineLevel="0" collapsed="false"/>
    <row r="26064" customFormat="false" ht="15" hidden="false" customHeight="true" outlineLevel="0" collapsed="false"/>
    <row r="26065" customFormat="false" ht="15" hidden="false" customHeight="true" outlineLevel="0" collapsed="false"/>
    <row r="26066" customFormat="false" ht="15" hidden="false" customHeight="true" outlineLevel="0" collapsed="false"/>
    <row r="26067" customFormat="false" ht="15" hidden="false" customHeight="true" outlineLevel="0" collapsed="false"/>
    <row r="26068" customFormat="false" ht="15" hidden="false" customHeight="true" outlineLevel="0" collapsed="false"/>
    <row r="26069" customFormat="false" ht="15" hidden="false" customHeight="true" outlineLevel="0" collapsed="false"/>
    <row r="26070" customFormat="false" ht="15" hidden="false" customHeight="true" outlineLevel="0" collapsed="false"/>
    <row r="26071" customFormat="false" ht="15" hidden="false" customHeight="true" outlineLevel="0" collapsed="false"/>
    <row r="26072" customFormat="false" ht="15" hidden="false" customHeight="true" outlineLevel="0" collapsed="false"/>
    <row r="26073" customFormat="false" ht="15" hidden="false" customHeight="true" outlineLevel="0" collapsed="false"/>
    <row r="26074" customFormat="false" ht="15" hidden="false" customHeight="true" outlineLevel="0" collapsed="false"/>
    <row r="26075" customFormat="false" ht="15" hidden="false" customHeight="true" outlineLevel="0" collapsed="false"/>
    <row r="26076" customFormat="false" ht="15" hidden="false" customHeight="true" outlineLevel="0" collapsed="false"/>
    <row r="26077" customFormat="false" ht="15" hidden="false" customHeight="true" outlineLevel="0" collapsed="false"/>
    <row r="26078" customFormat="false" ht="15" hidden="false" customHeight="true" outlineLevel="0" collapsed="false"/>
    <row r="26079" customFormat="false" ht="15" hidden="false" customHeight="true" outlineLevel="0" collapsed="false"/>
    <row r="26080" customFormat="false" ht="15" hidden="false" customHeight="true" outlineLevel="0" collapsed="false"/>
    <row r="26081" customFormat="false" ht="15" hidden="false" customHeight="true" outlineLevel="0" collapsed="false"/>
    <row r="26082" customFormat="false" ht="15" hidden="false" customHeight="true" outlineLevel="0" collapsed="false"/>
    <row r="26083" customFormat="false" ht="15" hidden="false" customHeight="true" outlineLevel="0" collapsed="false"/>
    <row r="26084" customFormat="false" ht="15" hidden="false" customHeight="true" outlineLevel="0" collapsed="false"/>
    <row r="26085" customFormat="false" ht="15" hidden="false" customHeight="true" outlineLevel="0" collapsed="false"/>
    <row r="26086" customFormat="false" ht="15" hidden="false" customHeight="true" outlineLevel="0" collapsed="false"/>
    <row r="26087" customFormat="false" ht="15" hidden="false" customHeight="true" outlineLevel="0" collapsed="false"/>
    <row r="26088" customFormat="false" ht="15" hidden="false" customHeight="true" outlineLevel="0" collapsed="false"/>
    <row r="26089" customFormat="false" ht="15" hidden="false" customHeight="true" outlineLevel="0" collapsed="false"/>
    <row r="26090" customFormat="false" ht="15" hidden="false" customHeight="true" outlineLevel="0" collapsed="false"/>
    <row r="26091" customFormat="false" ht="15" hidden="false" customHeight="true" outlineLevel="0" collapsed="false"/>
    <row r="26092" customFormat="false" ht="15" hidden="false" customHeight="true" outlineLevel="0" collapsed="false"/>
    <row r="26093" customFormat="false" ht="15" hidden="false" customHeight="true" outlineLevel="0" collapsed="false"/>
    <row r="26094" customFormat="false" ht="15" hidden="false" customHeight="true" outlineLevel="0" collapsed="false"/>
    <row r="26095" customFormat="false" ht="15" hidden="false" customHeight="true" outlineLevel="0" collapsed="false"/>
    <row r="26096" customFormat="false" ht="15" hidden="false" customHeight="true" outlineLevel="0" collapsed="false"/>
    <row r="26097" customFormat="false" ht="15" hidden="false" customHeight="true" outlineLevel="0" collapsed="false"/>
    <row r="26098" customFormat="false" ht="15" hidden="false" customHeight="true" outlineLevel="0" collapsed="false"/>
    <row r="26099" customFormat="false" ht="15" hidden="false" customHeight="true" outlineLevel="0" collapsed="false"/>
    <row r="26100" customFormat="false" ht="15" hidden="false" customHeight="true" outlineLevel="0" collapsed="false"/>
    <row r="26101" customFormat="false" ht="15" hidden="false" customHeight="true" outlineLevel="0" collapsed="false"/>
    <row r="26102" customFormat="false" ht="15" hidden="false" customHeight="true" outlineLevel="0" collapsed="false"/>
    <row r="26103" customFormat="false" ht="15" hidden="false" customHeight="true" outlineLevel="0" collapsed="false"/>
    <row r="26104" customFormat="false" ht="15" hidden="false" customHeight="true" outlineLevel="0" collapsed="false"/>
    <row r="26105" customFormat="false" ht="15" hidden="false" customHeight="true" outlineLevel="0" collapsed="false"/>
    <row r="26106" customFormat="false" ht="15" hidden="false" customHeight="true" outlineLevel="0" collapsed="false"/>
    <row r="26107" customFormat="false" ht="15" hidden="false" customHeight="true" outlineLevel="0" collapsed="false"/>
    <row r="26108" customFormat="false" ht="15" hidden="false" customHeight="true" outlineLevel="0" collapsed="false"/>
    <row r="26109" customFormat="false" ht="15" hidden="false" customHeight="true" outlineLevel="0" collapsed="false"/>
    <row r="26110" customFormat="false" ht="15" hidden="false" customHeight="true" outlineLevel="0" collapsed="false"/>
    <row r="26111" customFormat="false" ht="15" hidden="false" customHeight="true" outlineLevel="0" collapsed="false"/>
    <row r="26112" customFormat="false" ht="15" hidden="false" customHeight="true" outlineLevel="0" collapsed="false"/>
    <row r="26113" customFormat="false" ht="15" hidden="false" customHeight="true" outlineLevel="0" collapsed="false"/>
    <row r="26114" customFormat="false" ht="15" hidden="false" customHeight="true" outlineLevel="0" collapsed="false"/>
    <row r="26115" customFormat="false" ht="15" hidden="false" customHeight="true" outlineLevel="0" collapsed="false"/>
    <row r="26116" customFormat="false" ht="15" hidden="false" customHeight="true" outlineLevel="0" collapsed="false"/>
    <row r="26117" customFormat="false" ht="15" hidden="false" customHeight="true" outlineLevel="0" collapsed="false"/>
    <row r="26118" customFormat="false" ht="15" hidden="false" customHeight="true" outlineLevel="0" collapsed="false"/>
    <row r="26119" customFormat="false" ht="15" hidden="false" customHeight="true" outlineLevel="0" collapsed="false"/>
    <row r="26120" customFormat="false" ht="15" hidden="false" customHeight="true" outlineLevel="0" collapsed="false"/>
    <row r="26121" customFormat="false" ht="15" hidden="false" customHeight="true" outlineLevel="0" collapsed="false"/>
    <row r="26122" customFormat="false" ht="15" hidden="false" customHeight="true" outlineLevel="0" collapsed="false"/>
    <row r="26123" customFormat="false" ht="15" hidden="false" customHeight="true" outlineLevel="0" collapsed="false"/>
    <row r="26124" customFormat="false" ht="15" hidden="false" customHeight="true" outlineLevel="0" collapsed="false"/>
    <row r="26125" customFormat="false" ht="15" hidden="false" customHeight="true" outlineLevel="0" collapsed="false"/>
    <row r="26126" customFormat="false" ht="15" hidden="false" customHeight="true" outlineLevel="0" collapsed="false"/>
    <row r="26127" customFormat="false" ht="15" hidden="false" customHeight="true" outlineLevel="0" collapsed="false"/>
    <row r="26128" customFormat="false" ht="15" hidden="false" customHeight="true" outlineLevel="0" collapsed="false"/>
    <row r="26129" customFormat="false" ht="15" hidden="false" customHeight="true" outlineLevel="0" collapsed="false"/>
    <row r="26130" customFormat="false" ht="15" hidden="false" customHeight="true" outlineLevel="0" collapsed="false"/>
    <row r="26131" customFormat="false" ht="15" hidden="false" customHeight="true" outlineLevel="0" collapsed="false"/>
    <row r="26132" customFormat="false" ht="15" hidden="false" customHeight="true" outlineLevel="0" collapsed="false"/>
    <row r="26133" customFormat="false" ht="15" hidden="false" customHeight="true" outlineLevel="0" collapsed="false"/>
    <row r="26134" customFormat="false" ht="15" hidden="false" customHeight="true" outlineLevel="0" collapsed="false"/>
    <row r="26135" customFormat="false" ht="15" hidden="false" customHeight="true" outlineLevel="0" collapsed="false"/>
    <row r="26136" customFormat="false" ht="15" hidden="false" customHeight="true" outlineLevel="0" collapsed="false"/>
    <row r="26137" customFormat="false" ht="15" hidden="false" customHeight="true" outlineLevel="0" collapsed="false"/>
    <row r="26138" customFormat="false" ht="15" hidden="false" customHeight="true" outlineLevel="0" collapsed="false"/>
    <row r="26139" customFormat="false" ht="15" hidden="false" customHeight="true" outlineLevel="0" collapsed="false"/>
    <row r="26140" customFormat="false" ht="15" hidden="false" customHeight="true" outlineLevel="0" collapsed="false"/>
    <row r="26141" customFormat="false" ht="15" hidden="false" customHeight="true" outlineLevel="0" collapsed="false"/>
    <row r="26142" customFormat="false" ht="15" hidden="false" customHeight="true" outlineLevel="0" collapsed="false"/>
    <row r="26143" customFormat="false" ht="15" hidden="false" customHeight="true" outlineLevel="0" collapsed="false"/>
    <row r="26144" customFormat="false" ht="15" hidden="false" customHeight="true" outlineLevel="0" collapsed="false"/>
    <row r="26145" customFormat="false" ht="15" hidden="false" customHeight="true" outlineLevel="0" collapsed="false"/>
    <row r="26146" customFormat="false" ht="15" hidden="false" customHeight="true" outlineLevel="0" collapsed="false"/>
    <row r="26147" customFormat="false" ht="15" hidden="false" customHeight="true" outlineLevel="0" collapsed="false"/>
    <row r="26148" customFormat="false" ht="15" hidden="false" customHeight="true" outlineLevel="0" collapsed="false"/>
    <row r="26149" customFormat="false" ht="15" hidden="false" customHeight="true" outlineLevel="0" collapsed="false"/>
    <row r="26150" customFormat="false" ht="15" hidden="false" customHeight="true" outlineLevel="0" collapsed="false"/>
    <row r="26151" customFormat="false" ht="15" hidden="false" customHeight="true" outlineLevel="0" collapsed="false"/>
    <row r="26152" customFormat="false" ht="15" hidden="false" customHeight="true" outlineLevel="0" collapsed="false"/>
    <row r="26153" customFormat="false" ht="15" hidden="false" customHeight="true" outlineLevel="0" collapsed="false"/>
    <row r="26154" customFormat="false" ht="15" hidden="false" customHeight="true" outlineLevel="0" collapsed="false"/>
    <row r="26155" customFormat="false" ht="15" hidden="false" customHeight="true" outlineLevel="0" collapsed="false"/>
    <row r="26156" customFormat="false" ht="15" hidden="false" customHeight="true" outlineLevel="0" collapsed="false"/>
    <row r="26157" customFormat="false" ht="15" hidden="false" customHeight="true" outlineLevel="0" collapsed="false"/>
    <row r="26158" customFormat="false" ht="15" hidden="false" customHeight="true" outlineLevel="0" collapsed="false"/>
    <row r="26159" customFormat="false" ht="15" hidden="false" customHeight="true" outlineLevel="0" collapsed="false"/>
    <row r="26160" customFormat="false" ht="15" hidden="false" customHeight="true" outlineLevel="0" collapsed="false"/>
    <row r="26161" customFormat="false" ht="15" hidden="false" customHeight="true" outlineLevel="0" collapsed="false"/>
    <row r="26162" customFormat="false" ht="15" hidden="false" customHeight="true" outlineLevel="0" collapsed="false"/>
    <row r="26163" customFormat="false" ht="15" hidden="false" customHeight="true" outlineLevel="0" collapsed="false"/>
    <row r="26164" customFormat="false" ht="15" hidden="false" customHeight="true" outlineLevel="0" collapsed="false"/>
    <row r="26165" customFormat="false" ht="15" hidden="false" customHeight="true" outlineLevel="0" collapsed="false"/>
    <row r="26166" customFormat="false" ht="15" hidden="false" customHeight="true" outlineLevel="0" collapsed="false"/>
    <row r="26167" customFormat="false" ht="15" hidden="false" customHeight="true" outlineLevel="0" collapsed="false"/>
    <row r="26168" customFormat="false" ht="15" hidden="false" customHeight="true" outlineLevel="0" collapsed="false"/>
    <row r="26169" customFormat="false" ht="15" hidden="false" customHeight="true" outlineLevel="0" collapsed="false"/>
    <row r="26170" customFormat="false" ht="15" hidden="false" customHeight="true" outlineLevel="0" collapsed="false"/>
    <row r="26171" customFormat="false" ht="15" hidden="false" customHeight="true" outlineLevel="0" collapsed="false"/>
    <row r="26172" customFormat="false" ht="15" hidden="false" customHeight="true" outlineLevel="0" collapsed="false"/>
    <row r="26173" customFormat="false" ht="15" hidden="false" customHeight="true" outlineLevel="0" collapsed="false"/>
    <row r="26174" customFormat="false" ht="15" hidden="false" customHeight="true" outlineLevel="0" collapsed="false"/>
    <row r="26175" customFormat="false" ht="15" hidden="false" customHeight="true" outlineLevel="0" collapsed="false"/>
    <row r="26176" customFormat="false" ht="15" hidden="false" customHeight="true" outlineLevel="0" collapsed="false"/>
    <row r="26177" customFormat="false" ht="15" hidden="false" customHeight="true" outlineLevel="0" collapsed="false"/>
    <row r="26178" customFormat="false" ht="15" hidden="false" customHeight="true" outlineLevel="0" collapsed="false"/>
    <row r="26179" customFormat="false" ht="15" hidden="false" customHeight="true" outlineLevel="0" collapsed="false"/>
    <row r="26180" customFormat="false" ht="15" hidden="false" customHeight="true" outlineLevel="0" collapsed="false"/>
    <row r="26181" customFormat="false" ht="15" hidden="false" customHeight="true" outlineLevel="0" collapsed="false"/>
    <row r="26182" customFormat="false" ht="15" hidden="false" customHeight="true" outlineLevel="0" collapsed="false"/>
    <row r="26183" customFormat="false" ht="15" hidden="false" customHeight="true" outlineLevel="0" collapsed="false"/>
    <row r="26184" customFormat="false" ht="15" hidden="false" customHeight="true" outlineLevel="0" collapsed="false"/>
    <row r="26185" customFormat="false" ht="15" hidden="false" customHeight="true" outlineLevel="0" collapsed="false"/>
    <row r="26186" customFormat="false" ht="15" hidden="false" customHeight="true" outlineLevel="0" collapsed="false"/>
    <row r="26187" customFormat="false" ht="15" hidden="false" customHeight="true" outlineLevel="0" collapsed="false"/>
    <row r="26188" customFormat="false" ht="15" hidden="false" customHeight="true" outlineLevel="0" collapsed="false"/>
    <row r="26189" customFormat="false" ht="15" hidden="false" customHeight="true" outlineLevel="0" collapsed="false"/>
    <row r="26190" customFormat="false" ht="15" hidden="false" customHeight="true" outlineLevel="0" collapsed="false"/>
    <row r="26191" customFormat="false" ht="15" hidden="false" customHeight="true" outlineLevel="0" collapsed="false"/>
    <row r="26192" customFormat="false" ht="15" hidden="false" customHeight="true" outlineLevel="0" collapsed="false"/>
    <row r="26193" customFormat="false" ht="15" hidden="false" customHeight="true" outlineLevel="0" collapsed="false"/>
    <row r="26194" customFormat="false" ht="15" hidden="false" customHeight="true" outlineLevel="0" collapsed="false"/>
    <row r="26195" customFormat="false" ht="15" hidden="false" customHeight="true" outlineLevel="0" collapsed="false"/>
    <row r="26196" customFormat="false" ht="15" hidden="false" customHeight="true" outlineLevel="0" collapsed="false"/>
    <row r="26197" customFormat="false" ht="15" hidden="false" customHeight="true" outlineLevel="0" collapsed="false"/>
    <row r="26198" customFormat="false" ht="15" hidden="false" customHeight="true" outlineLevel="0" collapsed="false"/>
    <row r="26199" customFormat="false" ht="15" hidden="false" customHeight="true" outlineLevel="0" collapsed="false"/>
    <row r="26200" customFormat="false" ht="15" hidden="false" customHeight="true" outlineLevel="0" collapsed="false"/>
    <row r="26201" customFormat="false" ht="15" hidden="false" customHeight="true" outlineLevel="0" collapsed="false"/>
    <row r="26202" customFormat="false" ht="15" hidden="false" customHeight="true" outlineLevel="0" collapsed="false"/>
    <row r="26203" customFormat="false" ht="15" hidden="false" customHeight="true" outlineLevel="0" collapsed="false"/>
    <row r="26204" customFormat="false" ht="15" hidden="false" customHeight="true" outlineLevel="0" collapsed="false"/>
    <row r="26205" customFormat="false" ht="15" hidden="false" customHeight="true" outlineLevel="0" collapsed="false"/>
    <row r="26206" customFormat="false" ht="15" hidden="false" customHeight="true" outlineLevel="0" collapsed="false"/>
    <row r="26207" customFormat="false" ht="15" hidden="false" customHeight="true" outlineLevel="0" collapsed="false"/>
    <row r="26208" customFormat="false" ht="15" hidden="false" customHeight="true" outlineLevel="0" collapsed="false"/>
    <row r="26209" customFormat="false" ht="15" hidden="false" customHeight="true" outlineLevel="0" collapsed="false"/>
    <row r="26210" customFormat="false" ht="15" hidden="false" customHeight="true" outlineLevel="0" collapsed="false"/>
    <row r="26211" customFormat="false" ht="15" hidden="false" customHeight="true" outlineLevel="0" collapsed="false"/>
    <row r="26212" customFormat="false" ht="15" hidden="false" customHeight="true" outlineLevel="0" collapsed="false"/>
    <row r="26213" customFormat="false" ht="15" hidden="false" customHeight="true" outlineLevel="0" collapsed="false"/>
    <row r="26214" customFormat="false" ht="15" hidden="false" customHeight="true" outlineLevel="0" collapsed="false"/>
    <row r="26215" customFormat="false" ht="15" hidden="false" customHeight="true" outlineLevel="0" collapsed="false"/>
    <row r="26216" customFormat="false" ht="15" hidden="false" customHeight="true" outlineLevel="0" collapsed="false"/>
    <row r="26217" customFormat="false" ht="15" hidden="false" customHeight="true" outlineLevel="0" collapsed="false"/>
    <row r="26218" customFormat="false" ht="15" hidden="false" customHeight="true" outlineLevel="0" collapsed="false"/>
    <row r="26219" customFormat="false" ht="15" hidden="false" customHeight="true" outlineLevel="0" collapsed="false"/>
    <row r="26220" customFormat="false" ht="15" hidden="false" customHeight="true" outlineLevel="0" collapsed="false"/>
    <row r="26221" customFormat="false" ht="15" hidden="false" customHeight="true" outlineLevel="0" collapsed="false"/>
    <row r="26222" customFormat="false" ht="15" hidden="false" customHeight="true" outlineLevel="0" collapsed="false"/>
    <row r="26223" customFormat="false" ht="15" hidden="false" customHeight="true" outlineLevel="0" collapsed="false"/>
    <row r="26224" customFormat="false" ht="15" hidden="false" customHeight="true" outlineLevel="0" collapsed="false"/>
    <row r="26225" customFormat="false" ht="15" hidden="false" customHeight="true" outlineLevel="0" collapsed="false"/>
    <row r="26226" customFormat="false" ht="15" hidden="false" customHeight="true" outlineLevel="0" collapsed="false"/>
    <row r="26227" customFormat="false" ht="15" hidden="false" customHeight="true" outlineLevel="0" collapsed="false"/>
    <row r="26228" customFormat="false" ht="15" hidden="false" customHeight="true" outlineLevel="0" collapsed="false"/>
    <row r="26229" customFormat="false" ht="15" hidden="false" customHeight="true" outlineLevel="0" collapsed="false"/>
    <row r="26230" customFormat="false" ht="15" hidden="false" customHeight="true" outlineLevel="0" collapsed="false"/>
    <row r="26231" customFormat="false" ht="15" hidden="false" customHeight="true" outlineLevel="0" collapsed="false"/>
    <row r="26232" customFormat="false" ht="15" hidden="false" customHeight="true" outlineLevel="0" collapsed="false"/>
    <row r="26233" customFormat="false" ht="15" hidden="false" customHeight="true" outlineLevel="0" collapsed="false"/>
    <row r="26234" customFormat="false" ht="15" hidden="false" customHeight="true" outlineLevel="0" collapsed="false"/>
    <row r="26235" customFormat="false" ht="15" hidden="false" customHeight="true" outlineLevel="0" collapsed="false"/>
    <row r="26236" customFormat="false" ht="15" hidden="false" customHeight="true" outlineLevel="0" collapsed="false"/>
    <row r="26237" customFormat="false" ht="15" hidden="false" customHeight="true" outlineLevel="0" collapsed="false"/>
    <row r="26238" customFormat="false" ht="15" hidden="false" customHeight="true" outlineLevel="0" collapsed="false"/>
    <row r="26239" customFormat="false" ht="15" hidden="false" customHeight="true" outlineLevel="0" collapsed="false"/>
    <row r="26240" customFormat="false" ht="15" hidden="false" customHeight="true" outlineLevel="0" collapsed="false"/>
    <row r="26241" customFormat="false" ht="15" hidden="false" customHeight="true" outlineLevel="0" collapsed="false"/>
    <row r="26242" customFormat="false" ht="15" hidden="false" customHeight="true" outlineLevel="0" collapsed="false"/>
    <row r="26243" customFormat="false" ht="15" hidden="false" customHeight="true" outlineLevel="0" collapsed="false"/>
    <row r="26244" customFormat="false" ht="15" hidden="false" customHeight="true" outlineLevel="0" collapsed="false"/>
    <row r="26245" customFormat="false" ht="15" hidden="false" customHeight="true" outlineLevel="0" collapsed="false"/>
    <row r="26246" customFormat="false" ht="15" hidden="false" customHeight="true" outlineLevel="0" collapsed="false"/>
    <row r="26247" customFormat="false" ht="15" hidden="false" customHeight="true" outlineLevel="0" collapsed="false"/>
    <row r="26248" customFormat="false" ht="15" hidden="false" customHeight="true" outlineLevel="0" collapsed="false"/>
    <row r="26249" customFormat="false" ht="15" hidden="false" customHeight="true" outlineLevel="0" collapsed="false"/>
    <row r="26250" customFormat="false" ht="15" hidden="false" customHeight="true" outlineLevel="0" collapsed="false"/>
    <row r="26251" customFormat="false" ht="15" hidden="false" customHeight="true" outlineLevel="0" collapsed="false"/>
    <row r="26252" customFormat="false" ht="15" hidden="false" customHeight="true" outlineLevel="0" collapsed="false"/>
    <row r="26253" customFormat="false" ht="15" hidden="false" customHeight="true" outlineLevel="0" collapsed="false"/>
    <row r="26254" customFormat="false" ht="15" hidden="false" customHeight="true" outlineLevel="0" collapsed="false"/>
    <row r="26255" customFormat="false" ht="15" hidden="false" customHeight="true" outlineLevel="0" collapsed="false"/>
    <row r="26256" customFormat="false" ht="15" hidden="false" customHeight="true" outlineLevel="0" collapsed="false"/>
    <row r="26257" customFormat="false" ht="15" hidden="false" customHeight="true" outlineLevel="0" collapsed="false"/>
    <row r="26258" customFormat="false" ht="15" hidden="false" customHeight="true" outlineLevel="0" collapsed="false"/>
    <row r="26259" customFormat="false" ht="15" hidden="false" customHeight="true" outlineLevel="0" collapsed="false"/>
    <row r="26260" customFormat="false" ht="15" hidden="false" customHeight="true" outlineLevel="0" collapsed="false"/>
    <row r="26261" customFormat="false" ht="15" hidden="false" customHeight="true" outlineLevel="0" collapsed="false"/>
    <row r="26262" customFormat="false" ht="15" hidden="false" customHeight="true" outlineLevel="0" collapsed="false"/>
    <row r="26263" customFormat="false" ht="15" hidden="false" customHeight="true" outlineLevel="0" collapsed="false"/>
    <row r="26264" customFormat="false" ht="15" hidden="false" customHeight="true" outlineLevel="0" collapsed="false"/>
    <row r="26265" customFormat="false" ht="15" hidden="false" customHeight="true" outlineLevel="0" collapsed="false"/>
    <row r="26266" customFormat="false" ht="15" hidden="false" customHeight="true" outlineLevel="0" collapsed="false"/>
    <row r="26267" customFormat="false" ht="15" hidden="false" customHeight="true" outlineLevel="0" collapsed="false"/>
    <row r="26268" customFormat="false" ht="15" hidden="false" customHeight="true" outlineLevel="0" collapsed="false"/>
    <row r="26269" customFormat="false" ht="15" hidden="false" customHeight="true" outlineLevel="0" collapsed="false"/>
    <row r="26270" customFormat="false" ht="15" hidden="false" customHeight="true" outlineLevel="0" collapsed="false"/>
    <row r="26271" customFormat="false" ht="15" hidden="false" customHeight="true" outlineLevel="0" collapsed="false"/>
    <row r="26272" customFormat="false" ht="15" hidden="false" customHeight="true" outlineLevel="0" collapsed="false"/>
    <row r="26273" customFormat="false" ht="15" hidden="false" customHeight="true" outlineLevel="0" collapsed="false"/>
    <row r="26274" customFormat="false" ht="15" hidden="false" customHeight="true" outlineLevel="0" collapsed="false"/>
    <row r="26275" customFormat="false" ht="15" hidden="false" customHeight="true" outlineLevel="0" collapsed="false"/>
    <row r="26276" customFormat="false" ht="15" hidden="false" customHeight="true" outlineLevel="0" collapsed="false"/>
    <row r="26277" customFormat="false" ht="15" hidden="false" customHeight="true" outlineLevel="0" collapsed="false"/>
    <row r="26278" customFormat="false" ht="15" hidden="false" customHeight="true" outlineLevel="0" collapsed="false"/>
    <row r="26279" customFormat="false" ht="15" hidden="false" customHeight="true" outlineLevel="0" collapsed="false"/>
    <row r="26280" customFormat="false" ht="15" hidden="false" customHeight="true" outlineLevel="0" collapsed="false"/>
    <row r="26281" customFormat="false" ht="15" hidden="false" customHeight="true" outlineLevel="0" collapsed="false"/>
    <row r="26282" customFormat="false" ht="15" hidden="false" customHeight="true" outlineLevel="0" collapsed="false"/>
    <row r="26283" customFormat="false" ht="15" hidden="false" customHeight="true" outlineLevel="0" collapsed="false"/>
    <row r="26284" customFormat="false" ht="15" hidden="false" customHeight="true" outlineLevel="0" collapsed="false"/>
    <row r="26285" customFormat="false" ht="15" hidden="false" customHeight="true" outlineLevel="0" collapsed="false"/>
    <row r="26286" customFormat="false" ht="15" hidden="false" customHeight="true" outlineLevel="0" collapsed="false"/>
    <row r="26287" customFormat="false" ht="15" hidden="false" customHeight="true" outlineLevel="0" collapsed="false"/>
    <row r="26288" customFormat="false" ht="15" hidden="false" customHeight="true" outlineLevel="0" collapsed="false"/>
    <row r="26289" customFormat="false" ht="15" hidden="false" customHeight="true" outlineLevel="0" collapsed="false"/>
    <row r="26290" customFormat="false" ht="15" hidden="false" customHeight="true" outlineLevel="0" collapsed="false"/>
    <row r="26291" customFormat="false" ht="15" hidden="false" customHeight="true" outlineLevel="0" collapsed="false"/>
    <row r="26292" customFormat="false" ht="15" hidden="false" customHeight="true" outlineLevel="0" collapsed="false"/>
    <row r="26293" customFormat="false" ht="15" hidden="false" customHeight="true" outlineLevel="0" collapsed="false"/>
    <row r="26294" customFormat="false" ht="15" hidden="false" customHeight="true" outlineLevel="0" collapsed="false"/>
    <row r="26295" customFormat="false" ht="15" hidden="false" customHeight="true" outlineLevel="0" collapsed="false"/>
    <row r="26296" customFormat="false" ht="15" hidden="false" customHeight="true" outlineLevel="0" collapsed="false"/>
    <row r="26297" customFormat="false" ht="15" hidden="false" customHeight="true" outlineLevel="0" collapsed="false"/>
    <row r="26298" customFormat="false" ht="15" hidden="false" customHeight="true" outlineLevel="0" collapsed="false"/>
    <row r="26299" customFormat="false" ht="15" hidden="false" customHeight="true" outlineLevel="0" collapsed="false"/>
    <row r="26300" customFormat="false" ht="15" hidden="false" customHeight="true" outlineLevel="0" collapsed="false"/>
    <row r="26301" customFormat="false" ht="15" hidden="false" customHeight="true" outlineLevel="0" collapsed="false"/>
    <row r="26302" customFormat="false" ht="15" hidden="false" customHeight="true" outlineLevel="0" collapsed="false"/>
    <row r="26303" customFormat="false" ht="15" hidden="false" customHeight="true" outlineLevel="0" collapsed="false"/>
    <row r="26304" customFormat="false" ht="15" hidden="false" customHeight="true" outlineLevel="0" collapsed="false"/>
    <row r="26305" customFormat="false" ht="15" hidden="false" customHeight="true" outlineLevel="0" collapsed="false"/>
    <row r="26306" customFormat="false" ht="15" hidden="false" customHeight="true" outlineLevel="0" collapsed="false"/>
    <row r="26307" customFormat="false" ht="15" hidden="false" customHeight="true" outlineLevel="0" collapsed="false"/>
    <row r="26308" customFormat="false" ht="15" hidden="false" customHeight="true" outlineLevel="0" collapsed="false"/>
    <row r="26309" customFormat="false" ht="15" hidden="false" customHeight="true" outlineLevel="0" collapsed="false"/>
    <row r="26310" customFormat="false" ht="15" hidden="false" customHeight="true" outlineLevel="0" collapsed="false"/>
    <row r="26311" customFormat="false" ht="15" hidden="false" customHeight="true" outlineLevel="0" collapsed="false"/>
    <row r="26312" customFormat="false" ht="15" hidden="false" customHeight="true" outlineLevel="0" collapsed="false"/>
    <row r="26313" customFormat="false" ht="15" hidden="false" customHeight="true" outlineLevel="0" collapsed="false"/>
    <row r="26314" customFormat="false" ht="15" hidden="false" customHeight="true" outlineLevel="0" collapsed="false"/>
    <row r="26315" customFormat="false" ht="15" hidden="false" customHeight="true" outlineLevel="0" collapsed="false"/>
    <row r="26316" customFormat="false" ht="15" hidden="false" customHeight="true" outlineLevel="0" collapsed="false"/>
    <row r="26317" customFormat="false" ht="15" hidden="false" customHeight="true" outlineLevel="0" collapsed="false"/>
    <row r="26318" customFormat="false" ht="15" hidden="false" customHeight="true" outlineLevel="0" collapsed="false"/>
    <row r="26319" customFormat="false" ht="15" hidden="false" customHeight="true" outlineLevel="0" collapsed="false"/>
    <row r="26320" customFormat="false" ht="15" hidden="false" customHeight="true" outlineLevel="0" collapsed="false"/>
    <row r="26321" customFormat="false" ht="15" hidden="false" customHeight="true" outlineLevel="0" collapsed="false"/>
    <row r="26322" customFormat="false" ht="15" hidden="false" customHeight="true" outlineLevel="0" collapsed="false"/>
    <row r="26323" customFormat="false" ht="15" hidden="false" customHeight="true" outlineLevel="0" collapsed="false"/>
    <row r="26324" customFormat="false" ht="15" hidden="false" customHeight="true" outlineLevel="0" collapsed="false"/>
    <row r="26325" customFormat="false" ht="15" hidden="false" customHeight="true" outlineLevel="0" collapsed="false"/>
    <row r="26326" customFormat="false" ht="15" hidden="false" customHeight="true" outlineLevel="0" collapsed="false"/>
    <row r="26327" customFormat="false" ht="15" hidden="false" customHeight="true" outlineLevel="0" collapsed="false"/>
    <row r="26328" customFormat="false" ht="15" hidden="false" customHeight="true" outlineLevel="0" collapsed="false"/>
    <row r="26329" customFormat="false" ht="15" hidden="false" customHeight="true" outlineLevel="0" collapsed="false"/>
    <row r="26330" customFormat="false" ht="15" hidden="false" customHeight="true" outlineLevel="0" collapsed="false"/>
    <row r="26331" customFormat="false" ht="15" hidden="false" customHeight="true" outlineLevel="0" collapsed="false"/>
    <row r="26332" customFormat="false" ht="15" hidden="false" customHeight="true" outlineLevel="0" collapsed="false"/>
    <row r="26333" customFormat="false" ht="15" hidden="false" customHeight="true" outlineLevel="0" collapsed="false"/>
    <row r="26334" customFormat="false" ht="15" hidden="false" customHeight="true" outlineLevel="0" collapsed="false"/>
    <row r="26335" customFormat="false" ht="15" hidden="false" customHeight="true" outlineLevel="0" collapsed="false"/>
    <row r="26336" customFormat="false" ht="15" hidden="false" customHeight="true" outlineLevel="0" collapsed="false"/>
    <row r="26337" customFormat="false" ht="15" hidden="false" customHeight="true" outlineLevel="0" collapsed="false"/>
    <row r="26338" customFormat="false" ht="15" hidden="false" customHeight="true" outlineLevel="0" collapsed="false"/>
    <row r="26339" customFormat="false" ht="15" hidden="false" customHeight="true" outlineLevel="0" collapsed="false"/>
    <row r="26340" customFormat="false" ht="15" hidden="false" customHeight="true" outlineLevel="0" collapsed="false"/>
    <row r="26341" customFormat="false" ht="15" hidden="false" customHeight="true" outlineLevel="0" collapsed="false"/>
    <row r="26342" customFormat="false" ht="15" hidden="false" customHeight="true" outlineLevel="0" collapsed="false"/>
    <row r="26343" customFormat="false" ht="15" hidden="false" customHeight="true" outlineLevel="0" collapsed="false"/>
    <row r="26344" customFormat="false" ht="15" hidden="false" customHeight="true" outlineLevel="0" collapsed="false"/>
    <row r="26345" customFormat="false" ht="15" hidden="false" customHeight="true" outlineLevel="0" collapsed="false"/>
    <row r="26346" customFormat="false" ht="15" hidden="false" customHeight="true" outlineLevel="0" collapsed="false"/>
    <row r="26347" customFormat="false" ht="15" hidden="false" customHeight="true" outlineLevel="0" collapsed="false"/>
    <row r="26348" customFormat="false" ht="15" hidden="false" customHeight="true" outlineLevel="0" collapsed="false"/>
    <row r="26349" customFormat="false" ht="15" hidden="false" customHeight="true" outlineLevel="0" collapsed="false"/>
    <row r="26350" customFormat="false" ht="15" hidden="false" customHeight="true" outlineLevel="0" collapsed="false"/>
    <row r="26351" customFormat="false" ht="15" hidden="false" customHeight="true" outlineLevel="0" collapsed="false"/>
    <row r="26352" customFormat="false" ht="15" hidden="false" customHeight="true" outlineLevel="0" collapsed="false"/>
    <row r="26353" customFormat="false" ht="15" hidden="false" customHeight="true" outlineLevel="0" collapsed="false"/>
    <row r="26354" customFormat="false" ht="15" hidden="false" customHeight="true" outlineLevel="0" collapsed="false"/>
    <row r="26355" customFormat="false" ht="15" hidden="false" customHeight="true" outlineLevel="0" collapsed="false"/>
    <row r="26356" customFormat="false" ht="15" hidden="false" customHeight="true" outlineLevel="0" collapsed="false"/>
    <row r="26357" customFormat="false" ht="15" hidden="false" customHeight="true" outlineLevel="0" collapsed="false"/>
    <row r="26358" customFormat="false" ht="15" hidden="false" customHeight="true" outlineLevel="0" collapsed="false"/>
    <row r="26359" customFormat="false" ht="15" hidden="false" customHeight="true" outlineLevel="0" collapsed="false"/>
    <row r="26360" customFormat="false" ht="15" hidden="false" customHeight="true" outlineLevel="0" collapsed="false"/>
    <row r="26361" customFormat="false" ht="15" hidden="false" customHeight="true" outlineLevel="0" collapsed="false"/>
    <row r="26362" customFormat="false" ht="15" hidden="false" customHeight="true" outlineLevel="0" collapsed="false"/>
    <row r="26363" customFormat="false" ht="15" hidden="false" customHeight="true" outlineLevel="0" collapsed="false"/>
    <row r="26364" customFormat="false" ht="15" hidden="false" customHeight="true" outlineLevel="0" collapsed="false"/>
    <row r="26365" customFormat="false" ht="15" hidden="false" customHeight="true" outlineLevel="0" collapsed="false"/>
    <row r="26366" customFormat="false" ht="15" hidden="false" customHeight="true" outlineLevel="0" collapsed="false"/>
    <row r="26367" customFormat="false" ht="15" hidden="false" customHeight="true" outlineLevel="0" collapsed="false"/>
    <row r="26368" customFormat="false" ht="15" hidden="false" customHeight="true" outlineLevel="0" collapsed="false"/>
    <row r="26369" customFormat="false" ht="15" hidden="false" customHeight="true" outlineLevel="0" collapsed="false"/>
    <row r="26370" customFormat="false" ht="15" hidden="false" customHeight="true" outlineLevel="0" collapsed="false"/>
    <row r="26371" customFormat="false" ht="15" hidden="false" customHeight="true" outlineLevel="0" collapsed="false"/>
    <row r="26372" customFormat="false" ht="15" hidden="false" customHeight="true" outlineLevel="0" collapsed="false"/>
    <row r="26373" customFormat="false" ht="15" hidden="false" customHeight="true" outlineLevel="0" collapsed="false"/>
    <row r="26374" customFormat="false" ht="15" hidden="false" customHeight="true" outlineLevel="0" collapsed="false"/>
    <row r="26375" customFormat="false" ht="15" hidden="false" customHeight="true" outlineLevel="0" collapsed="false"/>
    <row r="26376" customFormat="false" ht="15" hidden="false" customHeight="true" outlineLevel="0" collapsed="false"/>
    <row r="26377" customFormat="false" ht="15" hidden="false" customHeight="true" outlineLevel="0" collapsed="false"/>
    <row r="26378" customFormat="false" ht="15" hidden="false" customHeight="true" outlineLevel="0" collapsed="false"/>
    <row r="26379" customFormat="false" ht="15" hidden="false" customHeight="true" outlineLevel="0" collapsed="false"/>
    <row r="26380" customFormat="false" ht="15" hidden="false" customHeight="true" outlineLevel="0" collapsed="false"/>
    <row r="26381" customFormat="false" ht="15" hidden="false" customHeight="true" outlineLevel="0" collapsed="false"/>
    <row r="26382" customFormat="false" ht="15" hidden="false" customHeight="true" outlineLevel="0" collapsed="false"/>
    <row r="26383" customFormat="false" ht="15" hidden="false" customHeight="true" outlineLevel="0" collapsed="false"/>
    <row r="26384" customFormat="false" ht="15" hidden="false" customHeight="true" outlineLevel="0" collapsed="false"/>
    <row r="26385" customFormat="false" ht="15" hidden="false" customHeight="true" outlineLevel="0" collapsed="false"/>
    <row r="26386" customFormat="false" ht="15" hidden="false" customHeight="true" outlineLevel="0" collapsed="false"/>
    <row r="26387" customFormat="false" ht="15" hidden="false" customHeight="true" outlineLevel="0" collapsed="false"/>
    <row r="26388" customFormat="false" ht="15" hidden="false" customHeight="true" outlineLevel="0" collapsed="false"/>
    <row r="26389" customFormat="false" ht="15" hidden="false" customHeight="true" outlineLevel="0" collapsed="false"/>
    <row r="26390" customFormat="false" ht="15" hidden="false" customHeight="true" outlineLevel="0" collapsed="false"/>
    <row r="26391" customFormat="false" ht="15" hidden="false" customHeight="true" outlineLevel="0" collapsed="false"/>
    <row r="26392" customFormat="false" ht="15" hidden="false" customHeight="true" outlineLevel="0" collapsed="false"/>
    <row r="26393" customFormat="false" ht="15" hidden="false" customHeight="true" outlineLevel="0" collapsed="false"/>
    <row r="26394" customFormat="false" ht="15" hidden="false" customHeight="true" outlineLevel="0" collapsed="false"/>
    <row r="26395" customFormat="false" ht="15" hidden="false" customHeight="true" outlineLevel="0" collapsed="false"/>
    <row r="26396" customFormat="false" ht="15" hidden="false" customHeight="true" outlineLevel="0" collapsed="false"/>
    <row r="26397" customFormat="false" ht="15" hidden="false" customHeight="true" outlineLevel="0" collapsed="false"/>
    <row r="26398" customFormat="false" ht="15" hidden="false" customHeight="true" outlineLevel="0" collapsed="false"/>
    <row r="26399" customFormat="false" ht="15" hidden="false" customHeight="true" outlineLevel="0" collapsed="false"/>
    <row r="26400" customFormat="false" ht="15" hidden="false" customHeight="true" outlineLevel="0" collapsed="false"/>
    <row r="26401" customFormat="false" ht="15" hidden="false" customHeight="true" outlineLevel="0" collapsed="false"/>
    <row r="26402" customFormat="false" ht="15" hidden="false" customHeight="true" outlineLevel="0" collapsed="false"/>
    <row r="26403" customFormat="false" ht="15" hidden="false" customHeight="true" outlineLevel="0" collapsed="false"/>
    <row r="26404" customFormat="false" ht="15" hidden="false" customHeight="true" outlineLevel="0" collapsed="false"/>
    <row r="26405" customFormat="false" ht="15" hidden="false" customHeight="true" outlineLevel="0" collapsed="false"/>
    <row r="26406" customFormat="false" ht="15" hidden="false" customHeight="true" outlineLevel="0" collapsed="false"/>
    <row r="26407" customFormat="false" ht="15" hidden="false" customHeight="true" outlineLevel="0" collapsed="false"/>
    <row r="26408" customFormat="false" ht="15" hidden="false" customHeight="true" outlineLevel="0" collapsed="false"/>
    <row r="26409" customFormat="false" ht="15" hidden="false" customHeight="true" outlineLevel="0" collapsed="false"/>
    <row r="26410" customFormat="false" ht="15" hidden="false" customHeight="true" outlineLevel="0" collapsed="false"/>
    <row r="26411" customFormat="false" ht="15" hidden="false" customHeight="true" outlineLevel="0" collapsed="false"/>
    <row r="26412" customFormat="false" ht="15" hidden="false" customHeight="true" outlineLevel="0" collapsed="false"/>
    <row r="26413" customFormat="false" ht="15" hidden="false" customHeight="true" outlineLevel="0" collapsed="false"/>
    <row r="26414" customFormat="false" ht="15" hidden="false" customHeight="true" outlineLevel="0" collapsed="false"/>
    <row r="26415" customFormat="false" ht="15" hidden="false" customHeight="true" outlineLevel="0" collapsed="false"/>
    <row r="26416" customFormat="false" ht="15" hidden="false" customHeight="true" outlineLevel="0" collapsed="false"/>
    <row r="26417" customFormat="false" ht="15" hidden="false" customHeight="true" outlineLevel="0" collapsed="false"/>
    <row r="26418" customFormat="false" ht="15" hidden="false" customHeight="true" outlineLevel="0" collapsed="false"/>
    <row r="26419" customFormat="false" ht="15" hidden="false" customHeight="true" outlineLevel="0" collapsed="false"/>
    <row r="26420" customFormat="false" ht="15" hidden="false" customHeight="true" outlineLevel="0" collapsed="false"/>
    <row r="26421" customFormat="false" ht="15" hidden="false" customHeight="true" outlineLevel="0" collapsed="false"/>
    <row r="26422" customFormat="false" ht="15" hidden="false" customHeight="true" outlineLevel="0" collapsed="false"/>
    <row r="26423" customFormat="false" ht="15" hidden="false" customHeight="true" outlineLevel="0" collapsed="false"/>
    <row r="26424" customFormat="false" ht="15" hidden="false" customHeight="true" outlineLevel="0" collapsed="false"/>
    <row r="26425" customFormat="false" ht="15" hidden="false" customHeight="true" outlineLevel="0" collapsed="false"/>
    <row r="26426" customFormat="false" ht="15" hidden="false" customHeight="true" outlineLevel="0" collapsed="false"/>
    <row r="26427" customFormat="false" ht="15" hidden="false" customHeight="true" outlineLevel="0" collapsed="false"/>
    <row r="26428" customFormat="false" ht="15" hidden="false" customHeight="true" outlineLevel="0" collapsed="false"/>
    <row r="26429" customFormat="false" ht="15" hidden="false" customHeight="true" outlineLevel="0" collapsed="false"/>
    <row r="26430" customFormat="false" ht="15" hidden="false" customHeight="true" outlineLevel="0" collapsed="false"/>
    <row r="26431" customFormat="false" ht="15" hidden="false" customHeight="true" outlineLevel="0" collapsed="false"/>
    <row r="26432" customFormat="false" ht="15" hidden="false" customHeight="true" outlineLevel="0" collapsed="false"/>
    <row r="26433" customFormat="false" ht="15" hidden="false" customHeight="true" outlineLevel="0" collapsed="false"/>
    <row r="26434" customFormat="false" ht="15" hidden="false" customHeight="true" outlineLevel="0" collapsed="false"/>
    <row r="26435" customFormat="false" ht="15" hidden="false" customHeight="true" outlineLevel="0" collapsed="false"/>
    <row r="26436" customFormat="false" ht="15" hidden="false" customHeight="true" outlineLevel="0" collapsed="false"/>
    <row r="26437" customFormat="false" ht="15" hidden="false" customHeight="true" outlineLevel="0" collapsed="false"/>
    <row r="26438" customFormat="false" ht="15" hidden="false" customHeight="true" outlineLevel="0" collapsed="false"/>
    <row r="26439" customFormat="false" ht="15" hidden="false" customHeight="true" outlineLevel="0" collapsed="false"/>
    <row r="26440" customFormat="false" ht="15" hidden="false" customHeight="true" outlineLevel="0" collapsed="false"/>
    <row r="26441" customFormat="false" ht="15" hidden="false" customHeight="true" outlineLevel="0" collapsed="false"/>
    <row r="26442" customFormat="false" ht="15" hidden="false" customHeight="true" outlineLevel="0" collapsed="false"/>
    <row r="26443" customFormat="false" ht="15" hidden="false" customHeight="true" outlineLevel="0" collapsed="false"/>
    <row r="26444" customFormat="false" ht="15" hidden="false" customHeight="true" outlineLevel="0" collapsed="false"/>
    <row r="26445" customFormat="false" ht="15" hidden="false" customHeight="true" outlineLevel="0" collapsed="false"/>
    <row r="26446" customFormat="false" ht="15" hidden="false" customHeight="true" outlineLevel="0" collapsed="false"/>
    <row r="26447" customFormat="false" ht="15" hidden="false" customHeight="true" outlineLevel="0" collapsed="false"/>
    <row r="26448" customFormat="false" ht="15" hidden="false" customHeight="true" outlineLevel="0" collapsed="false"/>
    <row r="26449" customFormat="false" ht="15" hidden="false" customHeight="true" outlineLevel="0" collapsed="false"/>
    <row r="26450" customFormat="false" ht="15" hidden="false" customHeight="true" outlineLevel="0" collapsed="false"/>
    <row r="26451" customFormat="false" ht="15" hidden="false" customHeight="true" outlineLevel="0" collapsed="false"/>
    <row r="26452" customFormat="false" ht="15" hidden="false" customHeight="true" outlineLevel="0" collapsed="false"/>
    <row r="26453" customFormat="false" ht="15" hidden="false" customHeight="true" outlineLevel="0" collapsed="false"/>
    <row r="26454" customFormat="false" ht="15" hidden="false" customHeight="true" outlineLevel="0" collapsed="false"/>
    <row r="26455" customFormat="false" ht="15" hidden="false" customHeight="true" outlineLevel="0" collapsed="false"/>
    <row r="26456" customFormat="false" ht="15" hidden="false" customHeight="true" outlineLevel="0" collapsed="false"/>
    <row r="26457" customFormat="false" ht="15" hidden="false" customHeight="true" outlineLevel="0" collapsed="false"/>
    <row r="26458" customFormat="false" ht="15" hidden="false" customHeight="true" outlineLevel="0" collapsed="false"/>
    <row r="26459" customFormat="false" ht="15" hidden="false" customHeight="true" outlineLevel="0" collapsed="false"/>
    <row r="26460" customFormat="false" ht="15" hidden="false" customHeight="true" outlineLevel="0" collapsed="false"/>
    <row r="26461" customFormat="false" ht="15" hidden="false" customHeight="true" outlineLevel="0" collapsed="false"/>
    <row r="26462" customFormat="false" ht="15" hidden="false" customHeight="true" outlineLevel="0" collapsed="false"/>
    <row r="26463" customFormat="false" ht="15" hidden="false" customHeight="true" outlineLevel="0" collapsed="false"/>
    <row r="26464" customFormat="false" ht="15" hidden="false" customHeight="true" outlineLevel="0" collapsed="false"/>
    <row r="26465" customFormat="false" ht="15" hidden="false" customHeight="true" outlineLevel="0" collapsed="false"/>
    <row r="26466" customFormat="false" ht="15" hidden="false" customHeight="true" outlineLevel="0" collapsed="false"/>
    <row r="26467" customFormat="false" ht="15" hidden="false" customHeight="true" outlineLevel="0" collapsed="false"/>
    <row r="26468" customFormat="false" ht="15" hidden="false" customHeight="true" outlineLevel="0" collapsed="false"/>
    <row r="26469" customFormat="false" ht="15" hidden="false" customHeight="true" outlineLevel="0" collapsed="false"/>
    <row r="26470" customFormat="false" ht="15" hidden="false" customHeight="true" outlineLevel="0" collapsed="false"/>
    <row r="26471" customFormat="false" ht="15" hidden="false" customHeight="true" outlineLevel="0" collapsed="false"/>
    <row r="26472" customFormat="false" ht="15" hidden="false" customHeight="true" outlineLevel="0" collapsed="false"/>
    <row r="26473" customFormat="false" ht="15" hidden="false" customHeight="true" outlineLevel="0" collapsed="false"/>
    <row r="26474" customFormat="false" ht="15" hidden="false" customHeight="true" outlineLevel="0" collapsed="false"/>
    <row r="26475" customFormat="false" ht="15" hidden="false" customHeight="true" outlineLevel="0" collapsed="false"/>
    <row r="26476" customFormat="false" ht="15" hidden="false" customHeight="true" outlineLevel="0" collapsed="false"/>
    <row r="26477" customFormat="false" ht="15" hidden="false" customHeight="true" outlineLevel="0" collapsed="false"/>
    <row r="26478" customFormat="false" ht="15" hidden="false" customHeight="true" outlineLevel="0" collapsed="false"/>
    <row r="26479" customFormat="false" ht="15" hidden="false" customHeight="true" outlineLevel="0" collapsed="false"/>
    <row r="26480" customFormat="false" ht="15" hidden="false" customHeight="true" outlineLevel="0" collapsed="false"/>
    <row r="26481" customFormat="false" ht="15" hidden="false" customHeight="true" outlineLevel="0" collapsed="false"/>
    <row r="26482" customFormat="false" ht="15" hidden="false" customHeight="true" outlineLevel="0" collapsed="false"/>
    <row r="26483" customFormat="false" ht="15" hidden="false" customHeight="true" outlineLevel="0" collapsed="false"/>
    <row r="26484" customFormat="false" ht="15" hidden="false" customHeight="true" outlineLevel="0" collapsed="false"/>
    <row r="26485" customFormat="false" ht="15" hidden="false" customHeight="true" outlineLevel="0" collapsed="false"/>
    <row r="26486" customFormat="false" ht="15" hidden="false" customHeight="true" outlineLevel="0" collapsed="false"/>
    <row r="26487" customFormat="false" ht="15" hidden="false" customHeight="true" outlineLevel="0" collapsed="false"/>
    <row r="26488" customFormat="false" ht="15" hidden="false" customHeight="true" outlineLevel="0" collapsed="false"/>
    <row r="26489" customFormat="false" ht="15" hidden="false" customHeight="true" outlineLevel="0" collapsed="false"/>
    <row r="26490" customFormat="false" ht="15" hidden="false" customHeight="true" outlineLevel="0" collapsed="false"/>
    <row r="26491" customFormat="false" ht="15" hidden="false" customHeight="true" outlineLevel="0" collapsed="false"/>
    <row r="26492" customFormat="false" ht="15" hidden="false" customHeight="true" outlineLevel="0" collapsed="false"/>
    <row r="26493" customFormat="false" ht="15" hidden="false" customHeight="true" outlineLevel="0" collapsed="false"/>
    <row r="26494" customFormat="false" ht="15" hidden="false" customHeight="true" outlineLevel="0" collapsed="false"/>
    <row r="26495" customFormat="false" ht="15" hidden="false" customHeight="true" outlineLevel="0" collapsed="false"/>
    <row r="26496" customFormat="false" ht="15" hidden="false" customHeight="true" outlineLevel="0" collapsed="false"/>
    <row r="26497" customFormat="false" ht="15" hidden="false" customHeight="true" outlineLevel="0" collapsed="false"/>
    <row r="26498" customFormat="false" ht="15" hidden="false" customHeight="true" outlineLevel="0" collapsed="false"/>
    <row r="26499" customFormat="false" ht="15" hidden="false" customHeight="true" outlineLevel="0" collapsed="false"/>
    <row r="26500" customFormat="false" ht="15" hidden="false" customHeight="true" outlineLevel="0" collapsed="false"/>
    <row r="26501" customFormat="false" ht="15" hidden="false" customHeight="true" outlineLevel="0" collapsed="false"/>
    <row r="26502" customFormat="false" ht="15" hidden="false" customHeight="true" outlineLevel="0" collapsed="false"/>
    <row r="26503" customFormat="false" ht="15" hidden="false" customHeight="true" outlineLevel="0" collapsed="false"/>
    <row r="26504" customFormat="false" ht="15" hidden="false" customHeight="true" outlineLevel="0" collapsed="false"/>
    <row r="26505" customFormat="false" ht="15" hidden="false" customHeight="true" outlineLevel="0" collapsed="false"/>
    <row r="26506" customFormat="false" ht="15" hidden="false" customHeight="true" outlineLevel="0" collapsed="false"/>
    <row r="26507" customFormat="false" ht="15" hidden="false" customHeight="true" outlineLevel="0" collapsed="false"/>
    <row r="26508" customFormat="false" ht="15" hidden="false" customHeight="true" outlineLevel="0" collapsed="false"/>
    <row r="26509" customFormat="false" ht="15" hidden="false" customHeight="true" outlineLevel="0" collapsed="false"/>
    <row r="26510" customFormat="false" ht="15" hidden="false" customHeight="true" outlineLevel="0" collapsed="false"/>
    <row r="26511" customFormat="false" ht="15" hidden="false" customHeight="true" outlineLevel="0" collapsed="false"/>
    <row r="26512" customFormat="false" ht="15" hidden="false" customHeight="true" outlineLevel="0" collapsed="false"/>
    <row r="26513" customFormat="false" ht="15" hidden="false" customHeight="true" outlineLevel="0" collapsed="false"/>
    <row r="26514" customFormat="false" ht="15" hidden="false" customHeight="true" outlineLevel="0" collapsed="false"/>
    <row r="26515" customFormat="false" ht="15" hidden="false" customHeight="true" outlineLevel="0" collapsed="false"/>
    <row r="26516" customFormat="false" ht="15" hidden="false" customHeight="true" outlineLevel="0" collapsed="false"/>
    <row r="26517" customFormat="false" ht="15" hidden="false" customHeight="true" outlineLevel="0" collapsed="false"/>
    <row r="26518" customFormat="false" ht="15" hidden="false" customHeight="true" outlineLevel="0" collapsed="false"/>
    <row r="26519" customFormat="false" ht="15" hidden="false" customHeight="true" outlineLevel="0" collapsed="false"/>
    <row r="26520" customFormat="false" ht="15" hidden="false" customHeight="true" outlineLevel="0" collapsed="false"/>
    <row r="26521" customFormat="false" ht="15" hidden="false" customHeight="true" outlineLevel="0" collapsed="false"/>
    <row r="26522" customFormat="false" ht="15" hidden="false" customHeight="true" outlineLevel="0" collapsed="false"/>
    <row r="26523" customFormat="false" ht="15" hidden="false" customHeight="true" outlineLevel="0" collapsed="false"/>
    <row r="26524" customFormat="false" ht="15" hidden="false" customHeight="true" outlineLevel="0" collapsed="false"/>
    <row r="26525" customFormat="false" ht="15" hidden="false" customHeight="true" outlineLevel="0" collapsed="false"/>
    <row r="26526" customFormat="false" ht="15" hidden="false" customHeight="true" outlineLevel="0" collapsed="false"/>
    <row r="26527" customFormat="false" ht="15" hidden="false" customHeight="true" outlineLevel="0" collapsed="false"/>
    <row r="26528" customFormat="false" ht="15" hidden="false" customHeight="true" outlineLevel="0" collapsed="false"/>
    <row r="26529" customFormat="false" ht="15" hidden="false" customHeight="true" outlineLevel="0" collapsed="false"/>
    <row r="26530" customFormat="false" ht="15" hidden="false" customHeight="true" outlineLevel="0" collapsed="false"/>
    <row r="26531" customFormat="false" ht="15" hidden="false" customHeight="true" outlineLevel="0" collapsed="false"/>
    <row r="26532" customFormat="false" ht="15" hidden="false" customHeight="true" outlineLevel="0" collapsed="false"/>
    <row r="26533" customFormat="false" ht="15" hidden="false" customHeight="true" outlineLevel="0" collapsed="false"/>
    <row r="26534" customFormat="false" ht="15" hidden="false" customHeight="true" outlineLevel="0" collapsed="false"/>
    <row r="26535" customFormat="false" ht="15" hidden="false" customHeight="true" outlineLevel="0" collapsed="false"/>
    <row r="26536" customFormat="false" ht="15" hidden="false" customHeight="true" outlineLevel="0" collapsed="false"/>
    <row r="26537" customFormat="false" ht="15" hidden="false" customHeight="true" outlineLevel="0" collapsed="false"/>
    <row r="26538" customFormat="false" ht="15" hidden="false" customHeight="true" outlineLevel="0" collapsed="false"/>
    <row r="26539" customFormat="false" ht="15" hidden="false" customHeight="true" outlineLevel="0" collapsed="false"/>
    <row r="26540" customFormat="false" ht="15" hidden="false" customHeight="true" outlineLevel="0" collapsed="false"/>
    <row r="26541" customFormat="false" ht="15" hidden="false" customHeight="true" outlineLevel="0" collapsed="false"/>
    <row r="26542" customFormat="false" ht="15" hidden="false" customHeight="true" outlineLevel="0" collapsed="false"/>
    <row r="26543" customFormat="false" ht="15" hidden="false" customHeight="true" outlineLevel="0" collapsed="false"/>
    <row r="26544" customFormat="false" ht="15" hidden="false" customHeight="true" outlineLevel="0" collapsed="false"/>
    <row r="26545" customFormat="false" ht="15" hidden="false" customHeight="true" outlineLevel="0" collapsed="false"/>
    <row r="26546" customFormat="false" ht="15" hidden="false" customHeight="true" outlineLevel="0" collapsed="false"/>
    <row r="26547" customFormat="false" ht="15" hidden="false" customHeight="true" outlineLevel="0" collapsed="false"/>
    <row r="26548" customFormat="false" ht="15" hidden="false" customHeight="true" outlineLevel="0" collapsed="false"/>
    <row r="26549" customFormat="false" ht="15" hidden="false" customHeight="true" outlineLevel="0" collapsed="false"/>
    <row r="26550" customFormat="false" ht="15" hidden="false" customHeight="true" outlineLevel="0" collapsed="false"/>
    <row r="26551" customFormat="false" ht="15" hidden="false" customHeight="true" outlineLevel="0" collapsed="false"/>
    <row r="26552" customFormat="false" ht="15" hidden="false" customHeight="true" outlineLevel="0" collapsed="false"/>
    <row r="26553" customFormat="false" ht="15" hidden="false" customHeight="true" outlineLevel="0" collapsed="false"/>
    <row r="26554" customFormat="false" ht="15" hidden="false" customHeight="true" outlineLevel="0" collapsed="false"/>
    <row r="26555" customFormat="false" ht="15" hidden="false" customHeight="true" outlineLevel="0" collapsed="false"/>
    <row r="26556" customFormat="false" ht="15" hidden="false" customHeight="true" outlineLevel="0" collapsed="false"/>
    <row r="26557" customFormat="false" ht="15" hidden="false" customHeight="true" outlineLevel="0" collapsed="false"/>
    <row r="26558" customFormat="false" ht="15" hidden="false" customHeight="true" outlineLevel="0" collapsed="false"/>
    <row r="26559" customFormat="false" ht="15" hidden="false" customHeight="true" outlineLevel="0" collapsed="false"/>
    <row r="26560" customFormat="false" ht="15" hidden="false" customHeight="true" outlineLevel="0" collapsed="false"/>
    <row r="26561" customFormat="false" ht="15" hidden="false" customHeight="true" outlineLevel="0" collapsed="false"/>
    <row r="26562" customFormat="false" ht="15" hidden="false" customHeight="true" outlineLevel="0" collapsed="false"/>
    <row r="26563" customFormat="false" ht="15" hidden="false" customHeight="true" outlineLevel="0" collapsed="false"/>
    <row r="26564" customFormat="false" ht="15" hidden="false" customHeight="true" outlineLevel="0" collapsed="false"/>
    <row r="26565" customFormat="false" ht="15" hidden="false" customHeight="true" outlineLevel="0" collapsed="false"/>
    <row r="26566" customFormat="false" ht="15" hidden="false" customHeight="true" outlineLevel="0" collapsed="false"/>
    <row r="26567" customFormat="false" ht="15" hidden="false" customHeight="true" outlineLevel="0" collapsed="false"/>
    <row r="26568" customFormat="false" ht="15" hidden="false" customHeight="true" outlineLevel="0" collapsed="false"/>
    <row r="26569" customFormat="false" ht="15" hidden="false" customHeight="true" outlineLevel="0" collapsed="false"/>
    <row r="26570" customFormat="false" ht="15" hidden="false" customHeight="true" outlineLevel="0" collapsed="false"/>
    <row r="26571" customFormat="false" ht="15" hidden="false" customHeight="true" outlineLevel="0" collapsed="false"/>
    <row r="26572" customFormat="false" ht="15" hidden="false" customHeight="true" outlineLevel="0" collapsed="false"/>
    <row r="26573" customFormat="false" ht="15" hidden="false" customHeight="true" outlineLevel="0" collapsed="false"/>
    <row r="26574" customFormat="false" ht="15" hidden="false" customHeight="true" outlineLevel="0" collapsed="false"/>
    <row r="26575" customFormat="false" ht="15" hidden="false" customHeight="true" outlineLevel="0" collapsed="false"/>
    <row r="26576" customFormat="false" ht="15" hidden="false" customHeight="true" outlineLevel="0" collapsed="false"/>
    <row r="26577" customFormat="false" ht="15" hidden="false" customHeight="true" outlineLevel="0" collapsed="false"/>
    <row r="26578" customFormat="false" ht="15" hidden="false" customHeight="true" outlineLevel="0" collapsed="false"/>
    <row r="26579" customFormat="false" ht="15" hidden="false" customHeight="true" outlineLevel="0" collapsed="false"/>
    <row r="26580" customFormat="false" ht="15" hidden="false" customHeight="true" outlineLevel="0" collapsed="false"/>
    <row r="26581" customFormat="false" ht="15" hidden="false" customHeight="true" outlineLevel="0" collapsed="false"/>
    <row r="26582" customFormat="false" ht="15" hidden="false" customHeight="true" outlineLevel="0" collapsed="false"/>
    <row r="26583" customFormat="false" ht="15" hidden="false" customHeight="true" outlineLevel="0" collapsed="false"/>
    <row r="26584" customFormat="false" ht="15" hidden="false" customHeight="true" outlineLevel="0" collapsed="false"/>
    <row r="26585" customFormat="false" ht="15" hidden="false" customHeight="true" outlineLevel="0" collapsed="false"/>
    <row r="26586" customFormat="false" ht="15" hidden="false" customHeight="true" outlineLevel="0" collapsed="false"/>
    <row r="26587" customFormat="false" ht="15" hidden="false" customHeight="true" outlineLevel="0" collapsed="false"/>
    <row r="26588" customFormat="false" ht="15" hidden="false" customHeight="true" outlineLevel="0" collapsed="false"/>
    <row r="26589" customFormat="false" ht="15" hidden="false" customHeight="true" outlineLevel="0" collapsed="false"/>
    <row r="26590" customFormat="false" ht="15" hidden="false" customHeight="true" outlineLevel="0" collapsed="false"/>
    <row r="26591" customFormat="false" ht="15" hidden="false" customHeight="true" outlineLevel="0" collapsed="false"/>
    <row r="26592" customFormat="false" ht="15" hidden="false" customHeight="true" outlineLevel="0" collapsed="false"/>
    <row r="26593" customFormat="false" ht="15" hidden="false" customHeight="true" outlineLevel="0" collapsed="false"/>
    <row r="26594" customFormat="false" ht="15" hidden="false" customHeight="true" outlineLevel="0" collapsed="false"/>
    <row r="26595" customFormat="false" ht="15" hidden="false" customHeight="true" outlineLevel="0" collapsed="false"/>
    <row r="26596" customFormat="false" ht="15" hidden="false" customHeight="true" outlineLevel="0" collapsed="false"/>
    <row r="26597" customFormat="false" ht="15" hidden="false" customHeight="true" outlineLevel="0" collapsed="false"/>
    <row r="26598" customFormat="false" ht="15" hidden="false" customHeight="true" outlineLevel="0" collapsed="false"/>
    <row r="26599" customFormat="false" ht="15" hidden="false" customHeight="true" outlineLevel="0" collapsed="false"/>
    <row r="26600" customFormat="false" ht="15" hidden="false" customHeight="true" outlineLevel="0" collapsed="false"/>
    <row r="26601" customFormat="false" ht="15" hidden="false" customHeight="true" outlineLevel="0" collapsed="false"/>
    <row r="26602" customFormat="false" ht="15" hidden="false" customHeight="true" outlineLevel="0" collapsed="false"/>
    <row r="26603" customFormat="false" ht="15" hidden="false" customHeight="true" outlineLevel="0" collapsed="false"/>
    <row r="26604" customFormat="false" ht="15" hidden="false" customHeight="true" outlineLevel="0" collapsed="false"/>
    <row r="26605" customFormat="false" ht="15" hidden="false" customHeight="true" outlineLevel="0" collapsed="false"/>
    <row r="26606" customFormat="false" ht="15" hidden="false" customHeight="true" outlineLevel="0" collapsed="false"/>
    <row r="26607" customFormat="false" ht="15" hidden="false" customHeight="true" outlineLevel="0" collapsed="false"/>
    <row r="26608" customFormat="false" ht="15" hidden="false" customHeight="true" outlineLevel="0" collapsed="false"/>
    <row r="26609" customFormat="false" ht="15" hidden="false" customHeight="true" outlineLevel="0" collapsed="false"/>
    <row r="26610" customFormat="false" ht="15" hidden="false" customHeight="true" outlineLevel="0" collapsed="false"/>
    <row r="26611" customFormat="false" ht="15" hidden="false" customHeight="true" outlineLevel="0" collapsed="false"/>
    <row r="26612" customFormat="false" ht="15" hidden="false" customHeight="true" outlineLevel="0" collapsed="false"/>
    <row r="26613" customFormat="false" ht="15" hidden="false" customHeight="true" outlineLevel="0" collapsed="false"/>
    <row r="26614" customFormat="false" ht="15" hidden="false" customHeight="true" outlineLevel="0" collapsed="false"/>
    <row r="26615" customFormat="false" ht="15" hidden="false" customHeight="true" outlineLevel="0" collapsed="false"/>
    <row r="26616" customFormat="false" ht="15" hidden="false" customHeight="true" outlineLevel="0" collapsed="false"/>
    <row r="26617" customFormat="false" ht="15" hidden="false" customHeight="true" outlineLevel="0" collapsed="false"/>
    <row r="26618" customFormat="false" ht="15" hidden="false" customHeight="true" outlineLevel="0" collapsed="false"/>
    <row r="26619" customFormat="false" ht="15" hidden="false" customHeight="true" outlineLevel="0" collapsed="false"/>
    <row r="26620" customFormat="false" ht="15" hidden="false" customHeight="true" outlineLevel="0" collapsed="false"/>
    <row r="26621" customFormat="false" ht="15" hidden="false" customHeight="true" outlineLevel="0" collapsed="false"/>
    <row r="26622" customFormat="false" ht="15" hidden="false" customHeight="true" outlineLevel="0" collapsed="false"/>
    <row r="26623" customFormat="false" ht="15" hidden="false" customHeight="true" outlineLevel="0" collapsed="false"/>
    <row r="26624" customFormat="false" ht="15" hidden="false" customHeight="true" outlineLevel="0" collapsed="false"/>
    <row r="26625" customFormat="false" ht="15" hidden="false" customHeight="true" outlineLevel="0" collapsed="false"/>
    <row r="26626" customFormat="false" ht="15" hidden="false" customHeight="true" outlineLevel="0" collapsed="false"/>
    <row r="26627" customFormat="false" ht="15" hidden="false" customHeight="true" outlineLevel="0" collapsed="false"/>
    <row r="26628" customFormat="false" ht="15" hidden="false" customHeight="true" outlineLevel="0" collapsed="false"/>
    <row r="26629" customFormat="false" ht="15" hidden="false" customHeight="true" outlineLevel="0" collapsed="false"/>
    <row r="26630" customFormat="false" ht="15" hidden="false" customHeight="true" outlineLevel="0" collapsed="false"/>
    <row r="26631" customFormat="false" ht="15" hidden="false" customHeight="true" outlineLevel="0" collapsed="false"/>
    <row r="26632" customFormat="false" ht="15" hidden="false" customHeight="true" outlineLevel="0" collapsed="false"/>
    <row r="26633" customFormat="false" ht="15" hidden="false" customHeight="true" outlineLevel="0" collapsed="false"/>
    <row r="26634" customFormat="false" ht="15" hidden="false" customHeight="true" outlineLevel="0" collapsed="false"/>
    <row r="26635" customFormat="false" ht="15" hidden="false" customHeight="true" outlineLevel="0" collapsed="false"/>
    <row r="26636" customFormat="false" ht="15" hidden="false" customHeight="true" outlineLevel="0" collapsed="false"/>
    <row r="26637" customFormat="false" ht="15" hidden="false" customHeight="true" outlineLevel="0" collapsed="false"/>
    <row r="26638" customFormat="false" ht="15" hidden="false" customHeight="true" outlineLevel="0" collapsed="false"/>
    <row r="26639" customFormat="false" ht="15" hidden="false" customHeight="true" outlineLevel="0" collapsed="false"/>
    <row r="26640" customFormat="false" ht="15" hidden="false" customHeight="true" outlineLevel="0" collapsed="false"/>
    <row r="26641" customFormat="false" ht="15" hidden="false" customHeight="true" outlineLevel="0" collapsed="false"/>
    <row r="26642" customFormat="false" ht="15" hidden="false" customHeight="true" outlineLevel="0" collapsed="false"/>
    <row r="26643" customFormat="false" ht="15" hidden="false" customHeight="true" outlineLevel="0" collapsed="false"/>
    <row r="26644" customFormat="false" ht="15" hidden="false" customHeight="true" outlineLevel="0" collapsed="false"/>
    <row r="26645" customFormat="false" ht="15" hidden="false" customHeight="true" outlineLevel="0" collapsed="false"/>
    <row r="26646" customFormat="false" ht="15" hidden="false" customHeight="true" outlineLevel="0" collapsed="false"/>
    <row r="26647" customFormat="false" ht="15" hidden="false" customHeight="true" outlineLevel="0" collapsed="false"/>
    <row r="26648" customFormat="false" ht="15" hidden="false" customHeight="true" outlineLevel="0" collapsed="false"/>
    <row r="26649" customFormat="false" ht="15" hidden="false" customHeight="true" outlineLevel="0" collapsed="false"/>
    <row r="26650" customFormat="false" ht="15" hidden="false" customHeight="true" outlineLevel="0" collapsed="false"/>
    <row r="26651" customFormat="false" ht="15" hidden="false" customHeight="true" outlineLevel="0" collapsed="false"/>
    <row r="26652" customFormat="false" ht="15" hidden="false" customHeight="true" outlineLevel="0" collapsed="false"/>
    <row r="26653" customFormat="false" ht="15" hidden="false" customHeight="true" outlineLevel="0" collapsed="false"/>
    <row r="26654" customFormat="false" ht="15" hidden="false" customHeight="true" outlineLevel="0" collapsed="false"/>
    <row r="26655" customFormat="false" ht="15" hidden="false" customHeight="true" outlineLevel="0" collapsed="false"/>
    <row r="26656" customFormat="false" ht="15" hidden="false" customHeight="true" outlineLevel="0" collapsed="false"/>
    <row r="26657" customFormat="false" ht="15" hidden="false" customHeight="true" outlineLevel="0" collapsed="false"/>
    <row r="26658" customFormat="false" ht="15" hidden="false" customHeight="true" outlineLevel="0" collapsed="false"/>
    <row r="26659" customFormat="false" ht="15" hidden="false" customHeight="true" outlineLevel="0" collapsed="false"/>
    <row r="26660" customFormat="false" ht="15" hidden="false" customHeight="true" outlineLevel="0" collapsed="false"/>
    <row r="26661" customFormat="false" ht="15" hidden="false" customHeight="true" outlineLevel="0" collapsed="false"/>
    <row r="26662" customFormat="false" ht="15" hidden="false" customHeight="true" outlineLevel="0" collapsed="false"/>
    <row r="26663" customFormat="false" ht="15" hidden="false" customHeight="true" outlineLevel="0" collapsed="false"/>
    <row r="26664" customFormat="false" ht="15" hidden="false" customHeight="true" outlineLevel="0" collapsed="false"/>
    <row r="26665" customFormat="false" ht="15" hidden="false" customHeight="true" outlineLevel="0" collapsed="false"/>
    <row r="26666" customFormat="false" ht="15" hidden="false" customHeight="true" outlineLevel="0" collapsed="false"/>
    <row r="26667" customFormat="false" ht="15" hidden="false" customHeight="true" outlineLevel="0" collapsed="false"/>
    <row r="26668" customFormat="false" ht="15" hidden="false" customHeight="true" outlineLevel="0" collapsed="false"/>
    <row r="26669" customFormat="false" ht="15" hidden="false" customHeight="true" outlineLevel="0" collapsed="false"/>
    <row r="26670" customFormat="false" ht="15" hidden="false" customHeight="true" outlineLevel="0" collapsed="false"/>
    <row r="26671" customFormat="false" ht="15" hidden="false" customHeight="true" outlineLevel="0" collapsed="false"/>
    <row r="26672" customFormat="false" ht="15" hidden="false" customHeight="true" outlineLevel="0" collapsed="false"/>
    <row r="26673" customFormat="false" ht="15" hidden="false" customHeight="true" outlineLevel="0" collapsed="false"/>
    <row r="26674" customFormat="false" ht="15" hidden="false" customHeight="true" outlineLevel="0" collapsed="false"/>
    <row r="26675" customFormat="false" ht="15" hidden="false" customHeight="true" outlineLevel="0" collapsed="false"/>
    <row r="26676" customFormat="false" ht="15" hidden="false" customHeight="true" outlineLevel="0" collapsed="false"/>
    <row r="26677" customFormat="false" ht="15" hidden="false" customHeight="true" outlineLevel="0" collapsed="false"/>
    <row r="26678" customFormat="false" ht="15" hidden="false" customHeight="true" outlineLevel="0" collapsed="false"/>
    <row r="26679" customFormat="false" ht="15" hidden="false" customHeight="true" outlineLevel="0" collapsed="false"/>
    <row r="26680" customFormat="false" ht="15" hidden="false" customHeight="true" outlineLevel="0" collapsed="false"/>
    <row r="26681" customFormat="false" ht="15" hidden="false" customHeight="true" outlineLevel="0" collapsed="false"/>
    <row r="26682" customFormat="false" ht="15" hidden="false" customHeight="true" outlineLevel="0" collapsed="false"/>
    <row r="26683" customFormat="false" ht="15" hidden="false" customHeight="true" outlineLevel="0" collapsed="false"/>
    <row r="26684" customFormat="false" ht="15" hidden="false" customHeight="true" outlineLevel="0" collapsed="false"/>
    <row r="26685" customFormat="false" ht="15" hidden="false" customHeight="true" outlineLevel="0" collapsed="false"/>
    <row r="26686" customFormat="false" ht="15" hidden="false" customHeight="true" outlineLevel="0" collapsed="false"/>
    <row r="26687" customFormat="false" ht="15" hidden="false" customHeight="true" outlineLevel="0" collapsed="false"/>
    <row r="26688" customFormat="false" ht="15" hidden="false" customHeight="true" outlineLevel="0" collapsed="false"/>
    <row r="26689" customFormat="false" ht="15" hidden="false" customHeight="true" outlineLevel="0" collapsed="false"/>
    <row r="26690" customFormat="false" ht="15" hidden="false" customHeight="true" outlineLevel="0" collapsed="false"/>
    <row r="26691" customFormat="false" ht="15" hidden="false" customHeight="true" outlineLevel="0" collapsed="false"/>
    <row r="26692" customFormat="false" ht="15" hidden="false" customHeight="true" outlineLevel="0" collapsed="false"/>
    <row r="26693" customFormat="false" ht="15" hidden="false" customHeight="true" outlineLevel="0" collapsed="false"/>
    <row r="26694" customFormat="false" ht="15" hidden="false" customHeight="true" outlineLevel="0" collapsed="false"/>
    <row r="26695" customFormat="false" ht="15" hidden="false" customHeight="true" outlineLevel="0" collapsed="false"/>
    <row r="26696" customFormat="false" ht="15" hidden="false" customHeight="true" outlineLevel="0" collapsed="false"/>
    <row r="26697" customFormat="false" ht="15" hidden="false" customHeight="true" outlineLevel="0" collapsed="false"/>
    <row r="26698" customFormat="false" ht="15" hidden="false" customHeight="true" outlineLevel="0" collapsed="false"/>
    <row r="26699" customFormat="false" ht="15" hidden="false" customHeight="true" outlineLevel="0" collapsed="false"/>
    <row r="26700" customFormat="false" ht="15" hidden="false" customHeight="true" outlineLevel="0" collapsed="false"/>
    <row r="26701" customFormat="false" ht="15" hidden="false" customHeight="true" outlineLevel="0" collapsed="false"/>
    <row r="26702" customFormat="false" ht="15" hidden="false" customHeight="true" outlineLevel="0" collapsed="false"/>
    <row r="26703" customFormat="false" ht="15" hidden="false" customHeight="true" outlineLevel="0" collapsed="false"/>
    <row r="26704" customFormat="false" ht="15" hidden="false" customHeight="true" outlineLevel="0" collapsed="false"/>
    <row r="26705" customFormat="false" ht="15" hidden="false" customHeight="true" outlineLevel="0" collapsed="false"/>
    <row r="26706" customFormat="false" ht="15" hidden="false" customHeight="true" outlineLevel="0" collapsed="false"/>
    <row r="26707" customFormat="false" ht="15" hidden="false" customHeight="true" outlineLevel="0" collapsed="false"/>
    <row r="26708" customFormat="false" ht="15" hidden="false" customHeight="true" outlineLevel="0" collapsed="false"/>
    <row r="26709" customFormat="false" ht="15" hidden="false" customHeight="true" outlineLevel="0" collapsed="false"/>
    <row r="26710" customFormat="false" ht="15" hidden="false" customHeight="true" outlineLevel="0" collapsed="false"/>
    <row r="26711" customFormat="false" ht="15" hidden="false" customHeight="true" outlineLevel="0" collapsed="false"/>
    <row r="26712" customFormat="false" ht="15" hidden="false" customHeight="true" outlineLevel="0" collapsed="false"/>
    <row r="26713" customFormat="false" ht="15" hidden="false" customHeight="true" outlineLevel="0" collapsed="false"/>
    <row r="26714" customFormat="false" ht="15" hidden="false" customHeight="true" outlineLevel="0" collapsed="false"/>
    <row r="26715" customFormat="false" ht="15" hidden="false" customHeight="true" outlineLevel="0" collapsed="false"/>
    <row r="26716" customFormat="false" ht="15" hidden="false" customHeight="true" outlineLevel="0" collapsed="false"/>
    <row r="26717" customFormat="false" ht="15" hidden="false" customHeight="true" outlineLevel="0" collapsed="false"/>
    <row r="26718" customFormat="false" ht="15" hidden="false" customHeight="true" outlineLevel="0" collapsed="false"/>
    <row r="26719" customFormat="false" ht="15" hidden="false" customHeight="true" outlineLevel="0" collapsed="false"/>
    <row r="26720" customFormat="false" ht="15" hidden="false" customHeight="true" outlineLevel="0" collapsed="false"/>
    <row r="26721" customFormat="false" ht="15" hidden="false" customHeight="true" outlineLevel="0" collapsed="false"/>
    <row r="26722" customFormat="false" ht="15" hidden="false" customHeight="true" outlineLevel="0" collapsed="false"/>
    <row r="26723" customFormat="false" ht="15" hidden="false" customHeight="true" outlineLevel="0" collapsed="false"/>
    <row r="26724" customFormat="false" ht="15" hidden="false" customHeight="true" outlineLevel="0" collapsed="false"/>
    <row r="26725" customFormat="false" ht="15" hidden="false" customHeight="true" outlineLevel="0" collapsed="false"/>
    <row r="26726" customFormat="false" ht="15" hidden="false" customHeight="true" outlineLevel="0" collapsed="false"/>
    <row r="26727" customFormat="false" ht="15" hidden="false" customHeight="true" outlineLevel="0" collapsed="false"/>
    <row r="26728" customFormat="false" ht="15" hidden="false" customHeight="true" outlineLevel="0" collapsed="false"/>
    <row r="26729" customFormat="false" ht="15" hidden="false" customHeight="true" outlineLevel="0" collapsed="false"/>
    <row r="26730" customFormat="false" ht="15" hidden="false" customHeight="true" outlineLevel="0" collapsed="false"/>
    <row r="26731" customFormat="false" ht="15" hidden="false" customHeight="true" outlineLevel="0" collapsed="false"/>
    <row r="26732" customFormat="false" ht="15" hidden="false" customHeight="true" outlineLevel="0" collapsed="false"/>
    <row r="26733" customFormat="false" ht="15" hidden="false" customHeight="true" outlineLevel="0" collapsed="false"/>
    <row r="26734" customFormat="false" ht="15" hidden="false" customHeight="true" outlineLevel="0" collapsed="false"/>
    <row r="26735" customFormat="false" ht="15" hidden="false" customHeight="true" outlineLevel="0" collapsed="false"/>
    <row r="26736" customFormat="false" ht="15" hidden="false" customHeight="true" outlineLevel="0" collapsed="false"/>
    <row r="26737" customFormat="false" ht="15" hidden="false" customHeight="true" outlineLevel="0" collapsed="false"/>
    <row r="26738" customFormat="false" ht="15" hidden="false" customHeight="true" outlineLevel="0" collapsed="false"/>
    <row r="26739" customFormat="false" ht="15" hidden="false" customHeight="true" outlineLevel="0" collapsed="false"/>
    <row r="26740" customFormat="false" ht="15" hidden="false" customHeight="true" outlineLevel="0" collapsed="false"/>
    <row r="26741" customFormat="false" ht="15" hidden="false" customHeight="true" outlineLevel="0" collapsed="false"/>
    <row r="26742" customFormat="false" ht="15" hidden="false" customHeight="true" outlineLevel="0" collapsed="false"/>
    <row r="26743" customFormat="false" ht="15" hidden="false" customHeight="true" outlineLevel="0" collapsed="false"/>
    <row r="26744" customFormat="false" ht="15" hidden="false" customHeight="true" outlineLevel="0" collapsed="false"/>
    <row r="26745" customFormat="false" ht="15" hidden="false" customHeight="true" outlineLevel="0" collapsed="false"/>
    <row r="26746" customFormat="false" ht="15" hidden="false" customHeight="true" outlineLevel="0" collapsed="false"/>
    <row r="26747" customFormat="false" ht="15" hidden="false" customHeight="true" outlineLevel="0" collapsed="false"/>
    <row r="26748" customFormat="false" ht="15" hidden="false" customHeight="true" outlineLevel="0" collapsed="false"/>
    <row r="26749" customFormat="false" ht="15" hidden="false" customHeight="true" outlineLevel="0" collapsed="false"/>
    <row r="26750" customFormat="false" ht="15" hidden="false" customHeight="true" outlineLevel="0" collapsed="false"/>
    <row r="26751" customFormat="false" ht="15" hidden="false" customHeight="true" outlineLevel="0" collapsed="false"/>
    <row r="26752" customFormat="false" ht="15" hidden="false" customHeight="true" outlineLevel="0" collapsed="false"/>
    <row r="26753" customFormat="false" ht="15" hidden="false" customHeight="true" outlineLevel="0" collapsed="false"/>
    <row r="26754" customFormat="false" ht="15" hidden="false" customHeight="true" outlineLevel="0" collapsed="false"/>
    <row r="26755" customFormat="false" ht="15" hidden="false" customHeight="true" outlineLevel="0" collapsed="false"/>
    <row r="26756" customFormat="false" ht="15" hidden="false" customHeight="true" outlineLevel="0" collapsed="false"/>
    <row r="26757" customFormat="false" ht="15" hidden="false" customHeight="true" outlineLevel="0" collapsed="false"/>
    <row r="26758" customFormat="false" ht="15" hidden="false" customHeight="true" outlineLevel="0" collapsed="false"/>
    <row r="26759" customFormat="false" ht="15" hidden="false" customHeight="true" outlineLevel="0" collapsed="false"/>
    <row r="26760" customFormat="false" ht="15" hidden="false" customHeight="true" outlineLevel="0" collapsed="false"/>
    <row r="26761" customFormat="false" ht="15" hidden="false" customHeight="true" outlineLevel="0" collapsed="false"/>
    <row r="26762" customFormat="false" ht="15" hidden="false" customHeight="true" outlineLevel="0" collapsed="false"/>
    <row r="26763" customFormat="false" ht="15" hidden="false" customHeight="true" outlineLevel="0" collapsed="false"/>
    <row r="26764" customFormat="false" ht="15" hidden="false" customHeight="true" outlineLevel="0" collapsed="false"/>
    <row r="26765" customFormat="false" ht="15" hidden="false" customHeight="true" outlineLevel="0" collapsed="false"/>
    <row r="26766" customFormat="false" ht="15" hidden="false" customHeight="true" outlineLevel="0" collapsed="false"/>
    <row r="26767" customFormat="false" ht="15" hidden="false" customHeight="true" outlineLevel="0" collapsed="false"/>
    <row r="26768" customFormat="false" ht="15" hidden="false" customHeight="true" outlineLevel="0" collapsed="false"/>
    <row r="26769" customFormat="false" ht="15" hidden="false" customHeight="true" outlineLevel="0" collapsed="false"/>
    <row r="26770" customFormat="false" ht="15" hidden="false" customHeight="true" outlineLevel="0" collapsed="false"/>
    <row r="26771" customFormat="false" ht="15" hidden="false" customHeight="true" outlineLevel="0" collapsed="false"/>
    <row r="26772" customFormat="false" ht="15" hidden="false" customHeight="true" outlineLevel="0" collapsed="false"/>
    <row r="26773" customFormat="false" ht="15" hidden="false" customHeight="true" outlineLevel="0" collapsed="false"/>
    <row r="26774" customFormat="false" ht="15" hidden="false" customHeight="true" outlineLevel="0" collapsed="false"/>
    <row r="26775" customFormat="false" ht="15" hidden="false" customHeight="true" outlineLevel="0" collapsed="false"/>
    <row r="26776" customFormat="false" ht="15" hidden="false" customHeight="true" outlineLevel="0" collapsed="false"/>
    <row r="26777" customFormat="false" ht="15" hidden="false" customHeight="true" outlineLevel="0" collapsed="false"/>
    <row r="26778" customFormat="false" ht="15" hidden="false" customHeight="true" outlineLevel="0" collapsed="false"/>
    <row r="26779" customFormat="false" ht="15" hidden="false" customHeight="true" outlineLevel="0" collapsed="false"/>
    <row r="26780" customFormat="false" ht="15" hidden="false" customHeight="true" outlineLevel="0" collapsed="false"/>
    <row r="26781" customFormat="false" ht="15" hidden="false" customHeight="true" outlineLevel="0" collapsed="false"/>
    <row r="26782" customFormat="false" ht="15" hidden="false" customHeight="true" outlineLevel="0" collapsed="false"/>
    <row r="26783" customFormat="false" ht="15" hidden="false" customHeight="true" outlineLevel="0" collapsed="false"/>
    <row r="26784" customFormat="false" ht="15" hidden="false" customHeight="true" outlineLevel="0" collapsed="false"/>
    <row r="26785" customFormat="false" ht="15" hidden="false" customHeight="true" outlineLevel="0" collapsed="false"/>
    <row r="26786" customFormat="false" ht="15" hidden="false" customHeight="true" outlineLevel="0" collapsed="false"/>
    <row r="26787" customFormat="false" ht="15" hidden="false" customHeight="true" outlineLevel="0" collapsed="false"/>
    <row r="26788" customFormat="false" ht="15" hidden="false" customHeight="true" outlineLevel="0" collapsed="false"/>
    <row r="26789" customFormat="false" ht="15" hidden="false" customHeight="true" outlineLevel="0" collapsed="false"/>
    <row r="26790" customFormat="false" ht="15" hidden="false" customHeight="true" outlineLevel="0" collapsed="false"/>
    <row r="26791" customFormat="false" ht="15" hidden="false" customHeight="true" outlineLevel="0" collapsed="false"/>
    <row r="26792" customFormat="false" ht="15" hidden="false" customHeight="true" outlineLevel="0" collapsed="false"/>
    <row r="26793" customFormat="false" ht="15" hidden="false" customHeight="true" outlineLevel="0" collapsed="false"/>
    <row r="26794" customFormat="false" ht="15" hidden="false" customHeight="true" outlineLevel="0" collapsed="false"/>
    <row r="26795" customFormat="false" ht="15" hidden="false" customHeight="true" outlineLevel="0" collapsed="false"/>
    <row r="26796" customFormat="false" ht="15" hidden="false" customHeight="true" outlineLevel="0" collapsed="false"/>
    <row r="26797" customFormat="false" ht="15" hidden="false" customHeight="true" outlineLevel="0" collapsed="false"/>
    <row r="26798" customFormat="false" ht="15" hidden="false" customHeight="true" outlineLevel="0" collapsed="false"/>
    <row r="26799" customFormat="false" ht="15" hidden="false" customHeight="true" outlineLevel="0" collapsed="false"/>
    <row r="26800" customFormat="false" ht="15" hidden="false" customHeight="true" outlineLevel="0" collapsed="false"/>
    <row r="26801" customFormat="false" ht="15" hidden="false" customHeight="true" outlineLevel="0" collapsed="false"/>
    <row r="26802" customFormat="false" ht="15" hidden="false" customHeight="true" outlineLevel="0" collapsed="false"/>
    <row r="26803" customFormat="false" ht="15" hidden="false" customHeight="true" outlineLevel="0" collapsed="false"/>
    <row r="26804" customFormat="false" ht="15" hidden="false" customHeight="true" outlineLevel="0" collapsed="false"/>
    <row r="26805" customFormat="false" ht="15" hidden="false" customHeight="true" outlineLevel="0" collapsed="false"/>
    <row r="26806" customFormat="false" ht="15" hidden="false" customHeight="true" outlineLevel="0" collapsed="false"/>
    <row r="26807" customFormat="false" ht="15" hidden="false" customHeight="true" outlineLevel="0" collapsed="false"/>
    <row r="26808" customFormat="false" ht="15" hidden="false" customHeight="true" outlineLevel="0" collapsed="false"/>
    <row r="26809" customFormat="false" ht="15" hidden="false" customHeight="true" outlineLevel="0" collapsed="false"/>
    <row r="26810" customFormat="false" ht="15" hidden="false" customHeight="true" outlineLevel="0" collapsed="false"/>
    <row r="26811" customFormat="false" ht="15" hidden="false" customHeight="true" outlineLevel="0" collapsed="false"/>
    <row r="26812" customFormat="false" ht="15" hidden="false" customHeight="true" outlineLevel="0" collapsed="false"/>
    <row r="26813" customFormat="false" ht="15" hidden="false" customHeight="true" outlineLevel="0" collapsed="false"/>
    <row r="26814" customFormat="false" ht="15" hidden="false" customHeight="true" outlineLevel="0" collapsed="false"/>
    <row r="26815" customFormat="false" ht="15" hidden="false" customHeight="true" outlineLevel="0" collapsed="false"/>
    <row r="26816" customFormat="false" ht="15" hidden="false" customHeight="true" outlineLevel="0" collapsed="false"/>
    <row r="26817" customFormat="false" ht="15" hidden="false" customHeight="true" outlineLevel="0" collapsed="false"/>
    <row r="26818" customFormat="false" ht="15" hidden="false" customHeight="true" outlineLevel="0" collapsed="false"/>
    <row r="26819" customFormat="false" ht="15" hidden="false" customHeight="true" outlineLevel="0" collapsed="false"/>
    <row r="26820" customFormat="false" ht="15" hidden="false" customHeight="true" outlineLevel="0" collapsed="false"/>
    <row r="26821" customFormat="false" ht="15" hidden="false" customHeight="true" outlineLevel="0" collapsed="false"/>
    <row r="26822" customFormat="false" ht="15" hidden="false" customHeight="true" outlineLevel="0" collapsed="false"/>
    <row r="26823" customFormat="false" ht="15" hidden="false" customHeight="true" outlineLevel="0" collapsed="false"/>
    <row r="26824" customFormat="false" ht="15" hidden="false" customHeight="true" outlineLevel="0" collapsed="false"/>
    <row r="26825" customFormat="false" ht="15" hidden="false" customHeight="true" outlineLevel="0" collapsed="false"/>
    <row r="26826" customFormat="false" ht="15" hidden="false" customHeight="true" outlineLevel="0" collapsed="false"/>
    <row r="26827" customFormat="false" ht="15" hidden="false" customHeight="true" outlineLevel="0" collapsed="false"/>
    <row r="26828" customFormat="false" ht="15" hidden="false" customHeight="true" outlineLevel="0" collapsed="false"/>
    <row r="26829" customFormat="false" ht="15" hidden="false" customHeight="true" outlineLevel="0" collapsed="false"/>
    <row r="26830" customFormat="false" ht="15" hidden="false" customHeight="true" outlineLevel="0" collapsed="false"/>
    <row r="26831" customFormat="false" ht="15" hidden="false" customHeight="true" outlineLevel="0" collapsed="false"/>
    <row r="26832" customFormat="false" ht="15" hidden="false" customHeight="true" outlineLevel="0" collapsed="false"/>
    <row r="26833" customFormat="false" ht="15" hidden="false" customHeight="true" outlineLevel="0" collapsed="false"/>
    <row r="26834" customFormat="false" ht="15" hidden="false" customHeight="true" outlineLevel="0" collapsed="false"/>
    <row r="26835" customFormat="false" ht="15" hidden="false" customHeight="true" outlineLevel="0" collapsed="false"/>
    <row r="26836" customFormat="false" ht="15" hidden="false" customHeight="true" outlineLevel="0" collapsed="false"/>
    <row r="26837" customFormat="false" ht="15" hidden="false" customHeight="true" outlineLevel="0" collapsed="false"/>
    <row r="26838" customFormat="false" ht="15" hidden="false" customHeight="true" outlineLevel="0" collapsed="false"/>
    <row r="26839" customFormat="false" ht="15" hidden="false" customHeight="true" outlineLevel="0" collapsed="false"/>
    <row r="26840" customFormat="false" ht="15" hidden="false" customHeight="true" outlineLevel="0" collapsed="false"/>
    <row r="26841" customFormat="false" ht="15" hidden="false" customHeight="true" outlineLevel="0" collapsed="false"/>
    <row r="26842" customFormat="false" ht="15" hidden="false" customHeight="true" outlineLevel="0" collapsed="false"/>
    <row r="26843" customFormat="false" ht="15" hidden="false" customHeight="true" outlineLevel="0" collapsed="false"/>
    <row r="26844" customFormat="false" ht="15" hidden="false" customHeight="true" outlineLevel="0" collapsed="false"/>
    <row r="26845" customFormat="false" ht="15" hidden="false" customHeight="true" outlineLevel="0" collapsed="false"/>
    <row r="26846" customFormat="false" ht="15" hidden="false" customHeight="true" outlineLevel="0" collapsed="false"/>
    <row r="26847" customFormat="false" ht="15" hidden="false" customHeight="true" outlineLevel="0" collapsed="false"/>
    <row r="26848" customFormat="false" ht="15" hidden="false" customHeight="true" outlineLevel="0" collapsed="false"/>
    <row r="26849" customFormat="false" ht="15" hidden="false" customHeight="true" outlineLevel="0" collapsed="false"/>
    <row r="26850" customFormat="false" ht="15" hidden="false" customHeight="true" outlineLevel="0" collapsed="false"/>
    <row r="26851" customFormat="false" ht="15" hidden="false" customHeight="true" outlineLevel="0" collapsed="false"/>
    <row r="26852" customFormat="false" ht="15" hidden="false" customHeight="true" outlineLevel="0" collapsed="false"/>
    <row r="26853" customFormat="false" ht="15" hidden="false" customHeight="true" outlineLevel="0" collapsed="false"/>
    <row r="26854" customFormat="false" ht="15" hidden="false" customHeight="true" outlineLevel="0" collapsed="false"/>
    <row r="26855" customFormat="false" ht="15" hidden="false" customHeight="true" outlineLevel="0" collapsed="false"/>
    <row r="26856" customFormat="false" ht="15" hidden="false" customHeight="true" outlineLevel="0" collapsed="false"/>
    <row r="26857" customFormat="false" ht="15" hidden="false" customHeight="true" outlineLevel="0" collapsed="false"/>
    <row r="26858" customFormat="false" ht="15" hidden="false" customHeight="true" outlineLevel="0" collapsed="false"/>
    <row r="26859" customFormat="false" ht="15" hidden="false" customHeight="true" outlineLevel="0" collapsed="false"/>
    <row r="26860" customFormat="false" ht="15" hidden="false" customHeight="true" outlineLevel="0" collapsed="false"/>
    <row r="26861" customFormat="false" ht="15" hidden="false" customHeight="true" outlineLevel="0" collapsed="false"/>
    <row r="26862" customFormat="false" ht="15" hidden="false" customHeight="true" outlineLevel="0" collapsed="false"/>
    <row r="26863" customFormat="false" ht="15" hidden="false" customHeight="true" outlineLevel="0" collapsed="false"/>
    <row r="26864" customFormat="false" ht="15" hidden="false" customHeight="true" outlineLevel="0" collapsed="false"/>
    <row r="26865" customFormat="false" ht="15" hidden="false" customHeight="true" outlineLevel="0" collapsed="false"/>
    <row r="26866" customFormat="false" ht="15" hidden="false" customHeight="true" outlineLevel="0" collapsed="false"/>
    <row r="26867" customFormat="false" ht="15" hidden="false" customHeight="true" outlineLevel="0" collapsed="false"/>
    <row r="26868" customFormat="false" ht="15" hidden="false" customHeight="true" outlineLevel="0" collapsed="false"/>
    <row r="26869" customFormat="false" ht="15" hidden="false" customHeight="true" outlineLevel="0" collapsed="false"/>
    <row r="26870" customFormat="false" ht="15" hidden="false" customHeight="true" outlineLevel="0" collapsed="false"/>
    <row r="26871" customFormat="false" ht="15" hidden="false" customHeight="true" outlineLevel="0" collapsed="false"/>
    <row r="26872" customFormat="false" ht="15" hidden="false" customHeight="true" outlineLevel="0" collapsed="false"/>
    <row r="26873" customFormat="false" ht="15" hidden="false" customHeight="true" outlineLevel="0" collapsed="false"/>
    <row r="26874" customFormat="false" ht="15" hidden="false" customHeight="true" outlineLevel="0" collapsed="false"/>
    <row r="26875" customFormat="false" ht="15" hidden="false" customHeight="true" outlineLevel="0" collapsed="false"/>
    <row r="26876" customFormat="false" ht="15" hidden="false" customHeight="true" outlineLevel="0" collapsed="false"/>
    <row r="26877" customFormat="false" ht="15" hidden="false" customHeight="true" outlineLevel="0" collapsed="false"/>
    <row r="26878" customFormat="false" ht="15" hidden="false" customHeight="true" outlineLevel="0" collapsed="false"/>
    <row r="26879" customFormat="false" ht="15" hidden="false" customHeight="true" outlineLevel="0" collapsed="false"/>
    <row r="26880" customFormat="false" ht="15" hidden="false" customHeight="true" outlineLevel="0" collapsed="false"/>
    <row r="26881" customFormat="false" ht="15" hidden="false" customHeight="true" outlineLevel="0" collapsed="false"/>
    <row r="26882" customFormat="false" ht="15" hidden="false" customHeight="true" outlineLevel="0" collapsed="false"/>
    <row r="26883" customFormat="false" ht="15" hidden="false" customHeight="true" outlineLevel="0" collapsed="false"/>
    <row r="26884" customFormat="false" ht="15" hidden="false" customHeight="true" outlineLevel="0" collapsed="false"/>
    <row r="26885" customFormat="false" ht="15" hidden="false" customHeight="true" outlineLevel="0" collapsed="false"/>
    <row r="26886" customFormat="false" ht="15" hidden="false" customHeight="true" outlineLevel="0" collapsed="false"/>
    <row r="26887" customFormat="false" ht="15" hidden="false" customHeight="true" outlineLevel="0" collapsed="false"/>
    <row r="26888" customFormat="false" ht="15" hidden="false" customHeight="true" outlineLevel="0" collapsed="false"/>
    <row r="26889" customFormat="false" ht="15" hidden="false" customHeight="true" outlineLevel="0" collapsed="false"/>
    <row r="26890" customFormat="false" ht="15" hidden="false" customHeight="true" outlineLevel="0" collapsed="false"/>
    <row r="26891" customFormat="false" ht="15" hidden="false" customHeight="true" outlineLevel="0" collapsed="false"/>
    <row r="26892" customFormat="false" ht="15" hidden="false" customHeight="true" outlineLevel="0" collapsed="false"/>
    <row r="26893" customFormat="false" ht="15" hidden="false" customHeight="true" outlineLevel="0" collapsed="false"/>
    <row r="26894" customFormat="false" ht="15" hidden="false" customHeight="true" outlineLevel="0" collapsed="false"/>
    <row r="26895" customFormat="false" ht="15" hidden="false" customHeight="true" outlineLevel="0" collapsed="false"/>
    <row r="26896" customFormat="false" ht="15" hidden="false" customHeight="true" outlineLevel="0" collapsed="false"/>
    <row r="26897" customFormat="false" ht="15" hidden="false" customHeight="true" outlineLevel="0" collapsed="false"/>
    <row r="26898" customFormat="false" ht="15" hidden="false" customHeight="true" outlineLevel="0" collapsed="false"/>
    <row r="26899" customFormat="false" ht="15" hidden="false" customHeight="true" outlineLevel="0" collapsed="false"/>
    <row r="26900" customFormat="false" ht="15" hidden="false" customHeight="true" outlineLevel="0" collapsed="false"/>
    <row r="26901" customFormat="false" ht="15" hidden="false" customHeight="true" outlineLevel="0" collapsed="false"/>
    <row r="26902" customFormat="false" ht="15" hidden="false" customHeight="true" outlineLevel="0" collapsed="false"/>
    <row r="26903" customFormat="false" ht="15" hidden="false" customHeight="true" outlineLevel="0" collapsed="false"/>
    <row r="26904" customFormat="false" ht="15" hidden="false" customHeight="true" outlineLevel="0" collapsed="false"/>
    <row r="26905" customFormat="false" ht="15" hidden="false" customHeight="true" outlineLevel="0" collapsed="false"/>
    <row r="26906" customFormat="false" ht="15" hidden="false" customHeight="true" outlineLevel="0" collapsed="false"/>
    <row r="26907" customFormat="false" ht="15" hidden="false" customHeight="true" outlineLevel="0" collapsed="false"/>
    <row r="26908" customFormat="false" ht="15" hidden="false" customHeight="true" outlineLevel="0" collapsed="false"/>
    <row r="26909" customFormat="false" ht="15" hidden="false" customHeight="true" outlineLevel="0" collapsed="false"/>
    <row r="26910" customFormat="false" ht="15" hidden="false" customHeight="true" outlineLevel="0" collapsed="false"/>
    <row r="26911" customFormat="false" ht="15" hidden="false" customHeight="true" outlineLevel="0" collapsed="false"/>
    <row r="26912" customFormat="false" ht="15" hidden="false" customHeight="true" outlineLevel="0" collapsed="false"/>
    <row r="26913" customFormat="false" ht="15" hidden="false" customHeight="true" outlineLevel="0" collapsed="false"/>
    <row r="26914" customFormat="false" ht="15" hidden="false" customHeight="true" outlineLevel="0" collapsed="false"/>
    <row r="26915" customFormat="false" ht="15" hidden="false" customHeight="true" outlineLevel="0" collapsed="false"/>
    <row r="26916" customFormat="false" ht="15" hidden="false" customHeight="true" outlineLevel="0" collapsed="false"/>
    <row r="26917" customFormat="false" ht="15" hidden="false" customHeight="true" outlineLevel="0" collapsed="false"/>
    <row r="26918" customFormat="false" ht="15" hidden="false" customHeight="true" outlineLevel="0" collapsed="false"/>
    <row r="26919" customFormat="false" ht="15" hidden="false" customHeight="true" outlineLevel="0" collapsed="false"/>
    <row r="26920" customFormat="false" ht="15" hidden="false" customHeight="true" outlineLevel="0" collapsed="false"/>
    <row r="26921" customFormat="false" ht="15" hidden="false" customHeight="true" outlineLevel="0" collapsed="false"/>
    <row r="26922" customFormat="false" ht="15" hidden="false" customHeight="true" outlineLevel="0" collapsed="false"/>
    <row r="26923" customFormat="false" ht="15" hidden="false" customHeight="true" outlineLevel="0" collapsed="false"/>
    <row r="26924" customFormat="false" ht="15" hidden="false" customHeight="true" outlineLevel="0" collapsed="false"/>
    <row r="26925" customFormat="false" ht="15" hidden="false" customHeight="true" outlineLevel="0" collapsed="false"/>
    <row r="26926" customFormat="false" ht="15" hidden="false" customHeight="true" outlineLevel="0" collapsed="false"/>
    <row r="26927" customFormat="false" ht="15" hidden="false" customHeight="true" outlineLevel="0" collapsed="false"/>
    <row r="26928" customFormat="false" ht="15" hidden="false" customHeight="true" outlineLevel="0" collapsed="false"/>
    <row r="26929" customFormat="false" ht="15" hidden="false" customHeight="true" outlineLevel="0" collapsed="false"/>
    <row r="26930" customFormat="false" ht="15" hidden="false" customHeight="true" outlineLevel="0" collapsed="false"/>
    <row r="26931" customFormat="false" ht="15" hidden="false" customHeight="true" outlineLevel="0" collapsed="false"/>
    <row r="26932" customFormat="false" ht="15" hidden="false" customHeight="true" outlineLevel="0" collapsed="false"/>
    <row r="26933" customFormat="false" ht="15" hidden="false" customHeight="true" outlineLevel="0" collapsed="false"/>
    <row r="26934" customFormat="false" ht="15" hidden="false" customHeight="true" outlineLevel="0" collapsed="false"/>
    <row r="26935" customFormat="false" ht="15" hidden="false" customHeight="true" outlineLevel="0" collapsed="false"/>
    <row r="26936" customFormat="false" ht="15" hidden="false" customHeight="true" outlineLevel="0" collapsed="false"/>
    <row r="26937" customFormat="false" ht="15" hidden="false" customHeight="true" outlineLevel="0" collapsed="false"/>
    <row r="26938" customFormat="false" ht="15" hidden="false" customHeight="true" outlineLevel="0" collapsed="false"/>
    <row r="26939" customFormat="false" ht="15" hidden="false" customHeight="true" outlineLevel="0" collapsed="false"/>
    <row r="26940" customFormat="false" ht="15" hidden="false" customHeight="true" outlineLevel="0" collapsed="false"/>
    <row r="26941" customFormat="false" ht="15" hidden="false" customHeight="true" outlineLevel="0" collapsed="false"/>
    <row r="26942" customFormat="false" ht="15" hidden="false" customHeight="true" outlineLevel="0" collapsed="false"/>
    <row r="26943" customFormat="false" ht="15" hidden="false" customHeight="true" outlineLevel="0" collapsed="false"/>
    <row r="26944" customFormat="false" ht="15" hidden="false" customHeight="true" outlineLevel="0" collapsed="false"/>
    <row r="26945" customFormat="false" ht="15" hidden="false" customHeight="true" outlineLevel="0" collapsed="false"/>
    <row r="26946" customFormat="false" ht="15" hidden="false" customHeight="true" outlineLevel="0" collapsed="false"/>
    <row r="26947" customFormat="false" ht="15" hidden="false" customHeight="true" outlineLevel="0" collapsed="false"/>
    <row r="26948" customFormat="false" ht="15" hidden="false" customHeight="true" outlineLevel="0" collapsed="false"/>
    <row r="26949" customFormat="false" ht="15" hidden="false" customHeight="true" outlineLevel="0" collapsed="false"/>
    <row r="26950" customFormat="false" ht="15" hidden="false" customHeight="true" outlineLevel="0" collapsed="false"/>
    <row r="26951" customFormat="false" ht="15" hidden="false" customHeight="true" outlineLevel="0" collapsed="false"/>
    <row r="26952" customFormat="false" ht="15" hidden="false" customHeight="true" outlineLevel="0" collapsed="false"/>
    <row r="26953" customFormat="false" ht="15" hidden="false" customHeight="true" outlineLevel="0" collapsed="false"/>
    <row r="26954" customFormat="false" ht="15" hidden="false" customHeight="true" outlineLevel="0" collapsed="false"/>
    <row r="26955" customFormat="false" ht="15" hidden="false" customHeight="true" outlineLevel="0" collapsed="false"/>
    <row r="26956" customFormat="false" ht="15" hidden="false" customHeight="true" outlineLevel="0" collapsed="false"/>
    <row r="26957" customFormat="false" ht="15" hidden="false" customHeight="true" outlineLevel="0" collapsed="false"/>
    <row r="26958" customFormat="false" ht="15" hidden="false" customHeight="true" outlineLevel="0" collapsed="false"/>
    <row r="26959" customFormat="false" ht="15" hidden="false" customHeight="true" outlineLevel="0" collapsed="false"/>
    <row r="26960" customFormat="false" ht="15" hidden="false" customHeight="true" outlineLevel="0" collapsed="false"/>
    <row r="26961" customFormat="false" ht="15" hidden="false" customHeight="true" outlineLevel="0" collapsed="false"/>
    <row r="26962" customFormat="false" ht="15" hidden="false" customHeight="true" outlineLevel="0" collapsed="false"/>
    <row r="26963" customFormat="false" ht="15" hidden="false" customHeight="true" outlineLevel="0" collapsed="false"/>
    <row r="26964" customFormat="false" ht="15" hidden="false" customHeight="true" outlineLevel="0" collapsed="false"/>
    <row r="26965" customFormat="false" ht="15" hidden="false" customHeight="true" outlineLevel="0" collapsed="false"/>
    <row r="26966" customFormat="false" ht="15" hidden="false" customHeight="true" outlineLevel="0" collapsed="false"/>
    <row r="26967" customFormat="false" ht="15" hidden="false" customHeight="true" outlineLevel="0" collapsed="false"/>
    <row r="26968" customFormat="false" ht="15" hidden="false" customHeight="true" outlineLevel="0" collapsed="false"/>
    <row r="26969" customFormat="false" ht="15" hidden="false" customHeight="true" outlineLevel="0" collapsed="false"/>
    <row r="26970" customFormat="false" ht="15" hidden="false" customHeight="true" outlineLevel="0" collapsed="false"/>
    <row r="26971" customFormat="false" ht="15" hidden="false" customHeight="true" outlineLevel="0" collapsed="false"/>
    <row r="26972" customFormat="false" ht="15" hidden="false" customHeight="true" outlineLevel="0" collapsed="false"/>
    <row r="26973" customFormat="false" ht="15" hidden="false" customHeight="true" outlineLevel="0" collapsed="false"/>
    <row r="26974" customFormat="false" ht="15" hidden="false" customHeight="true" outlineLevel="0" collapsed="false"/>
    <row r="26975" customFormat="false" ht="15" hidden="false" customHeight="true" outlineLevel="0" collapsed="false"/>
    <row r="26976" customFormat="false" ht="15" hidden="false" customHeight="true" outlineLevel="0" collapsed="false"/>
    <row r="26977" customFormat="false" ht="15" hidden="false" customHeight="true" outlineLevel="0" collapsed="false"/>
    <row r="26978" customFormat="false" ht="15" hidden="false" customHeight="true" outlineLevel="0" collapsed="false"/>
    <row r="26979" customFormat="false" ht="15" hidden="false" customHeight="true" outlineLevel="0" collapsed="false"/>
    <row r="26980" customFormat="false" ht="15" hidden="false" customHeight="true" outlineLevel="0" collapsed="false"/>
    <row r="26981" customFormat="false" ht="15" hidden="false" customHeight="true" outlineLevel="0" collapsed="false"/>
    <row r="26982" customFormat="false" ht="15" hidden="false" customHeight="true" outlineLevel="0" collapsed="false"/>
    <row r="26983" customFormat="false" ht="15" hidden="false" customHeight="true" outlineLevel="0" collapsed="false"/>
    <row r="26984" customFormat="false" ht="15" hidden="false" customHeight="true" outlineLevel="0" collapsed="false"/>
    <row r="26985" customFormat="false" ht="15" hidden="false" customHeight="true" outlineLevel="0" collapsed="false"/>
    <row r="26986" customFormat="false" ht="15" hidden="false" customHeight="true" outlineLevel="0" collapsed="false"/>
    <row r="26987" customFormat="false" ht="15" hidden="false" customHeight="true" outlineLevel="0" collapsed="false"/>
    <row r="26988" customFormat="false" ht="15" hidden="false" customHeight="true" outlineLevel="0" collapsed="false"/>
    <row r="26989" customFormat="false" ht="15" hidden="false" customHeight="true" outlineLevel="0" collapsed="false"/>
    <row r="26990" customFormat="false" ht="15" hidden="false" customHeight="true" outlineLevel="0" collapsed="false"/>
    <row r="26991" customFormat="false" ht="15" hidden="false" customHeight="true" outlineLevel="0" collapsed="false"/>
    <row r="26992" customFormat="false" ht="15" hidden="false" customHeight="true" outlineLevel="0" collapsed="false"/>
    <row r="26993" customFormat="false" ht="15" hidden="false" customHeight="true" outlineLevel="0" collapsed="false"/>
    <row r="26994" customFormat="false" ht="15" hidden="false" customHeight="true" outlineLevel="0" collapsed="false"/>
    <row r="26995" customFormat="false" ht="15" hidden="false" customHeight="true" outlineLevel="0" collapsed="false"/>
    <row r="26996" customFormat="false" ht="15" hidden="false" customHeight="true" outlineLevel="0" collapsed="false"/>
    <row r="26997" customFormat="false" ht="15" hidden="false" customHeight="true" outlineLevel="0" collapsed="false"/>
    <row r="26998" customFormat="false" ht="15" hidden="false" customHeight="true" outlineLevel="0" collapsed="false"/>
    <row r="26999" customFormat="false" ht="15" hidden="false" customHeight="true" outlineLevel="0" collapsed="false"/>
    <row r="27000" customFormat="false" ht="15" hidden="false" customHeight="true" outlineLevel="0" collapsed="false"/>
    <row r="27001" customFormat="false" ht="15" hidden="false" customHeight="true" outlineLevel="0" collapsed="false"/>
    <row r="27002" customFormat="false" ht="15" hidden="false" customHeight="true" outlineLevel="0" collapsed="false"/>
    <row r="27003" customFormat="false" ht="15" hidden="false" customHeight="true" outlineLevel="0" collapsed="false"/>
    <row r="27004" customFormat="false" ht="15" hidden="false" customHeight="true" outlineLevel="0" collapsed="false"/>
    <row r="27005" customFormat="false" ht="15" hidden="false" customHeight="true" outlineLevel="0" collapsed="false"/>
    <row r="27006" customFormat="false" ht="15" hidden="false" customHeight="true" outlineLevel="0" collapsed="false"/>
    <row r="27007" customFormat="false" ht="15" hidden="false" customHeight="true" outlineLevel="0" collapsed="false"/>
    <row r="27008" customFormat="false" ht="15" hidden="false" customHeight="true" outlineLevel="0" collapsed="false"/>
    <row r="27009" customFormat="false" ht="15" hidden="false" customHeight="true" outlineLevel="0" collapsed="false"/>
    <row r="27010" customFormat="false" ht="15" hidden="false" customHeight="true" outlineLevel="0" collapsed="false"/>
    <row r="27011" customFormat="false" ht="15" hidden="false" customHeight="true" outlineLevel="0" collapsed="false"/>
    <row r="27012" customFormat="false" ht="15" hidden="false" customHeight="true" outlineLevel="0" collapsed="false"/>
    <row r="27013" customFormat="false" ht="15" hidden="false" customHeight="true" outlineLevel="0" collapsed="false"/>
    <row r="27014" customFormat="false" ht="15" hidden="false" customHeight="true" outlineLevel="0" collapsed="false"/>
    <row r="27015" customFormat="false" ht="15" hidden="false" customHeight="true" outlineLevel="0" collapsed="false"/>
    <row r="27016" customFormat="false" ht="15" hidden="false" customHeight="true" outlineLevel="0" collapsed="false"/>
    <row r="27017" customFormat="false" ht="15" hidden="false" customHeight="true" outlineLevel="0" collapsed="false"/>
    <row r="27018" customFormat="false" ht="15" hidden="false" customHeight="true" outlineLevel="0" collapsed="false"/>
    <row r="27019" customFormat="false" ht="15" hidden="false" customHeight="true" outlineLevel="0" collapsed="false"/>
    <row r="27020" customFormat="false" ht="15" hidden="false" customHeight="true" outlineLevel="0" collapsed="false"/>
    <row r="27021" customFormat="false" ht="15" hidden="false" customHeight="true" outlineLevel="0" collapsed="false"/>
    <row r="27022" customFormat="false" ht="15" hidden="false" customHeight="true" outlineLevel="0" collapsed="false"/>
    <row r="27023" customFormat="false" ht="15" hidden="false" customHeight="true" outlineLevel="0" collapsed="false"/>
    <row r="27024" customFormat="false" ht="15" hidden="false" customHeight="true" outlineLevel="0" collapsed="false"/>
    <row r="27025" customFormat="false" ht="15" hidden="false" customHeight="true" outlineLevel="0" collapsed="false"/>
    <row r="27026" customFormat="false" ht="15" hidden="false" customHeight="true" outlineLevel="0" collapsed="false"/>
    <row r="27027" customFormat="false" ht="15" hidden="false" customHeight="true" outlineLevel="0" collapsed="false"/>
    <row r="27028" customFormat="false" ht="15" hidden="false" customHeight="true" outlineLevel="0" collapsed="false"/>
    <row r="27029" customFormat="false" ht="15" hidden="false" customHeight="true" outlineLevel="0" collapsed="false"/>
    <row r="27030" customFormat="false" ht="15" hidden="false" customHeight="true" outlineLevel="0" collapsed="false"/>
    <row r="27031" customFormat="false" ht="15" hidden="false" customHeight="true" outlineLevel="0" collapsed="false"/>
    <row r="27032" customFormat="false" ht="15" hidden="false" customHeight="true" outlineLevel="0" collapsed="false"/>
    <row r="27033" customFormat="false" ht="15" hidden="false" customHeight="true" outlineLevel="0" collapsed="false"/>
    <row r="27034" customFormat="false" ht="15" hidden="false" customHeight="true" outlineLevel="0" collapsed="false"/>
    <row r="27035" customFormat="false" ht="15" hidden="false" customHeight="true" outlineLevel="0" collapsed="false"/>
    <row r="27036" customFormat="false" ht="15" hidden="false" customHeight="true" outlineLevel="0" collapsed="false"/>
    <row r="27037" customFormat="false" ht="15" hidden="false" customHeight="true" outlineLevel="0" collapsed="false"/>
    <row r="27038" customFormat="false" ht="15" hidden="false" customHeight="true" outlineLevel="0" collapsed="false"/>
    <row r="27039" customFormat="false" ht="15" hidden="false" customHeight="true" outlineLevel="0" collapsed="false"/>
    <row r="27040" customFormat="false" ht="15" hidden="false" customHeight="true" outlineLevel="0" collapsed="false"/>
    <row r="27041" customFormat="false" ht="15" hidden="false" customHeight="true" outlineLevel="0" collapsed="false"/>
    <row r="27042" customFormat="false" ht="15" hidden="false" customHeight="true" outlineLevel="0" collapsed="false"/>
    <row r="27043" customFormat="false" ht="15" hidden="false" customHeight="true" outlineLevel="0" collapsed="false"/>
    <row r="27044" customFormat="false" ht="15" hidden="false" customHeight="true" outlineLevel="0" collapsed="false"/>
    <row r="27045" customFormat="false" ht="15" hidden="false" customHeight="true" outlineLevel="0" collapsed="false"/>
    <row r="27046" customFormat="false" ht="15" hidden="false" customHeight="true" outlineLevel="0" collapsed="false"/>
    <row r="27047" customFormat="false" ht="15" hidden="false" customHeight="true" outlineLevel="0" collapsed="false"/>
    <row r="27048" customFormat="false" ht="15" hidden="false" customHeight="true" outlineLevel="0" collapsed="false"/>
    <row r="27049" customFormat="false" ht="15" hidden="false" customHeight="true" outlineLevel="0" collapsed="false"/>
    <row r="27050" customFormat="false" ht="15" hidden="false" customHeight="true" outlineLevel="0" collapsed="false"/>
    <row r="27051" customFormat="false" ht="15" hidden="false" customHeight="true" outlineLevel="0" collapsed="false"/>
    <row r="27052" customFormat="false" ht="15" hidden="false" customHeight="true" outlineLevel="0" collapsed="false"/>
    <row r="27053" customFormat="false" ht="15" hidden="false" customHeight="true" outlineLevel="0" collapsed="false"/>
    <row r="27054" customFormat="false" ht="15" hidden="false" customHeight="true" outlineLevel="0" collapsed="false"/>
    <row r="27055" customFormat="false" ht="15" hidden="false" customHeight="true" outlineLevel="0" collapsed="false"/>
    <row r="27056" customFormat="false" ht="15" hidden="false" customHeight="true" outlineLevel="0" collapsed="false"/>
    <row r="27057" customFormat="false" ht="15" hidden="false" customHeight="true" outlineLevel="0" collapsed="false"/>
    <row r="27058" customFormat="false" ht="15" hidden="false" customHeight="true" outlineLevel="0" collapsed="false"/>
    <row r="27059" customFormat="false" ht="15" hidden="false" customHeight="true" outlineLevel="0" collapsed="false"/>
    <row r="27060" customFormat="false" ht="15" hidden="false" customHeight="true" outlineLevel="0" collapsed="false"/>
    <row r="27061" customFormat="false" ht="15" hidden="false" customHeight="true" outlineLevel="0" collapsed="false"/>
    <row r="27062" customFormat="false" ht="15" hidden="false" customHeight="true" outlineLevel="0" collapsed="false"/>
    <row r="27063" customFormat="false" ht="15" hidden="false" customHeight="true" outlineLevel="0" collapsed="false"/>
    <row r="27064" customFormat="false" ht="15" hidden="false" customHeight="true" outlineLevel="0" collapsed="false"/>
    <row r="27065" customFormat="false" ht="15" hidden="false" customHeight="true" outlineLevel="0" collapsed="false"/>
    <row r="27066" customFormat="false" ht="15" hidden="false" customHeight="true" outlineLevel="0" collapsed="false"/>
    <row r="27067" customFormat="false" ht="15" hidden="false" customHeight="true" outlineLevel="0" collapsed="false"/>
    <row r="27068" customFormat="false" ht="15" hidden="false" customHeight="true" outlineLevel="0" collapsed="false"/>
    <row r="27069" customFormat="false" ht="15" hidden="false" customHeight="true" outlineLevel="0" collapsed="false"/>
    <row r="27070" customFormat="false" ht="15" hidden="false" customHeight="true" outlineLevel="0" collapsed="false"/>
    <row r="27071" customFormat="false" ht="15" hidden="false" customHeight="true" outlineLevel="0" collapsed="false"/>
    <row r="27072" customFormat="false" ht="15" hidden="false" customHeight="true" outlineLevel="0" collapsed="false"/>
    <row r="27073" customFormat="false" ht="15" hidden="false" customHeight="true" outlineLevel="0" collapsed="false"/>
    <row r="27074" customFormat="false" ht="15" hidden="false" customHeight="true" outlineLevel="0" collapsed="false"/>
    <row r="27075" customFormat="false" ht="15" hidden="false" customHeight="true" outlineLevel="0" collapsed="false"/>
    <row r="27076" customFormat="false" ht="15" hidden="false" customHeight="true" outlineLevel="0" collapsed="false"/>
    <row r="27077" customFormat="false" ht="15" hidden="false" customHeight="true" outlineLevel="0" collapsed="false"/>
    <row r="27078" customFormat="false" ht="15" hidden="false" customHeight="true" outlineLevel="0" collapsed="false"/>
    <row r="27079" customFormat="false" ht="15" hidden="false" customHeight="true" outlineLevel="0" collapsed="false"/>
    <row r="27080" customFormat="false" ht="15" hidden="false" customHeight="true" outlineLevel="0" collapsed="false"/>
    <row r="27081" customFormat="false" ht="15" hidden="false" customHeight="true" outlineLevel="0" collapsed="false"/>
    <row r="27082" customFormat="false" ht="15" hidden="false" customHeight="true" outlineLevel="0" collapsed="false"/>
    <row r="27083" customFormat="false" ht="15" hidden="false" customHeight="true" outlineLevel="0" collapsed="false"/>
    <row r="27084" customFormat="false" ht="15" hidden="false" customHeight="true" outlineLevel="0" collapsed="false"/>
    <row r="27085" customFormat="false" ht="15" hidden="false" customHeight="true" outlineLevel="0" collapsed="false"/>
    <row r="27086" customFormat="false" ht="15" hidden="false" customHeight="true" outlineLevel="0" collapsed="false"/>
    <row r="27087" customFormat="false" ht="15" hidden="false" customHeight="true" outlineLevel="0" collapsed="false"/>
    <row r="27088" customFormat="false" ht="15" hidden="false" customHeight="true" outlineLevel="0" collapsed="false"/>
    <row r="27089" customFormat="false" ht="15" hidden="false" customHeight="true" outlineLevel="0" collapsed="false"/>
    <row r="27090" customFormat="false" ht="15" hidden="false" customHeight="true" outlineLevel="0" collapsed="false"/>
    <row r="27091" customFormat="false" ht="15" hidden="false" customHeight="true" outlineLevel="0" collapsed="false"/>
    <row r="27092" customFormat="false" ht="15" hidden="false" customHeight="true" outlineLevel="0" collapsed="false"/>
    <row r="27093" customFormat="false" ht="15" hidden="false" customHeight="true" outlineLevel="0" collapsed="false"/>
    <row r="27094" customFormat="false" ht="15" hidden="false" customHeight="true" outlineLevel="0" collapsed="false"/>
    <row r="27095" customFormat="false" ht="15" hidden="false" customHeight="true" outlineLevel="0" collapsed="false"/>
    <row r="27096" customFormat="false" ht="15" hidden="false" customHeight="true" outlineLevel="0" collapsed="false"/>
    <row r="27097" customFormat="false" ht="15" hidden="false" customHeight="true" outlineLevel="0" collapsed="false"/>
    <row r="27098" customFormat="false" ht="15" hidden="false" customHeight="true" outlineLevel="0" collapsed="false"/>
    <row r="27099" customFormat="false" ht="15" hidden="false" customHeight="true" outlineLevel="0" collapsed="false"/>
    <row r="27100" customFormat="false" ht="15" hidden="false" customHeight="true" outlineLevel="0" collapsed="false"/>
    <row r="27101" customFormat="false" ht="15" hidden="false" customHeight="true" outlineLevel="0" collapsed="false"/>
    <row r="27102" customFormat="false" ht="15" hidden="false" customHeight="true" outlineLevel="0" collapsed="false"/>
    <row r="27103" customFormat="false" ht="15" hidden="false" customHeight="true" outlineLevel="0" collapsed="false"/>
    <row r="27104" customFormat="false" ht="15" hidden="false" customHeight="true" outlineLevel="0" collapsed="false"/>
    <row r="27105" customFormat="false" ht="15" hidden="false" customHeight="true" outlineLevel="0" collapsed="false"/>
    <row r="27106" customFormat="false" ht="15" hidden="false" customHeight="true" outlineLevel="0" collapsed="false"/>
    <row r="27107" customFormat="false" ht="15" hidden="false" customHeight="true" outlineLevel="0" collapsed="false"/>
    <row r="27108" customFormat="false" ht="15" hidden="false" customHeight="true" outlineLevel="0" collapsed="false"/>
    <row r="27109" customFormat="false" ht="15" hidden="false" customHeight="true" outlineLevel="0" collapsed="false"/>
    <row r="27110" customFormat="false" ht="15" hidden="false" customHeight="true" outlineLevel="0" collapsed="false"/>
    <row r="27111" customFormat="false" ht="15" hidden="false" customHeight="true" outlineLevel="0" collapsed="false"/>
    <row r="27112" customFormat="false" ht="15" hidden="false" customHeight="true" outlineLevel="0" collapsed="false"/>
    <row r="27113" customFormat="false" ht="15" hidden="false" customHeight="true" outlineLevel="0" collapsed="false"/>
    <row r="27114" customFormat="false" ht="15" hidden="false" customHeight="true" outlineLevel="0" collapsed="false"/>
    <row r="27115" customFormat="false" ht="15" hidden="false" customHeight="true" outlineLevel="0" collapsed="false"/>
    <row r="27116" customFormat="false" ht="15" hidden="false" customHeight="true" outlineLevel="0" collapsed="false"/>
    <row r="27117" customFormat="false" ht="15" hidden="false" customHeight="true" outlineLevel="0" collapsed="false"/>
    <row r="27118" customFormat="false" ht="15" hidden="false" customHeight="true" outlineLevel="0" collapsed="false"/>
    <row r="27119" customFormat="false" ht="15" hidden="false" customHeight="true" outlineLevel="0" collapsed="false"/>
    <row r="27120" customFormat="false" ht="15" hidden="false" customHeight="true" outlineLevel="0" collapsed="false"/>
    <row r="27121" customFormat="false" ht="15" hidden="false" customHeight="true" outlineLevel="0" collapsed="false"/>
    <row r="27122" customFormat="false" ht="15" hidden="false" customHeight="true" outlineLevel="0" collapsed="false"/>
    <row r="27123" customFormat="false" ht="15" hidden="false" customHeight="true" outlineLevel="0" collapsed="false"/>
    <row r="27124" customFormat="false" ht="15" hidden="false" customHeight="true" outlineLevel="0" collapsed="false"/>
    <row r="27125" customFormat="false" ht="15" hidden="false" customHeight="true" outlineLevel="0" collapsed="false"/>
    <row r="27126" customFormat="false" ht="15" hidden="false" customHeight="true" outlineLevel="0" collapsed="false"/>
    <row r="27127" customFormat="false" ht="15" hidden="false" customHeight="true" outlineLevel="0" collapsed="false"/>
    <row r="27128" customFormat="false" ht="15" hidden="false" customHeight="true" outlineLevel="0" collapsed="false"/>
    <row r="27129" customFormat="false" ht="15" hidden="false" customHeight="true" outlineLevel="0" collapsed="false"/>
    <row r="27130" customFormat="false" ht="15" hidden="false" customHeight="true" outlineLevel="0" collapsed="false"/>
    <row r="27131" customFormat="false" ht="15" hidden="false" customHeight="true" outlineLevel="0" collapsed="false"/>
    <row r="27132" customFormat="false" ht="15" hidden="false" customHeight="true" outlineLevel="0" collapsed="false"/>
    <row r="27133" customFormat="false" ht="15" hidden="false" customHeight="true" outlineLevel="0" collapsed="false"/>
    <row r="27134" customFormat="false" ht="15" hidden="false" customHeight="true" outlineLevel="0" collapsed="false"/>
    <row r="27135" customFormat="false" ht="15" hidden="false" customHeight="true" outlineLevel="0" collapsed="false"/>
    <row r="27136" customFormat="false" ht="15" hidden="false" customHeight="true" outlineLevel="0" collapsed="false"/>
    <row r="27137" customFormat="false" ht="15" hidden="false" customHeight="true" outlineLevel="0" collapsed="false"/>
    <row r="27138" customFormat="false" ht="15" hidden="false" customHeight="true" outlineLevel="0" collapsed="false"/>
    <row r="27139" customFormat="false" ht="15" hidden="false" customHeight="true" outlineLevel="0" collapsed="false"/>
    <row r="27140" customFormat="false" ht="15" hidden="false" customHeight="true" outlineLevel="0" collapsed="false"/>
    <row r="27141" customFormat="false" ht="15" hidden="false" customHeight="true" outlineLevel="0" collapsed="false"/>
    <row r="27142" customFormat="false" ht="15" hidden="false" customHeight="true" outlineLevel="0" collapsed="false"/>
    <row r="27143" customFormat="false" ht="15" hidden="false" customHeight="true" outlineLevel="0" collapsed="false"/>
    <row r="27144" customFormat="false" ht="15" hidden="false" customHeight="true" outlineLevel="0" collapsed="false"/>
    <row r="27145" customFormat="false" ht="15" hidden="false" customHeight="true" outlineLevel="0" collapsed="false"/>
    <row r="27146" customFormat="false" ht="15" hidden="false" customHeight="true" outlineLevel="0" collapsed="false"/>
    <row r="27147" customFormat="false" ht="15" hidden="false" customHeight="true" outlineLevel="0" collapsed="false"/>
    <row r="27148" customFormat="false" ht="15" hidden="false" customHeight="true" outlineLevel="0" collapsed="false"/>
    <row r="27149" customFormat="false" ht="15" hidden="false" customHeight="true" outlineLevel="0" collapsed="false"/>
    <row r="27150" customFormat="false" ht="15" hidden="false" customHeight="true" outlineLevel="0" collapsed="false"/>
    <row r="27151" customFormat="false" ht="15" hidden="false" customHeight="true" outlineLevel="0" collapsed="false"/>
    <row r="27152" customFormat="false" ht="15" hidden="false" customHeight="true" outlineLevel="0" collapsed="false"/>
    <row r="27153" customFormat="false" ht="15" hidden="false" customHeight="true" outlineLevel="0" collapsed="false"/>
    <row r="27154" customFormat="false" ht="15" hidden="false" customHeight="true" outlineLevel="0" collapsed="false"/>
    <row r="27155" customFormat="false" ht="15" hidden="false" customHeight="true" outlineLevel="0" collapsed="false"/>
    <row r="27156" customFormat="false" ht="15" hidden="false" customHeight="true" outlineLevel="0" collapsed="false"/>
    <row r="27157" customFormat="false" ht="15" hidden="false" customHeight="true" outlineLevel="0" collapsed="false"/>
    <row r="27158" customFormat="false" ht="15" hidden="false" customHeight="true" outlineLevel="0" collapsed="false"/>
    <row r="27159" customFormat="false" ht="15" hidden="false" customHeight="true" outlineLevel="0" collapsed="false"/>
    <row r="27160" customFormat="false" ht="15" hidden="false" customHeight="true" outlineLevel="0" collapsed="false"/>
    <row r="27161" customFormat="false" ht="15" hidden="false" customHeight="true" outlineLevel="0" collapsed="false"/>
    <row r="27162" customFormat="false" ht="15" hidden="false" customHeight="true" outlineLevel="0" collapsed="false"/>
    <row r="27163" customFormat="false" ht="15" hidden="false" customHeight="true" outlineLevel="0" collapsed="false"/>
    <row r="27164" customFormat="false" ht="15" hidden="false" customHeight="true" outlineLevel="0" collapsed="false"/>
    <row r="27165" customFormat="false" ht="15" hidden="false" customHeight="true" outlineLevel="0" collapsed="false"/>
    <row r="27166" customFormat="false" ht="15" hidden="false" customHeight="true" outlineLevel="0" collapsed="false"/>
    <row r="27167" customFormat="false" ht="15" hidden="false" customHeight="true" outlineLevel="0" collapsed="false"/>
    <row r="27168" customFormat="false" ht="15" hidden="false" customHeight="true" outlineLevel="0" collapsed="false"/>
    <row r="27169" customFormat="false" ht="15" hidden="false" customHeight="true" outlineLevel="0" collapsed="false"/>
    <row r="27170" customFormat="false" ht="15" hidden="false" customHeight="true" outlineLevel="0" collapsed="false"/>
    <row r="27171" customFormat="false" ht="15" hidden="false" customHeight="true" outlineLevel="0" collapsed="false"/>
    <row r="27172" customFormat="false" ht="15" hidden="false" customHeight="true" outlineLevel="0" collapsed="false"/>
    <row r="27173" customFormat="false" ht="15" hidden="false" customHeight="true" outlineLevel="0" collapsed="false"/>
    <row r="27174" customFormat="false" ht="15" hidden="false" customHeight="true" outlineLevel="0" collapsed="false"/>
    <row r="27175" customFormat="false" ht="15" hidden="false" customHeight="true" outlineLevel="0" collapsed="false"/>
    <row r="27176" customFormat="false" ht="15" hidden="false" customHeight="true" outlineLevel="0" collapsed="false"/>
    <row r="27177" customFormat="false" ht="15" hidden="false" customHeight="true" outlineLevel="0" collapsed="false"/>
    <row r="27178" customFormat="false" ht="15" hidden="false" customHeight="true" outlineLevel="0" collapsed="false"/>
    <row r="27179" customFormat="false" ht="15" hidden="false" customHeight="true" outlineLevel="0" collapsed="false"/>
    <row r="27180" customFormat="false" ht="15" hidden="false" customHeight="true" outlineLevel="0" collapsed="false"/>
    <row r="27181" customFormat="false" ht="15" hidden="false" customHeight="true" outlineLevel="0" collapsed="false"/>
    <row r="27182" customFormat="false" ht="15" hidden="false" customHeight="true" outlineLevel="0" collapsed="false"/>
    <row r="27183" customFormat="false" ht="15" hidden="false" customHeight="true" outlineLevel="0" collapsed="false"/>
    <row r="27184" customFormat="false" ht="15" hidden="false" customHeight="true" outlineLevel="0" collapsed="false"/>
    <row r="27185" customFormat="false" ht="15" hidden="false" customHeight="true" outlineLevel="0" collapsed="false"/>
    <row r="27186" customFormat="false" ht="15" hidden="false" customHeight="true" outlineLevel="0" collapsed="false"/>
    <row r="27187" customFormat="false" ht="15" hidden="false" customHeight="true" outlineLevel="0" collapsed="false"/>
    <row r="27188" customFormat="false" ht="15" hidden="false" customHeight="true" outlineLevel="0" collapsed="false"/>
    <row r="27189" customFormat="false" ht="15" hidden="false" customHeight="true" outlineLevel="0" collapsed="false"/>
    <row r="27190" customFormat="false" ht="15" hidden="false" customHeight="true" outlineLevel="0" collapsed="false"/>
    <row r="27191" customFormat="false" ht="15" hidden="false" customHeight="true" outlineLevel="0" collapsed="false"/>
    <row r="27192" customFormat="false" ht="15" hidden="false" customHeight="true" outlineLevel="0" collapsed="false"/>
    <row r="27193" customFormat="false" ht="15" hidden="false" customHeight="true" outlineLevel="0" collapsed="false"/>
    <row r="27194" customFormat="false" ht="15" hidden="false" customHeight="true" outlineLevel="0" collapsed="false"/>
    <row r="27195" customFormat="false" ht="15" hidden="false" customHeight="true" outlineLevel="0" collapsed="false"/>
    <row r="27196" customFormat="false" ht="15" hidden="false" customHeight="true" outlineLevel="0" collapsed="false"/>
    <row r="27197" customFormat="false" ht="15" hidden="false" customHeight="true" outlineLevel="0" collapsed="false"/>
    <row r="27198" customFormat="false" ht="15" hidden="false" customHeight="true" outlineLevel="0" collapsed="false"/>
    <row r="27199" customFormat="false" ht="15" hidden="false" customHeight="true" outlineLevel="0" collapsed="false"/>
    <row r="27200" customFormat="false" ht="15" hidden="false" customHeight="true" outlineLevel="0" collapsed="false"/>
    <row r="27201" customFormat="false" ht="15" hidden="false" customHeight="true" outlineLevel="0" collapsed="false"/>
    <row r="27202" customFormat="false" ht="15" hidden="false" customHeight="true" outlineLevel="0" collapsed="false"/>
    <row r="27203" customFormat="false" ht="15" hidden="false" customHeight="true" outlineLevel="0" collapsed="false"/>
    <row r="27204" customFormat="false" ht="15" hidden="false" customHeight="true" outlineLevel="0" collapsed="false"/>
    <row r="27205" customFormat="false" ht="15" hidden="false" customHeight="true" outlineLevel="0" collapsed="false"/>
    <row r="27206" customFormat="false" ht="15" hidden="false" customHeight="true" outlineLevel="0" collapsed="false"/>
    <row r="27207" customFormat="false" ht="15" hidden="false" customHeight="true" outlineLevel="0" collapsed="false"/>
    <row r="27208" customFormat="false" ht="15" hidden="false" customHeight="true" outlineLevel="0" collapsed="false"/>
    <row r="27209" customFormat="false" ht="15" hidden="false" customHeight="true" outlineLevel="0" collapsed="false"/>
    <row r="27210" customFormat="false" ht="15" hidden="false" customHeight="true" outlineLevel="0" collapsed="false"/>
    <row r="27211" customFormat="false" ht="15" hidden="false" customHeight="true" outlineLevel="0" collapsed="false"/>
    <row r="27212" customFormat="false" ht="15" hidden="false" customHeight="true" outlineLevel="0" collapsed="false"/>
    <row r="27213" customFormat="false" ht="15" hidden="false" customHeight="true" outlineLevel="0" collapsed="false"/>
    <row r="27214" customFormat="false" ht="15" hidden="false" customHeight="true" outlineLevel="0" collapsed="false"/>
    <row r="27215" customFormat="false" ht="15" hidden="false" customHeight="true" outlineLevel="0" collapsed="false"/>
    <row r="27216" customFormat="false" ht="15" hidden="false" customHeight="true" outlineLevel="0" collapsed="false"/>
    <row r="27217" customFormat="false" ht="15" hidden="false" customHeight="true" outlineLevel="0" collapsed="false"/>
    <row r="27218" customFormat="false" ht="15" hidden="false" customHeight="true" outlineLevel="0" collapsed="false"/>
    <row r="27219" customFormat="false" ht="15" hidden="false" customHeight="true" outlineLevel="0" collapsed="false"/>
    <row r="27220" customFormat="false" ht="15" hidden="false" customHeight="true" outlineLevel="0" collapsed="false"/>
    <row r="27221" customFormat="false" ht="15" hidden="false" customHeight="true" outlineLevel="0" collapsed="false"/>
    <row r="27222" customFormat="false" ht="15" hidden="false" customHeight="true" outlineLevel="0" collapsed="false"/>
    <row r="27223" customFormat="false" ht="15" hidden="false" customHeight="true" outlineLevel="0" collapsed="false"/>
    <row r="27224" customFormat="false" ht="15" hidden="false" customHeight="true" outlineLevel="0" collapsed="false"/>
    <row r="27225" customFormat="false" ht="15" hidden="false" customHeight="true" outlineLevel="0" collapsed="false"/>
    <row r="27226" customFormat="false" ht="15" hidden="false" customHeight="true" outlineLevel="0" collapsed="false"/>
    <row r="27227" customFormat="false" ht="15" hidden="false" customHeight="true" outlineLevel="0" collapsed="false"/>
    <row r="27228" customFormat="false" ht="15" hidden="false" customHeight="true" outlineLevel="0" collapsed="false"/>
    <row r="27229" customFormat="false" ht="15" hidden="false" customHeight="true" outlineLevel="0" collapsed="false"/>
    <row r="27230" customFormat="false" ht="15" hidden="false" customHeight="true" outlineLevel="0" collapsed="false"/>
    <row r="27231" customFormat="false" ht="15" hidden="false" customHeight="true" outlineLevel="0" collapsed="false"/>
    <row r="27232" customFormat="false" ht="15" hidden="false" customHeight="true" outlineLevel="0" collapsed="false"/>
    <row r="27233" customFormat="false" ht="15" hidden="false" customHeight="true" outlineLevel="0" collapsed="false"/>
    <row r="27234" customFormat="false" ht="15" hidden="false" customHeight="true" outlineLevel="0" collapsed="false"/>
    <row r="27235" customFormat="false" ht="15" hidden="false" customHeight="true" outlineLevel="0" collapsed="false"/>
    <row r="27236" customFormat="false" ht="15" hidden="false" customHeight="true" outlineLevel="0" collapsed="false"/>
    <row r="27237" customFormat="false" ht="15" hidden="false" customHeight="true" outlineLevel="0" collapsed="false"/>
    <row r="27238" customFormat="false" ht="15" hidden="false" customHeight="true" outlineLevel="0" collapsed="false"/>
    <row r="27239" customFormat="false" ht="15" hidden="false" customHeight="true" outlineLevel="0" collapsed="false"/>
    <row r="27240" customFormat="false" ht="15" hidden="false" customHeight="true" outlineLevel="0" collapsed="false"/>
    <row r="27241" customFormat="false" ht="15" hidden="false" customHeight="true" outlineLevel="0" collapsed="false"/>
    <row r="27242" customFormat="false" ht="15" hidden="false" customHeight="true" outlineLevel="0" collapsed="false"/>
    <row r="27243" customFormat="false" ht="15" hidden="false" customHeight="true" outlineLevel="0" collapsed="false"/>
    <row r="27244" customFormat="false" ht="15" hidden="false" customHeight="true" outlineLevel="0" collapsed="false"/>
    <row r="27245" customFormat="false" ht="15" hidden="false" customHeight="true" outlineLevel="0" collapsed="false"/>
    <row r="27246" customFormat="false" ht="15" hidden="false" customHeight="true" outlineLevel="0" collapsed="false"/>
    <row r="27247" customFormat="false" ht="15" hidden="false" customHeight="true" outlineLevel="0" collapsed="false"/>
    <row r="27248" customFormat="false" ht="15" hidden="false" customHeight="true" outlineLevel="0" collapsed="false"/>
    <row r="27249" customFormat="false" ht="15" hidden="false" customHeight="true" outlineLevel="0" collapsed="false"/>
    <row r="27250" customFormat="false" ht="15" hidden="false" customHeight="true" outlineLevel="0" collapsed="false"/>
    <row r="27251" customFormat="false" ht="15" hidden="false" customHeight="true" outlineLevel="0" collapsed="false"/>
    <row r="27252" customFormat="false" ht="15" hidden="false" customHeight="true" outlineLevel="0" collapsed="false"/>
    <row r="27253" customFormat="false" ht="15" hidden="false" customHeight="true" outlineLevel="0" collapsed="false"/>
    <row r="27254" customFormat="false" ht="15" hidden="false" customHeight="true" outlineLevel="0" collapsed="false"/>
    <row r="27255" customFormat="false" ht="15" hidden="false" customHeight="true" outlineLevel="0" collapsed="false"/>
    <row r="27256" customFormat="false" ht="15" hidden="false" customHeight="true" outlineLevel="0" collapsed="false"/>
    <row r="27257" customFormat="false" ht="15" hidden="false" customHeight="true" outlineLevel="0" collapsed="false"/>
    <row r="27258" customFormat="false" ht="15" hidden="false" customHeight="true" outlineLevel="0" collapsed="false"/>
    <row r="27259" customFormat="false" ht="15" hidden="false" customHeight="true" outlineLevel="0" collapsed="false"/>
    <row r="27260" customFormat="false" ht="15" hidden="false" customHeight="true" outlineLevel="0" collapsed="false"/>
    <row r="27261" customFormat="false" ht="15" hidden="false" customHeight="true" outlineLevel="0" collapsed="false"/>
    <row r="27262" customFormat="false" ht="15" hidden="false" customHeight="true" outlineLevel="0" collapsed="false"/>
    <row r="27263" customFormat="false" ht="15" hidden="false" customHeight="true" outlineLevel="0" collapsed="false"/>
    <row r="27264" customFormat="false" ht="15" hidden="false" customHeight="true" outlineLevel="0" collapsed="false"/>
    <row r="27265" customFormat="false" ht="15" hidden="false" customHeight="true" outlineLevel="0" collapsed="false"/>
    <row r="27266" customFormat="false" ht="15" hidden="false" customHeight="true" outlineLevel="0" collapsed="false"/>
    <row r="27267" customFormat="false" ht="15" hidden="false" customHeight="true" outlineLevel="0" collapsed="false"/>
    <row r="27268" customFormat="false" ht="15" hidden="false" customHeight="true" outlineLevel="0" collapsed="false"/>
    <row r="27269" customFormat="false" ht="15" hidden="false" customHeight="true" outlineLevel="0" collapsed="false"/>
    <row r="27270" customFormat="false" ht="15" hidden="false" customHeight="true" outlineLevel="0" collapsed="false"/>
    <row r="27271" customFormat="false" ht="15" hidden="false" customHeight="true" outlineLevel="0" collapsed="false"/>
    <row r="27272" customFormat="false" ht="15" hidden="false" customHeight="true" outlineLevel="0" collapsed="false"/>
    <row r="27273" customFormat="false" ht="15" hidden="false" customHeight="true" outlineLevel="0" collapsed="false"/>
    <row r="27274" customFormat="false" ht="15" hidden="false" customHeight="true" outlineLevel="0" collapsed="false"/>
    <row r="27275" customFormat="false" ht="15" hidden="false" customHeight="true" outlineLevel="0" collapsed="false"/>
    <row r="27276" customFormat="false" ht="15" hidden="false" customHeight="true" outlineLevel="0" collapsed="false"/>
    <row r="27277" customFormat="false" ht="15" hidden="false" customHeight="true" outlineLevel="0" collapsed="false"/>
    <row r="27278" customFormat="false" ht="15" hidden="false" customHeight="true" outlineLevel="0" collapsed="false"/>
    <row r="27279" customFormat="false" ht="15" hidden="false" customHeight="true" outlineLevel="0" collapsed="false"/>
    <row r="27280" customFormat="false" ht="15" hidden="false" customHeight="true" outlineLevel="0" collapsed="false"/>
    <row r="27281" customFormat="false" ht="15" hidden="false" customHeight="true" outlineLevel="0" collapsed="false"/>
    <row r="27282" customFormat="false" ht="15" hidden="false" customHeight="true" outlineLevel="0" collapsed="false"/>
    <row r="27283" customFormat="false" ht="15" hidden="false" customHeight="true" outlineLevel="0" collapsed="false"/>
    <row r="27284" customFormat="false" ht="15" hidden="false" customHeight="true" outlineLevel="0" collapsed="false"/>
    <row r="27285" customFormat="false" ht="15" hidden="false" customHeight="true" outlineLevel="0" collapsed="false"/>
    <row r="27286" customFormat="false" ht="15" hidden="false" customHeight="true" outlineLevel="0" collapsed="false"/>
    <row r="27287" customFormat="false" ht="15" hidden="false" customHeight="true" outlineLevel="0" collapsed="false"/>
    <row r="27288" customFormat="false" ht="15" hidden="false" customHeight="true" outlineLevel="0" collapsed="false"/>
    <row r="27289" customFormat="false" ht="15" hidden="false" customHeight="true" outlineLevel="0" collapsed="false"/>
    <row r="27290" customFormat="false" ht="15" hidden="false" customHeight="true" outlineLevel="0" collapsed="false"/>
    <row r="27291" customFormat="false" ht="15" hidden="false" customHeight="true" outlineLevel="0" collapsed="false"/>
    <row r="27292" customFormat="false" ht="15" hidden="false" customHeight="true" outlineLevel="0" collapsed="false"/>
    <row r="27293" customFormat="false" ht="15" hidden="false" customHeight="true" outlineLevel="0" collapsed="false"/>
    <row r="27294" customFormat="false" ht="15" hidden="false" customHeight="true" outlineLevel="0" collapsed="false"/>
    <row r="27295" customFormat="false" ht="15" hidden="false" customHeight="true" outlineLevel="0" collapsed="false"/>
    <row r="27296" customFormat="false" ht="15" hidden="false" customHeight="true" outlineLevel="0" collapsed="false"/>
    <row r="27297" customFormat="false" ht="15" hidden="false" customHeight="true" outlineLevel="0" collapsed="false"/>
    <row r="27298" customFormat="false" ht="15" hidden="false" customHeight="true" outlineLevel="0" collapsed="false"/>
    <row r="27299" customFormat="false" ht="15" hidden="false" customHeight="true" outlineLevel="0" collapsed="false"/>
    <row r="27300" customFormat="false" ht="15" hidden="false" customHeight="true" outlineLevel="0" collapsed="false"/>
    <row r="27301" customFormat="false" ht="15" hidden="false" customHeight="true" outlineLevel="0" collapsed="false"/>
    <row r="27302" customFormat="false" ht="15" hidden="false" customHeight="true" outlineLevel="0" collapsed="false"/>
    <row r="27303" customFormat="false" ht="15" hidden="false" customHeight="true" outlineLevel="0" collapsed="false"/>
    <row r="27304" customFormat="false" ht="15" hidden="false" customHeight="true" outlineLevel="0" collapsed="false"/>
    <row r="27305" customFormat="false" ht="15" hidden="false" customHeight="true" outlineLevel="0" collapsed="false"/>
    <row r="27306" customFormat="false" ht="15" hidden="false" customHeight="true" outlineLevel="0" collapsed="false"/>
    <row r="27307" customFormat="false" ht="15" hidden="false" customHeight="true" outlineLevel="0" collapsed="false"/>
    <row r="27308" customFormat="false" ht="15" hidden="false" customHeight="true" outlineLevel="0" collapsed="false"/>
    <row r="27309" customFormat="false" ht="15" hidden="false" customHeight="true" outlineLevel="0" collapsed="false"/>
    <row r="27310" customFormat="false" ht="15" hidden="false" customHeight="true" outlineLevel="0" collapsed="false"/>
    <row r="27311" customFormat="false" ht="15" hidden="false" customHeight="true" outlineLevel="0" collapsed="false"/>
    <row r="27312" customFormat="false" ht="15" hidden="false" customHeight="true" outlineLevel="0" collapsed="false"/>
    <row r="27313" customFormat="false" ht="15" hidden="false" customHeight="true" outlineLevel="0" collapsed="false"/>
    <row r="27314" customFormat="false" ht="15" hidden="false" customHeight="true" outlineLevel="0" collapsed="false"/>
    <row r="27315" customFormat="false" ht="15" hidden="false" customHeight="true" outlineLevel="0" collapsed="false"/>
    <row r="27316" customFormat="false" ht="15" hidden="false" customHeight="true" outlineLevel="0" collapsed="false"/>
    <row r="27317" customFormat="false" ht="15" hidden="false" customHeight="true" outlineLevel="0" collapsed="false"/>
    <row r="27318" customFormat="false" ht="15" hidden="false" customHeight="true" outlineLevel="0" collapsed="false"/>
    <row r="27319" customFormat="false" ht="15" hidden="false" customHeight="true" outlineLevel="0" collapsed="false"/>
    <row r="27320" customFormat="false" ht="15" hidden="false" customHeight="true" outlineLevel="0" collapsed="false"/>
    <row r="27321" customFormat="false" ht="15" hidden="false" customHeight="true" outlineLevel="0" collapsed="false"/>
    <row r="27322" customFormat="false" ht="15" hidden="false" customHeight="true" outlineLevel="0" collapsed="false"/>
    <row r="27323" customFormat="false" ht="15" hidden="false" customHeight="true" outlineLevel="0" collapsed="false"/>
    <row r="27324" customFormat="false" ht="15" hidden="false" customHeight="true" outlineLevel="0" collapsed="false"/>
    <row r="27325" customFormat="false" ht="15" hidden="false" customHeight="true" outlineLevel="0" collapsed="false"/>
    <row r="27326" customFormat="false" ht="15" hidden="false" customHeight="true" outlineLevel="0" collapsed="false"/>
    <row r="27327" customFormat="false" ht="15" hidden="false" customHeight="true" outlineLevel="0" collapsed="false"/>
    <row r="27328" customFormat="false" ht="15" hidden="false" customHeight="true" outlineLevel="0" collapsed="false"/>
    <row r="27329" customFormat="false" ht="15" hidden="false" customHeight="true" outlineLevel="0" collapsed="false"/>
    <row r="27330" customFormat="false" ht="15" hidden="false" customHeight="true" outlineLevel="0" collapsed="false"/>
    <row r="27331" customFormat="false" ht="15" hidden="false" customHeight="true" outlineLevel="0" collapsed="false"/>
    <row r="27332" customFormat="false" ht="15" hidden="false" customHeight="true" outlineLevel="0" collapsed="false"/>
    <row r="27333" customFormat="false" ht="15" hidden="false" customHeight="true" outlineLevel="0" collapsed="false"/>
    <row r="27334" customFormat="false" ht="15" hidden="false" customHeight="true" outlineLevel="0" collapsed="false"/>
    <row r="27335" customFormat="false" ht="15" hidden="false" customHeight="true" outlineLevel="0" collapsed="false"/>
    <row r="27336" customFormat="false" ht="15" hidden="false" customHeight="true" outlineLevel="0" collapsed="false"/>
    <row r="27337" customFormat="false" ht="15" hidden="false" customHeight="true" outlineLevel="0" collapsed="false"/>
    <row r="27338" customFormat="false" ht="15" hidden="false" customHeight="true" outlineLevel="0" collapsed="false"/>
    <row r="27339" customFormat="false" ht="15" hidden="false" customHeight="true" outlineLevel="0" collapsed="false"/>
    <row r="27340" customFormat="false" ht="15" hidden="false" customHeight="true" outlineLevel="0" collapsed="false"/>
    <row r="27341" customFormat="false" ht="15" hidden="false" customHeight="true" outlineLevel="0" collapsed="false"/>
    <row r="27342" customFormat="false" ht="15" hidden="false" customHeight="true" outlineLevel="0" collapsed="false"/>
    <row r="27343" customFormat="false" ht="15" hidden="false" customHeight="true" outlineLevel="0" collapsed="false"/>
    <row r="27344" customFormat="false" ht="15" hidden="false" customHeight="true" outlineLevel="0" collapsed="false"/>
    <row r="27345" customFormat="false" ht="15" hidden="false" customHeight="true" outlineLevel="0" collapsed="false"/>
    <row r="27346" customFormat="false" ht="15" hidden="false" customHeight="true" outlineLevel="0" collapsed="false"/>
    <row r="27347" customFormat="false" ht="15" hidden="false" customHeight="true" outlineLevel="0" collapsed="false"/>
    <row r="27348" customFormat="false" ht="15" hidden="false" customHeight="true" outlineLevel="0" collapsed="false"/>
    <row r="27349" customFormat="false" ht="15" hidden="false" customHeight="true" outlineLevel="0" collapsed="false"/>
    <row r="27350" customFormat="false" ht="15" hidden="false" customHeight="true" outlineLevel="0" collapsed="false"/>
    <row r="27351" customFormat="false" ht="15" hidden="false" customHeight="true" outlineLevel="0" collapsed="false"/>
    <row r="27352" customFormat="false" ht="15" hidden="false" customHeight="true" outlineLevel="0" collapsed="false"/>
    <row r="27353" customFormat="false" ht="15" hidden="false" customHeight="true" outlineLevel="0" collapsed="false"/>
    <row r="27354" customFormat="false" ht="15" hidden="false" customHeight="true" outlineLevel="0" collapsed="false"/>
    <row r="27355" customFormat="false" ht="15" hidden="false" customHeight="true" outlineLevel="0" collapsed="false"/>
    <row r="27356" customFormat="false" ht="15" hidden="false" customHeight="true" outlineLevel="0" collapsed="false"/>
    <row r="27357" customFormat="false" ht="15" hidden="false" customHeight="true" outlineLevel="0" collapsed="false"/>
    <row r="27358" customFormat="false" ht="15" hidden="false" customHeight="true" outlineLevel="0" collapsed="false"/>
    <row r="27359" customFormat="false" ht="15" hidden="false" customHeight="true" outlineLevel="0" collapsed="false"/>
    <row r="27360" customFormat="false" ht="15" hidden="false" customHeight="true" outlineLevel="0" collapsed="false"/>
    <row r="27361" customFormat="false" ht="15" hidden="false" customHeight="true" outlineLevel="0" collapsed="false"/>
    <row r="27362" customFormat="false" ht="15" hidden="false" customHeight="true" outlineLevel="0" collapsed="false"/>
    <row r="27363" customFormat="false" ht="15" hidden="false" customHeight="true" outlineLevel="0" collapsed="false"/>
    <row r="27364" customFormat="false" ht="15" hidden="false" customHeight="true" outlineLevel="0" collapsed="false"/>
    <row r="27365" customFormat="false" ht="15" hidden="false" customHeight="true" outlineLevel="0" collapsed="false"/>
    <row r="27366" customFormat="false" ht="15" hidden="false" customHeight="true" outlineLevel="0" collapsed="false"/>
    <row r="27367" customFormat="false" ht="15" hidden="false" customHeight="true" outlineLevel="0" collapsed="false"/>
    <row r="27368" customFormat="false" ht="15" hidden="false" customHeight="true" outlineLevel="0" collapsed="false"/>
    <row r="27369" customFormat="false" ht="15" hidden="false" customHeight="true" outlineLevel="0" collapsed="false"/>
    <row r="27370" customFormat="false" ht="15" hidden="false" customHeight="true" outlineLevel="0" collapsed="false"/>
    <row r="27371" customFormat="false" ht="15" hidden="false" customHeight="true" outlineLevel="0" collapsed="false"/>
    <row r="27372" customFormat="false" ht="15" hidden="false" customHeight="true" outlineLevel="0" collapsed="false"/>
    <row r="27373" customFormat="false" ht="15" hidden="false" customHeight="true" outlineLevel="0" collapsed="false"/>
    <row r="27374" customFormat="false" ht="15" hidden="false" customHeight="true" outlineLevel="0" collapsed="false"/>
    <row r="27375" customFormat="false" ht="15" hidden="false" customHeight="true" outlineLevel="0" collapsed="false"/>
    <row r="27376" customFormat="false" ht="15" hidden="false" customHeight="true" outlineLevel="0" collapsed="false"/>
    <row r="27377" customFormat="false" ht="15" hidden="false" customHeight="true" outlineLevel="0" collapsed="false"/>
    <row r="27378" customFormat="false" ht="15" hidden="false" customHeight="true" outlineLevel="0" collapsed="false"/>
    <row r="27379" customFormat="false" ht="15" hidden="false" customHeight="true" outlineLevel="0" collapsed="false"/>
    <row r="27380" customFormat="false" ht="15" hidden="false" customHeight="true" outlineLevel="0" collapsed="false"/>
    <row r="27381" customFormat="false" ht="15" hidden="false" customHeight="true" outlineLevel="0" collapsed="false"/>
    <row r="27382" customFormat="false" ht="15" hidden="false" customHeight="true" outlineLevel="0" collapsed="false"/>
    <row r="27383" customFormat="false" ht="15" hidden="false" customHeight="true" outlineLevel="0" collapsed="false"/>
    <row r="27384" customFormat="false" ht="15" hidden="false" customHeight="true" outlineLevel="0" collapsed="false"/>
    <row r="27385" customFormat="false" ht="15" hidden="false" customHeight="true" outlineLevel="0" collapsed="false"/>
    <row r="27386" customFormat="false" ht="15" hidden="false" customHeight="true" outlineLevel="0" collapsed="false"/>
    <row r="27387" customFormat="false" ht="15" hidden="false" customHeight="true" outlineLevel="0" collapsed="false"/>
    <row r="27388" customFormat="false" ht="15" hidden="false" customHeight="true" outlineLevel="0" collapsed="false"/>
    <row r="27389" customFormat="false" ht="15" hidden="false" customHeight="true" outlineLevel="0" collapsed="false"/>
    <row r="27390" customFormat="false" ht="15" hidden="false" customHeight="true" outlineLevel="0" collapsed="false"/>
    <row r="27391" customFormat="false" ht="15" hidden="false" customHeight="true" outlineLevel="0" collapsed="false"/>
    <row r="27392" customFormat="false" ht="15" hidden="false" customHeight="true" outlineLevel="0" collapsed="false"/>
    <row r="27393" customFormat="false" ht="15" hidden="false" customHeight="true" outlineLevel="0" collapsed="false"/>
    <row r="27394" customFormat="false" ht="15" hidden="false" customHeight="true" outlineLevel="0" collapsed="false"/>
    <row r="27395" customFormat="false" ht="15" hidden="false" customHeight="true" outlineLevel="0" collapsed="false"/>
    <row r="27396" customFormat="false" ht="15" hidden="false" customHeight="true" outlineLevel="0" collapsed="false"/>
    <row r="27397" customFormat="false" ht="15" hidden="false" customHeight="true" outlineLevel="0" collapsed="false"/>
    <row r="27398" customFormat="false" ht="15" hidden="false" customHeight="true" outlineLevel="0" collapsed="false"/>
    <row r="27399" customFormat="false" ht="15" hidden="false" customHeight="true" outlineLevel="0" collapsed="false"/>
    <row r="27400" customFormat="false" ht="15" hidden="false" customHeight="true" outlineLevel="0" collapsed="false"/>
    <row r="27401" customFormat="false" ht="15" hidden="false" customHeight="true" outlineLevel="0" collapsed="false"/>
    <row r="27402" customFormat="false" ht="15" hidden="false" customHeight="true" outlineLevel="0" collapsed="false"/>
    <row r="27403" customFormat="false" ht="15" hidden="false" customHeight="true" outlineLevel="0" collapsed="false"/>
    <row r="27404" customFormat="false" ht="15" hidden="false" customHeight="true" outlineLevel="0" collapsed="false"/>
    <row r="27405" customFormat="false" ht="15" hidden="false" customHeight="true" outlineLevel="0" collapsed="false"/>
    <row r="27406" customFormat="false" ht="15" hidden="false" customHeight="true" outlineLevel="0" collapsed="false"/>
    <row r="27407" customFormat="false" ht="15" hidden="false" customHeight="true" outlineLevel="0" collapsed="false"/>
    <row r="27408" customFormat="false" ht="15" hidden="false" customHeight="true" outlineLevel="0" collapsed="false"/>
    <row r="27409" customFormat="false" ht="15" hidden="false" customHeight="true" outlineLevel="0" collapsed="false"/>
    <row r="27410" customFormat="false" ht="15" hidden="false" customHeight="true" outlineLevel="0" collapsed="false"/>
    <row r="27411" customFormat="false" ht="15" hidden="false" customHeight="true" outlineLevel="0" collapsed="false"/>
    <row r="27412" customFormat="false" ht="15" hidden="false" customHeight="true" outlineLevel="0" collapsed="false"/>
    <row r="27413" customFormat="false" ht="15" hidden="false" customHeight="true" outlineLevel="0" collapsed="false"/>
    <row r="27414" customFormat="false" ht="15" hidden="false" customHeight="true" outlineLevel="0" collapsed="false"/>
    <row r="27415" customFormat="false" ht="15" hidden="false" customHeight="true" outlineLevel="0" collapsed="false"/>
    <row r="27416" customFormat="false" ht="15" hidden="false" customHeight="true" outlineLevel="0" collapsed="false"/>
    <row r="27417" customFormat="false" ht="15" hidden="false" customHeight="true" outlineLevel="0" collapsed="false"/>
    <row r="27418" customFormat="false" ht="15" hidden="false" customHeight="true" outlineLevel="0" collapsed="false"/>
    <row r="27419" customFormat="false" ht="15" hidden="false" customHeight="true" outlineLevel="0" collapsed="false"/>
    <row r="27420" customFormat="false" ht="15" hidden="false" customHeight="true" outlineLevel="0" collapsed="false"/>
    <row r="27421" customFormat="false" ht="15" hidden="false" customHeight="true" outlineLevel="0" collapsed="false"/>
    <row r="27422" customFormat="false" ht="15" hidden="false" customHeight="true" outlineLevel="0" collapsed="false"/>
    <row r="27423" customFormat="false" ht="15" hidden="false" customHeight="true" outlineLevel="0" collapsed="false"/>
    <row r="27424" customFormat="false" ht="15" hidden="false" customHeight="true" outlineLevel="0" collapsed="false"/>
    <row r="27425" customFormat="false" ht="15" hidden="false" customHeight="true" outlineLevel="0" collapsed="false"/>
    <row r="27426" customFormat="false" ht="15" hidden="false" customHeight="true" outlineLevel="0" collapsed="false"/>
    <row r="27427" customFormat="false" ht="15" hidden="false" customHeight="true" outlineLevel="0" collapsed="false"/>
    <row r="27428" customFormat="false" ht="15" hidden="false" customHeight="true" outlineLevel="0" collapsed="false"/>
    <row r="27429" customFormat="false" ht="15" hidden="false" customHeight="true" outlineLevel="0" collapsed="false"/>
    <row r="27430" customFormat="false" ht="15" hidden="false" customHeight="true" outlineLevel="0" collapsed="false"/>
    <row r="27431" customFormat="false" ht="15" hidden="false" customHeight="true" outlineLevel="0" collapsed="false"/>
    <row r="27432" customFormat="false" ht="15" hidden="false" customHeight="true" outlineLevel="0" collapsed="false"/>
    <row r="27433" customFormat="false" ht="15" hidden="false" customHeight="true" outlineLevel="0" collapsed="false"/>
    <row r="27434" customFormat="false" ht="15" hidden="false" customHeight="true" outlineLevel="0" collapsed="false"/>
    <row r="27435" customFormat="false" ht="15" hidden="false" customHeight="true" outlineLevel="0" collapsed="false"/>
    <row r="27436" customFormat="false" ht="15" hidden="false" customHeight="true" outlineLevel="0" collapsed="false"/>
    <row r="27437" customFormat="false" ht="15" hidden="false" customHeight="true" outlineLevel="0" collapsed="false"/>
    <row r="27438" customFormat="false" ht="15" hidden="false" customHeight="true" outlineLevel="0" collapsed="false"/>
    <row r="27439" customFormat="false" ht="15" hidden="false" customHeight="true" outlineLevel="0" collapsed="false"/>
    <row r="27440" customFormat="false" ht="15" hidden="false" customHeight="true" outlineLevel="0" collapsed="false"/>
    <row r="27441" customFormat="false" ht="15" hidden="false" customHeight="true" outlineLevel="0" collapsed="false"/>
    <row r="27442" customFormat="false" ht="15" hidden="false" customHeight="true" outlineLevel="0" collapsed="false"/>
    <row r="27443" customFormat="false" ht="15" hidden="false" customHeight="true" outlineLevel="0" collapsed="false"/>
    <row r="27444" customFormat="false" ht="15" hidden="false" customHeight="true" outlineLevel="0" collapsed="false"/>
    <row r="27445" customFormat="false" ht="15" hidden="false" customHeight="true" outlineLevel="0" collapsed="false"/>
    <row r="27446" customFormat="false" ht="15" hidden="false" customHeight="true" outlineLevel="0" collapsed="false"/>
    <row r="27447" customFormat="false" ht="15" hidden="false" customHeight="true" outlineLevel="0" collapsed="false"/>
    <row r="27448" customFormat="false" ht="15" hidden="false" customHeight="true" outlineLevel="0" collapsed="false"/>
    <row r="27449" customFormat="false" ht="15" hidden="false" customHeight="true" outlineLevel="0" collapsed="false"/>
    <row r="27450" customFormat="false" ht="15" hidden="false" customHeight="true" outlineLevel="0" collapsed="false"/>
    <row r="27451" customFormat="false" ht="15" hidden="false" customHeight="true" outlineLevel="0" collapsed="false"/>
    <row r="27452" customFormat="false" ht="15" hidden="false" customHeight="true" outlineLevel="0" collapsed="false"/>
    <row r="27453" customFormat="false" ht="15" hidden="false" customHeight="true" outlineLevel="0" collapsed="false"/>
    <row r="27454" customFormat="false" ht="15" hidden="false" customHeight="true" outlineLevel="0" collapsed="false"/>
    <row r="27455" customFormat="false" ht="15" hidden="false" customHeight="true" outlineLevel="0" collapsed="false"/>
    <row r="27456" customFormat="false" ht="15" hidden="false" customHeight="true" outlineLevel="0" collapsed="false"/>
    <row r="27457" customFormat="false" ht="15" hidden="false" customHeight="true" outlineLevel="0" collapsed="false"/>
    <row r="27458" customFormat="false" ht="15" hidden="false" customHeight="true" outlineLevel="0" collapsed="false"/>
    <row r="27459" customFormat="false" ht="15" hidden="false" customHeight="true" outlineLevel="0" collapsed="false"/>
    <row r="27460" customFormat="false" ht="15" hidden="false" customHeight="true" outlineLevel="0" collapsed="false"/>
    <row r="27461" customFormat="false" ht="15" hidden="false" customHeight="true" outlineLevel="0" collapsed="false"/>
    <row r="27462" customFormat="false" ht="15" hidden="false" customHeight="true" outlineLevel="0" collapsed="false"/>
    <row r="27463" customFormat="false" ht="15" hidden="false" customHeight="true" outlineLevel="0" collapsed="false"/>
    <row r="27464" customFormat="false" ht="15" hidden="false" customHeight="true" outlineLevel="0" collapsed="false"/>
    <row r="27465" customFormat="false" ht="15" hidden="false" customHeight="true" outlineLevel="0" collapsed="false"/>
    <row r="27466" customFormat="false" ht="15" hidden="false" customHeight="true" outlineLevel="0" collapsed="false"/>
    <row r="27467" customFormat="false" ht="15" hidden="false" customHeight="true" outlineLevel="0" collapsed="false"/>
    <row r="27468" customFormat="false" ht="15" hidden="false" customHeight="true" outlineLevel="0" collapsed="false"/>
    <row r="27469" customFormat="false" ht="15" hidden="false" customHeight="true" outlineLevel="0" collapsed="false"/>
    <row r="27470" customFormat="false" ht="15" hidden="false" customHeight="true" outlineLevel="0" collapsed="false"/>
    <row r="27471" customFormat="false" ht="15" hidden="false" customHeight="true" outlineLevel="0" collapsed="false"/>
    <row r="27472" customFormat="false" ht="15" hidden="false" customHeight="true" outlineLevel="0" collapsed="false"/>
    <row r="27473" customFormat="false" ht="15" hidden="false" customHeight="true" outlineLevel="0" collapsed="false"/>
    <row r="27474" customFormat="false" ht="15" hidden="false" customHeight="true" outlineLevel="0" collapsed="false"/>
    <row r="27475" customFormat="false" ht="15" hidden="false" customHeight="true" outlineLevel="0" collapsed="false"/>
    <row r="27476" customFormat="false" ht="15" hidden="false" customHeight="true" outlineLevel="0" collapsed="false"/>
    <row r="27477" customFormat="false" ht="15" hidden="false" customHeight="true" outlineLevel="0" collapsed="false"/>
    <row r="27478" customFormat="false" ht="15" hidden="false" customHeight="true" outlineLevel="0" collapsed="false"/>
    <row r="27479" customFormat="false" ht="15" hidden="false" customHeight="true" outlineLevel="0" collapsed="false"/>
    <row r="27480" customFormat="false" ht="15" hidden="false" customHeight="true" outlineLevel="0" collapsed="false"/>
    <row r="27481" customFormat="false" ht="15" hidden="false" customHeight="true" outlineLevel="0" collapsed="false"/>
    <row r="27482" customFormat="false" ht="15" hidden="false" customHeight="true" outlineLevel="0" collapsed="false"/>
    <row r="27483" customFormat="false" ht="15" hidden="false" customHeight="true" outlineLevel="0" collapsed="false"/>
    <row r="27484" customFormat="false" ht="15" hidden="false" customHeight="true" outlineLevel="0" collapsed="false"/>
    <row r="27485" customFormat="false" ht="15" hidden="false" customHeight="true" outlineLevel="0" collapsed="false"/>
    <row r="27486" customFormat="false" ht="15" hidden="false" customHeight="true" outlineLevel="0" collapsed="false"/>
    <row r="27487" customFormat="false" ht="15" hidden="false" customHeight="true" outlineLevel="0" collapsed="false"/>
    <row r="27488" customFormat="false" ht="15" hidden="false" customHeight="true" outlineLevel="0" collapsed="false"/>
    <row r="27489" customFormat="false" ht="15" hidden="false" customHeight="true" outlineLevel="0" collapsed="false"/>
    <row r="27490" customFormat="false" ht="15" hidden="false" customHeight="true" outlineLevel="0" collapsed="false"/>
    <row r="27491" customFormat="false" ht="15" hidden="false" customHeight="true" outlineLevel="0" collapsed="false"/>
    <row r="27492" customFormat="false" ht="15" hidden="false" customHeight="true" outlineLevel="0" collapsed="false"/>
    <row r="27493" customFormat="false" ht="15" hidden="false" customHeight="true" outlineLevel="0" collapsed="false"/>
    <row r="27494" customFormat="false" ht="15" hidden="false" customHeight="true" outlineLevel="0" collapsed="false"/>
    <row r="27495" customFormat="false" ht="15" hidden="false" customHeight="true" outlineLevel="0" collapsed="false"/>
    <row r="27496" customFormat="false" ht="15" hidden="false" customHeight="true" outlineLevel="0" collapsed="false"/>
    <row r="27497" customFormat="false" ht="15" hidden="false" customHeight="true" outlineLevel="0" collapsed="false"/>
    <row r="27498" customFormat="false" ht="15" hidden="false" customHeight="true" outlineLevel="0" collapsed="false"/>
    <row r="27499" customFormat="false" ht="15" hidden="false" customHeight="true" outlineLevel="0" collapsed="false"/>
    <row r="27500" customFormat="false" ht="15" hidden="false" customHeight="true" outlineLevel="0" collapsed="false"/>
    <row r="27501" customFormat="false" ht="15" hidden="false" customHeight="true" outlineLevel="0" collapsed="false"/>
    <row r="27502" customFormat="false" ht="15" hidden="false" customHeight="true" outlineLevel="0" collapsed="false"/>
    <row r="27503" customFormat="false" ht="15" hidden="false" customHeight="true" outlineLevel="0" collapsed="false"/>
    <row r="27504" customFormat="false" ht="15" hidden="false" customHeight="true" outlineLevel="0" collapsed="false"/>
    <row r="27505" customFormat="false" ht="15" hidden="false" customHeight="true" outlineLevel="0" collapsed="false"/>
    <row r="27506" customFormat="false" ht="15" hidden="false" customHeight="true" outlineLevel="0" collapsed="false"/>
    <row r="27507" customFormat="false" ht="15" hidden="false" customHeight="true" outlineLevel="0" collapsed="false"/>
    <row r="27508" customFormat="false" ht="15" hidden="false" customHeight="true" outlineLevel="0" collapsed="false"/>
    <row r="27509" customFormat="false" ht="15" hidden="false" customHeight="true" outlineLevel="0" collapsed="false"/>
    <row r="27510" customFormat="false" ht="15" hidden="false" customHeight="true" outlineLevel="0" collapsed="false"/>
    <row r="27511" customFormat="false" ht="15" hidden="false" customHeight="true" outlineLevel="0" collapsed="false"/>
    <row r="27512" customFormat="false" ht="15" hidden="false" customHeight="true" outlineLevel="0" collapsed="false"/>
    <row r="27513" customFormat="false" ht="15" hidden="false" customHeight="true" outlineLevel="0" collapsed="false"/>
    <row r="27514" customFormat="false" ht="15" hidden="false" customHeight="true" outlineLevel="0" collapsed="false"/>
    <row r="27515" customFormat="false" ht="15" hidden="false" customHeight="true" outlineLevel="0" collapsed="false"/>
    <row r="27516" customFormat="false" ht="15" hidden="false" customHeight="true" outlineLevel="0" collapsed="false"/>
    <row r="27517" customFormat="false" ht="15" hidden="false" customHeight="true" outlineLevel="0" collapsed="false"/>
    <row r="27518" customFormat="false" ht="15" hidden="false" customHeight="true" outlineLevel="0" collapsed="false"/>
    <row r="27519" customFormat="false" ht="15" hidden="false" customHeight="true" outlineLevel="0" collapsed="false"/>
    <row r="27520" customFormat="false" ht="15" hidden="false" customHeight="true" outlineLevel="0" collapsed="false"/>
    <row r="27521" customFormat="false" ht="15" hidden="false" customHeight="true" outlineLevel="0" collapsed="false"/>
    <row r="27522" customFormat="false" ht="15" hidden="false" customHeight="true" outlineLevel="0" collapsed="false"/>
    <row r="27523" customFormat="false" ht="15" hidden="false" customHeight="true" outlineLevel="0" collapsed="false"/>
    <row r="27524" customFormat="false" ht="15" hidden="false" customHeight="true" outlineLevel="0" collapsed="false"/>
    <row r="27525" customFormat="false" ht="15" hidden="false" customHeight="true" outlineLevel="0" collapsed="false"/>
    <row r="27526" customFormat="false" ht="15" hidden="false" customHeight="true" outlineLevel="0" collapsed="false"/>
    <row r="27527" customFormat="false" ht="15" hidden="false" customHeight="true" outlineLevel="0" collapsed="false"/>
    <row r="27528" customFormat="false" ht="15" hidden="false" customHeight="true" outlineLevel="0" collapsed="false"/>
    <row r="27529" customFormat="false" ht="15" hidden="false" customHeight="true" outlineLevel="0" collapsed="false"/>
    <row r="27530" customFormat="false" ht="15" hidden="false" customHeight="true" outlineLevel="0" collapsed="false"/>
    <row r="27531" customFormat="false" ht="15" hidden="false" customHeight="true" outlineLevel="0" collapsed="false"/>
    <row r="27532" customFormat="false" ht="15" hidden="false" customHeight="true" outlineLevel="0" collapsed="false"/>
    <row r="27533" customFormat="false" ht="15" hidden="false" customHeight="true" outlineLevel="0" collapsed="false"/>
    <row r="27534" customFormat="false" ht="15" hidden="false" customHeight="true" outlineLevel="0" collapsed="false"/>
    <row r="27535" customFormat="false" ht="15" hidden="false" customHeight="true" outlineLevel="0" collapsed="false"/>
    <row r="27536" customFormat="false" ht="15" hidden="false" customHeight="true" outlineLevel="0" collapsed="false"/>
    <row r="27537" customFormat="false" ht="15" hidden="false" customHeight="true" outlineLevel="0" collapsed="false"/>
    <row r="27538" customFormat="false" ht="15" hidden="false" customHeight="true" outlineLevel="0" collapsed="false"/>
    <row r="27539" customFormat="false" ht="15" hidden="false" customHeight="true" outlineLevel="0" collapsed="false"/>
    <row r="27540" customFormat="false" ht="15" hidden="false" customHeight="true" outlineLevel="0" collapsed="false"/>
    <row r="27541" customFormat="false" ht="15" hidden="false" customHeight="true" outlineLevel="0" collapsed="false"/>
    <row r="27542" customFormat="false" ht="15" hidden="false" customHeight="true" outlineLevel="0" collapsed="false"/>
    <row r="27543" customFormat="false" ht="15" hidden="false" customHeight="true" outlineLevel="0" collapsed="false"/>
    <row r="27544" customFormat="false" ht="15" hidden="false" customHeight="true" outlineLevel="0" collapsed="false"/>
    <row r="27545" customFormat="false" ht="15" hidden="false" customHeight="true" outlineLevel="0" collapsed="false"/>
    <row r="27546" customFormat="false" ht="15" hidden="false" customHeight="true" outlineLevel="0" collapsed="false"/>
    <row r="27547" customFormat="false" ht="15" hidden="false" customHeight="true" outlineLevel="0" collapsed="false"/>
    <row r="27548" customFormat="false" ht="15" hidden="false" customHeight="true" outlineLevel="0" collapsed="false"/>
    <row r="27549" customFormat="false" ht="15" hidden="false" customHeight="true" outlineLevel="0" collapsed="false"/>
    <row r="27550" customFormat="false" ht="15" hidden="false" customHeight="true" outlineLevel="0" collapsed="false"/>
    <row r="27551" customFormat="false" ht="15" hidden="false" customHeight="true" outlineLevel="0" collapsed="false"/>
    <row r="27552" customFormat="false" ht="15" hidden="false" customHeight="true" outlineLevel="0" collapsed="false"/>
    <row r="27553" customFormat="false" ht="15" hidden="false" customHeight="true" outlineLevel="0" collapsed="false"/>
    <row r="27554" customFormat="false" ht="15" hidden="false" customHeight="true" outlineLevel="0" collapsed="false"/>
    <row r="27555" customFormat="false" ht="15" hidden="false" customHeight="true" outlineLevel="0" collapsed="false"/>
    <row r="27556" customFormat="false" ht="15" hidden="false" customHeight="true" outlineLevel="0" collapsed="false"/>
    <row r="27557" customFormat="false" ht="15" hidden="false" customHeight="true" outlineLevel="0" collapsed="false"/>
    <row r="27558" customFormat="false" ht="15" hidden="false" customHeight="true" outlineLevel="0" collapsed="false"/>
    <row r="27559" customFormat="false" ht="15" hidden="false" customHeight="true" outlineLevel="0" collapsed="false"/>
    <row r="27560" customFormat="false" ht="15" hidden="false" customHeight="true" outlineLevel="0" collapsed="false"/>
    <row r="27561" customFormat="false" ht="15" hidden="false" customHeight="true" outlineLevel="0" collapsed="false"/>
    <row r="27562" customFormat="false" ht="15" hidden="false" customHeight="true" outlineLevel="0" collapsed="false"/>
    <row r="27563" customFormat="false" ht="15" hidden="false" customHeight="true" outlineLevel="0" collapsed="false"/>
    <row r="27564" customFormat="false" ht="15" hidden="false" customHeight="true" outlineLevel="0" collapsed="false"/>
    <row r="27565" customFormat="false" ht="15" hidden="false" customHeight="true" outlineLevel="0" collapsed="false"/>
    <row r="27566" customFormat="false" ht="15" hidden="false" customHeight="true" outlineLevel="0" collapsed="false"/>
    <row r="27567" customFormat="false" ht="15" hidden="false" customHeight="true" outlineLevel="0" collapsed="false"/>
    <row r="27568" customFormat="false" ht="15" hidden="false" customHeight="true" outlineLevel="0" collapsed="false"/>
    <row r="27569" customFormat="false" ht="15" hidden="false" customHeight="true" outlineLevel="0" collapsed="false"/>
    <row r="27570" customFormat="false" ht="15" hidden="false" customHeight="true" outlineLevel="0" collapsed="false"/>
    <row r="27571" customFormat="false" ht="15" hidden="false" customHeight="true" outlineLevel="0" collapsed="false"/>
    <row r="27572" customFormat="false" ht="15" hidden="false" customHeight="true" outlineLevel="0" collapsed="false"/>
    <row r="27573" customFormat="false" ht="15" hidden="false" customHeight="true" outlineLevel="0" collapsed="false"/>
    <row r="27574" customFormat="false" ht="15" hidden="false" customHeight="true" outlineLevel="0" collapsed="false"/>
    <row r="27575" customFormat="false" ht="15" hidden="false" customHeight="true" outlineLevel="0" collapsed="false"/>
    <row r="27576" customFormat="false" ht="15" hidden="false" customHeight="true" outlineLevel="0" collapsed="false"/>
    <row r="27577" customFormat="false" ht="15" hidden="false" customHeight="true" outlineLevel="0" collapsed="false"/>
    <row r="27578" customFormat="false" ht="15" hidden="false" customHeight="true" outlineLevel="0" collapsed="false"/>
    <row r="27579" customFormat="false" ht="15" hidden="false" customHeight="true" outlineLevel="0" collapsed="false"/>
    <row r="27580" customFormat="false" ht="15" hidden="false" customHeight="true" outlineLevel="0" collapsed="false"/>
    <row r="27581" customFormat="false" ht="15" hidden="false" customHeight="true" outlineLevel="0" collapsed="false"/>
    <row r="27582" customFormat="false" ht="15" hidden="false" customHeight="true" outlineLevel="0" collapsed="false"/>
    <row r="27583" customFormat="false" ht="15" hidden="false" customHeight="true" outlineLevel="0" collapsed="false"/>
    <row r="27584" customFormat="false" ht="15" hidden="false" customHeight="true" outlineLevel="0" collapsed="false"/>
    <row r="27585" customFormat="false" ht="15" hidden="false" customHeight="true" outlineLevel="0" collapsed="false"/>
    <row r="27586" customFormat="false" ht="15" hidden="false" customHeight="true" outlineLevel="0" collapsed="false"/>
    <row r="27587" customFormat="false" ht="15" hidden="false" customHeight="true" outlineLevel="0" collapsed="false"/>
    <row r="27588" customFormat="false" ht="15" hidden="false" customHeight="true" outlineLevel="0" collapsed="false"/>
    <row r="27589" customFormat="false" ht="15" hidden="false" customHeight="true" outlineLevel="0" collapsed="false"/>
    <row r="27590" customFormat="false" ht="15" hidden="false" customHeight="true" outlineLevel="0" collapsed="false"/>
    <row r="27591" customFormat="false" ht="15" hidden="false" customHeight="true" outlineLevel="0" collapsed="false"/>
    <row r="27592" customFormat="false" ht="15" hidden="false" customHeight="true" outlineLevel="0" collapsed="false"/>
    <row r="27593" customFormat="false" ht="15" hidden="false" customHeight="true" outlineLevel="0" collapsed="false"/>
    <row r="27594" customFormat="false" ht="15" hidden="false" customHeight="true" outlineLevel="0" collapsed="false"/>
    <row r="27595" customFormat="false" ht="15" hidden="false" customHeight="true" outlineLevel="0" collapsed="false"/>
    <row r="27596" customFormat="false" ht="15" hidden="false" customHeight="true" outlineLevel="0" collapsed="false"/>
    <row r="27597" customFormat="false" ht="15" hidden="false" customHeight="true" outlineLevel="0" collapsed="false"/>
    <row r="27598" customFormat="false" ht="15" hidden="false" customHeight="true" outlineLevel="0" collapsed="false"/>
    <row r="27599" customFormat="false" ht="15" hidden="false" customHeight="true" outlineLevel="0" collapsed="false"/>
    <row r="27600" customFormat="false" ht="15" hidden="false" customHeight="true" outlineLevel="0" collapsed="false"/>
    <row r="27601" customFormat="false" ht="15" hidden="false" customHeight="true" outlineLevel="0" collapsed="false"/>
    <row r="27602" customFormat="false" ht="15" hidden="false" customHeight="true" outlineLevel="0" collapsed="false"/>
    <row r="27603" customFormat="false" ht="15" hidden="false" customHeight="true" outlineLevel="0" collapsed="false"/>
    <row r="27604" customFormat="false" ht="15" hidden="false" customHeight="true" outlineLevel="0" collapsed="false"/>
    <row r="27605" customFormat="false" ht="15" hidden="false" customHeight="true" outlineLevel="0" collapsed="false"/>
    <row r="27606" customFormat="false" ht="15" hidden="false" customHeight="true" outlineLevel="0" collapsed="false"/>
    <row r="27607" customFormat="false" ht="15" hidden="false" customHeight="true" outlineLevel="0" collapsed="false"/>
    <row r="27608" customFormat="false" ht="15" hidden="false" customHeight="true" outlineLevel="0" collapsed="false"/>
    <row r="27609" customFormat="false" ht="15" hidden="false" customHeight="true" outlineLevel="0" collapsed="false"/>
    <row r="27610" customFormat="false" ht="15" hidden="false" customHeight="true" outlineLevel="0" collapsed="false"/>
    <row r="27611" customFormat="false" ht="15" hidden="false" customHeight="true" outlineLevel="0" collapsed="false"/>
    <row r="27612" customFormat="false" ht="15" hidden="false" customHeight="true" outlineLevel="0" collapsed="false"/>
    <row r="27613" customFormat="false" ht="15" hidden="false" customHeight="true" outlineLevel="0" collapsed="false"/>
    <row r="27614" customFormat="false" ht="15" hidden="false" customHeight="true" outlineLevel="0" collapsed="false"/>
    <row r="27615" customFormat="false" ht="15" hidden="false" customHeight="true" outlineLevel="0" collapsed="false"/>
    <row r="27616" customFormat="false" ht="15" hidden="false" customHeight="true" outlineLevel="0" collapsed="false"/>
    <row r="27617" customFormat="false" ht="15" hidden="false" customHeight="true" outlineLevel="0" collapsed="false"/>
    <row r="27618" customFormat="false" ht="15" hidden="false" customHeight="true" outlineLevel="0" collapsed="false"/>
    <row r="27619" customFormat="false" ht="15" hidden="false" customHeight="true" outlineLevel="0" collapsed="false"/>
    <row r="27620" customFormat="false" ht="15" hidden="false" customHeight="true" outlineLevel="0" collapsed="false"/>
    <row r="27621" customFormat="false" ht="15" hidden="false" customHeight="true" outlineLevel="0" collapsed="false"/>
    <row r="27622" customFormat="false" ht="15" hidden="false" customHeight="true" outlineLevel="0" collapsed="false"/>
    <row r="27623" customFormat="false" ht="15" hidden="false" customHeight="true" outlineLevel="0" collapsed="false"/>
    <row r="27624" customFormat="false" ht="15" hidden="false" customHeight="true" outlineLevel="0" collapsed="false"/>
    <row r="27625" customFormat="false" ht="15" hidden="false" customHeight="true" outlineLevel="0" collapsed="false"/>
    <row r="27626" customFormat="false" ht="15" hidden="false" customHeight="true" outlineLevel="0" collapsed="false"/>
    <row r="27627" customFormat="false" ht="15" hidden="false" customHeight="true" outlineLevel="0" collapsed="false"/>
    <row r="27628" customFormat="false" ht="15" hidden="false" customHeight="true" outlineLevel="0" collapsed="false"/>
    <row r="27629" customFormat="false" ht="15" hidden="false" customHeight="true" outlineLevel="0" collapsed="false"/>
    <row r="27630" customFormat="false" ht="15" hidden="false" customHeight="true" outlineLevel="0" collapsed="false"/>
    <row r="27631" customFormat="false" ht="15" hidden="false" customHeight="true" outlineLevel="0" collapsed="false"/>
    <row r="27632" customFormat="false" ht="15" hidden="false" customHeight="true" outlineLevel="0" collapsed="false"/>
    <row r="27633" customFormat="false" ht="15" hidden="false" customHeight="true" outlineLevel="0" collapsed="false"/>
    <row r="27634" customFormat="false" ht="15" hidden="false" customHeight="true" outlineLevel="0" collapsed="false"/>
    <row r="27635" customFormat="false" ht="15" hidden="false" customHeight="true" outlineLevel="0" collapsed="false"/>
    <row r="27636" customFormat="false" ht="15" hidden="false" customHeight="true" outlineLevel="0" collapsed="false"/>
    <row r="27637" customFormat="false" ht="15" hidden="false" customHeight="true" outlineLevel="0" collapsed="false"/>
    <row r="27638" customFormat="false" ht="15" hidden="false" customHeight="true" outlineLevel="0" collapsed="false"/>
    <row r="27639" customFormat="false" ht="15" hidden="false" customHeight="true" outlineLevel="0" collapsed="false"/>
    <row r="27640" customFormat="false" ht="15" hidden="false" customHeight="true" outlineLevel="0" collapsed="false"/>
    <row r="27641" customFormat="false" ht="15" hidden="false" customHeight="true" outlineLevel="0" collapsed="false"/>
    <row r="27642" customFormat="false" ht="15" hidden="false" customHeight="true" outlineLevel="0" collapsed="false"/>
    <row r="27643" customFormat="false" ht="15" hidden="false" customHeight="true" outlineLevel="0" collapsed="false"/>
    <row r="27644" customFormat="false" ht="15" hidden="false" customHeight="true" outlineLevel="0" collapsed="false"/>
    <row r="27645" customFormat="false" ht="15" hidden="false" customHeight="true" outlineLevel="0" collapsed="false"/>
    <row r="27646" customFormat="false" ht="15" hidden="false" customHeight="true" outlineLevel="0" collapsed="false"/>
    <row r="27647" customFormat="false" ht="15" hidden="false" customHeight="true" outlineLevel="0" collapsed="false"/>
    <row r="27648" customFormat="false" ht="15" hidden="false" customHeight="true" outlineLevel="0" collapsed="false"/>
    <row r="27649" customFormat="false" ht="15" hidden="false" customHeight="true" outlineLevel="0" collapsed="false"/>
    <row r="27650" customFormat="false" ht="15" hidden="false" customHeight="true" outlineLevel="0" collapsed="false"/>
    <row r="27651" customFormat="false" ht="15" hidden="false" customHeight="true" outlineLevel="0" collapsed="false"/>
    <row r="27652" customFormat="false" ht="15" hidden="false" customHeight="true" outlineLevel="0" collapsed="false"/>
    <row r="27653" customFormat="false" ht="15" hidden="false" customHeight="true" outlineLevel="0" collapsed="false"/>
    <row r="27654" customFormat="false" ht="15" hidden="false" customHeight="true" outlineLevel="0" collapsed="false"/>
    <row r="27655" customFormat="false" ht="15" hidden="false" customHeight="true" outlineLevel="0" collapsed="false"/>
    <row r="27656" customFormat="false" ht="15" hidden="false" customHeight="true" outlineLevel="0" collapsed="false"/>
    <row r="27657" customFormat="false" ht="15" hidden="false" customHeight="true" outlineLevel="0" collapsed="false"/>
    <row r="27658" customFormat="false" ht="15" hidden="false" customHeight="true" outlineLevel="0" collapsed="false"/>
    <row r="27659" customFormat="false" ht="15" hidden="false" customHeight="true" outlineLevel="0" collapsed="false"/>
    <row r="27660" customFormat="false" ht="15" hidden="false" customHeight="true" outlineLevel="0" collapsed="false"/>
    <row r="27661" customFormat="false" ht="15" hidden="false" customHeight="true" outlineLevel="0" collapsed="false"/>
    <row r="27662" customFormat="false" ht="15" hidden="false" customHeight="true" outlineLevel="0" collapsed="false"/>
    <row r="27663" customFormat="false" ht="15" hidden="false" customHeight="true" outlineLevel="0" collapsed="false"/>
    <row r="27664" customFormat="false" ht="15" hidden="false" customHeight="true" outlineLevel="0" collapsed="false"/>
    <row r="27665" customFormat="false" ht="15" hidden="false" customHeight="true" outlineLevel="0" collapsed="false"/>
    <row r="27666" customFormat="false" ht="15" hidden="false" customHeight="true" outlineLevel="0" collapsed="false"/>
    <row r="27667" customFormat="false" ht="15" hidden="false" customHeight="true" outlineLevel="0" collapsed="false"/>
    <row r="27668" customFormat="false" ht="15" hidden="false" customHeight="true" outlineLevel="0" collapsed="false"/>
    <row r="27669" customFormat="false" ht="15" hidden="false" customHeight="true" outlineLevel="0" collapsed="false"/>
    <row r="27670" customFormat="false" ht="15" hidden="false" customHeight="true" outlineLevel="0" collapsed="false"/>
    <row r="27671" customFormat="false" ht="15" hidden="false" customHeight="true" outlineLevel="0" collapsed="false"/>
    <row r="27672" customFormat="false" ht="15" hidden="false" customHeight="true" outlineLevel="0" collapsed="false"/>
    <row r="27673" customFormat="false" ht="15" hidden="false" customHeight="true" outlineLevel="0" collapsed="false"/>
    <row r="27674" customFormat="false" ht="15" hidden="false" customHeight="true" outlineLevel="0" collapsed="false"/>
    <row r="27675" customFormat="false" ht="15" hidden="false" customHeight="true" outlineLevel="0" collapsed="false"/>
    <row r="27676" customFormat="false" ht="15" hidden="false" customHeight="true" outlineLevel="0" collapsed="false"/>
    <row r="27677" customFormat="false" ht="15" hidden="false" customHeight="true" outlineLevel="0" collapsed="false"/>
    <row r="27678" customFormat="false" ht="15" hidden="false" customHeight="true" outlineLevel="0" collapsed="false"/>
    <row r="27679" customFormat="false" ht="15" hidden="false" customHeight="true" outlineLevel="0" collapsed="false"/>
    <row r="27680" customFormat="false" ht="15" hidden="false" customHeight="true" outlineLevel="0" collapsed="false"/>
    <row r="27681" customFormat="false" ht="15" hidden="false" customHeight="true" outlineLevel="0" collapsed="false"/>
    <row r="27682" customFormat="false" ht="15" hidden="false" customHeight="true" outlineLevel="0" collapsed="false"/>
    <row r="27683" customFormat="false" ht="15" hidden="false" customHeight="true" outlineLevel="0" collapsed="false"/>
    <row r="27684" customFormat="false" ht="15" hidden="false" customHeight="true" outlineLevel="0" collapsed="false"/>
    <row r="27685" customFormat="false" ht="15" hidden="false" customHeight="true" outlineLevel="0" collapsed="false"/>
    <row r="27686" customFormat="false" ht="15" hidden="false" customHeight="true" outlineLevel="0" collapsed="false"/>
    <row r="27687" customFormat="false" ht="15" hidden="false" customHeight="true" outlineLevel="0" collapsed="false"/>
    <row r="27688" customFormat="false" ht="15" hidden="false" customHeight="true" outlineLevel="0" collapsed="false"/>
    <row r="27689" customFormat="false" ht="15" hidden="false" customHeight="true" outlineLevel="0" collapsed="false"/>
    <row r="27690" customFormat="false" ht="15" hidden="false" customHeight="true" outlineLevel="0" collapsed="false"/>
    <row r="27691" customFormat="false" ht="15" hidden="false" customHeight="true" outlineLevel="0" collapsed="false"/>
    <row r="27692" customFormat="false" ht="15" hidden="false" customHeight="true" outlineLevel="0" collapsed="false"/>
    <row r="27693" customFormat="false" ht="15" hidden="false" customHeight="true" outlineLevel="0" collapsed="false"/>
    <row r="27694" customFormat="false" ht="15" hidden="false" customHeight="true" outlineLevel="0" collapsed="false"/>
    <row r="27695" customFormat="false" ht="15" hidden="false" customHeight="true" outlineLevel="0" collapsed="false"/>
    <row r="27696" customFormat="false" ht="15" hidden="false" customHeight="true" outlineLevel="0" collapsed="false"/>
    <row r="27697" customFormat="false" ht="15" hidden="false" customHeight="true" outlineLevel="0" collapsed="false"/>
    <row r="27698" customFormat="false" ht="15" hidden="false" customHeight="true" outlineLevel="0" collapsed="false"/>
    <row r="27699" customFormat="false" ht="15" hidden="false" customHeight="true" outlineLevel="0" collapsed="false"/>
    <row r="27700" customFormat="false" ht="15" hidden="false" customHeight="true" outlineLevel="0" collapsed="false"/>
    <row r="27701" customFormat="false" ht="15" hidden="false" customHeight="true" outlineLevel="0" collapsed="false"/>
    <row r="27702" customFormat="false" ht="15" hidden="false" customHeight="true" outlineLevel="0" collapsed="false"/>
    <row r="27703" customFormat="false" ht="15" hidden="false" customHeight="true" outlineLevel="0" collapsed="false"/>
    <row r="27704" customFormat="false" ht="15" hidden="false" customHeight="true" outlineLevel="0" collapsed="false"/>
    <row r="27705" customFormat="false" ht="15" hidden="false" customHeight="true" outlineLevel="0" collapsed="false"/>
    <row r="27706" customFormat="false" ht="15" hidden="false" customHeight="true" outlineLevel="0" collapsed="false"/>
    <row r="27707" customFormat="false" ht="15" hidden="false" customHeight="true" outlineLevel="0" collapsed="false"/>
    <row r="27708" customFormat="false" ht="15" hidden="false" customHeight="true" outlineLevel="0" collapsed="false"/>
    <row r="27709" customFormat="false" ht="15" hidden="false" customHeight="true" outlineLevel="0" collapsed="false"/>
    <row r="27710" customFormat="false" ht="15" hidden="false" customHeight="true" outlineLevel="0" collapsed="false"/>
    <row r="27711" customFormat="false" ht="15" hidden="false" customHeight="true" outlineLevel="0" collapsed="false"/>
    <row r="27712" customFormat="false" ht="15" hidden="false" customHeight="true" outlineLevel="0" collapsed="false"/>
    <row r="27713" customFormat="false" ht="15" hidden="false" customHeight="true" outlineLevel="0" collapsed="false"/>
    <row r="27714" customFormat="false" ht="15" hidden="false" customHeight="true" outlineLevel="0" collapsed="false"/>
    <row r="27715" customFormat="false" ht="15" hidden="false" customHeight="true" outlineLevel="0" collapsed="false"/>
    <row r="27716" customFormat="false" ht="15" hidden="false" customHeight="true" outlineLevel="0" collapsed="false"/>
    <row r="27717" customFormat="false" ht="15" hidden="false" customHeight="true" outlineLevel="0" collapsed="false"/>
    <row r="27718" customFormat="false" ht="15" hidden="false" customHeight="true" outlineLevel="0" collapsed="false"/>
    <row r="27719" customFormat="false" ht="15" hidden="false" customHeight="true" outlineLevel="0" collapsed="false"/>
    <row r="27720" customFormat="false" ht="15" hidden="false" customHeight="true" outlineLevel="0" collapsed="false"/>
    <row r="27721" customFormat="false" ht="15" hidden="false" customHeight="true" outlineLevel="0" collapsed="false"/>
    <row r="27722" customFormat="false" ht="15" hidden="false" customHeight="true" outlineLevel="0" collapsed="false"/>
    <row r="27723" customFormat="false" ht="15" hidden="false" customHeight="true" outlineLevel="0" collapsed="false"/>
    <row r="27724" customFormat="false" ht="15" hidden="false" customHeight="true" outlineLevel="0" collapsed="false"/>
    <row r="27725" customFormat="false" ht="15" hidden="false" customHeight="true" outlineLevel="0" collapsed="false"/>
    <row r="27726" customFormat="false" ht="15" hidden="false" customHeight="true" outlineLevel="0" collapsed="false"/>
    <row r="27727" customFormat="false" ht="15" hidden="false" customHeight="true" outlineLevel="0" collapsed="false"/>
    <row r="27728" customFormat="false" ht="15" hidden="false" customHeight="true" outlineLevel="0" collapsed="false"/>
    <row r="27729" customFormat="false" ht="15" hidden="false" customHeight="true" outlineLevel="0" collapsed="false"/>
    <row r="27730" customFormat="false" ht="15" hidden="false" customHeight="true" outlineLevel="0" collapsed="false"/>
    <row r="27731" customFormat="false" ht="15" hidden="false" customHeight="true" outlineLevel="0" collapsed="false"/>
    <row r="27732" customFormat="false" ht="15" hidden="false" customHeight="true" outlineLevel="0" collapsed="false"/>
    <row r="27733" customFormat="false" ht="15" hidden="false" customHeight="true" outlineLevel="0" collapsed="false"/>
    <row r="27734" customFormat="false" ht="15" hidden="false" customHeight="true" outlineLevel="0" collapsed="false"/>
    <row r="27735" customFormat="false" ht="15" hidden="false" customHeight="true" outlineLevel="0" collapsed="false"/>
    <row r="27736" customFormat="false" ht="15" hidden="false" customHeight="true" outlineLevel="0" collapsed="false"/>
    <row r="27737" customFormat="false" ht="15" hidden="false" customHeight="true" outlineLevel="0" collapsed="false"/>
    <row r="27738" customFormat="false" ht="15" hidden="false" customHeight="true" outlineLevel="0" collapsed="false"/>
    <row r="27739" customFormat="false" ht="15" hidden="false" customHeight="true" outlineLevel="0" collapsed="false"/>
    <row r="27740" customFormat="false" ht="15" hidden="false" customHeight="true" outlineLevel="0" collapsed="false"/>
    <row r="27741" customFormat="false" ht="15" hidden="false" customHeight="true" outlineLevel="0" collapsed="false"/>
    <row r="27742" customFormat="false" ht="15" hidden="false" customHeight="true" outlineLevel="0" collapsed="false"/>
    <row r="27743" customFormat="false" ht="15" hidden="false" customHeight="true" outlineLevel="0" collapsed="false"/>
    <row r="27744" customFormat="false" ht="15" hidden="false" customHeight="true" outlineLevel="0" collapsed="false"/>
    <row r="27745" customFormat="false" ht="15" hidden="false" customHeight="true" outlineLevel="0" collapsed="false"/>
    <row r="27746" customFormat="false" ht="15" hidden="false" customHeight="true" outlineLevel="0" collapsed="false"/>
    <row r="27747" customFormat="false" ht="15" hidden="false" customHeight="true" outlineLevel="0" collapsed="false"/>
    <row r="27748" customFormat="false" ht="15" hidden="false" customHeight="true" outlineLevel="0" collapsed="false"/>
    <row r="27749" customFormat="false" ht="15" hidden="false" customHeight="true" outlineLevel="0" collapsed="false"/>
    <row r="27750" customFormat="false" ht="15" hidden="false" customHeight="true" outlineLevel="0" collapsed="false"/>
    <row r="27751" customFormat="false" ht="15" hidden="false" customHeight="true" outlineLevel="0" collapsed="false"/>
    <row r="27752" customFormat="false" ht="15" hidden="false" customHeight="true" outlineLevel="0" collapsed="false"/>
    <row r="27753" customFormat="false" ht="15" hidden="false" customHeight="true" outlineLevel="0" collapsed="false"/>
    <row r="27754" customFormat="false" ht="15" hidden="false" customHeight="true" outlineLevel="0" collapsed="false"/>
    <row r="27755" customFormat="false" ht="15" hidden="false" customHeight="true" outlineLevel="0" collapsed="false"/>
    <row r="27756" customFormat="false" ht="15" hidden="false" customHeight="true" outlineLevel="0" collapsed="false"/>
    <row r="27757" customFormat="false" ht="15" hidden="false" customHeight="true" outlineLevel="0" collapsed="false"/>
    <row r="27758" customFormat="false" ht="15" hidden="false" customHeight="true" outlineLevel="0" collapsed="false"/>
    <row r="27759" customFormat="false" ht="15" hidden="false" customHeight="true" outlineLevel="0" collapsed="false"/>
    <row r="27760" customFormat="false" ht="15" hidden="false" customHeight="true" outlineLevel="0" collapsed="false"/>
    <row r="27761" customFormat="false" ht="15" hidden="false" customHeight="true" outlineLevel="0" collapsed="false"/>
    <row r="27762" customFormat="false" ht="15" hidden="false" customHeight="true" outlineLevel="0" collapsed="false"/>
    <row r="27763" customFormat="false" ht="15" hidden="false" customHeight="true" outlineLevel="0" collapsed="false"/>
    <row r="27764" customFormat="false" ht="15" hidden="false" customHeight="true" outlineLevel="0" collapsed="false"/>
    <row r="27765" customFormat="false" ht="15" hidden="false" customHeight="true" outlineLevel="0" collapsed="false"/>
    <row r="27766" customFormat="false" ht="15" hidden="false" customHeight="true" outlineLevel="0" collapsed="false"/>
    <row r="27767" customFormat="false" ht="15" hidden="false" customHeight="true" outlineLevel="0" collapsed="false"/>
    <row r="27768" customFormat="false" ht="15" hidden="false" customHeight="true" outlineLevel="0" collapsed="false"/>
    <row r="27769" customFormat="false" ht="15" hidden="false" customHeight="true" outlineLevel="0" collapsed="false"/>
    <row r="27770" customFormat="false" ht="15" hidden="false" customHeight="true" outlineLevel="0" collapsed="false"/>
    <row r="27771" customFormat="false" ht="15" hidden="false" customHeight="true" outlineLevel="0" collapsed="false"/>
    <row r="27772" customFormat="false" ht="15" hidden="false" customHeight="true" outlineLevel="0" collapsed="false"/>
    <row r="27773" customFormat="false" ht="15" hidden="false" customHeight="true" outlineLevel="0" collapsed="false"/>
    <row r="27774" customFormat="false" ht="15" hidden="false" customHeight="true" outlineLevel="0" collapsed="false"/>
    <row r="27775" customFormat="false" ht="15" hidden="false" customHeight="true" outlineLevel="0" collapsed="false"/>
    <row r="27776" customFormat="false" ht="15" hidden="false" customHeight="true" outlineLevel="0" collapsed="false"/>
    <row r="27777" customFormat="false" ht="15" hidden="false" customHeight="true" outlineLevel="0" collapsed="false"/>
    <row r="27778" customFormat="false" ht="15" hidden="false" customHeight="true" outlineLevel="0" collapsed="false"/>
    <row r="27779" customFormat="false" ht="15" hidden="false" customHeight="true" outlineLevel="0" collapsed="false"/>
    <row r="27780" customFormat="false" ht="15" hidden="false" customHeight="true" outlineLevel="0" collapsed="false"/>
    <row r="27781" customFormat="false" ht="15" hidden="false" customHeight="true" outlineLevel="0" collapsed="false"/>
    <row r="27782" customFormat="false" ht="15" hidden="false" customHeight="true" outlineLevel="0" collapsed="false"/>
    <row r="27783" customFormat="false" ht="15" hidden="false" customHeight="true" outlineLevel="0" collapsed="false"/>
    <row r="27784" customFormat="false" ht="15" hidden="false" customHeight="true" outlineLevel="0" collapsed="false"/>
    <row r="27785" customFormat="false" ht="15" hidden="false" customHeight="true" outlineLevel="0" collapsed="false"/>
    <row r="27786" customFormat="false" ht="15" hidden="false" customHeight="true" outlineLevel="0" collapsed="false"/>
    <row r="27787" customFormat="false" ht="15" hidden="false" customHeight="true" outlineLevel="0" collapsed="false"/>
    <row r="27788" customFormat="false" ht="15" hidden="false" customHeight="true" outlineLevel="0" collapsed="false"/>
    <row r="27789" customFormat="false" ht="15" hidden="false" customHeight="true" outlineLevel="0" collapsed="false"/>
    <row r="27790" customFormat="false" ht="15" hidden="false" customHeight="true" outlineLevel="0" collapsed="false"/>
    <row r="27791" customFormat="false" ht="15" hidden="false" customHeight="true" outlineLevel="0" collapsed="false"/>
    <row r="27792" customFormat="false" ht="15" hidden="false" customHeight="true" outlineLevel="0" collapsed="false"/>
    <row r="27793" customFormat="false" ht="15" hidden="false" customHeight="true" outlineLevel="0" collapsed="false"/>
    <row r="27794" customFormat="false" ht="15" hidden="false" customHeight="true" outlineLevel="0" collapsed="false"/>
    <row r="27795" customFormat="false" ht="15" hidden="false" customHeight="true" outlineLevel="0" collapsed="false"/>
    <row r="27796" customFormat="false" ht="15" hidden="false" customHeight="true" outlineLevel="0" collapsed="false"/>
    <row r="27797" customFormat="false" ht="15" hidden="false" customHeight="true" outlineLevel="0" collapsed="false"/>
    <row r="27798" customFormat="false" ht="15" hidden="false" customHeight="true" outlineLevel="0" collapsed="false"/>
    <row r="27799" customFormat="false" ht="15" hidden="false" customHeight="true" outlineLevel="0" collapsed="false"/>
    <row r="27800" customFormat="false" ht="15" hidden="false" customHeight="true" outlineLevel="0" collapsed="false"/>
    <row r="27801" customFormat="false" ht="15" hidden="false" customHeight="true" outlineLevel="0" collapsed="false"/>
    <row r="27802" customFormat="false" ht="15" hidden="false" customHeight="true" outlineLevel="0" collapsed="false"/>
    <row r="27803" customFormat="false" ht="15" hidden="false" customHeight="true" outlineLevel="0" collapsed="false"/>
    <row r="27804" customFormat="false" ht="15" hidden="false" customHeight="true" outlineLevel="0" collapsed="false"/>
    <row r="27805" customFormat="false" ht="15" hidden="false" customHeight="true" outlineLevel="0" collapsed="false"/>
    <row r="27806" customFormat="false" ht="15" hidden="false" customHeight="true" outlineLevel="0" collapsed="false"/>
    <row r="27807" customFormat="false" ht="15" hidden="false" customHeight="true" outlineLevel="0" collapsed="false"/>
    <row r="27808" customFormat="false" ht="15" hidden="false" customHeight="true" outlineLevel="0" collapsed="false"/>
    <row r="27809" customFormat="false" ht="15" hidden="false" customHeight="true" outlineLevel="0" collapsed="false"/>
    <row r="27810" customFormat="false" ht="15" hidden="false" customHeight="true" outlineLevel="0" collapsed="false"/>
    <row r="27811" customFormat="false" ht="15" hidden="false" customHeight="true" outlineLevel="0" collapsed="false"/>
    <row r="27812" customFormat="false" ht="15" hidden="false" customHeight="true" outlineLevel="0" collapsed="false"/>
    <row r="27813" customFormat="false" ht="15" hidden="false" customHeight="true" outlineLevel="0" collapsed="false"/>
    <row r="27814" customFormat="false" ht="15" hidden="false" customHeight="true" outlineLevel="0" collapsed="false"/>
    <row r="27815" customFormat="false" ht="15" hidden="false" customHeight="true" outlineLevel="0" collapsed="false"/>
    <row r="27816" customFormat="false" ht="15" hidden="false" customHeight="true" outlineLevel="0" collapsed="false"/>
    <row r="27817" customFormat="false" ht="15" hidden="false" customHeight="true" outlineLevel="0" collapsed="false"/>
    <row r="27818" customFormat="false" ht="15" hidden="false" customHeight="true" outlineLevel="0" collapsed="false"/>
    <row r="27819" customFormat="false" ht="15" hidden="false" customHeight="true" outlineLevel="0" collapsed="false"/>
    <row r="27820" customFormat="false" ht="15" hidden="false" customHeight="true" outlineLevel="0" collapsed="false"/>
    <row r="27821" customFormat="false" ht="15" hidden="false" customHeight="true" outlineLevel="0" collapsed="false"/>
    <row r="27822" customFormat="false" ht="15" hidden="false" customHeight="true" outlineLevel="0" collapsed="false"/>
    <row r="27823" customFormat="false" ht="15" hidden="false" customHeight="true" outlineLevel="0" collapsed="false"/>
    <row r="27824" customFormat="false" ht="15" hidden="false" customHeight="true" outlineLevel="0" collapsed="false"/>
    <row r="27825" customFormat="false" ht="15" hidden="false" customHeight="true" outlineLevel="0" collapsed="false"/>
    <row r="27826" customFormat="false" ht="15" hidden="false" customHeight="true" outlineLevel="0" collapsed="false"/>
    <row r="27827" customFormat="false" ht="15" hidden="false" customHeight="true" outlineLevel="0" collapsed="false"/>
    <row r="27828" customFormat="false" ht="15" hidden="false" customHeight="true" outlineLevel="0" collapsed="false"/>
    <row r="27829" customFormat="false" ht="15" hidden="false" customHeight="true" outlineLevel="0" collapsed="false"/>
    <row r="27830" customFormat="false" ht="15" hidden="false" customHeight="true" outlineLevel="0" collapsed="false"/>
    <row r="27831" customFormat="false" ht="15" hidden="false" customHeight="true" outlineLevel="0" collapsed="false"/>
    <row r="27832" customFormat="false" ht="15" hidden="false" customHeight="true" outlineLevel="0" collapsed="false"/>
    <row r="27833" customFormat="false" ht="15" hidden="false" customHeight="true" outlineLevel="0" collapsed="false"/>
    <row r="27834" customFormat="false" ht="15" hidden="false" customHeight="true" outlineLevel="0" collapsed="false"/>
    <row r="27835" customFormat="false" ht="15" hidden="false" customHeight="true" outlineLevel="0" collapsed="false"/>
    <row r="27836" customFormat="false" ht="15" hidden="false" customHeight="true" outlineLevel="0" collapsed="false"/>
    <row r="27837" customFormat="false" ht="15" hidden="false" customHeight="true" outlineLevel="0" collapsed="false"/>
    <row r="27838" customFormat="false" ht="15" hidden="false" customHeight="true" outlineLevel="0" collapsed="false"/>
    <row r="27839" customFormat="false" ht="15" hidden="false" customHeight="true" outlineLevel="0" collapsed="false"/>
    <row r="27840" customFormat="false" ht="15" hidden="false" customHeight="true" outlineLevel="0" collapsed="false"/>
    <row r="27841" customFormat="false" ht="15" hidden="false" customHeight="true" outlineLevel="0" collapsed="false"/>
    <row r="27842" customFormat="false" ht="15" hidden="false" customHeight="true" outlineLevel="0" collapsed="false"/>
    <row r="27843" customFormat="false" ht="15" hidden="false" customHeight="true" outlineLevel="0" collapsed="false"/>
    <row r="27844" customFormat="false" ht="15" hidden="false" customHeight="true" outlineLevel="0" collapsed="false"/>
    <row r="27845" customFormat="false" ht="15" hidden="false" customHeight="true" outlineLevel="0" collapsed="false"/>
    <row r="27846" customFormat="false" ht="15" hidden="false" customHeight="true" outlineLevel="0" collapsed="false"/>
    <row r="27847" customFormat="false" ht="15" hidden="false" customHeight="true" outlineLevel="0" collapsed="false"/>
    <row r="27848" customFormat="false" ht="15" hidden="false" customHeight="true" outlineLevel="0" collapsed="false"/>
    <row r="27849" customFormat="false" ht="15" hidden="false" customHeight="true" outlineLevel="0" collapsed="false"/>
    <row r="27850" customFormat="false" ht="15" hidden="false" customHeight="true" outlineLevel="0" collapsed="false"/>
    <row r="27851" customFormat="false" ht="15" hidden="false" customHeight="true" outlineLevel="0" collapsed="false"/>
    <row r="27852" customFormat="false" ht="15" hidden="false" customHeight="true" outlineLevel="0" collapsed="false"/>
    <row r="27853" customFormat="false" ht="15" hidden="false" customHeight="true" outlineLevel="0" collapsed="false"/>
    <row r="27854" customFormat="false" ht="15" hidden="false" customHeight="true" outlineLevel="0" collapsed="false"/>
    <row r="27855" customFormat="false" ht="15" hidden="false" customHeight="true" outlineLevel="0" collapsed="false"/>
    <row r="27856" customFormat="false" ht="15" hidden="false" customHeight="true" outlineLevel="0" collapsed="false"/>
    <row r="27857" customFormat="false" ht="15" hidden="false" customHeight="true" outlineLevel="0" collapsed="false"/>
    <row r="27858" customFormat="false" ht="15" hidden="false" customHeight="true" outlineLevel="0" collapsed="false"/>
    <row r="27859" customFormat="false" ht="15" hidden="false" customHeight="true" outlineLevel="0" collapsed="false"/>
    <row r="27860" customFormat="false" ht="15" hidden="false" customHeight="true" outlineLevel="0" collapsed="false"/>
    <row r="27861" customFormat="false" ht="15" hidden="false" customHeight="true" outlineLevel="0" collapsed="false"/>
    <row r="27862" customFormat="false" ht="15" hidden="false" customHeight="true" outlineLevel="0" collapsed="false"/>
    <row r="27863" customFormat="false" ht="15" hidden="false" customHeight="true" outlineLevel="0" collapsed="false"/>
    <row r="27864" customFormat="false" ht="15" hidden="false" customHeight="true" outlineLevel="0" collapsed="false"/>
    <row r="27865" customFormat="false" ht="15" hidden="false" customHeight="true" outlineLevel="0" collapsed="false"/>
    <row r="27866" customFormat="false" ht="15" hidden="false" customHeight="true" outlineLevel="0" collapsed="false"/>
    <row r="27867" customFormat="false" ht="15" hidden="false" customHeight="true" outlineLevel="0" collapsed="false"/>
    <row r="27868" customFormat="false" ht="15" hidden="false" customHeight="true" outlineLevel="0" collapsed="false"/>
    <row r="27869" customFormat="false" ht="15" hidden="false" customHeight="true" outlineLevel="0" collapsed="false"/>
    <row r="27870" customFormat="false" ht="15" hidden="false" customHeight="true" outlineLevel="0" collapsed="false"/>
    <row r="27871" customFormat="false" ht="15" hidden="false" customHeight="true" outlineLevel="0" collapsed="false"/>
    <row r="27872" customFormat="false" ht="15" hidden="false" customHeight="true" outlineLevel="0" collapsed="false"/>
    <row r="27873" customFormat="false" ht="15" hidden="false" customHeight="true" outlineLevel="0" collapsed="false"/>
    <row r="27874" customFormat="false" ht="15" hidden="false" customHeight="true" outlineLevel="0" collapsed="false"/>
    <row r="27875" customFormat="false" ht="15" hidden="false" customHeight="true" outlineLevel="0" collapsed="false"/>
    <row r="27876" customFormat="false" ht="15" hidden="false" customHeight="true" outlineLevel="0" collapsed="false"/>
    <row r="27877" customFormat="false" ht="15" hidden="false" customHeight="true" outlineLevel="0" collapsed="false"/>
    <row r="27878" customFormat="false" ht="15" hidden="false" customHeight="true" outlineLevel="0" collapsed="false"/>
    <row r="27879" customFormat="false" ht="15" hidden="false" customHeight="true" outlineLevel="0" collapsed="false"/>
    <row r="27880" customFormat="false" ht="15" hidden="false" customHeight="true" outlineLevel="0" collapsed="false"/>
    <row r="27881" customFormat="false" ht="15" hidden="false" customHeight="true" outlineLevel="0" collapsed="false"/>
    <row r="27882" customFormat="false" ht="15" hidden="false" customHeight="true" outlineLevel="0" collapsed="false"/>
    <row r="27883" customFormat="false" ht="15" hidden="false" customHeight="true" outlineLevel="0" collapsed="false"/>
    <row r="27884" customFormat="false" ht="15" hidden="false" customHeight="true" outlineLevel="0" collapsed="false"/>
    <row r="27885" customFormat="false" ht="15" hidden="false" customHeight="true" outlineLevel="0" collapsed="false"/>
    <row r="27886" customFormat="false" ht="15" hidden="false" customHeight="true" outlineLevel="0" collapsed="false"/>
    <row r="27887" customFormat="false" ht="15" hidden="false" customHeight="true" outlineLevel="0" collapsed="false"/>
    <row r="27888" customFormat="false" ht="15" hidden="false" customHeight="true" outlineLevel="0" collapsed="false"/>
    <row r="27889" customFormat="false" ht="15" hidden="false" customHeight="true" outlineLevel="0" collapsed="false"/>
    <row r="27890" customFormat="false" ht="15" hidden="false" customHeight="true" outlineLevel="0" collapsed="false"/>
    <row r="27891" customFormat="false" ht="15" hidden="false" customHeight="true" outlineLevel="0" collapsed="false"/>
    <row r="27892" customFormat="false" ht="15" hidden="false" customHeight="true" outlineLevel="0" collapsed="false"/>
    <row r="27893" customFormat="false" ht="15" hidden="false" customHeight="true" outlineLevel="0" collapsed="false"/>
    <row r="27894" customFormat="false" ht="15" hidden="false" customHeight="true" outlineLevel="0" collapsed="false"/>
    <row r="27895" customFormat="false" ht="15" hidden="false" customHeight="true" outlineLevel="0" collapsed="false"/>
    <row r="27896" customFormat="false" ht="15" hidden="false" customHeight="true" outlineLevel="0" collapsed="false"/>
    <row r="27897" customFormat="false" ht="15" hidden="false" customHeight="true" outlineLevel="0" collapsed="false"/>
    <row r="27898" customFormat="false" ht="15" hidden="false" customHeight="true" outlineLevel="0" collapsed="false"/>
    <row r="27899" customFormat="false" ht="15" hidden="false" customHeight="true" outlineLevel="0" collapsed="false"/>
    <row r="27900" customFormat="false" ht="15" hidden="false" customHeight="true" outlineLevel="0" collapsed="false"/>
    <row r="27901" customFormat="false" ht="15" hidden="false" customHeight="true" outlineLevel="0" collapsed="false"/>
    <row r="27902" customFormat="false" ht="15" hidden="false" customHeight="true" outlineLevel="0" collapsed="false"/>
    <row r="27903" customFormat="false" ht="15" hidden="false" customHeight="true" outlineLevel="0" collapsed="false"/>
    <row r="27904" customFormat="false" ht="15" hidden="false" customHeight="true" outlineLevel="0" collapsed="false"/>
    <row r="27905" customFormat="false" ht="15" hidden="false" customHeight="true" outlineLevel="0" collapsed="false"/>
    <row r="27906" customFormat="false" ht="15" hidden="false" customHeight="true" outlineLevel="0" collapsed="false"/>
    <row r="27907" customFormat="false" ht="15" hidden="false" customHeight="true" outlineLevel="0" collapsed="false"/>
    <row r="27908" customFormat="false" ht="15" hidden="false" customHeight="true" outlineLevel="0" collapsed="false"/>
    <row r="27909" customFormat="false" ht="15" hidden="false" customHeight="true" outlineLevel="0" collapsed="false"/>
    <row r="27910" customFormat="false" ht="15" hidden="false" customHeight="true" outlineLevel="0" collapsed="false"/>
    <row r="27911" customFormat="false" ht="15" hidden="false" customHeight="true" outlineLevel="0" collapsed="false"/>
    <row r="27912" customFormat="false" ht="15" hidden="false" customHeight="true" outlineLevel="0" collapsed="false"/>
    <row r="27913" customFormat="false" ht="15" hidden="false" customHeight="true" outlineLevel="0" collapsed="false"/>
    <row r="27914" customFormat="false" ht="15" hidden="false" customHeight="true" outlineLevel="0" collapsed="false"/>
    <row r="27915" customFormat="false" ht="15" hidden="false" customHeight="true" outlineLevel="0" collapsed="false"/>
    <row r="27916" customFormat="false" ht="15" hidden="false" customHeight="true" outlineLevel="0" collapsed="false"/>
    <row r="27917" customFormat="false" ht="15" hidden="false" customHeight="true" outlineLevel="0" collapsed="false"/>
    <row r="27918" customFormat="false" ht="15" hidden="false" customHeight="true" outlineLevel="0" collapsed="false"/>
    <row r="27919" customFormat="false" ht="15" hidden="false" customHeight="true" outlineLevel="0" collapsed="false"/>
    <row r="27920" customFormat="false" ht="15" hidden="false" customHeight="true" outlineLevel="0" collapsed="false"/>
    <row r="27921" customFormat="false" ht="15" hidden="false" customHeight="true" outlineLevel="0" collapsed="false"/>
    <row r="27922" customFormat="false" ht="15" hidden="false" customHeight="true" outlineLevel="0" collapsed="false"/>
    <row r="27923" customFormat="false" ht="15" hidden="false" customHeight="true" outlineLevel="0" collapsed="false"/>
    <row r="27924" customFormat="false" ht="15" hidden="false" customHeight="true" outlineLevel="0" collapsed="false"/>
    <row r="27925" customFormat="false" ht="15" hidden="false" customHeight="true" outlineLevel="0" collapsed="false"/>
    <row r="27926" customFormat="false" ht="15" hidden="false" customHeight="true" outlineLevel="0" collapsed="false"/>
    <row r="27927" customFormat="false" ht="15" hidden="false" customHeight="true" outlineLevel="0" collapsed="false"/>
    <row r="27928" customFormat="false" ht="15" hidden="false" customHeight="true" outlineLevel="0" collapsed="false"/>
    <row r="27929" customFormat="false" ht="15" hidden="false" customHeight="true" outlineLevel="0" collapsed="false"/>
    <row r="27930" customFormat="false" ht="15" hidden="false" customHeight="true" outlineLevel="0" collapsed="false"/>
    <row r="27931" customFormat="false" ht="15" hidden="false" customHeight="true" outlineLevel="0" collapsed="false"/>
    <row r="27932" customFormat="false" ht="15" hidden="false" customHeight="true" outlineLevel="0" collapsed="false"/>
    <row r="27933" customFormat="false" ht="15" hidden="false" customHeight="true" outlineLevel="0" collapsed="false"/>
    <row r="27934" customFormat="false" ht="15" hidden="false" customHeight="true" outlineLevel="0" collapsed="false"/>
    <row r="27935" customFormat="false" ht="15" hidden="false" customHeight="true" outlineLevel="0" collapsed="false"/>
    <row r="27936" customFormat="false" ht="15" hidden="false" customHeight="true" outlineLevel="0" collapsed="false"/>
    <row r="27937" customFormat="false" ht="15" hidden="false" customHeight="true" outlineLevel="0" collapsed="false"/>
    <row r="27938" customFormat="false" ht="15" hidden="false" customHeight="true" outlineLevel="0" collapsed="false"/>
    <row r="27939" customFormat="false" ht="15" hidden="false" customHeight="true" outlineLevel="0" collapsed="false"/>
    <row r="27940" customFormat="false" ht="15" hidden="false" customHeight="true" outlineLevel="0" collapsed="false"/>
    <row r="27941" customFormat="false" ht="15" hidden="false" customHeight="true" outlineLevel="0" collapsed="false"/>
    <row r="27942" customFormat="false" ht="15" hidden="false" customHeight="true" outlineLevel="0" collapsed="false"/>
    <row r="27943" customFormat="false" ht="15" hidden="false" customHeight="true" outlineLevel="0" collapsed="false"/>
    <row r="27944" customFormat="false" ht="15" hidden="false" customHeight="true" outlineLevel="0" collapsed="false"/>
    <row r="27945" customFormat="false" ht="15" hidden="false" customHeight="true" outlineLevel="0" collapsed="false"/>
    <row r="27946" customFormat="false" ht="15" hidden="false" customHeight="true" outlineLevel="0" collapsed="false"/>
    <row r="27947" customFormat="false" ht="15" hidden="false" customHeight="true" outlineLevel="0" collapsed="false"/>
    <row r="27948" customFormat="false" ht="15" hidden="false" customHeight="true" outlineLevel="0" collapsed="false"/>
    <row r="27949" customFormat="false" ht="15" hidden="false" customHeight="true" outlineLevel="0" collapsed="false"/>
    <row r="27950" customFormat="false" ht="15" hidden="false" customHeight="true" outlineLevel="0" collapsed="false"/>
    <row r="27951" customFormat="false" ht="15" hidden="false" customHeight="true" outlineLevel="0" collapsed="false"/>
    <row r="27952" customFormat="false" ht="15" hidden="false" customHeight="true" outlineLevel="0" collapsed="false"/>
    <row r="27953" customFormat="false" ht="15" hidden="false" customHeight="true" outlineLevel="0" collapsed="false"/>
    <row r="27954" customFormat="false" ht="15" hidden="false" customHeight="true" outlineLevel="0" collapsed="false"/>
    <row r="27955" customFormat="false" ht="15" hidden="false" customHeight="true" outlineLevel="0" collapsed="false"/>
    <row r="27956" customFormat="false" ht="15" hidden="false" customHeight="true" outlineLevel="0" collapsed="false"/>
    <row r="27957" customFormat="false" ht="15" hidden="false" customHeight="true" outlineLevel="0" collapsed="false"/>
    <row r="27958" customFormat="false" ht="15" hidden="false" customHeight="true" outlineLevel="0" collapsed="false"/>
    <row r="27959" customFormat="false" ht="15" hidden="false" customHeight="true" outlineLevel="0" collapsed="false"/>
    <row r="27960" customFormat="false" ht="15" hidden="false" customHeight="true" outlineLevel="0" collapsed="false"/>
    <row r="27961" customFormat="false" ht="15" hidden="false" customHeight="true" outlineLevel="0" collapsed="false"/>
    <row r="27962" customFormat="false" ht="15" hidden="false" customHeight="true" outlineLevel="0" collapsed="false"/>
    <row r="27963" customFormat="false" ht="15" hidden="false" customHeight="true" outlineLevel="0" collapsed="false"/>
    <row r="27964" customFormat="false" ht="15" hidden="false" customHeight="true" outlineLevel="0" collapsed="false"/>
    <row r="27965" customFormat="false" ht="15" hidden="false" customHeight="true" outlineLevel="0" collapsed="false"/>
    <row r="27966" customFormat="false" ht="15" hidden="false" customHeight="true" outlineLevel="0" collapsed="false"/>
    <row r="27967" customFormat="false" ht="15" hidden="false" customHeight="true" outlineLevel="0" collapsed="false"/>
    <row r="27968" customFormat="false" ht="15" hidden="false" customHeight="true" outlineLevel="0" collapsed="false"/>
    <row r="27969" customFormat="false" ht="15" hidden="false" customHeight="true" outlineLevel="0" collapsed="false"/>
    <row r="27970" customFormat="false" ht="15" hidden="false" customHeight="true" outlineLevel="0" collapsed="false"/>
    <row r="27971" customFormat="false" ht="15" hidden="false" customHeight="true" outlineLevel="0" collapsed="false"/>
    <row r="27972" customFormat="false" ht="15" hidden="false" customHeight="true" outlineLevel="0" collapsed="false"/>
    <row r="27973" customFormat="false" ht="15" hidden="false" customHeight="true" outlineLevel="0" collapsed="false"/>
    <row r="27974" customFormat="false" ht="15" hidden="false" customHeight="true" outlineLevel="0" collapsed="false"/>
    <row r="27975" customFormat="false" ht="15" hidden="false" customHeight="true" outlineLevel="0" collapsed="false"/>
    <row r="27976" customFormat="false" ht="15" hidden="false" customHeight="true" outlineLevel="0" collapsed="false"/>
    <row r="27977" customFormat="false" ht="15" hidden="false" customHeight="true" outlineLevel="0" collapsed="false"/>
    <row r="27978" customFormat="false" ht="15" hidden="false" customHeight="true" outlineLevel="0" collapsed="false"/>
    <row r="27979" customFormat="false" ht="15" hidden="false" customHeight="true" outlineLevel="0" collapsed="false"/>
    <row r="27980" customFormat="false" ht="15" hidden="false" customHeight="true" outlineLevel="0" collapsed="false"/>
    <row r="27981" customFormat="false" ht="15" hidden="false" customHeight="true" outlineLevel="0" collapsed="false"/>
    <row r="27982" customFormat="false" ht="15" hidden="false" customHeight="true" outlineLevel="0" collapsed="false"/>
    <row r="27983" customFormat="false" ht="15" hidden="false" customHeight="true" outlineLevel="0" collapsed="false"/>
    <row r="27984" customFormat="false" ht="15" hidden="false" customHeight="true" outlineLevel="0" collapsed="false"/>
    <row r="27985" customFormat="false" ht="15" hidden="false" customHeight="true" outlineLevel="0" collapsed="false"/>
    <row r="27986" customFormat="false" ht="15" hidden="false" customHeight="true" outlineLevel="0" collapsed="false"/>
    <row r="27987" customFormat="false" ht="15" hidden="false" customHeight="true" outlineLevel="0" collapsed="false"/>
    <row r="27988" customFormat="false" ht="15" hidden="false" customHeight="true" outlineLevel="0" collapsed="false"/>
    <row r="27989" customFormat="false" ht="15" hidden="false" customHeight="true" outlineLevel="0" collapsed="false"/>
    <row r="27990" customFormat="false" ht="15" hidden="false" customHeight="true" outlineLevel="0" collapsed="false"/>
    <row r="27991" customFormat="false" ht="15" hidden="false" customHeight="true" outlineLevel="0" collapsed="false"/>
    <row r="27992" customFormat="false" ht="15" hidden="false" customHeight="true" outlineLevel="0" collapsed="false"/>
    <row r="27993" customFormat="false" ht="15" hidden="false" customHeight="true" outlineLevel="0" collapsed="false"/>
    <row r="27994" customFormat="false" ht="15" hidden="false" customHeight="true" outlineLevel="0" collapsed="false"/>
    <row r="27995" customFormat="false" ht="15" hidden="false" customHeight="true" outlineLevel="0" collapsed="false"/>
    <row r="27996" customFormat="false" ht="15" hidden="false" customHeight="true" outlineLevel="0" collapsed="false"/>
    <row r="27997" customFormat="false" ht="15" hidden="false" customHeight="true" outlineLevel="0" collapsed="false"/>
    <row r="27998" customFormat="false" ht="15" hidden="false" customHeight="true" outlineLevel="0" collapsed="false"/>
    <row r="27999" customFormat="false" ht="15" hidden="false" customHeight="true" outlineLevel="0" collapsed="false"/>
    <row r="28000" customFormat="false" ht="15" hidden="false" customHeight="true" outlineLevel="0" collapsed="false"/>
    <row r="28001" customFormat="false" ht="15" hidden="false" customHeight="true" outlineLevel="0" collapsed="false"/>
    <row r="28002" customFormat="false" ht="15" hidden="false" customHeight="true" outlineLevel="0" collapsed="false"/>
    <row r="28003" customFormat="false" ht="15" hidden="false" customHeight="true" outlineLevel="0" collapsed="false"/>
    <row r="28004" customFormat="false" ht="15" hidden="false" customHeight="true" outlineLevel="0" collapsed="false"/>
    <row r="28005" customFormat="false" ht="15" hidden="false" customHeight="true" outlineLevel="0" collapsed="false"/>
    <row r="28006" customFormat="false" ht="15" hidden="false" customHeight="true" outlineLevel="0" collapsed="false"/>
    <row r="28007" customFormat="false" ht="15" hidden="false" customHeight="true" outlineLevel="0" collapsed="false"/>
    <row r="28008" customFormat="false" ht="15" hidden="false" customHeight="true" outlineLevel="0" collapsed="false"/>
    <row r="28009" customFormat="false" ht="15" hidden="false" customHeight="true" outlineLevel="0" collapsed="false"/>
    <row r="28010" customFormat="false" ht="15" hidden="false" customHeight="true" outlineLevel="0" collapsed="false"/>
    <row r="28011" customFormat="false" ht="15" hidden="false" customHeight="true" outlineLevel="0" collapsed="false"/>
    <row r="28012" customFormat="false" ht="15" hidden="false" customHeight="true" outlineLevel="0" collapsed="false"/>
    <row r="28013" customFormat="false" ht="15" hidden="false" customHeight="true" outlineLevel="0" collapsed="false"/>
    <row r="28014" customFormat="false" ht="15" hidden="false" customHeight="true" outlineLevel="0" collapsed="false"/>
    <row r="28015" customFormat="false" ht="15" hidden="false" customHeight="true" outlineLevel="0" collapsed="false"/>
    <row r="28016" customFormat="false" ht="15" hidden="false" customHeight="true" outlineLevel="0" collapsed="false"/>
    <row r="28017" customFormat="false" ht="15" hidden="false" customHeight="true" outlineLevel="0" collapsed="false"/>
    <row r="28018" customFormat="false" ht="15" hidden="false" customHeight="true" outlineLevel="0" collapsed="false"/>
    <row r="28019" customFormat="false" ht="15" hidden="false" customHeight="true" outlineLevel="0" collapsed="false"/>
    <row r="28020" customFormat="false" ht="15" hidden="false" customHeight="true" outlineLevel="0" collapsed="false"/>
    <row r="28021" customFormat="false" ht="15" hidden="false" customHeight="true" outlineLevel="0" collapsed="false"/>
    <row r="28022" customFormat="false" ht="15" hidden="false" customHeight="true" outlineLevel="0" collapsed="false"/>
    <row r="28023" customFormat="false" ht="15" hidden="false" customHeight="true" outlineLevel="0" collapsed="false"/>
    <row r="28024" customFormat="false" ht="15" hidden="false" customHeight="true" outlineLevel="0" collapsed="false"/>
    <row r="28025" customFormat="false" ht="15" hidden="false" customHeight="true" outlineLevel="0" collapsed="false"/>
    <row r="28026" customFormat="false" ht="15" hidden="false" customHeight="true" outlineLevel="0" collapsed="false"/>
    <row r="28027" customFormat="false" ht="15" hidden="false" customHeight="true" outlineLevel="0" collapsed="false"/>
    <row r="28028" customFormat="false" ht="15" hidden="false" customHeight="true" outlineLevel="0" collapsed="false"/>
    <row r="28029" customFormat="false" ht="15" hidden="false" customHeight="true" outlineLevel="0" collapsed="false"/>
    <row r="28030" customFormat="false" ht="15" hidden="false" customHeight="true" outlineLevel="0" collapsed="false"/>
    <row r="28031" customFormat="false" ht="15" hidden="false" customHeight="true" outlineLevel="0" collapsed="false"/>
    <row r="28032" customFormat="false" ht="15" hidden="false" customHeight="true" outlineLevel="0" collapsed="false"/>
    <row r="28033" customFormat="false" ht="15" hidden="false" customHeight="true" outlineLevel="0" collapsed="false"/>
    <row r="28034" customFormat="false" ht="15" hidden="false" customHeight="true" outlineLevel="0" collapsed="false"/>
    <row r="28035" customFormat="false" ht="15" hidden="false" customHeight="true" outlineLevel="0" collapsed="false"/>
    <row r="28036" customFormat="false" ht="15" hidden="false" customHeight="true" outlineLevel="0" collapsed="false"/>
    <row r="28037" customFormat="false" ht="15" hidden="false" customHeight="true" outlineLevel="0" collapsed="false"/>
    <row r="28038" customFormat="false" ht="15" hidden="false" customHeight="true" outlineLevel="0" collapsed="false"/>
    <row r="28039" customFormat="false" ht="15" hidden="false" customHeight="true" outlineLevel="0" collapsed="false"/>
    <row r="28040" customFormat="false" ht="15" hidden="false" customHeight="true" outlineLevel="0" collapsed="false"/>
    <row r="28041" customFormat="false" ht="15" hidden="false" customHeight="true" outlineLevel="0" collapsed="false"/>
    <row r="28042" customFormat="false" ht="15" hidden="false" customHeight="true" outlineLevel="0" collapsed="false"/>
    <row r="28043" customFormat="false" ht="15" hidden="false" customHeight="true" outlineLevel="0" collapsed="false"/>
    <row r="28044" customFormat="false" ht="15" hidden="false" customHeight="true" outlineLevel="0" collapsed="false"/>
    <row r="28045" customFormat="false" ht="15" hidden="false" customHeight="true" outlineLevel="0" collapsed="false"/>
    <row r="28046" customFormat="false" ht="15" hidden="false" customHeight="true" outlineLevel="0" collapsed="false"/>
    <row r="28047" customFormat="false" ht="15" hidden="false" customHeight="true" outlineLevel="0" collapsed="false"/>
    <row r="28048" customFormat="false" ht="15" hidden="false" customHeight="true" outlineLevel="0" collapsed="false"/>
    <row r="28049" customFormat="false" ht="15" hidden="false" customHeight="true" outlineLevel="0" collapsed="false"/>
    <row r="28050" customFormat="false" ht="15" hidden="false" customHeight="true" outlineLevel="0" collapsed="false"/>
    <row r="28051" customFormat="false" ht="15" hidden="false" customHeight="true" outlineLevel="0" collapsed="false"/>
    <row r="28052" customFormat="false" ht="15" hidden="false" customHeight="true" outlineLevel="0" collapsed="false"/>
    <row r="28053" customFormat="false" ht="15" hidden="false" customHeight="true" outlineLevel="0" collapsed="false"/>
    <row r="28054" customFormat="false" ht="15" hidden="false" customHeight="true" outlineLevel="0" collapsed="false"/>
    <row r="28055" customFormat="false" ht="15" hidden="false" customHeight="true" outlineLevel="0" collapsed="false"/>
    <row r="28056" customFormat="false" ht="15" hidden="false" customHeight="true" outlineLevel="0" collapsed="false"/>
    <row r="28057" customFormat="false" ht="15" hidden="false" customHeight="true" outlineLevel="0" collapsed="false"/>
    <row r="28058" customFormat="false" ht="15" hidden="false" customHeight="true" outlineLevel="0" collapsed="false"/>
    <row r="28059" customFormat="false" ht="15" hidden="false" customHeight="true" outlineLevel="0" collapsed="false"/>
    <row r="28060" customFormat="false" ht="15" hidden="false" customHeight="true" outlineLevel="0" collapsed="false"/>
    <row r="28061" customFormat="false" ht="15" hidden="false" customHeight="true" outlineLevel="0" collapsed="false"/>
    <row r="28062" customFormat="false" ht="15" hidden="false" customHeight="true" outlineLevel="0" collapsed="false"/>
    <row r="28063" customFormat="false" ht="15" hidden="false" customHeight="true" outlineLevel="0" collapsed="false"/>
    <row r="28064" customFormat="false" ht="15" hidden="false" customHeight="true" outlineLevel="0" collapsed="false"/>
    <row r="28065" customFormat="false" ht="15" hidden="false" customHeight="true" outlineLevel="0" collapsed="false"/>
    <row r="28066" customFormat="false" ht="15" hidden="false" customHeight="true" outlineLevel="0" collapsed="false"/>
    <row r="28067" customFormat="false" ht="15" hidden="false" customHeight="true" outlineLevel="0" collapsed="false"/>
    <row r="28068" customFormat="false" ht="15" hidden="false" customHeight="true" outlineLevel="0" collapsed="false"/>
    <row r="28069" customFormat="false" ht="15" hidden="false" customHeight="true" outlineLevel="0" collapsed="false"/>
    <row r="28070" customFormat="false" ht="15" hidden="false" customHeight="true" outlineLevel="0" collapsed="false"/>
    <row r="28071" customFormat="false" ht="15" hidden="false" customHeight="true" outlineLevel="0" collapsed="false"/>
    <row r="28072" customFormat="false" ht="15" hidden="false" customHeight="true" outlineLevel="0" collapsed="false"/>
    <row r="28073" customFormat="false" ht="15" hidden="false" customHeight="true" outlineLevel="0" collapsed="false"/>
    <row r="28074" customFormat="false" ht="15" hidden="false" customHeight="true" outlineLevel="0" collapsed="false"/>
    <row r="28075" customFormat="false" ht="15" hidden="false" customHeight="true" outlineLevel="0" collapsed="false"/>
    <row r="28076" customFormat="false" ht="15" hidden="false" customHeight="true" outlineLevel="0" collapsed="false"/>
    <row r="28077" customFormat="false" ht="15" hidden="false" customHeight="true" outlineLevel="0" collapsed="false"/>
    <row r="28078" customFormat="false" ht="15" hidden="false" customHeight="true" outlineLevel="0" collapsed="false"/>
    <row r="28079" customFormat="false" ht="15" hidden="false" customHeight="true" outlineLevel="0" collapsed="false"/>
    <row r="28080" customFormat="false" ht="15" hidden="false" customHeight="true" outlineLevel="0" collapsed="false"/>
    <row r="28081" customFormat="false" ht="15" hidden="false" customHeight="true" outlineLevel="0" collapsed="false"/>
    <row r="28082" customFormat="false" ht="15" hidden="false" customHeight="true" outlineLevel="0" collapsed="false"/>
    <row r="28083" customFormat="false" ht="15" hidden="false" customHeight="true" outlineLevel="0" collapsed="false"/>
    <row r="28084" customFormat="false" ht="15" hidden="false" customHeight="true" outlineLevel="0" collapsed="false"/>
    <row r="28085" customFormat="false" ht="15" hidden="false" customHeight="true" outlineLevel="0" collapsed="false"/>
    <row r="28086" customFormat="false" ht="15" hidden="false" customHeight="true" outlineLevel="0" collapsed="false"/>
    <row r="28087" customFormat="false" ht="15" hidden="false" customHeight="true" outlineLevel="0" collapsed="false"/>
    <row r="28088" customFormat="false" ht="15" hidden="false" customHeight="true" outlineLevel="0" collapsed="false"/>
    <row r="28089" customFormat="false" ht="15" hidden="false" customHeight="true" outlineLevel="0" collapsed="false"/>
    <row r="28090" customFormat="false" ht="15" hidden="false" customHeight="true" outlineLevel="0" collapsed="false"/>
    <row r="28091" customFormat="false" ht="15" hidden="false" customHeight="true" outlineLevel="0" collapsed="false"/>
    <row r="28092" customFormat="false" ht="15" hidden="false" customHeight="true" outlineLevel="0" collapsed="false"/>
    <row r="28093" customFormat="false" ht="15" hidden="false" customHeight="true" outlineLevel="0" collapsed="false"/>
    <row r="28094" customFormat="false" ht="15" hidden="false" customHeight="true" outlineLevel="0" collapsed="false"/>
    <row r="28095" customFormat="false" ht="15" hidden="false" customHeight="true" outlineLevel="0" collapsed="false"/>
    <row r="28096" customFormat="false" ht="15" hidden="false" customHeight="true" outlineLevel="0" collapsed="false"/>
    <row r="28097" customFormat="false" ht="15" hidden="false" customHeight="true" outlineLevel="0" collapsed="false"/>
    <row r="28098" customFormat="false" ht="15" hidden="false" customHeight="true" outlineLevel="0" collapsed="false"/>
    <row r="28099" customFormat="false" ht="15" hidden="false" customHeight="true" outlineLevel="0" collapsed="false"/>
    <row r="28100" customFormat="false" ht="15" hidden="false" customHeight="true" outlineLevel="0" collapsed="false"/>
    <row r="28101" customFormat="false" ht="15" hidden="false" customHeight="true" outlineLevel="0" collapsed="false"/>
    <row r="28102" customFormat="false" ht="15" hidden="false" customHeight="true" outlineLevel="0" collapsed="false"/>
    <row r="28103" customFormat="false" ht="15" hidden="false" customHeight="true" outlineLevel="0" collapsed="false"/>
    <row r="28104" customFormat="false" ht="15" hidden="false" customHeight="true" outlineLevel="0" collapsed="false"/>
    <row r="28105" customFormat="false" ht="15" hidden="false" customHeight="true" outlineLevel="0" collapsed="false"/>
    <row r="28106" customFormat="false" ht="15" hidden="false" customHeight="true" outlineLevel="0" collapsed="false"/>
    <row r="28107" customFormat="false" ht="15" hidden="false" customHeight="true" outlineLevel="0" collapsed="false"/>
    <row r="28108" customFormat="false" ht="15" hidden="false" customHeight="true" outlineLevel="0" collapsed="false"/>
    <row r="28109" customFormat="false" ht="15" hidden="false" customHeight="true" outlineLevel="0" collapsed="false"/>
    <row r="28110" customFormat="false" ht="15" hidden="false" customHeight="true" outlineLevel="0" collapsed="false"/>
    <row r="28111" customFormat="false" ht="15" hidden="false" customHeight="true" outlineLevel="0" collapsed="false"/>
    <row r="28112" customFormat="false" ht="15" hidden="false" customHeight="true" outlineLevel="0" collapsed="false"/>
    <row r="28113" customFormat="false" ht="15" hidden="false" customHeight="true" outlineLevel="0" collapsed="false"/>
    <row r="28114" customFormat="false" ht="15" hidden="false" customHeight="true" outlineLevel="0" collapsed="false"/>
    <row r="28115" customFormat="false" ht="15" hidden="false" customHeight="true" outlineLevel="0" collapsed="false"/>
    <row r="28116" customFormat="false" ht="15" hidden="false" customHeight="true" outlineLevel="0" collapsed="false"/>
    <row r="28117" customFormat="false" ht="15" hidden="false" customHeight="true" outlineLevel="0" collapsed="false"/>
    <row r="28118" customFormat="false" ht="15" hidden="false" customHeight="true" outlineLevel="0" collapsed="false"/>
    <row r="28119" customFormat="false" ht="15" hidden="false" customHeight="true" outlineLevel="0" collapsed="false"/>
    <row r="28120" customFormat="false" ht="15" hidden="false" customHeight="true" outlineLevel="0" collapsed="false"/>
    <row r="28121" customFormat="false" ht="15" hidden="false" customHeight="true" outlineLevel="0" collapsed="false"/>
    <row r="28122" customFormat="false" ht="15" hidden="false" customHeight="true" outlineLevel="0" collapsed="false"/>
    <row r="28123" customFormat="false" ht="15" hidden="false" customHeight="true" outlineLevel="0" collapsed="false"/>
    <row r="28124" customFormat="false" ht="15" hidden="false" customHeight="true" outlineLevel="0" collapsed="false"/>
    <row r="28125" customFormat="false" ht="15" hidden="false" customHeight="true" outlineLevel="0" collapsed="false"/>
    <row r="28126" customFormat="false" ht="15" hidden="false" customHeight="true" outlineLevel="0" collapsed="false"/>
    <row r="28127" customFormat="false" ht="15" hidden="false" customHeight="true" outlineLevel="0" collapsed="false"/>
    <row r="28128" customFormat="false" ht="15" hidden="false" customHeight="true" outlineLevel="0" collapsed="false"/>
    <row r="28129" customFormat="false" ht="15" hidden="false" customHeight="true" outlineLevel="0" collapsed="false"/>
    <row r="28130" customFormat="false" ht="15" hidden="false" customHeight="true" outlineLevel="0" collapsed="false"/>
    <row r="28131" customFormat="false" ht="15" hidden="false" customHeight="true" outlineLevel="0" collapsed="false"/>
    <row r="28132" customFormat="false" ht="15" hidden="false" customHeight="true" outlineLevel="0" collapsed="false"/>
    <row r="28133" customFormat="false" ht="15" hidden="false" customHeight="true" outlineLevel="0" collapsed="false"/>
    <row r="28134" customFormat="false" ht="15" hidden="false" customHeight="true" outlineLevel="0" collapsed="false"/>
    <row r="28135" customFormat="false" ht="15" hidden="false" customHeight="true" outlineLevel="0" collapsed="false"/>
    <row r="28136" customFormat="false" ht="15" hidden="false" customHeight="true" outlineLevel="0" collapsed="false"/>
    <row r="28137" customFormat="false" ht="15" hidden="false" customHeight="true" outlineLevel="0" collapsed="false"/>
    <row r="28138" customFormat="false" ht="15" hidden="false" customHeight="true" outlineLevel="0" collapsed="false"/>
    <row r="28139" customFormat="false" ht="15" hidden="false" customHeight="true" outlineLevel="0" collapsed="false"/>
    <row r="28140" customFormat="false" ht="15" hidden="false" customHeight="true" outlineLevel="0" collapsed="false"/>
    <row r="28141" customFormat="false" ht="15" hidden="false" customHeight="true" outlineLevel="0" collapsed="false"/>
    <row r="28142" customFormat="false" ht="15" hidden="false" customHeight="true" outlineLevel="0" collapsed="false"/>
    <row r="28143" customFormat="false" ht="15" hidden="false" customHeight="true" outlineLevel="0" collapsed="false"/>
    <row r="28144" customFormat="false" ht="15" hidden="false" customHeight="true" outlineLevel="0" collapsed="false"/>
    <row r="28145" customFormat="false" ht="15" hidden="false" customHeight="true" outlineLevel="0" collapsed="false"/>
    <row r="28146" customFormat="false" ht="15" hidden="false" customHeight="true" outlineLevel="0" collapsed="false"/>
    <row r="28147" customFormat="false" ht="15" hidden="false" customHeight="true" outlineLevel="0" collapsed="false"/>
    <row r="28148" customFormat="false" ht="15" hidden="false" customHeight="true" outlineLevel="0" collapsed="false"/>
    <row r="28149" customFormat="false" ht="15" hidden="false" customHeight="true" outlineLevel="0" collapsed="false"/>
    <row r="28150" customFormat="false" ht="15" hidden="false" customHeight="true" outlineLevel="0" collapsed="false"/>
    <row r="28151" customFormat="false" ht="15" hidden="false" customHeight="true" outlineLevel="0" collapsed="false"/>
    <row r="28152" customFormat="false" ht="15" hidden="false" customHeight="true" outlineLevel="0" collapsed="false"/>
    <row r="28153" customFormat="false" ht="15" hidden="false" customHeight="true" outlineLevel="0" collapsed="false"/>
    <row r="28154" customFormat="false" ht="15" hidden="false" customHeight="true" outlineLevel="0" collapsed="false"/>
    <row r="28155" customFormat="false" ht="15" hidden="false" customHeight="true" outlineLevel="0" collapsed="false"/>
    <row r="28156" customFormat="false" ht="15" hidden="false" customHeight="true" outlineLevel="0" collapsed="false"/>
    <row r="28157" customFormat="false" ht="15" hidden="false" customHeight="true" outlineLevel="0" collapsed="false"/>
    <row r="28158" customFormat="false" ht="15" hidden="false" customHeight="true" outlineLevel="0" collapsed="false"/>
    <row r="28159" customFormat="false" ht="15" hidden="false" customHeight="true" outlineLevel="0" collapsed="false"/>
    <row r="28160" customFormat="false" ht="15" hidden="false" customHeight="true" outlineLevel="0" collapsed="false"/>
    <row r="28161" customFormat="false" ht="15" hidden="false" customHeight="true" outlineLevel="0" collapsed="false"/>
    <row r="28162" customFormat="false" ht="15" hidden="false" customHeight="true" outlineLevel="0" collapsed="false"/>
    <row r="28163" customFormat="false" ht="15" hidden="false" customHeight="true" outlineLevel="0" collapsed="false"/>
    <row r="28164" customFormat="false" ht="15" hidden="false" customHeight="true" outlineLevel="0" collapsed="false"/>
    <row r="28165" customFormat="false" ht="15" hidden="false" customHeight="true" outlineLevel="0" collapsed="false"/>
    <row r="28166" customFormat="false" ht="15" hidden="false" customHeight="true" outlineLevel="0" collapsed="false"/>
    <row r="28167" customFormat="false" ht="15" hidden="false" customHeight="true" outlineLevel="0" collapsed="false"/>
    <row r="28168" customFormat="false" ht="15" hidden="false" customHeight="true" outlineLevel="0" collapsed="false"/>
    <row r="28169" customFormat="false" ht="15" hidden="false" customHeight="true" outlineLevel="0" collapsed="false"/>
    <row r="28170" customFormat="false" ht="15" hidden="false" customHeight="true" outlineLevel="0" collapsed="false"/>
    <row r="28171" customFormat="false" ht="15" hidden="false" customHeight="true" outlineLevel="0" collapsed="false"/>
    <row r="28172" customFormat="false" ht="15" hidden="false" customHeight="true" outlineLevel="0" collapsed="false"/>
    <row r="28173" customFormat="false" ht="15" hidden="false" customHeight="true" outlineLevel="0" collapsed="false"/>
    <row r="28174" customFormat="false" ht="15" hidden="false" customHeight="true" outlineLevel="0" collapsed="false"/>
    <row r="28175" customFormat="false" ht="15" hidden="false" customHeight="true" outlineLevel="0" collapsed="false"/>
    <row r="28176" customFormat="false" ht="15" hidden="false" customHeight="true" outlineLevel="0" collapsed="false"/>
    <row r="28177" customFormat="false" ht="15" hidden="false" customHeight="true" outlineLevel="0" collapsed="false"/>
    <row r="28178" customFormat="false" ht="15" hidden="false" customHeight="true" outlineLevel="0" collapsed="false"/>
    <row r="28179" customFormat="false" ht="15" hidden="false" customHeight="true" outlineLevel="0" collapsed="false"/>
    <row r="28180" customFormat="false" ht="15" hidden="false" customHeight="true" outlineLevel="0" collapsed="false"/>
    <row r="28181" customFormat="false" ht="15" hidden="false" customHeight="true" outlineLevel="0" collapsed="false"/>
    <row r="28182" customFormat="false" ht="15" hidden="false" customHeight="true" outlineLevel="0" collapsed="false"/>
    <row r="28183" customFormat="false" ht="15" hidden="false" customHeight="true" outlineLevel="0" collapsed="false"/>
    <row r="28184" customFormat="false" ht="15" hidden="false" customHeight="true" outlineLevel="0" collapsed="false"/>
    <row r="28185" customFormat="false" ht="15" hidden="false" customHeight="true" outlineLevel="0" collapsed="false"/>
    <row r="28186" customFormat="false" ht="15" hidden="false" customHeight="true" outlineLevel="0" collapsed="false"/>
    <row r="28187" customFormat="false" ht="15" hidden="false" customHeight="true" outlineLevel="0" collapsed="false"/>
    <row r="28188" customFormat="false" ht="15" hidden="false" customHeight="true" outlineLevel="0" collapsed="false"/>
    <row r="28189" customFormat="false" ht="15" hidden="false" customHeight="true" outlineLevel="0" collapsed="false"/>
    <row r="28190" customFormat="false" ht="15" hidden="false" customHeight="true" outlineLevel="0" collapsed="false"/>
    <row r="28191" customFormat="false" ht="15" hidden="false" customHeight="true" outlineLevel="0" collapsed="false"/>
    <row r="28192" customFormat="false" ht="15" hidden="false" customHeight="true" outlineLevel="0" collapsed="false"/>
    <row r="28193" customFormat="false" ht="15" hidden="false" customHeight="true" outlineLevel="0" collapsed="false"/>
    <row r="28194" customFormat="false" ht="15" hidden="false" customHeight="true" outlineLevel="0" collapsed="false"/>
    <row r="28195" customFormat="false" ht="15" hidden="false" customHeight="true" outlineLevel="0" collapsed="false"/>
    <row r="28196" customFormat="false" ht="15" hidden="false" customHeight="true" outlineLevel="0" collapsed="false"/>
    <row r="28197" customFormat="false" ht="15" hidden="false" customHeight="true" outlineLevel="0" collapsed="false"/>
    <row r="28198" customFormat="false" ht="15" hidden="false" customHeight="true" outlineLevel="0" collapsed="false"/>
    <row r="28199" customFormat="false" ht="15" hidden="false" customHeight="true" outlineLevel="0" collapsed="false"/>
    <row r="28200" customFormat="false" ht="15" hidden="false" customHeight="true" outlineLevel="0" collapsed="false"/>
    <row r="28201" customFormat="false" ht="15" hidden="false" customHeight="true" outlineLevel="0" collapsed="false"/>
    <row r="28202" customFormat="false" ht="15" hidden="false" customHeight="true" outlineLevel="0" collapsed="false"/>
    <row r="28203" customFormat="false" ht="15" hidden="false" customHeight="true" outlineLevel="0" collapsed="false"/>
    <row r="28204" customFormat="false" ht="15" hidden="false" customHeight="true" outlineLevel="0" collapsed="false"/>
    <row r="28205" customFormat="false" ht="15" hidden="false" customHeight="true" outlineLevel="0" collapsed="false"/>
    <row r="28206" customFormat="false" ht="15" hidden="false" customHeight="true" outlineLevel="0" collapsed="false"/>
    <row r="28207" customFormat="false" ht="15" hidden="false" customHeight="true" outlineLevel="0" collapsed="false"/>
    <row r="28208" customFormat="false" ht="15" hidden="false" customHeight="true" outlineLevel="0" collapsed="false"/>
    <row r="28209" customFormat="false" ht="15" hidden="false" customHeight="true" outlineLevel="0" collapsed="false"/>
    <row r="28210" customFormat="false" ht="15" hidden="false" customHeight="true" outlineLevel="0" collapsed="false"/>
    <row r="28211" customFormat="false" ht="15" hidden="false" customHeight="true" outlineLevel="0" collapsed="false"/>
    <row r="28212" customFormat="false" ht="15" hidden="false" customHeight="true" outlineLevel="0" collapsed="false"/>
    <row r="28213" customFormat="false" ht="15" hidden="false" customHeight="true" outlineLevel="0" collapsed="false"/>
    <row r="28214" customFormat="false" ht="15" hidden="false" customHeight="true" outlineLevel="0" collapsed="false"/>
    <row r="28215" customFormat="false" ht="15" hidden="false" customHeight="true" outlineLevel="0" collapsed="false"/>
    <row r="28216" customFormat="false" ht="15" hidden="false" customHeight="true" outlineLevel="0" collapsed="false"/>
    <row r="28217" customFormat="false" ht="15" hidden="false" customHeight="true" outlineLevel="0" collapsed="false"/>
    <row r="28218" customFormat="false" ht="15" hidden="false" customHeight="true" outlineLevel="0" collapsed="false"/>
    <row r="28219" customFormat="false" ht="15" hidden="false" customHeight="true" outlineLevel="0" collapsed="false"/>
    <row r="28220" customFormat="false" ht="15" hidden="false" customHeight="true" outlineLevel="0" collapsed="false"/>
    <row r="28221" customFormat="false" ht="15" hidden="false" customHeight="true" outlineLevel="0" collapsed="false"/>
    <row r="28222" customFormat="false" ht="15" hidden="false" customHeight="true" outlineLevel="0" collapsed="false"/>
    <row r="28223" customFormat="false" ht="15" hidden="false" customHeight="true" outlineLevel="0" collapsed="false"/>
    <row r="28224" customFormat="false" ht="15" hidden="false" customHeight="true" outlineLevel="0" collapsed="false"/>
    <row r="28225" customFormat="false" ht="15" hidden="false" customHeight="true" outlineLevel="0" collapsed="false"/>
    <row r="28226" customFormat="false" ht="15" hidden="false" customHeight="true" outlineLevel="0" collapsed="false"/>
    <row r="28227" customFormat="false" ht="15" hidden="false" customHeight="true" outlineLevel="0" collapsed="false"/>
    <row r="28228" customFormat="false" ht="15" hidden="false" customHeight="true" outlineLevel="0" collapsed="false"/>
    <row r="28229" customFormat="false" ht="15" hidden="false" customHeight="true" outlineLevel="0" collapsed="false"/>
    <row r="28230" customFormat="false" ht="15" hidden="false" customHeight="true" outlineLevel="0" collapsed="false"/>
    <row r="28231" customFormat="false" ht="15" hidden="false" customHeight="true" outlineLevel="0" collapsed="false"/>
    <row r="28232" customFormat="false" ht="15" hidden="false" customHeight="true" outlineLevel="0" collapsed="false"/>
    <row r="28233" customFormat="false" ht="15" hidden="false" customHeight="true" outlineLevel="0" collapsed="false"/>
    <row r="28234" customFormat="false" ht="15" hidden="false" customHeight="true" outlineLevel="0" collapsed="false"/>
    <row r="28235" customFormat="false" ht="15" hidden="false" customHeight="true" outlineLevel="0" collapsed="false"/>
    <row r="28236" customFormat="false" ht="15" hidden="false" customHeight="true" outlineLevel="0" collapsed="false"/>
    <row r="28237" customFormat="false" ht="15" hidden="false" customHeight="true" outlineLevel="0" collapsed="false"/>
    <row r="28238" customFormat="false" ht="15" hidden="false" customHeight="true" outlineLevel="0" collapsed="false"/>
    <row r="28239" customFormat="false" ht="15" hidden="false" customHeight="true" outlineLevel="0" collapsed="false"/>
    <row r="28240" customFormat="false" ht="15" hidden="false" customHeight="true" outlineLevel="0" collapsed="false"/>
    <row r="28241" customFormat="false" ht="15" hidden="false" customHeight="true" outlineLevel="0" collapsed="false"/>
    <row r="28242" customFormat="false" ht="15" hidden="false" customHeight="true" outlineLevel="0" collapsed="false"/>
    <row r="28243" customFormat="false" ht="15" hidden="false" customHeight="true" outlineLevel="0" collapsed="false"/>
    <row r="28244" customFormat="false" ht="15" hidden="false" customHeight="true" outlineLevel="0" collapsed="false"/>
    <row r="28245" customFormat="false" ht="15" hidden="false" customHeight="true" outlineLevel="0" collapsed="false"/>
    <row r="28246" customFormat="false" ht="15" hidden="false" customHeight="true" outlineLevel="0" collapsed="false"/>
    <row r="28247" customFormat="false" ht="15" hidden="false" customHeight="true" outlineLevel="0" collapsed="false"/>
    <row r="28248" customFormat="false" ht="15" hidden="false" customHeight="true" outlineLevel="0" collapsed="false"/>
    <row r="28249" customFormat="false" ht="15" hidden="false" customHeight="true" outlineLevel="0" collapsed="false"/>
    <row r="28250" customFormat="false" ht="15" hidden="false" customHeight="true" outlineLevel="0" collapsed="false"/>
    <row r="28251" customFormat="false" ht="15" hidden="false" customHeight="true" outlineLevel="0" collapsed="false"/>
    <row r="28252" customFormat="false" ht="15" hidden="false" customHeight="true" outlineLevel="0" collapsed="false"/>
    <row r="28253" customFormat="false" ht="15" hidden="false" customHeight="true" outlineLevel="0" collapsed="false"/>
    <row r="28254" customFormat="false" ht="15" hidden="false" customHeight="true" outlineLevel="0" collapsed="false"/>
    <row r="28255" customFormat="false" ht="15" hidden="false" customHeight="true" outlineLevel="0" collapsed="false"/>
    <row r="28256" customFormat="false" ht="15" hidden="false" customHeight="true" outlineLevel="0" collapsed="false"/>
    <row r="28257" customFormat="false" ht="15" hidden="false" customHeight="true" outlineLevel="0" collapsed="false"/>
    <row r="28258" customFormat="false" ht="15" hidden="false" customHeight="true" outlineLevel="0" collapsed="false"/>
    <row r="28259" customFormat="false" ht="15" hidden="false" customHeight="true" outlineLevel="0" collapsed="false"/>
    <row r="28260" customFormat="false" ht="15" hidden="false" customHeight="true" outlineLevel="0" collapsed="false"/>
    <row r="28261" customFormat="false" ht="15" hidden="false" customHeight="true" outlineLevel="0" collapsed="false"/>
    <row r="28262" customFormat="false" ht="15" hidden="false" customHeight="true" outlineLevel="0" collapsed="false"/>
    <row r="28263" customFormat="false" ht="15" hidden="false" customHeight="true" outlineLevel="0" collapsed="false"/>
    <row r="28264" customFormat="false" ht="15" hidden="false" customHeight="true" outlineLevel="0" collapsed="false"/>
    <row r="28265" customFormat="false" ht="15" hidden="false" customHeight="true" outlineLevel="0" collapsed="false"/>
    <row r="28266" customFormat="false" ht="15" hidden="false" customHeight="true" outlineLevel="0" collapsed="false"/>
    <row r="28267" customFormat="false" ht="15" hidden="false" customHeight="true" outlineLevel="0" collapsed="false"/>
    <row r="28268" customFormat="false" ht="15" hidden="false" customHeight="true" outlineLevel="0" collapsed="false"/>
    <row r="28269" customFormat="false" ht="15" hidden="false" customHeight="true" outlineLevel="0" collapsed="false"/>
    <row r="28270" customFormat="false" ht="15" hidden="false" customHeight="true" outlineLevel="0" collapsed="false"/>
    <row r="28271" customFormat="false" ht="15" hidden="false" customHeight="true" outlineLevel="0" collapsed="false"/>
    <row r="28272" customFormat="false" ht="15" hidden="false" customHeight="true" outlineLevel="0" collapsed="false"/>
    <row r="28273" customFormat="false" ht="15" hidden="false" customHeight="true" outlineLevel="0" collapsed="false"/>
    <row r="28274" customFormat="false" ht="15" hidden="false" customHeight="true" outlineLevel="0" collapsed="false"/>
    <row r="28275" customFormat="false" ht="15" hidden="false" customHeight="true" outlineLevel="0" collapsed="false"/>
    <row r="28276" customFormat="false" ht="15" hidden="false" customHeight="true" outlineLevel="0" collapsed="false"/>
    <row r="28277" customFormat="false" ht="15" hidden="false" customHeight="true" outlineLevel="0" collapsed="false"/>
    <row r="28278" customFormat="false" ht="15" hidden="false" customHeight="true" outlineLevel="0" collapsed="false"/>
    <row r="28279" customFormat="false" ht="15" hidden="false" customHeight="true" outlineLevel="0" collapsed="false"/>
    <row r="28280" customFormat="false" ht="15" hidden="false" customHeight="true" outlineLevel="0" collapsed="false"/>
    <row r="28281" customFormat="false" ht="15" hidden="false" customHeight="true" outlineLevel="0" collapsed="false"/>
    <row r="28282" customFormat="false" ht="15" hidden="false" customHeight="true" outlineLevel="0" collapsed="false"/>
    <row r="28283" customFormat="false" ht="15" hidden="false" customHeight="true" outlineLevel="0" collapsed="false"/>
    <row r="28284" customFormat="false" ht="15" hidden="false" customHeight="true" outlineLevel="0" collapsed="false"/>
    <row r="28285" customFormat="false" ht="15" hidden="false" customHeight="true" outlineLevel="0" collapsed="false"/>
    <row r="28286" customFormat="false" ht="15" hidden="false" customHeight="true" outlineLevel="0" collapsed="false"/>
    <row r="28287" customFormat="false" ht="15" hidden="false" customHeight="true" outlineLevel="0" collapsed="false"/>
    <row r="28288" customFormat="false" ht="15" hidden="false" customHeight="true" outlineLevel="0" collapsed="false"/>
    <row r="28289" customFormat="false" ht="15" hidden="false" customHeight="true" outlineLevel="0" collapsed="false"/>
    <row r="28290" customFormat="false" ht="15" hidden="false" customHeight="true" outlineLevel="0" collapsed="false"/>
    <row r="28291" customFormat="false" ht="15" hidden="false" customHeight="true" outlineLevel="0" collapsed="false"/>
    <row r="28292" customFormat="false" ht="15" hidden="false" customHeight="true" outlineLevel="0" collapsed="false"/>
    <row r="28293" customFormat="false" ht="15" hidden="false" customHeight="true" outlineLevel="0" collapsed="false"/>
    <row r="28294" customFormat="false" ht="15" hidden="false" customHeight="true" outlineLevel="0" collapsed="false"/>
    <row r="28295" customFormat="false" ht="15" hidden="false" customHeight="true" outlineLevel="0" collapsed="false"/>
    <row r="28296" customFormat="false" ht="15" hidden="false" customHeight="true" outlineLevel="0" collapsed="false"/>
    <row r="28297" customFormat="false" ht="15" hidden="false" customHeight="true" outlineLevel="0" collapsed="false"/>
    <row r="28298" customFormat="false" ht="15" hidden="false" customHeight="true" outlineLevel="0" collapsed="false"/>
    <row r="28299" customFormat="false" ht="15" hidden="false" customHeight="true" outlineLevel="0" collapsed="false"/>
    <row r="28300" customFormat="false" ht="15" hidden="false" customHeight="true" outlineLevel="0" collapsed="false"/>
    <row r="28301" customFormat="false" ht="15" hidden="false" customHeight="true" outlineLevel="0" collapsed="false"/>
    <row r="28302" customFormat="false" ht="15" hidden="false" customHeight="true" outlineLevel="0" collapsed="false"/>
    <row r="28303" customFormat="false" ht="15" hidden="false" customHeight="true" outlineLevel="0" collapsed="false"/>
    <row r="28304" customFormat="false" ht="15" hidden="false" customHeight="true" outlineLevel="0" collapsed="false"/>
    <row r="28305" customFormat="false" ht="15" hidden="false" customHeight="true" outlineLevel="0" collapsed="false"/>
    <row r="28306" customFormat="false" ht="15" hidden="false" customHeight="true" outlineLevel="0" collapsed="false"/>
    <row r="28307" customFormat="false" ht="15" hidden="false" customHeight="true" outlineLevel="0" collapsed="false"/>
    <row r="28308" customFormat="false" ht="15" hidden="false" customHeight="true" outlineLevel="0" collapsed="false"/>
    <row r="28309" customFormat="false" ht="15" hidden="false" customHeight="true" outlineLevel="0" collapsed="false"/>
    <row r="28310" customFormat="false" ht="15" hidden="false" customHeight="true" outlineLevel="0" collapsed="false"/>
    <row r="28311" customFormat="false" ht="15" hidden="false" customHeight="true" outlineLevel="0" collapsed="false"/>
    <row r="28312" customFormat="false" ht="15" hidden="false" customHeight="true" outlineLevel="0" collapsed="false"/>
    <row r="28313" customFormat="false" ht="15" hidden="false" customHeight="true" outlineLevel="0" collapsed="false"/>
    <row r="28314" customFormat="false" ht="15" hidden="false" customHeight="true" outlineLevel="0" collapsed="false"/>
    <row r="28315" customFormat="false" ht="15" hidden="false" customHeight="true" outlineLevel="0" collapsed="false"/>
    <row r="28316" customFormat="false" ht="15" hidden="false" customHeight="true" outlineLevel="0" collapsed="false"/>
    <row r="28317" customFormat="false" ht="15" hidden="false" customHeight="true" outlineLevel="0" collapsed="false"/>
    <row r="28318" customFormat="false" ht="15" hidden="false" customHeight="true" outlineLevel="0" collapsed="false"/>
    <row r="28319" customFormat="false" ht="15" hidden="false" customHeight="true" outlineLevel="0" collapsed="false"/>
    <row r="28320" customFormat="false" ht="15" hidden="false" customHeight="true" outlineLevel="0" collapsed="false"/>
    <row r="28321" customFormat="false" ht="15" hidden="false" customHeight="true" outlineLevel="0" collapsed="false"/>
    <row r="28322" customFormat="false" ht="15" hidden="false" customHeight="true" outlineLevel="0" collapsed="false"/>
    <row r="28323" customFormat="false" ht="15" hidden="false" customHeight="true" outlineLevel="0" collapsed="false"/>
    <row r="28324" customFormat="false" ht="15" hidden="false" customHeight="true" outlineLevel="0" collapsed="false"/>
    <row r="28325" customFormat="false" ht="15" hidden="false" customHeight="true" outlineLevel="0" collapsed="false"/>
    <row r="28326" customFormat="false" ht="15" hidden="false" customHeight="true" outlineLevel="0" collapsed="false"/>
    <row r="28327" customFormat="false" ht="15" hidden="false" customHeight="true" outlineLevel="0" collapsed="false"/>
    <row r="28328" customFormat="false" ht="15" hidden="false" customHeight="true" outlineLevel="0" collapsed="false"/>
    <row r="28329" customFormat="false" ht="15" hidden="false" customHeight="true" outlineLevel="0" collapsed="false"/>
    <row r="28330" customFormat="false" ht="15" hidden="false" customHeight="true" outlineLevel="0" collapsed="false"/>
    <row r="28331" customFormat="false" ht="15" hidden="false" customHeight="true" outlineLevel="0" collapsed="false"/>
    <row r="28332" customFormat="false" ht="15" hidden="false" customHeight="true" outlineLevel="0" collapsed="false"/>
    <row r="28333" customFormat="false" ht="15" hidden="false" customHeight="true" outlineLevel="0" collapsed="false"/>
    <row r="28334" customFormat="false" ht="15" hidden="false" customHeight="true" outlineLevel="0" collapsed="false"/>
    <row r="28335" customFormat="false" ht="15" hidden="false" customHeight="true" outlineLevel="0" collapsed="false"/>
    <row r="28336" customFormat="false" ht="15" hidden="false" customHeight="true" outlineLevel="0" collapsed="false"/>
    <row r="28337" customFormat="false" ht="15" hidden="false" customHeight="true" outlineLevel="0" collapsed="false"/>
    <row r="28338" customFormat="false" ht="15" hidden="false" customHeight="true" outlineLevel="0" collapsed="false"/>
    <row r="28339" customFormat="false" ht="15" hidden="false" customHeight="true" outlineLevel="0" collapsed="false"/>
    <row r="28340" customFormat="false" ht="15" hidden="false" customHeight="true" outlineLevel="0" collapsed="false"/>
    <row r="28341" customFormat="false" ht="15" hidden="false" customHeight="true" outlineLevel="0" collapsed="false"/>
    <row r="28342" customFormat="false" ht="15" hidden="false" customHeight="true" outlineLevel="0" collapsed="false"/>
    <row r="28343" customFormat="false" ht="15" hidden="false" customHeight="true" outlineLevel="0" collapsed="false"/>
    <row r="28344" customFormat="false" ht="15" hidden="false" customHeight="true" outlineLevel="0" collapsed="false"/>
    <row r="28345" customFormat="false" ht="15" hidden="false" customHeight="true" outlineLevel="0" collapsed="false"/>
    <row r="28346" customFormat="false" ht="15" hidden="false" customHeight="true" outlineLevel="0" collapsed="false"/>
    <row r="28347" customFormat="false" ht="15" hidden="false" customHeight="true" outlineLevel="0" collapsed="false"/>
    <row r="28348" customFormat="false" ht="15" hidden="false" customHeight="true" outlineLevel="0" collapsed="false"/>
    <row r="28349" customFormat="false" ht="15" hidden="false" customHeight="true" outlineLevel="0" collapsed="false"/>
    <row r="28350" customFormat="false" ht="15" hidden="false" customHeight="true" outlineLevel="0" collapsed="false"/>
    <row r="28351" customFormat="false" ht="15" hidden="false" customHeight="true" outlineLevel="0" collapsed="false"/>
    <row r="28352" customFormat="false" ht="15" hidden="false" customHeight="true" outlineLevel="0" collapsed="false"/>
    <row r="28353" customFormat="false" ht="15" hidden="false" customHeight="true" outlineLevel="0" collapsed="false"/>
    <row r="28354" customFormat="false" ht="15" hidden="false" customHeight="true" outlineLevel="0" collapsed="false"/>
    <row r="28355" customFormat="false" ht="15" hidden="false" customHeight="true" outlineLevel="0" collapsed="false"/>
    <row r="28356" customFormat="false" ht="15" hidden="false" customHeight="true" outlineLevel="0" collapsed="false"/>
    <row r="28357" customFormat="false" ht="15" hidden="false" customHeight="true" outlineLevel="0" collapsed="false"/>
    <row r="28358" customFormat="false" ht="15" hidden="false" customHeight="true" outlineLevel="0" collapsed="false"/>
    <row r="28359" customFormat="false" ht="15" hidden="false" customHeight="true" outlineLevel="0" collapsed="false"/>
    <row r="28360" customFormat="false" ht="15" hidden="false" customHeight="true" outlineLevel="0" collapsed="false"/>
    <row r="28361" customFormat="false" ht="15" hidden="false" customHeight="true" outlineLevel="0" collapsed="false"/>
    <row r="28362" customFormat="false" ht="15" hidden="false" customHeight="true" outlineLevel="0" collapsed="false"/>
    <row r="28363" customFormat="false" ht="15" hidden="false" customHeight="true" outlineLevel="0" collapsed="false"/>
    <row r="28364" customFormat="false" ht="15" hidden="false" customHeight="true" outlineLevel="0" collapsed="false"/>
    <row r="28365" customFormat="false" ht="15" hidden="false" customHeight="true" outlineLevel="0" collapsed="false"/>
    <row r="28366" customFormat="false" ht="15" hidden="false" customHeight="true" outlineLevel="0" collapsed="false"/>
    <row r="28367" customFormat="false" ht="15" hidden="false" customHeight="true" outlineLevel="0" collapsed="false"/>
    <row r="28368" customFormat="false" ht="15" hidden="false" customHeight="true" outlineLevel="0" collapsed="false"/>
    <row r="28369" customFormat="false" ht="15" hidden="false" customHeight="true" outlineLevel="0" collapsed="false"/>
    <row r="28370" customFormat="false" ht="15" hidden="false" customHeight="true" outlineLevel="0" collapsed="false"/>
    <row r="28371" customFormat="false" ht="15" hidden="false" customHeight="true" outlineLevel="0" collapsed="false"/>
    <row r="28372" customFormat="false" ht="15" hidden="false" customHeight="true" outlineLevel="0" collapsed="false"/>
    <row r="28373" customFormat="false" ht="15" hidden="false" customHeight="true" outlineLevel="0" collapsed="false"/>
    <row r="28374" customFormat="false" ht="15" hidden="false" customHeight="true" outlineLevel="0" collapsed="false"/>
    <row r="28375" customFormat="false" ht="15" hidden="false" customHeight="true" outlineLevel="0" collapsed="false"/>
    <row r="28376" customFormat="false" ht="15" hidden="false" customHeight="true" outlineLevel="0" collapsed="false"/>
    <row r="28377" customFormat="false" ht="15" hidden="false" customHeight="true" outlineLevel="0" collapsed="false"/>
    <row r="28378" customFormat="false" ht="15" hidden="false" customHeight="true" outlineLevel="0" collapsed="false"/>
    <row r="28379" customFormat="false" ht="15" hidden="false" customHeight="true" outlineLevel="0" collapsed="false"/>
    <row r="28380" customFormat="false" ht="15" hidden="false" customHeight="true" outlineLevel="0" collapsed="false"/>
    <row r="28381" customFormat="false" ht="15" hidden="false" customHeight="true" outlineLevel="0" collapsed="false"/>
    <row r="28382" customFormat="false" ht="15" hidden="false" customHeight="true" outlineLevel="0" collapsed="false"/>
    <row r="28383" customFormat="false" ht="15" hidden="false" customHeight="true" outlineLevel="0" collapsed="false"/>
    <row r="28384" customFormat="false" ht="15" hidden="false" customHeight="true" outlineLevel="0" collapsed="false"/>
    <row r="28385" customFormat="false" ht="15" hidden="false" customHeight="true" outlineLevel="0" collapsed="false"/>
    <row r="28386" customFormat="false" ht="15" hidden="false" customHeight="true" outlineLevel="0" collapsed="false"/>
    <row r="28387" customFormat="false" ht="15" hidden="false" customHeight="true" outlineLevel="0" collapsed="false"/>
    <row r="28388" customFormat="false" ht="15" hidden="false" customHeight="true" outlineLevel="0" collapsed="false"/>
    <row r="28389" customFormat="false" ht="15" hidden="false" customHeight="true" outlineLevel="0" collapsed="false"/>
    <row r="28390" customFormat="false" ht="15" hidden="false" customHeight="true" outlineLevel="0" collapsed="false"/>
    <row r="28391" customFormat="false" ht="15" hidden="false" customHeight="true" outlineLevel="0" collapsed="false"/>
    <row r="28392" customFormat="false" ht="15" hidden="false" customHeight="true" outlineLevel="0" collapsed="false"/>
    <row r="28393" customFormat="false" ht="15" hidden="false" customHeight="true" outlineLevel="0" collapsed="false"/>
    <row r="28394" customFormat="false" ht="15" hidden="false" customHeight="true" outlineLevel="0" collapsed="false"/>
    <row r="28395" customFormat="false" ht="15" hidden="false" customHeight="true" outlineLevel="0" collapsed="false"/>
    <row r="28396" customFormat="false" ht="15" hidden="false" customHeight="true" outlineLevel="0" collapsed="false"/>
    <row r="28397" customFormat="false" ht="15" hidden="false" customHeight="true" outlineLevel="0" collapsed="false"/>
    <row r="28398" customFormat="false" ht="15" hidden="false" customHeight="true" outlineLevel="0" collapsed="false"/>
    <row r="28399" customFormat="false" ht="15" hidden="false" customHeight="true" outlineLevel="0" collapsed="false"/>
    <row r="28400" customFormat="false" ht="15" hidden="false" customHeight="true" outlineLevel="0" collapsed="false"/>
    <row r="28401" customFormat="false" ht="15" hidden="false" customHeight="true" outlineLevel="0" collapsed="false"/>
    <row r="28402" customFormat="false" ht="15" hidden="false" customHeight="true" outlineLevel="0" collapsed="false"/>
    <row r="28403" customFormat="false" ht="15" hidden="false" customHeight="true" outlineLevel="0" collapsed="false"/>
    <row r="28404" customFormat="false" ht="15" hidden="false" customHeight="true" outlineLevel="0" collapsed="false"/>
    <row r="28405" customFormat="false" ht="15" hidden="false" customHeight="true" outlineLevel="0" collapsed="false"/>
    <row r="28406" customFormat="false" ht="15" hidden="false" customHeight="true" outlineLevel="0" collapsed="false"/>
    <row r="28407" customFormat="false" ht="15" hidden="false" customHeight="true" outlineLevel="0" collapsed="false"/>
    <row r="28408" customFormat="false" ht="15" hidden="false" customHeight="true" outlineLevel="0" collapsed="false"/>
    <row r="28409" customFormat="false" ht="15" hidden="false" customHeight="true" outlineLevel="0" collapsed="false"/>
    <row r="28410" customFormat="false" ht="15" hidden="false" customHeight="true" outlineLevel="0" collapsed="false"/>
    <row r="28411" customFormat="false" ht="15" hidden="false" customHeight="true" outlineLevel="0" collapsed="false"/>
    <row r="28412" customFormat="false" ht="15" hidden="false" customHeight="true" outlineLevel="0" collapsed="false"/>
    <row r="28413" customFormat="false" ht="15" hidden="false" customHeight="true" outlineLevel="0" collapsed="false"/>
    <row r="28414" customFormat="false" ht="15" hidden="false" customHeight="true" outlineLevel="0" collapsed="false"/>
    <row r="28415" customFormat="false" ht="15" hidden="false" customHeight="true" outlineLevel="0" collapsed="false"/>
    <row r="28416" customFormat="false" ht="15" hidden="false" customHeight="true" outlineLevel="0" collapsed="false"/>
    <row r="28417" customFormat="false" ht="15" hidden="false" customHeight="true" outlineLevel="0" collapsed="false"/>
    <row r="28418" customFormat="false" ht="15" hidden="false" customHeight="true" outlineLevel="0" collapsed="false"/>
    <row r="28419" customFormat="false" ht="15" hidden="false" customHeight="true" outlineLevel="0" collapsed="false"/>
    <row r="28420" customFormat="false" ht="15" hidden="false" customHeight="true" outlineLevel="0" collapsed="false"/>
    <row r="28421" customFormat="false" ht="15" hidden="false" customHeight="true" outlineLevel="0" collapsed="false"/>
    <row r="28422" customFormat="false" ht="15" hidden="false" customHeight="true" outlineLevel="0" collapsed="false"/>
    <row r="28423" customFormat="false" ht="15" hidden="false" customHeight="true" outlineLevel="0" collapsed="false"/>
    <row r="28424" customFormat="false" ht="15" hidden="false" customHeight="true" outlineLevel="0" collapsed="false"/>
    <row r="28425" customFormat="false" ht="15" hidden="false" customHeight="true" outlineLevel="0" collapsed="false"/>
    <row r="28426" customFormat="false" ht="15" hidden="false" customHeight="true" outlineLevel="0" collapsed="false"/>
    <row r="28427" customFormat="false" ht="15" hidden="false" customHeight="true" outlineLevel="0" collapsed="false"/>
    <row r="28428" customFormat="false" ht="15" hidden="false" customHeight="true" outlineLevel="0" collapsed="false"/>
    <row r="28429" customFormat="false" ht="15" hidden="false" customHeight="true" outlineLevel="0" collapsed="false"/>
    <row r="28430" customFormat="false" ht="15" hidden="false" customHeight="true" outlineLevel="0" collapsed="false"/>
    <row r="28431" customFormat="false" ht="15" hidden="false" customHeight="true" outlineLevel="0" collapsed="false"/>
    <row r="28432" customFormat="false" ht="15" hidden="false" customHeight="true" outlineLevel="0" collapsed="false"/>
    <row r="28433" customFormat="false" ht="15" hidden="false" customHeight="true" outlineLevel="0" collapsed="false"/>
    <row r="28434" customFormat="false" ht="15" hidden="false" customHeight="true" outlineLevel="0" collapsed="false"/>
    <row r="28435" customFormat="false" ht="15" hidden="false" customHeight="true" outlineLevel="0" collapsed="false"/>
    <row r="28436" customFormat="false" ht="15" hidden="false" customHeight="true" outlineLevel="0" collapsed="false"/>
    <row r="28437" customFormat="false" ht="15" hidden="false" customHeight="true" outlineLevel="0" collapsed="false"/>
    <row r="28438" customFormat="false" ht="15" hidden="false" customHeight="true" outlineLevel="0" collapsed="false"/>
    <row r="28439" customFormat="false" ht="15" hidden="false" customHeight="true" outlineLevel="0" collapsed="false"/>
    <row r="28440" customFormat="false" ht="15" hidden="false" customHeight="true" outlineLevel="0" collapsed="false"/>
    <row r="28441" customFormat="false" ht="15" hidden="false" customHeight="true" outlineLevel="0" collapsed="false"/>
    <row r="28442" customFormat="false" ht="15" hidden="false" customHeight="true" outlineLevel="0" collapsed="false"/>
    <row r="28443" customFormat="false" ht="15" hidden="false" customHeight="true" outlineLevel="0" collapsed="false"/>
    <row r="28444" customFormat="false" ht="15" hidden="false" customHeight="true" outlineLevel="0" collapsed="false"/>
    <row r="28445" customFormat="false" ht="15" hidden="false" customHeight="true" outlineLevel="0" collapsed="false"/>
    <row r="28446" customFormat="false" ht="15" hidden="false" customHeight="true" outlineLevel="0" collapsed="false"/>
    <row r="28447" customFormat="false" ht="15" hidden="false" customHeight="true" outlineLevel="0" collapsed="false"/>
    <row r="28448" customFormat="false" ht="15" hidden="false" customHeight="true" outlineLevel="0" collapsed="false"/>
    <row r="28449" customFormat="false" ht="15" hidden="false" customHeight="true" outlineLevel="0" collapsed="false"/>
    <row r="28450" customFormat="false" ht="15" hidden="false" customHeight="true" outlineLevel="0" collapsed="false"/>
    <row r="28451" customFormat="false" ht="15" hidden="false" customHeight="true" outlineLevel="0" collapsed="false"/>
    <row r="28452" customFormat="false" ht="15" hidden="false" customHeight="true" outlineLevel="0" collapsed="false"/>
    <row r="28453" customFormat="false" ht="15" hidden="false" customHeight="true" outlineLevel="0" collapsed="false"/>
    <row r="28454" customFormat="false" ht="15" hidden="false" customHeight="true" outlineLevel="0" collapsed="false"/>
    <row r="28455" customFormat="false" ht="15" hidden="false" customHeight="true" outlineLevel="0" collapsed="false"/>
    <row r="28456" customFormat="false" ht="15" hidden="false" customHeight="true" outlineLevel="0" collapsed="false"/>
    <row r="28457" customFormat="false" ht="15" hidden="false" customHeight="true" outlineLevel="0" collapsed="false"/>
    <row r="28458" customFormat="false" ht="15" hidden="false" customHeight="true" outlineLevel="0" collapsed="false"/>
    <row r="28459" customFormat="false" ht="15" hidden="false" customHeight="true" outlineLevel="0" collapsed="false"/>
    <row r="28460" customFormat="false" ht="15" hidden="false" customHeight="true" outlineLevel="0" collapsed="false"/>
    <row r="28461" customFormat="false" ht="15" hidden="false" customHeight="true" outlineLevel="0" collapsed="false"/>
    <row r="28462" customFormat="false" ht="15" hidden="false" customHeight="true" outlineLevel="0" collapsed="false"/>
    <row r="28463" customFormat="false" ht="15" hidden="false" customHeight="true" outlineLevel="0" collapsed="false"/>
    <row r="28464" customFormat="false" ht="15" hidden="false" customHeight="true" outlineLevel="0" collapsed="false"/>
    <row r="28465" customFormat="false" ht="15" hidden="false" customHeight="true" outlineLevel="0" collapsed="false"/>
    <row r="28466" customFormat="false" ht="15" hidden="false" customHeight="true" outlineLevel="0" collapsed="false"/>
    <row r="28467" customFormat="false" ht="15" hidden="false" customHeight="true" outlineLevel="0" collapsed="false"/>
    <row r="28468" customFormat="false" ht="15" hidden="false" customHeight="true" outlineLevel="0" collapsed="false"/>
    <row r="28469" customFormat="false" ht="15" hidden="false" customHeight="true" outlineLevel="0" collapsed="false"/>
    <row r="28470" customFormat="false" ht="15" hidden="false" customHeight="true" outlineLevel="0" collapsed="false"/>
    <row r="28471" customFormat="false" ht="15" hidden="false" customHeight="true" outlineLevel="0" collapsed="false"/>
    <row r="28472" customFormat="false" ht="15" hidden="false" customHeight="true" outlineLevel="0" collapsed="false"/>
    <row r="28473" customFormat="false" ht="15" hidden="false" customHeight="true" outlineLevel="0" collapsed="false"/>
    <row r="28474" customFormat="false" ht="15" hidden="false" customHeight="true" outlineLevel="0" collapsed="false"/>
    <row r="28475" customFormat="false" ht="15" hidden="false" customHeight="true" outlineLevel="0" collapsed="false"/>
    <row r="28476" customFormat="false" ht="15" hidden="false" customHeight="true" outlineLevel="0" collapsed="false"/>
    <row r="28477" customFormat="false" ht="15" hidden="false" customHeight="true" outlineLevel="0" collapsed="false"/>
    <row r="28478" customFormat="false" ht="15" hidden="false" customHeight="true" outlineLevel="0" collapsed="false"/>
    <row r="28479" customFormat="false" ht="15" hidden="false" customHeight="true" outlineLevel="0" collapsed="false"/>
    <row r="28480" customFormat="false" ht="15" hidden="false" customHeight="true" outlineLevel="0" collapsed="false"/>
    <row r="28481" customFormat="false" ht="15" hidden="false" customHeight="true" outlineLevel="0" collapsed="false"/>
    <row r="28482" customFormat="false" ht="15" hidden="false" customHeight="true" outlineLevel="0" collapsed="false"/>
    <row r="28483" customFormat="false" ht="15" hidden="false" customHeight="true" outlineLevel="0" collapsed="false"/>
    <row r="28484" customFormat="false" ht="15" hidden="false" customHeight="true" outlineLevel="0" collapsed="false"/>
    <row r="28485" customFormat="false" ht="15" hidden="false" customHeight="true" outlineLevel="0" collapsed="false"/>
    <row r="28486" customFormat="false" ht="15" hidden="false" customHeight="true" outlineLevel="0" collapsed="false"/>
    <row r="28487" customFormat="false" ht="15" hidden="false" customHeight="true" outlineLevel="0" collapsed="false"/>
    <row r="28488" customFormat="false" ht="15" hidden="false" customHeight="true" outlineLevel="0" collapsed="false"/>
    <row r="28489" customFormat="false" ht="15" hidden="false" customHeight="true" outlineLevel="0" collapsed="false"/>
    <row r="28490" customFormat="false" ht="15" hidden="false" customHeight="true" outlineLevel="0" collapsed="false"/>
    <row r="28491" customFormat="false" ht="15" hidden="false" customHeight="true" outlineLevel="0" collapsed="false"/>
    <row r="28492" customFormat="false" ht="15" hidden="false" customHeight="true" outlineLevel="0" collapsed="false"/>
    <row r="28493" customFormat="false" ht="15" hidden="false" customHeight="true" outlineLevel="0" collapsed="false"/>
    <row r="28494" customFormat="false" ht="15" hidden="false" customHeight="true" outlineLevel="0" collapsed="false"/>
    <row r="28495" customFormat="false" ht="15" hidden="false" customHeight="true" outlineLevel="0" collapsed="false"/>
    <row r="28496" customFormat="false" ht="15" hidden="false" customHeight="true" outlineLevel="0" collapsed="false"/>
    <row r="28497" customFormat="false" ht="15" hidden="false" customHeight="true" outlineLevel="0" collapsed="false"/>
    <row r="28498" customFormat="false" ht="15" hidden="false" customHeight="true" outlineLevel="0" collapsed="false"/>
    <row r="28499" customFormat="false" ht="15" hidden="false" customHeight="true" outlineLevel="0" collapsed="false"/>
    <row r="28500" customFormat="false" ht="15" hidden="false" customHeight="true" outlineLevel="0" collapsed="false"/>
    <row r="28501" customFormat="false" ht="15" hidden="false" customHeight="true" outlineLevel="0" collapsed="false"/>
    <row r="28502" customFormat="false" ht="15" hidden="false" customHeight="true" outlineLevel="0" collapsed="false"/>
    <row r="28503" customFormat="false" ht="15" hidden="false" customHeight="true" outlineLevel="0" collapsed="false"/>
    <row r="28504" customFormat="false" ht="15" hidden="false" customHeight="true" outlineLevel="0" collapsed="false"/>
    <row r="28505" customFormat="false" ht="15" hidden="false" customHeight="true" outlineLevel="0" collapsed="false"/>
    <row r="28506" customFormat="false" ht="15" hidden="false" customHeight="true" outlineLevel="0" collapsed="false"/>
    <row r="28507" customFormat="false" ht="15" hidden="false" customHeight="true" outlineLevel="0" collapsed="false"/>
    <row r="28508" customFormat="false" ht="15" hidden="false" customHeight="true" outlineLevel="0" collapsed="false"/>
    <row r="28509" customFormat="false" ht="15" hidden="false" customHeight="true" outlineLevel="0" collapsed="false"/>
    <row r="28510" customFormat="false" ht="15" hidden="false" customHeight="true" outlineLevel="0" collapsed="false"/>
    <row r="28511" customFormat="false" ht="15" hidden="false" customHeight="true" outlineLevel="0" collapsed="false"/>
    <row r="28512" customFormat="false" ht="15" hidden="false" customHeight="true" outlineLevel="0" collapsed="false"/>
    <row r="28513" customFormat="false" ht="15" hidden="false" customHeight="true" outlineLevel="0" collapsed="false"/>
    <row r="28514" customFormat="false" ht="15" hidden="false" customHeight="true" outlineLevel="0" collapsed="false"/>
    <row r="28515" customFormat="false" ht="15" hidden="false" customHeight="true" outlineLevel="0" collapsed="false"/>
    <row r="28516" customFormat="false" ht="15" hidden="false" customHeight="true" outlineLevel="0" collapsed="false"/>
    <row r="28517" customFormat="false" ht="15" hidden="false" customHeight="true" outlineLevel="0" collapsed="false"/>
    <row r="28518" customFormat="false" ht="15" hidden="false" customHeight="true" outlineLevel="0" collapsed="false"/>
    <row r="28519" customFormat="false" ht="15" hidden="false" customHeight="true" outlineLevel="0" collapsed="false"/>
    <row r="28520" customFormat="false" ht="15" hidden="false" customHeight="true" outlineLevel="0" collapsed="false"/>
    <row r="28521" customFormat="false" ht="15" hidden="false" customHeight="true" outlineLevel="0" collapsed="false"/>
    <row r="28522" customFormat="false" ht="15" hidden="false" customHeight="true" outlineLevel="0" collapsed="false"/>
    <row r="28523" customFormat="false" ht="15" hidden="false" customHeight="true" outlineLevel="0" collapsed="false"/>
    <row r="28524" customFormat="false" ht="15" hidden="false" customHeight="true" outlineLevel="0" collapsed="false"/>
    <row r="28525" customFormat="false" ht="15" hidden="false" customHeight="true" outlineLevel="0" collapsed="false"/>
    <row r="28526" customFormat="false" ht="15" hidden="false" customHeight="true" outlineLevel="0" collapsed="false"/>
    <row r="28527" customFormat="false" ht="15" hidden="false" customHeight="true" outlineLevel="0" collapsed="false"/>
    <row r="28528" customFormat="false" ht="15" hidden="false" customHeight="true" outlineLevel="0" collapsed="false"/>
    <row r="28529" customFormat="false" ht="15" hidden="false" customHeight="true" outlineLevel="0" collapsed="false"/>
    <row r="28530" customFormat="false" ht="15" hidden="false" customHeight="true" outlineLevel="0" collapsed="false"/>
    <row r="28531" customFormat="false" ht="15" hidden="false" customHeight="true" outlineLevel="0" collapsed="false"/>
    <row r="28532" customFormat="false" ht="15" hidden="false" customHeight="true" outlineLevel="0" collapsed="false"/>
    <row r="28533" customFormat="false" ht="15" hidden="false" customHeight="true" outlineLevel="0" collapsed="false"/>
    <row r="28534" customFormat="false" ht="15" hidden="false" customHeight="true" outlineLevel="0" collapsed="false"/>
    <row r="28535" customFormat="false" ht="15" hidden="false" customHeight="true" outlineLevel="0" collapsed="false"/>
    <row r="28536" customFormat="false" ht="15" hidden="false" customHeight="true" outlineLevel="0" collapsed="false"/>
    <row r="28537" customFormat="false" ht="15" hidden="false" customHeight="true" outlineLevel="0" collapsed="false"/>
    <row r="28538" customFormat="false" ht="15" hidden="false" customHeight="true" outlineLevel="0" collapsed="false"/>
    <row r="28539" customFormat="false" ht="15" hidden="false" customHeight="true" outlineLevel="0" collapsed="false"/>
    <row r="28540" customFormat="false" ht="15" hidden="false" customHeight="true" outlineLevel="0" collapsed="false"/>
    <row r="28541" customFormat="false" ht="15" hidden="false" customHeight="true" outlineLevel="0" collapsed="false"/>
    <row r="28542" customFormat="false" ht="15" hidden="false" customHeight="true" outlineLevel="0" collapsed="false"/>
    <row r="28543" customFormat="false" ht="15" hidden="false" customHeight="true" outlineLevel="0" collapsed="false"/>
    <row r="28544" customFormat="false" ht="15" hidden="false" customHeight="true" outlineLevel="0" collapsed="false"/>
    <row r="28545" customFormat="false" ht="15" hidden="false" customHeight="true" outlineLevel="0" collapsed="false"/>
    <row r="28546" customFormat="false" ht="15" hidden="false" customHeight="true" outlineLevel="0" collapsed="false"/>
    <row r="28547" customFormat="false" ht="15" hidden="false" customHeight="true" outlineLevel="0" collapsed="false"/>
    <row r="28548" customFormat="false" ht="15" hidden="false" customHeight="true" outlineLevel="0" collapsed="false"/>
    <row r="28549" customFormat="false" ht="15" hidden="false" customHeight="true" outlineLevel="0" collapsed="false"/>
    <row r="28550" customFormat="false" ht="15" hidden="false" customHeight="true" outlineLevel="0" collapsed="false"/>
    <row r="28551" customFormat="false" ht="15" hidden="false" customHeight="true" outlineLevel="0" collapsed="false"/>
    <row r="28552" customFormat="false" ht="15" hidden="false" customHeight="true" outlineLevel="0" collapsed="false"/>
    <row r="28553" customFormat="false" ht="15" hidden="false" customHeight="true" outlineLevel="0" collapsed="false"/>
    <row r="28554" customFormat="false" ht="15" hidden="false" customHeight="true" outlineLevel="0" collapsed="false"/>
    <row r="28555" customFormat="false" ht="15" hidden="false" customHeight="true" outlineLevel="0" collapsed="false"/>
    <row r="28556" customFormat="false" ht="15" hidden="false" customHeight="true" outlineLevel="0" collapsed="false"/>
    <row r="28557" customFormat="false" ht="15" hidden="false" customHeight="true" outlineLevel="0" collapsed="false"/>
    <row r="28558" customFormat="false" ht="15" hidden="false" customHeight="true" outlineLevel="0" collapsed="false"/>
    <row r="28559" customFormat="false" ht="15" hidden="false" customHeight="true" outlineLevel="0" collapsed="false"/>
    <row r="28560" customFormat="false" ht="15" hidden="false" customHeight="true" outlineLevel="0" collapsed="false"/>
    <row r="28561" customFormat="false" ht="15" hidden="false" customHeight="true" outlineLevel="0" collapsed="false"/>
    <row r="28562" customFormat="false" ht="15" hidden="false" customHeight="true" outlineLevel="0" collapsed="false"/>
    <row r="28563" customFormat="false" ht="15" hidden="false" customHeight="true" outlineLevel="0" collapsed="false"/>
    <row r="28564" customFormat="false" ht="15" hidden="false" customHeight="true" outlineLevel="0" collapsed="false"/>
    <row r="28565" customFormat="false" ht="15" hidden="false" customHeight="true" outlineLevel="0" collapsed="false"/>
    <row r="28566" customFormat="false" ht="15" hidden="false" customHeight="true" outlineLevel="0" collapsed="false"/>
    <row r="28567" customFormat="false" ht="15" hidden="false" customHeight="true" outlineLevel="0" collapsed="false"/>
    <row r="28568" customFormat="false" ht="15" hidden="false" customHeight="true" outlineLevel="0" collapsed="false"/>
    <row r="28569" customFormat="false" ht="15" hidden="false" customHeight="true" outlineLevel="0" collapsed="false"/>
    <row r="28570" customFormat="false" ht="15" hidden="false" customHeight="true" outlineLevel="0" collapsed="false"/>
    <row r="28571" customFormat="false" ht="15" hidden="false" customHeight="true" outlineLevel="0" collapsed="false"/>
    <row r="28572" customFormat="false" ht="15" hidden="false" customHeight="true" outlineLevel="0" collapsed="false"/>
    <row r="28573" customFormat="false" ht="15" hidden="false" customHeight="true" outlineLevel="0" collapsed="false"/>
    <row r="28574" customFormat="false" ht="15" hidden="false" customHeight="true" outlineLevel="0" collapsed="false"/>
    <row r="28575" customFormat="false" ht="15" hidden="false" customHeight="true" outlineLevel="0" collapsed="false"/>
    <row r="28576" customFormat="false" ht="15" hidden="false" customHeight="true" outlineLevel="0" collapsed="false"/>
    <row r="28577" customFormat="false" ht="15" hidden="false" customHeight="true" outlineLevel="0" collapsed="false"/>
    <row r="28578" customFormat="false" ht="15" hidden="false" customHeight="true" outlineLevel="0" collapsed="false"/>
    <row r="28579" customFormat="false" ht="15" hidden="false" customHeight="true" outlineLevel="0" collapsed="false"/>
    <row r="28580" customFormat="false" ht="15" hidden="false" customHeight="true" outlineLevel="0" collapsed="false"/>
    <row r="28581" customFormat="false" ht="15" hidden="false" customHeight="true" outlineLevel="0" collapsed="false"/>
    <row r="28582" customFormat="false" ht="15" hidden="false" customHeight="true" outlineLevel="0" collapsed="false"/>
    <row r="28583" customFormat="false" ht="15" hidden="false" customHeight="true" outlineLevel="0" collapsed="false"/>
    <row r="28584" customFormat="false" ht="15" hidden="false" customHeight="true" outlineLevel="0" collapsed="false"/>
    <row r="28585" customFormat="false" ht="15" hidden="false" customHeight="true" outlineLevel="0" collapsed="false"/>
    <row r="28586" customFormat="false" ht="15" hidden="false" customHeight="true" outlineLevel="0" collapsed="false"/>
    <row r="28587" customFormat="false" ht="15" hidden="false" customHeight="true" outlineLevel="0" collapsed="false"/>
    <row r="28588" customFormat="false" ht="15" hidden="false" customHeight="true" outlineLevel="0" collapsed="false"/>
    <row r="28589" customFormat="false" ht="15" hidden="false" customHeight="true" outlineLevel="0" collapsed="false"/>
    <row r="28590" customFormat="false" ht="15" hidden="false" customHeight="true" outlineLevel="0" collapsed="false"/>
    <row r="28591" customFormat="false" ht="15" hidden="false" customHeight="true" outlineLevel="0" collapsed="false"/>
    <row r="28592" customFormat="false" ht="15" hidden="false" customHeight="true" outlineLevel="0" collapsed="false"/>
    <row r="28593" customFormat="false" ht="15" hidden="false" customHeight="true" outlineLevel="0" collapsed="false"/>
    <row r="28594" customFormat="false" ht="15" hidden="false" customHeight="true" outlineLevel="0" collapsed="false"/>
    <row r="28595" customFormat="false" ht="15" hidden="false" customHeight="true" outlineLevel="0" collapsed="false"/>
    <row r="28596" customFormat="false" ht="15" hidden="false" customHeight="true" outlineLevel="0" collapsed="false"/>
    <row r="28597" customFormat="false" ht="15" hidden="false" customHeight="true" outlineLevel="0" collapsed="false"/>
    <row r="28598" customFormat="false" ht="15" hidden="false" customHeight="true" outlineLevel="0" collapsed="false"/>
    <row r="28599" customFormat="false" ht="15" hidden="false" customHeight="true" outlineLevel="0" collapsed="false"/>
    <row r="28600" customFormat="false" ht="15" hidden="false" customHeight="true" outlineLevel="0" collapsed="false"/>
    <row r="28601" customFormat="false" ht="15" hidden="false" customHeight="true" outlineLevel="0" collapsed="false"/>
    <row r="28602" customFormat="false" ht="15" hidden="false" customHeight="true" outlineLevel="0" collapsed="false"/>
    <row r="28603" customFormat="false" ht="15" hidden="false" customHeight="true" outlineLevel="0" collapsed="false"/>
    <row r="28604" customFormat="false" ht="15" hidden="false" customHeight="true" outlineLevel="0" collapsed="false"/>
    <row r="28605" customFormat="false" ht="15" hidden="false" customHeight="true" outlineLevel="0" collapsed="false"/>
    <row r="28606" customFormat="false" ht="15" hidden="false" customHeight="true" outlineLevel="0" collapsed="false"/>
    <row r="28607" customFormat="false" ht="15" hidden="false" customHeight="true" outlineLevel="0" collapsed="false"/>
    <row r="28608" customFormat="false" ht="15" hidden="false" customHeight="true" outlineLevel="0" collapsed="false"/>
    <row r="28609" customFormat="false" ht="15" hidden="false" customHeight="true" outlineLevel="0" collapsed="false"/>
    <row r="28610" customFormat="false" ht="15" hidden="false" customHeight="true" outlineLevel="0" collapsed="false"/>
    <row r="28611" customFormat="false" ht="15" hidden="false" customHeight="true" outlineLevel="0" collapsed="false"/>
    <row r="28612" customFormat="false" ht="15" hidden="false" customHeight="true" outlineLevel="0" collapsed="false"/>
    <row r="28613" customFormat="false" ht="15" hidden="false" customHeight="true" outlineLevel="0" collapsed="false"/>
    <row r="28614" customFormat="false" ht="15" hidden="false" customHeight="true" outlineLevel="0" collapsed="false"/>
    <row r="28615" customFormat="false" ht="15" hidden="false" customHeight="true" outlineLevel="0" collapsed="false"/>
    <row r="28616" customFormat="false" ht="15" hidden="false" customHeight="true" outlineLevel="0" collapsed="false"/>
    <row r="28617" customFormat="false" ht="15" hidden="false" customHeight="true" outlineLevel="0" collapsed="false"/>
    <row r="28618" customFormat="false" ht="15" hidden="false" customHeight="true" outlineLevel="0" collapsed="false"/>
    <row r="28619" customFormat="false" ht="15" hidden="false" customHeight="true" outlineLevel="0" collapsed="false"/>
    <row r="28620" customFormat="false" ht="15" hidden="false" customHeight="true" outlineLevel="0" collapsed="false"/>
    <row r="28621" customFormat="false" ht="15" hidden="false" customHeight="true" outlineLevel="0" collapsed="false"/>
    <row r="28622" customFormat="false" ht="15" hidden="false" customHeight="true" outlineLevel="0" collapsed="false"/>
    <row r="28623" customFormat="false" ht="15" hidden="false" customHeight="true" outlineLevel="0" collapsed="false"/>
    <row r="28624" customFormat="false" ht="15" hidden="false" customHeight="true" outlineLevel="0" collapsed="false"/>
    <row r="28625" customFormat="false" ht="15" hidden="false" customHeight="true" outlineLevel="0" collapsed="false"/>
    <row r="28626" customFormat="false" ht="15" hidden="false" customHeight="true" outlineLevel="0" collapsed="false"/>
    <row r="28627" customFormat="false" ht="15" hidden="false" customHeight="true" outlineLevel="0" collapsed="false"/>
    <row r="28628" customFormat="false" ht="15" hidden="false" customHeight="true" outlineLevel="0" collapsed="false"/>
    <row r="28629" customFormat="false" ht="15" hidden="false" customHeight="true" outlineLevel="0" collapsed="false"/>
    <row r="28630" customFormat="false" ht="15" hidden="false" customHeight="true" outlineLevel="0" collapsed="false"/>
    <row r="28631" customFormat="false" ht="15" hidden="false" customHeight="true" outlineLevel="0" collapsed="false"/>
    <row r="28632" customFormat="false" ht="15" hidden="false" customHeight="true" outlineLevel="0" collapsed="false"/>
    <row r="28633" customFormat="false" ht="15" hidden="false" customHeight="true" outlineLevel="0" collapsed="false"/>
    <row r="28634" customFormat="false" ht="15" hidden="false" customHeight="true" outlineLevel="0" collapsed="false"/>
    <row r="28635" customFormat="false" ht="15" hidden="false" customHeight="true" outlineLevel="0" collapsed="false"/>
    <row r="28636" customFormat="false" ht="15" hidden="false" customHeight="true" outlineLevel="0" collapsed="false"/>
    <row r="28637" customFormat="false" ht="15" hidden="false" customHeight="true" outlineLevel="0" collapsed="false"/>
    <row r="28638" customFormat="false" ht="15" hidden="false" customHeight="true" outlineLevel="0" collapsed="false"/>
    <row r="28639" customFormat="false" ht="15" hidden="false" customHeight="true" outlineLevel="0" collapsed="false"/>
    <row r="28640" customFormat="false" ht="15" hidden="false" customHeight="true" outlineLevel="0" collapsed="false"/>
    <row r="28641" customFormat="false" ht="15" hidden="false" customHeight="true" outlineLevel="0" collapsed="false"/>
    <row r="28642" customFormat="false" ht="15" hidden="false" customHeight="true" outlineLevel="0" collapsed="false"/>
    <row r="28643" customFormat="false" ht="15" hidden="false" customHeight="true" outlineLevel="0" collapsed="false"/>
    <row r="28644" customFormat="false" ht="15" hidden="false" customHeight="true" outlineLevel="0" collapsed="false"/>
    <row r="28645" customFormat="false" ht="15" hidden="false" customHeight="true" outlineLevel="0" collapsed="false"/>
    <row r="28646" customFormat="false" ht="15" hidden="false" customHeight="true" outlineLevel="0" collapsed="false"/>
    <row r="28647" customFormat="false" ht="15" hidden="false" customHeight="true" outlineLevel="0" collapsed="false"/>
    <row r="28648" customFormat="false" ht="15" hidden="false" customHeight="true" outlineLevel="0" collapsed="false"/>
    <row r="28649" customFormat="false" ht="15" hidden="false" customHeight="true" outlineLevel="0" collapsed="false"/>
    <row r="28650" customFormat="false" ht="15" hidden="false" customHeight="true" outlineLevel="0" collapsed="false"/>
    <row r="28651" customFormat="false" ht="15" hidden="false" customHeight="true" outlineLevel="0" collapsed="false"/>
    <row r="28652" customFormat="false" ht="15" hidden="false" customHeight="true" outlineLevel="0" collapsed="false"/>
    <row r="28653" customFormat="false" ht="15" hidden="false" customHeight="true" outlineLevel="0" collapsed="false"/>
    <row r="28654" customFormat="false" ht="15" hidden="false" customHeight="true" outlineLevel="0" collapsed="false"/>
    <row r="28655" customFormat="false" ht="15" hidden="false" customHeight="true" outlineLevel="0" collapsed="false"/>
    <row r="28656" customFormat="false" ht="15" hidden="false" customHeight="true" outlineLevel="0" collapsed="false"/>
    <row r="28657" customFormat="false" ht="15" hidden="false" customHeight="true" outlineLevel="0" collapsed="false"/>
    <row r="28658" customFormat="false" ht="15" hidden="false" customHeight="true" outlineLevel="0" collapsed="false"/>
    <row r="28659" customFormat="false" ht="15" hidden="false" customHeight="true" outlineLevel="0" collapsed="false"/>
    <row r="28660" customFormat="false" ht="15" hidden="false" customHeight="true" outlineLevel="0" collapsed="false"/>
    <row r="28661" customFormat="false" ht="15" hidden="false" customHeight="true" outlineLevel="0" collapsed="false"/>
    <row r="28662" customFormat="false" ht="15" hidden="false" customHeight="true" outlineLevel="0" collapsed="false"/>
    <row r="28663" customFormat="false" ht="15" hidden="false" customHeight="true" outlineLevel="0" collapsed="false"/>
    <row r="28664" customFormat="false" ht="15" hidden="false" customHeight="true" outlineLevel="0" collapsed="false"/>
    <row r="28665" customFormat="false" ht="15" hidden="false" customHeight="true" outlineLevel="0" collapsed="false"/>
    <row r="28666" customFormat="false" ht="15" hidden="false" customHeight="true" outlineLevel="0" collapsed="false"/>
    <row r="28667" customFormat="false" ht="15" hidden="false" customHeight="true" outlineLevel="0" collapsed="false"/>
    <row r="28668" customFormat="false" ht="15" hidden="false" customHeight="true" outlineLevel="0" collapsed="false"/>
    <row r="28669" customFormat="false" ht="15" hidden="false" customHeight="true" outlineLevel="0" collapsed="false"/>
    <row r="28670" customFormat="false" ht="15" hidden="false" customHeight="true" outlineLevel="0" collapsed="false"/>
    <row r="28671" customFormat="false" ht="15" hidden="false" customHeight="true" outlineLevel="0" collapsed="false"/>
    <row r="28672" customFormat="false" ht="15" hidden="false" customHeight="true" outlineLevel="0" collapsed="false"/>
    <row r="28673" customFormat="false" ht="15" hidden="false" customHeight="true" outlineLevel="0" collapsed="false"/>
    <row r="28674" customFormat="false" ht="15" hidden="false" customHeight="true" outlineLevel="0" collapsed="false"/>
    <row r="28675" customFormat="false" ht="15" hidden="false" customHeight="true" outlineLevel="0" collapsed="false"/>
    <row r="28676" customFormat="false" ht="15" hidden="false" customHeight="true" outlineLevel="0" collapsed="false"/>
    <row r="28677" customFormat="false" ht="15" hidden="false" customHeight="true" outlineLevel="0" collapsed="false"/>
    <row r="28678" customFormat="false" ht="15" hidden="false" customHeight="true" outlineLevel="0" collapsed="false"/>
    <row r="28679" customFormat="false" ht="15" hidden="false" customHeight="true" outlineLevel="0" collapsed="false"/>
    <row r="28680" customFormat="false" ht="15" hidden="false" customHeight="true" outlineLevel="0" collapsed="false"/>
    <row r="28681" customFormat="false" ht="15" hidden="false" customHeight="true" outlineLevel="0" collapsed="false"/>
    <row r="28682" customFormat="false" ht="15" hidden="false" customHeight="true" outlineLevel="0" collapsed="false"/>
    <row r="28683" customFormat="false" ht="15" hidden="false" customHeight="true" outlineLevel="0" collapsed="false"/>
    <row r="28684" customFormat="false" ht="15" hidden="false" customHeight="true" outlineLevel="0" collapsed="false"/>
    <row r="28685" customFormat="false" ht="15" hidden="false" customHeight="true" outlineLevel="0" collapsed="false"/>
    <row r="28686" customFormat="false" ht="15" hidden="false" customHeight="true" outlineLevel="0" collapsed="false"/>
    <row r="28687" customFormat="false" ht="15" hidden="false" customHeight="true" outlineLevel="0" collapsed="false"/>
    <row r="28688" customFormat="false" ht="15" hidden="false" customHeight="true" outlineLevel="0" collapsed="false"/>
    <row r="28689" customFormat="false" ht="15" hidden="false" customHeight="true" outlineLevel="0" collapsed="false"/>
    <row r="28690" customFormat="false" ht="15" hidden="false" customHeight="true" outlineLevel="0" collapsed="false"/>
    <row r="28691" customFormat="false" ht="15" hidden="false" customHeight="true" outlineLevel="0" collapsed="false"/>
    <row r="28692" customFormat="false" ht="15" hidden="false" customHeight="true" outlineLevel="0" collapsed="false"/>
    <row r="28693" customFormat="false" ht="15" hidden="false" customHeight="true" outlineLevel="0" collapsed="false"/>
    <row r="28694" customFormat="false" ht="15" hidden="false" customHeight="true" outlineLevel="0" collapsed="false"/>
    <row r="28695" customFormat="false" ht="15" hidden="false" customHeight="true" outlineLevel="0" collapsed="false"/>
    <row r="28696" customFormat="false" ht="15" hidden="false" customHeight="true" outlineLevel="0" collapsed="false"/>
    <row r="28697" customFormat="false" ht="15" hidden="false" customHeight="true" outlineLevel="0" collapsed="false"/>
    <row r="28698" customFormat="false" ht="15" hidden="false" customHeight="true" outlineLevel="0" collapsed="false"/>
    <row r="28699" customFormat="false" ht="15" hidden="false" customHeight="true" outlineLevel="0" collapsed="false"/>
    <row r="28700" customFormat="false" ht="15" hidden="false" customHeight="true" outlineLevel="0" collapsed="false"/>
    <row r="28701" customFormat="false" ht="15" hidden="false" customHeight="true" outlineLevel="0" collapsed="false"/>
    <row r="28702" customFormat="false" ht="15" hidden="false" customHeight="true" outlineLevel="0" collapsed="false"/>
    <row r="28703" customFormat="false" ht="15" hidden="false" customHeight="true" outlineLevel="0" collapsed="false"/>
    <row r="28704" customFormat="false" ht="15" hidden="false" customHeight="true" outlineLevel="0" collapsed="false"/>
    <row r="28705" customFormat="false" ht="15" hidden="false" customHeight="true" outlineLevel="0" collapsed="false"/>
    <row r="28706" customFormat="false" ht="15" hidden="false" customHeight="true" outlineLevel="0" collapsed="false"/>
    <row r="28707" customFormat="false" ht="15" hidden="false" customHeight="true" outlineLevel="0" collapsed="false"/>
    <row r="28708" customFormat="false" ht="15" hidden="false" customHeight="true" outlineLevel="0" collapsed="false"/>
    <row r="28709" customFormat="false" ht="15" hidden="false" customHeight="true" outlineLevel="0" collapsed="false"/>
    <row r="28710" customFormat="false" ht="15" hidden="false" customHeight="true" outlineLevel="0" collapsed="false"/>
    <row r="28711" customFormat="false" ht="15" hidden="false" customHeight="true" outlineLevel="0" collapsed="false"/>
    <row r="28712" customFormat="false" ht="15" hidden="false" customHeight="true" outlineLevel="0" collapsed="false"/>
    <row r="28713" customFormat="false" ht="15" hidden="false" customHeight="true" outlineLevel="0" collapsed="false"/>
    <row r="28714" customFormat="false" ht="15" hidden="false" customHeight="true" outlineLevel="0" collapsed="false"/>
    <row r="28715" customFormat="false" ht="15" hidden="false" customHeight="true" outlineLevel="0" collapsed="false"/>
    <row r="28716" customFormat="false" ht="15" hidden="false" customHeight="true" outlineLevel="0" collapsed="false"/>
    <row r="28717" customFormat="false" ht="15" hidden="false" customHeight="true" outlineLevel="0" collapsed="false"/>
    <row r="28718" customFormat="false" ht="15" hidden="false" customHeight="true" outlineLevel="0" collapsed="false"/>
    <row r="28719" customFormat="false" ht="15" hidden="false" customHeight="true" outlineLevel="0" collapsed="false"/>
    <row r="28720" customFormat="false" ht="15" hidden="false" customHeight="true" outlineLevel="0" collapsed="false"/>
    <row r="28721" customFormat="false" ht="15" hidden="false" customHeight="true" outlineLevel="0" collapsed="false"/>
    <row r="28722" customFormat="false" ht="15" hidden="false" customHeight="true" outlineLevel="0" collapsed="false"/>
    <row r="28723" customFormat="false" ht="15" hidden="false" customHeight="true" outlineLevel="0" collapsed="false"/>
    <row r="28724" customFormat="false" ht="15" hidden="false" customHeight="true" outlineLevel="0" collapsed="false"/>
    <row r="28725" customFormat="false" ht="15" hidden="false" customHeight="true" outlineLevel="0" collapsed="false"/>
    <row r="28726" customFormat="false" ht="15" hidden="false" customHeight="true" outlineLevel="0" collapsed="false"/>
    <row r="28727" customFormat="false" ht="15" hidden="false" customHeight="true" outlineLevel="0" collapsed="false"/>
    <row r="28728" customFormat="false" ht="15" hidden="false" customHeight="true" outlineLevel="0" collapsed="false"/>
    <row r="28729" customFormat="false" ht="15" hidden="false" customHeight="true" outlineLevel="0" collapsed="false"/>
    <row r="28730" customFormat="false" ht="15" hidden="false" customHeight="true" outlineLevel="0" collapsed="false"/>
    <row r="28731" customFormat="false" ht="15" hidden="false" customHeight="true" outlineLevel="0" collapsed="false"/>
    <row r="28732" customFormat="false" ht="15" hidden="false" customHeight="true" outlineLevel="0" collapsed="false"/>
    <row r="28733" customFormat="false" ht="15" hidden="false" customHeight="true" outlineLevel="0" collapsed="false"/>
    <row r="28734" customFormat="false" ht="15" hidden="false" customHeight="true" outlineLevel="0" collapsed="false"/>
    <row r="28735" customFormat="false" ht="15" hidden="false" customHeight="true" outlineLevel="0" collapsed="false"/>
    <row r="28736" customFormat="false" ht="15" hidden="false" customHeight="true" outlineLevel="0" collapsed="false"/>
    <row r="28737" customFormat="false" ht="15" hidden="false" customHeight="true" outlineLevel="0" collapsed="false"/>
    <row r="28738" customFormat="false" ht="15" hidden="false" customHeight="true" outlineLevel="0" collapsed="false"/>
    <row r="28739" customFormat="false" ht="15" hidden="false" customHeight="true" outlineLevel="0" collapsed="false"/>
    <row r="28740" customFormat="false" ht="15" hidden="false" customHeight="true" outlineLevel="0" collapsed="false"/>
    <row r="28741" customFormat="false" ht="15" hidden="false" customHeight="true" outlineLevel="0" collapsed="false"/>
    <row r="28742" customFormat="false" ht="15" hidden="false" customHeight="true" outlineLevel="0" collapsed="false"/>
    <row r="28743" customFormat="false" ht="15" hidden="false" customHeight="true" outlineLevel="0" collapsed="false"/>
    <row r="28744" customFormat="false" ht="15" hidden="false" customHeight="true" outlineLevel="0" collapsed="false"/>
    <row r="28745" customFormat="false" ht="15" hidden="false" customHeight="true" outlineLevel="0" collapsed="false"/>
    <row r="28746" customFormat="false" ht="15" hidden="false" customHeight="true" outlineLevel="0" collapsed="false"/>
    <row r="28747" customFormat="false" ht="15" hidden="false" customHeight="true" outlineLevel="0" collapsed="false"/>
    <row r="28748" customFormat="false" ht="15" hidden="false" customHeight="true" outlineLevel="0" collapsed="false"/>
    <row r="28749" customFormat="false" ht="15" hidden="false" customHeight="true" outlineLevel="0" collapsed="false"/>
    <row r="28750" customFormat="false" ht="15" hidden="false" customHeight="true" outlineLevel="0" collapsed="false"/>
    <row r="28751" customFormat="false" ht="15" hidden="false" customHeight="true" outlineLevel="0" collapsed="false"/>
    <row r="28752" customFormat="false" ht="15" hidden="false" customHeight="true" outlineLevel="0" collapsed="false"/>
    <row r="28753" customFormat="false" ht="15" hidden="false" customHeight="true" outlineLevel="0" collapsed="false"/>
    <row r="28754" customFormat="false" ht="15" hidden="false" customHeight="true" outlineLevel="0" collapsed="false"/>
    <row r="28755" customFormat="false" ht="15" hidden="false" customHeight="true" outlineLevel="0" collapsed="false"/>
    <row r="28756" customFormat="false" ht="15" hidden="false" customHeight="true" outlineLevel="0" collapsed="false"/>
    <row r="28757" customFormat="false" ht="15" hidden="false" customHeight="true" outlineLevel="0" collapsed="false"/>
    <row r="28758" customFormat="false" ht="15" hidden="false" customHeight="true" outlineLevel="0" collapsed="false"/>
    <row r="28759" customFormat="false" ht="15" hidden="false" customHeight="true" outlineLevel="0" collapsed="false"/>
    <row r="28760" customFormat="false" ht="15" hidden="false" customHeight="true" outlineLevel="0" collapsed="false"/>
    <row r="28761" customFormat="false" ht="15" hidden="false" customHeight="true" outlineLevel="0" collapsed="false"/>
    <row r="28762" customFormat="false" ht="15" hidden="false" customHeight="true" outlineLevel="0" collapsed="false"/>
    <row r="28763" customFormat="false" ht="15" hidden="false" customHeight="true" outlineLevel="0" collapsed="false"/>
    <row r="28764" customFormat="false" ht="15" hidden="false" customHeight="true" outlineLevel="0" collapsed="false"/>
    <row r="28765" customFormat="false" ht="15" hidden="false" customHeight="true" outlineLevel="0" collapsed="false"/>
    <row r="28766" customFormat="false" ht="15" hidden="false" customHeight="true" outlineLevel="0" collapsed="false"/>
    <row r="28767" customFormat="false" ht="15" hidden="false" customHeight="true" outlineLevel="0" collapsed="false"/>
    <row r="28768" customFormat="false" ht="15" hidden="false" customHeight="true" outlineLevel="0" collapsed="false"/>
    <row r="28769" customFormat="false" ht="15" hidden="false" customHeight="true" outlineLevel="0" collapsed="false"/>
    <row r="28770" customFormat="false" ht="15" hidden="false" customHeight="true" outlineLevel="0" collapsed="false"/>
    <row r="28771" customFormat="false" ht="15" hidden="false" customHeight="true" outlineLevel="0" collapsed="false"/>
    <row r="28772" customFormat="false" ht="15" hidden="false" customHeight="true" outlineLevel="0" collapsed="false"/>
    <row r="28773" customFormat="false" ht="15" hidden="false" customHeight="true" outlineLevel="0" collapsed="false"/>
    <row r="28774" customFormat="false" ht="15" hidden="false" customHeight="true" outlineLevel="0" collapsed="false"/>
    <row r="28775" customFormat="false" ht="15" hidden="false" customHeight="true" outlineLevel="0" collapsed="false"/>
    <row r="28776" customFormat="false" ht="15" hidden="false" customHeight="true" outlineLevel="0" collapsed="false"/>
    <row r="28777" customFormat="false" ht="15" hidden="false" customHeight="true" outlineLevel="0" collapsed="false"/>
    <row r="28778" customFormat="false" ht="15" hidden="false" customHeight="true" outlineLevel="0" collapsed="false"/>
    <row r="28779" customFormat="false" ht="15" hidden="false" customHeight="true" outlineLevel="0" collapsed="false"/>
    <row r="28780" customFormat="false" ht="15" hidden="false" customHeight="true" outlineLevel="0" collapsed="false"/>
    <row r="28781" customFormat="false" ht="15" hidden="false" customHeight="true" outlineLevel="0" collapsed="false"/>
    <row r="28782" customFormat="false" ht="15" hidden="false" customHeight="true" outlineLevel="0" collapsed="false"/>
    <row r="28783" customFormat="false" ht="15" hidden="false" customHeight="true" outlineLevel="0" collapsed="false"/>
    <row r="28784" customFormat="false" ht="15" hidden="false" customHeight="true" outlineLevel="0" collapsed="false"/>
    <row r="28785" customFormat="false" ht="15" hidden="false" customHeight="true" outlineLevel="0" collapsed="false"/>
    <row r="28786" customFormat="false" ht="15" hidden="false" customHeight="true" outlineLevel="0" collapsed="false"/>
    <row r="28787" customFormat="false" ht="15" hidden="false" customHeight="true" outlineLevel="0" collapsed="false"/>
    <row r="28788" customFormat="false" ht="15" hidden="false" customHeight="true" outlineLevel="0" collapsed="false"/>
    <row r="28789" customFormat="false" ht="15" hidden="false" customHeight="true" outlineLevel="0" collapsed="false"/>
    <row r="28790" customFormat="false" ht="15" hidden="false" customHeight="true" outlineLevel="0" collapsed="false"/>
    <row r="28791" customFormat="false" ht="15" hidden="false" customHeight="true" outlineLevel="0" collapsed="false"/>
    <row r="28792" customFormat="false" ht="15" hidden="false" customHeight="true" outlineLevel="0" collapsed="false"/>
    <row r="28793" customFormat="false" ht="15" hidden="false" customHeight="true" outlineLevel="0" collapsed="false"/>
    <row r="28794" customFormat="false" ht="15" hidden="false" customHeight="true" outlineLevel="0" collapsed="false"/>
    <row r="28795" customFormat="false" ht="15" hidden="false" customHeight="true" outlineLevel="0" collapsed="false"/>
    <row r="28796" customFormat="false" ht="15" hidden="false" customHeight="true" outlineLevel="0" collapsed="false"/>
    <row r="28797" customFormat="false" ht="15" hidden="false" customHeight="true" outlineLevel="0" collapsed="false"/>
    <row r="28798" customFormat="false" ht="15" hidden="false" customHeight="true" outlineLevel="0" collapsed="false"/>
    <row r="28799" customFormat="false" ht="15" hidden="false" customHeight="true" outlineLevel="0" collapsed="false"/>
    <row r="28800" customFormat="false" ht="15" hidden="false" customHeight="true" outlineLevel="0" collapsed="false"/>
    <row r="28801" customFormat="false" ht="15" hidden="false" customHeight="true" outlineLevel="0" collapsed="false"/>
    <row r="28802" customFormat="false" ht="15" hidden="false" customHeight="true" outlineLevel="0" collapsed="false"/>
    <row r="28803" customFormat="false" ht="15" hidden="false" customHeight="true" outlineLevel="0" collapsed="false"/>
    <row r="28804" customFormat="false" ht="15" hidden="false" customHeight="true" outlineLevel="0" collapsed="false"/>
    <row r="28805" customFormat="false" ht="15" hidden="false" customHeight="true" outlineLevel="0" collapsed="false"/>
    <row r="28806" customFormat="false" ht="15" hidden="false" customHeight="true" outlineLevel="0" collapsed="false"/>
    <row r="28807" customFormat="false" ht="15" hidden="false" customHeight="true" outlineLevel="0" collapsed="false"/>
    <row r="28808" customFormat="false" ht="15" hidden="false" customHeight="true" outlineLevel="0" collapsed="false"/>
    <row r="28809" customFormat="false" ht="15" hidden="false" customHeight="true" outlineLevel="0" collapsed="false"/>
    <row r="28810" customFormat="false" ht="15" hidden="false" customHeight="true" outlineLevel="0" collapsed="false"/>
    <row r="28811" customFormat="false" ht="15" hidden="false" customHeight="true" outlineLevel="0" collapsed="false"/>
    <row r="28812" customFormat="false" ht="15" hidden="false" customHeight="true" outlineLevel="0" collapsed="false"/>
    <row r="28813" customFormat="false" ht="15" hidden="false" customHeight="true" outlineLevel="0" collapsed="false"/>
    <row r="28814" customFormat="false" ht="15" hidden="false" customHeight="true" outlineLevel="0" collapsed="false"/>
    <row r="28815" customFormat="false" ht="15" hidden="false" customHeight="true" outlineLevel="0" collapsed="false"/>
    <row r="28816" customFormat="false" ht="15" hidden="false" customHeight="true" outlineLevel="0" collapsed="false"/>
    <row r="28817" customFormat="false" ht="15" hidden="false" customHeight="true" outlineLevel="0" collapsed="false"/>
    <row r="28818" customFormat="false" ht="15" hidden="false" customHeight="true" outlineLevel="0" collapsed="false"/>
    <row r="28819" customFormat="false" ht="15" hidden="false" customHeight="true" outlineLevel="0" collapsed="false"/>
    <row r="28820" customFormat="false" ht="15" hidden="false" customHeight="true" outlineLevel="0" collapsed="false"/>
    <row r="28821" customFormat="false" ht="15" hidden="false" customHeight="true" outlineLevel="0" collapsed="false"/>
    <row r="28822" customFormat="false" ht="15" hidden="false" customHeight="true" outlineLevel="0" collapsed="false"/>
    <row r="28823" customFormat="false" ht="15" hidden="false" customHeight="true" outlineLevel="0" collapsed="false"/>
    <row r="28824" customFormat="false" ht="15" hidden="false" customHeight="true" outlineLevel="0" collapsed="false"/>
    <row r="28825" customFormat="false" ht="15" hidden="false" customHeight="true" outlineLevel="0" collapsed="false"/>
    <row r="28826" customFormat="false" ht="15" hidden="false" customHeight="true" outlineLevel="0" collapsed="false"/>
    <row r="28827" customFormat="false" ht="15" hidden="false" customHeight="true" outlineLevel="0" collapsed="false"/>
    <row r="28828" customFormat="false" ht="15" hidden="false" customHeight="true" outlineLevel="0" collapsed="false"/>
    <row r="28829" customFormat="false" ht="15" hidden="false" customHeight="true" outlineLevel="0" collapsed="false"/>
    <row r="28830" customFormat="false" ht="15" hidden="false" customHeight="true" outlineLevel="0" collapsed="false"/>
    <row r="28831" customFormat="false" ht="15" hidden="false" customHeight="true" outlineLevel="0" collapsed="false"/>
    <row r="28832" customFormat="false" ht="15" hidden="false" customHeight="true" outlineLevel="0" collapsed="false"/>
    <row r="28833" customFormat="false" ht="15" hidden="false" customHeight="true" outlineLevel="0" collapsed="false"/>
    <row r="28834" customFormat="false" ht="15" hidden="false" customHeight="true" outlineLevel="0" collapsed="false"/>
    <row r="28835" customFormat="false" ht="15" hidden="false" customHeight="true" outlineLevel="0" collapsed="false"/>
    <row r="28836" customFormat="false" ht="15" hidden="false" customHeight="true" outlineLevel="0" collapsed="false"/>
    <row r="28837" customFormat="false" ht="15" hidden="false" customHeight="true" outlineLevel="0" collapsed="false"/>
    <row r="28838" customFormat="false" ht="15" hidden="false" customHeight="true" outlineLevel="0" collapsed="false"/>
    <row r="28839" customFormat="false" ht="15" hidden="false" customHeight="true" outlineLevel="0" collapsed="false"/>
    <row r="28840" customFormat="false" ht="15" hidden="false" customHeight="true" outlineLevel="0" collapsed="false"/>
    <row r="28841" customFormat="false" ht="15" hidden="false" customHeight="true" outlineLevel="0" collapsed="false"/>
    <row r="28842" customFormat="false" ht="15" hidden="false" customHeight="true" outlineLevel="0" collapsed="false"/>
    <row r="28843" customFormat="false" ht="15" hidden="false" customHeight="true" outlineLevel="0" collapsed="false"/>
    <row r="28844" customFormat="false" ht="15" hidden="false" customHeight="true" outlineLevel="0" collapsed="false"/>
    <row r="28845" customFormat="false" ht="15" hidden="false" customHeight="true" outlineLevel="0" collapsed="false"/>
    <row r="28846" customFormat="false" ht="15" hidden="false" customHeight="true" outlineLevel="0" collapsed="false"/>
    <row r="28847" customFormat="false" ht="15" hidden="false" customHeight="true" outlineLevel="0" collapsed="false"/>
    <row r="28848" customFormat="false" ht="15" hidden="false" customHeight="true" outlineLevel="0" collapsed="false"/>
    <row r="28849" customFormat="false" ht="15" hidden="false" customHeight="true" outlineLevel="0" collapsed="false"/>
    <row r="28850" customFormat="false" ht="15" hidden="false" customHeight="true" outlineLevel="0" collapsed="false"/>
    <row r="28851" customFormat="false" ht="15" hidden="false" customHeight="true" outlineLevel="0" collapsed="false"/>
    <row r="28852" customFormat="false" ht="15" hidden="false" customHeight="true" outlineLevel="0" collapsed="false"/>
    <row r="28853" customFormat="false" ht="15" hidden="false" customHeight="true" outlineLevel="0" collapsed="false"/>
    <row r="28854" customFormat="false" ht="15" hidden="false" customHeight="true" outlineLevel="0" collapsed="false"/>
    <row r="28855" customFormat="false" ht="15" hidden="false" customHeight="true" outlineLevel="0" collapsed="false"/>
    <row r="28856" customFormat="false" ht="15" hidden="false" customHeight="true" outlineLevel="0" collapsed="false"/>
    <row r="28857" customFormat="false" ht="15" hidden="false" customHeight="true" outlineLevel="0" collapsed="false"/>
    <row r="28858" customFormat="false" ht="15" hidden="false" customHeight="true" outlineLevel="0" collapsed="false"/>
    <row r="28859" customFormat="false" ht="15" hidden="false" customHeight="true" outlineLevel="0" collapsed="false"/>
    <row r="28860" customFormat="false" ht="15" hidden="false" customHeight="true" outlineLevel="0" collapsed="false"/>
    <row r="28861" customFormat="false" ht="15" hidden="false" customHeight="true" outlineLevel="0" collapsed="false"/>
    <row r="28862" customFormat="false" ht="15" hidden="false" customHeight="true" outlineLevel="0" collapsed="false"/>
    <row r="28863" customFormat="false" ht="15" hidden="false" customHeight="true" outlineLevel="0" collapsed="false"/>
    <row r="28864" customFormat="false" ht="15" hidden="false" customHeight="true" outlineLevel="0" collapsed="false"/>
    <row r="28865" customFormat="false" ht="15" hidden="false" customHeight="true" outlineLevel="0" collapsed="false"/>
    <row r="28866" customFormat="false" ht="15" hidden="false" customHeight="true" outlineLevel="0" collapsed="false"/>
    <row r="28867" customFormat="false" ht="15" hidden="false" customHeight="true" outlineLevel="0" collapsed="false"/>
    <row r="28868" customFormat="false" ht="15" hidden="false" customHeight="true" outlineLevel="0" collapsed="false"/>
    <row r="28869" customFormat="false" ht="15" hidden="false" customHeight="true" outlineLevel="0" collapsed="false"/>
    <row r="28870" customFormat="false" ht="15" hidden="false" customHeight="true" outlineLevel="0" collapsed="false"/>
    <row r="28871" customFormat="false" ht="15" hidden="false" customHeight="true" outlineLevel="0" collapsed="false"/>
    <row r="28872" customFormat="false" ht="15" hidden="false" customHeight="true" outlineLevel="0" collapsed="false"/>
    <row r="28873" customFormat="false" ht="15" hidden="false" customHeight="true" outlineLevel="0" collapsed="false"/>
    <row r="28874" customFormat="false" ht="15" hidden="false" customHeight="true" outlineLevel="0" collapsed="false"/>
    <row r="28875" customFormat="false" ht="15" hidden="false" customHeight="true" outlineLevel="0" collapsed="false"/>
    <row r="28876" customFormat="false" ht="15" hidden="false" customHeight="true" outlineLevel="0" collapsed="false"/>
    <row r="28877" customFormat="false" ht="15" hidden="false" customHeight="true" outlineLevel="0" collapsed="false"/>
    <row r="28878" customFormat="false" ht="15" hidden="false" customHeight="true" outlineLevel="0" collapsed="false"/>
    <row r="28879" customFormat="false" ht="15" hidden="false" customHeight="true" outlineLevel="0" collapsed="false"/>
    <row r="28880" customFormat="false" ht="15" hidden="false" customHeight="true" outlineLevel="0" collapsed="false"/>
    <row r="28881" customFormat="false" ht="15" hidden="false" customHeight="true" outlineLevel="0" collapsed="false"/>
    <row r="28882" customFormat="false" ht="15" hidden="false" customHeight="true" outlineLevel="0" collapsed="false"/>
    <row r="28883" customFormat="false" ht="15" hidden="false" customHeight="true" outlineLevel="0" collapsed="false"/>
    <row r="28884" customFormat="false" ht="15" hidden="false" customHeight="true" outlineLevel="0" collapsed="false"/>
    <row r="28885" customFormat="false" ht="15" hidden="false" customHeight="true" outlineLevel="0" collapsed="false"/>
    <row r="28886" customFormat="false" ht="15" hidden="false" customHeight="true" outlineLevel="0" collapsed="false"/>
    <row r="28887" customFormat="false" ht="15" hidden="false" customHeight="true" outlineLevel="0" collapsed="false"/>
    <row r="28888" customFormat="false" ht="15" hidden="false" customHeight="true" outlineLevel="0" collapsed="false"/>
    <row r="28889" customFormat="false" ht="15" hidden="false" customHeight="true" outlineLevel="0" collapsed="false"/>
    <row r="28890" customFormat="false" ht="15" hidden="false" customHeight="true" outlineLevel="0" collapsed="false"/>
    <row r="28891" customFormat="false" ht="15" hidden="false" customHeight="true" outlineLevel="0" collapsed="false"/>
    <row r="28892" customFormat="false" ht="15" hidden="false" customHeight="true" outlineLevel="0" collapsed="false"/>
    <row r="28893" customFormat="false" ht="15" hidden="false" customHeight="true" outlineLevel="0" collapsed="false"/>
    <row r="28894" customFormat="false" ht="15" hidden="false" customHeight="true" outlineLevel="0" collapsed="false"/>
    <row r="28895" customFormat="false" ht="15" hidden="false" customHeight="true" outlineLevel="0" collapsed="false"/>
    <row r="28896" customFormat="false" ht="15" hidden="false" customHeight="true" outlineLevel="0" collapsed="false"/>
    <row r="28897" customFormat="false" ht="15" hidden="false" customHeight="true" outlineLevel="0" collapsed="false"/>
    <row r="28898" customFormat="false" ht="15" hidden="false" customHeight="true" outlineLevel="0" collapsed="false"/>
    <row r="28899" customFormat="false" ht="15" hidden="false" customHeight="true" outlineLevel="0" collapsed="false"/>
    <row r="28900" customFormat="false" ht="15" hidden="false" customHeight="true" outlineLevel="0" collapsed="false"/>
    <row r="28901" customFormat="false" ht="15" hidden="false" customHeight="true" outlineLevel="0" collapsed="false"/>
    <row r="28902" customFormat="false" ht="15" hidden="false" customHeight="true" outlineLevel="0" collapsed="false"/>
    <row r="28903" customFormat="false" ht="15" hidden="false" customHeight="true" outlineLevel="0" collapsed="false"/>
    <row r="28904" customFormat="false" ht="15" hidden="false" customHeight="true" outlineLevel="0" collapsed="false"/>
    <row r="28905" customFormat="false" ht="15" hidden="false" customHeight="true" outlineLevel="0" collapsed="false"/>
    <row r="28906" customFormat="false" ht="15" hidden="false" customHeight="true" outlineLevel="0" collapsed="false"/>
    <row r="28907" customFormat="false" ht="15" hidden="false" customHeight="true" outlineLevel="0" collapsed="false"/>
    <row r="28908" customFormat="false" ht="15" hidden="false" customHeight="true" outlineLevel="0" collapsed="false"/>
    <row r="28909" customFormat="false" ht="15" hidden="false" customHeight="true" outlineLevel="0" collapsed="false"/>
    <row r="28910" customFormat="false" ht="15" hidden="false" customHeight="true" outlineLevel="0" collapsed="false"/>
    <row r="28911" customFormat="false" ht="15" hidden="false" customHeight="true" outlineLevel="0" collapsed="false"/>
    <row r="28912" customFormat="false" ht="15" hidden="false" customHeight="true" outlineLevel="0" collapsed="false"/>
    <row r="28913" customFormat="false" ht="15" hidden="false" customHeight="true" outlineLevel="0" collapsed="false"/>
    <row r="28914" customFormat="false" ht="15" hidden="false" customHeight="true" outlineLevel="0" collapsed="false"/>
    <row r="28915" customFormat="false" ht="15" hidden="false" customHeight="true" outlineLevel="0" collapsed="false"/>
    <row r="28916" customFormat="false" ht="15" hidden="false" customHeight="true" outlineLevel="0" collapsed="false"/>
    <row r="28917" customFormat="false" ht="15" hidden="false" customHeight="true" outlineLevel="0" collapsed="false"/>
    <row r="28918" customFormat="false" ht="15" hidden="false" customHeight="true" outlineLevel="0" collapsed="false"/>
    <row r="28919" customFormat="false" ht="15" hidden="false" customHeight="true" outlineLevel="0" collapsed="false"/>
    <row r="28920" customFormat="false" ht="15" hidden="false" customHeight="true" outlineLevel="0" collapsed="false"/>
    <row r="28921" customFormat="false" ht="15" hidden="false" customHeight="true" outlineLevel="0" collapsed="false"/>
    <row r="28922" customFormat="false" ht="15" hidden="false" customHeight="true" outlineLevel="0" collapsed="false"/>
    <row r="28923" customFormat="false" ht="15" hidden="false" customHeight="true" outlineLevel="0" collapsed="false"/>
    <row r="28924" customFormat="false" ht="15" hidden="false" customHeight="true" outlineLevel="0" collapsed="false"/>
    <row r="28925" customFormat="false" ht="15" hidden="false" customHeight="true" outlineLevel="0" collapsed="false"/>
    <row r="28926" customFormat="false" ht="15" hidden="false" customHeight="true" outlineLevel="0" collapsed="false"/>
    <row r="28927" customFormat="false" ht="15" hidden="false" customHeight="true" outlineLevel="0" collapsed="false"/>
    <row r="28928" customFormat="false" ht="15" hidden="false" customHeight="true" outlineLevel="0" collapsed="false"/>
    <row r="28929" customFormat="false" ht="15" hidden="false" customHeight="true" outlineLevel="0" collapsed="false"/>
    <row r="28930" customFormat="false" ht="15" hidden="false" customHeight="true" outlineLevel="0" collapsed="false"/>
    <row r="28931" customFormat="false" ht="15" hidden="false" customHeight="true" outlineLevel="0" collapsed="false"/>
    <row r="28932" customFormat="false" ht="15" hidden="false" customHeight="true" outlineLevel="0" collapsed="false"/>
    <row r="28933" customFormat="false" ht="15" hidden="false" customHeight="true" outlineLevel="0" collapsed="false"/>
    <row r="28934" customFormat="false" ht="15" hidden="false" customHeight="true" outlineLevel="0" collapsed="false"/>
    <row r="28935" customFormat="false" ht="15" hidden="false" customHeight="true" outlineLevel="0" collapsed="false"/>
    <row r="28936" customFormat="false" ht="15" hidden="false" customHeight="true" outlineLevel="0" collapsed="false"/>
    <row r="28937" customFormat="false" ht="15" hidden="false" customHeight="true" outlineLevel="0" collapsed="false"/>
    <row r="28938" customFormat="false" ht="15" hidden="false" customHeight="true" outlineLevel="0" collapsed="false"/>
    <row r="28939" customFormat="false" ht="15" hidden="false" customHeight="true" outlineLevel="0" collapsed="false"/>
    <row r="28940" customFormat="false" ht="15" hidden="false" customHeight="true" outlineLevel="0" collapsed="false"/>
    <row r="28941" customFormat="false" ht="15" hidden="false" customHeight="true" outlineLevel="0" collapsed="false"/>
    <row r="28942" customFormat="false" ht="15" hidden="false" customHeight="true" outlineLevel="0" collapsed="false"/>
    <row r="28943" customFormat="false" ht="15" hidden="false" customHeight="true" outlineLevel="0" collapsed="false"/>
    <row r="28944" customFormat="false" ht="15" hidden="false" customHeight="true" outlineLevel="0" collapsed="false"/>
    <row r="28945" customFormat="false" ht="15" hidden="false" customHeight="true" outlineLevel="0" collapsed="false"/>
    <row r="28946" customFormat="false" ht="15" hidden="false" customHeight="true" outlineLevel="0" collapsed="false"/>
    <row r="28947" customFormat="false" ht="15" hidden="false" customHeight="true" outlineLevel="0" collapsed="false"/>
    <row r="28948" customFormat="false" ht="15" hidden="false" customHeight="true" outlineLevel="0" collapsed="false"/>
    <row r="28949" customFormat="false" ht="15" hidden="false" customHeight="true" outlineLevel="0" collapsed="false"/>
    <row r="28950" customFormat="false" ht="15" hidden="false" customHeight="true" outlineLevel="0" collapsed="false"/>
    <row r="28951" customFormat="false" ht="15" hidden="false" customHeight="true" outlineLevel="0" collapsed="false"/>
    <row r="28952" customFormat="false" ht="15" hidden="false" customHeight="true" outlineLevel="0" collapsed="false"/>
    <row r="28953" customFormat="false" ht="15" hidden="false" customHeight="true" outlineLevel="0" collapsed="false"/>
    <row r="28954" customFormat="false" ht="15" hidden="false" customHeight="true" outlineLevel="0" collapsed="false"/>
    <row r="28955" customFormat="false" ht="15" hidden="false" customHeight="true" outlineLevel="0" collapsed="false"/>
    <row r="28956" customFormat="false" ht="15" hidden="false" customHeight="true" outlineLevel="0" collapsed="false"/>
    <row r="28957" customFormat="false" ht="15" hidden="false" customHeight="true" outlineLevel="0" collapsed="false"/>
    <row r="28958" customFormat="false" ht="15" hidden="false" customHeight="true" outlineLevel="0" collapsed="false"/>
    <row r="28959" customFormat="false" ht="15" hidden="false" customHeight="true" outlineLevel="0" collapsed="false"/>
    <row r="28960" customFormat="false" ht="15" hidden="false" customHeight="true" outlineLevel="0" collapsed="false"/>
    <row r="28961" customFormat="false" ht="15" hidden="false" customHeight="true" outlineLevel="0" collapsed="false"/>
    <row r="28962" customFormat="false" ht="15" hidden="false" customHeight="true" outlineLevel="0" collapsed="false"/>
    <row r="28963" customFormat="false" ht="15" hidden="false" customHeight="true" outlineLevel="0" collapsed="false"/>
    <row r="28964" customFormat="false" ht="15" hidden="false" customHeight="true" outlineLevel="0" collapsed="false"/>
    <row r="28965" customFormat="false" ht="15" hidden="false" customHeight="true" outlineLevel="0" collapsed="false"/>
    <row r="28966" customFormat="false" ht="15" hidden="false" customHeight="true" outlineLevel="0" collapsed="false"/>
    <row r="28967" customFormat="false" ht="15" hidden="false" customHeight="true" outlineLevel="0" collapsed="false"/>
    <row r="28968" customFormat="false" ht="15" hidden="false" customHeight="true" outlineLevel="0" collapsed="false"/>
    <row r="28969" customFormat="false" ht="15" hidden="false" customHeight="true" outlineLevel="0" collapsed="false"/>
    <row r="28970" customFormat="false" ht="15" hidden="false" customHeight="true" outlineLevel="0" collapsed="false"/>
    <row r="28971" customFormat="false" ht="15" hidden="false" customHeight="true" outlineLevel="0" collapsed="false"/>
    <row r="28972" customFormat="false" ht="15" hidden="false" customHeight="true" outlineLevel="0" collapsed="false"/>
    <row r="28973" customFormat="false" ht="15" hidden="false" customHeight="true" outlineLevel="0" collapsed="false"/>
    <row r="28974" customFormat="false" ht="15" hidden="false" customHeight="true" outlineLevel="0" collapsed="false"/>
    <row r="28975" customFormat="false" ht="15" hidden="false" customHeight="true" outlineLevel="0" collapsed="false"/>
    <row r="28976" customFormat="false" ht="15" hidden="false" customHeight="true" outlineLevel="0" collapsed="false"/>
    <row r="28977" customFormat="false" ht="15" hidden="false" customHeight="true" outlineLevel="0" collapsed="false"/>
    <row r="28978" customFormat="false" ht="15" hidden="false" customHeight="true" outlineLevel="0" collapsed="false"/>
    <row r="28979" customFormat="false" ht="15" hidden="false" customHeight="true" outlineLevel="0" collapsed="false"/>
    <row r="28980" customFormat="false" ht="15" hidden="false" customHeight="true" outlineLevel="0" collapsed="false"/>
    <row r="28981" customFormat="false" ht="15" hidden="false" customHeight="true" outlineLevel="0" collapsed="false"/>
    <row r="28982" customFormat="false" ht="15" hidden="false" customHeight="true" outlineLevel="0" collapsed="false"/>
    <row r="28983" customFormat="false" ht="15" hidden="false" customHeight="true" outlineLevel="0" collapsed="false"/>
    <row r="28984" customFormat="false" ht="15" hidden="false" customHeight="true" outlineLevel="0" collapsed="false"/>
    <row r="28985" customFormat="false" ht="15" hidden="false" customHeight="true" outlineLevel="0" collapsed="false"/>
    <row r="28986" customFormat="false" ht="15" hidden="false" customHeight="true" outlineLevel="0" collapsed="false"/>
    <row r="28987" customFormat="false" ht="15" hidden="false" customHeight="true" outlineLevel="0" collapsed="false"/>
    <row r="28988" customFormat="false" ht="15" hidden="false" customHeight="true" outlineLevel="0" collapsed="false"/>
    <row r="28989" customFormat="false" ht="15" hidden="false" customHeight="true" outlineLevel="0" collapsed="false"/>
    <row r="28990" customFormat="false" ht="15" hidden="false" customHeight="true" outlineLevel="0" collapsed="false"/>
    <row r="28991" customFormat="false" ht="15" hidden="false" customHeight="true" outlineLevel="0" collapsed="false"/>
    <row r="28992" customFormat="false" ht="15" hidden="false" customHeight="true" outlineLevel="0" collapsed="false"/>
    <row r="28993" customFormat="false" ht="15" hidden="false" customHeight="true" outlineLevel="0" collapsed="false"/>
    <row r="28994" customFormat="false" ht="15" hidden="false" customHeight="true" outlineLevel="0" collapsed="false"/>
    <row r="28995" customFormat="false" ht="15" hidden="false" customHeight="true" outlineLevel="0" collapsed="false"/>
    <row r="28996" customFormat="false" ht="15" hidden="false" customHeight="true" outlineLevel="0" collapsed="false"/>
    <row r="28997" customFormat="false" ht="15" hidden="false" customHeight="true" outlineLevel="0" collapsed="false"/>
    <row r="28998" customFormat="false" ht="15" hidden="false" customHeight="true" outlineLevel="0" collapsed="false"/>
    <row r="28999" customFormat="false" ht="15" hidden="false" customHeight="true" outlineLevel="0" collapsed="false"/>
    <row r="29000" customFormat="false" ht="15" hidden="false" customHeight="true" outlineLevel="0" collapsed="false"/>
    <row r="29001" customFormat="false" ht="15" hidden="false" customHeight="true" outlineLevel="0" collapsed="false"/>
    <row r="29002" customFormat="false" ht="15" hidden="false" customHeight="true" outlineLevel="0" collapsed="false"/>
    <row r="29003" customFormat="false" ht="15" hidden="false" customHeight="true" outlineLevel="0" collapsed="false"/>
    <row r="29004" customFormat="false" ht="15" hidden="false" customHeight="true" outlineLevel="0" collapsed="false"/>
    <row r="29005" customFormat="false" ht="15" hidden="false" customHeight="true" outlineLevel="0" collapsed="false"/>
    <row r="29006" customFormat="false" ht="15" hidden="false" customHeight="true" outlineLevel="0" collapsed="false"/>
    <row r="29007" customFormat="false" ht="15" hidden="false" customHeight="true" outlineLevel="0" collapsed="false"/>
    <row r="29008" customFormat="false" ht="15" hidden="false" customHeight="true" outlineLevel="0" collapsed="false"/>
    <row r="29009" customFormat="false" ht="15" hidden="false" customHeight="true" outlineLevel="0" collapsed="false"/>
    <row r="29010" customFormat="false" ht="15" hidden="false" customHeight="true" outlineLevel="0" collapsed="false"/>
    <row r="29011" customFormat="false" ht="15" hidden="false" customHeight="true" outlineLevel="0" collapsed="false"/>
    <row r="29012" customFormat="false" ht="15" hidden="false" customHeight="true" outlineLevel="0" collapsed="false"/>
    <row r="29013" customFormat="false" ht="15" hidden="false" customHeight="true" outlineLevel="0" collapsed="false"/>
    <row r="29014" customFormat="false" ht="15" hidden="false" customHeight="true" outlineLevel="0" collapsed="false"/>
    <row r="29015" customFormat="false" ht="15" hidden="false" customHeight="true" outlineLevel="0" collapsed="false"/>
    <row r="29016" customFormat="false" ht="15" hidden="false" customHeight="true" outlineLevel="0" collapsed="false"/>
    <row r="29017" customFormat="false" ht="15" hidden="false" customHeight="true" outlineLevel="0" collapsed="false"/>
    <row r="29018" customFormat="false" ht="15" hidden="false" customHeight="true" outlineLevel="0" collapsed="false"/>
    <row r="29019" customFormat="false" ht="15" hidden="false" customHeight="true" outlineLevel="0" collapsed="false"/>
    <row r="29020" customFormat="false" ht="15" hidden="false" customHeight="true" outlineLevel="0" collapsed="false"/>
    <row r="29021" customFormat="false" ht="15" hidden="false" customHeight="true" outlineLevel="0" collapsed="false"/>
    <row r="29022" customFormat="false" ht="15" hidden="false" customHeight="true" outlineLevel="0" collapsed="false"/>
    <row r="29023" customFormat="false" ht="15" hidden="false" customHeight="true" outlineLevel="0" collapsed="false"/>
    <row r="29024" customFormat="false" ht="15" hidden="false" customHeight="true" outlineLevel="0" collapsed="false"/>
    <row r="29025" customFormat="false" ht="15" hidden="false" customHeight="true" outlineLevel="0" collapsed="false"/>
    <row r="29026" customFormat="false" ht="15" hidden="false" customHeight="true" outlineLevel="0" collapsed="false"/>
    <row r="29027" customFormat="false" ht="15" hidden="false" customHeight="true" outlineLevel="0" collapsed="false"/>
    <row r="29028" customFormat="false" ht="15" hidden="false" customHeight="true" outlineLevel="0" collapsed="false"/>
    <row r="29029" customFormat="false" ht="15" hidden="false" customHeight="true" outlineLevel="0" collapsed="false"/>
    <row r="29030" customFormat="false" ht="15" hidden="false" customHeight="true" outlineLevel="0" collapsed="false"/>
    <row r="29031" customFormat="false" ht="15" hidden="false" customHeight="true" outlineLevel="0" collapsed="false"/>
    <row r="29032" customFormat="false" ht="15" hidden="false" customHeight="true" outlineLevel="0" collapsed="false"/>
    <row r="29033" customFormat="false" ht="15" hidden="false" customHeight="true" outlineLevel="0" collapsed="false"/>
    <row r="29034" customFormat="false" ht="15" hidden="false" customHeight="true" outlineLevel="0" collapsed="false"/>
    <row r="29035" customFormat="false" ht="15" hidden="false" customHeight="true" outlineLevel="0" collapsed="false"/>
    <row r="29036" customFormat="false" ht="15" hidden="false" customHeight="true" outlineLevel="0" collapsed="false"/>
    <row r="29037" customFormat="false" ht="15" hidden="false" customHeight="true" outlineLevel="0" collapsed="false"/>
    <row r="29038" customFormat="false" ht="15" hidden="false" customHeight="true" outlineLevel="0" collapsed="false"/>
    <row r="29039" customFormat="false" ht="15" hidden="false" customHeight="true" outlineLevel="0" collapsed="false"/>
    <row r="29040" customFormat="false" ht="15" hidden="false" customHeight="true" outlineLevel="0" collapsed="false"/>
    <row r="29041" customFormat="false" ht="15" hidden="false" customHeight="true" outlineLevel="0" collapsed="false"/>
    <row r="29042" customFormat="false" ht="15" hidden="false" customHeight="true" outlineLevel="0" collapsed="false"/>
    <row r="29043" customFormat="false" ht="15" hidden="false" customHeight="true" outlineLevel="0" collapsed="false"/>
    <row r="29044" customFormat="false" ht="15" hidden="false" customHeight="true" outlineLevel="0" collapsed="false"/>
    <row r="29045" customFormat="false" ht="15" hidden="false" customHeight="true" outlineLevel="0" collapsed="false"/>
    <row r="29046" customFormat="false" ht="15" hidden="false" customHeight="true" outlineLevel="0" collapsed="false"/>
    <row r="29047" customFormat="false" ht="15" hidden="false" customHeight="true" outlineLevel="0" collapsed="false"/>
    <row r="29048" customFormat="false" ht="15" hidden="false" customHeight="true" outlineLevel="0" collapsed="false"/>
    <row r="29049" customFormat="false" ht="15" hidden="false" customHeight="true" outlineLevel="0" collapsed="false"/>
    <row r="29050" customFormat="false" ht="15" hidden="false" customHeight="true" outlineLevel="0" collapsed="false"/>
    <row r="29051" customFormat="false" ht="15" hidden="false" customHeight="true" outlineLevel="0" collapsed="false"/>
    <row r="29052" customFormat="false" ht="15" hidden="false" customHeight="true" outlineLevel="0" collapsed="false"/>
    <row r="29053" customFormat="false" ht="15" hidden="false" customHeight="true" outlineLevel="0" collapsed="false"/>
    <row r="29054" customFormat="false" ht="15" hidden="false" customHeight="true" outlineLevel="0" collapsed="false"/>
    <row r="29055" customFormat="false" ht="15" hidden="false" customHeight="true" outlineLevel="0" collapsed="false"/>
    <row r="29056" customFormat="false" ht="15" hidden="false" customHeight="true" outlineLevel="0" collapsed="false"/>
    <row r="29057" customFormat="false" ht="15" hidden="false" customHeight="true" outlineLevel="0" collapsed="false"/>
    <row r="29058" customFormat="false" ht="15" hidden="false" customHeight="true" outlineLevel="0" collapsed="false"/>
    <row r="29059" customFormat="false" ht="15" hidden="false" customHeight="true" outlineLevel="0" collapsed="false"/>
    <row r="29060" customFormat="false" ht="15" hidden="false" customHeight="true" outlineLevel="0" collapsed="false"/>
    <row r="29061" customFormat="false" ht="15" hidden="false" customHeight="true" outlineLevel="0" collapsed="false"/>
    <row r="29062" customFormat="false" ht="15" hidden="false" customHeight="true" outlineLevel="0" collapsed="false"/>
    <row r="29063" customFormat="false" ht="15" hidden="false" customHeight="true" outlineLevel="0" collapsed="false"/>
    <row r="29064" customFormat="false" ht="15" hidden="false" customHeight="true" outlineLevel="0" collapsed="false"/>
    <row r="29065" customFormat="false" ht="15" hidden="false" customHeight="true" outlineLevel="0" collapsed="false"/>
    <row r="29066" customFormat="false" ht="15" hidden="false" customHeight="true" outlineLevel="0" collapsed="false"/>
    <row r="29067" customFormat="false" ht="15" hidden="false" customHeight="true" outlineLevel="0" collapsed="false"/>
    <row r="29068" customFormat="false" ht="15" hidden="false" customHeight="true" outlineLevel="0" collapsed="false"/>
    <row r="29069" customFormat="false" ht="15" hidden="false" customHeight="true" outlineLevel="0" collapsed="false"/>
    <row r="29070" customFormat="false" ht="15" hidden="false" customHeight="true" outlineLevel="0" collapsed="false"/>
    <row r="29071" customFormat="false" ht="15" hidden="false" customHeight="true" outlineLevel="0" collapsed="false"/>
    <row r="29072" customFormat="false" ht="15" hidden="false" customHeight="true" outlineLevel="0" collapsed="false"/>
    <row r="29073" customFormat="false" ht="15" hidden="false" customHeight="true" outlineLevel="0" collapsed="false"/>
    <row r="29074" customFormat="false" ht="15" hidden="false" customHeight="true" outlineLevel="0" collapsed="false"/>
    <row r="29075" customFormat="false" ht="15" hidden="false" customHeight="true" outlineLevel="0" collapsed="false"/>
    <row r="29076" customFormat="false" ht="15" hidden="false" customHeight="true" outlineLevel="0" collapsed="false"/>
    <row r="29077" customFormat="false" ht="15" hidden="false" customHeight="true" outlineLevel="0" collapsed="false"/>
    <row r="29078" customFormat="false" ht="15" hidden="false" customHeight="true" outlineLevel="0" collapsed="false"/>
    <row r="29079" customFormat="false" ht="15" hidden="false" customHeight="true" outlineLevel="0" collapsed="false"/>
    <row r="29080" customFormat="false" ht="15" hidden="false" customHeight="true" outlineLevel="0" collapsed="false"/>
    <row r="29081" customFormat="false" ht="15" hidden="false" customHeight="true" outlineLevel="0" collapsed="false"/>
    <row r="29082" customFormat="false" ht="15" hidden="false" customHeight="true" outlineLevel="0" collapsed="false"/>
    <row r="29083" customFormat="false" ht="15" hidden="false" customHeight="true" outlineLevel="0" collapsed="false"/>
    <row r="29084" customFormat="false" ht="15" hidden="false" customHeight="true" outlineLevel="0" collapsed="false"/>
    <row r="29085" customFormat="false" ht="15" hidden="false" customHeight="true" outlineLevel="0" collapsed="false"/>
    <row r="29086" customFormat="false" ht="15" hidden="false" customHeight="true" outlineLevel="0" collapsed="false"/>
    <row r="29087" customFormat="false" ht="15" hidden="false" customHeight="true" outlineLevel="0" collapsed="false"/>
    <row r="29088" customFormat="false" ht="15" hidden="false" customHeight="true" outlineLevel="0" collapsed="false"/>
    <row r="29089" customFormat="false" ht="15" hidden="false" customHeight="true" outlineLevel="0" collapsed="false"/>
    <row r="29090" customFormat="false" ht="15" hidden="false" customHeight="true" outlineLevel="0" collapsed="false"/>
    <row r="29091" customFormat="false" ht="15" hidden="false" customHeight="true" outlineLevel="0" collapsed="false"/>
    <row r="29092" customFormat="false" ht="15" hidden="false" customHeight="true" outlineLevel="0" collapsed="false"/>
    <row r="29093" customFormat="false" ht="15" hidden="false" customHeight="true" outlineLevel="0" collapsed="false"/>
    <row r="29094" customFormat="false" ht="15" hidden="false" customHeight="true" outlineLevel="0" collapsed="false"/>
    <row r="29095" customFormat="false" ht="15" hidden="false" customHeight="true" outlineLevel="0" collapsed="false"/>
    <row r="29096" customFormat="false" ht="15" hidden="false" customHeight="true" outlineLevel="0" collapsed="false"/>
    <row r="29097" customFormat="false" ht="15" hidden="false" customHeight="true" outlineLevel="0" collapsed="false"/>
    <row r="29098" customFormat="false" ht="15" hidden="false" customHeight="true" outlineLevel="0" collapsed="false"/>
    <row r="29099" customFormat="false" ht="15" hidden="false" customHeight="true" outlineLevel="0" collapsed="false"/>
    <row r="29100" customFormat="false" ht="15" hidden="false" customHeight="true" outlineLevel="0" collapsed="false"/>
    <row r="29101" customFormat="false" ht="15" hidden="false" customHeight="true" outlineLevel="0" collapsed="false"/>
    <row r="29102" customFormat="false" ht="15" hidden="false" customHeight="true" outlineLevel="0" collapsed="false"/>
    <row r="29103" customFormat="false" ht="15" hidden="false" customHeight="true" outlineLevel="0" collapsed="false"/>
    <row r="29104" customFormat="false" ht="15" hidden="false" customHeight="true" outlineLevel="0" collapsed="false"/>
    <row r="29105" customFormat="false" ht="15" hidden="false" customHeight="true" outlineLevel="0" collapsed="false"/>
    <row r="29106" customFormat="false" ht="15" hidden="false" customHeight="true" outlineLevel="0" collapsed="false"/>
    <row r="29107" customFormat="false" ht="15" hidden="false" customHeight="true" outlineLevel="0" collapsed="false"/>
    <row r="29108" customFormat="false" ht="15" hidden="false" customHeight="true" outlineLevel="0" collapsed="false"/>
    <row r="29109" customFormat="false" ht="15" hidden="false" customHeight="true" outlineLevel="0" collapsed="false"/>
    <row r="29110" customFormat="false" ht="15" hidden="false" customHeight="true" outlineLevel="0" collapsed="false"/>
    <row r="29111" customFormat="false" ht="15" hidden="false" customHeight="true" outlineLevel="0" collapsed="false"/>
    <row r="29112" customFormat="false" ht="15" hidden="false" customHeight="true" outlineLevel="0" collapsed="false"/>
    <row r="29113" customFormat="false" ht="15" hidden="false" customHeight="true" outlineLevel="0" collapsed="false"/>
    <row r="29114" customFormat="false" ht="15" hidden="false" customHeight="true" outlineLevel="0" collapsed="false"/>
    <row r="29115" customFormat="false" ht="15" hidden="false" customHeight="true" outlineLevel="0" collapsed="false"/>
    <row r="29116" customFormat="false" ht="15" hidden="false" customHeight="true" outlineLevel="0" collapsed="false"/>
    <row r="29117" customFormat="false" ht="15" hidden="false" customHeight="true" outlineLevel="0" collapsed="false"/>
    <row r="29118" customFormat="false" ht="15" hidden="false" customHeight="true" outlineLevel="0" collapsed="false"/>
    <row r="29119" customFormat="false" ht="15" hidden="false" customHeight="true" outlineLevel="0" collapsed="false"/>
    <row r="29120" customFormat="false" ht="15" hidden="false" customHeight="true" outlineLevel="0" collapsed="false"/>
    <row r="29121" customFormat="false" ht="15" hidden="false" customHeight="true" outlineLevel="0" collapsed="false"/>
    <row r="29122" customFormat="false" ht="15" hidden="false" customHeight="true" outlineLevel="0" collapsed="false"/>
    <row r="29123" customFormat="false" ht="15" hidden="false" customHeight="true" outlineLevel="0" collapsed="false"/>
    <row r="29124" customFormat="false" ht="15" hidden="false" customHeight="true" outlineLevel="0" collapsed="false"/>
    <row r="29125" customFormat="false" ht="15" hidden="false" customHeight="true" outlineLevel="0" collapsed="false"/>
    <row r="29126" customFormat="false" ht="15" hidden="false" customHeight="true" outlineLevel="0" collapsed="false"/>
    <row r="29127" customFormat="false" ht="15" hidden="false" customHeight="true" outlineLevel="0" collapsed="false"/>
    <row r="29128" customFormat="false" ht="15" hidden="false" customHeight="true" outlineLevel="0" collapsed="false"/>
    <row r="29129" customFormat="false" ht="15" hidden="false" customHeight="true" outlineLevel="0" collapsed="false"/>
    <row r="29130" customFormat="false" ht="15" hidden="false" customHeight="true" outlineLevel="0" collapsed="false"/>
    <row r="29131" customFormat="false" ht="15" hidden="false" customHeight="true" outlineLevel="0" collapsed="false"/>
    <row r="29132" customFormat="false" ht="15" hidden="false" customHeight="true" outlineLevel="0" collapsed="false"/>
    <row r="29133" customFormat="false" ht="15" hidden="false" customHeight="true" outlineLevel="0" collapsed="false"/>
    <row r="29134" customFormat="false" ht="15" hidden="false" customHeight="true" outlineLevel="0" collapsed="false"/>
    <row r="29135" customFormat="false" ht="15" hidden="false" customHeight="true" outlineLevel="0" collapsed="false"/>
    <row r="29136" customFormat="false" ht="15" hidden="false" customHeight="true" outlineLevel="0" collapsed="false"/>
    <row r="29137" customFormat="false" ht="15" hidden="false" customHeight="true" outlineLevel="0" collapsed="false"/>
    <row r="29138" customFormat="false" ht="15" hidden="false" customHeight="true" outlineLevel="0" collapsed="false"/>
    <row r="29139" customFormat="false" ht="15" hidden="false" customHeight="true" outlineLevel="0" collapsed="false"/>
    <row r="29140" customFormat="false" ht="15" hidden="false" customHeight="true" outlineLevel="0" collapsed="false"/>
    <row r="29141" customFormat="false" ht="15" hidden="false" customHeight="true" outlineLevel="0" collapsed="false"/>
    <row r="29142" customFormat="false" ht="15" hidden="false" customHeight="true" outlineLevel="0" collapsed="false"/>
    <row r="29143" customFormat="false" ht="15" hidden="false" customHeight="true" outlineLevel="0" collapsed="false"/>
    <row r="29144" customFormat="false" ht="15" hidden="false" customHeight="true" outlineLevel="0" collapsed="false"/>
    <row r="29145" customFormat="false" ht="15" hidden="false" customHeight="true" outlineLevel="0" collapsed="false"/>
    <row r="29146" customFormat="false" ht="15" hidden="false" customHeight="true" outlineLevel="0" collapsed="false"/>
    <row r="29147" customFormat="false" ht="15" hidden="false" customHeight="true" outlineLevel="0" collapsed="false"/>
    <row r="29148" customFormat="false" ht="15" hidden="false" customHeight="true" outlineLevel="0" collapsed="false"/>
    <row r="29149" customFormat="false" ht="15" hidden="false" customHeight="true" outlineLevel="0" collapsed="false"/>
    <row r="29150" customFormat="false" ht="15" hidden="false" customHeight="true" outlineLevel="0" collapsed="false"/>
    <row r="29151" customFormat="false" ht="15" hidden="false" customHeight="true" outlineLevel="0" collapsed="false"/>
    <row r="29152" customFormat="false" ht="15" hidden="false" customHeight="true" outlineLevel="0" collapsed="false"/>
    <row r="29153" customFormat="false" ht="15" hidden="false" customHeight="true" outlineLevel="0" collapsed="false"/>
    <row r="29154" customFormat="false" ht="15" hidden="false" customHeight="true" outlineLevel="0" collapsed="false"/>
    <row r="29155" customFormat="false" ht="15" hidden="false" customHeight="true" outlineLevel="0" collapsed="false"/>
    <row r="29156" customFormat="false" ht="15" hidden="false" customHeight="true" outlineLevel="0" collapsed="false"/>
    <row r="29157" customFormat="false" ht="15" hidden="false" customHeight="true" outlineLevel="0" collapsed="false"/>
    <row r="29158" customFormat="false" ht="15" hidden="false" customHeight="true" outlineLevel="0" collapsed="false"/>
    <row r="29159" customFormat="false" ht="15" hidden="false" customHeight="true" outlineLevel="0" collapsed="false"/>
    <row r="29160" customFormat="false" ht="15" hidden="false" customHeight="true" outlineLevel="0" collapsed="false"/>
    <row r="29161" customFormat="false" ht="15" hidden="false" customHeight="true" outlineLevel="0" collapsed="false"/>
    <row r="29162" customFormat="false" ht="15" hidden="false" customHeight="true" outlineLevel="0" collapsed="false"/>
    <row r="29163" customFormat="false" ht="15" hidden="false" customHeight="true" outlineLevel="0" collapsed="false"/>
    <row r="29164" customFormat="false" ht="15" hidden="false" customHeight="true" outlineLevel="0" collapsed="false"/>
    <row r="29165" customFormat="false" ht="15" hidden="false" customHeight="true" outlineLevel="0" collapsed="false"/>
    <row r="29166" customFormat="false" ht="15" hidden="false" customHeight="true" outlineLevel="0" collapsed="false"/>
    <row r="29167" customFormat="false" ht="15" hidden="false" customHeight="true" outlineLevel="0" collapsed="false"/>
    <row r="29168" customFormat="false" ht="15" hidden="false" customHeight="true" outlineLevel="0" collapsed="false"/>
    <row r="29169" customFormat="false" ht="15" hidden="false" customHeight="true" outlineLevel="0" collapsed="false"/>
    <row r="29170" customFormat="false" ht="15" hidden="false" customHeight="true" outlineLevel="0" collapsed="false"/>
    <row r="29171" customFormat="false" ht="15" hidden="false" customHeight="true" outlineLevel="0" collapsed="false"/>
    <row r="29172" customFormat="false" ht="15" hidden="false" customHeight="true" outlineLevel="0" collapsed="false"/>
    <row r="29173" customFormat="false" ht="15" hidden="false" customHeight="true" outlineLevel="0" collapsed="false"/>
    <row r="29174" customFormat="false" ht="15" hidden="false" customHeight="true" outlineLevel="0" collapsed="false"/>
    <row r="29175" customFormat="false" ht="15" hidden="false" customHeight="true" outlineLevel="0" collapsed="false"/>
    <row r="29176" customFormat="false" ht="15" hidden="false" customHeight="true" outlineLevel="0" collapsed="false"/>
    <row r="29177" customFormat="false" ht="15" hidden="false" customHeight="true" outlineLevel="0" collapsed="false"/>
    <row r="29178" customFormat="false" ht="15" hidden="false" customHeight="true" outlineLevel="0" collapsed="false"/>
    <row r="29179" customFormat="false" ht="15" hidden="false" customHeight="true" outlineLevel="0" collapsed="false"/>
    <row r="29180" customFormat="false" ht="15" hidden="false" customHeight="true" outlineLevel="0" collapsed="false"/>
    <row r="29181" customFormat="false" ht="15" hidden="false" customHeight="true" outlineLevel="0" collapsed="false"/>
    <row r="29182" customFormat="false" ht="15" hidden="false" customHeight="true" outlineLevel="0" collapsed="false"/>
    <row r="29183" customFormat="false" ht="15" hidden="false" customHeight="true" outlineLevel="0" collapsed="false"/>
    <row r="29184" customFormat="false" ht="15" hidden="false" customHeight="true" outlineLevel="0" collapsed="false"/>
    <row r="29185" customFormat="false" ht="15" hidden="false" customHeight="true" outlineLevel="0" collapsed="false"/>
    <row r="29186" customFormat="false" ht="15" hidden="false" customHeight="true" outlineLevel="0" collapsed="false"/>
    <row r="29187" customFormat="false" ht="15" hidden="false" customHeight="true" outlineLevel="0" collapsed="false"/>
    <row r="29188" customFormat="false" ht="15" hidden="false" customHeight="true" outlineLevel="0" collapsed="false"/>
    <row r="29189" customFormat="false" ht="15" hidden="false" customHeight="true" outlineLevel="0" collapsed="false"/>
    <row r="29190" customFormat="false" ht="15" hidden="false" customHeight="true" outlineLevel="0" collapsed="false"/>
    <row r="29191" customFormat="false" ht="15" hidden="false" customHeight="true" outlineLevel="0" collapsed="false"/>
    <row r="29192" customFormat="false" ht="15" hidden="false" customHeight="true" outlineLevel="0" collapsed="false"/>
    <row r="29193" customFormat="false" ht="15" hidden="false" customHeight="true" outlineLevel="0" collapsed="false"/>
    <row r="29194" customFormat="false" ht="15" hidden="false" customHeight="true" outlineLevel="0" collapsed="false"/>
    <row r="29195" customFormat="false" ht="15" hidden="false" customHeight="true" outlineLevel="0" collapsed="false"/>
    <row r="29196" customFormat="false" ht="15" hidden="false" customHeight="true" outlineLevel="0" collapsed="false"/>
    <row r="29197" customFormat="false" ht="15" hidden="false" customHeight="true" outlineLevel="0" collapsed="false"/>
    <row r="29198" customFormat="false" ht="15" hidden="false" customHeight="true" outlineLevel="0" collapsed="false"/>
    <row r="29199" customFormat="false" ht="15" hidden="false" customHeight="true" outlineLevel="0" collapsed="false"/>
    <row r="29200" customFormat="false" ht="15" hidden="false" customHeight="true" outlineLevel="0" collapsed="false"/>
    <row r="29201" customFormat="false" ht="15" hidden="false" customHeight="true" outlineLevel="0" collapsed="false"/>
    <row r="29202" customFormat="false" ht="15" hidden="false" customHeight="true" outlineLevel="0" collapsed="false"/>
    <row r="29203" customFormat="false" ht="15" hidden="false" customHeight="true" outlineLevel="0" collapsed="false"/>
    <row r="29204" customFormat="false" ht="15" hidden="false" customHeight="true" outlineLevel="0" collapsed="false"/>
    <row r="29205" customFormat="false" ht="15" hidden="false" customHeight="true" outlineLevel="0" collapsed="false"/>
    <row r="29206" customFormat="false" ht="15" hidden="false" customHeight="true" outlineLevel="0" collapsed="false"/>
    <row r="29207" customFormat="false" ht="15" hidden="false" customHeight="true" outlineLevel="0" collapsed="false"/>
    <row r="29208" customFormat="false" ht="15" hidden="false" customHeight="true" outlineLevel="0" collapsed="false"/>
    <row r="29209" customFormat="false" ht="15" hidden="false" customHeight="true" outlineLevel="0" collapsed="false"/>
    <row r="29210" customFormat="false" ht="15" hidden="false" customHeight="true" outlineLevel="0" collapsed="false"/>
    <row r="29211" customFormat="false" ht="15" hidden="false" customHeight="true" outlineLevel="0" collapsed="false"/>
    <row r="29212" customFormat="false" ht="15" hidden="false" customHeight="true" outlineLevel="0" collapsed="false"/>
    <row r="29213" customFormat="false" ht="15" hidden="false" customHeight="true" outlineLevel="0" collapsed="false"/>
    <row r="29214" customFormat="false" ht="15" hidden="false" customHeight="true" outlineLevel="0" collapsed="false"/>
    <row r="29215" customFormat="false" ht="15" hidden="false" customHeight="true" outlineLevel="0" collapsed="false"/>
    <row r="29216" customFormat="false" ht="15" hidden="false" customHeight="true" outlineLevel="0" collapsed="false"/>
    <row r="29217" customFormat="false" ht="15" hidden="false" customHeight="true" outlineLevel="0" collapsed="false"/>
    <row r="29218" customFormat="false" ht="15" hidden="false" customHeight="true" outlineLevel="0" collapsed="false"/>
    <row r="29219" customFormat="false" ht="15" hidden="false" customHeight="true" outlineLevel="0" collapsed="false"/>
    <row r="29220" customFormat="false" ht="15" hidden="false" customHeight="true" outlineLevel="0" collapsed="false"/>
    <row r="29221" customFormat="false" ht="15" hidden="false" customHeight="true" outlineLevel="0" collapsed="false"/>
    <row r="29222" customFormat="false" ht="15" hidden="false" customHeight="true" outlineLevel="0" collapsed="false"/>
    <row r="29223" customFormat="false" ht="15" hidden="false" customHeight="true" outlineLevel="0" collapsed="false"/>
    <row r="29224" customFormat="false" ht="15" hidden="false" customHeight="true" outlineLevel="0" collapsed="false"/>
    <row r="29225" customFormat="false" ht="15" hidden="false" customHeight="true" outlineLevel="0" collapsed="false"/>
    <row r="29226" customFormat="false" ht="15" hidden="false" customHeight="true" outlineLevel="0" collapsed="false"/>
    <row r="29227" customFormat="false" ht="15" hidden="false" customHeight="true" outlineLevel="0" collapsed="false"/>
    <row r="29228" customFormat="false" ht="15" hidden="false" customHeight="true" outlineLevel="0" collapsed="false"/>
    <row r="29229" customFormat="false" ht="15" hidden="false" customHeight="true" outlineLevel="0" collapsed="false"/>
    <row r="29230" customFormat="false" ht="15" hidden="false" customHeight="true" outlineLevel="0" collapsed="false"/>
    <row r="29231" customFormat="false" ht="15" hidden="false" customHeight="true" outlineLevel="0" collapsed="false"/>
    <row r="29232" customFormat="false" ht="15" hidden="false" customHeight="true" outlineLevel="0" collapsed="false"/>
    <row r="29233" customFormat="false" ht="15" hidden="false" customHeight="true" outlineLevel="0" collapsed="false"/>
    <row r="29234" customFormat="false" ht="15" hidden="false" customHeight="true" outlineLevel="0" collapsed="false"/>
    <row r="29235" customFormat="false" ht="15" hidden="false" customHeight="true" outlineLevel="0" collapsed="false"/>
    <row r="29236" customFormat="false" ht="15" hidden="false" customHeight="true" outlineLevel="0" collapsed="false"/>
    <row r="29237" customFormat="false" ht="15" hidden="false" customHeight="true" outlineLevel="0" collapsed="false"/>
    <row r="29238" customFormat="false" ht="15" hidden="false" customHeight="true" outlineLevel="0" collapsed="false"/>
    <row r="29239" customFormat="false" ht="15" hidden="false" customHeight="true" outlineLevel="0" collapsed="false"/>
    <row r="29240" customFormat="false" ht="15" hidden="false" customHeight="true" outlineLevel="0" collapsed="false"/>
    <row r="29241" customFormat="false" ht="15" hidden="false" customHeight="true" outlineLevel="0" collapsed="false"/>
    <row r="29242" customFormat="false" ht="15" hidden="false" customHeight="true" outlineLevel="0" collapsed="false"/>
    <row r="29243" customFormat="false" ht="15" hidden="false" customHeight="true" outlineLevel="0" collapsed="false"/>
    <row r="29244" customFormat="false" ht="15" hidden="false" customHeight="true" outlineLevel="0" collapsed="false"/>
    <row r="29245" customFormat="false" ht="15" hidden="false" customHeight="true" outlineLevel="0" collapsed="false"/>
    <row r="29246" customFormat="false" ht="15" hidden="false" customHeight="true" outlineLevel="0" collapsed="false"/>
    <row r="29247" customFormat="false" ht="15" hidden="false" customHeight="true" outlineLevel="0" collapsed="false"/>
    <row r="29248" customFormat="false" ht="15" hidden="false" customHeight="true" outlineLevel="0" collapsed="false"/>
    <row r="29249" customFormat="false" ht="15" hidden="false" customHeight="true" outlineLevel="0" collapsed="false"/>
    <row r="29250" customFormat="false" ht="15" hidden="false" customHeight="true" outlineLevel="0" collapsed="false"/>
    <row r="29251" customFormat="false" ht="15" hidden="false" customHeight="true" outlineLevel="0" collapsed="false"/>
    <row r="29252" customFormat="false" ht="15" hidden="false" customHeight="true" outlineLevel="0" collapsed="false"/>
    <row r="29253" customFormat="false" ht="15" hidden="false" customHeight="true" outlineLevel="0" collapsed="false"/>
    <row r="29254" customFormat="false" ht="15" hidden="false" customHeight="true" outlineLevel="0" collapsed="false"/>
    <row r="29255" customFormat="false" ht="15" hidden="false" customHeight="true" outlineLevel="0" collapsed="false"/>
    <row r="29256" customFormat="false" ht="15" hidden="false" customHeight="true" outlineLevel="0" collapsed="false"/>
    <row r="29257" customFormat="false" ht="15" hidden="false" customHeight="true" outlineLevel="0" collapsed="false"/>
    <row r="29258" customFormat="false" ht="15" hidden="false" customHeight="true" outlineLevel="0" collapsed="false"/>
    <row r="29259" customFormat="false" ht="15" hidden="false" customHeight="true" outlineLevel="0" collapsed="false"/>
    <row r="29260" customFormat="false" ht="15" hidden="false" customHeight="true" outlineLevel="0" collapsed="false"/>
    <row r="29261" customFormat="false" ht="15" hidden="false" customHeight="true" outlineLevel="0" collapsed="false"/>
    <row r="29262" customFormat="false" ht="15" hidden="false" customHeight="true" outlineLevel="0" collapsed="false"/>
    <row r="29263" customFormat="false" ht="15" hidden="false" customHeight="true" outlineLevel="0" collapsed="false"/>
    <row r="29264" customFormat="false" ht="15" hidden="false" customHeight="true" outlineLevel="0" collapsed="false"/>
    <row r="29265" customFormat="false" ht="15" hidden="false" customHeight="true" outlineLevel="0" collapsed="false"/>
    <row r="29266" customFormat="false" ht="15" hidden="false" customHeight="true" outlineLevel="0" collapsed="false"/>
    <row r="29267" customFormat="false" ht="15" hidden="false" customHeight="true" outlineLevel="0" collapsed="false"/>
    <row r="29268" customFormat="false" ht="15" hidden="false" customHeight="true" outlineLevel="0" collapsed="false"/>
    <row r="29269" customFormat="false" ht="15" hidden="false" customHeight="true" outlineLevel="0" collapsed="false"/>
    <row r="29270" customFormat="false" ht="15" hidden="false" customHeight="true" outlineLevel="0" collapsed="false"/>
    <row r="29271" customFormat="false" ht="15" hidden="false" customHeight="true" outlineLevel="0" collapsed="false"/>
    <row r="29272" customFormat="false" ht="15" hidden="false" customHeight="true" outlineLevel="0" collapsed="false"/>
    <row r="29273" customFormat="false" ht="15" hidden="false" customHeight="true" outlineLevel="0" collapsed="false"/>
    <row r="29274" customFormat="false" ht="15" hidden="false" customHeight="true" outlineLevel="0" collapsed="false"/>
    <row r="29275" customFormat="false" ht="15" hidden="false" customHeight="true" outlineLevel="0" collapsed="false"/>
    <row r="29276" customFormat="false" ht="15" hidden="false" customHeight="true" outlineLevel="0" collapsed="false"/>
    <row r="29277" customFormat="false" ht="15" hidden="false" customHeight="true" outlineLevel="0" collapsed="false"/>
    <row r="29278" customFormat="false" ht="15" hidden="false" customHeight="true" outlineLevel="0" collapsed="false"/>
    <row r="29279" customFormat="false" ht="15" hidden="false" customHeight="true" outlineLevel="0" collapsed="false"/>
    <row r="29280" customFormat="false" ht="15" hidden="false" customHeight="true" outlineLevel="0" collapsed="false"/>
    <row r="29281" customFormat="false" ht="15" hidden="false" customHeight="true" outlineLevel="0" collapsed="false"/>
    <row r="29282" customFormat="false" ht="15" hidden="false" customHeight="true" outlineLevel="0" collapsed="false"/>
    <row r="29283" customFormat="false" ht="15" hidden="false" customHeight="true" outlineLevel="0" collapsed="false"/>
    <row r="29284" customFormat="false" ht="15" hidden="false" customHeight="true" outlineLevel="0" collapsed="false"/>
    <row r="29285" customFormat="false" ht="15" hidden="false" customHeight="true" outlineLevel="0" collapsed="false"/>
    <row r="29286" customFormat="false" ht="15" hidden="false" customHeight="true" outlineLevel="0" collapsed="false"/>
    <row r="29287" customFormat="false" ht="15" hidden="false" customHeight="true" outlineLevel="0" collapsed="false"/>
    <row r="29288" customFormat="false" ht="15" hidden="false" customHeight="true" outlineLevel="0" collapsed="false"/>
    <row r="29289" customFormat="false" ht="15" hidden="false" customHeight="true" outlineLevel="0" collapsed="false"/>
    <row r="29290" customFormat="false" ht="15" hidden="false" customHeight="true" outlineLevel="0" collapsed="false"/>
    <row r="29291" customFormat="false" ht="15" hidden="false" customHeight="true" outlineLevel="0" collapsed="false"/>
    <row r="29292" customFormat="false" ht="15" hidden="false" customHeight="true" outlineLevel="0" collapsed="false"/>
    <row r="29293" customFormat="false" ht="15" hidden="false" customHeight="true" outlineLevel="0" collapsed="false"/>
    <row r="29294" customFormat="false" ht="15" hidden="false" customHeight="true" outlineLevel="0" collapsed="false"/>
    <row r="29295" customFormat="false" ht="15" hidden="false" customHeight="true" outlineLevel="0" collapsed="false"/>
    <row r="29296" customFormat="false" ht="15" hidden="false" customHeight="true" outlineLevel="0" collapsed="false"/>
    <row r="29297" customFormat="false" ht="15" hidden="false" customHeight="true" outlineLevel="0" collapsed="false"/>
    <row r="29298" customFormat="false" ht="15" hidden="false" customHeight="true" outlineLevel="0" collapsed="false"/>
    <row r="29299" customFormat="false" ht="15" hidden="false" customHeight="true" outlineLevel="0" collapsed="false"/>
    <row r="29300" customFormat="false" ht="15" hidden="false" customHeight="true" outlineLevel="0" collapsed="false"/>
    <row r="29301" customFormat="false" ht="15" hidden="false" customHeight="true" outlineLevel="0" collapsed="false"/>
    <row r="29302" customFormat="false" ht="15" hidden="false" customHeight="true" outlineLevel="0" collapsed="false"/>
    <row r="29303" customFormat="false" ht="15" hidden="false" customHeight="true" outlineLevel="0" collapsed="false"/>
    <row r="29304" customFormat="false" ht="15" hidden="false" customHeight="true" outlineLevel="0" collapsed="false"/>
    <row r="29305" customFormat="false" ht="15" hidden="false" customHeight="true" outlineLevel="0" collapsed="false"/>
    <row r="29306" customFormat="false" ht="15" hidden="false" customHeight="true" outlineLevel="0" collapsed="false"/>
    <row r="29307" customFormat="false" ht="15" hidden="false" customHeight="true" outlineLevel="0" collapsed="false"/>
    <row r="29308" customFormat="false" ht="15" hidden="false" customHeight="true" outlineLevel="0" collapsed="false"/>
    <row r="29309" customFormat="false" ht="15" hidden="false" customHeight="true" outlineLevel="0" collapsed="false"/>
    <row r="29310" customFormat="false" ht="15" hidden="false" customHeight="true" outlineLevel="0" collapsed="false"/>
    <row r="29311" customFormat="false" ht="15" hidden="false" customHeight="true" outlineLevel="0" collapsed="false"/>
    <row r="29312" customFormat="false" ht="15" hidden="false" customHeight="true" outlineLevel="0" collapsed="false"/>
    <row r="29313" customFormat="false" ht="15" hidden="false" customHeight="true" outlineLevel="0" collapsed="false"/>
    <row r="29314" customFormat="false" ht="15" hidden="false" customHeight="true" outlineLevel="0" collapsed="false"/>
    <row r="29315" customFormat="false" ht="15" hidden="false" customHeight="true" outlineLevel="0" collapsed="false"/>
    <row r="29316" customFormat="false" ht="15" hidden="false" customHeight="true" outlineLevel="0" collapsed="false"/>
    <row r="29317" customFormat="false" ht="15" hidden="false" customHeight="true" outlineLevel="0" collapsed="false"/>
    <row r="29318" customFormat="false" ht="15" hidden="false" customHeight="true" outlineLevel="0" collapsed="false"/>
    <row r="29319" customFormat="false" ht="15" hidden="false" customHeight="true" outlineLevel="0" collapsed="false"/>
    <row r="29320" customFormat="false" ht="15" hidden="false" customHeight="true" outlineLevel="0" collapsed="false"/>
    <row r="29321" customFormat="false" ht="15" hidden="false" customHeight="true" outlineLevel="0" collapsed="false"/>
    <row r="29322" customFormat="false" ht="15" hidden="false" customHeight="true" outlineLevel="0" collapsed="false"/>
    <row r="29323" customFormat="false" ht="15" hidden="false" customHeight="true" outlineLevel="0" collapsed="false"/>
    <row r="29324" customFormat="false" ht="15" hidden="false" customHeight="true" outlineLevel="0" collapsed="false"/>
    <row r="29325" customFormat="false" ht="15" hidden="false" customHeight="true" outlineLevel="0" collapsed="false"/>
    <row r="29326" customFormat="false" ht="15" hidden="false" customHeight="true" outlineLevel="0" collapsed="false"/>
    <row r="29327" customFormat="false" ht="15" hidden="false" customHeight="true" outlineLevel="0" collapsed="false"/>
    <row r="29328" customFormat="false" ht="15" hidden="false" customHeight="true" outlineLevel="0" collapsed="false"/>
    <row r="29329" customFormat="false" ht="15" hidden="false" customHeight="true" outlineLevel="0" collapsed="false"/>
    <row r="29330" customFormat="false" ht="15" hidden="false" customHeight="true" outlineLevel="0" collapsed="false"/>
    <row r="29331" customFormat="false" ht="15" hidden="false" customHeight="true" outlineLevel="0" collapsed="false"/>
    <row r="29332" customFormat="false" ht="15" hidden="false" customHeight="true" outlineLevel="0" collapsed="false"/>
    <row r="29333" customFormat="false" ht="15" hidden="false" customHeight="true" outlineLevel="0" collapsed="false"/>
    <row r="29334" customFormat="false" ht="15" hidden="false" customHeight="true" outlineLevel="0" collapsed="false"/>
    <row r="29335" customFormat="false" ht="15" hidden="false" customHeight="true" outlineLevel="0" collapsed="false"/>
    <row r="29336" customFormat="false" ht="15" hidden="false" customHeight="true" outlineLevel="0" collapsed="false"/>
    <row r="29337" customFormat="false" ht="15" hidden="false" customHeight="true" outlineLevel="0" collapsed="false"/>
    <row r="29338" customFormat="false" ht="15" hidden="false" customHeight="true" outlineLevel="0" collapsed="false"/>
    <row r="29339" customFormat="false" ht="15" hidden="false" customHeight="true" outlineLevel="0" collapsed="false"/>
    <row r="29340" customFormat="false" ht="15" hidden="false" customHeight="true" outlineLevel="0" collapsed="false"/>
    <row r="29341" customFormat="false" ht="15" hidden="false" customHeight="true" outlineLevel="0" collapsed="false"/>
    <row r="29342" customFormat="false" ht="15" hidden="false" customHeight="true" outlineLevel="0" collapsed="false"/>
    <row r="29343" customFormat="false" ht="15" hidden="false" customHeight="true" outlineLevel="0" collapsed="false"/>
    <row r="29344" customFormat="false" ht="15" hidden="false" customHeight="true" outlineLevel="0" collapsed="false"/>
    <row r="29345" customFormat="false" ht="15" hidden="false" customHeight="true" outlineLevel="0" collapsed="false"/>
    <row r="29346" customFormat="false" ht="15" hidden="false" customHeight="true" outlineLevel="0" collapsed="false"/>
    <row r="29347" customFormat="false" ht="15" hidden="false" customHeight="true" outlineLevel="0" collapsed="false"/>
    <row r="29348" customFormat="false" ht="15" hidden="false" customHeight="true" outlineLevel="0" collapsed="false"/>
    <row r="29349" customFormat="false" ht="15" hidden="false" customHeight="true" outlineLevel="0" collapsed="false"/>
    <row r="29350" customFormat="false" ht="15" hidden="false" customHeight="true" outlineLevel="0" collapsed="false"/>
    <row r="29351" customFormat="false" ht="15" hidden="false" customHeight="true" outlineLevel="0" collapsed="false"/>
    <row r="29352" customFormat="false" ht="15" hidden="false" customHeight="true" outlineLevel="0" collapsed="false"/>
    <row r="29353" customFormat="false" ht="15" hidden="false" customHeight="true" outlineLevel="0" collapsed="false"/>
    <row r="29354" customFormat="false" ht="15" hidden="false" customHeight="true" outlineLevel="0" collapsed="false"/>
    <row r="29355" customFormat="false" ht="15" hidden="false" customHeight="true" outlineLevel="0" collapsed="false"/>
    <row r="29356" customFormat="false" ht="15" hidden="false" customHeight="true" outlineLevel="0" collapsed="false"/>
    <row r="29357" customFormat="false" ht="15" hidden="false" customHeight="true" outlineLevel="0" collapsed="false"/>
    <row r="29358" customFormat="false" ht="15" hidden="false" customHeight="true" outlineLevel="0" collapsed="false"/>
    <row r="29359" customFormat="false" ht="15" hidden="false" customHeight="true" outlineLevel="0" collapsed="false"/>
    <row r="29360" customFormat="false" ht="15" hidden="false" customHeight="true" outlineLevel="0" collapsed="false"/>
    <row r="29361" customFormat="false" ht="15" hidden="false" customHeight="true" outlineLevel="0" collapsed="false"/>
    <row r="29362" customFormat="false" ht="15" hidden="false" customHeight="true" outlineLevel="0" collapsed="false"/>
    <row r="29363" customFormat="false" ht="15" hidden="false" customHeight="true" outlineLevel="0" collapsed="false"/>
    <row r="29364" customFormat="false" ht="15" hidden="false" customHeight="true" outlineLevel="0" collapsed="false"/>
    <row r="29365" customFormat="false" ht="15" hidden="false" customHeight="true" outlineLevel="0" collapsed="false"/>
    <row r="29366" customFormat="false" ht="15" hidden="false" customHeight="true" outlineLevel="0" collapsed="false"/>
    <row r="29367" customFormat="false" ht="15" hidden="false" customHeight="true" outlineLevel="0" collapsed="false"/>
    <row r="29368" customFormat="false" ht="15" hidden="false" customHeight="true" outlineLevel="0" collapsed="false"/>
    <row r="29369" customFormat="false" ht="15" hidden="false" customHeight="true" outlineLevel="0" collapsed="false"/>
    <row r="29370" customFormat="false" ht="15" hidden="false" customHeight="true" outlineLevel="0" collapsed="false"/>
    <row r="29371" customFormat="false" ht="15" hidden="false" customHeight="true" outlineLevel="0" collapsed="false"/>
    <row r="29372" customFormat="false" ht="15" hidden="false" customHeight="true" outlineLevel="0" collapsed="false"/>
    <row r="29373" customFormat="false" ht="15" hidden="false" customHeight="true" outlineLevel="0" collapsed="false"/>
    <row r="29374" customFormat="false" ht="15" hidden="false" customHeight="true" outlineLevel="0" collapsed="false"/>
    <row r="29375" customFormat="false" ht="15" hidden="false" customHeight="true" outlineLevel="0" collapsed="false"/>
    <row r="29376" customFormat="false" ht="15" hidden="false" customHeight="true" outlineLevel="0" collapsed="false"/>
    <row r="29377" customFormat="false" ht="15" hidden="false" customHeight="true" outlineLevel="0" collapsed="false"/>
    <row r="29378" customFormat="false" ht="15" hidden="false" customHeight="true" outlineLevel="0" collapsed="false"/>
    <row r="29379" customFormat="false" ht="15" hidden="false" customHeight="true" outlineLevel="0" collapsed="false"/>
    <row r="29380" customFormat="false" ht="15" hidden="false" customHeight="true" outlineLevel="0" collapsed="false"/>
    <row r="29381" customFormat="false" ht="15" hidden="false" customHeight="true" outlineLevel="0" collapsed="false"/>
    <row r="29382" customFormat="false" ht="15" hidden="false" customHeight="true" outlineLevel="0" collapsed="false"/>
    <row r="29383" customFormat="false" ht="15" hidden="false" customHeight="true" outlineLevel="0" collapsed="false"/>
    <row r="29384" customFormat="false" ht="15" hidden="false" customHeight="true" outlineLevel="0" collapsed="false"/>
    <row r="29385" customFormat="false" ht="15" hidden="false" customHeight="true" outlineLevel="0" collapsed="false"/>
    <row r="29386" customFormat="false" ht="15" hidden="false" customHeight="true" outlineLevel="0" collapsed="false"/>
    <row r="29387" customFormat="false" ht="15" hidden="false" customHeight="true" outlineLevel="0" collapsed="false"/>
    <row r="29388" customFormat="false" ht="15" hidden="false" customHeight="true" outlineLevel="0" collapsed="false"/>
    <row r="29389" customFormat="false" ht="15" hidden="false" customHeight="true" outlineLevel="0" collapsed="false"/>
    <row r="29390" customFormat="false" ht="15" hidden="false" customHeight="true" outlineLevel="0" collapsed="false"/>
    <row r="29391" customFormat="false" ht="15" hidden="false" customHeight="true" outlineLevel="0" collapsed="false"/>
    <row r="29392" customFormat="false" ht="15" hidden="false" customHeight="true" outlineLevel="0" collapsed="false"/>
    <row r="29393" customFormat="false" ht="15" hidden="false" customHeight="true" outlineLevel="0" collapsed="false"/>
    <row r="29394" customFormat="false" ht="15" hidden="false" customHeight="true" outlineLevel="0" collapsed="false"/>
    <row r="29395" customFormat="false" ht="15" hidden="false" customHeight="true" outlineLevel="0" collapsed="false"/>
    <row r="29396" customFormat="false" ht="15" hidden="false" customHeight="true" outlineLevel="0" collapsed="false"/>
    <row r="29397" customFormat="false" ht="15" hidden="false" customHeight="true" outlineLevel="0" collapsed="false"/>
    <row r="29398" customFormat="false" ht="15" hidden="false" customHeight="true" outlineLevel="0" collapsed="false"/>
    <row r="29399" customFormat="false" ht="15" hidden="false" customHeight="true" outlineLevel="0" collapsed="false"/>
    <row r="29400" customFormat="false" ht="15" hidden="false" customHeight="true" outlineLevel="0" collapsed="false"/>
    <row r="29401" customFormat="false" ht="15" hidden="false" customHeight="true" outlineLevel="0" collapsed="false"/>
    <row r="29402" customFormat="false" ht="15" hidden="false" customHeight="true" outlineLevel="0" collapsed="false"/>
    <row r="29403" customFormat="false" ht="15" hidden="false" customHeight="true" outlineLevel="0" collapsed="false"/>
    <row r="29404" customFormat="false" ht="15" hidden="false" customHeight="true" outlineLevel="0" collapsed="false"/>
    <row r="29405" customFormat="false" ht="15" hidden="false" customHeight="true" outlineLevel="0" collapsed="false"/>
    <row r="29406" customFormat="false" ht="15" hidden="false" customHeight="true" outlineLevel="0" collapsed="false"/>
    <row r="29407" customFormat="false" ht="15" hidden="false" customHeight="true" outlineLevel="0" collapsed="false"/>
    <row r="29408" customFormat="false" ht="15" hidden="false" customHeight="true" outlineLevel="0" collapsed="false"/>
    <row r="29409" customFormat="false" ht="15" hidden="false" customHeight="true" outlineLevel="0" collapsed="false"/>
    <row r="29410" customFormat="false" ht="15" hidden="false" customHeight="true" outlineLevel="0" collapsed="false"/>
    <row r="29411" customFormat="false" ht="15" hidden="false" customHeight="true" outlineLevel="0" collapsed="false"/>
    <row r="29412" customFormat="false" ht="15" hidden="false" customHeight="true" outlineLevel="0" collapsed="false"/>
    <row r="29413" customFormat="false" ht="15" hidden="false" customHeight="true" outlineLevel="0" collapsed="false"/>
    <row r="29414" customFormat="false" ht="15" hidden="false" customHeight="true" outlineLevel="0" collapsed="false"/>
    <row r="29415" customFormat="false" ht="15" hidden="false" customHeight="true" outlineLevel="0" collapsed="false"/>
    <row r="29416" customFormat="false" ht="15" hidden="false" customHeight="true" outlineLevel="0" collapsed="false"/>
    <row r="29417" customFormat="false" ht="15" hidden="false" customHeight="true" outlineLevel="0" collapsed="false"/>
    <row r="29418" customFormat="false" ht="15" hidden="false" customHeight="true" outlineLevel="0" collapsed="false"/>
    <row r="29419" customFormat="false" ht="15" hidden="false" customHeight="true" outlineLevel="0" collapsed="false"/>
    <row r="29420" customFormat="false" ht="15" hidden="false" customHeight="true" outlineLevel="0" collapsed="false"/>
    <row r="29421" customFormat="false" ht="15" hidden="false" customHeight="true" outlineLevel="0" collapsed="false"/>
    <row r="29422" customFormat="false" ht="15" hidden="false" customHeight="true" outlineLevel="0" collapsed="false"/>
    <row r="29423" customFormat="false" ht="15" hidden="false" customHeight="true" outlineLevel="0" collapsed="false"/>
    <row r="29424" customFormat="false" ht="15" hidden="false" customHeight="true" outlineLevel="0" collapsed="false"/>
    <row r="29425" customFormat="false" ht="15" hidden="false" customHeight="true" outlineLevel="0" collapsed="false"/>
    <row r="29426" customFormat="false" ht="15" hidden="false" customHeight="true" outlineLevel="0" collapsed="false"/>
    <row r="29427" customFormat="false" ht="15" hidden="false" customHeight="true" outlineLevel="0" collapsed="false"/>
    <row r="29428" customFormat="false" ht="15" hidden="false" customHeight="true" outlineLevel="0" collapsed="false"/>
    <row r="29429" customFormat="false" ht="15" hidden="false" customHeight="true" outlineLevel="0" collapsed="false"/>
    <row r="29430" customFormat="false" ht="15" hidden="false" customHeight="true" outlineLevel="0" collapsed="false"/>
    <row r="29431" customFormat="false" ht="15" hidden="false" customHeight="true" outlineLevel="0" collapsed="false"/>
    <row r="29432" customFormat="false" ht="15" hidden="false" customHeight="true" outlineLevel="0" collapsed="false"/>
    <row r="29433" customFormat="false" ht="15" hidden="false" customHeight="true" outlineLevel="0" collapsed="false"/>
    <row r="29434" customFormat="false" ht="15" hidden="false" customHeight="true" outlineLevel="0" collapsed="false"/>
    <row r="29435" customFormat="false" ht="15" hidden="false" customHeight="true" outlineLevel="0" collapsed="false"/>
    <row r="29436" customFormat="false" ht="15" hidden="false" customHeight="true" outlineLevel="0" collapsed="false"/>
    <row r="29437" customFormat="false" ht="15" hidden="false" customHeight="true" outlineLevel="0" collapsed="false"/>
    <row r="29438" customFormat="false" ht="15" hidden="false" customHeight="true" outlineLevel="0" collapsed="false"/>
    <row r="29439" customFormat="false" ht="15" hidden="false" customHeight="true" outlineLevel="0" collapsed="false"/>
    <row r="29440" customFormat="false" ht="15" hidden="false" customHeight="true" outlineLevel="0" collapsed="false"/>
    <row r="29441" customFormat="false" ht="15" hidden="false" customHeight="true" outlineLevel="0" collapsed="false"/>
    <row r="29442" customFormat="false" ht="15" hidden="false" customHeight="true" outlineLevel="0" collapsed="false"/>
    <row r="29443" customFormat="false" ht="15" hidden="false" customHeight="true" outlineLevel="0" collapsed="false"/>
    <row r="29444" customFormat="false" ht="15" hidden="false" customHeight="true" outlineLevel="0" collapsed="false"/>
    <row r="29445" customFormat="false" ht="15" hidden="false" customHeight="true" outlineLevel="0" collapsed="false"/>
    <row r="29446" customFormat="false" ht="15" hidden="false" customHeight="true" outlineLevel="0" collapsed="false"/>
    <row r="29447" customFormat="false" ht="15" hidden="false" customHeight="true" outlineLevel="0" collapsed="false"/>
    <row r="29448" customFormat="false" ht="15" hidden="false" customHeight="true" outlineLevel="0" collapsed="false"/>
    <row r="29449" customFormat="false" ht="15" hidden="false" customHeight="true" outlineLevel="0" collapsed="false"/>
    <row r="29450" customFormat="false" ht="15" hidden="false" customHeight="true" outlineLevel="0" collapsed="false"/>
    <row r="29451" customFormat="false" ht="15" hidden="false" customHeight="true" outlineLevel="0" collapsed="false"/>
    <row r="29452" customFormat="false" ht="15" hidden="false" customHeight="true" outlineLevel="0" collapsed="false"/>
    <row r="29453" customFormat="false" ht="15" hidden="false" customHeight="true" outlineLevel="0" collapsed="false"/>
    <row r="29454" customFormat="false" ht="15" hidden="false" customHeight="true" outlineLevel="0" collapsed="false"/>
    <row r="29455" customFormat="false" ht="15" hidden="false" customHeight="true" outlineLevel="0" collapsed="false"/>
    <row r="29456" customFormat="false" ht="15" hidden="false" customHeight="true" outlineLevel="0" collapsed="false"/>
    <row r="29457" customFormat="false" ht="15" hidden="false" customHeight="true" outlineLevel="0" collapsed="false"/>
    <row r="29458" customFormat="false" ht="15" hidden="false" customHeight="true" outlineLevel="0" collapsed="false"/>
    <row r="29459" customFormat="false" ht="15" hidden="false" customHeight="true" outlineLevel="0" collapsed="false"/>
    <row r="29460" customFormat="false" ht="15" hidden="false" customHeight="true" outlineLevel="0" collapsed="false"/>
    <row r="29461" customFormat="false" ht="15" hidden="false" customHeight="true" outlineLevel="0" collapsed="false"/>
    <row r="29462" customFormat="false" ht="15" hidden="false" customHeight="true" outlineLevel="0" collapsed="false"/>
    <row r="29463" customFormat="false" ht="15" hidden="false" customHeight="true" outlineLevel="0" collapsed="false"/>
    <row r="29464" customFormat="false" ht="15" hidden="false" customHeight="true" outlineLevel="0" collapsed="false"/>
    <row r="29465" customFormat="false" ht="15" hidden="false" customHeight="true" outlineLevel="0" collapsed="false"/>
    <row r="29466" customFormat="false" ht="15" hidden="false" customHeight="true" outlineLevel="0" collapsed="false"/>
    <row r="29467" customFormat="false" ht="15" hidden="false" customHeight="true" outlineLevel="0" collapsed="false"/>
    <row r="29468" customFormat="false" ht="15" hidden="false" customHeight="true" outlineLevel="0" collapsed="false"/>
    <row r="29469" customFormat="false" ht="15" hidden="false" customHeight="true" outlineLevel="0" collapsed="false"/>
    <row r="29470" customFormat="false" ht="15" hidden="false" customHeight="true" outlineLevel="0" collapsed="false"/>
    <row r="29471" customFormat="false" ht="15" hidden="false" customHeight="true" outlineLevel="0" collapsed="false"/>
    <row r="29472" customFormat="false" ht="15" hidden="false" customHeight="true" outlineLevel="0" collapsed="false"/>
    <row r="29473" customFormat="false" ht="15" hidden="false" customHeight="true" outlineLevel="0" collapsed="false"/>
    <row r="29474" customFormat="false" ht="15" hidden="false" customHeight="true" outlineLevel="0" collapsed="false"/>
    <row r="29475" customFormat="false" ht="15" hidden="false" customHeight="true" outlineLevel="0" collapsed="false"/>
    <row r="29476" customFormat="false" ht="15" hidden="false" customHeight="true" outlineLevel="0" collapsed="false"/>
    <row r="29477" customFormat="false" ht="15" hidden="false" customHeight="true" outlineLevel="0" collapsed="false"/>
    <row r="29478" customFormat="false" ht="15" hidden="false" customHeight="true" outlineLevel="0" collapsed="false"/>
    <row r="29479" customFormat="false" ht="15" hidden="false" customHeight="true" outlineLevel="0" collapsed="false"/>
    <row r="29480" customFormat="false" ht="15" hidden="false" customHeight="true" outlineLevel="0" collapsed="false"/>
    <row r="29481" customFormat="false" ht="15" hidden="false" customHeight="true" outlineLevel="0" collapsed="false"/>
    <row r="29482" customFormat="false" ht="15" hidden="false" customHeight="true" outlineLevel="0" collapsed="false"/>
    <row r="29483" customFormat="false" ht="15" hidden="false" customHeight="true" outlineLevel="0" collapsed="false"/>
    <row r="29484" customFormat="false" ht="15" hidden="false" customHeight="true" outlineLevel="0" collapsed="false"/>
    <row r="29485" customFormat="false" ht="15" hidden="false" customHeight="true" outlineLevel="0" collapsed="false"/>
    <row r="29486" customFormat="false" ht="15" hidden="false" customHeight="true" outlineLevel="0" collapsed="false"/>
    <row r="29487" customFormat="false" ht="15" hidden="false" customHeight="true" outlineLevel="0" collapsed="false"/>
    <row r="29488" customFormat="false" ht="15" hidden="false" customHeight="true" outlineLevel="0" collapsed="false"/>
    <row r="29489" customFormat="false" ht="15" hidden="false" customHeight="true" outlineLevel="0" collapsed="false"/>
    <row r="29490" customFormat="false" ht="15" hidden="false" customHeight="true" outlineLevel="0" collapsed="false"/>
    <row r="29491" customFormat="false" ht="15" hidden="false" customHeight="true" outlineLevel="0" collapsed="false"/>
    <row r="29492" customFormat="false" ht="15" hidden="false" customHeight="true" outlineLevel="0" collapsed="false"/>
    <row r="29493" customFormat="false" ht="15" hidden="false" customHeight="true" outlineLevel="0" collapsed="false"/>
    <row r="29494" customFormat="false" ht="15" hidden="false" customHeight="true" outlineLevel="0" collapsed="false"/>
    <row r="29495" customFormat="false" ht="15" hidden="false" customHeight="true" outlineLevel="0" collapsed="false"/>
    <row r="29496" customFormat="false" ht="15" hidden="false" customHeight="true" outlineLevel="0" collapsed="false"/>
    <row r="29497" customFormat="false" ht="15" hidden="false" customHeight="true" outlineLevel="0" collapsed="false"/>
    <row r="29498" customFormat="false" ht="15" hidden="false" customHeight="true" outlineLevel="0" collapsed="false"/>
    <row r="29499" customFormat="false" ht="15" hidden="false" customHeight="true" outlineLevel="0" collapsed="false"/>
    <row r="29500" customFormat="false" ht="15" hidden="false" customHeight="true" outlineLevel="0" collapsed="false"/>
    <row r="29501" customFormat="false" ht="15" hidden="false" customHeight="true" outlineLevel="0" collapsed="false"/>
    <row r="29502" customFormat="false" ht="15" hidden="false" customHeight="true" outlineLevel="0" collapsed="false"/>
    <row r="29503" customFormat="false" ht="15" hidden="false" customHeight="true" outlineLevel="0" collapsed="false"/>
    <row r="29504" customFormat="false" ht="15" hidden="false" customHeight="true" outlineLevel="0" collapsed="false"/>
    <row r="29505" customFormat="false" ht="15" hidden="false" customHeight="true" outlineLevel="0" collapsed="false"/>
    <row r="29506" customFormat="false" ht="15" hidden="false" customHeight="true" outlineLevel="0" collapsed="false"/>
    <row r="29507" customFormat="false" ht="15" hidden="false" customHeight="true" outlineLevel="0" collapsed="false"/>
    <row r="29508" customFormat="false" ht="15" hidden="false" customHeight="true" outlineLevel="0" collapsed="false"/>
    <row r="29509" customFormat="false" ht="15" hidden="false" customHeight="true" outlineLevel="0" collapsed="false"/>
    <row r="29510" customFormat="false" ht="15" hidden="false" customHeight="true" outlineLevel="0" collapsed="false"/>
    <row r="29511" customFormat="false" ht="15" hidden="false" customHeight="true" outlineLevel="0" collapsed="false"/>
    <row r="29512" customFormat="false" ht="15" hidden="false" customHeight="true" outlineLevel="0" collapsed="false"/>
    <row r="29513" customFormat="false" ht="15" hidden="false" customHeight="true" outlineLevel="0" collapsed="false"/>
    <row r="29514" customFormat="false" ht="15" hidden="false" customHeight="true" outlineLevel="0" collapsed="false"/>
    <row r="29515" customFormat="false" ht="15" hidden="false" customHeight="true" outlineLevel="0" collapsed="false"/>
    <row r="29516" customFormat="false" ht="15" hidden="false" customHeight="true" outlineLevel="0" collapsed="false"/>
    <row r="29517" customFormat="false" ht="15" hidden="false" customHeight="true" outlineLevel="0" collapsed="false"/>
    <row r="29518" customFormat="false" ht="15" hidden="false" customHeight="true" outlineLevel="0" collapsed="false"/>
    <row r="29519" customFormat="false" ht="15" hidden="false" customHeight="true" outlineLevel="0" collapsed="false"/>
    <row r="29520" customFormat="false" ht="15" hidden="false" customHeight="true" outlineLevel="0" collapsed="false"/>
    <row r="29521" customFormat="false" ht="15" hidden="false" customHeight="true" outlineLevel="0" collapsed="false"/>
    <row r="29522" customFormat="false" ht="15" hidden="false" customHeight="true" outlineLevel="0" collapsed="false"/>
    <row r="29523" customFormat="false" ht="15" hidden="false" customHeight="true" outlineLevel="0" collapsed="false"/>
    <row r="29524" customFormat="false" ht="15" hidden="false" customHeight="true" outlineLevel="0" collapsed="false"/>
    <row r="29525" customFormat="false" ht="15" hidden="false" customHeight="true" outlineLevel="0" collapsed="false"/>
    <row r="29526" customFormat="false" ht="15" hidden="false" customHeight="true" outlineLevel="0" collapsed="false"/>
    <row r="29527" customFormat="false" ht="15" hidden="false" customHeight="true" outlineLevel="0" collapsed="false"/>
    <row r="29528" customFormat="false" ht="15" hidden="false" customHeight="true" outlineLevel="0" collapsed="false"/>
    <row r="29529" customFormat="false" ht="15" hidden="false" customHeight="true" outlineLevel="0" collapsed="false"/>
    <row r="29530" customFormat="false" ht="15" hidden="false" customHeight="true" outlineLevel="0" collapsed="false"/>
    <row r="29531" customFormat="false" ht="15" hidden="false" customHeight="true" outlineLevel="0" collapsed="false"/>
    <row r="29532" customFormat="false" ht="15" hidden="false" customHeight="true" outlineLevel="0" collapsed="false"/>
    <row r="29533" customFormat="false" ht="15" hidden="false" customHeight="true" outlineLevel="0" collapsed="false"/>
    <row r="29534" customFormat="false" ht="15" hidden="false" customHeight="true" outlineLevel="0" collapsed="false"/>
    <row r="29535" customFormat="false" ht="15" hidden="false" customHeight="true" outlineLevel="0" collapsed="false"/>
    <row r="29536" customFormat="false" ht="15" hidden="false" customHeight="true" outlineLevel="0" collapsed="false"/>
    <row r="29537" customFormat="false" ht="15" hidden="false" customHeight="true" outlineLevel="0" collapsed="false"/>
    <row r="29538" customFormat="false" ht="15" hidden="false" customHeight="true" outlineLevel="0" collapsed="false"/>
    <row r="29539" customFormat="false" ht="15" hidden="false" customHeight="true" outlineLevel="0" collapsed="false"/>
    <row r="29540" customFormat="false" ht="15" hidden="false" customHeight="true" outlineLevel="0" collapsed="false"/>
    <row r="29541" customFormat="false" ht="15" hidden="false" customHeight="true" outlineLevel="0" collapsed="false"/>
    <row r="29542" customFormat="false" ht="15" hidden="false" customHeight="true" outlineLevel="0" collapsed="false"/>
    <row r="29543" customFormat="false" ht="15" hidden="false" customHeight="true" outlineLevel="0" collapsed="false"/>
    <row r="29544" customFormat="false" ht="15" hidden="false" customHeight="true" outlineLevel="0" collapsed="false"/>
    <row r="29545" customFormat="false" ht="15" hidden="false" customHeight="true" outlineLevel="0" collapsed="false"/>
    <row r="29546" customFormat="false" ht="15" hidden="false" customHeight="true" outlineLevel="0" collapsed="false"/>
    <row r="29547" customFormat="false" ht="15" hidden="false" customHeight="true" outlineLevel="0" collapsed="false"/>
    <row r="29548" customFormat="false" ht="15" hidden="false" customHeight="true" outlineLevel="0" collapsed="false"/>
    <row r="29549" customFormat="false" ht="15" hidden="false" customHeight="true" outlineLevel="0" collapsed="false"/>
    <row r="29550" customFormat="false" ht="15" hidden="false" customHeight="true" outlineLevel="0" collapsed="false"/>
    <row r="29551" customFormat="false" ht="15" hidden="false" customHeight="true" outlineLevel="0" collapsed="false"/>
    <row r="29552" customFormat="false" ht="15" hidden="false" customHeight="true" outlineLevel="0" collapsed="false"/>
    <row r="29553" customFormat="false" ht="15" hidden="false" customHeight="true" outlineLevel="0" collapsed="false"/>
    <row r="29554" customFormat="false" ht="15" hidden="false" customHeight="true" outlineLevel="0" collapsed="false"/>
    <row r="29555" customFormat="false" ht="15" hidden="false" customHeight="true" outlineLevel="0" collapsed="false"/>
    <row r="29556" customFormat="false" ht="15" hidden="false" customHeight="true" outlineLevel="0" collapsed="false"/>
    <row r="29557" customFormat="false" ht="15" hidden="false" customHeight="true" outlineLevel="0" collapsed="false"/>
    <row r="29558" customFormat="false" ht="15" hidden="false" customHeight="true" outlineLevel="0" collapsed="false"/>
    <row r="29559" customFormat="false" ht="15" hidden="false" customHeight="true" outlineLevel="0" collapsed="false"/>
    <row r="29560" customFormat="false" ht="15" hidden="false" customHeight="true" outlineLevel="0" collapsed="false"/>
    <row r="29561" customFormat="false" ht="15" hidden="false" customHeight="true" outlineLevel="0" collapsed="false"/>
    <row r="29562" customFormat="false" ht="15" hidden="false" customHeight="true" outlineLevel="0" collapsed="false"/>
    <row r="29563" customFormat="false" ht="15" hidden="false" customHeight="true" outlineLevel="0" collapsed="false"/>
    <row r="29564" customFormat="false" ht="15" hidden="false" customHeight="true" outlineLevel="0" collapsed="false"/>
    <row r="29565" customFormat="false" ht="15" hidden="false" customHeight="true" outlineLevel="0" collapsed="false"/>
    <row r="29566" customFormat="false" ht="15" hidden="false" customHeight="true" outlineLevel="0" collapsed="false"/>
    <row r="29567" customFormat="false" ht="15" hidden="false" customHeight="true" outlineLevel="0" collapsed="false"/>
    <row r="29568" customFormat="false" ht="15" hidden="false" customHeight="true" outlineLevel="0" collapsed="false"/>
    <row r="29569" customFormat="false" ht="15" hidden="false" customHeight="true" outlineLevel="0" collapsed="false"/>
    <row r="29570" customFormat="false" ht="15" hidden="false" customHeight="true" outlineLevel="0" collapsed="false"/>
    <row r="29571" customFormat="false" ht="15" hidden="false" customHeight="true" outlineLevel="0" collapsed="false"/>
    <row r="29572" customFormat="false" ht="15" hidden="false" customHeight="true" outlineLevel="0" collapsed="false"/>
    <row r="29573" customFormat="false" ht="15" hidden="false" customHeight="true" outlineLevel="0" collapsed="false"/>
    <row r="29574" customFormat="false" ht="15" hidden="false" customHeight="true" outlineLevel="0" collapsed="false"/>
    <row r="29575" customFormat="false" ht="15" hidden="false" customHeight="true" outlineLevel="0" collapsed="false"/>
    <row r="29576" customFormat="false" ht="15" hidden="false" customHeight="true" outlineLevel="0" collapsed="false"/>
    <row r="29577" customFormat="false" ht="15" hidden="false" customHeight="true" outlineLevel="0" collapsed="false"/>
    <row r="29578" customFormat="false" ht="15" hidden="false" customHeight="true" outlineLevel="0" collapsed="false"/>
    <row r="29579" customFormat="false" ht="15" hidden="false" customHeight="true" outlineLevel="0" collapsed="false"/>
    <row r="29580" customFormat="false" ht="15" hidden="false" customHeight="true" outlineLevel="0" collapsed="false"/>
    <row r="29581" customFormat="false" ht="15" hidden="false" customHeight="true" outlineLevel="0" collapsed="false"/>
    <row r="29582" customFormat="false" ht="15" hidden="false" customHeight="true" outlineLevel="0" collapsed="false"/>
    <row r="29583" customFormat="false" ht="15" hidden="false" customHeight="true" outlineLevel="0" collapsed="false"/>
    <row r="29584" customFormat="false" ht="15" hidden="false" customHeight="true" outlineLevel="0" collapsed="false"/>
    <row r="29585" customFormat="false" ht="15" hidden="false" customHeight="true" outlineLevel="0" collapsed="false"/>
    <row r="29586" customFormat="false" ht="15" hidden="false" customHeight="true" outlineLevel="0" collapsed="false"/>
    <row r="29587" customFormat="false" ht="15" hidden="false" customHeight="true" outlineLevel="0" collapsed="false"/>
    <row r="29588" customFormat="false" ht="15" hidden="false" customHeight="true" outlineLevel="0" collapsed="false"/>
    <row r="29589" customFormat="false" ht="15" hidden="false" customHeight="true" outlineLevel="0" collapsed="false"/>
    <row r="29590" customFormat="false" ht="15" hidden="false" customHeight="true" outlineLevel="0" collapsed="false"/>
    <row r="29591" customFormat="false" ht="15" hidden="false" customHeight="true" outlineLevel="0" collapsed="false"/>
    <row r="29592" customFormat="false" ht="15" hidden="false" customHeight="true" outlineLevel="0" collapsed="false"/>
    <row r="29593" customFormat="false" ht="15" hidden="false" customHeight="true" outlineLevel="0" collapsed="false"/>
    <row r="29594" customFormat="false" ht="15" hidden="false" customHeight="true" outlineLevel="0" collapsed="false"/>
    <row r="29595" customFormat="false" ht="15" hidden="false" customHeight="true" outlineLevel="0" collapsed="false"/>
    <row r="29596" customFormat="false" ht="15" hidden="false" customHeight="true" outlineLevel="0" collapsed="false"/>
    <row r="29597" customFormat="false" ht="15" hidden="false" customHeight="true" outlineLevel="0" collapsed="false"/>
    <row r="29598" customFormat="false" ht="15" hidden="false" customHeight="true" outlineLevel="0" collapsed="false"/>
    <row r="29599" customFormat="false" ht="15" hidden="false" customHeight="true" outlineLevel="0" collapsed="false"/>
    <row r="29600" customFormat="false" ht="15" hidden="false" customHeight="true" outlineLevel="0" collapsed="false"/>
    <row r="29601" customFormat="false" ht="15" hidden="false" customHeight="true" outlineLevel="0" collapsed="false"/>
    <row r="29602" customFormat="false" ht="15" hidden="false" customHeight="true" outlineLevel="0" collapsed="false"/>
    <row r="29603" customFormat="false" ht="15" hidden="false" customHeight="true" outlineLevel="0" collapsed="false"/>
    <row r="29604" customFormat="false" ht="15" hidden="false" customHeight="true" outlineLevel="0" collapsed="false"/>
    <row r="29605" customFormat="false" ht="15" hidden="false" customHeight="true" outlineLevel="0" collapsed="false"/>
    <row r="29606" customFormat="false" ht="15" hidden="false" customHeight="true" outlineLevel="0" collapsed="false"/>
    <row r="29607" customFormat="false" ht="15" hidden="false" customHeight="true" outlineLevel="0" collapsed="false"/>
    <row r="29608" customFormat="false" ht="15" hidden="false" customHeight="true" outlineLevel="0" collapsed="false"/>
    <row r="29609" customFormat="false" ht="15" hidden="false" customHeight="true" outlineLevel="0" collapsed="false"/>
    <row r="29610" customFormat="false" ht="15" hidden="false" customHeight="true" outlineLevel="0" collapsed="false"/>
    <row r="29611" customFormat="false" ht="15" hidden="false" customHeight="true" outlineLevel="0" collapsed="false"/>
    <row r="29612" customFormat="false" ht="15" hidden="false" customHeight="true" outlineLevel="0" collapsed="false"/>
    <row r="29613" customFormat="false" ht="15" hidden="false" customHeight="true" outlineLevel="0" collapsed="false"/>
    <row r="29614" customFormat="false" ht="15" hidden="false" customHeight="true" outlineLevel="0" collapsed="false"/>
    <row r="29615" customFormat="false" ht="15" hidden="false" customHeight="true" outlineLevel="0" collapsed="false"/>
    <row r="29616" customFormat="false" ht="15" hidden="false" customHeight="true" outlineLevel="0" collapsed="false"/>
    <row r="29617" customFormat="false" ht="15" hidden="false" customHeight="true" outlineLevel="0" collapsed="false"/>
    <row r="29618" customFormat="false" ht="15" hidden="false" customHeight="true" outlineLevel="0" collapsed="false"/>
    <row r="29619" customFormat="false" ht="15" hidden="false" customHeight="true" outlineLevel="0" collapsed="false"/>
    <row r="29620" customFormat="false" ht="15" hidden="false" customHeight="true" outlineLevel="0" collapsed="false"/>
    <row r="29621" customFormat="false" ht="15" hidden="false" customHeight="true" outlineLevel="0" collapsed="false"/>
    <row r="29622" customFormat="false" ht="15" hidden="false" customHeight="true" outlineLevel="0" collapsed="false"/>
    <row r="29623" customFormat="false" ht="15" hidden="false" customHeight="true" outlineLevel="0" collapsed="false"/>
    <row r="29624" customFormat="false" ht="15" hidden="false" customHeight="true" outlineLevel="0" collapsed="false"/>
    <row r="29625" customFormat="false" ht="15" hidden="false" customHeight="true" outlineLevel="0" collapsed="false"/>
    <row r="29626" customFormat="false" ht="15" hidden="false" customHeight="true" outlineLevel="0" collapsed="false"/>
    <row r="29627" customFormat="false" ht="15" hidden="false" customHeight="true" outlineLevel="0" collapsed="false"/>
    <row r="29628" customFormat="false" ht="15" hidden="false" customHeight="true" outlineLevel="0" collapsed="false"/>
    <row r="29629" customFormat="false" ht="15" hidden="false" customHeight="true" outlineLevel="0" collapsed="false"/>
    <row r="29630" customFormat="false" ht="15" hidden="false" customHeight="true" outlineLevel="0" collapsed="false"/>
    <row r="29631" customFormat="false" ht="15" hidden="false" customHeight="true" outlineLevel="0" collapsed="false"/>
    <row r="29632" customFormat="false" ht="15" hidden="false" customHeight="true" outlineLevel="0" collapsed="false"/>
    <row r="29633" customFormat="false" ht="15" hidden="false" customHeight="true" outlineLevel="0" collapsed="false"/>
    <row r="29634" customFormat="false" ht="15" hidden="false" customHeight="true" outlineLevel="0" collapsed="false"/>
    <row r="29635" customFormat="false" ht="15" hidden="false" customHeight="true" outlineLevel="0" collapsed="false"/>
    <row r="29636" customFormat="false" ht="15" hidden="false" customHeight="true" outlineLevel="0" collapsed="false"/>
    <row r="29637" customFormat="false" ht="15" hidden="false" customHeight="true" outlineLevel="0" collapsed="false"/>
    <row r="29638" customFormat="false" ht="15" hidden="false" customHeight="true" outlineLevel="0" collapsed="false"/>
    <row r="29639" customFormat="false" ht="15" hidden="false" customHeight="true" outlineLevel="0" collapsed="false"/>
    <row r="29640" customFormat="false" ht="15" hidden="false" customHeight="true" outlineLevel="0" collapsed="false"/>
    <row r="29641" customFormat="false" ht="15" hidden="false" customHeight="true" outlineLevel="0" collapsed="false"/>
    <row r="29642" customFormat="false" ht="15" hidden="false" customHeight="true" outlineLevel="0" collapsed="false"/>
    <row r="29643" customFormat="false" ht="15" hidden="false" customHeight="true" outlineLevel="0" collapsed="false"/>
    <row r="29644" customFormat="false" ht="15" hidden="false" customHeight="true" outlineLevel="0" collapsed="false"/>
    <row r="29645" customFormat="false" ht="15" hidden="false" customHeight="true" outlineLevel="0" collapsed="false"/>
    <row r="29646" customFormat="false" ht="15" hidden="false" customHeight="true" outlineLevel="0" collapsed="false"/>
    <row r="29647" customFormat="false" ht="15" hidden="false" customHeight="true" outlineLevel="0" collapsed="false"/>
    <row r="29648" customFormat="false" ht="15" hidden="false" customHeight="true" outlineLevel="0" collapsed="false"/>
    <row r="29649" customFormat="false" ht="15" hidden="false" customHeight="true" outlineLevel="0" collapsed="false"/>
    <row r="29650" customFormat="false" ht="15" hidden="false" customHeight="true" outlineLevel="0" collapsed="false"/>
    <row r="29651" customFormat="false" ht="15" hidden="false" customHeight="true" outlineLevel="0" collapsed="false"/>
    <row r="29652" customFormat="false" ht="15" hidden="false" customHeight="true" outlineLevel="0" collapsed="false"/>
    <row r="29653" customFormat="false" ht="15" hidden="false" customHeight="true" outlineLevel="0" collapsed="false"/>
    <row r="29654" customFormat="false" ht="15" hidden="false" customHeight="true" outlineLevel="0" collapsed="false"/>
    <row r="29655" customFormat="false" ht="15" hidden="false" customHeight="true" outlineLevel="0" collapsed="false"/>
    <row r="29656" customFormat="false" ht="15" hidden="false" customHeight="true" outlineLevel="0" collapsed="false"/>
    <row r="29657" customFormat="false" ht="15" hidden="false" customHeight="true" outlineLevel="0" collapsed="false"/>
    <row r="29658" customFormat="false" ht="15" hidden="false" customHeight="true" outlineLevel="0" collapsed="false"/>
    <row r="29659" customFormat="false" ht="15" hidden="false" customHeight="true" outlineLevel="0" collapsed="false"/>
    <row r="29660" customFormat="false" ht="15" hidden="false" customHeight="true" outlineLevel="0" collapsed="false"/>
    <row r="29661" customFormat="false" ht="15" hidden="false" customHeight="true" outlineLevel="0" collapsed="false"/>
    <row r="29662" customFormat="false" ht="15" hidden="false" customHeight="true" outlineLevel="0" collapsed="false"/>
    <row r="29663" customFormat="false" ht="15" hidden="false" customHeight="true" outlineLevel="0" collapsed="false"/>
    <row r="29664" customFormat="false" ht="15" hidden="false" customHeight="true" outlineLevel="0" collapsed="false"/>
    <row r="29665" customFormat="false" ht="15" hidden="false" customHeight="true" outlineLevel="0" collapsed="false"/>
    <row r="29666" customFormat="false" ht="15" hidden="false" customHeight="true" outlineLevel="0" collapsed="false"/>
    <row r="29667" customFormat="false" ht="15" hidden="false" customHeight="true" outlineLevel="0" collapsed="false"/>
    <row r="29668" customFormat="false" ht="15" hidden="false" customHeight="true" outlineLevel="0" collapsed="false"/>
    <row r="29669" customFormat="false" ht="15" hidden="false" customHeight="true" outlineLevel="0" collapsed="false"/>
    <row r="29670" customFormat="false" ht="15" hidden="false" customHeight="true" outlineLevel="0" collapsed="false"/>
    <row r="29671" customFormat="false" ht="15" hidden="false" customHeight="true" outlineLevel="0" collapsed="false"/>
    <row r="29672" customFormat="false" ht="15" hidden="false" customHeight="true" outlineLevel="0" collapsed="false"/>
    <row r="29673" customFormat="false" ht="15" hidden="false" customHeight="true" outlineLevel="0" collapsed="false"/>
    <row r="29674" customFormat="false" ht="15" hidden="false" customHeight="true" outlineLevel="0" collapsed="false"/>
    <row r="29675" customFormat="false" ht="15" hidden="false" customHeight="true" outlineLevel="0" collapsed="false"/>
    <row r="29676" customFormat="false" ht="15" hidden="false" customHeight="true" outlineLevel="0" collapsed="false"/>
    <row r="29677" customFormat="false" ht="15" hidden="false" customHeight="true" outlineLevel="0" collapsed="false"/>
    <row r="29678" customFormat="false" ht="15" hidden="false" customHeight="true" outlineLevel="0" collapsed="false"/>
    <row r="29679" customFormat="false" ht="15" hidden="false" customHeight="true" outlineLevel="0" collapsed="false"/>
    <row r="29680" customFormat="false" ht="15" hidden="false" customHeight="true" outlineLevel="0" collapsed="false"/>
    <row r="29681" customFormat="false" ht="15" hidden="false" customHeight="true" outlineLevel="0" collapsed="false"/>
    <row r="29682" customFormat="false" ht="15" hidden="false" customHeight="true" outlineLevel="0" collapsed="false"/>
    <row r="29683" customFormat="false" ht="15" hidden="false" customHeight="true" outlineLevel="0" collapsed="false"/>
    <row r="29684" customFormat="false" ht="15" hidden="false" customHeight="true" outlineLevel="0" collapsed="false"/>
    <row r="29685" customFormat="false" ht="15" hidden="false" customHeight="true" outlineLevel="0" collapsed="false"/>
    <row r="29686" customFormat="false" ht="15" hidden="false" customHeight="true" outlineLevel="0" collapsed="false"/>
    <row r="29687" customFormat="false" ht="15" hidden="false" customHeight="true" outlineLevel="0" collapsed="false"/>
    <row r="29688" customFormat="false" ht="15" hidden="false" customHeight="true" outlineLevel="0" collapsed="false"/>
    <row r="29689" customFormat="false" ht="15" hidden="false" customHeight="true" outlineLevel="0" collapsed="false"/>
    <row r="29690" customFormat="false" ht="15" hidden="false" customHeight="true" outlineLevel="0" collapsed="false"/>
    <row r="29691" customFormat="false" ht="15" hidden="false" customHeight="true" outlineLevel="0" collapsed="false"/>
    <row r="29692" customFormat="false" ht="15" hidden="false" customHeight="true" outlineLevel="0" collapsed="false"/>
    <row r="29693" customFormat="false" ht="15" hidden="false" customHeight="true" outlineLevel="0" collapsed="false"/>
    <row r="29694" customFormat="false" ht="15" hidden="false" customHeight="true" outlineLevel="0" collapsed="false"/>
    <row r="29695" customFormat="false" ht="15" hidden="false" customHeight="true" outlineLevel="0" collapsed="false"/>
    <row r="29696" customFormat="false" ht="15" hidden="false" customHeight="true" outlineLevel="0" collapsed="false"/>
    <row r="29697" customFormat="false" ht="15" hidden="false" customHeight="true" outlineLevel="0" collapsed="false"/>
    <row r="29698" customFormat="false" ht="15" hidden="false" customHeight="true" outlineLevel="0" collapsed="false"/>
    <row r="29699" customFormat="false" ht="15" hidden="false" customHeight="true" outlineLevel="0" collapsed="false"/>
    <row r="29700" customFormat="false" ht="15" hidden="false" customHeight="true" outlineLevel="0" collapsed="false"/>
    <row r="29701" customFormat="false" ht="15" hidden="false" customHeight="true" outlineLevel="0" collapsed="false"/>
    <row r="29702" customFormat="false" ht="15" hidden="false" customHeight="true" outlineLevel="0" collapsed="false"/>
    <row r="29703" customFormat="false" ht="15" hidden="false" customHeight="true" outlineLevel="0" collapsed="false"/>
    <row r="29704" customFormat="false" ht="15" hidden="false" customHeight="true" outlineLevel="0" collapsed="false"/>
    <row r="29705" customFormat="false" ht="15" hidden="false" customHeight="true" outlineLevel="0" collapsed="false"/>
    <row r="29706" customFormat="false" ht="15" hidden="false" customHeight="true" outlineLevel="0" collapsed="false"/>
    <row r="29707" customFormat="false" ht="15" hidden="false" customHeight="true" outlineLevel="0" collapsed="false"/>
    <row r="29708" customFormat="false" ht="15" hidden="false" customHeight="true" outlineLevel="0" collapsed="false"/>
    <row r="29709" customFormat="false" ht="15" hidden="false" customHeight="true" outlineLevel="0" collapsed="false"/>
    <row r="29710" customFormat="false" ht="15" hidden="false" customHeight="true" outlineLevel="0" collapsed="false"/>
    <row r="29711" customFormat="false" ht="15" hidden="false" customHeight="true" outlineLevel="0" collapsed="false"/>
    <row r="29712" customFormat="false" ht="15" hidden="false" customHeight="true" outlineLevel="0" collapsed="false"/>
    <row r="29713" customFormat="false" ht="15" hidden="false" customHeight="true" outlineLevel="0" collapsed="false"/>
    <row r="29714" customFormat="false" ht="15" hidden="false" customHeight="true" outlineLevel="0" collapsed="false"/>
    <row r="29715" customFormat="false" ht="15" hidden="false" customHeight="true" outlineLevel="0" collapsed="false"/>
    <row r="29716" customFormat="false" ht="15" hidden="false" customHeight="true" outlineLevel="0" collapsed="false"/>
    <row r="29717" customFormat="false" ht="15" hidden="false" customHeight="true" outlineLevel="0" collapsed="false"/>
    <row r="29718" customFormat="false" ht="15" hidden="false" customHeight="true" outlineLevel="0" collapsed="false"/>
    <row r="29719" customFormat="false" ht="15" hidden="false" customHeight="true" outlineLevel="0" collapsed="false"/>
    <row r="29720" customFormat="false" ht="15" hidden="false" customHeight="true" outlineLevel="0" collapsed="false"/>
    <row r="29721" customFormat="false" ht="15" hidden="false" customHeight="true" outlineLevel="0" collapsed="false"/>
    <row r="29722" customFormat="false" ht="15" hidden="false" customHeight="true" outlineLevel="0" collapsed="false"/>
    <row r="29723" customFormat="false" ht="15" hidden="false" customHeight="true" outlineLevel="0" collapsed="false"/>
    <row r="29724" customFormat="false" ht="15" hidden="false" customHeight="true" outlineLevel="0" collapsed="false"/>
    <row r="29725" customFormat="false" ht="15" hidden="false" customHeight="true" outlineLevel="0" collapsed="false"/>
    <row r="29726" customFormat="false" ht="15" hidden="false" customHeight="true" outlineLevel="0" collapsed="false"/>
    <row r="29727" customFormat="false" ht="15" hidden="false" customHeight="true" outlineLevel="0" collapsed="false"/>
    <row r="29728" customFormat="false" ht="15" hidden="false" customHeight="true" outlineLevel="0" collapsed="false"/>
    <row r="29729" customFormat="false" ht="15" hidden="false" customHeight="true" outlineLevel="0" collapsed="false"/>
    <row r="29730" customFormat="false" ht="15" hidden="false" customHeight="true" outlineLevel="0" collapsed="false"/>
    <row r="29731" customFormat="false" ht="15" hidden="false" customHeight="true" outlineLevel="0" collapsed="false"/>
    <row r="29732" customFormat="false" ht="15" hidden="false" customHeight="true" outlineLevel="0" collapsed="false"/>
    <row r="29733" customFormat="false" ht="15" hidden="false" customHeight="true" outlineLevel="0" collapsed="false"/>
    <row r="29734" customFormat="false" ht="15" hidden="false" customHeight="true" outlineLevel="0" collapsed="false"/>
    <row r="29735" customFormat="false" ht="15" hidden="false" customHeight="true" outlineLevel="0" collapsed="false"/>
    <row r="29736" customFormat="false" ht="15" hidden="false" customHeight="true" outlineLevel="0" collapsed="false"/>
    <row r="29737" customFormat="false" ht="15" hidden="false" customHeight="true" outlineLevel="0" collapsed="false"/>
    <row r="29738" customFormat="false" ht="15" hidden="false" customHeight="true" outlineLevel="0" collapsed="false"/>
    <row r="29739" customFormat="false" ht="15" hidden="false" customHeight="true" outlineLevel="0" collapsed="false"/>
    <row r="29740" customFormat="false" ht="15" hidden="false" customHeight="true" outlineLevel="0" collapsed="false"/>
    <row r="29741" customFormat="false" ht="15" hidden="false" customHeight="true" outlineLevel="0" collapsed="false"/>
    <row r="29742" customFormat="false" ht="15" hidden="false" customHeight="true" outlineLevel="0" collapsed="false"/>
    <row r="29743" customFormat="false" ht="15" hidden="false" customHeight="true" outlineLevel="0" collapsed="false"/>
    <row r="29744" customFormat="false" ht="15" hidden="false" customHeight="true" outlineLevel="0" collapsed="false"/>
    <row r="29745" customFormat="false" ht="15" hidden="false" customHeight="true" outlineLevel="0" collapsed="false"/>
    <row r="29746" customFormat="false" ht="15" hidden="false" customHeight="true" outlineLevel="0" collapsed="false"/>
    <row r="29747" customFormat="false" ht="15" hidden="false" customHeight="true" outlineLevel="0" collapsed="false"/>
    <row r="29748" customFormat="false" ht="15" hidden="false" customHeight="true" outlineLevel="0" collapsed="false"/>
    <row r="29749" customFormat="false" ht="15" hidden="false" customHeight="true" outlineLevel="0" collapsed="false"/>
    <row r="29750" customFormat="false" ht="15" hidden="false" customHeight="true" outlineLevel="0" collapsed="false"/>
    <row r="29751" customFormat="false" ht="15" hidden="false" customHeight="true" outlineLevel="0" collapsed="false"/>
    <row r="29752" customFormat="false" ht="15" hidden="false" customHeight="true" outlineLevel="0" collapsed="false"/>
    <row r="29753" customFormat="false" ht="15" hidden="false" customHeight="true" outlineLevel="0" collapsed="false"/>
    <row r="29754" customFormat="false" ht="15" hidden="false" customHeight="true" outlineLevel="0" collapsed="false"/>
    <row r="29755" customFormat="false" ht="15" hidden="false" customHeight="true" outlineLevel="0" collapsed="false"/>
    <row r="29756" customFormat="false" ht="15" hidden="false" customHeight="true" outlineLevel="0" collapsed="false"/>
    <row r="29757" customFormat="false" ht="15" hidden="false" customHeight="true" outlineLevel="0" collapsed="false"/>
    <row r="29758" customFormat="false" ht="15" hidden="false" customHeight="true" outlineLevel="0" collapsed="false"/>
    <row r="29759" customFormat="false" ht="15" hidden="false" customHeight="true" outlineLevel="0" collapsed="false"/>
    <row r="29760" customFormat="false" ht="15" hidden="false" customHeight="true" outlineLevel="0" collapsed="false"/>
    <row r="29761" customFormat="false" ht="15" hidden="false" customHeight="true" outlineLevel="0" collapsed="false"/>
    <row r="29762" customFormat="false" ht="15" hidden="false" customHeight="true" outlineLevel="0" collapsed="false"/>
    <row r="29763" customFormat="false" ht="15" hidden="false" customHeight="true" outlineLevel="0" collapsed="false"/>
    <row r="29764" customFormat="false" ht="15" hidden="false" customHeight="true" outlineLevel="0" collapsed="false"/>
    <row r="29765" customFormat="false" ht="15" hidden="false" customHeight="true" outlineLevel="0" collapsed="false"/>
    <row r="29766" customFormat="false" ht="15" hidden="false" customHeight="true" outlineLevel="0" collapsed="false"/>
    <row r="29767" customFormat="false" ht="15" hidden="false" customHeight="true" outlineLevel="0" collapsed="false"/>
    <row r="29768" customFormat="false" ht="15" hidden="false" customHeight="true" outlineLevel="0" collapsed="false"/>
    <row r="29769" customFormat="false" ht="15" hidden="false" customHeight="true" outlineLevel="0" collapsed="false"/>
    <row r="29770" customFormat="false" ht="15" hidden="false" customHeight="true" outlineLevel="0" collapsed="false"/>
    <row r="29771" customFormat="false" ht="15" hidden="false" customHeight="true" outlineLevel="0" collapsed="false"/>
    <row r="29772" customFormat="false" ht="15" hidden="false" customHeight="true" outlineLevel="0" collapsed="false"/>
    <row r="29773" customFormat="false" ht="15" hidden="false" customHeight="true" outlineLevel="0" collapsed="false"/>
    <row r="29774" customFormat="false" ht="15" hidden="false" customHeight="true" outlineLevel="0" collapsed="false"/>
    <row r="29775" customFormat="false" ht="15" hidden="false" customHeight="true" outlineLevel="0" collapsed="false"/>
    <row r="29776" customFormat="false" ht="15" hidden="false" customHeight="true" outlineLevel="0" collapsed="false"/>
    <row r="29777" customFormat="false" ht="15" hidden="false" customHeight="true" outlineLevel="0" collapsed="false"/>
    <row r="29778" customFormat="false" ht="15" hidden="false" customHeight="true" outlineLevel="0" collapsed="false"/>
    <row r="29779" customFormat="false" ht="15" hidden="false" customHeight="true" outlineLevel="0" collapsed="false"/>
    <row r="29780" customFormat="false" ht="15" hidden="false" customHeight="true" outlineLevel="0" collapsed="false"/>
    <row r="29781" customFormat="false" ht="15" hidden="false" customHeight="true" outlineLevel="0" collapsed="false"/>
    <row r="29782" customFormat="false" ht="15" hidden="false" customHeight="true" outlineLevel="0" collapsed="false"/>
    <row r="29783" customFormat="false" ht="15" hidden="false" customHeight="true" outlineLevel="0" collapsed="false"/>
    <row r="29784" customFormat="false" ht="15" hidden="false" customHeight="true" outlineLevel="0" collapsed="false"/>
    <row r="29785" customFormat="false" ht="15" hidden="false" customHeight="true" outlineLevel="0" collapsed="false"/>
    <row r="29786" customFormat="false" ht="15" hidden="false" customHeight="true" outlineLevel="0" collapsed="false"/>
    <row r="29787" customFormat="false" ht="15" hidden="false" customHeight="true" outlineLevel="0" collapsed="false"/>
    <row r="29788" customFormat="false" ht="15" hidden="false" customHeight="true" outlineLevel="0" collapsed="false"/>
    <row r="29789" customFormat="false" ht="15" hidden="false" customHeight="true" outlineLevel="0" collapsed="false"/>
    <row r="29790" customFormat="false" ht="15" hidden="false" customHeight="true" outlineLevel="0" collapsed="false"/>
    <row r="29791" customFormat="false" ht="15" hidden="false" customHeight="true" outlineLevel="0" collapsed="false"/>
    <row r="29792" customFormat="false" ht="15" hidden="false" customHeight="true" outlineLevel="0" collapsed="false"/>
    <row r="29793" customFormat="false" ht="15" hidden="false" customHeight="true" outlineLevel="0" collapsed="false"/>
    <row r="29794" customFormat="false" ht="15" hidden="false" customHeight="true" outlineLevel="0" collapsed="false"/>
    <row r="29795" customFormat="false" ht="15" hidden="false" customHeight="true" outlineLevel="0" collapsed="false"/>
    <row r="29796" customFormat="false" ht="15" hidden="false" customHeight="true" outlineLevel="0" collapsed="false"/>
    <row r="29797" customFormat="false" ht="15" hidden="false" customHeight="true" outlineLevel="0" collapsed="false"/>
    <row r="29798" customFormat="false" ht="15" hidden="false" customHeight="true" outlineLevel="0" collapsed="false"/>
    <row r="29799" customFormat="false" ht="15" hidden="false" customHeight="true" outlineLevel="0" collapsed="false"/>
    <row r="29800" customFormat="false" ht="15" hidden="false" customHeight="true" outlineLevel="0" collapsed="false"/>
    <row r="29801" customFormat="false" ht="15" hidden="false" customHeight="true" outlineLevel="0" collapsed="false"/>
    <row r="29802" customFormat="false" ht="15" hidden="false" customHeight="true" outlineLevel="0" collapsed="false"/>
    <row r="29803" customFormat="false" ht="15" hidden="false" customHeight="true" outlineLevel="0" collapsed="false"/>
    <row r="29804" customFormat="false" ht="15" hidden="false" customHeight="true" outlineLevel="0" collapsed="false"/>
    <row r="29805" customFormat="false" ht="15" hidden="false" customHeight="true" outlineLevel="0" collapsed="false"/>
    <row r="29806" customFormat="false" ht="15" hidden="false" customHeight="true" outlineLevel="0" collapsed="false"/>
    <row r="29807" customFormat="false" ht="15" hidden="false" customHeight="true" outlineLevel="0" collapsed="false"/>
    <row r="29808" customFormat="false" ht="15" hidden="false" customHeight="true" outlineLevel="0" collapsed="false"/>
    <row r="29809" customFormat="false" ht="15" hidden="false" customHeight="true" outlineLevel="0" collapsed="false"/>
    <row r="29810" customFormat="false" ht="15" hidden="false" customHeight="true" outlineLevel="0" collapsed="false"/>
    <row r="29811" customFormat="false" ht="15" hidden="false" customHeight="true" outlineLevel="0" collapsed="false"/>
    <row r="29812" customFormat="false" ht="15" hidden="false" customHeight="true" outlineLevel="0" collapsed="false"/>
    <row r="29813" customFormat="false" ht="15" hidden="false" customHeight="true" outlineLevel="0" collapsed="false"/>
    <row r="29814" customFormat="false" ht="15" hidden="false" customHeight="true" outlineLevel="0" collapsed="false"/>
    <row r="29815" customFormat="false" ht="15" hidden="false" customHeight="true" outlineLevel="0" collapsed="false"/>
    <row r="29816" customFormat="false" ht="15" hidden="false" customHeight="true" outlineLevel="0" collapsed="false"/>
    <row r="29817" customFormat="false" ht="15" hidden="false" customHeight="true" outlineLevel="0" collapsed="false"/>
    <row r="29818" customFormat="false" ht="15" hidden="false" customHeight="true" outlineLevel="0" collapsed="false"/>
    <row r="29819" customFormat="false" ht="15" hidden="false" customHeight="true" outlineLevel="0" collapsed="false"/>
    <row r="29820" customFormat="false" ht="15" hidden="false" customHeight="true" outlineLevel="0" collapsed="false"/>
    <row r="29821" customFormat="false" ht="15" hidden="false" customHeight="true" outlineLevel="0" collapsed="false"/>
    <row r="29822" customFormat="false" ht="15" hidden="false" customHeight="true" outlineLevel="0" collapsed="false"/>
    <row r="29823" customFormat="false" ht="15" hidden="false" customHeight="true" outlineLevel="0" collapsed="false"/>
    <row r="29824" customFormat="false" ht="15" hidden="false" customHeight="true" outlineLevel="0" collapsed="false"/>
    <row r="29825" customFormat="false" ht="15" hidden="false" customHeight="true" outlineLevel="0" collapsed="false"/>
    <row r="29826" customFormat="false" ht="15" hidden="false" customHeight="true" outlineLevel="0" collapsed="false"/>
    <row r="29827" customFormat="false" ht="15" hidden="false" customHeight="true" outlineLevel="0" collapsed="false"/>
    <row r="29828" customFormat="false" ht="15" hidden="false" customHeight="true" outlineLevel="0" collapsed="false"/>
    <row r="29829" customFormat="false" ht="15" hidden="false" customHeight="true" outlineLevel="0" collapsed="false"/>
    <row r="29830" customFormat="false" ht="15" hidden="false" customHeight="true" outlineLevel="0" collapsed="false"/>
    <row r="29831" customFormat="false" ht="15" hidden="false" customHeight="true" outlineLevel="0" collapsed="false"/>
    <row r="29832" customFormat="false" ht="15" hidden="false" customHeight="true" outlineLevel="0" collapsed="false"/>
    <row r="29833" customFormat="false" ht="15" hidden="false" customHeight="true" outlineLevel="0" collapsed="false"/>
    <row r="29834" customFormat="false" ht="15" hidden="false" customHeight="true" outlineLevel="0" collapsed="false"/>
    <row r="29835" customFormat="false" ht="15" hidden="false" customHeight="true" outlineLevel="0" collapsed="false"/>
    <row r="29836" customFormat="false" ht="15" hidden="false" customHeight="true" outlineLevel="0" collapsed="false"/>
    <row r="29837" customFormat="false" ht="15" hidden="false" customHeight="true" outlineLevel="0" collapsed="false"/>
    <row r="29838" customFormat="false" ht="15" hidden="false" customHeight="true" outlineLevel="0" collapsed="false"/>
    <row r="29839" customFormat="false" ht="15" hidden="false" customHeight="true" outlineLevel="0" collapsed="false"/>
    <row r="29840" customFormat="false" ht="15" hidden="false" customHeight="true" outlineLevel="0" collapsed="false"/>
    <row r="29841" customFormat="false" ht="15" hidden="false" customHeight="true" outlineLevel="0" collapsed="false"/>
    <row r="29842" customFormat="false" ht="15" hidden="false" customHeight="true" outlineLevel="0" collapsed="false"/>
    <row r="29843" customFormat="false" ht="15" hidden="false" customHeight="true" outlineLevel="0" collapsed="false"/>
    <row r="29844" customFormat="false" ht="15" hidden="false" customHeight="true" outlineLevel="0" collapsed="false"/>
    <row r="29845" customFormat="false" ht="15" hidden="false" customHeight="true" outlineLevel="0" collapsed="false"/>
    <row r="29846" customFormat="false" ht="15" hidden="false" customHeight="true" outlineLevel="0" collapsed="false"/>
    <row r="29847" customFormat="false" ht="15" hidden="false" customHeight="true" outlineLevel="0" collapsed="false"/>
    <row r="29848" customFormat="false" ht="15" hidden="false" customHeight="true" outlineLevel="0" collapsed="false"/>
    <row r="29849" customFormat="false" ht="15" hidden="false" customHeight="true" outlineLevel="0" collapsed="false"/>
    <row r="29850" customFormat="false" ht="15" hidden="false" customHeight="true" outlineLevel="0" collapsed="false"/>
    <row r="29851" customFormat="false" ht="15" hidden="false" customHeight="true" outlineLevel="0" collapsed="false"/>
    <row r="29852" customFormat="false" ht="15" hidden="false" customHeight="true" outlineLevel="0" collapsed="false"/>
    <row r="29853" customFormat="false" ht="15" hidden="false" customHeight="true" outlineLevel="0" collapsed="false"/>
    <row r="29854" customFormat="false" ht="15" hidden="false" customHeight="true" outlineLevel="0" collapsed="false"/>
    <row r="29855" customFormat="false" ht="15" hidden="false" customHeight="true" outlineLevel="0" collapsed="false"/>
    <row r="29856" customFormat="false" ht="15" hidden="false" customHeight="true" outlineLevel="0" collapsed="false"/>
    <row r="29857" customFormat="false" ht="15" hidden="false" customHeight="true" outlineLevel="0" collapsed="false"/>
    <row r="29858" customFormat="false" ht="15" hidden="false" customHeight="true" outlineLevel="0" collapsed="false"/>
    <row r="29859" customFormat="false" ht="15" hidden="false" customHeight="true" outlineLevel="0" collapsed="false"/>
    <row r="29860" customFormat="false" ht="15" hidden="false" customHeight="true" outlineLevel="0" collapsed="false"/>
    <row r="29861" customFormat="false" ht="15" hidden="false" customHeight="true" outlineLevel="0" collapsed="false"/>
    <row r="29862" customFormat="false" ht="15" hidden="false" customHeight="true" outlineLevel="0" collapsed="false"/>
    <row r="29863" customFormat="false" ht="15" hidden="false" customHeight="true" outlineLevel="0" collapsed="false"/>
    <row r="29864" customFormat="false" ht="15" hidden="false" customHeight="true" outlineLevel="0" collapsed="false"/>
    <row r="29865" customFormat="false" ht="15" hidden="false" customHeight="true" outlineLevel="0" collapsed="false"/>
    <row r="29866" customFormat="false" ht="15" hidden="false" customHeight="true" outlineLevel="0" collapsed="false"/>
    <row r="29867" customFormat="false" ht="15" hidden="false" customHeight="true" outlineLevel="0" collapsed="false"/>
    <row r="29868" customFormat="false" ht="15" hidden="false" customHeight="true" outlineLevel="0" collapsed="false"/>
    <row r="29869" customFormat="false" ht="15" hidden="false" customHeight="true" outlineLevel="0" collapsed="false"/>
    <row r="29870" customFormat="false" ht="15" hidden="false" customHeight="true" outlineLevel="0" collapsed="false"/>
    <row r="29871" customFormat="false" ht="15" hidden="false" customHeight="true" outlineLevel="0" collapsed="false"/>
    <row r="29872" customFormat="false" ht="15" hidden="false" customHeight="true" outlineLevel="0" collapsed="false"/>
    <row r="29873" customFormat="false" ht="15" hidden="false" customHeight="true" outlineLevel="0" collapsed="false"/>
    <row r="29874" customFormat="false" ht="15" hidden="false" customHeight="true" outlineLevel="0" collapsed="false"/>
    <row r="29875" customFormat="false" ht="15" hidden="false" customHeight="true" outlineLevel="0" collapsed="false"/>
    <row r="29876" customFormat="false" ht="15" hidden="false" customHeight="true" outlineLevel="0" collapsed="false"/>
    <row r="29877" customFormat="false" ht="15" hidden="false" customHeight="true" outlineLevel="0" collapsed="false"/>
    <row r="29878" customFormat="false" ht="15" hidden="false" customHeight="true" outlineLevel="0" collapsed="false"/>
    <row r="29879" customFormat="false" ht="15" hidden="false" customHeight="true" outlineLevel="0" collapsed="false"/>
    <row r="29880" customFormat="false" ht="15" hidden="false" customHeight="true" outlineLevel="0" collapsed="false"/>
    <row r="29881" customFormat="false" ht="15" hidden="false" customHeight="true" outlineLevel="0" collapsed="false"/>
    <row r="29882" customFormat="false" ht="15" hidden="false" customHeight="true" outlineLevel="0" collapsed="false"/>
    <row r="29883" customFormat="false" ht="15" hidden="false" customHeight="true" outlineLevel="0" collapsed="false"/>
    <row r="29884" customFormat="false" ht="15" hidden="false" customHeight="true" outlineLevel="0" collapsed="false"/>
    <row r="29885" customFormat="false" ht="15" hidden="false" customHeight="true" outlineLevel="0" collapsed="false"/>
    <row r="29886" customFormat="false" ht="15" hidden="false" customHeight="true" outlineLevel="0" collapsed="false"/>
    <row r="29887" customFormat="false" ht="15" hidden="false" customHeight="true" outlineLevel="0" collapsed="false"/>
    <row r="29888" customFormat="false" ht="15" hidden="false" customHeight="true" outlineLevel="0" collapsed="false"/>
    <row r="29889" customFormat="false" ht="15" hidden="false" customHeight="true" outlineLevel="0" collapsed="false"/>
    <row r="29890" customFormat="false" ht="15" hidden="false" customHeight="true" outlineLevel="0" collapsed="false"/>
    <row r="29891" customFormat="false" ht="15" hidden="false" customHeight="true" outlineLevel="0" collapsed="false"/>
    <row r="29892" customFormat="false" ht="15" hidden="false" customHeight="true" outlineLevel="0" collapsed="false"/>
    <row r="29893" customFormat="false" ht="15" hidden="false" customHeight="true" outlineLevel="0" collapsed="false"/>
    <row r="29894" customFormat="false" ht="15" hidden="false" customHeight="true" outlineLevel="0" collapsed="false"/>
    <row r="29895" customFormat="false" ht="15" hidden="false" customHeight="true" outlineLevel="0" collapsed="false"/>
    <row r="29896" customFormat="false" ht="15" hidden="false" customHeight="true" outlineLevel="0" collapsed="false"/>
    <row r="29897" customFormat="false" ht="15" hidden="false" customHeight="true" outlineLevel="0" collapsed="false"/>
    <row r="29898" customFormat="false" ht="15" hidden="false" customHeight="true" outlineLevel="0" collapsed="false"/>
    <row r="29899" customFormat="false" ht="15" hidden="false" customHeight="true" outlineLevel="0" collapsed="false"/>
    <row r="29900" customFormat="false" ht="15" hidden="false" customHeight="true" outlineLevel="0" collapsed="false"/>
    <row r="29901" customFormat="false" ht="15" hidden="false" customHeight="true" outlineLevel="0" collapsed="false"/>
    <row r="29902" customFormat="false" ht="15" hidden="false" customHeight="true" outlineLevel="0" collapsed="false"/>
    <row r="29903" customFormat="false" ht="15" hidden="false" customHeight="true" outlineLevel="0" collapsed="false"/>
    <row r="29904" customFormat="false" ht="15" hidden="false" customHeight="true" outlineLevel="0" collapsed="false"/>
    <row r="29905" customFormat="false" ht="15" hidden="false" customHeight="true" outlineLevel="0" collapsed="false"/>
    <row r="29906" customFormat="false" ht="15" hidden="false" customHeight="true" outlineLevel="0" collapsed="false"/>
    <row r="29907" customFormat="false" ht="15" hidden="false" customHeight="true" outlineLevel="0" collapsed="false"/>
    <row r="29908" customFormat="false" ht="15" hidden="false" customHeight="true" outlineLevel="0" collapsed="false"/>
    <row r="29909" customFormat="false" ht="15" hidden="false" customHeight="true" outlineLevel="0" collapsed="false"/>
    <row r="29910" customFormat="false" ht="15" hidden="false" customHeight="true" outlineLevel="0" collapsed="false"/>
    <row r="29911" customFormat="false" ht="15" hidden="false" customHeight="true" outlineLevel="0" collapsed="false"/>
    <row r="29912" customFormat="false" ht="15" hidden="false" customHeight="true" outlineLevel="0" collapsed="false"/>
    <row r="29913" customFormat="false" ht="15" hidden="false" customHeight="true" outlineLevel="0" collapsed="false"/>
    <row r="29914" customFormat="false" ht="15" hidden="false" customHeight="true" outlineLevel="0" collapsed="false"/>
    <row r="29915" customFormat="false" ht="15" hidden="false" customHeight="true" outlineLevel="0" collapsed="false"/>
    <row r="29916" customFormat="false" ht="15" hidden="false" customHeight="true" outlineLevel="0" collapsed="false"/>
    <row r="29917" customFormat="false" ht="15" hidden="false" customHeight="true" outlineLevel="0" collapsed="false"/>
    <row r="29918" customFormat="false" ht="15" hidden="false" customHeight="true" outlineLevel="0" collapsed="false"/>
    <row r="29919" customFormat="false" ht="15" hidden="false" customHeight="true" outlineLevel="0" collapsed="false"/>
    <row r="29920" customFormat="false" ht="15" hidden="false" customHeight="true" outlineLevel="0" collapsed="false"/>
    <row r="29921" customFormat="false" ht="15" hidden="false" customHeight="true" outlineLevel="0" collapsed="false"/>
    <row r="29922" customFormat="false" ht="15" hidden="false" customHeight="true" outlineLevel="0" collapsed="false"/>
    <row r="29923" customFormat="false" ht="15" hidden="false" customHeight="true" outlineLevel="0" collapsed="false"/>
    <row r="29924" customFormat="false" ht="15" hidden="false" customHeight="true" outlineLevel="0" collapsed="false"/>
    <row r="29925" customFormat="false" ht="15" hidden="false" customHeight="true" outlineLevel="0" collapsed="false"/>
    <row r="29926" customFormat="false" ht="15" hidden="false" customHeight="true" outlineLevel="0" collapsed="false"/>
    <row r="29927" customFormat="false" ht="15" hidden="false" customHeight="true" outlineLevel="0" collapsed="false"/>
    <row r="29928" customFormat="false" ht="15" hidden="false" customHeight="true" outlineLevel="0" collapsed="false"/>
    <row r="29929" customFormat="false" ht="15" hidden="false" customHeight="true" outlineLevel="0" collapsed="false"/>
    <row r="29930" customFormat="false" ht="15" hidden="false" customHeight="true" outlineLevel="0" collapsed="false"/>
    <row r="29931" customFormat="false" ht="15" hidden="false" customHeight="true" outlineLevel="0" collapsed="false"/>
    <row r="29932" customFormat="false" ht="15" hidden="false" customHeight="true" outlineLevel="0" collapsed="false"/>
    <row r="29933" customFormat="false" ht="15" hidden="false" customHeight="true" outlineLevel="0" collapsed="false"/>
    <row r="29934" customFormat="false" ht="15" hidden="false" customHeight="true" outlineLevel="0" collapsed="false"/>
    <row r="29935" customFormat="false" ht="15" hidden="false" customHeight="true" outlineLevel="0" collapsed="false"/>
    <row r="29936" customFormat="false" ht="15" hidden="false" customHeight="true" outlineLevel="0" collapsed="false"/>
    <row r="29937" customFormat="false" ht="15" hidden="false" customHeight="true" outlineLevel="0" collapsed="false"/>
    <row r="29938" customFormat="false" ht="15" hidden="false" customHeight="true" outlineLevel="0" collapsed="false"/>
    <row r="29939" customFormat="false" ht="15" hidden="false" customHeight="true" outlineLevel="0" collapsed="false"/>
    <row r="29940" customFormat="false" ht="15" hidden="false" customHeight="true" outlineLevel="0" collapsed="false"/>
    <row r="29941" customFormat="false" ht="15" hidden="false" customHeight="true" outlineLevel="0" collapsed="false"/>
    <row r="29942" customFormat="false" ht="15" hidden="false" customHeight="true" outlineLevel="0" collapsed="false"/>
    <row r="29943" customFormat="false" ht="15" hidden="false" customHeight="true" outlineLevel="0" collapsed="false"/>
    <row r="29944" customFormat="false" ht="15" hidden="false" customHeight="true" outlineLevel="0" collapsed="false"/>
    <row r="29945" customFormat="false" ht="15" hidden="false" customHeight="true" outlineLevel="0" collapsed="false"/>
    <row r="29946" customFormat="false" ht="15" hidden="false" customHeight="true" outlineLevel="0" collapsed="false"/>
    <row r="29947" customFormat="false" ht="15" hidden="false" customHeight="true" outlineLevel="0" collapsed="false"/>
    <row r="29948" customFormat="false" ht="15" hidden="false" customHeight="true" outlineLevel="0" collapsed="false"/>
    <row r="29949" customFormat="false" ht="15" hidden="false" customHeight="true" outlineLevel="0" collapsed="false"/>
    <row r="29950" customFormat="false" ht="15" hidden="false" customHeight="true" outlineLevel="0" collapsed="false"/>
    <row r="29951" customFormat="false" ht="15" hidden="false" customHeight="true" outlineLevel="0" collapsed="false"/>
    <row r="29952" customFormat="false" ht="15" hidden="false" customHeight="true" outlineLevel="0" collapsed="false"/>
    <row r="29953" customFormat="false" ht="15" hidden="false" customHeight="true" outlineLevel="0" collapsed="false"/>
    <row r="29954" customFormat="false" ht="15" hidden="false" customHeight="true" outlineLevel="0" collapsed="false"/>
    <row r="29955" customFormat="false" ht="15" hidden="false" customHeight="true" outlineLevel="0" collapsed="false"/>
    <row r="29956" customFormat="false" ht="15" hidden="false" customHeight="true" outlineLevel="0" collapsed="false"/>
    <row r="29957" customFormat="false" ht="15" hidden="false" customHeight="true" outlineLevel="0" collapsed="false"/>
    <row r="29958" customFormat="false" ht="15" hidden="false" customHeight="true" outlineLevel="0" collapsed="false"/>
    <row r="29959" customFormat="false" ht="15" hidden="false" customHeight="true" outlineLevel="0" collapsed="false"/>
    <row r="29960" customFormat="false" ht="15" hidden="false" customHeight="true" outlineLevel="0" collapsed="false"/>
    <row r="29961" customFormat="false" ht="15" hidden="false" customHeight="true" outlineLevel="0" collapsed="false"/>
    <row r="29962" customFormat="false" ht="15" hidden="false" customHeight="true" outlineLevel="0" collapsed="false"/>
    <row r="29963" customFormat="false" ht="15" hidden="false" customHeight="true" outlineLevel="0" collapsed="false"/>
    <row r="29964" customFormat="false" ht="15" hidden="false" customHeight="true" outlineLevel="0" collapsed="false"/>
    <row r="29965" customFormat="false" ht="15" hidden="false" customHeight="true" outlineLevel="0" collapsed="false"/>
    <row r="29966" customFormat="false" ht="15" hidden="false" customHeight="true" outlineLevel="0" collapsed="false"/>
    <row r="29967" customFormat="false" ht="15" hidden="false" customHeight="true" outlineLevel="0" collapsed="false"/>
    <row r="29968" customFormat="false" ht="15" hidden="false" customHeight="true" outlineLevel="0" collapsed="false"/>
    <row r="29969" customFormat="false" ht="15" hidden="false" customHeight="true" outlineLevel="0" collapsed="false"/>
    <row r="29970" customFormat="false" ht="15" hidden="false" customHeight="true" outlineLevel="0" collapsed="false"/>
    <row r="29971" customFormat="false" ht="15" hidden="false" customHeight="true" outlineLevel="0" collapsed="false"/>
    <row r="29972" customFormat="false" ht="15" hidden="false" customHeight="true" outlineLevel="0" collapsed="false"/>
    <row r="29973" customFormat="false" ht="15" hidden="false" customHeight="true" outlineLevel="0" collapsed="false"/>
    <row r="29974" customFormat="false" ht="15" hidden="false" customHeight="true" outlineLevel="0" collapsed="false"/>
    <row r="29975" customFormat="false" ht="15" hidden="false" customHeight="true" outlineLevel="0" collapsed="false"/>
    <row r="29976" customFormat="false" ht="15" hidden="false" customHeight="true" outlineLevel="0" collapsed="false"/>
    <row r="29977" customFormat="false" ht="15" hidden="false" customHeight="true" outlineLevel="0" collapsed="false"/>
    <row r="29978" customFormat="false" ht="15" hidden="false" customHeight="true" outlineLevel="0" collapsed="false"/>
    <row r="29979" customFormat="false" ht="15" hidden="false" customHeight="true" outlineLevel="0" collapsed="false"/>
    <row r="29980" customFormat="false" ht="15" hidden="false" customHeight="true" outlineLevel="0" collapsed="false"/>
    <row r="29981" customFormat="false" ht="15" hidden="false" customHeight="true" outlineLevel="0" collapsed="false"/>
    <row r="29982" customFormat="false" ht="15" hidden="false" customHeight="true" outlineLevel="0" collapsed="false"/>
    <row r="29983" customFormat="false" ht="15" hidden="false" customHeight="true" outlineLevel="0" collapsed="false"/>
    <row r="29984" customFormat="false" ht="15" hidden="false" customHeight="true" outlineLevel="0" collapsed="false"/>
    <row r="29985" customFormat="false" ht="15" hidden="false" customHeight="true" outlineLevel="0" collapsed="false"/>
    <row r="29986" customFormat="false" ht="15" hidden="false" customHeight="true" outlineLevel="0" collapsed="false"/>
    <row r="29987" customFormat="false" ht="15" hidden="false" customHeight="true" outlineLevel="0" collapsed="false"/>
    <row r="29988" customFormat="false" ht="15" hidden="false" customHeight="true" outlineLevel="0" collapsed="false"/>
    <row r="29989" customFormat="false" ht="15" hidden="false" customHeight="true" outlineLevel="0" collapsed="false"/>
    <row r="29990" customFormat="false" ht="15" hidden="false" customHeight="true" outlineLevel="0" collapsed="false"/>
    <row r="29991" customFormat="false" ht="15" hidden="false" customHeight="true" outlineLevel="0" collapsed="false"/>
    <row r="29992" customFormat="false" ht="15" hidden="false" customHeight="true" outlineLevel="0" collapsed="false"/>
    <row r="29993" customFormat="false" ht="15" hidden="false" customHeight="true" outlineLevel="0" collapsed="false"/>
    <row r="29994" customFormat="false" ht="15" hidden="false" customHeight="true" outlineLevel="0" collapsed="false"/>
    <row r="29995" customFormat="false" ht="15" hidden="false" customHeight="true" outlineLevel="0" collapsed="false"/>
    <row r="29996" customFormat="false" ht="15" hidden="false" customHeight="true" outlineLevel="0" collapsed="false"/>
    <row r="29997" customFormat="false" ht="15" hidden="false" customHeight="true" outlineLevel="0" collapsed="false"/>
    <row r="29998" customFormat="false" ht="15" hidden="false" customHeight="true" outlineLevel="0" collapsed="false"/>
    <row r="29999" customFormat="false" ht="15" hidden="false" customHeight="true" outlineLevel="0" collapsed="false"/>
    <row r="30000" customFormat="false" ht="15" hidden="false" customHeight="true" outlineLevel="0" collapsed="false"/>
    <row r="30001" customFormat="false" ht="15" hidden="false" customHeight="true" outlineLevel="0" collapsed="false"/>
    <row r="30002" customFormat="false" ht="15" hidden="false" customHeight="true" outlineLevel="0" collapsed="false"/>
    <row r="30003" customFormat="false" ht="15" hidden="false" customHeight="true" outlineLevel="0" collapsed="false"/>
    <row r="30004" customFormat="false" ht="15" hidden="false" customHeight="true" outlineLevel="0" collapsed="false"/>
    <row r="30005" customFormat="false" ht="15" hidden="false" customHeight="true" outlineLevel="0" collapsed="false"/>
    <row r="30006" customFormat="false" ht="15" hidden="false" customHeight="true" outlineLevel="0" collapsed="false"/>
    <row r="30007" customFormat="false" ht="15" hidden="false" customHeight="true" outlineLevel="0" collapsed="false"/>
    <row r="30008" customFormat="false" ht="15" hidden="false" customHeight="true" outlineLevel="0" collapsed="false"/>
    <row r="30009" customFormat="false" ht="15" hidden="false" customHeight="true" outlineLevel="0" collapsed="false"/>
    <row r="30010" customFormat="false" ht="15" hidden="false" customHeight="true" outlineLevel="0" collapsed="false"/>
    <row r="30011" customFormat="false" ht="15" hidden="false" customHeight="true" outlineLevel="0" collapsed="false"/>
    <row r="30012" customFormat="false" ht="15" hidden="false" customHeight="true" outlineLevel="0" collapsed="false"/>
    <row r="30013" customFormat="false" ht="15" hidden="false" customHeight="true" outlineLevel="0" collapsed="false"/>
    <row r="30014" customFormat="false" ht="15" hidden="false" customHeight="true" outlineLevel="0" collapsed="false"/>
    <row r="30015" customFormat="false" ht="15" hidden="false" customHeight="true" outlineLevel="0" collapsed="false"/>
    <row r="30016" customFormat="false" ht="15" hidden="false" customHeight="true" outlineLevel="0" collapsed="false"/>
    <row r="30017" customFormat="false" ht="15" hidden="false" customHeight="true" outlineLevel="0" collapsed="false"/>
    <row r="30018" customFormat="false" ht="15" hidden="false" customHeight="true" outlineLevel="0" collapsed="false"/>
    <row r="30019" customFormat="false" ht="15" hidden="false" customHeight="true" outlineLevel="0" collapsed="false"/>
    <row r="30020" customFormat="false" ht="15" hidden="false" customHeight="true" outlineLevel="0" collapsed="false"/>
    <row r="30021" customFormat="false" ht="15" hidden="false" customHeight="true" outlineLevel="0" collapsed="false"/>
    <row r="30022" customFormat="false" ht="15" hidden="false" customHeight="true" outlineLevel="0" collapsed="false"/>
    <row r="30023" customFormat="false" ht="15" hidden="false" customHeight="true" outlineLevel="0" collapsed="false"/>
    <row r="30024" customFormat="false" ht="15" hidden="false" customHeight="true" outlineLevel="0" collapsed="false"/>
    <row r="30025" customFormat="false" ht="15" hidden="false" customHeight="true" outlineLevel="0" collapsed="false"/>
    <row r="30026" customFormat="false" ht="15" hidden="false" customHeight="true" outlineLevel="0" collapsed="false"/>
    <row r="30027" customFormat="false" ht="15" hidden="false" customHeight="true" outlineLevel="0" collapsed="false"/>
    <row r="30028" customFormat="false" ht="15" hidden="false" customHeight="true" outlineLevel="0" collapsed="false"/>
    <row r="30029" customFormat="false" ht="15" hidden="false" customHeight="true" outlineLevel="0" collapsed="false"/>
    <row r="30030" customFormat="false" ht="15" hidden="false" customHeight="true" outlineLevel="0" collapsed="false"/>
    <row r="30031" customFormat="false" ht="15" hidden="false" customHeight="true" outlineLevel="0" collapsed="false"/>
    <row r="30032" customFormat="false" ht="15" hidden="false" customHeight="true" outlineLevel="0" collapsed="false"/>
    <row r="30033" customFormat="false" ht="15" hidden="false" customHeight="true" outlineLevel="0" collapsed="false"/>
    <row r="30034" customFormat="false" ht="15" hidden="false" customHeight="true" outlineLevel="0" collapsed="false"/>
    <row r="30035" customFormat="false" ht="15" hidden="false" customHeight="true" outlineLevel="0" collapsed="false"/>
    <row r="30036" customFormat="false" ht="15" hidden="false" customHeight="true" outlineLevel="0" collapsed="false"/>
    <row r="30037" customFormat="false" ht="15" hidden="false" customHeight="true" outlineLevel="0" collapsed="false"/>
    <row r="30038" customFormat="false" ht="15" hidden="false" customHeight="true" outlineLevel="0" collapsed="false"/>
    <row r="30039" customFormat="false" ht="15" hidden="false" customHeight="true" outlineLevel="0" collapsed="false"/>
    <row r="30040" customFormat="false" ht="15" hidden="false" customHeight="true" outlineLevel="0" collapsed="false"/>
    <row r="30041" customFormat="false" ht="15" hidden="false" customHeight="true" outlineLevel="0" collapsed="false"/>
    <row r="30042" customFormat="false" ht="15" hidden="false" customHeight="true" outlineLevel="0" collapsed="false"/>
    <row r="30043" customFormat="false" ht="15" hidden="false" customHeight="true" outlineLevel="0" collapsed="false"/>
    <row r="30044" customFormat="false" ht="15" hidden="false" customHeight="true" outlineLevel="0" collapsed="false"/>
    <row r="30045" customFormat="false" ht="15" hidden="false" customHeight="true" outlineLevel="0" collapsed="false"/>
    <row r="30046" customFormat="false" ht="15" hidden="false" customHeight="true" outlineLevel="0" collapsed="false"/>
    <row r="30047" customFormat="false" ht="15" hidden="false" customHeight="true" outlineLevel="0" collapsed="false"/>
    <row r="30048" customFormat="false" ht="15" hidden="false" customHeight="true" outlineLevel="0" collapsed="false"/>
    <row r="30049" customFormat="false" ht="15" hidden="false" customHeight="true" outlineLevel="0" collapsed="false"/>
    <row r="30050" customFormat="false" ht="15" hidden="false" customHeight="true" outlineLevel="0" collapsed="false"/>
    <row r="30051" customFormat="false" ht="15" hidden="false" customHeight="true" outlineLevel="0" collapsed="false"/>
    <row r="30052" customFormat="false" ht="15" hidden="false" customHeight="true" outlineLevel="0" collapsed="false"/>
    <row r="30053" customFormat="false" ht="15" hidden="false" customHeight="true" outlineLevel="0" collapsed="false"/>
    <row r="30054" customFormat="false" ht="15" hidden="false" customHeight="true" outlineLevel="0" collapsed="false"/>
    <row r="30055" customFormat="false" ht="15" hidden="false" customHeight="true" outlineLevel="0" collapsed="false"/>
    <row r="30056" customFormat="false" ht="15" hidden="false" customHeight="true" outlineLevel="0" collapsed="false"/>
    <row r="30057" customFormat="false" ht="15" hidden="false" customHeight="true" outlineLevel="0" collapsed="false"/>
    <row r="30058" customFormat="false" ht="15" hidden="false" customHeight="true" outlineLevel="0" collapsed="false"/>
    <row r="30059" customFormat="false" ht="15" hidden="false" customHeight="true" outlineLevel="0" collapsed="false"/>
    <row r="30060" customFormat="false" ht="15" hidden="false" customHeight="true" outlineLevel="0" collapsed="false"/>
    <row r="30061" customFormat="false" ht="15" hidden="false" customHeight="true" outlineLevel="0" collapsed="false"/>
    <row r="30062" customFormat="false" ht="15" hidden="false" customHeight="true" outlineLevel="0" collapsed="false"/>
    <row r="30063" customFormat="false" ht="15" hidden="false" customHeight="true" outlineLevel="0" collapsed="false"/>
    <row r="30064" customFormat="false" ht="15" hidden="false" customHeight="true" outlineLevel="0" collapsed="false"/>
    <row r="30065" customFormat="false" ht="15" hidden="false" customHeight="true" outlineLevel="0" collapsed="false"/>
    <row r="30066" customFormat="false" ht="15" hidden="false" customHeight="true" outlineLevel="0" collapsed="false"/>
    <row r="30067" customFormat="false" ht="15" hidden="false" customHeight="true" outlineLevel="0" collapsed="false"/>
    <row r="30068" customFormat="false" ht="15" hidden="false" customHeight="true" outlineLevel="0" collapsed="false"/>
    <row r="30069" customFormat="false" ht="15" hidden="false" customHeight="true" outlineLevel="0" collapsed="false"/>
    <row r="30070" customFormat="false" ht="15" hidden="false" customHeight="true" outlineLevel="0" collapsed="false"/>
    <row r="30071" customFormat="false" ht="15" hidden="false" customHeight="true" outlineLevel="0" collapsed="false"/>
    <row r="30072" customFormat="false" ht="15" hidden="false" customHeight="true" outlineLevel="0" collapsed="false"/>
    <row r="30073" customFormat="false" ht="15" hidden="false" customHeight="true" outlineLevel="0" collapsed="false"/>
    <row r="30074" customFormat="false" ht="15" hidden="false" customHeight="true" outlineLevel="0" collapsed="false"/>
    <row r="30075" customFormat="false" ht="15" hidden="false" customHeight="true" outlineLevel="0" collapsed="false"/>
    <row r="30076" customFormat="false" ht="15" hidden="false" customHeight="true" outlineLevel="0" collapsed="false"/>
    <row r="30077" customFormat="false" ht="15" hidden="false" customHeight="true" outlineLevel="0" collapsed="false"/>
    <row r="30078" customFormat="false" ht="15" hidden="false" customHeight="true" outlineLevel="0" collapsed="false"/>
    <row r="30079" customFormat="false" ht="15" hidden="false" customHeight="true" outlineLevel="0" collapsed="false"/>
    <row r="30080" customFormat="false" ht="15" hidden="false" customHeight="true" outlineLevel="0" collapsed="false"/>
    <row r="30081" customFormat="false" ht="15" hidden="false" customHeight="true" outlineLevel="0" collapsed="false"/>
    <row r="30082" customFormat="false" ht="15" hidden="false" customHeight="true" outlineLevel="0" collapsed="false"/>
    <row r="30083" customFormat="false" ht="15" hidden="false" customHeight="true" outlineLevel="0" collapsed="false"/>
    <row r="30084" customFormat="false" ht="15" hidden="false" customHeight="true" outlineLevel="0" collapsed="false"/>
    <row r="30085" customFormat="false" ht="15" hidden="false" customHeight="true" outlineLevel="0" collapsed="false"/>
    <row r="30086" customFormat="false" ht="15" hidden="false" customHeight="true" outlineLevel="0" collapsed="false"/>
    <row r="30087" customFormat="false" ht="15" hidden="false" customHeight="true" outlineLevel="0" collapsed="false"/>
    <row r="30088" customFormat="false" ht="15" hidden="false" customHeight="true" outlineLevel="0" collapsed="false"/>
    <row r="30089" customFormat="false" ht="15" hidden="false" customHeight="true" outlineLevel="0" collapsed="false"/>
    <row r="30090" customFormat="false" ht="15" hidden="false" customHeight="true" outlineLevel="0" collapsed="false"/>
    <row r="30091" customFormat="false" ht="15" hidden="false" customHeight="true" outlineLevel="0" collapsed="false"/>
    <row r="30092" customFormat="false" ht="15" hidden="false" customHeight="true" outlineLevel="0" collapsed="false"/>
    <row r="30093" customFormat="false" ht="15" hidden="false" customHeight="true" outlineLevel="0" collapsed="false"/>
    <row r="30094" customFormat="false" ht="15" hidden="false" customHeight="true" outlineLevel="0" collapsed="false"/>
    <row r="30095" customFormat="false" ht="15" hidden="false" customHeight="true" outlineLevel="0" collapsed="false"/>
    <row r="30096" customFormat="false" ht="15" hidden="false" customHeight="true" outlineLevel="0" collapsed="false"/>
    <row r="30097" customFormat="false" ht="15" hidden="false" customHeight="true" outlineLevel="0" collapsed="false"/>
    <row r="30098" customFormat="false" ht="15" hidden="false" customHeight="true" outlineLevel="0" collapsed="false"/>
    <row r="30099" customFormat="false" ht="15" hidden="false" customHeight="true" outlineLevel="0" collapsed="false"/>
    <row r="30100" customFormat="false" ht="15" hidden="false" customHeight="true" outlineLevel="0" collapsed="false"/>
    <row r="30101" customFormat="false" ht="15" hidden="false" customHeight="true" outlineLevel="0" collapsed="false"/>
    <row r="30102" customFormat="false" ht="15" hidden="false" customHeight="true" outlineLevel="0" collapsed="false"/>
    <row r="30103" customFormat="false" ht="15" hidden="false" customHeight="true" outlineLevel="0" collapsed="false"/>
    <row r="30104" customFormat="false" ht="15" hidden="false" customHeight="true" outlineLevel="0" collapsed="false"/>
    <row r="30105" customFormat="false" ht="15" hidden="false" customHeight="true" outlineLevel="0" collapsed="false"/>
    <row r="30106" customFormat="false" ht="15" hidden="false" customHeight="true" outlineLevel="0" collapsed="false"/>
    <row r="30107" customFormat="false" ht="15" hidden="false" customHeight="true" outlineLevel="0" collapsed="false"/>
    <row r="30108" customFormat="false" ht="15" hidden="false" customHeight="true" outlineLevel="0" collapsed="false"/>
    <row r="30109" customFormat="false" ht="15" hidden="false" customHeight="true" outlineLevel="0" collapsed="false"/>
    <row r="30110" customFormat="false" ht="15" hidden="false" customHeight="true" outlineLevel="0" collapsed="false"/>
    <row r="30111" customFormat="false" ht="15" hidden="false" customHeight="true" outlineLevel="0" collapsed="false"/>
    <row r="30112" customFormat="false" ht="15" hidden="false" customHeight="true" outlineLevel="0" collapsed="false"/>
    <row r="30113" customFormat="false" ht="15" hidden="false" customHeight="true" outlineLevel="0" collapsed="false"/>
    <row r="30114" customFormat="false" ht="15" hidden="false" customHeight="true" outlineLevel="0" collapsed="false"/>
    <row r="30115" customFormat="false" ht="15" hidden="false" customHeight="true" outlineLevel="0" collapsed="false"/>
    <row r="30116" customFormat="false" ht="15" hidden="false" customHeight="true" outlineLevel="0" collapsed="false"/>
    <row r="30117" customFormat="false" ht="15" hidden="false" customHeight="true" outlineLevel="0" collapsed="false"/>
    <row r="30118" customFormat="false" ht="15" hidden="false" customHeight="true" outlineLevel="0" collapsed="false"/>
    <row r="30119" customFormat="false" ht="15" hidden="false" customHeight="true" outlineLevel="0" collapsed="false"/>
    <row r="30120" customFormat="false" ht="15" hidden="false" customHeight="true" outlineLevel="0" collapsed="false"/>
    <row r="30121" customFormat="false" ht="15" hidden="false" customHeight="true" outlineLevel="0" collapsed="false"/>
    <row r="30122" customFormat="false" ht="15" hidden="false" customHeight="true" outlineLevel="0" collapsed="false"/>
    <row r="30123" customFormat="false" ht="15" hidden="false" customHeight="true" outlineLevel="0" collapsed="false"/>
    <row r="30124" customFormat="false" ht="15" hidden="false" customHeight="true" outlineLevel="0" collapsed="false"/>
    <row r="30125" customFormat="false" ht="15" hidden="false" customHeight="true" outlineLevel="0" collapsed="false"/>
    <row r="30126" customFormat="false" ht="15" hidden="false" customHeight="true" outlineLevel="0" collapsed="false"/>
    <row r="30127" customFormat="false" ht="15" hidden="false" customHeight="true" outlineLevel="0" collapsed="false"/>
    <row r="30128" customFormat="false" ht="15" hidden="false" customHeight="true" outlineLevel="0" collapsed="false"/>
    <row r="30129" customFormat="false" ht="15" hidden="false" customHeight="true" outlineLevel="0" collapsed="false"/>
    <row r="30130" customFormat="false" ht="15" hidden="false" customHeight="true" outlineLevel="0" collapsed="false"/>
    <row r="30131" customFormat="false" ht="15" hidden="false" customHeight="true" outlineLevel="0" collapsed="false"/>
    <row r="30132" customFormat="false" ht="15" hidden="false" customHeight="true" outlineLevel="0" collapsed="false"/>
    <row r="30133" customFormat="false" ht="15" hidden="false" customHeight="true" outlineLevel="0" collapsed="false"/>
    <row r="30134" customFormat="false" ht="15" hidden="false" customHeight="true" outlineLevel="0" collapsed="false"/>
    <row r="30135" customFormat="false" ht="15" hidden="false" customHeight="true" outlineLevel="0" collapsed="false"/>
    <row r="30136" customFormat="false" ht="15" hidden="false" customHeight="true" outlineLevel="0" collapsed="false"/>
    <row r="30137" customFormat="false" ht="15" hidden="false" customHeight="true" outlineLevel="0" collapsed="false"/>
    <row r="30138" customFormat="false" ht="15" hidden="false" customHeight="true" outlineLevel="0" collapsed="false"/>
    <row r="30139" customFormat="false" ht="15" hidden="false" customHeight="true" outlineLevel="0" collapsed="false"/>
    <row r="30140" customFormat="false" ht="15" hidden="false" customHeight="true" outlineLevel="0" collapsed="false"/>
    <row r="30141" customFormat="false" ht="15" hidden="false" customHeight="true" outlineLevel="0" collapsed="false"/>
    <row r="30142" customFormat="false" ht="15" hidden="false" customHeight="true" outlineLevel="0" collapsed="false"/>
    <row r="30143" customFormat="false" ht="15" hidden="false" customHeight="true" outlineLevel="0" collapsed="false"/>
    <row r="30144" customFormat="false" ht="15" hidden="false" customHeight="true" outlineLevel="0" collapsed="false"/>
    <row r="30145" customFormat="false" ht="15" hidden="false" customHeight="true" outlineLevel="0" collapsed="false"/>
    <row r="30146" customFormat="false" ht="15" hidden="false" customHeight="true" outlineLevel="0" collapsed="false"/>
    <row r="30147" customFormat="false" ht="15" hidden="false" customHeight="true" outlineLevel="0" collapsed="false"/>
    <row r="30148" customFormat="false" ht="15" hidden="false" customHeight="true" outlineLevel="0" collapsed="false"/>
    <row r="30149" customFormat="false" ht="15" hidden="false" customHeight="true" outlineLevel="0" collapsed="false"/>
    <row r="30150" customFormat="false" ht="15" hidden="false" customHeight="true" outlineLevel="0" collapsed="false"/>
    <row r="30151" customFormat="false" ht="15" hidden="false" customHeight="true" outlineLevel="0" collapsed="false"/>
    <row r="30152" customFormat="false" ht="15" hidden="false" customHeight="true" outlineLevel="0" collapsed="false"/>
    <row r="30153" customFormat="false" ht="15" hidden="false" customHeight="true" outlineLevel="0" collapsed="false"/>
    <row r="30154" customFormat="false" ht="15" hidden="false" customHeight="true" outlineLevel="0" collapsed="false"/>
    <row r="30155" customFormat="false" ht="15" hidden="false" customHeight="true" outlineLevel="0" collapsed="false"/>
    <row r="30156" customFormat="false" ht="15" hidden="false" customHeight="true" outlineLevel="0" collapsed="false"/>
    <row r="30157" customFormat="false" ht="15" hidden="false" customHeight="true" outlineLevel="0" collapsed="false"/>
    <row r="30158" customFormat="false" ht="15" hidden="false" customHeight="true" outlineLevel="0" collapsed="false"/>
    <row r="30159" customFormat="false" ht="15" hidden="false" customHeight="true" outlineLevel="0" collapsed="false"/>
    <row r="30160" customFormat="false" ht="15" hidden="false" customHeight="true" outlineLevel="0" collapsed="false"/>
    <row r="30161" customFormat="false" ht="15" hidden="false" customHeight="true" outlineLevel="0" collapsed="false"/>
    <row r="30162" customFormat="false" ht="15" hidden="false" customHeight="true" outlineLevel="0" collapsed="false"/>
    <row r="30163" customFormat="false" ht="15" hidden="false" customHeight="true" outlineLevel="0" collapsed="false"/>
    <row r="30164" customFormat="false" ht="15" hidden="false" customHeight="true" outlineLevel="0" collapsed="false"/>
    <row r="30165" customFormat="false" ht="15" hidden="false" customHeight="true" outlineLevel="0" collapsed="false"/>
    <row r="30166" customFormat="false" ht="15" hidden="false" customHeight="true" outlineLevel="0" collapsed="false"/>
    <row r="30167" customFormat="false" ht="15" hidden="false" customHeight="true" outlineLevel="0" collapsed="false"/>
    <row r="30168" customFormat="false" ht="15" hidden="false" customHeight="true" outlineLevel="0" collapsed="false"/>
    <row r="30169" customFormat="false" ht="15" hidden="false" customHeight="true" outlineLevel="0" collapsed="false"/>
    <row r="30170" customFormat="false" ht="15" hidden="false" customHeight="true" outlineLevel="0" collapsed="false"/>
    <row r="30171" customFormat="false" ht="15" hidden="false" customHeight="true" outlineLevel="0" collapsed="false"/>
    <row r="30172" customFormat="false" ht="15" hidden="false" customHeight="true" outlineLevel="0" collapsed="false"/>
    <row r="30173" customFormat="false" ht="15" hidden="false" customHeight="true" outlineLevel="0" collapsed="false"/>
    <row r="30174" customFormat="false" ht="15" hidden="false" customHeight="true" outlineLevel="0" collapsed="false"/>
    <row r="30175" customFormat="false" ht="15" hidden="false" customHeight="true" outlineLevel="0" collapsed="false"/>
    <row r="30176" customFormat="false" ht="15" hidden="false" customHeight="true" outlineLevel="0" collapsed="false"/>
    <row r="30177" customFormat="false" ht="15" hidden="false" customHeight="true" outlineLevel="0" collapsed="false"/>
    <row r="30178" customFormat="false" ht="15" hidden="false" customHeight="true" outlineLevel="0" collapsed="false"/>
    <row r="30179" customFormat="false" ht="15" hidden="false" customHeight="true" outlineLevel="0" collapsed="false"/>
    <row r="30180" customFormat="false" ht="15" hidden="false" customHeight="true" outlineLevel="0" collapsed="false"/>
    <row r="30181" customFormat="false" ht="15" hidden="false" customHeight="true" outlineLevel="0" collapsed="false"/>
    <row r="30182" customFormat="false" ht="15" hidden="false" customHeight="true" outlineLevel="0" collapsed="false"/>
    <row r="30183" customFormat="false" ht="15" hidden="false" customHeight="true" outlineLevel="0" collapsed="false"/>
    <row r="30184" customFormat="false" ht="15" hidden="false" customHeight="true" outlineLevel="0" collapsed="false"/>
    <row r="30185" customFormat="false" ht="15" hidden="false" customHeight="true" outlineLevel="0" collapsed="false"/>
    <row r="30186" customFormat="false" ht="15" hidden="false" customHeight="true" outlineLevel="0" collapsed="false"/>
    <row r="30187" customFormat="false" ht="15" hidden="false" customHeight="true" outlineLevel="0" collapsed="false"/>
    <row r="30188" customFormat="false" ht="15" hidden="false" customHeight="true" outlineLevel="0" collapsed="false"/>
    <row r="30189" customFormat="false" ht="15" hidden="false" customHeight="true" outlineLevel="0" collapsed="false"/>
    <row r="30190" customFormat="false" ht="15" hidden="false" customHeight="true" outlineLevel="0" collapsed="false"/>
    <row r="30191" customFormat="false" ht="15" hidden="false" customHeight="true" outlineLevel="0" collapsed="false"/>
    <row r="30192" customFormat="false" ht="15" hidden="false" customHeight="true" outlineLevel="0" collapsed="false"/>
    <row r="30193" customFormat="false" ht="15" hidden="false" customHeight="true" outlineLevel="0" collapsed="false"/>
    <row r="30194" customFormat="false" ht="15" hidden="false" customHeight="true" outlineLevel="0" collapsed="false"/>
    <row r="30195" customFormat="false" ht="15" hidden="false" customHeight="true" outlineLevel="0" collapsed="false"/>
    <row r="30196" customFormat="false" ht="15" hidden="false" customHeight="true" outlineLevel="0" collapsed="false"/>
    <row r="30197" customFormat="false" ht="15" hidden="false" customHeight="true" outlineLevel="0" collapsed="false"/>
    <row r="30198" customFormat="false" ht="15" hidden="false" customHeight="true" outlineLevel="0" collapsed="false"/>
    <row r="30199" customFormat="false" ht="15" hidden="false" customHeight="true" outlineLevel="0" collapsed="false"/>
    <row r="30200" customFormat="false" ht="15" hidden="false" customHeight="true" outlineLevel="0" collapsed="false"/>
    <row r="30201" customFormat="false" ht="15" hidden="false" customHeight="true" outlineLevel="0" collapsed="false"/>
    <row r="30202" customFormat="false" ht="15" hidden="false" customHeight="true" outlineLevel="0" collapsed="false"/>
    <row r="30203" customFormat="false" ht="15" hidden="false" customHeight="true" outlineLevel="0" collapsed="false"/>
    <row r="30204" customFormat="false" ht="15" hidden="false" customHeight="true" outlineLevel="0" collapsed="false"/>
    <row r="30205" customFormat="false" ht="15" hidden="false" customHeight="true" outlineLevel="0" collapsed="false"/>
    <row r="30206" customFormat="false" ht="15" hidden="false" customHeight="true" outlineLevel="0" collapsed="false"/>
    <row r="30207" customFormat="false" ht="15" hidden="false" customHeight="true" outlineLevel="0" collapsed="false"/>
    <row r="30208" customFormat="false" ht="15" hidden="false" customHeight="true" outlineLevel="0" collapsed="false"/>
    <row r="30209" customFormat="false" ht="15" hidden="false" customHeight="true" outlineLevel="0" collapsed="false"/>
    <row r="30210" customFormat="false" ht="15" hidden="false" customHeight="true" outlineLevel="0" collapsed="false"/>
    <row r="30211" customFormat="false" ht="15" hidden="false" customHeight="true" outlineLevel="0" collapsed="false"/>
    <row r="30212" customFormat="false" ht="15" hidden="false" customHeight="true" outlineLevel="0" collapsed="false"/>
    <row r="30213" customFormat="false" ht="15" hidden="false" customHeight="true" outlineLevel="0" collapsed="false"/>
    <row r="30214" customFormat="false" ht="15" hidden="false" customHeight="true" outlineLevel="0" collapsed="false"/>
    <row r="30215" customFormat="false" ht="15" hidden="false" customHeight="true" outlineLevel="0" collapsed="false"/>
    <row r="30216" customFormat="false" ht="15" hidden="false" customHeight="true" outlineLevel="0" collapsed="false"/>
    <row r="30217" customFormat="false" ht="15" hidden="false" customHeight="true" outlineLevel="0" collapsed="false"/>
    <row r="30218" customFormat="false" ht="15" hidden="false" customHeight="true" outlineLevel="0" collapsed="false"/>
    <row r="30219" customFormat="false" ht="15" hidden="false" customHeight="true" outlineLevel="0" collapsed="false"/>
    <row r="30220" customFormat="false" ht="15" hidden="false" customHeight="true" outlineLevel="0" collapsed="false"/>
    <row r="30221" customFormat="false" ht="15" hidden="false" customHeight="true" outlineLevel="0" collapsed="false"/>
    <row r="30222" customFormat="false" ht="15" hidden="false" customHeight="true" outlineLevel="0" collapsed="false"/>
    <row r="30223" customFormat="false" ht="15" hidden="false" customHeight="true" outlineLevel="0" collapsed="false"/>
    <row r="30224" customFormat="false" ht="15" hidden="false" customHeight="true" outlineLevel="0" collapsed="false"/>
    <row r="30225" customFormat="false" ht="15" hidden="false" customHeight="true" outlineLevel="0" collapsed="false"/>
    <row r="30226" customFormat="false" ht="15" hidden="false" customHeight="true" outlineLevel="0" collapsed="false"/>
    <row r="30227" customFormat="false" ht="15" hidden="false" customHeight="true" outlineLevel="0" collapsed="false"/>
    <row r="30228" customFormat="false" ht="15" hidden="false" customHeight="true" outlineLevel="0" collapsed="false"/>
    <row r="30229" customFormat="false" ht="15" hidden="false" customHeight="true" outlineLevel="0" collapsed="false"/>
    <row r="30230" customFormat="false" ht="15" hidden="false" customHeight="true" outlineLevel="0" collapsed="false"/>
    <row r="30231" customFormat="false" ht="15" hidden="false" customHeight="true" outlineLevel="0" collapsed="false"/>
    <row r="30232" customFormat="false" ht="15" hidden="false" customHeight="true" outlineLevel="0" collapsed="false"/>
    <row r="30233" customFormat="false" ht="15" hidden="false" customHeight="true" outlineLevel="0" collapsed="false"/>
    <row r="30234" customFormat="false" ht="15" hidden="false" customHeight="true" outlineLevel="0" collapsed="false"/>
    <row r="30235" customFormat="false" ht="15" hidden="false" customHeight="true" outlineLevel="0" collapsed="false"/>
    <row r="30236" customFormat="false" ht="15" hidden="false" customHeight="true" outlineLevel="0" collapsed="false"/>
    <row r="30237" customFormat="false" ht="15" hidden="false" customHeight="true" outlineLevel="0" collapsed="false"/>
    <row r="30238" customFormat="false" ht="15" hidden="false" customHeight="true" outlineLevel="0" collapsed="false"/>
    <row r="30239" customFormat="false" ht="15" hidden="false" customHeight="true" outlineLevel="0" collapsed="false"/>
    <row r="30240" customFormat="false" ht="15" hidden="false" customHeight="true" outlineLevel="0" collapsed="false"/>
    <row r="30241" customFormat="false" ht="15" hidden="false" customHeight="true" outlineLevel="0" collapsed="false"/>
    <row r="30242" customFormat="false" ht="15" hidden="false" customHeight="true" outlineLevel="0" collapsed="false"/>
    <row r="30243" customFormat="false" ht="15" hidden="false" customHeight="true" outlineLevel="0" collapsed="false"/>
    <row r="30244" customFormat="false" ht="15" hidden="false" customHeight="true" outlineLevel="0" collapsed="false"/>
    <row r="30245" customFormat="false" ht="15" hidden="false" customHeight="true" outlineLevel="0" collapsed="false"/>
    <row r="30246" customFormat="false" ht="15" hidden="false" customHeight="true" outlineLevel="0" collapsed="false"/>
    <row r="30247" customFormat="false" ht="15" hidden="false" customHeight="true" outlineLevel="0" collapsed="false"/>
    <row r="30248" customFormat="false" ht="15" hidden="false" customHeight="true" outlineLevel="0" collapsed="false"/>
    <row r="30249" customFormat="false" ht="15" hidden="false" customHeight="true" outlineLevel="0" collapsed="false"/>
    <row r="30250" customFormat="false" ht="15" hidden="false" customHeight="true" outlineLevel="0" collapsed="false"/>
    <row r="30251" customFormat="false" ht="15" hidden="false" customHeight="true" outlineLevel="0" collapsed="false"/>
    <row r="30252" customFormat="false" ht="15" hidden="false" customHeight="true" outlineLevel="0" collapsed="false"/>
    <row r="30253" customFormat="false" ht="15" hidden="false" customHeight="true" outlineLevel="0" collapsed="false"/>
    <row r="30254" customFormat="false" ht="15" hidden="false" customHeight="true" outlineLevel="0" collapsed="false"/>
    <row r="30255" customFormat="false" ht="15" hidden="false" customHeight="true" outlineLevel="0" collapsed="false"/>
    <row r="30256" customFormat="false" ht="15" hidden="false" customHeight="true" outlineLevel="0" collapsed="false"/>
    <row r="30257" customFormat="false" ht="15" hidden="false" customHeight="true" outlineLevel="0" collapsed="false"/>
    <row r="30258" customFormat="false" ht="15" hidden="false" customHeight="true" outlineLevel="0" collapsed="false"/>
    <row r="30259" customFormat="false" ht="15" hidden="false" customHeight="true" outlineLevel="0" collapsed="false"/>
    <row r="30260" customFormat="false" ht="15" hidden="false" customHeight="true" outlineLevel="0" collapsed="false"/>
    <row r="30261" customFormat="false" ht="15" hidden="false" customHeight="true" outlineLevel="0" collapsed="false"/>
    <row r="30262" customFormat="false" ht="15" hidden="false" customHeight="true" outlineLevel="0" collapsed="false"/>
    <row r="30263" customFormat="false" ht="15" hidden="false" customHeight="true" outlineLevel="0" collapsed="false"/>
    <row r="30264" customFormat="false" ht="15" hidden="false" customHeight="true" outlineLevel="0" collapsed="false"/>
    <row r="30265" customFormat="false" ht="15" hidden="false" customHeight="true" outlineLevel="0" collapsed="false"/>
    <row r="30266" customFormat="false" ht="15" hidden="false" customHeight="true" outlineLevel="0" collapsed="false"/>
    <row r="30267" customFormat="false" ht="15" hidden="false" customHeight="true" outlineLevel="0" collapsed="false"/>
    <row r="30268" customFormat="false" ht="15" hidden="false" customHeight="true" outlineLevel="0" collapsed="false"/>
    <row r="30269" customFormat="false" ht="15" hidden="false" customHeight="true" outlineLevel="0" collapsed="false"/>
    <row r="30270" customFormat="false" ht="15" hidden="false" customHeight="true" outlineLevel="0" collapsed="false"/>
    <row r="30271" customFormat="false" ht="15" hidden="false" customHeight="true" outlineLevel="0" collapsed="false"/>
    <row r="30272" customFormat="false" ht="15" hidden="false" customHeight="true" outlineLevel="0" collapsed="false"/>
    <row r="30273" customFormat="false" ht="15" hidden="false" customHeight="true" outlineLevel="0" collapsed="false"/>
    <row r="30274" customFormat="false" ht="15" hidden="false" customHeight="true" outlineLevel="0" collapsed="false"/>
    <row r="30275" customFormat="false" ht="15" hidden="false" customHeight="true" outlineLevel="0" collapsed="false"/>
    <row r="30276" customFormat="false" ht="15" hidden="false" customHeight="true" outlineLevel="0" collapsed="false"/>
    <row r="30277" customFormat="false" ht="15" hidden="false" customHeight="true" outlineLevel="0" collapsed="false"/>
    <row r="30278" customFormat="false" ht="15" hidden="false" customHeight="true" outlineLevel="0" collapsed="false"/>
    <row r="30279" customFormat="false" ht="15" hidden="false" customHeight="true" outlineLevel="0" collapsed="false"/>
    <row r="30280" customFormat="false" ht="15" hidden="false" customHeight="true" outlineLevel="0" collapsed="false"/>
    <row r="30281" customFormat="false" ht="15" hidden="false" customHeight="true" outlineLevel="0" collapsed="false"/>
    <row r="30282" customFormat="false" ht="15" hidden="false" customHeight="true" outlineLevel="0" collapsed="false"/>
    <row r="30283" customFormat="false" ht="15" hidden="false" customHeight="true" outlineLevel="0" collapsed="false"/>
    <row r="30284" customFormat="false" ht="15" hidden="false" customHeight="true" outlineLevel="0" collapsed="false"/>
    <row r="30285" customFormat="false" ht="15" hidden="false" customHeight="true" outlineLevel="0" collapsed="false"/>
    <row r="30286" customFormat="false" ht="15" hidden="false" customHeight="true" outlineLevel="0" collapsed="false"/>
    <row r="30287" customFormat="false" ht="15" hidden="false" customHeight="true" outlineLevel="0" collapsed="false"/>
    <row r="30288" customFormat="false" ht="15" hidden="false" customHeight="true" outlineLevel="0" collapsed="false"/>
    <row r="30289" customFormat="false" ht="15" hidden="false" customHeight="true" outlineLevel="0" collapsed="false"/>
    <row r="30290" customFormat="false" ht="15" hidden="false" customHeight="true" outlineLevel="0" collapsed="false"/>
    <row r="30291" customFormat="false" ht="15" hidden="false" customHeight="true" outlineLevel="0" collapsed="false"/>
    <row r="30292" customFormat="false" ht="15" hidden="false" customHeight="true" outlineLevel="0" collapsed="false"/>
    <row r="30293" customFormat="false" ht="15" hidden="false" customHeight="true" outlineLevel="0" collapsed="false"/>
    <row r="30294" customFormat="false" ht="15" hidden="false" customHeight="true" outlineLevel="0" collapsed="false"/>
    <row r="30295" customFormat="false" ht="15" hidden="false" customHeight="true" outlineLevel="0" collapsed="false"/>
    <row r="30296" customFormat="false" ht="15" hidden="false" customHeight="true" outlineLevel="0" collapsed="false"/>
    <row r="30297" customFormat="false" ht="15" hidden="false" customHeight="true" outlineLevel="0" collapsed="false"/>
    <row r="30298" customFormat="false" ht="15" hidden="false" customHeight="true" outlineLevel="0" collapsed="false"/>
    <row r="30299" customFormat="false" ht="15" hidden="false" customHeight="true" outlineLevel="0" collapsed="false"/>
    <row r="30300" customFormat="false" ht="15" hidden="false" customHeight="true" outlineLevel="0" collapsed="false"/>
    <row r="30301" customFormat="false" ht="15" hidden="false" customHeight="true" outlineLevel="0" collapsed="false"/>
    <row r="30302" customFormat="false" ht="15" hidden="false" customHeight="true" outlineLevel="0" collapsed="false"/>
    <row r="30303" customFormat="false" ht="15" hidden="false" customHeight="true" outlineLevel="0" collapsed="false"/>
    <row r="30304" customFormat="false" ht="15" hidden="false" customHeight="true" outlineLevel="0" collapsed="false"/>
    <row r="30305" customFormat="false" ht="15" hidden="false" customHeight="true" outlineLevel="0" collapsed="false"/>
    <row r="30306" customFormat="false" ht="15" hidden="false" customHeight="true" outlineLevel="0" collapsed="false"/>
    <row r="30307" customFormat="false" ht="15" hidden="false" customHeight="true" outlineLevel="0" collapsed="false"/>
    <row r="30308" customFormat="false" ht="15" hidden="false" customHeight="true" outlineLevel="0" collapsed="false"/>
    <row r="30309" customFormat="false" ht="15" hidden="false" customHeight="true" outlineLevel="0" collapsed="false"/>
    <row r="30310" customFormat="false" ht="15" hidden="false" customHeight="true" outlineLevel="0" collapsed="false"/>
    <row r="30311" customFormat="false" ht="15" hidden="false" customHeight="true" outlineLevel="0" collapsed="false"/>
    <row r="30312" customFormat="false" ht="15" hidden="false" customHeight="true" outlineLevel="0" collapsed="false"/>
    <row r="30313" customFormat="false" ht="15" hidden="false" customHeight="true" outlineLevel="0" collapsed="false"/>
    <row r="30314" customFormat="false" ht="15" hidden="false" customHeight="true" outlineLevel="0" collapsed="false"/>
    <row r="30315" customFormat="false" ht="15" hidden="false" customHeight="true" outlineLevel="0" collapsed="false"/>
    <row r="30316" customFormat="false" ht="15" hidden="false" customHeight="true" outlineLevel="0" collapsed="false"/>
    <row r="30317" customFormat="false" ht="15" hidden="false" customHeight="true" outlineLevel="0" collapsed="false"/>
    <row r="30318" customFormat="false" ht="15" hidden="false" customHeight="true" outlineLevel="0" collapsed="false"/>
    <row r="30319" customFormat="false" ht="15" hidden="false" customHeight="true" outlineLevel="0" collapsed="false"/>
    <row r="30320" customFormat="false" ht="15" hidden="false" customHeight="true" outlineLevel="0" collapsed="false"/>
    <row r="30321" customFormat="false" ht="15" hidden="false" customHeight="true" outlineLevel="0" collapsed="false"/>
    <row r="30322" customFormat="false" ht="15" hidden="false" customHeight="true" outlineLevel="0" collapsed="false"/>
    <row r="30323" customFormat="false" ht="15" hidden="false" customHeight="true" outlineLevel="0" collapsed="false"/>
    <row r="30324" customFormat="false" ht="15" hidden="false" customHeight="true" outlineLevel="0" collapsed="false"/>
    <row r="30325" customFormat="false" ht="15" hidden="false" customHeight="true" outlineLevel="0" collapsed="false"/>
    <row r="30326" customFormat="false" ht="15" hidden="false" customHeight="true" outlineLevel="0" collapsed="false"/>
    <row r="30327" customFormat="false" ht="15" hidden="false" customHeight="true" outlineLevel="0" collapsed="false"/>
    <row r="30328" customFormat="false" ht="15" hidden="false" customHeight="true" outlineLevel="0" collapsed="false"/>
    <row r="30329" customFormat="false" ht="15" hidden="false" customHeight="true" outlineLevel="0" collapsed="false"/>
    <row r="30330" customFormat="false" ht="15" hidden="false" customHeight="true" outlineLevel="0" collapsed="false"/>
    <row r="30331" customFormat="false" ht="15" hidden="false" customHeight="true" outlineLevel="0" collapsed="false"/>
    <row r="30332" customFormat="false" ht="15" hidden="false" customHeight="true" outlineLevel="0" collapsed="false"/>
    <row r="30333" customFormat="false" ht="15" hidden="false" customHeight="true" outlineLevel="0" collapsed="false"/>
    <row r="30334" customFormat="false" ht="15" hidden="false" customHeight="true" outlineLevel="0" collapsed="false"/>
    <row r="30335" customFormat="false" ht="15" hidden="false" customHeight="true" outlineLevel="0" collapsed="false"/>
    <row r="30336" customFormat="false" ht="15" hidden="false" customHeight="true" outlineLevel="0" collapsed="false"/>
    <row r="30337" customFormat="false" ht="15" hidden="false" customHeight="true" outlineLevel="0" collapsed="false"/>
    <row r="30338" customFormat="false" ht="15" hidden="false" customHeight="true" outlineLevel="0" collapsed="false"/>
    <row r="30339" customFormat="false" ht="15" hidden="false" customHeight="true" outlineLevel="0" collapsed="false"/>
    <row r="30340" customFormat="false" ht="15" hidden="false" customHeight="true" outlineLevel="0" collapsed="false"/>
    <row r="30341" customFormat="false" ht="15" hidden="false" customHeight="true" outlineLevel="0" collapsed="false"/>
    <row r="30342" customFormat="false" ht="15" hidden="false" customHeight="true" outlineLevel="0" collapsed="false"/>
    <row r="30343" customFormat="false" ht="15" hidden="false" customHeight="true" outlineLevel="0" collapsed="false"/>
    <row r="30344" customFormat="false" ht="15" hidden="false" customHeight="true" outlineLevel="0" collapsed="false"/>
    <row r="30345" customFormat="false" ht="15" hidden="false" customHeight="true" outlineLevel="0" collapsed="false"/>
    <row r="30346" customFormat="false" ht="15" hidden="false" customHeight="true" outlineLevel="0" collapsed="false"/>
    <row r="30347" customFormat="false" ht="15" hidden="false" customHeight="true" outlineLevel="0" collapsed="false"/>
    <row r="30348" customFormat="false" ht="15" hidden="false" customHeight="true" outlineLevel="0" collapsed="false"/>
    <row r="30349" customFormat="false" ht="15" hidden="false" customHeight="true" outlineLevel="0" collapsed="false"/>
    <row r="30350" customFormat="false" ht="15" hidden="false" customHeight="true" outlineLevel="0" collapsed="false"/>
    <row r="30351" customFormat="false" ht="15" hidden="false" customHeight="true" outlineLevel="0" collapsed="false"/>
    <row r="30352" customFormat="false" ht="15" hidden="false" customHeight="true" outlineLevel="0" collapsed="false"/>
    <row r="30353" customFormat="false" ht="15" hidden="false" customHeight="true" outlineLevel="0" collapsed="false"/>
    <row r="30354" customFormat="false" ht="15" hidden="false" customHeight="true" outlineLevel="0" collapsed="false"/>
    <row r="30355" customFormat="false" ht="15" hidden="false" customHeight="true" outlineLevel="0" collapsed="false"/>
    <row r="30356" customFormat="false" ht="15" hidden="false" customHeight="true" outlineLevel="0" collapsed="false"/>
    <row r="30357" customFormat="false" ht="15" hidden="false" customHeight="true" outlineLevel="0" collapsed="false"/>
    <row r="30358" customFormat="false" ht="15" hidden="false" customHeight="true" outlineLevel="0" collapsed="false"/>
    <row r="30359" customFormat="false" ht="15" hidden="false" customHeight="true" outlineLevel="0" collapsed="false"/>
    <row r="30360" customFormat="false" ht="15" hidden="false" customHeight="true" outlineLevel="0" collapsed="false"/>
    <row r="30361" customFormat="false" ht="15" hidden="false" customHeight="true" outlineLevel="0" collapsed="false"/>
    <row r="30362" customFormat="false" ht="15" hidden="false" customHeight="true" outlineLevel="0" collapsed="false"/>
    <row r="30363" customFormat="false" ht="15" hidden="false" customHeight="true" outlineLevel="0" collapsed="false"/>
    <row r="30364" customFormat="false" ht="15" hidden="false" customHeight="true" outlineLevel="0" collapsed="false"/>
    <row r="30365" customFormat="false" ht="15" hidden="false" customHeight="true" outlineLevel="0" collapsed="false"/>
    <row r="30366" customFormat="false" ht="15" hidden="false" customHeight="true" outlineLevel="0" collapsed="false"/>
    <row r="30367" customFormat="false" ht="15" hidden="false" customHeight="true" outlineLevel="0" collapsed="false"/>
    <row r="30368" customFormat="false" ht="15" hidden="false" customHeight="true" outlineLevel="0" collapsed="false"/>
    <row r="30369" customFormat="false" ht="15" hidden="false" customHeight="true" outlineLevel="0" collapsed="false"/>
    <row r="30370" customFormat="false" ht="15" hidden="false" customHeight="true" outlineLevel="0" collapsed="false"/>
    <row r="30371" customFormat="false" ht="15" hidden="false" customHeight="true" outlineLevel="0" collapsed="false"/>
    <row r="30372" customFormat="false" ht="15" hidden="false" customHeight="true" outlineLevel="0" collapsed="false"/>
    <row r="30373" customFormat="false" ht="15" hidden="false" customHeight="true" outlineLevel="0" collapsed="false"/>
    <row r="30374" customFormat="false" ht="15" hidden="false" customHeight="true" outlineLevel="0" collapsed="false"/>
    <row r="30375" customFormat="false" ht="15" hidden="false" customHeight="true" outlineLevel="0" collapsed="false"/>
    <row r="30376" customFormat="false" ht="15" hidden="false" customHeight="true" outlineLevel="0" collapsed="false"/>
    <row r="30377" customFormat="false" ht="15" hidden="false" customHeight="true" outlineLevel="0" collapsed="false"/>
    <row r="30378" customFormat="false" ht="15" hidden="false" customHeight="true" outlineLevel="0" collapsed="false"/>
    <row r="30379" customFormat="false" ht="15" hidden="false" customHeight="true" outlineLevel="0" collapsed="false"/>
    <row r="30380" customFormat="false" ht="15" hidden="false" customHeight="true" outlineLevel="0" collapsed="false"/>
    <row r="30381" customFormat="false" ht="15" hidden="false" customHeight="true" outlineLevel="0" collapsed="false"/>
    <row r="30382" customFormat="false" ht="15" hidden="false" customHeight="true" outlineLevel="0" collapsed="false"/>
    <row r="30383" customFormat="false" ht="15" hidden="false" customHeight="true" outlineLevel="0" collapsed="false"/>
    <row r="30384" customFormat="false" ht="15" hidden="false" customHeight="true" outlineLevel="0" collapsed="false"/>
    <row r="30385" customFormat="false" ht="15" hidden="false" customHeight="true" outlineLevel="0" collapsed="false"/>
    <row r="30386" customFormat="false" ht="15" hidden="false" customHeight="true" outlineLevel="0" collapsed="false"/>
    <row r="30387" customFormat="false" ht="15" hidden="false" customHeight="true" outlineLevel="0" collapsed="false"/>
    <row r="30388" customFormat="false" ht="15" hidden="false" customHeight="true" outlineLevel="0" collapsed="false"/>
    <row r="30389" customFormat="false" ht="15" hidden="false" customHeight="true" outlineLevel="0" collapsed="false"/>
    <row r="30390" customFormat="false" ht="15" hidden="false" customHeight="true" outlineLevel="0" collapsed="false"/>
    <row r="30391" customFormat="false" ht="15" hidden="false" customHeight="true" outlineLevel="0" collapsed="false"/>
    <row r="30392" customFormat="false" ht="15" hidden="false" customHeight="true" outlineLevel="0" collapsed="false"/>
    <row r="30393" customFormat="false" ht="15" hidden="false" customHeight="true" outlineLevel="0" collapsed="false"/>
    <row r="30394" customFormat="false" ht="15" hidden="false" customHeight="true" outlineLevel="0" collapsed="false"/>
    <row r="30395" customFormat="false" ht="15" hidden="false" customHeight="true" outlineLevel="0" collapsed="false"/>
    <row r="30396" customFormat="false" ht="15" hidden="false" customHeight="true" outlineLevel="0" collapsed="false"/>
    <row r="30397" customFormat="false" ht="15" hidden="false" customHeight="true" outlineLevel="0" collapsed="false"/>
    <row r="30398" customFormat="false" ht="15" hidden="false" customHeight="true" outlineLevel="0" collapsed="false"/>
    <row r="30399" customFormat="false" ht="15" hidden="false" customHeight="true" outlineLevel="0" collapsed="false"/>
    <row r="30400" customFormat="false" ht="15" hidden="false" customHeight="true" outlineLevel="0" collapsed="false"/>
    <row r="30401" customFormat="false" ht="15" hidden="false" customHeight="true" outlineLevel="0" collapsed="false"/>
    <row r="30402" customFormat="false" ht="15" hidden="false" customHeight="true" outlineLevel="0" collapsed="false"/>
    <row r="30403" customFormat="false" ht="15" hidden="false" customHeight="true" outlineLevel="0" collapsed="false"/>
    <row r="30404" customFormat="false" ht="15" hidden="false" customHeight="true" outlineLevel="0" collapsed="false"/>
    <row r="30405" customFormat="false" ht="15" hidden="false" customHeight="true" outlineLevel="0" collapsed="false"/>
    <row r="30406" customFormat="false" ht="15" hidden="false" customHeight="true" outlineLevel="0" collapsed="false"/>
    <row r="30407" customFormat="false" ht="15" hidden="false" customHeight="true" outlineLevel="0" collapsed="false"/>
    <row r="30408" customFormat="false" ht="15" hidden="false" customHeight="true" outlineLevel="0" collapsed="false"/>
    <row r="30409" customFormat="false" ht="15" hidden="false" customHeight="true" outlineLevel="0" collapsed="false"/>
    <row r="30410" customFormat="false" ht="15" hidden="false" customHeight="true" outlineLevel="0" collapsed="false"/>
    <row r="30411" customFormat="false" ht="15" hidden="false" customHeight="true" outlineLevel="0" collapsed="false"/>
    <row r="30412" customFormat="false" ht="15" hidden="false" customHeight="true" outlineLevel="0" collapsed="false"/>
    <row r="30413" customFormat="false" ht="15" hidden="false" customHeight="true" outlineLevel="0" collapsed="false"/>
    <row r="30414" customFormat="false" ht="15" hidden="false" customHeight="true" outlineLevel="0" collapsed="false"/>
    <row r="30415" customFormat="false" ht="15" hidden="false" customHeight="true" outlineLevel="0" collapsed="false"/>
    <row r="30416" customFormat="false" ht="15" hidden="false" customHeight="true" outlineLevel="0" collapsed="false"/>
    <row r="30417" customFormat="false" ht="15" hidden="false" customHeight="true" outlineLevel="0" collapsed="false"/>
    <row r="30418" customFormat="false" ht="15" hidden="false" customHeight="true" outlineLevel="0" collapsed="false"/>
    <row r="30419" customFormat="false" ht="15" hidden="false" customHeight="true" outlineLevel="0" collapsed="false"/>
    <row r="30420" customFormat="false" ht="15" hidden="false" customHeight="true" outlineLevel="0" collapsed="false"/>
    <row r="30421" customFormat="false" ht="15" hidden="false" customHeight="true" outlineLevel="0" collapsed="false"/>
    <row r="30422" customFormat="false" ht="15" hidden="false" customHeight="true" outlineLevel="0" collapsed="false"/>
    <row r="30423" customFormat="false" ht="15" hidden="false" customHeight="true" outlineLevel="0" collapsed="false"/>
    <row r="30424" customFormat="false" ht="15" hidden="false" customHeight="true" outlineLevel="0" collapsed="false"/>
    <row r="30425" customFormat="false" ht="15" hidden="false" customHeight="true" outlineLevel="0" collapsed="false"/>
    <row r="30426" customFormat="false" ht="15" hidden="false" customHeight="true" outlineLevel="0" collapsed="false"/>
    <row r="30427" customFormat="false" ht="15" hidden="false" customHeight="true" outlineLevel="0" collapsed="false"/>
    <row r="30428" customFormat="false" ht="15" hidden="false" customHeight="true" outlineLevel="0" collapsed="false"/>
    <row r="30429" customFormat="false" ht="15" hidden="false" customHeight="true" outlineLevel="0" collapsed="false"/>
    <row r="30430" customFormat="false" ht="15" hidden="false" customHeight="true" outlineLevel="0" collapsed="false"/>
    <row r="30431" customFormat="false" ht="15" hidden="false" customHeight="true" outlineLevel="0" collapsed="false"/>
    <row r="30432" customFormat="false" ht="15" hidden="false" customHeight="true" outlineLevel="0" collapsed="false"/>
    <row r="30433" customFormat="false" ht="15" hidden="false" customHeight="true" outlineLevel="0" collapsed="false"/>
    <row r="30434" customFormat="false" ht="15" hidden="false" customHeight="true" outlineLevel="0" collapsed="false"/>
    <row r="30435" customFormat="false" ht="15" hidden="false" customHeight="true" outlineLevel="0" collapsed="false"/>
    <row r="30436" customFormat="false" ht="15" hidden="false" customHeight="true" outlineLevel="0" collapsed="false"/>
    <row r="30437" customFormat="false" ht="15" hidden="false" customHeight="true" outlineLevel="0" collapsed="false"/>
    <row r="30438" customFormat="false" ht="15" hidden="false" customHeight="true" outlineLevel="0" collapsed="false"/>
    <row r="30439" customFormat="false" ht="15" hidden="false" customHeight="true" outlineLevel="0" collapsed="false"/>
    <row r="30440" customFormat="false" ht="15" hidden="false" customHeight="true" outlineLevel="0" collapsed="false"/>
    <row r="30441" customFormat="false" ht="15" hidden="false" customHeight="true" outlineLevel="0" collapsed="false"/>
    <row r="30442" customFormat="false" ht="15" hidden="false" customHeight="true" outlineLevel="0" collapsed="false"/>
    <row r="30443" customFormat="false" ht="15" hidden="false" customHeight="true" outlineLevel="0" collapsed="false"/>
    <row r="30444" customFormat="false" ht="15" hidden="false" customHeight="true" outlineLevel="0" collapsed="false"/>
    <row r="30445" customFormat="false" ht="15" hidden="false" customHeight="true" outlineLevel="0" collapsed="false"/>
    <row r="30446" customFormat="false" ht="15" hidden="false" customHeight="true" outlineLevel="0" collapsed="false"/>
    <row r="30447" customFormat="false" ht="15" hidden="false" customHeight="true" outlineLevel="0" collapsed="false"/>
    <row r="30448" customFormat="false" ht="15" hidden="false" customHeight="true" outlineLevel="0" collapsed="false"/>
    <row r="30449" customFormat="false" ht="15" hidden="false" customHeight="true" outlineLevel="0" collapsed="false"/>
    <row r="30450" customFormat="false" ht="15" hidden="false" customHeight="true" outlineLevel="0" collapsed="false"/>
    <row r="30451" customFormat="false" ht="15" hidden="false" customHeight="true" outlineLevel="0" collapsed="false"/>
    <row r="30452" customFormat="false" ht="15" hidden="false" customHeight="true" outlineLevel="0" collapsed="false"/>
    <row r="30453" customFormat="false" ht="15" hidden="false" customHeight="true" outlineLevel="0" collapsed="false"/>
    <row r="30454" customFormat="false" ht="15" hidden="false" customHeight="true" outlineLevel="0" collapsed="false"/>
    <row r="30455" customFormat="false" ht="15" hidden="false" customHeight="true" outlineLevel="0" collapsed="false"/>
    <row r="30456" customFormat="false" ht="15" hidden="false" customHeight="true" outlineLevel="0" collapsed="false"/>
    <row r="30457" customFormat="false" ht="15" hidden="false" customHeight="true" outlineLevel="0" collapsed="false"/>
    <row r="30458" customFormat="false" ht="15" hidden="false" customHeight="true" outlineLevel="0" collapsed="false"/>
    <row r="30459" customFormat="false" ht="15" hidden="false" customHeight="true" outlineLevel="0" collapsed="false"/>
    <row r="30460" customFormat="false" ht="15" hidden="false" customHeight="true" outlineLevel="0" collapsed="false"/>
    <row r="30461" customFormat="false" ht="15" hidden="false" customHeight="true" outlineLevel="0" collapsed="false"/>
    <row r="30462" customFormat="false" ht="15" hidden="false" customHeight="true" outlineLevel="0" collapsed="false"/>
    <row r="30463" customFormat="false" ht="15" hidden="false" customHeight="true" outlineLevel="0" collapsed="false"/>
    <row r="30464" customFormat="false" ht="15" hidden="false" customHeight="true" outlineLevel="0" collapsed="false"/>
    <row r="30465" customFormat="false" ht="15" hidden="false" customHeight="true" outlineLevel="0" collapsed="false"/>
    <row r="30466" customFormat="false" ht="15" hidden="false" customHeight="true" outlineLevel="0" collapsed="false"/>
    <row r="30467" customFormat="false" ht="15" hidden="false" customHeight="true" outlineLevel="0" collapsed="false"/>
    <row r="30468" customFormat="false" ht="15" hidden="false" customHeight="true" outlineLevel="0" collapsed="false"/>
    <row r="30469" customFormat="false" ht="15" hidden="false" customHeight="true" outlineLevel="0" collapsed="false"/>
    <row r="30470" customFormat="false" ht="15" hidden="false" customHeight="true" outlineLevel="0" collapsed="false"/>
    <row r="30471" customFormat="false" ht="15" hidden="false" customHeight="true" outlineLevel="0" collapsed="false"/>
    <row r="30472" customFormat="false" ht="15" hidden="false" customHeight="true" outlineLevel="0" collapsed="false"/>
    <row r="30473" customFormat="false" ht="15" hidden="false" customHeight="true" outlineLevel="0" collapsed="false"/>
    <row r="30474" customFormat="false" ht="15" hidden="false" customHeight="true" outlineLevel="0" collapsed="false"/>
    <row r="30475" customFormat="false" ht="15" hidden="false" customHeight="true" outlineLevel="0" collapsed="false"/>
    <row r="30476" customFormat="false" ht="15" hidden="false" customHeight="true" outlineLevel="0" collapsed="false"/>
    <row r="30477" customFormat="false" ht="15" hidden="false" customHeight="true" outlineLevel="0" collapsed="false"/>
    <row r="30478" customFormat="false" ht="15" hidden="false" customHeight="true" outlineLevel="0" collapsed="false"/>
    <row r="30479" customFormat="false" ht="15" hidden="false" customHeight="true" outlineLevel="0" collapsed="false"/>
    <row r="30480" customFormat="false" ht="15" hidden="false" customHeight="true" outlineLevel="0" collapsed="false"/>
    <row r="30481" customFormat="false" ht="15" hidden="false" customHeight="true" outlineLevel="0" collapsed="false"/>
    <row r="30482" customFormat="false" ht="15" hidden="false" customHeight="true" outlineLevel="0" collapsed="false"/>
    <row r="30483" customFormat="false" ht="15" hidden="false" customHeight="true" outlineLevel="0" collapsed="false"/>
    <row r="30484" customFormat="false" ht="15" hidden="false" customHeight="true" outlineLevel="0" collapsed="false"/>
    <row r="30485" customFormat="false" ht="15" hidden="false" customHeight="true" outlineLevel="0" collapsed="false"/>
    <row r="30486" customFormat="false" ht="15" hidden="false" customHeight="true" outlineLevel="0" collapsed="false"/>
    <row r="30487" customFormat="false" ht="15" hidden="false" customHeight="true" outlineLevel="0" collapsed="false"/>
    <row r="30488" customFormat="false" ht="15" hidden="false" customHeight="true" outlineLevel="0" collapsed="false"/>
    <row r="30489" customFormat="false" ht="15" hidden="false" customHeight="true" outlineLevel="0" collapsed="false"/>
    <row r="30490" customFormat="false" ht="15" hidden="false" customHeight="true" outlineLevel="0" collapsed="false"/>
    <row r="30491" customFormat="false" ht="15" hidden="false" customHeight="true" outlineLevel="0" collapsed="false"/>
    <row r="30492" customFormat="false" ht="15" hidden="false" customHeight="true" outlineLevel="0" collapsed="false"/>
    <row r="30493" customFormat="false" ht="15" hidden="false" customHeight="true" outlineLevel="0" collapsed="false"/>
    <row r="30494" customFormat="false" ht="15" hidden="false" customHeight="true" outlineLevel="0" collapsed="false"/>
    <row r="30495" customFormat="false" ht="15" hidden="false" customHeight="true" outlineLevel="0" collapsed="false"/>
    <row r="30496" customFormat="false" ht="15" hidden="false" customHeight="true" outlineLevel="0" collapsed="false"/>
    <row r="30497" customFormat="false" ht="15" hidden="false" customHeight="true" outlineLevel="0" collapsed="false"/>
    <row r="30498" customFormat="false" ht="15" hidden="false" customHeight="true" outlineLevel="0" collapsed="false"/>
    <row r="30499" customFormat="false" ht="15" hidden="false" customHeight="true" outlineLevel="0" collapsed="false"/>
    <row r="30500" customFormat="false" ht="15" hidden="false" customHeight="true" outlineLevel="0" collapsed="false"/>
    <row r="30501" customFormat="false" ht="15" hidden="false" customHeight="true" outlineLevel="0" collapsed="false"/>
    <row r="30502" customFormat="false" ht="15" hidden="false" customHeight="true" outlineLevel="0" collapsed="false"/>
    <row r="30503" customFormat="false" ht="15" hidden="false" customHeight="true" outlineLevel="0" collapsed="false"/>
    <row r="30504" customFormat="false" ht="15" hidden="false" customHeight="true" outlineLevel="0" collapsed="false"/>
    <row r="30505" customFormat="false" ht="15" hidden="false" customHeight="true" outlineLevel="0" collapsed="false"/>
    <row r="30506" customFormat="false" ht="15" hidden="false" customHeight="true" outlineLevel="0" collapsed="false"/>
    <row r="30507" customFormat="false" ht="15" hidden="false" customHeight="true" outlineLevel="0" collapsed="false"/>
    <row r="30508" customFormat="false" ht="15" hidden="false" customHeight="true" outlineLevel="0" collapsed="false"/>
    <row r="30509" customFormat="false" ht="15" hidden="false" customHeight="true" outlineLevel="0" collapsed="false"/>
    <row r="30510" customFormat="false" ht="15" hidden="false" customHeight="true" outlineLevel="0" collapsed="false"/>
    <row r="30511" customFormat="false" ht="15" hidden="false" customHeight="true" outlineLevel="0" collapsed="false"/>
    <row r="30512" customFormat="false" ht="15" hidden="false" customHeight="true" outlineLevel="0" collapsed="false"/>
    <row r="30513" customFormat="false" ht="15" hidden="false" customHeight="true" outlineLevel="0" collapsed="false"/>
    <row r="30514" customFormat="false" ht="15" hidden="false" customHeight="true" outlineLevel="0" collapsed="false"/>
    <row r="30515" customFormat="false" ht="15" hidden="false" customHeight="true" outlineLevel="0" collapsed="false"/>
    <row r="30516" customFormat="false" ht="15" hidden="false" customHeight="true" outlineLevel="0" collapsed="false"/>
    <row r="30517" customFormat="false" ht="15" hidden="false" customHeight="true" outlineLevel="0" collapsed="false"/>
    <row r="30518" customFormat="false" ht="15" hidden="false" customHeight="true" outlineLevel="0" collapsed="false"/>
    <row r="30519" customFormat="false" ht="15" hidden="false" customHeight="true" outlineLevel="0" collapsed="false"/>
    <row r="30520" customFormat="false" ht="15" hidden="false" customHeight="true" outlineLevel="0" collapsed="false"/>
    <row r="30521" customFormat="false" ht="15" hidden="false" customHeight="true" outlineLevel="0" collapsed="false"/>
    <row r="30522" customFormat="false" ht="15" hidden="false" customHeight="true" outlineLevel="0" collapsed="false"/>
    <row r="30523" customFormat="false" ht="15" hidden="false" customHeight="true" outlineLevel="0" collapsed="false"/>
    <row r="30524" customFormat="false" ht="15" hidden="false" customHeight="true" outlineLevel="0" collapsed="false"/>
    <row r="30525" customFormat="false" ht="15" hidden="false" customHeight="true" outlineLevel="0" collapsed="false"/>
    <row r="30526" customFormat="false" ht="15" hidden="false" customHeight="true" outlineLevel="0" collapsed="false"/>
    <row r="30527" customFormat="false" ht="15" hidden="false" customHeight="true" outlineLevel="0" collapsed="false"/>
    <row r="30528" customFormat="false" ht="15" hidden="false" customHeight="true" outlineLevel="0" collapsed="false"/>
    <row r="30529" customFormat="false" ht="15" hidden="false" customHeight="true" outlineLevel="0" collapsed="false"/>
    <row r="30530" customFormat="false" ht="15" hidden="false" customHeight="true" outlineLevel="0" collapsed="false"/>
    <row r="30531" customFormat="false" ht="15" hidden="false" customHeight="true" outlineLevel="0" collapsed="false"/>
    <row r="30532" customFormat="false" ht="15" hidden="false" customHeight="true" outlineLevel="0" collapsed="false"/>
    <row r="30533" customFormat="false" ht="15" hidden="false" customHeight="true" outlineLevel="0" collapsed="false"/>
    <row r="30534" customFormat="false" ht="15" hidden="false" customHeight="true" outlineLevel="0" collapsed="false"/>
    <row r="30535" customFormat="false" ht="15" hidden="false" customHeight="true" outlineLevel="0" collapsed="false"/>
    <row r="30536" customFormat="false" ht="15" hidden="false" customHeight="true" outlineLevel="0" collapsed="false"/>
    <row r="30537" customFormat="false" ht="15" hidden="false" customHeight="true" outlineLevel="0" collapsed="false"/>
    <row r="30538" customFormat="false" ht="15" hidden="false" customHeight="true" outlineLevel="0" collapsed="false"/>
    <row r="30539" customFormat="false" ht="15" hidden="false" customHeight="true" outlineLevel="0" collapsed="false"/>
    <row r="30540" customFormat="false" ht="15" hidden="false" customHeight="true" outlineLevel="0" collapsed="false"/>
    <row r="30541" customFormat="false" ht="15" hidden="false" customHeight="true" outlineLevel="0" collapsed="false"/>
    <row r="30542" customFormat="false" ht="15" hidden="false" customHeight="true" outlineLevel="0" collapsed="false"/>
    <row r="30543" customFormat="false" ht="15" hidden="false" customHeight="true" outlineLevel="0" collapsed="false"/>
    <row r="30544" customFormat="false" ht="15" hidden="false" customHeight="true" outlineLevel="0" collapsed="false"/>
    <row r="30545" customFormat="false" ht="15" hidden="false" customHeight="true" outlineLevel="0" collapsed="false"/>
    <row r="30546" customFormat="false" ht="15" hidden="false" customHeight="true" outlineLevel="0" collapsed="false"/>
    <row r="30547" customFormat="false" ht="15" hidden="false" customHeight="true" outlineLevel="0" collapsed="false"/>
    <row r="30548" customFormat="false" ht="15" hidden="false" customHeight="true" outlineLevel="0" collapsed="false"/>
    <row r="30549" customFormat="false" ht="15" hidden="false" customHeight="true" outlineLevel="0" collapsed="false"/>
    <row r="30550" customFormat="false" ht="15" hidden="false" customHeight="true" outlineLevel="0" collapsed="false"/>
    <row r="30551" customFormat="false" ht="15" hidden="false" customHeight="true" outlineLevel="0" collapsed="false"/>
    <row r="30552" customFormat="false" ht="15" hidden="false" customHeight="true" outlineLevel="0" collapsed="false"/>
    <row r="30553" customFormat="false" ht="15" hidden="false" customHeight="true" outlineLevel="0" collapsed="false"/>
    <row r="30554" customFormat="false" ht="15" hidden="false" customHeight="true" outlineLevel="0" collapsed="false"/>
    <row r="30555" customFormat="false" ht="15" hidden="false" customHeight="true" outlineLevel="0" collapsed="false"/>
    <row r="30556" customFormat="false" ht="15" hidden="false" customHeight="true" outlineLevel="0" collapsed="false"/>
    <row r="30557" customFormat="false" ht="15" hidden="false" customHeight="true" outlineLevel="0" collapsed="false"/>
    <row r="30558" customFormat="false" ht="15" hidden="false" customHeight="true" outlineLevel="0" collapsed="false"/>
    <row r="30559" customFormat="false" ht="15" hidden="false" customHeight="true" outlineLevel="0" collapsed="false"/>
    <row r="30560" customFormat="false" ht="15" hidden="false" customHeight="true" outlineLevel="0" collapsed="false"/>
    <row r="30561" customFormat="false" ht="15" hidden="false" customHeight="true" outlineLevel="0" collapsed="false"/>
    <row r="30562" customFormat="false" ht="15" hidden="false" customHeight="true" outlineLevel="0" collapsed="false"/>
    <row r="30563" customFormat="false" ht="15" hidden="false" customHeight="true" outlineLevel="0" collapsed="false"/>
    <row r="30564" customFormat="false" ht="15" hidden="false" customHeight="true" outlineLevel="0" collapsed="false"/>
    <row r="30565" customFormat="false" ht="15" hidden="false" customHeight="true" outlineLevel="0" collapsed="false"/>
    <row r="30566" customFormat="false" ht="15" hidden="false" customHeight="true" outlineLevel="0" collapsed="false"/>
    <row r="30567" customFormat="false" ht="15" hidden="false" customHeight="true" outlineLevel="0" collapsed="false"/>
    <row r="30568" customFormat="false" ht="15" hidden="false" customHeight="true" outlineLevel="0" collapsed="false"/>
    <row r="30569" customFormat="false" ht="15" hidden="false" customHeight="true" outlineLevel="0" collapsed="false"/>
    <row r="30570" customFormat="false" ht="15" hidden="false" customHeight="true" outlineLevel="0" collapsed="false"/>
    <row r="30571" customFormat="false" ht="15" hidden="false" customHeight="true" outlineLevel="0" collapsed="false"/>
    <row r="30572" customFormat="false" ht="15" hidden="false" customHeight="true" outlineLevel="0" collapsed="false"/>
    <row r="30573" customFormat="false" ht="15" hidden="false" customHeight="true" outlineLevel="0" collapsed="false"/>
    <row r="30574" customFormat="false" ht="15" hidden="false" customHeight="true" outlineLevel="0" collapsed="false"/>
    <row r="30575" customFormat="false" ht="15" hidden="false" customHeight="true" outlineLevel="0" collapsed="false"/>
    <row r="30576" customFormat="false" ht="15" hidden="false" customHeight="true" outlineLevel="0" collapsed="false"/>
    <row r="30577" customFormat="false" ht="15" hidden="false" customHeight="true" outlineLevel="0" collapsed="false"/>
    <row r="30578" customFormat="false" ht="15" hidden="false" customHeight="true" outlineLevel="0" collapsed="false"/>
    <row r="30579" customFormat="false" ht="15" hidden="false" customHeight="true" outlineLevel="0" collapsed="false"/>
    <row r="30580" customFormat="false" ht="15" hidden="false" customHeight="true" outlineLevel="0" collapsed="false"/>
    <row r="30581" customFormat="false" ht="15" hidden="false" customHeight="true" outlineLevel="0" collapsed="false"/>
    <row r="30582" customFormat="false" ht="15" hidden="false" customHeight="true" outlineLevel="0" collapsed="false"/>
    <row r="30583" customFormat="false" ht="15" hidden="false" customHeight="true" outlineLevel="0" collapsed="false"/>
    <row r="30584" customFormat="false" ht="15" hidden="false" customHeight="true" outlineLevel="0" collapsed="false"/>
    <row r="30585" customFormat="false" ht="15" hidden="false" customHeight="true" outlineLevel="0" collapsed="false"/>
    <row r="30586" customFormat="false" ht="15" hidden="false" customHeight="true" outlineLevel="0" collapsed="false"/>
    <row r="30587" customFormat="false" ht="15" hidden="false" customHeight="true" outlineLevel="0" collapsed="false"/>
    <row r="30588" customFormat="false" ht="15" hidden="false" customHeight="true" outlineLevel="0" collapsed="false"/>
    <row r="30589" customFormat="false" ht="15" hidden="false" customHeight="true" outlineLevel="0" collapsed="false"/>
    <row r="30590" customFormat="false" ht="15" hidden="false" customHeight="true" outlineLevel="0" collapsed="false"/>
    <row r="30591" customFormat="false" ht="15" hidden="false" customHeight="true" outlineLevel="0" collapsed="false"/>
    <row r="30592" customFormat="false" ht="15" hidden="false" customHeight="true" outlineLevel="0" collapsed="false"/>
    <row r="30593" customFormat="false" ht="15" hidden="false" customHeight="true" outlineLevel="0" collapsed="false"/>
    <row r="30594" customFormat="false" ht="15" hidden="false" customHeight="true" outlineLevel="0" collapsed="false"/>
    <row r="30595" customFormat="false" ht="15" hidden="false" customHeight="true" outlineLevel="0" collapsed="false"/>
    <row r="30596" customFormat="false" ht="15" hidden="false" customHeight="true" outlineLevel="0" collapsed="false"/>
    <row r="30597" customFormat="false" ht="15" hidden="false" customHeight="true" outlineLevel="0" collapsed="false"/>
    <row r="30598" customFormat="false" ht="15" hidden="false" customHeight="true" outlineLevel="0" collapsed="false"/>
    <row r="30599" customFormat="false" ht="15" hidden="false" customHeight="true" outlineLevel="0" collapsed="false"/>
    <row r="30600" customFormat="false" ht="15" hidden="false" customHeight="true" outlineLevel="0" collapsed="false"/>
    <row r="30601" customFormat="false" ht="15" hidden="false" customHeight="true" outlineLevel="0" collapsed="false"/>
    <row r="30602" customFormat="false" ht="15" hidden="false" customHeight="true" outlineLevel="0" collapsed="false"/>
    <row r="30603" customFormat="false" ht="15" hidden="false" customHeight="true" outlineLevel="0" collapsed="false"/>
    <row r="30604" customFormat="false" ht="15" hidden="false" customHeight="true" outlineLevel="0" collapsed="false"/>
    <row r="30605" customFormat="false" ht="15" hidden="false" customHeight="true" outlineLevel="0" collapsed="false"/>
    <row r="30606" customFormat="false" ht="15" hidden="false" customHeight="true" outlineLevel="0" collapsed="false"/>
    <row r="30607" customFormat="false" ht="15" hidden="false" customHeight="true" outlineLevel="0" collapsed="false"/>
    <row r="30608" customFormat="false" ht="15" hidden="false" customHeight="true" outlineLevel="0" collapsed="false"/>
    <row r="30609" customFormat="false" ht="15" hidden="false" customHeight="true" outlineLevel="0" collapsed="false"/>
    <row r="30610" customFormat="false" ht="15" hidden="false" customHeight="true" outlineLevel="0" collapsed="false"/>
    <row r="30611" customFormat="false" ht="15" hidden="false" customHeight="true" outlineLevel="0" collapsed="false"/>
    <row r="30612" customFormat="false" ht="15" hidden="false" customHeight="true" outlineLevel="0" collapsed="false"/>
    <row r="30613" customFormat="false" ht="15" hidden="false" customHeight="true" outlineLevel="0" collapsed="false"/>
    <row r="30614" customFormat="false" ht="15" hidden="false" customHeight="true" outlineLevel="0" collapsed="false"/>
    <row r="30615" customFormat="false" ht="15" hidden="false" customHeight="true" outlineLevel="0" collapsed="false"/>
    <row r="30616" customFormat="false" ht="15" hidden="false" customHeight="true" outlineLevel="0" collapsed="false"/>
    <row r="30617" customFormat="false" ht="15" hidden="false" customHeight="true" outlineLevel="0" collapsed="false"/>
    <row r="30618" customFormat="false" ht="15" hidden="false" customHeight="true" outlineLevel="0" collapsed="false"/>
    <row r="30619" customFormat="false" ht="15" hidden="false" customHeight="true" outlineLevel="0" collapsed="false"/>
    <row r="30620" customFormat="false" ht="15" hidden="false" customHeight="true" outlineLevel="0" collapsed="false"/>
    <row r="30621" customFormat="false" ht="15" hidden="false" customHeight="true" outlineLevel="0" collapsed="false"/>
    <row r="30622" customFormat="false" ht="15" hidden="false" customHeight="true" outlineLevel="0" collapsed="false"/>
    <row r="30623" customFormat="false" ht="15" hidden="false" customHeight="true" outlineLevel="0" collapsed="false"/>
    <row r="30624" customFormat="false" ht="15" hidden="false" customHeight="true" outlineLevel="0" collapsed="false"/>
    <row r="30625" customFormat="false" ht="15" hidden="false" customHeight="true" outlineLevel="0" collapsed="false"/>
    <row r="30626" customFormat="false" ht="15" hidden="false" customHeight="true" outlineLevel="0" collapsed="false"/>
    <row r="30627" customFormat="false" ht="15" hidden="false" customHeight="true" outlineLevel="0" collapsed="false"/>
    <row r="30628" customFormat="false" ht="15" hidden="false" customHeight="true" outlineLevel="0" collapsed="false"/>
    <row r="30629" customFormat="false" ht="15" hidden="false" customHeight="true" outlineLevel="0" collapsed="false"/>
    <row r="30630" customFormat="false" ht="15" hidden="false" customHeight="true" outlineLevel="0" collapsed="false"/>
    <row r="30631" customFormat="false" ht="15" hidden="false" customHeight="true" outlineLevel="0" collapsed="false"/>
    <row r="30632" customFormat="false" ht="15" hidden="false" customHeight="true" outlineLevel="0" collapsed="false"/>
    <row r="30633" customFormat="false" ht="15" hidden="false" customHeight="true" outlineLevel="0" collapsed="false"/>
    <row r="30634" customFormat="false" ht="15" hidden="false" customHeight="true" outlineLevel="0" collapsed="false"/>
    <row r="30635" customFormat="false" ht="15" hidden="false" customHeight="true" outlineLevel="0" collapsed="false"/>
    <row r="30636" customFormat="false" ht="15" hidden="false" customHeight="true" outlineLevel="0" collapsed="false"/>
    <row r="30637" customFormat="false" ht="15" hidden="false" customHeight="true" outlineLevel="0" collapsed="false"/>
    <row r="30638" customFormat="false" ht="15" hidden="false" customHeight="true" outlineLevel="0" collapsed="false"/>
    <row r="30639" customFormat="false" ht="15" hidden="false" customHeight="true" outlineLevel="0" collapsed="false"/>
    <row r="30640" customFormat="false" ht="15" hidden="false" customHeight="true" outlineLevel="0" collapsed="false"/>
    <row r="30641" customFormat="false" ht="15" hidden="false" customHeight="true" outlineLevel="0" collapsed="false"/>
    <row r="30642" customFormat="false" ht="15" hidden="false" customHeight="true" outlineLevel="0" collapsed="false"/>
    <row r="30643" customFormat="false" ht="15" hidden="false" customHeight="true" outlineLevel="0" collapsed="false"/>
    <row r="30644" customFormat="false" ht="15" hidden="false" customHeight="true" outlineLevel="0" collapsed="false"/>
    <row r="30645" customFormat="false" ht="15" hidden="false" customHeight="true" outlineLevel="0" collapsed="false"/>
    <row r="30646" customFormat="false" ht="15" hidden="false" customHeight="true" outlineLevel="0" collapsed="false"/>
    <row r="30647" customFormat="false" ht="15" hidden="false" customHeight="true" outlineLevel="0" collapsed="false"/>
    <row r="30648" customFormat="false" ht="15" hidden="false" customHeight="true" outlineLevel="0" collapsed="false"/>
    <row r="30649" customFormat="false" ht="15" hidden="false" customHeight="true" outlineLevel="0" collapsed="false"/>
    <row r="30650" customFormat="false" ht="15" hidden="false" customHeight="true" outlineLevel="0" collapsed="false"/>
    <row r="30651" customFormat="false" ht="15" hidden="false" customHeight="true" outlineLevel="0" collapsed="false"/>
    <row r="30652" customFormat="false" ht="15" hidden="false" customHeight="true" outlineLevel="0" collapsed="false"/>
    <row r="30653" customFormat="false" ht="15" hidden="false" customHeight="true" outlineLevel="0" collapsed="false"/>
    <row r="30654" customFormat="false" ht="15" hidden="false" customHeight="true" outlineLevel="0" collapsed="false"/>
    <row r="30655" customFormat="false" ht="15" hidden="false" customHeight="true" outlineLevel="0" collapsed="false"/>
    <row r="30656" customFormat="false" ht="15" hidden="false" customHeight="true" outlineLevel="0" collapsed="false"/>
    <row r="30657" customFormat="false" ht="15" hidden="false" customHeight="true" outlineLevel="0" collapsed="false"/>
    <row r="30658" customFormat="false" ht="15" hidden="false" customHeight="true" outlineLevel="0" collapsed="false"/>
    <row r="30659" customFormat="false" ht="15" hidden="false" customHeight="true" outlineLevel="0" collapsed="false"/>
    <row r="30660" customFormat="false" ht="15" hidden="false" customHeight="true" outlineLevel="0" collapsed="false"/>
    <row r="30661" customFormat="false" ht="15" hidden="false" customHeight="true" outlineLevel="0" collapsed="false"/>
    <row r="30662" customFormat="false" ht="15" hidden="false" customHeight="true" outlineLevel="0" collapsed="false"/>
    <row r="30663" customFormat="false" ht="15" hidden="false" customHeight="true" outlineLevel="0" collapsed="false"/>
    <row r="30664" customFormat="false" ht="15" hidden="false" customHeight="true" outlineLevel="0" collapsed="false"/>
    <row r="30665" customFormat="false" ht="15" hidden="false" customHeight="true" outlineLevel="0" collapsed="false"/>
    <row r="30666" customFormat="false" ht="15" hidden="false" customHeight="true" outlineLevel="0" collapsed="false"/>
    <row r="30667" customFormat="false" ht="15" hidden="false" customHeight="true" outlineLevel="0" collapsed="false"/>
    <row r="30668" customFormat="false" ht="15" hidden="false" customHeight="true" outlineLevel="0" collapsed="false"/>
    <row r="30669" customFormat="false" ht="15" hidden="false" customHeight="true" outlineLevel="0" collapsed="false"/>
    <row r="30670" customFormat="false" ht="15" hidden="false" customHeight="true" outlineLevel="0" collapsed="false"/>
    <row r="30671" customFormat="false" ht="15" hidden="false" customHeight="true" outlineLevel="0" collapsed="false"/>
    <row r="30672" customFormat="false" ht="15" hidden="false" customHeight="true" outlineLevel="0" collapsed="false"/>
    <row r="30673" customFormat="false" ht="15" hidden="false" customHeight="true" outlineLevel="0" collapsed="false"/>
    <row r="30674" customFormat="false" ht="15" hidden="false" customHeight="true" outlineLevel="0" collapsed="false"/>
    <row r="30675" customFormat="false" ht="15" hidden="false" customHeight="true" outlineLevel="0" collapsed="false"/>
    <row r="30676" customFormat="false" ht="15" hidden="false" customHeight="true" outlineLevel="0" collapsed="false"/>
    <row r="30677" customFormat="false" ht="15" hidden="false" customHeight="true" outlineLevel="0" collapsed="false"/>
    <row r="30678" customFormat="false" ht="15" hidden="false" customHeight="true" outlineLevel="0" collapsed="false"/>
    <row r="30679" customFormat="false" ht="15" hidden="false" customHeight="true" outlineLevel="0" collapsed="false"/>
    <row r="30680" customFormat="false" ht="15" hidden="false" customHeight="true" outlineLevel="0" collapsed="false"/>
    <row r="30681" customFormat="false" ht="15" hidden="false" customHeight="true" outlineLevel="0" collapsed="false"/>
    <row r="30682" customFormat="false" ht="15" hidden="false" customHeight="true" outlineLevel="0" collapsed="false"/>
    <row r="30683" customFormat="false" ht="15" hidden="false" customHeight="true" outlineLevel="0" collapsed="false"/>
    <row r="30684" customFormat="false" ht="15" hidden="false" customHeight="true" outlineLevel="0" collapsed="false"/>
    <row r="30685" customFormat="false" ht="15" hidden="false" customHeight="true" outlineLevel="0" collapsed="false"/>
    <row r="30686" customFormat="false" ht="15" hidden="false" customHeight="true" outlineLevel="0" collapsed="false"/>
    <row r="30687" customFormat="false" ht="15" hidden="false" customHeight="true" outlineLevel="0" collapsed="false"/>
    <row r="30688" customFormat="false" ht="15" hidden="false" customHeight="true" outlineLevel="0" collapsed="false"/>
    <row r="30689" customFormat="false" ht="15" hidden="false" customHeight="true" outlineLevel="0" collapsed="false"/>
    <row r="30690" customFormat="false" ht="15" hidden="false" customHeight="true" outlineLevel="0" collapsed="false"/>
    <row r="30691" customFormat="false" ht="15" hidden="false" customHeight="true" outlineLevel="0" collapsed="false"/>
    <row r="30692" customFormat="false" ht="15" hidden="false" customHeight="true" outlineLevel="0" collapsed="false"/>
    <row r="30693" customFormat="false" ht="15" hidden="false" customHeight="true" outlineLevel="0" collapsed="false"/>
    <row r="30694" customFormat="false" ht="15" hidden="false" customHeight="true" outlineLevel="0" collapsed="false"/>
    <row r="30695" customFormat="false" ht="15" hidden="false" customHeight="true" outlineLevel="0" collapsed="false"/>
    <row r="30696" customFormat="false" ht="15" hidden="false" customHeight="true" outlineLevel="0" collapsed="false"/>
    <row r="30697" customFormat="false" ht="15" hidden="false" customHeight="true" outlineLevel="0" collapsed="false"/>
    <row r="30698" customFormat="false" ht="15" hidden="false" customHeight="true" outlineLevel="0" collapsed="false"/>
    <row r="30699" customFormat="false" ht="15" hidden="false" customHeight="true" outlineLevel="0" collapsed="false"/>
    <row r="30700" customFormat="false" ht="15" hidden="false" customHeight="true" outlineLevel="0" collapsed="false"/>
    <row r="30701" customFormat="false" ht="15" hidden="false" customHeight="true" outlineLevel="0" collapsed="false"/>
    <row r="30702" customFormat="false" ht="15" hidden="false" customHeight="true" outlineLevel="0" collapsed="false"/>
    <row r="30703" customFormat="false" ht="15" hidden="false" customHeight="true" outlineLevel="0" collapsed="false"/>
    <row r="30704" customFormat="false" ht="15" hidden="false" customHeight="true" outlineLevel="0" collapsed="false"/>
    <row r="30705" customFormat="false" ht="15" hidden="false" customHeight="true" outlineLevel="0" collapsed="false"/>
    <row r="30706" customFormat="false" ht="15" hidden="false" customHeight="true" outlineLevel="0" collapsed="false"/>
    <row r="30707" customFormat="false" ht="15" hidden="false" customHeight="true" outlineLevel="0" collapsed="false"/>
    <row r="30708" customFormat="false" ht="15" hidden="false" customHeight="true" outlineLevel="0" collapsed="false"/>
    <row r="30709" customFormat="false" ht="15" hidden="false" customHeight="true" outlineLevel="0" collapsed="false"/>
    <row r="30710" customFormat="false" ht="15" hidden="false" customHeight="true" outlineLevel="0" collapsed="false"/>
    <row r="30711" customFormat="false" ht="15" hidden="false" customHeight="true" outlineLevel="0" collapsed="false"/>
    <row r="30712" customFormat="false" ht="15" hidden="false" customHeight="true" outlineLevel="0" collapsed="false"/>
    <row r="30713" customFormat="false" ht="15" hidden="false" customHeight="true" outlineLevel="0" collapsed="false"/>
    <row r="30714" customFormat="false" ht="15" hidden="false" customHeight="true" outlineLevel="0" collapsed="false"/>
    <row r="30715" customFormat="false" ht="15" hidden="false" customHeight="true" outlineLevel="0" collapsed="false"/>
    <row r="30716" customFormat="false" ht="15" hidden="false" customHeight="true" outlineLevel="0" collapsed="false"/>
    <row r="30717" customFormat="false" ht="15" hidden="false" customHeight="true" outlineLevel="0" collapsed="false"/>
    <row r="30718" customFormat="false" ht="15" hidden="false" customHeight="true" outlineLevel="0" collapsed="false"/>
    <row r="30719" customFormat="false" ht="15" hidden="false" customHeight="true" outlineLevel="0" collapsed="false"/>
    <row r="30720" customFormat="false" ht="15" hidden="false" customHeight="true" outlineLevel="0" collapsed="false"/>
    <row r="30721" customFormat="false" ht="15" hidden="false" customHeight="true" outlineLevel="0" collapsed="false"/>
    <row r="30722" customFormat="false" ht="15" hidden="false" customHeight="true" outlineLevel="0" collapsed="false"/>
    <row r="30723" customFormat="false" ht="15" hidden="false" customHeight="true" outlineLevel="0" collapsed="false"/>
    <row r="30724" customFormat="false" ht="15" hidden="false" customHeight="true" outlineLevel="0" collapsed="false"/>
    <row r="30725" customFormat="false" ht="15" hidden="false" customHeight="true" outlineLevel="0" collapsed="false"/>
    <row r="30726" customFormat="false" ht="15" hidden="false" customHeight="true" outlineLevel="0" collapsed="false"/>
    <row r="30727" customFormat="false" ht="15" hidden="false" customHeight="true" outlineLevel="0" collapsed="false"/>
    <row r="30728" customFormat="false" ht="15" hidden="false" customHeight="true" outlineLevel="0" collapsed="false"/>
    <row r="30729" customFormat="false" ht="15" hidden="false" customHeight="true" outlineLevel="0" collapsed="false"/>
    <row r="30730" customFormat="false" ht="15" hidden="false" customHeight="true" outlineLevel="0" collapsed="false"/>
    <row r="30731" customFormat="false" ht="15" hidden="false" customHeight="true" outlineLevel="0" collapsed="false"/>
    <row r="30732" customFormat="false" ht="15" hidden="false" customHeight="true" outlineLevel="0" collapsed="false"/>
    <row r="30733" customFormat="false" ht="15" hidden="false" customHeight="true" outlineLevel="0" collapsed="false"/>
    <row r="30734" customFormat="false" ht="15" hidden="false" customHeight="true" outlineLevel="0" collapsed="false"/>
    <row r="30735" customFormat="false" ht="15" hidden="false" customHeight="true" outlineLevel="0" collapsed="false"/>
    <row r="30736" customFormat="false" ht="15" hidden="false" customHeight="true" outlineLevel="0" collapsed="false"/>
    <row r="30737" customFormat="false" ht="15" hidden="false" customHeight="true" outlineLevel="0" collapsed="false"/>
    <row r="30738" customFormat="false" ht="15" hidden="false" customHeight="true" outlineLevel="0" collapsed="false"/>
    <row r="30739" customFormat="false" ht="15" hidden="false" customHeight="true" outlineLevel="0" collapsed="false"/>
    <row r="30740" customFormat="false" ht="15" hidden="false" customHeight="true" outlineLevel="0" collapsed="false"/>
    <row r="30741" customFormat="false" ht="15" hidden="false" customHeight="true" outlineLevel="0" collapsed="false"/>
    <row r="30742" customFormat="false" ht="15" hidden="false" customHeight="true" outlineLevel="0" collapsed="false"/>
    <row r="30743" customFormat="false" ht="15" hidden="false" customHeight="true" outlineLevel="0" collapsed="false"/>
    <row r="30744" customFormat="false" ht="15" hidden="false" customHeight="true" outlineLevel="0" collapsed="false"/>
    <row r="30745" customFormat="false" ht="15" hidden="false" customHeight="true" outlineLevel="0" collapsed="false"/>
    <row r="30746" customFormat="false" ht="15" hidden="false" customHeight="true" outlineLevel="0" collapsed="false"/>
    <row r="30747" customFormat="false" ht="15" hidden="false" customHeight="true" outlineLevel="0" collapsed="false"/>
    <row r="30748" customFormat="false" ht="15" hidden="false" customHeight="true" outlineLevel="0" collapsed="false"/>
    <row r="30749" customFormat="false" ht="15" hidden="false" customHeight="true" outlineLevel="0" collapsed="false"/>
    <row r="30750" customFormat="false" ht="15" hidden="false" customHeight="true" outlineLevel="0" collapsed="false"/>
    <row r="30751" customFormat="false" ht="15" hidden="false" customHeight="true" outlineLevel="0" collapsed="false"/>
    <row r="30752" customFormat="false" ht="15" hidden="false" customHeight="true" outlineLevel="0" collapsed="false"/>
    <row r="30753" customFormat="false" ht="15" hidden="false" customHeight="true" outlineLevel="0" collapsed="false"/>
    <row r="30754" customFormat="false" ht="15" hidden="false" customHeight="true" outlineLevel="0" collapsed="false"/>
    <row r="30755" customFormat="false" ht="15" hidden="false" customHeight="true" outlineLevel="0" collapsed="false"/>
    <row r="30756" customFormat="false" ht="15" hidden="false" customHeight="true" outlineLevel="0" collapsed="false"/>
    <row r="30757" customFormat="false" ht="15" hidden="false" customHeight="true" outlineLevel="0" collapsed="false"/>
    <row r="30758" customFormat="false" ht="15" hidden="false" customHeight="true" outlineLevel="0" collapsed="false"/>
    <row r="30759" customFormat="false" ht="15" hidden="false" customHeight="true" outlineLevel="0" collapsed="false"/>
    <row r="30760" customFormat="false" ht="15" hidden="false" customHeight="true" outlineLevel="0" collapsed="false"/>
    <row r="30761" customFormat="false" ht="15" hidden="false" customHeight="true" outlineLevel="0" collapsed="false"/>
    <row r="30762" customFormat="false" ht="15" hidden="false" customHeight="true" outlineLevel="0" collapsed="false"/>
    <row r="30763" customFormat="false" ht="15" hidden="false" customHeight="true" outlineLevel="0" collapsed="false"/>
    <row r="30764" customFormat="false" ht="15" hidden="false" customHeight="true" outlineLevel="0" collapsed="false"/>
    <row r="30765" customFormat="false" ht="15" hidden="false" customHeight="true" outlineLevel="0" collapsed="false"/>
    <row r="30766" customFormat="false" ht="15" hidden="false" customHeight="true" outlineLevel="0" collapsed="false"/>
    <row r="30767" customFormat="false" ht="15" hidden="false" customHeight="true" outlineLevel="0" collapsed="false"/>
    <row r="30768" customFormat="false" ht="15" hidden="false" customHeight="true" outlineLevel="0" collapsed="false"/>
    <row r="30769" customFormat="false" ht="15" hidden="false" customHeight="true" outlineLevel="0" collapsed="false"/>
    <row r="30770" customFormat="false" ht="15" hidden="false" customHeight="true" outlineLevel="0" collapsed="false"/>
    <row r="30771" customFormat="false" ht="15" hidden="false" customHeight="true" outlineLevel="0" collapsed="false"/>
    <row r="30772" customFormat="false" ht="15" hidden="false" customHeight="true" outlineLevel="0" collapsed="false"/>
    <row r="30773" customFormat="false" ht="15" hidden="false" customHeight="true" outlineLevel="0" collapsed="false"/>
    <row r="30774" customFormat="false" ht="15" hidden="false" customHeight="true" outlineLevel="0" collapsed="false"/>
    <row r="30775" customFormat="false" ht="15" hidden="false" customHeight="true" outlineLevel="0" collapsed="false"/>
    <row r="30776" customFormat="false" ht="15" hidden="false" customHeight="true" outlineLevel="0" collapsed="false"/>
    <row r="30777" customFormat="false" ht="15" hidden="false" customHeight="true" outlineLevel="0" collapsed="false"/>
    <row r="30778" customFormat="false" ht="15" hidden="false" customHeight="true" outlineLevel="0" collapsed="false"/>
    <row r="30779" customFormat="false" ht="15" hidden="false" customHeight="true" outlineLevel="0" collapsed="false"/>
    <row r="30780" customFormat="false" ht="15" hidden="false" customHeight="true" outlineLevel="0" collapsed="false"/>
    <row r="30781" customFormat="false" ht="15" hidden="false" customHeight="true" outlineLevel="0" collapsed="false"/>
    <row r="30782" customFormat="false" ht="15" hidden="false" customHeight="true" outlineLevel="0" collapsed="false"/>
    <row r="30783" customFormat="false" ht="15" hidden="false" customHeight="true" outlineLevel="0" collapsed="false"/>
    <row r="30784" customFormat="false" ht="15" hidden="false" customHeight="true" outlineLevel="0" collapsed="false"/>
    <row r="30785" customFormat="false" ht="15" hidden="false" customHeight="true" outlineLevel="0" collapsed="false"/>
    <row r="30786" customFormat="false" ht="15" hidden="false" customHeight="true" outlineLevel="0" collapsed="false"/>
    <row r="30787" customFormat="false" ht="15" hidden="false" customHeight="true" outlineLevel="0" collapsed="false"/>
    <row r="30788" customFormat="false" ht="15" hidden="false" customHeight="true" outlineLevel="0" collapsed="false"/>
    <row r="30789" customFormat="false" ht="15" hidden="false" customHeight="true" outlineLevel="0" collapsed="false"/>
    <row r="30790" customFormat="false" ht="15" hidden="false" customHeight="true" outlineLevel="0" collapsed="false"/>
    <row r="30791" customFormat="false" ht="15" hidden="false" customHeight="true" outlineLevel="0" collapsed="false"/>
    <row r="30792" customFormat="false" ht="15" hidden="false" customHeight="true" outlineLevel="0" collapsed="false"/>
    <row r="30793" customFormat="false" ht="15" hidden="false" customHeight="true" outlineLevel="0" collapsed="false"/>
    <row r="30794" customFormat="false" ht="15" hidden="false" customHeight="true" outlineLevel="0" collapsed="false"/>
    <row r="30795" customFormat="false" ht="15" hidden="false" customHeight="true" outlineLevel="0" collapsed="false"/>
    <row r="30796" customFormat="false" ht="15" hidden="false" customHeight="true" outlineLevel="0" collapsed="false"/>
    <row r="30797" customFormat="false" ht="15" hidden="false" customHeight="true" outlineLevel="0" collapsed="false"/>
    <row r="30798" customFormat="false" ht="15" hidden="false" customHeight="true" outlineLevel="0" collapsed="false"/>
    <row r="30799" customFormat="false" ht="15" hidden="false" customHeight="true" outlineLevel="0" collapsed="false"/>
    <row r="30800" customFormat="false" ht="15" hidden="false" customHeight="true" outlineLevel="0" collapsed="false"/>
    <row r="30801" customFormat="false" ht="15" hidden="false" customHeight="true" outlineLevel="0" collapsed="false"/>
    <row r="30802" customFormat="false" ht="15" hidden="false" customHeight="true" outlineLevel="0" collapsed="false"/>
    <row r="30803" customFormat="false" ht="15" hidden="false" customHeight="true" outlineLevel="0" collapsed="false"/>
    <row r="30804" customFormat="false" ht="15" hidden="false" customHeight="true" outlineLevel="0" collapsed="false"/>
    <row r="30805" customFormat="false" ht="15" hidden="false" customHeight="true" outlineLevel="0" collapsed="false"/>
    <row r="30806" customFormat="false" ht="15" hidden="false" customHeight="true" outlineLevel="0" collapsed="false"/>
    <row r="30807" customFormat="false" ht="15" hidden="false" customHeight="true" outlineLevel="0" collapsed="false"/>
    <row r="30808" customFormat="false" ht="15" hidden="false" customHeight="true" outlineLevel="0" collapsed="false"/>
    <row r="30809" customFormat="false" ht="15" hidden="false" customHeight="true" outlineLevel="0" collapsed="false"/>
    <row r="30810" customFormat="false" ht="15" hidden="false" customHeight="true" outlineLevel="0" collapsed="false"/>
    <row r="30811" customFormat="false" ht="15" hidden="false" customHeight="true" outlineLevel="0" collapsed="false"/>
    <row r="30812" customFormat="false" ht="15" hidden="false" customHeight="true" outlineLevel="0" collapsed="false"/>
    <row r="30813" customFormat="false" ht="15" hidden="false" customHeight="true" outlineLevel="0" collapsed="false"/>
    <row r="30814" customFormat="false" ht="15" hidden="false" customHeight="true" outlineLevel="0" collapsed="false"/>
    <row r="30815" customFormat="false" ht="15" hidden="false" customHeight="true" outlineLevel="0" collapsed="false"/>
    <row r="30816" customFormat="false" ht="15" hidden="false" customHeight="true" outlineLevel="0" collapsed="false"/>
    <row r="30817" customFormat="false" ht="15" hidden="false" customHeight="true" outlineLevel="0" collapsed="false"/>
    <row r="30818" customFormat="false" ht="15" hidden="false" customHeight="true" outlineLevel="0" collapsed="false"/>
    <row r="30819" customFormat="false" ht="15" hidden="false" customHeight="true" outlineLevel="0" collapsed="false"/>
    <row r="30820" customFormat="false" ht="15" hidden="false" customHeight="true" outlineLevel="0" collapsed="false"/>
    <row r="30821" customFormat="false" ht="15" hidden="false" customHeight="true" outlineLevel="0" collapsed="false"/>
    <row r="30822" customFormat="false" ht="15" hidden="false" customHeight="true" outlineLevel="0" collapsed="false"/>
    <row r="30823" customFormat="false" ht="15" hidden="false" customHeight="true" outlineLevel="0" collapsed="false"/>
    <row r="30824" customFormat="false" ht="15" hidden="false" customHeight="true" outlineLevel="0" collapsed="false"/>
    <row r="30825" customFormat="false" ht="15" hidden="false" customHeight="true" outlineLevel="0" collapsed="false"/>
    <row r="30826" customFormat="false" ht="15" hidden="false" customHeight="true" outlineLevel="0" collapsed="false"/>
    <row r="30827" customFormat="false" ht="15" hidden="false" customHeight="true" outlineLevel="0" collapsed="false"/>
    <row r="30828" customFormat="false" ht="15" hidden="false" customHeight="true" outlineLevel="0" collapsed="false"/>
    <row r="30829" customFormat="false" ht="15" hidden="false" customHeight="true" outlineLevel="0" collapsed="false"/>
    <row r="30830" customFormat="false" ht="15" hidden="false" customHeight="true" outlineLevel="0" collapsed="false"/>
    <row r="30831" customFormat="false" ht="15" hidden="false" customHeight="true" outlineLevel="0" collapsed="false"/>
    <row r="30832" customFormat="false" ht="15" hidden="false" customHeight="true" outlineLevel="0" collapsed="false"/>
    <row r="30833" customFormat="false" ht="15" hidden="false" customHeight="true" outlineLevel="0" collapsed="false"/>
    <row r="30834" customFormat="false" ht="15" hidden="false" customHeight="true" outlineLevel="0" collapsed="false"/>
    <row r="30835" customFormat="false" ht="15" hidden="false" customHeight="true" outlineLevel="0" collapsed="false"/>
    <row r="30836" customFormat="false" ht="15" hidden="false" customHeight="true" outlineLevel="0" collapsed="false"/>
    <row r="30837" customFormat="false" ht="15" hidden="false" customHeight="true" outlineLevel="0" collapsed="false"/>
    <row r="30838" customFormat="false" ht="15" hidden="false" customHeight="true" outlineLevel="0" collapsed="false"/>
    <row r="30839" customFormat="false" ht="15" hidden="false" customHeight="true" outlineLevel="0" collapsed="false"/>
    <row r="30840" customFormat="false" ht="15" hidden="false" customHeight="true" outlineLevel="0" collapsed="false"/>
    <row r="30841" customFormat="false" ht="15" hidden="false" customHeight="true" outlineLevel="0" collapsed="false"/>
    <row r="30842" customFormat="false" ht="15" hidden="false" customHeight="true" outlineLevel="0" collapsed="false"/>
    <row r="30843" customFormat="false" ht="15" hidden="false" customHeight="true" outlineLevel="0" collapsed="false"/>
    <row r="30844" customFormat="false" ht="15" hidden="false" customHeight="true" outlineLevel="0" collapsed="false"/>
    <row r="30845" customFormat="false" ht="15" hidden="false" customHeight="true" outlineLevel="0" collapsed="false"/>
    <row r="30846" customFormat="false" ht="15" hidden="false" customHeight="true" outlineLevel="0" collapsed="false"/>
    <row r="30847" customFormat="false" ht="15" hidden="false" customHeight="true" outlineLevel="0" collapsed="false"/>
    <row r="30848" customFormat="false" ht="15" hidden="false" customHeight="true" outlineLevel="0" collapsed="false"/>
    <row r="30849" customFormat="false" ht="15" hidden="false" customHeight="true" outlineLevel="0" collapsed="false"/>
    <row r="30850" customFormat="false" ht="15" hidden="false" customHeight="true" outlineLevel="0" collapsed="false"/>
    <row r="30851" customFormat="false" ht="15" hidden="false" customHeight="true" outlineLevel="0" collapsed="false"/>
    <row r="30852" customFormat="false" ht="15" hidden="false" customHeight="true" outlineLevel="0" collapsed="false"/>
    <row r="30853" customFormat="false" ht="15" hidden="false" customHeight="true" outlineLevel="0" collapsed="false"/>
    <row r="30854" customFormat="false" ht="15" hidden="false" customHeight="true" outlineLevel="0" collapsed="false"/>
    <row r="30855" customFormat="false" ht="15" hidden="false" customHeight="true" outlineLevel="0" collapsed="false"/>
    <row r="30856" customFormat="false" ht="15" hidden="false" customHeight="true" outlineLevel="0" collapsed="false"/>
    <row r="30857" customFormat="false" ht="15" hidden="false" customHeight="true" outlineLevel="0" collapsed="false"/>
    <row r="30858" customFormat="false" ht="15" hidden="false" customHeight="true" outlineLevel="0" collapsed="false"/>
    <row r="30859" customFormat="false" ht="15" hidden="false" customHeight="true" outlineLevel="0" collapsed="false"/>
    <row r="30860" customFormat="false" ht="15" hidden="false" customHeight="true" outlineLevel="0" collapsed="false"/>
    <row r="30861" customFormat="false" ht="15" hidden="false" customHeight="true" outlineLevel="0" collapsed="false"/>
    <row r="30862" customFormat="false" ht="15" hidden="false" customHeight="true" outlineLevel="0" collapsed="false"/>
    <row r="30863" customFormat="false" ht="15" hidden="false" customHeight="true" outlineLevel="0" collapsed="false"/>
    <row r="30864" customFormat="false" ht="15" hidden="false" customHeight="true" outlineLevel="0" collapsed="false"/>
    <row r="30865" customFormat="false" ht="15" hidden="false" customHeight="true" outlineLevel="0" collapsed="false"/>
    <row r="30866" customFormat="false" ht="15" hidden="false" customHeight="true" outlineLevel="0" collapsed="false"/>
    <row r="30867" customFormat="false" ht="15" hidden="false" customHeight="true" outlineLevel="0" collapsed="false"/>
    <row r="30868" customFormat="false" ht="15" hidden="false" customHeight="true" outlineLevel="0" collapsed="false"/>
    <row r="30869" customFormat="false" ht="15" hidden="false" customHeight="true" outlineLevel="0" collapsed="false"/>
    <row r="30870" customFormat="false" ht="15" hidden="false" customHeight="true" outlineLevel="0" collapsed="false"/>
    <row r="30871" customFormat="false" ht="15" hidden="false" customHeight="true" outlineLevel="0" collapsed="false"/>
    <row r="30872" customFormat="false" ht="15" hidden="false" customHeight="true" outlineLevel="0" collapsed="false"/>
    <row r="30873" customFormat="false" ht="15" hidden="false" customHeight="true" outlineLevel="0" collapsed="false"/>
    <row r="30874" customFormat="false" ht="15" hidden="false" customHeight="true" outlineLevel="0" collapsed="false"/>
    <row r="30875" customFormat="false" ht="15" hidden="false" customHeight="true" outlineLevel="0" collapsed="false"/>
    <row r="30876" customFormat="false" ht="15" hidden="false" customHeight="true" outlineLevel="0" collapsed="false"/>
    <row r="30877" customFormat="false" ht="15" hidden="false" customHeight="true" outlineLevel="0" collapsed="false"/>
    <row r="30878" customFormat="false" ht="15" hidden="false" customHeight="true" outlineLevel="0" collapsed="false"/>
    <row r="30879" customFormat="false" ht="15" hidden="false" customHeight="true" outlineLevel="0" collapsed="false"/>
    <row r="30880" customFormat="false" ht="15" hidden="false" customHeight="true" outlineLevel="0" collapsed="false"/>
    <row r="30881" customFormat="false" ht="15" hidden="false" customHeight="true" outlineLevel="0" collapsed="false"/>
    <row r="30882" customFormat="false" ht="15" hidden="false" customHeight="true" outlineLevel="0" collapsed="false"/>
    <row r="30883" customFormat="false" ht="15" hidden="false" customHeight="true" outlineLevel="0" collapsed="false"/>
    <row r="30884" customFormat="false" ht="15" hidden="false" customHeight="true" outlineLevel="0" collapsed="false"/>
    <row r="30885" customFormat="false" ht="15" hidden="false" customHeight="true" outlineLevel="0" collapsed="false"/>
    <row r="30886" customFormat="false" ht="15" hidden="false" customHeight="true" outlineLevel="0" collapsed="false"/>
    <row r="30887" customFormat="false" ht="15" hidden="false" customHeight="true" outlineLevel="0" collapsed="false"/>
    <row r="30888" customFormat="false" ht="15" hidden="false" customHeight="true" outlineLevel="0" collapsed="false"/>
    <row r="30889" customFormat="false" ht="15" hidden="false" customHeight="true" outlineLevel="0" collapsed="false"/>
    <row r="30890" customFormat="false" ht="15" hidden="false" customHeight="true" outlineLevel="0" collapsed="false"/>
    <row r="30891" customFormat="false" ht="15" hidden="false" customHeight="true" outlineLevel="0" collapsed="false"/>
    <row r="30892" customFormat="false" ht="15" hidden="false" customHeight="true" outlineLevel="0" collapsed="false"/>
    <row r="30893" customFormat="false" ht="15" hidden="false" customHeight="true" outlineLevel="0" collapsed="false"/>
    <row r="30894" customFormat="false" ht="15" hidden="false" customHeight="true" outlineLevel="0" collapsed="false"/>
    <row r="30895" customFormat="false" ht="15" hidden="false" customHeight="true" outlineLevel="0" collapsed="false"/>
    <row r="30896" customFormat="false" ht="15" hidden="false" customHeight="true" outlineLevel="0" collapsed="false"/>
    <row r="30897" customFormat="false" ht="15" hidden="false" customHeight="true" outlineLevel="0" collapsed="false"/>
    <row r="30898" customFormat="false" ht="15" hidden="false" customHeight="true" outlineLevel="0" collapsed="false"/>
    <row r="30899" customFormat="false" ht="15" hidden="false" customHeight="true" outlineLevel="0" collapsed="false"/>
    <row r="30900" customFormat="false" ht="15" hidden="false" customHeight="true" outlineLevel="0" collapsed="false"/>
    <row r="30901" customFormat="false" ht="15" hidden="false" customHeight="true" outlineLevel="0" collapsed="false"/>
    <row r="30902" customFormat="false" ht="15" hidden="false" customHeight="true" outlineLevel="0" collapsed="false"/>
    <row r="30903" customFormat="false" ht="15" hidden="false" customHeight="true" outlineLevel="0" collapsed="false"/>
    <row r="30904" customFormat="false" ht="15" hidden="false" customHeight="true" outlineLevel="0" collapsed="false"/>
    <row r="30905" customFormat="false" ht="15" hidden="false" customHeight="true" outlineLevel="0" collapsed="false"/>
    <row r="30906" customFormat="false" ht="15" hidden="false" customHeight="true" outlineLevel="0" collapsed="false"/>
    <row r="30907" customFormat="false" ht="15" hidden="false" customHeight="true" outlineLevel="0" collapsed="false"/>
    <row r="30908" customFormat="false" ht="15" hidden="false" customHeight="true" outlineLevel="0" collapsed="false"/>
    <row r="30909" customFormat="false" ht="15" hidden="false" customHeight="true" outlineLevel="0" collapsed="false"/>
    <row r="30910" customFormat="false" ht="15" hidden="false" customHeight="true" outlineLevel="0" collapsed="false"/>
    <row r="30911" customFormat="false" ht="15" hidden="false" customHeight="true" outlineLevel="0" collapsed="false"/>
    <row r="30912" customFormat="false" ht="15" hidden="false" customHeight="true" outlineLevel="0" collapsed="false"/>
    <row r="30913" customFormat="false" ht="15" hidden="false" customHeight="true" outlineLevel="0" collapsed="false"/>
    <row r="30914" customFormat="false" ht="15" hidden="false" customHeight="true" outlineLevel="0" collapsed="false"/>
    <row r="30915" customFormat="false" ht="15" hidden="false" customHeight="true" outlineLevel="0" collapsed="false"/>
    <row r="30916" customFormat="false" ht="15" hidden="false" customHeight="true" outlineLevel="0" collapsed="false"/>
    <row r="30917" customFormat="false" ht="15" hidden="false" customHeight="true" outlineLevel="0" collapsed="false"/>
    <row r="30918" customFormat="false" ht="15" hidden="false" customHeight="true" outlineLevel="0" collapsed="false"/>
    <row r="30919" customFormat="false" ht="15" hidden="false" customHeight="true" outlineLevel="0" collapsed="false"/>
    <row r="30920" customFormat="false" ht="15" hidden="false" customHeight="true" outlineLevel="0" collapsed="false"/>
    <row r="30921" customFormat="false" ht="15" hidden="false" customHeight="true" outlineLevel="0" collapsed="false"/>
    <row r="30922" customFormat="false" ht="15" hidden="false" customHeight="true" outlineLevel="0" collapsed="false"/>
    <row r="30923" customFormat="false" ht="15" hidden="false" customHeight="true" outlineLevel="0" collapsed="false"/>
    <row r="30924" customFormat="false" ht="15" hidden="false" customHeight="true" outlineLevel="0" collapsed="false"/>
    <row r="30925" customFormat="false" ht="15" hidden="false" customHeight="true" outlineLevel="0" collapsed="false"/>
    <row r="30926" customFormat="false" ht="15" hidden="false" customHeight="true" outlineLevel="0" collapsed="false"/>
    <row r="30927" customFormat="false" ht="15" hidden="false" customHeight="true" outlineLevel="0" collapsed="false"/>
    <row r="30928" customFormat="false" ht="15" hidden="false" customHeight="true" outlineLevel="0" collapsed="false"/>
    <row r="30929" customFormat="false" ht="15" hidden="false" customHeight="true" outlineLevel="0" collapsed="false"/>
    <row r="30930" customFormat="false" ht="15" hidden="false" customHeight="true" outlineLevel="0" collapsed="false"/>
    <row r="30931" customFormat="false" ht="15" hidden="false" customHeight="true" outlineLevel="0" collapsed="false"/>
    <row r="30932" customFormat="false" ht="15" hidden="false" customHeight="true" outlineLevel="0" collapsed="false"/>
    <row r="30933" customFormat="false" ht="15" hidden="false" customHeight="true" outlineLevel="0" collapsed="false"/>
    <row r="30934" customFormat="false" ht="15" hidden="false" customHeight="true" outlineLevel="0" collapsed="false"/>
    <row r="30935" customFormat="false" ht="15" hidden="false" customHeight="true" outlineLevel="0" collapsed="false"/>
    <row r="30936" customFormat="false" ht="15" hidden="false" customHeight="true" outlineLevel="0" collapsed="false"/>
    <row r="30937" customFormat="false" ht="15" hidden="false" customHeight="true" outlineLevel="0" collapsed="false"/>
    <row r="30938" customFormat="false" ht="15" hidden="false" customHeight="true" outlineLevel="0" collapsed="false"/>
    <row r="30939" customFormat="false" ht="15" hidden="false" customHeight="true" outlineLevel="0" collapsed="false"/>
    <row r="30940" customFormat="false" ht="15" hidden="false" customHeight="true" outlineLevel="0" collapsed="false"/>
    <row r="30941" customFormat="false" ht="15" hidden="false" customHeight="true" outlineLevel="0" collapsed="false"/>
    <row r="30942" customFormat="false" ht="15" hidden="false" customHeight="true" outlineLevel="0" collapsed="false"/>
    <row r="30943" customFormat="false" ht="15" hidden="false" customHeight="true" outlineLevel="0" collapsed="false"/>
    <row r="30944" customFormat="false" ht="15" hidden="false" customHeight="true" outlineLevel="0" collapsed="false"/>
    <row r="30945" customFormat="false" ht="15" hidden="false" customHeight="true" outlineLevel="0" collapsed="false"/>
    <row r="30946" customFormat="false" ht="15" hidden="false" customHeight="true" outlineLevel="0" collapsed="false"/>
    <row r="30947" customFormat="false" ht="15" hidden="false" customHeight="true" outlineLevel="0" collapsed="false"/>
    <row r="30948" customFormat="false" ht="15" hidden="false" customHeight="true" outlineLevel="0" collapsed="false"/>
    <row r="30949" customFormat="false" ht="15" hidden="false" customHeight="true" outlineLevel="0" collapsed="false"/>
    <row r="30950" customFormat="false" ht="15" hidden="false" customHeight="true" outlineLevel="0" collapsed="false"/>
    <row r="30951" customFormat="false" ht="15" hidden="false" customHeight="true" outlineLevel="0" collapsed="false"/>
    <row r="30952" customFormat="false" ht="15" hidden="false" customHeight="true" outlineLevel="0" collapsed="false"/>
    <row r="30953" customFormat="false" ht="15" hidden="false" customHeight="true" outlineLevel="0" collapsed="false"/>
    <row r="30954" customFormat="false" ht="15" hidden="false" customHeight="true" outlineLevel="0" collapsed="false"/>
    <row r="30955" customFormat="false" ht="15" hidden="false" customHeight="true" outlineLevel="0" collapsed="false"/>
    <row r="30956" customFormat="false" ht="15" hidden="false" customHeight="true" outlineLevel="0" collapsed="false"/>
    <row r="30957" customFormat="false" ht="15" hidden="false" customHeight="true" outlineLevel="0" collapsed="false"/>
    <row r="30958" customFormat="false" ht="15" hidden="false" customHeight="true" outlineLevel="0" collapsed="false"/>
    <row r="30959" customFormat="false" ht="15" hidden="false" customHeight="true" outlineLevel="0" collapsed="false"/>
    <row r="30960" customFormat="false" ht="15" hidden="false" customHeight="true" outlineLevel="0" collapsed="false"/>
    <row r="30961" customFormat="false" ht="15" hidden="false" customHeight="true" outlineLevel="0" collapsed="false"/>
    <row r="30962" customFormat="false" ht="15" hidden="false" customHeight="true" outlineLevel="0" collapsed="false"/>
    <row r="30963" customFormat="false" ht="15" hidden="false" customHeight="true" outlineLevel="0" collapsed="false"/>
    <row r="30964" customFormat="false" ht="15" hidden="false" customHeight="true" outlineLevel="0" collapsed="false"/>
    <row r="30965" customFormat="false" ht="15" hidden="false" customHeight="true" outlineLevel="0" collapsed="false"/>
    <row r="30966" customFormat="false" ht="15" hidden="false" customHeight="true" outlineLevel="0" collapsed="false"/>
    <row r="30967" customFormat="false" ht="15" hidden="false" customHeight="true" outlineLevel="0" collapsed="false"/>
    <row r="30968" customFormat="false" ht="15" hidden="false" customHeight="true" outlineLevel="0" collapsed="false"/>
    <row r="30969" customFormat="false" ht="15" hidden="false" customHeight="true" outlineLevel="0" collapsed="false"/>
    <row r="30970" customFormat="false" ht="15" hidden="false" customHeight="true" outlineLevel="0" collapsed="false"/>
    <row r="30971" customFormat="false" ht="15" hidden="false" customHeight="true" outlineLevel="0" collapsed="false"/>
    <row r="30972" customFormat="false" ht="15" hidden="false" customHeight="true" outlineLevel="0" collapsed="false"/>
    <row r="30973" customFormat="false" ht="15" hidden="false" customHeight="true" outlineLevel="0" collapsed="false"/>
    <row r="30974" customFormat="false" ht="15" hidden="false" customHeight="true" outlineLevel="0" collapsed="false"/>
    <row r="30975" customFormat="false" ht="15" hidden="false" customHeight="true" outlineLevel="0" collapsed="false"/>
    <row r="30976" customFormat="false" ht="15" hidden="false" customHeight="true" outlineLevel="0" collapsed="false"/>
    <row r="30977" customFormat="false" ht="15" hidden="false" customHeight="true" outlineLevel="0" collapsed="false"/>
    <row r="30978" customFormat="false" ht="15" hidden="false" customHeight="true" outlineLevel="0" collapsed="false"/>
    <row r="30979" customFormat="false" ht="15" hidden="false" customHeight="true" outlineLevel="0" collapsed="false"/>
    <row r="30980" customFormat="false" ht="15" hidden="false" customHeight="true" outlineLevel="0" collapsed="false"/>
    <row r="30981" customFormat="false" ht="15" hidden="false" customHeight="true" outlineLevel="0" collapsed="false"/>
    <row r="30982" customFormat="false" ht="15" hidden="false" customHeight="true" outlineLevel="0" collapsed="false"/>
    <row r="30983" customFormat="false" ht="15" hidden="false" customHeight="true" outlineLevel="0" collapsed="false"/>
    <row r="30984" customFormat="false" ht="15" hidden="false" customHeight="true" outlineLevel="0" collapsed="false"/>
    <row r="30985" customFormat="false" ht="15" hidden="false" customHeight="true" outlineLevel="0" collapsed="false"/>
    <row r="30986" customFormat="false" ht="15" hidden="false" customHeight="true" outlineLevel="0" collapsed="false"/>
    <row r="30987" customFormat="false" ht="15" hidden="false" customHeight="true" outlineLevel="0" collapsed="false"/>
    <row r="30988" customFormat="false" ht="15" hidden="false" customHeight="true" outlineLevel="0" collapsed="false"/>
    <row r="30989" customFormat="false" ht="15" hidden="false" customHeight="true" outlineLevel="0" collapsed="false"/>
    <row r="30990" customFormat="false" ht="15" hidden="false" customHeight="true" outlineLevel="0" collapsed="false"/>
    <row r="30991" customFormat="false" ht="15" hidden="false" customHeight="true" outlineLevel="0" collapsed="false"/>
    <row r="30992" customFormat="false" ht="15" hidden="false" customHeight="true" outlineLevel="0" collapsed="false"/>
    <row r="30993" customFormat="false" ht="15" hidden="false" customHeight="true" outlineLevel="0" collapsed="false"/>
    <row r="30994" customFormat="false" ht="15" hidden="false" customHeight="true" outlineLevel="0" collapsed="false"/>
    <row r="30995" customFormat="false" ht="15" hidden="false" customHeight="true" outlineLevel="0" collapsed="false"/>
    <row r="30996" customFormat="false" ht="15" hidden="false" customHeight="true" outlineLevel="0" collapsed="false"/>
    <row r="30997" customFormat="false" ht="15" hidden="false" customHeight="true" outlineLevel="0" collapsed="false"/>
    <row r="30998" customFormat="false" ht="15" hidden="false" customHeight="true" outlineLevel="0" collapsed="false"/>
    <row r="30999" customFormat="false" ht="15" hidden="false" customHeight="true" outlineLevel="0" collapsed="false"/>
    <row r="31000" customFormat="false" ht="15" hidden="false" customHeight="true" outlineLevel="0" collapsed="false"/>
    <row r="31001" customFormat="false" ht="15" hidden="false" customHeight="true" outlineLevel="0" collapsed="false"/>
    <row r="31002" customFormat="false" ht="15" hidden="false" customHeight="true" outlineLevel="0" collapsed="false"/>
    <row r="31003" customFormat="false" ht="15" hidden="false" customHeight="true" outlineLevel="0" collapsed="false"/>
    <row r="31004" customFormat="false" ht="15" hidden="false" customHeight="true" outlineLevel="0" collapsed="false"/>
    <row r="31005" customFormat="false" ht="15" hidden="false" customHeight="true" outlineLevel="0" collapsed="false"/>
    <row r="31006" customFormat="false" ht="15" hidden="false" customHeight="true" outlineLevel="0" collapsed="false"/>
    <row r="31007" customFormat="false" ht="15" hidden="false" customHeight="true" outlineLevel="0" collapsed="false"/>
    <row r="31008" customFormat="false" ht="15" hidden="false" customHeight="true" outlineLevel="0" collapsed="false"/>
    <row r="31009" customFormat="false" ht="15" hidden="false" customHeight="true" outlineLevel="0" collapsed="false"/>
    <row r="31010" customFormat="false" ht="15" hidden="false" customHeight="true" outlineLevel="0" collapsed="false"/>
    <row r="31011" customFormat="false" ht="15" hidden="false" customHeight="true" outlineLevel="0" collapsed="false"/>
    <row r="31012" customFormat="false" ht="15" hidden="false" customHeight="true" outlineLevel="0" collapsed="false"/>
    <row r="31013" customFormat="false" ht="15" hidden="false" customHeight="true" outlineLevel="0" collapsed="false"/>
    <row r="31014" customFormat="false" ht="15" hidden="false" customHeight="true" outlineLevel="0" collapsed="false"/>
    <row r="31015" customFormat="false" ht="15" hidden="false" customHeight="true" outlineLevel="0" collapsed="false"/>
    <row r="31016" customFormat="false" ht="15" hidden="false" customHeight="true" outlineLevel="0" collapsed="false"/>
    <row r="31017" customFormat="false" ht="15" hidden="false" customHeight="true" outlineLevel="0" collapsed="false"/>
    <row r="31018" customFormat="false" ht="15" hidden="false" customHeight="true" outlineLevel="0" collapsed="false"/>
    <row r="31019" customFormat="false" ht="15" hidden="false" customHeight="true" outlineLevel="0" collapsed="false"/>
    <row r="31020" customFormat="false" ht="15" hidden="false" customHeight="true" outlineLevel="0" collapsed="false"/>
    <row r="31021" customFormat="false" ht="15" hidden="false" customHeight="true" outlineLevel="0" collapsed="false"/>
    <row r="31022" customFormat="false" ht="15" hidden="false" customHeight="true" outlineLevel="0" collapsed="false"/>
    <row r="31023" customFormat="false" ht="15" hidden="false" customHeight="true" outlineLevel="0" collapsed="false"/>
    <row r="31024" customFormat="false" ht="15" hidden="false" customHeight="true" outlineLevel="0" collapsed="false"/>
    <row r="31025" customFormat="false" ht="15" hidden="false" customHeight="true" outlineLevel="0" collapsed="false"/>
    <row r="31026" customFormat="false" ht="15" hidden="false" customHeight="true" outlineLevel="0" collapsed="false"/>
    <row r="31027" customFormat="false" ht="15" hidden="false" customHeight="true" outlineLevel="0" collapsed="false"/>
    <row r="31028" customFormat="false" ht="15" hidden="false" customHeight="true" outlineLevel="0" collapsed="false"/>
    <row r="31029" customFormat="false" ht="15" hidden="false" customHeight="true" outlineLevel="0" collapsed="false"/>
    <row r="31030" customFormat="false" ht="15" hidden="false" customHeight="true" outlineLevel="0" collapsed="false"/>
    <row r="31031" customFormat="false" ht="15" hidden="false" customHeight="true" outlineLevel="0" collapsed="false"/>
    <row r="31032" customFormat="false" ht="15" hidden="false" customHeight="true" outlineLevel="0" collapsed="false"/>
    <row r="31033" customFormat="false" ht="15" hidden="false" customHeight="true" outlineLevel="0" collapsed="false"/>
    <row r="31034" customFormat="false" ht="15" hidden="false" customHeight="true" outlineLevel="0" collapsed="false"/>
    <row r="31035" customFormat="false" ht="15" hidden="false" customHeight="true" outlineLevel="0" collapsed="false"/>
    <row r="31036" customFormat="false" ht="15" hidden="false" customHeight="true" outlineLevel="0" collapsed="false"/>
    <row r="31037" customFormat="false" ht="15" hidden="false" customHeight="true" outlineLevel="0" collapsed="false"/>
    <row r="31038" customFormat="false" ht="15" hidden="false" customHeight="true" outlineLevel="0" collapsed="false"/>
    <row r="31039" customFormat="false" ht="15" hidden="false" customHeight="true" outlineLevel="0" collapsed="false"/>
    <row r="31040" customFormat="false" ht="15" hidden="false" customHeight="true" outlineLevel="0" collapsed="false"/>
    <row r="31041" customFormat="false" ht="15" hidden="false" customHeight="true" outlineLevel="0" collapsed="false"/>
    <row r="31042" customFormat="false" ht="15" hidden="false" customHeight="true" outlineLevel="0" collapsed="false"/>
    <row r="31043" customFormat="false" ht="15" hidden="false" customHeight="true" outlineLevel="0" collapsed="false"/>
    <row r="31044" customFormat="false" ht="15" hidden="false" customHeight="true" outlineLevel="0" collapsed="false"/>
    <row r="31045" customFormat="false" ht="15" hidden="false" customHeight="true" outlineLevel="0" collapsed="false"/>
    <row r="31046" customFormat="false" ht="15" hidden="false" customHeight="true" outlineLevel="0" collapsed="false"/>
    <row r="31047" customFormat="false" ht="15" hidden="false" customHeight="true" outlineLevel="0" collapsed="false"/>
    <row r="31048" customFormat="false" ht="15" hidden="false" customHeight="true" outlineLevel="0" collapsed="false"/>
    <row r="31049" customFormat="false" ht="15" hidden="false" customHeight="true" outlineLevel="0" collapsed="false"/>
    <row r="31050" customFormat="false" ht="15" hidden="false" customHeight="true" outlineLevel="0" collapsed="false"/>
    <row r="31051" customFormat="false" ht="15" hidden="false" customHeight="true" outlineLevel="0" collapsed="false"/>
    <row r="31052" customFormat="false" ht="15" hidden="false" customHeight="true" outlineLevel="0" collapsed="false"/>
    <row r="31053" customFormat="false" ht="15" hidden="false" customHeight="true" outlineLevel="0" collapsed="false"/>
    <row r="31054" customFormat="false" ht="15" hidden="false" customHeight="true" outlineLevel="0" collapsed="false"/>
    <row r="31055" customFormat="false" ht="15" hidden="false" customHeight="true" outlineLevel="0" collapsed="false"/>
    <row r="31056" customFormat="false" ht="15" hidden="false" customHeight="true" outlineLevel="0" collapsed="false"/>
    <row r="31057" customFormat="false" ht="15" hidden="false" customHeight="true" outlineLevel="0" collapsed="false"/>
    <row r="31058" customFormat="false" ht="15" hidden="false" customHeight="true" outlineLevel="0" collapsed="false"/>
    <row r="31059" customFormat="false" ht="15" hidden="false" customHeight="true" outlineLevel="0" collapsed="false"/>
    <row r="31060" customFormat="false" ht="15" hidden="false" customHeight="true" outlineLevel="0" collapsed="false"/>
    <row r="31061" customFormat="false" ht="15" hidden="false" customHeight="true" outlineLevel="0" collapsed="false"/>
    <row r="31062" customFormat="false" ht="15" hidden="false" customHeight="true" outlineLevel="0" collapsed="false"/>
    <row r="31063" customFormat="false" ht="15" hidden="false" customHeight="true" outlineLevel="0" collapsed="false"/>
    <row r="31064" customFormat="false" ht="15" hidden="false" customHeight="true" outlineLevel="0" collapsed="false"/>
    <row r="31065" customFormat="false" ht="15" hidden="false" customHeight="true" outlineLevel="0" collapsed="false"/>
    <row r="31066" customFormat="false" ht="15" hidden="false" customHeight="true" outlineLevel="0" collapsed="false"/>
    <row r="31067" customFormat="false" ht="15" hidden="false" customHeight="true" outlineLevel="0" collapsed="false"/>
    <row r="31068" customFormat="false" ht="15" hidden="false" customHeight="true" outlineLevel="0" collapsed="false"/>
    <row r="31069" customFormat="false" ht="15" hidden="false" customHeight="true" outlineLevel="0" collapsed="false"/>
    <row r="31070" customFormat="false" ht="15" hidden="false" customHeight="true" outlineLevel="0" collapsed="false"/>
    <row r="31071" customFormat="false" ht="15" hidden="false" customHeight="true" outlineLevel="0" collapsed="false"/>
    <row r="31072" customFormat="false" ht="15" hidden="false" customHeight="true" outlineLevel="0" collapsed="false"/>
    <row r="31073" customFormat="false" ht="15" hidden="false" customHeight="true" outlineLevel="0" collapsed="false"/>
    <row r="31074" customFormat="false" ht="15" hidden="false" customHeight="true" outlineLevel="0" collapsed="false"/>
    <row r="31075" customFormat="false" ht="15" hidden="false" customHeight="true" outlineLevel="0" collapsed="false"/>
    <row r="31076" customFormat="false" ht="15" hidden="false" customHeight="true" outlineLevel="0" collapsed="false"/>
    <row r="31077" customFormat="false" ht="15" hidden="false" customHeight="true" outlineLevel="0" collapsed="false"/>
    <row r="31078" customFormat="false" ht="15" hidden="false" customHeight="true" outlineLevel="0" collapsed="false"/>
    <row r="31079" customFormat="false" ht="15" hidden="false" customHeight="true" outlineLevel="0" collapsed="false"/>
    <row r="31080" customFormat="false" ht="15" hidden="false" customHeight="true" outlineLevel="0" collapsed="false"/>
    <row r="31081" customFormat="false" ht="15" hidden="false" customHeight="true" outlineLevel="0" collapsed="false"/>
    <row r="31082" customFormat="false" ht="15" hidden="false" customHeight="true" outlineLevel="0" collapsed="false"/>
    <row r="31083" customFormat="false" ht="15" hidden="false" customHeight="true" outlineLevel="0" collapsed="false"/>
    <row r="31084" customFormat="false" ht="15" hidden="false" customHeight="true" outlineLevel="0" collapsed="false"/>
    <row r="31085" customFormat="false" ht="15" hidden="false" customHeight="true" outlineLevel="0" collapsed="false"/>
    <row r="31086" customFormat="false" ht="15" hidden="false" customHeight="true" outlineLevel="0" collapsed="false"/>
    <row r="31087" customFormat="false" ht="15" hidden="false" customHeight="true" outlineLevel="0" collapsed="false"/>
    <row r="31088" customFormat="false" ht="15" hidden="false" customHeight="true" outlineLevel="0" collapsed="false"/>
    <row r="31089" customFormat="false" ht="15" hidden="false" customHeight="true" outlineLevel="0" collapsed="false"/>
    <row r="31090" customFormat="false" ht="15" hidden="false" customHeight="true" outlineLevel="0" collapsed="false"/>
    <row r="31091" customFormat="false" ht="15" hidden="false" customHeight="true" outlineLevel="0" collapsed="false"/>
    <row r="31092" customFormat="false" ht="15" hidden="false" customHeight="true" outlineLevel="0" collapsed="false"/>
    <row r="31093" customFormat="false" ht="15" hidden="false" customHeight="true" outlineLevel="0" collapsed="false"/>
    <row r="31094" customFormat="false" ht="15" hidden="false" customHeight="true" outlineLevel="0" collapsed="false"/>
    <row r="31095" customFormat="false" ht="15" hidden="false" customHeight="true" outlineLevel="0" collapsed="false"/>
    <row r="31096" customFormat="false" ht="15" hidden="false" customHeight="true" outlineLevel="0" collapsed="false"/>
    <row r="31097" customFormat="false" ht="15" hidden="false" customHeight="true" outlineLevel="0" collapsed="false"/>
    <row r="31098" customFormat="false" ht="15" hidden="false" customHeight="true" outlineLevel="0" collapsed="false"/>
    <row r="31099" customFormat="false" ht="15" hidden="false" customHeight="true" outlineLevel="0" collapsed="false"/>
    <row r="31100" customFormat="false" ht="15" hidden="false" customHeight="true" outlineLevel="0" collapsed="false"/>
    <row r="31101" customFormat="false" ht="15" hidden="false" customHeight="true" outlineLevel="0" collapsed="false"/>
    <row r="31102" customFormat="false" ht="15" hidden="false" customHeight="true" outlineLevel="0" collapsed="false"/>
    <row r="31103" customFormat="false" ht="15" hidden="false" customHeight="true" outlineLevel="0" collapsed="false"/>
    <row r="31104" customFormat="false" ht="15" hidden="false" customHeight="true" outlineLevel="0" collapsed="false"/>
    <row r="31105" customFormat="false" ht="15" hidden="false" customHeight="true" outlineLevel="0" collapsed="false"/>
    <row r="31106" customFormat="false" ht="15" hidden="false" customHeight="true" outlineLevel="0" collapsed="false"/>
    <row r="31107" customFormat="false" ht="15" hidden="false" customHeight="true" outlineLevel="0" collapsed="false"/>
    <row r="31108" customFormat="false" ht="15" hidden="false" customHeight="true" outlineLevel="0" collapsed="false"/>
    <row r="31109" customFormat="false" ht="15" hidden="false" customHeight="true" outlineLevel="0" collapsed="false"/>
    <row r="31110" customFormat="false" ht="15" hidden="false" customHeight="true" outlineLevel="0" collapsed="false"/>
    <row r="31111" customFormat="false" ht="15" hidden="false" customHeight="true" outlineLevel="0" collapsed="false"/>
    <row r="31112" customFormat="false" ht="15" hidden="false" customHeight="true" outlineLevel="0" collapsed="false"/>
    <row r="31113" customFormat="false" ht="15" hidden="false" customHeight="true" outlineLevel="0" collapsed="false"/>
    <row r="31114" customFormat="false" ht="15" hidden="false" customHeight="true" outlineLevel="0" collapsed="false"/>
    <row r="31115" customFormat="false" ht="15" hidden="false" customHeight="true" outlineLevel="0" collapsed="false"/>
    <row r="31116" customFormat="false" ht="15" hidden="false" customHeight="true" outlineLevel="0" collapsed="false"/>
    <row r="31117" customFormat="false" ht="15" hidden="false" customHeight="true" outlineLevel="0" collapsed="false"/>
    <row r="31118" customFormat="false" ht="15" hidden="false" customHeight="true" outlineLevel="0" collapsed="false"/>
    <row r="31119" customFormat="false" ht="15" hidden="false" customHeight="true" outlineLevel="0" collapsed="false"/>
    <row r="31120" customFormat="false" ht="15" hidden="false" customHeight="true" outlineLevel="0" collapsed="false"/>
    <row r="31121" customFormat="false" ht="15" hidden="false" customHeight="true" outlineLevel="0" collapsed="false"/>
    <row r="31122" customFormat="false" ht="15" hidden="false" customHeight="true" outlineLevel="0" collapsed="false"/>
    <row r="31123" customFormat="false" ht="15" hidden="false" customHeight="true" outlineLevel="0" collapsed="false"/>
    <row r="31124" customFormat="false" ht="15" hidden="false" customHeight="true" outlineLevel="0" collapsed="false"/>
    <row r="31125" customFormat="false" ht="15" hidden="false" customHeight="true" outlineLevel="0" collapsed="false"/>
    <row r="31126" customFormat="false" ht="15" hidden="false" customHeight="true" outlineLevel="0" collapsed="false"/>
    <row r="31127" customFormat="false" ht="15" hidden="false" customHeight="true" outlineLevel="0" collapsed="false"/>
    <row r="31128" customFormat="false" ht="15" hidden="false" customHeight="true" outlineLevel="0" collapsed="false"/>
    <row r="31129" customFormat="false" ht="15" hidden="false" customHeight="true" outlineLevel="0" collapsed="false"/>
    <row r="31130" customFormat="false" ht="15" hidden="false" customHeight="true" outlineLevel="0" collapsed="false"/>
    <row r="31131" customFormat="false" ht="15" hidden="false" customHeight="true" outlineLevel="0" collapsed="false"/>
    <row r="31132" customFormat="false" ht="15" hidden="false" customHeight="true" outlineLevel="0" collapsed="false"/>
    <row r="31133" customFormat="false" ht="15" hidden="false" customHeight="true" outlineLevel="0" collapsed="false"/>
    <row r="31134" customFormat="false" ht="15" hidden="false" customHeight="true" outlineLevel="0" collapsed="false"/>
    <row r="31135" customFormat="false" ht="15" hidden="false" customHeight="true" outlineLevel="0" collapsed="false"/>
    <row r="31136" customFormat="false" ht="15" hidden="false" customHeight="true" outlineLevel="0" collapsed="false"/>
    <row r="31137" customFormat="false" ht="15" hidden="false" customHeight="true" outlineLevel="0" collapsed="false"/>
    <row r="31138" customFormat="false" ht="15" hidden="false" customHeight="true" outlineLevel="0" collapsed="false"/>
    <row r="31139" customFormat="false" ht="15" hidden="false" customHeight="true" outlineLevel="0" collapsed="false"/>
    <row r="31140" customFormat="false" ht="15" hidden="false" customHeight="true" outlineLevel="0" collapsed="false"/>
    <row r="31141" customFormat="false" ht="15" hidden="false" customHeight="true" outlineLevel="0" collapsed="false"/>
    <row r="31142" customFormat="false" ht="15" hidden="false" customHeight="true" outlineLevel="0" collapsed="false"/>
    <row r="31143" customFormat="false" ht="15" hidden="false" customHeight="true" outlineLevel="0" collapsed="false"/>
    <row r="31144" customFormat="false" ht="15" hidden="false" customHeight="true" outlineLevel="0" collapsed="false"/>
    <row r="31145" customFormat="false" ht="15" hidden="false" customHeight="true" outlineLevel="0" collapsed="false"/>
    <row r="31146" customFormat="false" ht="15" hidden="false" customHeight="true" outlineLevel="0" collapsed="false"/>
    <row r="31147" customFormat="false" ht="15" hidden="false" customHeight="true" outlineLevel="0" collapsed="false"/>
    <row r="31148" customFormat="false" ht="15" hidden="false" customHeight="true" outlineLevel="0" collapsed="false"/>
    <row r="31149" customFormat="false" ht="15" hidden="false" customHeight="true" outlineLevel="0" collapsed="false"/>
    <row r="31150" customFormat="false" ht="15" hidden="false" customHeight="true" outlineLevel="0" collapsed="false"/>
    <row r="31151" customFormat="false" ht="15" hidden="false" customHeight="true" outlineLevel="0" collapsed="false"/>
    <row r="31152" customFormat="false" ht="15" hidden="false" customHeight="true" outlineLevel="0" collapsed="false"/>
    <row r="31153" customFormat="false" ht="15" hidden="false" customHeight="true" outlineLevel="0" collapsed="false"/>
    <row r="31154" customFormat="false" ht="15" hidden="false" customHeight="true" outlineLevel="0" collapsed="false"/>
    <row r="31155" customFormat="false" ht="15" hidden="false" customHeight="true" outlineLevel="0" collapsed="false"/>
    <row r="31156" customFormat="false" ht="15" hidden="false" customHeight="true" outlineLevel="0" collapsed="false"/>
    <row r="31157" customFormat="false" ht="15" hidden="false" customHeight="true" outlineLevel="0" collapsed="false"/>
    <row r="31158" customFormat="false" ht="15" hidden="false" customHeight="true" outlineLevel="0" collapsed="false"/>
    <row r="31159" customFormat="false" ht="15" hidden="false" customHeight="true" outlineLevel="0" collapsed="false"/>
    <row r="31160" customFormat="false" ht="15" hidden="false" customHeight="true" outlineLevel="0" collapsed="false"/>
    <row r="31161" customFormat="false" ht="15" hidden="false" customHeight="true" outlineLevel="0" collapsed="false"/>
    <row r="31162" customFormat="false" ht="15" hidden="false" customHeight="true" outlineLevel="0" collapsed="false"/>
    <row r="31163" customFormat="false" ht="15" hidden="false" customHeight="true" outlineLevel="0" collapsed="false"/>
    <row r="31164" customFormat="false" ht="15" hidden="false" customHeight="true" outlineLevel="0" collapsed="false"/>
    <row r="31165" customFormat="false" ht="15" hidden="false" customHeight="true" outlineLevel="0" collapsed="false"/>
    <row r="31166" customFormat="false" ht="15" hidden="false" customHeight="true" outlineLevel="0" collapsed="false"/>
    <row r="31167" customFormat="false" ht="15" hidden="false" customHeight="true" outlineLevel="0" collapsed="false"/>
    <row r="31168" customFormat="false" ht="15" hidden="false" customHeight="true" outlineLevel="0" collapsed="false"/>
    <row r="31169" customFormat="false" ht="15" hidden="false" customHeight="true" outlineLevel="0" collapsed="false"/>
    <row r="31170" customFormat="false" ht="15" hidden="false" customHeight="true" outlineLevel="0" collapsed="false"/>
    <row r="31171" customFormat="false" ht="15" hidden="false" customHeight="true" outlineLevel="0" collapsed="false"/>
    <row r="31172" customFormat="false" ht="15" hidden="false" customHeight="true" outlineLevel="0" collapsed="false"/>
    <row r="31173" customFormat="false" ht="15" hidden="false" customHeight="true" outlineLevel="0" collapsed="false"/>
    <row r="31174" customFormat="false" ht="15" hidden="false" customHeight="true" outlineLevel="0" collapsed="false"/>
    <row r="31175" customFormat="false" ht="15" hidden="false" customHeight="true" outlineLevel="0" collapsed="false"/>
    <row r="31176" customFormat="false" ht="15" hidden="false" customHeight="true" outlineLevel="0" collapsed="false"/>
    <row r="31177" customFormat="false" ht="15" hidden="false" customHeight="true" outlineLevel="0" collapsed="false"/>
    <row r="31178" customFormat="false" ht="15" hidden="false" customHeight="true" outlineLevel="0" collapsed="false"/>
    <row r="31179" customFormat="false" ht="15" hidden="false" customHeight="true" outlineLevel="0" collapsed="false"/>
    <row r="31180" customFormat="false" ht="15" hidden="false" customHeight="true" outlineLevel="0" collapsed="false"/>
    <row r="31181" customFormat="false" ht="15" hidden="false" customHeight="true" outlineLevel="0" collapsed="false"/>
    <row r="31182" customFormat="false" ht="15" hidden="false" customHeight="true" outlineLevel="0" collapsed="false"/>
    <row r="31183" customFormat="false" ht="15" hidden="false" customHeight="true" outlineLevel="0" collapsed="false"/>
    <row r="31184" customFormat="false" ht="15" hidden="false" customHeight="true" outlineLevel="0" collapsed="false"/>
    <row r="31185" customFormat="false" ht="15" hidden="false" customHeight="true" outlineLevel="0" collapsed="false"/>
    <row r="31186" customFormat="false" ht="15" hidden="false" customHeight="true" outlineLevel="0" collapsed="false"/>
    <row r="31187" customFormat="false" ht="15" hidden="false" customHeight="true" outlineLevel="0" collapsed="false"/>
    <row r="31188" customFormat="false" ht="15" hidden="false" customHeight="true" outlineLevel="0" collapsed="false"/>
    <row r="31189" customFormat="false" ht="15" hidden="false" customHeight="true" outlineLevel="0" collapsed="false"/>
    <row r="31190" customFormat="false" ht="15" hidden="false" customHeight="true" outlineLevel="0" collapsed="false"/>
    <row r="31191" customFormat="false" ht="15" hidden="false" customHeight="true" outlineLevel="0" collapsed="false"/>
    <row r="31192" customFormat="false" ht="15" hidden="false" customHeight="true" outlineLevel="0" collapsed="false"/>
    <row r="31193" customFormat="false" ht="15" hidden="false" customHeight="true" outlineLevel="0" collapsed="false"/>
    <row r="31194" customFormat="false" ht="15" hidden="false" customHeight="true" outlineLevel="0" collapsed="false"/>
    <row r="31195" customFormat="false" ht="15" hidden="false" customHeight="true" outlineLevel="0" collapsed="false"/>
    <row r="31196" customFormat="false" ht="15" hidden="false" customHeight="true" outlineLevel="0" collapsed="false"/>
    <row r="31197" customFormat="false" ht="15" hidden="false" customHeight="true" outlineLevel="0" collapsed="false"/>
    <row r="31198" customFormat="false" ht="15" hidden="false" customHeight="true" outlineLevel="0" collapsed="false"/>
    <row r="31199" customFormat="false" ht="15" hidden="false" customHeight="true" outlineLevel="0" collapsed="false"/>
    <row r="31200" customFormat="false" ht="15" hidden="false" customHeight="true" outlineLevel="0" collapsed="false"/>
    <row r="31201" customFormat="false" ht="15" hidden="false" customHeight="true" outlineLevel="0" collapsed="false"/>
    <row r="31202" customFormat="false" ht="15" hidden="false" customHeight="true" outlineLevel="0" collapsed="false"/>
    <row r="31203" customFormat="false" ht="15" hidden="false" customHeight="true" outlineLevel="0" collapsed="false"/>
    <row r="31204" customFormat="false" ht="15" hidden="false" customHeight="true" outlineLevel="0" collapsed="false"/>
    <row r="31205" customFormat="false" ht="15" hidden="false" customHeight="true" outlineLevel="0" collapsed="false"/>
    <row r="31206" customFormat="false" ht="15" hidden="false" customHeight="true" outlineLevel="0" collapsed="false"/>
    <row r="31207" customFormat="false" ht="15" hidden="false" customHeight="true" outlineLevel="0" collapsed="false"/>
    <row r="31208" customFormat="false" ht="15" hidden="false" customHeight="true" outlineLevel="0" collapsed="false"/>
    <row r="31209" customFormat="false" ht="15" hidden="false" customHeight="true" outlineLevel="0" collapsed="false"/>
    <row r="31210" customFormat="false" ht="15" hidden="false" customHeight="true" outlineLevel="0" collapsed="false"/>
    <row r="31211" customFormat="false" ht="15" hidden="false" customHeight="true" outlineLevel="0" collapsed="false"/>
    <row r="31212" customFormat="false" ht="15" hidden="false" customHeight="true" outlineLevel="0" collapsed="false"/>
    <row r="31213" customFormat="false" ht="15" hidden="false" customHeight="true" outlineLevel="0" collapsed="false"/>
    <row r="31214" customFormat="false" ht="15" hidden="false" customHeight="true" outlineLevel="0" collapsed="false"/>
    <row r="31215" customFormat="false" ht="15" hidden="false" customHeight="true" outlineLevel="0" collapsed="false"/>
    <row r="31216" customFormat="false" ht="15" hidden="false" customHeight="true" outlineLevel="0" collapsed="false"/>
    <row r="31217" customFormat="false" ht="15" hidden="false" customHeight="true" outlineLevel="0" collapsed="false"/>
    <row r="31218" customFormat="false" ht="15" hidden="false" customHeight="true" outlineLevel="0" collapsed="false"/>
    <row r="31219" customFormat="false" ht="15" hidden="false" customHeight="true" outlineLevel="0" collapsed="false"/>
    <row r="31220" customFormat="false" ht="15" hidden="false" customHeight="true" outlineLevel="0" collapsed="false"/>
    <row r="31221" customFormat="false" ht="15" hidden="false" customHeight="true" outlineLevel="0" collapsed="false"/>
    <row r="31222" customFormat="false" ht="15" hidden="false" customHeight="true" outlineLevel="0" collapsed="false"/>
    <row r="31223" customFormat="false" ht="15" hidden="false" customHeight="true" outlineLevel="0" collapsed="false"/>
    <row r="31224" customFormat="false" ht="15" hidden="false" customHeight="true" outlineLevel="0" collapsed="false"/>
    <row r="31225" customFormat="false" ht="15" hidden="false" customHeight="true" outlineLevel="0" collapsed="false"/>
    <row r="31226" customFormat="false" ht="15" hidden="false" customHeight="true" outlineLevel="0" collapsed="false"/>
    <row r="31227" customFormat="false" ht="15" hidden="false" customHeight="true" outlineLevel="0" collapsed="false"/>
    <row r="31228" customFormat="false" ht="15" hidden="false" customHeight="true" outlineLevel="0" collapsed="false"/>
    <row r="31229" customFormat="false" ht="15" hidden="false" customHeight="true" outlineLevel="0" collapsed="false"/>
    <row r="31230" customFormat="false" ht="15" hidden="false" customHeight="true" outlineLevel="0" collapsed="false"/>
    <row r="31231" customFormat="false" ht="15" hidden="false" customHeight="true" outlineLevel="0" collapsed="false"/>
    <row r="31232" customFormat="false" ht="15" hidden="false" customHeight="true" outlineLevel="0" collapsed="false"/>
    <row r="31233" customFormat="false" ht="15" hidden="false" customHeight="true" outlineLevel="0" collapsed="false"/>
    <row r="31234" customFormat="false" ht="15" hidden="false" customHeight="true" outlineLevel="0" collapsed="false"/>
    <row r="31235" customFormat="false" ht="15" hidden="false" customHeight="true" outlineLevel="0" collapsed="false"/>
    <row r="31236" customFormat="false" ht="15" hidden="false" customHeight="true" outlineLevel="0" collapsed="false"/>
    <row r="31237" customFormat="false" ht="15" hidden="false" customHeight="true" outlineLevel="0" collapsed="false"/>
    <row r="31238" customFormat="false" ht="15" hidden="false" customHeight="true" outlineLevel="0" collapsed="false"/>
    <row r="31239" customFormat="false" ht="15" hidden="false" customHeight="true" outlineLevel="0" collapsed="false"/>
    <row r="31240" customFormat="false" ht="15" hidden="false" customHeight="true" outlineLevel="0" collapsed="false"/>
    <row r="31241" customFormat="false" ht="15" hidden="false" customHeight="true" outlineLevel="0" collapsed="false"/>
    <row r="31242" customFormat="false" ht="15" hidden="false" customHeight="true" outlineLevel="0" collapsed="false"/>
    <row r="31243" customFormat="false" ht="15" hidden="false" customHeight="true" outlineLevel="0" collapsed="false"/>
    <row r="31244" customFormat="false" ht="15" hidden="false" customHeight="true" outlineLevel="0" collapsed="false"/>
    <row r="31245" customFormat="false" ht="15" hidden="false" customHeight="true" outlineLevel="0" collapsed="false"/>
    <row r="31246" customFormat="false" ht="15" hidden="false" customHeight="true" outlineLevel="0" collapsed="false"/>
    <row r="31247" customFormat="false" ht="15" hidden="false" customHeight="true" outlineLevel="0" collapsed="false"/>
    <row r="31248" customFormat="false" ht="15" hidden="false" customHeight="true" outlineLevel="0" collapsed="false"/>
    <row r="31249" customFormat="false" ht="15" hidden="false" customHeight="true" outlineLevel="0" collapsed="false"/>
    <row r="31250" customFormat="false" ht="15" hidden="false" customHeight="true" outlineLevel="0" collapsed="false"/>
    <row r="31251" customFormat="false" ht="15" hidden="false" customHeight="true" outlineLevel="0" collapsed="false"/>
    <row r="31252" customFormat="false" ht="15" hidden="false" customHeight="true" outlineLevel="0" collapsed="false"/>
    <row r="31253" customFormat="false" ht="15" hidden="false" customHeight="true" outlineLevel="0" collapsed="false"/>
    <row r="31254" customFormat="false" ht="15" hidden="false" customHeight="true" outlineLevel="0" collapsed="false"/>
    <row r="31255" customFormat="false" ht="15" hidden="false" customHeight="true" outlineLevel="0" collapsed="false"/>
    <row r="31256" customFormat="false" ht="15" hidden="false" customHeight="true" outlineLevel="0" collapsed="false"/>
    <row r="31257" customFormat="false" ht="15" hidden="false" customHeight="true" outlineLevel="0" collapsed="false"/>
    <row r="31258" customFormat="false" ht="15" hidden="false" customHeight="true" outlineLevel="0" collapsed="false"/>
    <row r="31259" customFormat="false" ht="15" hidden="false" customHeight="true" outlineLevel="0" collapsed="false"/>
    <row r="31260" customFormat="false" ht="15" hidden="false" customHeight="true" outlineLevel="0" collapsed="false"/>
    <row r="31261" customFormat="false" ht="15" hidden="false" customHeight="true" outlineLevel="0" collapsed="false"/>
    <row r="31262" customFormat="false" ht="15" hidden="false" customHeight="true" outlineLevel="0" collapsed="false"/>
    <row r="31263" customFormat="false" ht="15" hidden="false" customHeight="true" outlineLevel="0" collapsed="false"/>
    <row r="31264" customFormat="false" ht="15" hidden="false" customHeight="true" outlineLevel="0" collapsed="false"/>
    <row r="31265" customFormat="false" ht="15" hidden="false" customHeight="true" outlineLevel="0" collapsed="false"/>
    <row r="31266" customFormat="false" ht="15" hidden="false" customHeight="true" outlineLevel="0" collapsed="false"/>
    <row r="31267" customFormat="false" ht="15" hidden="false" customHeight="true" outlineLevel="0" collapsed="false"/>
    <row r="31268" customFormat="false" ht="15" hidden="false" customHeight="true" outlineLevel="0" collapsed="false"/>
    <row r="31269" customFormat="false" ht="15" hidden="false" customHeight="true" outlineLevel="0" collapsed="false"/>
    <row r="31270" customFormat="false" ht="15" hidden="false" customHeight="true" outlineLevel="0" collapsed="false"/>
    <row r="31271" customFormat="false" ht="15" hidden="false" customHeight="true" outlineLevel="0" collapsed="false"/>
    <row r="31272" customFormat="false" ht="15" hidden="false" customHeight="true" outlineLevel="0" collapsed="false"/>
    <row r="31273" customFormat="false" ht="15" hidden="false" customHeight="true" outlineLevel="0" collapsed="false"/>
    <row r="31274" customFormat="false" ht="15" hidden="false" customHeight="true" outlineLevel="0" collapsed="false"/>
    <row r="31275" customFormat="false" ht="15" hidden="false" customHeight="true" outlineLevel="0" collapsed="false"/>
    <row r="31276" customFormat="false" ht="15" hidden="false" customHeight="true" outlineLevel="0" collapsed="false"/>
    <row r="31277" customFormat="false" ht="15" hidden="false" customHeight="true" outlineLevel="0" collapsed="false"/>
    <row r="31278" customFormat="false" ht="15" hidden="false" customHeight="true" outlineLevel="0" collapsed="false"/>
    <row r="31279" customFormat="false" ht="15" hidden="false" customHeight="true" outlineLevel="0" collapsed="false"/>
    <row r="31280" customFormat="false" ht="15" hidden="false" customHeight="true" outlineLevel="0" collapsed="false"/>
    <row r="31281" customFormat="false" ht="15" hidden="false" customHeight="true" outlineLevel="0" collapsed="false"/>
    <row r="31282" customFormat="false" ht="15" hidden="false" customHeight="true" outlineLevel="0" collapsed="false"/>
    <row r="31283" customFormat="false" ht="15" hidden="false" customHeight="true" outlineLevel="0" collapsed="false"/>
    <row r="31284" customFormat="false" ht="15" hidden="false" customHeight="true" outlineLevel="0" collapsed="false"/>
    <row r="31285" customFormat="false" ht="15" hidden="false" customHeight="true" outlineLevel="0" collapsed="false"/>
    <row r="31286" customFormat="false" ht="15" hidden="false" customHeight="true" outlineLevel="0" collapsed="false"/>
    <row r="31287" customFormat="false" ht="15" hidden="false" customHeight="true" outlineLevel="0" collapsed="false"/>
    <row r="31288" customFormat="false" ht="15" hidden="false" customHeight="true" outlineLevel="0" collapsed="false"/>
    <row r="31289" customFormat="false" ht="15" hidden="false" customHeight="true" outlineLevel="0" collapsed="false"/>
    <row r="31290" customFormat="false" ht="15" hidden="false" customHeight="true" outlineLevel="0" collapsed="false"/>
    <row r="31291" customFormat="false" ht="15" hidden="false" customHeight="true" outlineLevel="0" collapsed="false"/>
    <row r="31292" customFormat="false" ht="15" hidden="false" customHeight="true" outlineLevel="0" collapsed="false"/>
    <row r="31293" customFormat="false" ht="15" hidden="false" customHeight="true" outlineLevel="0" collapsed="false"/>
    <row r="31294" customFormat="false" ht="15" hidden="false" customHeight="true" outlineLevel="0" collapsed="false"/>
    <row r="31295" customFormat="false" ht="15" hidden="false" customHeight="true" outlineLevel="0" collapsed="false"/>
    <row r="31296" customFormat="false" ht="15" hidden="false" customHeight="true" outlineLevel="0" collapsed="false"/>
    <row r="31297" customFormat="false" ht="15" hidden="false" customHeight="true" outlineLevel="0" collapsed="false"/>
    <row r="31298" customFormat="false" ht="15" hidden="false" customHeight="true" outlineLevel="0" collapsed="false"/>
    <row r="31299" customFormat="false" ht="15" hidden="false" customHeight="true" outlineLevel="0" collapsed="false"/>
    <row r="31300" customFormat="false" ht="15" hidden="false" customHeight="true" outlineLevel="0" collapsed="false"/>
    <row r="31301" customFormat="false" ht="15" hidden="false" customHeight="true" outlineLevel="0" collapsed="false"/>
    <row r="31302" customFormat="false" ht="15" hidden="false" customHeight="true" outlineLevel="0" collapsed="false"/>
    <row r="31303" customFormat="false" ht="15" hidden="false" customHeight="true" outlineLevel="0" collapsed="false"/>
    <row r="31304" customFormat="false" ht="15" hidden="false" customHeight="true" outlineLevel="0" collapsed="false"/>
    <row r="31305" customFormat="false" ht="15" hidden="false" customHeight="true" outlineLevel="0" collapsed="false"/>
    <row r="31306" customFormat="false" ht="15" hidden="false" customHeight="true" outlineLevel="0" collapsed="false"/>
    <row r="31307" customFormat="false" ht="15" hidden="false" customHeight="true" outlineLevel="0" collapsed="false"/>
    <row r="31308" customFormat="false" ht="15" hidden="false" customHeight="true" outlineLevel="0" collapsed="false"/>
    <row r="31309" customFormat="false" ht="15" hidden="false" customHeight="true" outlineLevel="0" collapsed="false"/>
    <row r="31310" customFormat="false" ht="15" hidden="false" customHeight="true" outlineLevel="0" collapsed="false"/>
    <row r="31311" customFormat="false" ht="15" hidden="false" customHeight="true" outlineLevel="0" collapsed="false"/>
    <row r="31312" customFormat="false" ht="15" hidden="false" customHeight="true" outlineLevel="0" collapsed="false"/>
    <row r="31313" customFormat="false" ht="15" hidden="false" customHeight="true" outlineLevel="0" collapsed="false"/>
    <row r="31314" customFormat="false" ht="15" hidden="false" customHeight="true" outlineLevel="0" collapsed="false"/>
    <row r="31315" customFormat="false" ht="15" hidden="false" customHeight="true" outlineLevel="0" collapsed="false"/>
    <row r="31316" customFormat="false" ht="15" hidden="false" customHeight="true" outlineLevel="0" collapsed="false"/>
    <row r="31317" customFormat="false" ht="15" hidden="false" customHeight="true" outlineLevel="0" collapsed="false"/>
    <row r="31318" customFormat="false" ht="15" hidden="false" customHeight="true" outlineLevel="0" collapsed="false"/>
    <row r="31319" customFormat="false" ht="15" hidden="false" customHeight="true" outlineLevel="0" collapsed="false"/>
    <row r="31320" customFormat="false" ht="15" hidden="false" customHeight="true" outlineLevel="0" collapsed="false"/>
    <row r="31321" customFormat="false" ht="15" hidden="false" customHeight="true" outlineLevel="0" collapsed="false"/>
    <row r="31322" customFormat="false" ht="15" hidden="false" customHeight="true" outlineLevel="0" collapsed="false"/>
    <row r="31323" customFormat="false" ht="15" hidden="false" customHeight="true" outlineLevel="0" collapsed="false"/>
    <row r="31324" customFormat="false" ht="15" hidden="false" customHeight="true" outlineLevel="0" collapsed="false"/>
    <row r="31325" customFormat="false" ht="15" hidden="false" customHeight="true" outlineLevel="0" collapsed="false"/>
    <row r="31326" customFormat="false" ht="15" hidden="false" customHeight="true" outlineLevel="0" collapsed="false"/>
    <row r="31327" customFormat="false" ht="15" hidden="false" customHeight="true" outlineLevel="0" collapsed="false"/>
    <row r="31328" customFormat="false" ht="15" hidden="false" customHeight="true" outlineLevel="0" collapsed="false"/>
    <row r="31329" customFormat="false" ht="15" hidden="false" customHeight="true" outlineLevel="0" collapsed="false"/>
    <row r="31330" customFormat="false" ht="15" hidden="false" customHeight="true" outlineLevel="0" collapsed="false"/>
    <row r="31331" customFormat="false" ht="15" hidden="false" customHeight="true" outlineLevel="0" collapsed="false"/>
    <row r="31332" customFormat="false" ht="15" hidden="false" customHeight="true" outlineLevel="0" collapsed="false"/>
    <row r="31333" customFormat="false" ht="15" hidden="false" customHeight="true" outlineLevel="0" collapsed="false"/>
    <row r="31334" customFormat="false" ht="15" hidden="false" customHeight="true" outlineLevel="0" collapsed="false"/>
    <row r="31335" customFormat="false" ht="15" hidden="false" customHeight="true" outlineLevel="0" collapsed="false"/>
    <row r="31336" customFormat="false" ht="15" hidden="false" customHeight="true" outlineLevel="0" collapsed="false"/>
    <row r="31337" customFormat="false" ht="15" hidden="false" customHeight="true" outlineLevel="0" collapsed="false"/>
    <row r="31338" customFormat="false" ht="15" hidden="false" customHeight="true" outlineLevel="0" collapsed="false"/>
    <row r="31339" customFormat="false" ht="15" hidden="false" customHeight="true" outlineLevel="0" collapsed="false"/>
    <row r="31340" customFormat="false" ht="15" hidden="false" customHeight="true" outlineLevel="0" collapsed="false"/>
    <row r="31341" customFormat="false" ht="15" hidden="false" customHeight="true" outlineLevel="0" collapsed="false"/>
    <row r="31342" customFormat="false" ht="15" hidden="false" customHeight="true" outlineLevel="0" collapsed="false"/>
    <row r="31343" customFormat="false" ht="15" hidden="false" customHeight="true" outlineLevel="0" collapsed="false"/>
    <row r="31344" customFormat="false" ht="15" hidden="false" customHeight="true" outlineLevel="0" collapsed="false"/>
    <row r="31345" customFormat="false" ht="15" hidden="false" customHeight="true" outlineLevel="0" collapsed="false"/>
    <row r="31346" customFormat="false" ht="15" hidden="false" customHeight="true" outlineLevel="0" collapsed="false"/>
    <row r="31347" customFormat="false" ht="15" hidden="false" customHeight="true" outlineLevel="0" collapsed="false"/>
    <row r="31348" customFormat="false" ht="15" hidden="false" customHeight="true" outlineLevel="0" collapsed="false"/>
    <row r="31349" customFormat="false" ht="15" hidden="false" customHeight="true" outlineLevel="0" collapsed="false"/>
    <row r="31350" customFormat="false" ht="15" hidden="false" customHeight="true" outlineLevel="0" collapsed="false"/>
    <row r="31351" customFormat="false" ht="15" hidden="false" customHeight="true" outlineLevel="0" collapsed="false"/>
    <row r="31352" customFormat="false" ht="15" hidden="false" customHeight="true" outlineLevel="0" collapsed="false"/>
    <row r="31353" customFormat="false" ht="15" hidden="false" customHeight="true" outlineLevel="0" collapsed="false"/>
    <row r="31354" customFormat="false" ht="15" hidden="false" customHeight="true" outlineLevel="0" collapsed="false"/>
    <row r="31355" customFormat="false" ht="15" hidden="false" customHeight="true" outlineLevel="0" collapsed="false"/>
    <row r="31356" customFormat="false" ht="15" hidden="false" customHeight="true" outlineLevel="0" collapsed="false"/>
    <row r="31357" customFormat="false" ht="15" hidden="false" customHeight="true" outlineLevel="0" collapsed="false"/>
    <row r="31358" customFormat="false" ht="15" hidden="false" customHeight="true" outlineLevel="0" collapsed="false"/>
    <row r="31359" customFormat="false" ht="15" hidden="false" customHeight="true" outlineLevel="0" collapsed="false"/>
    <row r="31360" customFormat="false" ht="15" hidden="false" customHeight="true" outlineLevel="0" collapsed="false"/>
    <row r="31361" customFormat="false" ht="15" hidden="false" customHeight="true" outlineLevel="0" collapsed="false"/>
    <row r="31362" customFormat="false" ht="15" hidden="false" customHeight="true" outlineLevel="0" collapsed="false"/>
    <row r="31363" customFormat="false" ht="15" hidden="false" customHeight="true" outlineLevel="0" collapsed="false"/>
    <row r="31364" customFormat="false" ht="15" hidden="false" customHeight="true" outlineLevel="0" collapsed="false"/>
    <row r="31365" customFormat="false" ht="15" hidden="false" customHeight="true" outlineLevel="0" collapsed="false"/>
    <row r="31366" customFormat="false" ht="15" hidden="false" customHeight="true" outlineLevel="0" collapsed="false"/>
    <row r="31367" customFormat="false" ht="15" hidden="false" customHeight="true" outlineLevel="0" collapsed="false"/>
    <row r="31368" customFormat="false" ht="15" hidden="false" customHeight="true" outlineLevel="0" collapsed="false"/>
    <row r="31369" customFormat="false" ht="15" hidden="false" customHeight="true" outlineLevel="0" collapsed="false"/>
    <row r="31370" customFormat="false" ht="15" hidden="false" customHeight="true" outlineLevel="0" collapsed="false"/>
    <row r="31371" customFormat="false" ht="15" hidden="false" customHeight="true" outlineLevel="0" collapsed="false"/>
    <row r="31372" customFormat="false" ht="15" hidden="false" customHeight="true" outlineLevel="0" collapsed="false"/>
    <row r="31373" customFormat="false" ht="15" hidden="false" customHeight="true" outlineLevel="0" collapsed="false"/>
    <row r="31374" customFormat="false" ht="15" hidden="false" customHeight="true" outlineLevel="0" collapsed="false"/>
    <row r="31375" customFormat="false" ht="15" hidden="false" customHeight="true" outlineLevel="0" collapsed="false"/>
    <row r="31376" customFormat="false" ht="15" hidden="false" customHeight="true" outlineLevel="0" collapsed="false"/>
    <row r="31377" customFormat="false" ht="15" hidden="false" customHeight="true" outlineLevel="0" collapsed="false"/>
    <row r="31378" customFormat="false" ht="15" hidden="false" customHeight="true" outlineLevel="0" collapsed="false"/>
    <row r="31379" customFormat="false" ht="15" hidden="false" customHeight="true" outlineLevel="0" collapsed="false"/>
    <row r="31380" customFormat="false" ht="15" hidden="false" customHeight="true" outlineLevel="0" collapsed="false"/>
    <row r="31381" customFormat="false" ht="15" hidden="false" customHeight="true" outlineLevel="0" collapsed="false"/>
    <row r="31382" customFormat="false" ht="15" hidden="false" customHeight="true" outlineLevel="0" collapsed="false"/>
    <row r="31383" customFormat="false" ht="15" hidden="false" customHeight="true" outlineLevel="0" collapsed="false"/>
    <row r="31384" customFormat="false" ht="15" hidden="false" customHeight="true" outlineLevel="0" collapsed="false"/>
    <row r="31385" customFormat="false" ht="15" hidden="false" customHeight="true" outlineLevel="0" collapsed="false"/>
    <row r="31386" customFormat="false" ht="15" hidden="false" customHeight="true" outlineLevel="0" collapsed="false"/>
    <row r="31387" customFormat="false" ht="15" hidden="false" customHeight="true" outlineLevel="0" collapsed="false"/>
    <row r="31388" customFormat="false" ht="15" hidden="false" customHeight="true" outlineLevel="0" collapsed="false"/>
    <row r="31389" customFormat="false" ht="15" hidden="false" customHeight="true" outlineLevel="0" collapsed="false"/>
    <row r="31390" customFormat="false" ht="15" hidden="false" customHeight="true" outlineLevel="0" collapsed="false"/>
    <row r="31391" customFormat="false" ht="15" hidden="false" customHeight="true" outlineLevel="0" collapsed="false"/>
    <row r="31392" customFormat="false" ht="15" hidden="false" customHeight="true" outlineLevel="0" collapsed="false"/>
    <row r="31393" customFormat="false" ht="15" hidden="false" customHeight="true" outlineLevel="0" collapsed="false"/>
    <row r="31394" customFormat="false" ht="15" hidden="false" customHeight="true" outlineLevel="0" collapsed="false"/>
    <row r="31395" customFormat="false" ht="15" hidden="false" customHeight="true" outlineLevel="0" collapsed="false"/>
    <row r="31396" customFormat="false" ht="15" hidden="false" customHeight="true" outlineLevel="0" collapsed="false"/>
    <row r="31397" customFormat="false" ht="15" hidden="false" customHeight="true" outlineLevel="0" collapsed="false"/>
    <row r="31398" customFormat="false" ht="15" hidden="false" customHeight="true" outlineLevel="0" collapsed="false"/>
    <row r="31399" customFormat="false" ht="15" hidden="false" customHeight="true" outlineLevel="0" collapsed="false"/>
    <row r="31400" customFormat="false" ht="15" hidden="false" customHeight="true" outlineLevel="0" collapsed="false"/>
    <row r="31401" customFormat="false" ht="15" hidden="false" customHeight="true" outlineLevel="0" collapsed="false"/>
    <row r="31402" customFormat="false" ht="15" hidden="false" customHeight="true" outlineLevel="0" collapsed="false"/>
    <row r="31403" customFormat="false" ht="15" hidden="false" customHeight="true" outlineLevel="0" collapsed="false"/>
    <row r="31404" customFormat="false" ht="15" hidden="false" customHeight="true" outlineLevel="0" collapsed="false"/>
    <row r="31405" customFormat="false" ht="15" hidden="false" customHeight="true" outlineLevel="0" collapsed="false"/>
    <row r="31406" customFormat="false" ht="15" hidden="false" customHeight="true" outlineLevel="0" collapsed="false"/>
    <row r="31407" customFormat="false" ht="15" hidden="false" customHeight="true" outlineLevel="0" collapsed="false"/>
    <row r="31408" customFormat="false" ht="15" hidden="false" customHeight="true" outlineLevel="0" collapsed="false"/>
    <row r="31409" customFormat="false" ht="15" hidden="false" customHeight="true" outlineLevel="0" collapsed="false"/>
    <row r="31410" customFormat="false" ht="15" hidden="false" customHeight="true" outlineLevel="0" collapsed="false"/>
    <row r="31411" customFormat="false" ht="15" hidden="false" customHeight="true" outlineLevel="0" collapsed="false"/>
    <row r="31412" customFormat="false" ht="15" hidden="false" customHeight="true" outlineLevel="0" collapsed="false"/>
    <row r="31413" customFormat="false" ht="15" hidden="false" customHeight="true" outlineLevel="0" collapsed="false"/>
    <row r="31414" customFormat="false" ht="15" hidden="false" customHeight="true" outlineLevel="0" collapsed="false"/>
    <row r="31415" customFormat="false" ht="15" hidden="false" customHeight="true" outlineLevel="0" collapsed="false"/>
    <row r="31416" customFormat="false" ht="15" hidden="false" customHeight="true" outlineLevel="0" collapsed="false"/>
    <row r="31417" customFormat="false" ht="15" hidden="false" customHeight="true" outlineLevel="0" collapsed="false"/>
    <row r="31418" customFormat="false" ht="15" hidden="false" customHeight="true" outlineLevel="0" collapsed="false"/>
    <row r="31419" customFormat="false" ht="15" hidden="false" customHeight="true" outlineLevel="0" collapsed="false"/>
    <row r="31420" customFormat="false" ht="15" hidden="false" customHeight="true" outlineLevel="0" collapsed="false"/>
    <row r="31421" customFormat="false" ht="15" hidden="false" customHeight="true" outlineLevel="0" collapsed="false"/>
    <row r="31422" customFormat="false" ht="15" hidden="false" customHeight="true" outlineLevel="0" collapsed="false"/>
    <row r="31423" customFormat="false" ht="15" hidden="false" customHeight="true" outlineLevel="0" collapsed="false"/>
    <row r="31424" customFormat="false" ht="15" hidden="false" customHeight="true" outlineLevel="0" collapsed="false"/>
    <row r="31425" customFormat="false" ht="15" hidden="false" customHeight="true" outlineLevel="0" collapsed="false"/>
    <row r="31426" customFormat="false" ht="15" hidden="false" customHeight="true" outlineLevel="0" collapsed="false"/>
    <row r="31427" customFormat="false" ht="15" hidden="false" customHeight="true" outlineLevel="0" collapsed="false"/>
    <row r="31428" customFormat="false" ht="15" hidden="false" customHeight="true" outlineLevel="0" collapsed="false"/>
    <row r="31429" customFormat="false" ht="15" hidden="false" customHeight="true" outlineLevel="0" collapsed="false"/>
    <row r="31430" customFormat="false" ht="15" hidden="false" customHeight="true" outlineLevel="0" collapsed="false"/>
    <row r="31431" customFormat="false" ht="15" hidden="false" customHeight="true" outlineLevel="0" collapsed="false"/>
    <row r="31432" customFormat="false" ht="15" hidden="false" customHeight="true" outlineLevel="0" collapsed="false"/>
    <row r="31433" customFormat="false" ht="15" hidden="false" customHeight="true" outlineLevel="0" collapsed="false"/>
    <row r="31434" customFormat="false" ht="15" hidden="false" customHeight="true" outlineLevel="0" collapsed="false"/>
    <row r="31435" customFormat="false" ht="15" hidden="false" customHeight="true" outlineLevel="0" collapsed="false"/>
    <row r="31436" customFormat="false" ht="15" hidden="false" customHeight="true" outlineLevel="0" collapsed="false"/>
    <row r="31437" customFormat="false" ht="15" hidden="false" customHeight="true" outlineLevel="0" collapsed="false"/>
    <row r="31438" customFormat="false" ht="15" hidden="false" customHeight="true" outlineLevel="0" collapsed="false"/>
    <row r="31439" customFormat="false" ht="15" hidden="false" customHeight="true" outlineLevel="0" collapsed="false"/>
    <row r="31440" customFormat="false" ht="15" hidden="false" customHeight="true" outlineLevel="0" collapsed="false"/>
    <row r="31441" customFormat="false" ht="15" hidden="false" customHeight="true" outlineLevel="0" collapsed="false"/>
    <row r="31442" customFormat="false" ht="15" hidden="false" customHeight="true" outlineLevel="0" collapsed="false"/>
    <row r="31443" customFormat="false" ht="15" hidden="false" customHeight="true" outlineLevel="0" collapsed="false"/>
    <row r="31444" customFormat="false" ht="15" hidden="false" customHeight="true" outlineLevel="0" collapsed="false"/>
    <row r="31445" customFormat="false" ht="15" hidden="false" customHeight="true" outlineLevel="0" collapsed="false"/>
    <row r="31446" customFormat="false" ht="15" hidden="false" customHeight="true" outlineLevel="0" collapsed="false"/>
    <row r="31447" customFormat="false" ht="15" hidden="false" customHeight="true" outlineLevel="0" collapsed="false"/>
    <row r="31448" customFormat="false" ht="15" hidden="false" customHeight="true" outlineLevel="0" collapsed="false"/>
    <row r="31449" customFormat="false" ht="15" hidden="false" customHeight="true" outlineLevel="0" collapsed="false"/>
    <row r="31450" customFormat="false" ht="15" hidden="false" customHeight="true" outlineLevel="0" collapsed="false"/>
    <row r="31451" customFormat="false" ht="15" hidden="false" customHeight="true" outlineLevel="0" collapsed="false"/>
    <row r="31452" customFormat="false" ht="15" hidden="false" customHeight="true" outlineLevel="0" collapsed="false"/>
    <row r="31453" customFormat="false" ht="15" hidden="false" customHeight="true" outlineLevel="0" collapsed="false"/>
    <row r="31454" customFormat="false" ht="15" hidden="false" customHeight="true" outlineLevel="0" collapsed="false"/>
    <row r="31455" customFormat="false" ht="15" hidden="false" customHeight="true" outlineLevel="0" collapsed="false"/>
    <row r="31456" customFormat="false" ht="15" hidden="false" customHeight="true" outlineLevel="0" collapsed="false"/>
    <row r="31457" customFormat="false" ht="15" hidden="false" customHeight="true" outlineLevel="0" collapsed="false"/>
    <row r="31458" customFormat="false" ht="15" hidden="false" customHeight="true" outlineLevel="0" collapsed="false"/>
    <row r="31459" customFormat="false" ht="15" hidden="false" customHeight="true" outlineLevel="0" collapsed="false"/>
    <row r="31460" customFormat="false" ht="15" hidden="false" customHeight="true" outlineLevel="0" collapsed="false"/>
    <row r="31461" customFormat="false" ht="15" hidden="false" customHeight="true" outlineLevel="0" collapsed="false"/>
    <row r="31462" customFormat="false" ht="15" hidden="false" customHeight="true" outlineLevel="0" collapsed="false"/>
    <row r="31463" customFormat="false" ht="15" hidden="false" customHeight="true" outlineLevel="0" collapsed="false"/>
    <row r="31464" customFormat="false" ht="15" hidden="false" customHeight="true" outlineLevel="0" collapsed="false"/>
    <row r="31465" customFormat="false" ht="15" hidden="false" customHeight="true" outlineLevel="0" collapsed="false"/>
    <row r="31466" customFormat="false" ht="15" hidden="false" customHeight="true" outlineLevel="0" collapsed="false"/>
    <row r="31467" customFormat="false" ht="15" hidden="false" customHeight="true" outlineLevel="0" collapsed="false"/>
    <row r="31468" customFormat="false" ht="15" hidden="false" customHeight="true" outlineLevel="0" collapsed="false"/>
    <row r="31469" customFormat="false" ht="15" hidden="false" customHeight="true" outlineLevel="0" collapsed="false"/>
    <row r="31470" customFormat="false" ht="15" hidden="false" customHeight="true" outlineLevel="0" collapsed="false"/>
    <row r="31471" customFormat="false" ht="15" hidden="false" customHeight="true" outlineLevel="0" collapsed="false"/>
    <row r="31472" customFormat="false" ht="15" hidden="false" customHeight="true" outlineLevel="0" collapsed="false"/>
    <row r="31473" customFormat="false" ht="15" hidden="false" customHeight="true" outlineLevel="0" collapsed="false"/>
    <row r="31474" customFormat="false" ht="15" hidden="false" customHeight="true" outlineLevel="0" collapsed="false"/>
    <row r="31475" customFormat="false" ht="15" hidden="false" customHeight="true" outlineLevel="0" collapsed="false"/>
    <row r="31476" customFormat="false" ht="15" hidden="false" customHeight="true" outlineLevel="0" collapsed="false"/>
    <row r="31477" customFormat="false" ht="15" hidden="false" customHeight="true" outlineLevel="0" collapsed="false"/>
    <row r="31478" customFormat="false" ht="15" hidden="false" customHeight="true" outlineLevel="0" collapsed="false"/>
    <row r="31479" customFormat="false" ht="15" hidden="false" customHeight="true" outlineLevel="0" collapsed="false"/>
    <row r="31480" customFormat="false" ht="15" hidden="false" customHeight="true" outlineLevel="0" collapsed="false"/>
    <row r="31481" customFormat="false" ht="15" hidden="false" customHeight="true" outlineLevel="0" collapsed="false"/>
    <row r="31482" customFormat="false" ht="15" hidden="false" customHeight="true" outlineLevel="0" collapsed="false"/>
    <row r="31483" customFormat="false" ht="15" hidden="false" customHeight="true" outlineLevel="0" collapsed="false"/>
    <row r="31484" customFormat="false" ht="15" hidden="false" customHeight="true" outlineLevel="0" collapsed="false"/>
    <row r="31485" customFormat="false" ht="15" hidden="false" customHeight="true" outlineLevel="0" collapsed="false"/>
    <row r="31486" customFormat="false" ht="15" hidden="false" customHeight="true" outlineLevel="0" collapsed="false"/>
    <row r="31487" customFormat="false" ht="15" hidden="false" customHeight="true" outlineLevel="0" collapsed="false"/>
    <row r="31488" customFormat="false" ht="15" hidden="false" customHeight="true" outlineLevel="0" collapsed="false"/>
    <row r="31489" customFormat="false" ht="15" hidden="false" customHeight="true" outlineLevel="0" collapsed="false"/>
    <row r="31490" customFormat="false" ht="15" hidden="false" customHeight="true" outlineLevel="0" collapsed="false"/>
    <row r="31491" customFormat="false" ht="15" hidden="false" customHeight="true" outlineLevel="0" collapsed="false"/>
    <row r="31492" customFormat="false" ht="15" hidden="false" customHeight="true" outlineLevel="0" collapsed="false"/>
    <row r="31493" customFormat="false" ht="15" hidden="false" customHeight="true" outlineLevel="0" collapsed="false"/>
    <row r="31494" customFormat="false" ht="15" hidden="false" customHeight="true" outlineLevel="0" collapsed="false"/>
    <row r="31495" customFormat="false" ht="15" hidden="false" customHeight="true" outlineLevel="0" collapsed="false"/>
    <row r="31496" customFormat="false" ht="15" hidden="false" customHeight="true" outlineLevel="0" collapsed="false"/>
    <row r="31497" customFormat="false" ht="15" hidden="false" customHeight="true" outlineLevel="0" collapsed="false"/>
    <row r="31498" customFormat="false" ht="15" hidden="false" customHeight="true" outlineLevel="0" collapsed="false"/>
    <row r="31499" customFormat="false" ht="15" hidden="false" customHeight="true" outlineLevel="0" collapsed="false"/>
    <row r="31500" customFormat="false" ht="15" hidden="false" customHeight="true" outlineLevel="0" collapsed="false"/>
    <row r="31501" customFormat="false" ht="15" hidden="false" customHeight="true" outlineLevel="0" collapsed="false"/>
    <row r="31502" customFormat="false" ht="15" hidden="false" customHeight="true" outlineLevel="0" collapsed="false"/>
    <row r="31503" customFormat="false" ht="15" hidden="false" customHeight="true" outlineLevel="0" collapsed="false"/>
    <row r="31504" customFormat="false" ht="15" hidden="false" customHeight="true" outlineLevel="0" collapsed="false"/>
    <row r="31505" customFormat="false" ht="15" hidden="false" customHeight="true" outlineLevel="0" collapsed="false"/>
    <row r="31506" customFormat="false" ht="15" hidden="false" customHeight="true" outlineLevel="0" collapsed="false"/>
    <row r="31507" customFormat="false" ht="15" hidden="false" customHeight="true" outlineLevel="0" collapsed="false"/>
    <row r="31508" customFormat="false" ht="15" hidden="false" customHeight="true" outlineLevel="0" collapsed="false"/>
    <row r="31509" customFormat="false" ht="15" hidden="false" customHeight="true" outlineLevel="0" collapsed="false"/>
    <row r="31510" customFormat="false" ht="15" hidden="false" customHeight="true" outlineLevel="0" collapsed="false"/>
    <row r="31511" customFormat="false" ht="15" hidden="false" customHeight="true" outlineLevel="0" collapsed="false"/>
    <row r="31512" customFormat="false" ht="15" hidden="false" customHeight="true" outlineLevel="0" collapsed="false"/>
    <row r="31513" customFormat="false" ht="15" hidden="false" customHeight="true" outlineLevel="0" collapsed="false"/>
    <row r="31514" customFormat="false" ht="15" hidden="false" customHeight="true" outlineLevel="0" collapsed="false"/>
    <row r="31515" customFormat="false" ht="15" hidden="false" customHeight="true" outlineLevel="0" collapsed="false"/>
    <row r="31516" customFormat="false" ht="15" hidden="false" customHeight="true" outlineLevel="0" collapsed="false"/>
    <row r="31517" customFormat="false" ht="15" hidden="false" customHeight="true" outlineLevel="0" collapsed="false"/>
    <row r="31518" customFormat="false" ht="15" hidden="false" customHeight="true" outlineLevel="0" collapsed="false"/>
    <row r="31519" customFormat="false" ht="15" hidden="false" customHeight="true" outlineLevel="0" collapsed="false"/>
    <row r="31520" customFormat="false" ht="15" hidden="false" customHeight="true" outlineLevel="0" collapsed="false"/>
    <row r="31521" customFormat="false" ht="15" hidden="false" customHeight="true" outlineLevel="0" collapsed="false"/>
    <row r="31522" customFormat="false" ht="15" hidden="false" customHeight="true" outlineLevel="0" collapsed="false"/>
    <row r="31523" customFormat="false" ht="15" hidden="false" customHeight="true" outlineLevel="0" collapsed="false"/>
    <row r="31524" customFormat="false" ht="15" hidden="false" customHeight="true" outlineLevel="0" collapsed="false"/>
    <row r="31525" customFormat="false" ht="15" hidden="false" customHeight="true" outlineLevel="0" collapsed="false"/>
    <row r="31526" customFormat="false" ht="15" hidden="false" customHeight="true" outlineLevel="0" collapsed="false"/>
    <row r="31527" customFormat="false" ht="15" hidden="false" customHeight="true" outlineLevel="0" collapsed="false"/>
    <row r="31528" customFormat="false" ht="15" hidden="false" customHeight="true" outlineLevel="0" collapsed="false"/>
    <row r="31529" customFormat="false" ht="15" hidden="false" customHeight="true" outlineLevel="0" collapsed="false"/>
    <row r="31530" customFormat="false" ht="15" hidden="false" customHeight="true" outlineLevel="0" collapsed="false"/>
    <row r="31531" customFormat="false" ht="15" hidden="false" customHeight="true" outlineLevel="0" collapsed="false"/>
    <row r="31532" customFormat="false" ht="15" hidden="false" customHeight="true" outlineLevel="0" collapsed="false"/>
    <row r="31533" customFormat="false" ht="15" hidden="false" customHeight="true" outlineLevel="0" collapsed="false"/>
    <row r="31534" customFormat="false" ht="15" hidden="false" customHeight="true" outlineLevel="0" collapsed="false"/>
    <row r="31535" customFormat="false" ht="15" hidden="false" customHeight="true" outlineLevel="0" collapsed="false"/>
    <row r="31536" customFormat="false" ht="15" hidden="false" customHeight="true" outlineLevel="0" collapsed="false"/>
    <row r="31537" customFormat="false" ht="15" hidden="false" customHeight="true" outlineLevel="0" collapsed="false"/>
    <row r="31538" customFormat="false" ht="15" hidden="false" customHeight="true" outlineLevel="0" collapsed="false"/>
    <row r="31539" customFormat="false" ht="15" hidden="false" customHeight="true" outlineLevel="0" collapsed="false"/>
    <row r="31540" customFormat="false" ht="15" hidden="false" customHeight="true" outlineLevel="0" collapsed="false"/>
    <row r="31541" customFormat="false" ht="15" hidden="false" customHeight="true" outlineLevel="0" collapsed="false"/>
    <row r="31542" customFormat="false" ht="15" hidden="false" customHeight="true" outlineLevel="0" collapsed="false"/>
    <row r="31543" customFormat="false" ht="15" hidden="false" customHeight="true" outlineLevel="0" collapsed="false"/>
    <row r="31544" customFormat="false" ht="15" hidden="false" customHeight="true" outlineLevel="0" collapsed="false"/>
    <row r="31545" customFormat="false" ht="15" hidden="false" customHeight="true" outlineLevel="0" collapsed="false"/>
    <row r="31546" customFormat="false" ht="15" hidden="false" customHeight="true" outlineLevel="0" collapsed="false"/>
    <row r="31547" customFormat="false" ht="15" hidden="false" customHeight="true" outlineLevel="0" collapsed="false"/>
    <row r="31548" customFormat="false" ht="15" hidden="false" customHeight="true" outlineLevel="0" collapsed="false"/>
    <row r="31549" customFormat="false" ht="15" hidden="false" customHeight="true" outlineLevel="0" collapsed="false"/>
    <row r="31550" customFormat="false" ht="15" hidden="false" customHeight="true" outlineLevel="0" collapsed="false"/>
    <row r="31551" customFormat="false" ht="15" hidden="false" customHeight="true" outlineLevel="0" collapsed="false"/>
    <row r="31552" customFormat="false" ht="15" hidden="false" customHeight="true" outlineLevel="0" collapsed="false"/>
    <row r="31553" customFormat="false" ht="15" hidden="false" customHeight="true" outlineLevel="0" collapsed="false"/>
    <row r="31554" customFormat="false" ht="15" hidden="false" customHeight="true" outlineLevel="0" collapsed="false"/>
    <row r="31555" customFormat="false" ht="15" hidden="false" customHeight="true" outlineLevel="0" collapsed="false"/>
    <row r="31556" customFormat="false" ht="15" hidden="false" customHeight="true" outlineLevel="0" collapsed="false"/>
    <row r="31557" customFormat="false" ht="15" hidden="false" customHeight="true" outlineLevel="0" collapsed="false"/>
    <row r="31558" customFormat="false" ht="15" hidden="false" customHeight="true" outlineLevel="0" collapsed="false"/>
    <row r="31559" customFormat="false" ht="15" hidden="false" customHeight="true" outlineLevel="0" collapsed="false"/>
    <row r="31560" customFormat="false" ht="15" hidden="false" customHeight="true" outlineLevel="0" collapsed="false"/>
    <row r="31561" customFormat="false" ht="15" hidden="false" customHeight="true" outlineLevel="0" collapsed="false"/>
    <row r="31562" customFormat="false" ht="15" hidden="false" customHeight="true" outlineLevel="0" collapsed="false"/>
    <row r="31563" customFormat="false" ht="15" hidden="false" customHeight="true" outlineLevel="0" collapsed="false"/>
    <row r="31564" customFormat="false" ht="15" hidden="false" customHeight="true" outlineLevel="0" collapsed="false"/>
    <row r="31565" customFormat="false" ht="15" hidden="false" customHeight="true" outlineLevel="0" collapsed="false"/>
    <row r="31566" customFormat="false" ht="15" hidden="false" customHeight="true" outlineLevel="0" collapsed="false"/>
    <row r="31567" customFormat="false" ht="15" hidden="false" customHeight="true" outlineLevel="0" collapsed="false"/>
    <row r="31568" customFormat="false" ht="15" hidden="false" customHeight="true" outlineLevel="0" collapsed="false"/>
    <row r="31569" customFormat="false" ht="15" hidden="false" customHeight="true" outlineLevel="0" collapsed="false"/>
    <row r="31570" customFormat="false" ht="15" hidden="false" customHeight="true" outlineLevel="0" collapsed="false"/>
    <row r="31571" customFormat="false" ht="15" hidden="false" customHeight="true" outlineLevel="0" collapsed="false"/>
    <row r="31572" customFormat="false" ht="15" hidden="false" customHeight="true" outlineLevel="0" collapsed="false"/>
    <row r="31573" customFormat="false" ht="15" hidden="false" customHeight="true" outlineLevel="0" collapsed="false"/>
    <row r="31574" customFormat="false" ht="15" hidden="false" customHeight="true" outlineLevel="0" collapsed="false"/>
    <row r="31575" customFormat="false" ht="15" hidden="false" customHeight="true" outlineLevel="0" collapsed="false"/>
    <row r="31576" customFormat="false" ht="15" hidden="false" customHeight="true" outlineLevel="0" collapsed="false"/>
    <row r="31577" customFormat="false" ht="15" hidden="false" customHeight="true" outlineLevel="0" collapsed="false"/>
    <row r="31578" customFormat="false" ht="15" hidden="false" customHeight="true" outlineLevel="0" collapsed="false"/>
    <row r="31579" customFormat="false" ht="15" hidden="false" customHeight="true" outlineLevel="0" collapsed="false"/>
    <row r="31580" customFormat="false" ht="15" hidden="false" customHeight="true" outlineLevel="0" collapsed="false"/>
    <row r="31581" customFormat="false" ht="15" hidden="false" customHeight="true" outlineLevel="0" collapsed="false"/>
    <row r="31582" customFormat="false" ht="15" hidden="false" customHeight="true" outlineLevel="0" collapsed="false"/>
    <row r="31583" customFormat="false" ht="15" hidden="false" customHeight="true" outlineLevel="0" collapsed="false"/>
    <row r="31584" customFormat="false" ht="15" hidden="false" customHeight="true" outlineLevel="0" collapsed="false"/>
    <row r="31585" customFormat="false" ht="15" hidden="false" customHeight="true" outlineLevel="0" collapsed="false"/>
    <row r="31586" customFormat="false" ht="15" hidden="false" customHeight="true" outlineLevel="0" collapsed="false"/>
    <row r="31587" customFormat="false" ht="15" hidden="false" customHeight="true" outlineLevel="0" collapsed="false"/>
    <row r="31588" customFormat="false" ht="15" hidden="false" customHeight="true" outlineLevel="0" collapsed="false"/>
    <row r="31589" customFormat="false" ht="15" hidden="false" customHeight="true" outlineLevel="0" collapsed="false"/>
    <row r="31590" customFormat="false" ht="15" hidden="false" customHeight="true" outlineLevel="0" collapsed="false"/>
    <row r="31591" customFormat="false" ht="15" hidden="false" customHeight="true" outlineLevel="0" collapsed="false"/>
    <row r="31592" customFormat="false" ht="15" hidden="false" customHeight="true" outlineLevel="0" collapsed="false"/>
    <row r="31593" customFormat="false" ht="15" hidden="false" customHeight="true" outlineLevel="0" collapsed="false"/>
    <row r="31594" customFormat="false" ht="15" hidden="false" customHeight="true" outlineLevel="0" collapsed="false"/>
    <row r="31595" customFormat="false" ht="15" hidden="false" customHeight="true" outlineLevel="0" collapsed="false"/>
    <row r="31596" customFormat="false" ht="15" hidden="false" customHeight="true" outlineLevel="0" collapsed="false"/>
    <row r="31597" customFormat="false" ht="15" hidden="false" customHeight="true" outlineLevel="0" collapsed="false"/>
    <row r="31598" customFormat="false" ht="15" hidden="false" customHeight="true" outlineLevel="0" collapsed="false"/>
    <row r="31599" customFormat="false" ht="15" hidden="false" customHeight="true" outlineLevel="0" collapsed="false"/>
    <row r="31600" customFormat="false" ht="15" hidden="false" customHeight="true" outlineLevel="0" collapsed="false"/>
    <row r="31601" customFormat="false" ht="15" hidden="false" customHeight="true" outlineLevel="0" collapsed="false"/>
    <row r="31602" customFormat="false" ht="15" hidden="false" customHeight="true" outlineLevel="0" collapsed="false"/>
    <row r="31603" customFormat="false" ht="15" hidden="false" customHeight="true" outlineLevel="0" collapsed="false"/>
    <row r="31604" customFormat="false" ht="15" hidden="false" customHeight="true" outlineLevel="0" collapsed="false"/>
    <row r="31605" customFormat="false" ht="15" hidden="false" customHeight="true" outlineLevel="0" collapsed="false"/>
    <row r="31606" customFormat="false" ht="15" hidden="false" customHeight="true" outlineLevel="0" collapsed="false"/>
    <row r="31607" customFormat="false" ht="15" hidden="false" customHeight="true" outlineLevel="0" collapsed="false"/>
    <row r="31608" customFormat="false" ht="15" hidden="false" customHeight="true" outlineLevel="0" collapsed="false"/>
    <row r="31609" customFormat="false" ht="15" hidden="false" customHeight="true" outlineLevel="0" collapsed="false"/>
    <row r="31610" customFormat="false" ht="15" hidden="false" customHeight="true" outlineLevel="0" collapsed="false"/>
    <row r="31611" customFormat="false" ht="15" hidden="false" customHeight="true" outlineLevel="0" collapsed="false"/>
    <row r="31612" customFormat="false" ht="15" hidden="false" customHeight="true" outlineLevel="0" collapsed="false"/>
    <row r="31613" customFormat="false" ht="15" hidden="false" customHeight="true" outlineLevel="0" collapsed="false"/>
    <row r="31614" customFormat="false" ht="15" hidden="false" customHeight="true" outlineLevel="0" collapsed="false"/>
    <row r="31615" customFormat="false" ht="15" hidden="false" customHeight="true" outlineLevel="0" collapsed="false"/>
    <row r="31616" customFormat="false" ht="15" hidden="false" customHeight="true" outlineLevel="0" collapsed="false"/>
    <row r="31617" customFormat="false" ht="15" hidden="false" customHeight="true" outlineLevel="0" collapsed="false"/>
    <row r="31618" customFormat="false" ht="15" hidden="false" customHeight="true" outlineLevel="0" collapsed="false"/>
    <row r="31619" customFormat="false" ht="15" hidden="false" customHeight="true" outlineLevel="0" collapsed="false"/>
    <row r="31620" customFormat="false" ht="15" hidden="false" customHeight="true" outlineLevel="0" collapsed="false"/>
    <row r="31621" customFormat="false" ht="15" hidden="false" customHeight="true" outlineLevel="0" collapsed="false"/>
    <row r="31622" customFormat="false" ht="15" hidden="false" customHeight="true" outlineLevel="0" collapsed="false"/>
    <row r="31623" customFormat="false" ht="15" hidden="false" customHeight="true" outlineLevel="0" collapsed="false"/>
    <row r="31624" customFormat="false" ht="15" hidden="false" customHeight="true" outlineLevel="0" collapsed="false"/>
    <row r="31625" customFormat="false" ht="15" hidden="false" customHeight="true" outlineLevel="0" collapsed="false"/>
    <row r="31626" customFormat="false" ht="15" hidden="false" customHeight="true" outlineLevel="0" collapsed="false"/>
    <row r="31627" customFormat="false" ht="15" hidden="false" customHeight="true" outlineLevel="0" collapsed="false"/>
    <row r="31628" customFormat="false" ht="15" hidden="false" customHeight="true" outlineLevel="0" collapsed="false"/>
    <row r="31629" customFormat="false" ht="15" hidden="false" customHeight="true" outlineLevel="0" collapsed="false"/>
    <row r="31630" customFormat="false" ht="15" hidden="false" customHeight="true" outlineLevel="0" collapsed="false"/>
    <row r="31631" customFormat="false" ht="15" hidden="false" customHeight="true" outlineLevel="0" collapsed="false"/>
    <row r="31632" customFormat="false" ht="15" hidden="false" customHeight="true" outlineLevel="0" collapsed="false"/>
    <row r="31633" customFormat="false" ht="15" hidden="false" customHeight="true" outlineLevel="0" collapsed="false"/>
    <row r="31634" customFormat="false" ht="15" hidden="false" customHeight="true" outlineLevel="0" collapsed="false"/>
    <row r="31635" customFormat="false" ht="15" hidden="false" customHeight="true" outlineLevel="0" collapsed="false"/>
    <row r="31636" customFormat="false" ht="15" hidden="false" customHeight="true" outlineLevel="0" collapsed="false"/>
    <row r="31637" customFormat="false" ht="15" hidden="false" customHeight="true" outlineLevel="0" collapsed="false"/>
    <row r="31638" customFormat="false" ht="15" hidden="false" customHeight="true" outlineLevel="0" collapsed="false"/>
    <row r="31639" customFormat="false" ht="15" hidden="false" customHeight="true" outlineLevel="0" collapsed="false"/>
    <row r="31640" customFormat="false" ht="15" hidden="false" customHeight="true" outlineLevel="0" collapsed="false"/>
    <row r="31641" customFormat="false" ht="15" hidden="false" customHeight="true" outlineLevel="0" collapsed="false"/>
    <row r="31642" customFormat="false" ht="15" hidden="false" customHeight="true" outlineLevel="0" collapsed="false"/>
    <row r="31643" customFormat="false" ht="15" hidden="false" customHeight="true" outlineLevel="0" collapsed="false"/>
    <row r="31644" customFormat="false" ht="15" hidden="false" customHeight="true" outlineLevel="0" collapsed="false"/>
    <row r="31645" customFormat="false" ht="15" hidden="false" customHeight="true" outlineLevel="0" collapsed="false"/>
    <row r="31646" customFormat="false" ht="15" hidden="false" customHeight="true" outlineLevel="0" collapsed="false"/>
    <row r="31647" customFormat="false" ht="15" hidden="false" customHeight="true" outlineLevel="0" collapsed="false"/>
    <row r="31648" customFormat="false" ht="15" hidden="false" customHeight="true" outlineLevel="0" collapsed="false"/>
    <row r="31649" customFormat="false" ht="15" hidden="false" customHeight="true" outlineLevel="0" collapsed="false"/>
    <row r="31650" customFormat="false" ht="15" hidden="false" customHeight="true" outlineLevel="0" collapsed="false"/>
    <row r="31651" customFormat="false" ht="15" hidden="false" customHeight="true" outlineLevel="0" collapsed="false"/>
    <row r="31652" customFormat="false" ht="15" hidden="false" customHeight="true" outlineLevel="0" collapsed="false"/>
    <row r="31653" customFormat="false" ht="15" hidden="false" customHeight="true" outlineLevel="0" collapsed="false"/>
    <row r="31654" customFormat="false" ht="15" hidden="false" customHeight="true" outlineLevel="0" collapsed="false"/>
    <row r="31655" customFormat="false" ht="15" hidden="false" customHeight="true" outlineLevel="0" collapsed="false"/>
    <row r="31656" customFormat="false" ht="15" hidden="false" customHeight="true" outlineLevel="0" collapsed="false"/>
    <row r="31657" customFormat="false" ht="15" hidden="false" customHeight="true" outlineLevel="0" collapsed="false"/>
    <row r="31658" customFormat="false" ht="15" hidden="false" customHeight="true" outlineLevel="0" collapsed="false"/>
    <row r="31659" customFormat="false" ht="15" hidden="false" customHeight="true" outlineLevel="0" collapsed="false"/>
    <row r="31660" customFormat="false" ht="15" hidden="false" customHeight="true" outlineLevel="0" collapsed="false"/>
    <row r="31661" customFormat="false" ht="15" hidden="false" customHeight="true" outlineLevel="0" collapsed="false"/>
    <row r="31662" customFormat="false" ht="15" hidden="false" customHeight="true" outlineLevel="0" collapsed="false"/>
    <row r="31663" customFormat="false" ht="15" hidden="false" customHeight="true" outlineLevel="0" collapsed="false"/>
    <row r="31664" customFormat="false" ht="15" hidden="false" customHeight="true" outlineLevel="0" collapsed="false"/>
    <row r="31665" customFormat="false" ht="15" hidden="false" customHeight="true" outlineLevel="0" collapsed="false"/>
    <row r="31666" customFormat="false" ht="15" hidden="false" customHeight="true" outlineLevel="0" collapsed="false"/>
    <row r="31667" customFormat="false" ht="15" hidden="false" customHeight="true" outlineLevel="0" collapsed="false"/>
    <row r="31668" customFormat="false" ht="15" hidden="false" customHeight="true" outlineLevel="0" collapsed="false"/>
    <row r="31669" customFormat="false" ht="15" hidden="false" customHeight="true" outlineLevel="0" collapsed="false"/>
    <row r="31670" customFormat="false" ht="15" hidden="false" customHeight="true" outlineLevel="0" collapsed="false"/>
    <row r="31671" customFormat="false" ht="15" hidden="false" customHeight="true" outlineLevel="0" collapsed="false"/>
    <row r="31672" customFormat="false" ht="15" hidden="false" customHeight="true" outlineLevel="0" collapsed="false"/>
    <row r="31673" customFormat="false" ht="15" hidden="false" customHeight="true" outlineLevel="0" collapsed="false"/>
    <row r="31674" customFormat="false" ht="15" hidden="false" customHeight="true" outlineLevel="0" collapsed="false"/>
    <row r="31675" customFormat="false" ht="15" hidden="false" customHeight="true" outlineLevel="0" collapsed="false"/>
    <row r="31676" customFormat="false" ht="15" hidden="false" customHeight="true" outlineLevel="0" collapsed="false"/>
    <row r="31677" customFormat="false" ht="15" hidden="false" customHeight="true" outlineLevel="0" collapsed="false"/>
    <row r="31678" customFormat="false" ht="15" hidden="false" customHeight="true" outlineLevel="0" collapsed="false"/>
    <row r="31679" customFormat="false" ht="15" hidden="false" customHeight="true" outlineLevel="0" collapsed="false"/>
    <row r="31680" customFormat="false" ht="15" hidden="false" customHeight="true" outlineLevel="0" collapsed="false"/>
    <row r="31681" customFormat="false" ht="15" hidden="false" customHeight="true" outlineLevel="0" collapsed="false"/>
    <row r="31682" customFormat="false" ht="15" hidden="false" customHeight="true" outlineLevel="0" collapsed="false"/>
    <row r="31683" customFormat="false" ht="15" hidden="false" customHeight="true" outlineLevel="0" collapsed="false"/>
    <row r="31684" customFormat="false" ht="15" hidden="false" customHeight="true" outlineLevel="0" collapsed="false"/>
    <row r="31685" customFormat="false" ht="15" hidden="false" customHeight="true" outlineLevel="0" collapsed="false"/>
    <row r="31686" customFormat="false" ht="15" hidden="false" customHeight="true" outlineLevel="0" collapsed="false"/>
    <row r="31687" customFormat="false" ht="15" hidden="false" customHeight="true" outlineLevel="0" collapsed="false"/>
    <row r="31688" customFormat="false" ht="15" hidden="false" customHeight="true" outlineLevel="0" collapsed="false"/>
    <row r="31689" customFormat="false" ht="15" hidden="false" customHeight="true" outlineLevel="0" collapsed="false"/>
    <row r="31690" customFormat="false" ht="15" hidden="false" customHeight="true" outlineLevel="0" collapsed="false"/>
    <row r="31691" customFormat="false" ht="15" hidden="false" customHeight="true" outlineLevel="0" collapsed="false"/>
    <row r="31692" customFormat="false" ht="15" hidden="false" customHeight="true" outlineLevel="0" collapsed="false"/>
    <row r="31693" customFormat="false" ht="15" hidden="false" customHeight="true" outlineLevel="0" collapsed="false"/>
    <row r="31694" customFormat="false" ht="15" hidden="false" customHeight="true" outlineLevel="0" collapsed="false"/>
    <row r="31695" customFormat="false" ht="15" hidden="false" customHeight="true" outlineLevel="0" collapsed="false"/>
    <row r="31696" customFormat="false" ht="15" hidden="false" customHeight="true" outlineLevel="0" collapsed="false"/>
    <row r="31697" customFormat="false" ht="15" hidden="false" customHeight="true" outlineLevel="0" collapsed="false"/>
    <row r="31698" customFormat="false" ht="15" hidden="false" customHeight="true" outlineLevel="0" collapsed="false"/>
    <row r="31699" customFormat="false" ht="15" hidden="false" customHeight="true" outlineLevel="0" collapsed="false"/>
    <row r="31700" customFormat="false" ht="15" hidden="false" customHeight="true" outlineLevel="0" collapsed="false"/>
    <row r="31701" customFormat="false" ht="15" hidden="false" customHeight="true" outlineLevel="0" collapsed="false"/>
    <row r="31702" customFormat="false" ht="15" hidden="false" customHeight="true" outlineLevel="0" collapsed="false"/>
    <row r="31703" customFormat="false" ht="15" hidden="false" customHeight="true" outlineLevel="0" collapsed="false"/>
    <row r="31704" customFormat="false" ht="15" hidden="false" customHeight="true" outlineLevel="0" collapsed="false"/>
    <row r="31705" customFormat="false" ht="15" hidden="false" customHeight="true" outlineLevel="0" collapsed="false"/>
    <row r="31706" customFormat="false" ht="15" hidden="false" customHeight="true" outlineLevel="0" collapsed="false"/>
    <row r="31707" customFormat="false" ht="15" hidden="false" customHeight="true" outlineLevel="0" collapsed="false"/>
    <row r="31708" customFormat="false" ht="15" hidden="false" customHeight="true" outlineLevel="0" collapsed="false"/>
    <row r="31709" customFormat="false" ht="15" hidden="false" customHeight="true" outlineLevel="0" collapsed="false"/>
    <row r="31710" customFormat="false" ht="15" hidden="false" customHeight="true" outlineLevel="0" collapsed="false"/>
    <row r="31711" customFormat="false" ht="15" hidden="false" customHeight="true" outlineLevel="0" collapsed="false"/>
    <row r="31712" customFormat="false" ht="15" hidden="false" customHeight="true" outlineLevel="0" collapsed="false"/>
    <row r="31713" customFormat="false" ht="15" hidden="false" customHeight="true" outlineLevel="0" collapsed="false"/>
    <row r="31714" customFormat="false" ht="15" hidden="false" customHeight="true" outlineLevel="0" collapsed="false"/>
    <row r="31715" customFormat="false" ht="15" hidden="false" customHeight="true" outlineLevel="0" collapsed="false"/>
    <row r="31716" customFormat="false" ht="15" hidden="false" customHeight="true" outlineLevel="0" collapsed="false"/>
    <row r="31717" customFormat="false" ht="15" hidden="false" customHeight="true" outlineLevel="0" collapsed="false"/>
    <row r="31718" customFormat="false" ht="15" hidden="false" customHeight="true" outlineLevel="0" collapsed="false"/>
    <row r="31719" customFormat="false" ht="15" hidden="false" customHeight="true" outlineLevel="0" collapsed="false"/>
    <row r="31720" customFormat="false" ht="15" hidden="false" customHeight="true" outlineLevel="0" collapsed="false"/>
    <row r="31721" customFormat="false" ht="15" hidden="false" customHeight="true" outlineLevel="0" collapsed="false"/>
    <row r="31722" customFormat="false" ht="15" hidden="false" customHeight="true" outlineLevel="0" collapsed="false"/>
    <row r="31723" customFormat="false" ht="15" hidden="false" customHeight="true" outlineLevel="0" collapsed="false"/>
    <row r="31724" customFormat="false" ht="15" hidden="false" customHeight="true" outlineLevel="0" collapsed="false"/>
    <row r="31725" customFormat="false" ht="15" hidden="false" customHeight="true" outlineLevel="0" collapsed="false"/>
    <row r="31726" customFormat="false" ht="15" hidden="false" customHeight="true" outlineLevel="0" collapsed="false"/>
    <row r="31727" customFormat="false" ht="15" hidden="false" customHeight="true" outlineLevel="0" collapsed="false"/>
    <row r="31728" customFormat="false" ht="15" hidden="false" customHeight="true" outlineLevel="0" collapsed="false"/>
    <row r="31729" customFormat="false" ht="15" hidden="false" customHeight="true" outlineLevel="0" collapsed="false"/>
    <row r="31730" customFormat="false" ht="15" hidden="false" customHeight="true" outlineLevel="0" collapsed="false"/>
    <row r="31731" customFormat="false" ht="15" hidden="false" customHeight="true" outlineLevel="0" collapsed="false"/>
    <row r="31732" customFormat="false" ht="15" hidden="false" customHeight="true" outlineLevel="0" collapsed="false"/>
    <row r="31733" customFormat="false" ht="15" hidden="false" customHeight="true" outlineLevel="0" collapsed="false"/>
    <row r="31734" customFormat="false" ht="15" hidden="false" customHeight="true" outlineLevel="0" collapsed="false"/>
    <row r="31735" customFormat="false" ht="15" hidden="false" customHeight="true" outlineLevel="0" collapsed="false"/>
    <row r="31736" customFormat="false" ht="15" hidden="false" customHeight="true" outlineLevel="0" collapsed="false"/>
    <row r="31737" customFormat="false" ht="15" hidden="false" customHeight="true" outlineLevel="0" collapsed="false"/>
    <row r="31738" customFormat="false" ht="15" hidden="false" customHeight="true" outlineLevel="0" collapsed="false"/>
    <row r="31739" customFormat="false" ht="15" hidden="false" customHeight="true" outlineLevel="0" collapsed="false"/>
    <row r="31740" customFormat="false" ht="15" hidden="false" customHeight="true" outlineLevel="0" collapsed="false"/>
    <row r="31741" customFormat="false" ht="15" hidden="false" customHeight="true" outlineLevel="0" collapsed="false"/>
    <row r="31742" customFormat="false" ht="15" hidden="false" customHeight="true" outlineLevel="0" collapsed="false"/>
    <row r="31743" customFormat="false" ht="15" hidden="false" customHeight="true" outlineLevel="0" collapsed="false"/>
    <row r="31744" customFormat="false" ht="15" hidden="false" customHeight="true" outlineLevel="0" collapsed="false"/>
    <row r="31745" customFormat="false" ht="15" hidden="false" customHeight="true" outlineLevel="0" collapsed="false"/>
    <row r="31746" customFormat="false" ht="15" hidden="false" customHeight="true" outlineLevel="0" collapsed="false"/>
    <row r="31747" customFormat="false" ht="15" hidden="false" customHeight="true" outlineLevel="0" collapsed="false"/>
    <row r="31748" customFormat="false" ht="15" hidden="false" customHeight="true" outlineLevel="0" collapsed="false"/>
    <row r="31749" customFormat="false" ht="15" hidden="false" customHeight="true" outlineLevel="0" collapsed="false"/>
    <row r="31750" customFormat="false" ht="15" hidden="false" customHeight="true" outlineLevel="0" collapsed="false"/>
    <row r="31751" customFormat="false" ht="15" hidden="false" customHeight="true" outlineLevel="0" collapsed="false"/>
    <row r="31752" customFormat="false" ht="15" hidden="false" customHeight="true" outlineLevel="0" collapsed="false"/>
    <row r="31753" customFormat="false" ht="15" hidden="false" customHeight="true" outlineLevel="0" collapsed="false"/>
    <row r="31754" customFormat="false" ht="15" hidden="false" customHeight="true" outlineLevel="0" collapsed="false"/>
    <row r="31755" customFormat="false" ht="15" hidden="false" customHeight="true" outlineLevel="0" collapsed="false"/>
    <row r="31756" customFormat="false" ht="15" hidden="false" customHeight="true" outlineLevel="0" collapsed="false"/>
    <row r="31757" customFormat="false" ht="15" hidden="false" customHeight="true" outlineLevel="0" collapsed="false"/>
    <row r="31758" customFormat="false" ht="15" hidden="false" customHeight="true" outlineLevel="0" collapsed="false"/>
    <row r="31759" customFormat="false" ht="15" hidden="false" customHeight="true" outlineLevel="0" collapsed="false"/>
    <row r="31760" customFormat="false" ht="15" hidden="false" customHeight="true" outlineLevel="0" collapsed="false"/>
    <row r="31761" customFormat="false" ht="15" hidden="false" customHeight="true" outlineLevel="0" collapsed="false"/>
    <row r="31762" customFormat="false" ht="15" hidden="false" customHeight="true" outlineLevel="0" collapsed="false"/>
    <row r="31763" customFormat="false" ht="15" hidden="false" customHeight="true" outlineLevel="0" collapsed="false"/>
    <row r="31764" customFormat="false" ht="15" hidden="false" customHeight="true" outlineLevel="0" collapsed="false"/>
    <row r="31765" customFormat="false" ht="15" hidden="false" customHeight="true" outlineLevel="0" collapsed="false"/>
    <row r="31766" customFormat="false" ht="15" hidden="false" customHeight="true" outlineLevel="0" collapsed="false"/>
    <row r="31767" customFormat="false" ht="15" hidden="false" customHeight="true" outlineLevel="0" collapsed="false"/>
    <row r="31768" customFormat="false" ht="15" hidden="false" customHeight="true" outlineLevel="0" collapsed="false"/>
    <row r="31769" customFormat="false" ht="15" hidden="false" customHeight="true" outlineLevel="0" collapsed="false"/>
    <row r="31770" customFormat="false" ht="15" hidden="false" customHeight="true" outlineLevel="0" collapsed="false"/>
    <row r="31771" customFormat="false" ht="15" hidden="false" customHeight="true" outlineLevel="0" collapsed="false"/>
    <row r="31772" customFormat="false" ht="15" hidden="false" customHeight="true" outlineLevel="0" collapsed="false"/>
    <row r="31773" customFormat="false" ht="15" hidden="false" customHeight="true" outlineLevel="0" collapsed="false"/>
    <row r="31774" customFormat="false" ht="15" hidden="false" customHeight="true" outlineLevel="0" collapsed="false"/>
    <row r="31775" customFormat="false" ht="15" hidden="false" customHeight="true" outlineLevel="0" collapsed="false"/>
    <row r="31776" customFormat="false" ht="15" hidden="false" customHeight="true" outlineLevel="0" collapsed="false"/>
    <row r="31777" customFormat="false" ht="15" hidden="false" customHeight="true" outlineLevel="0" collapsed="false"/>
    <row r="31778" customFormat="false" ht="15" hidden="false" customHeight="true" outlineLevel="0" collapsed="false"/>
    <row r="31779" customFormat="false" ht="15" hidden="false" customHeight="true" outlineLevel="0" collapsed="false"/>
    <row r="31780" customFormat="false" ht="15" hidden="false" customHeight="true" outlineLevel="0" collapsed="false"/>
    <row r="31781" customFormat="false" ht="15" hidden="false" customHeight="true" outlineLevel="0" collapsed="false"/>
    <row r="31782" customFormat="false" ht="15" hidden="false" customHeight="true" outlineLevel="0" collapsed="false"/>
    <row r="31783" customFormat="false" ht="15" hidden="false" customHeight="true" outlineLevel="0" collapsed="false"/>
    <row r="31784" customFormat="false" ht="15" hidden="false" customHeight="true" outlineLevel="0" collapsed="false"/>
    <row r="31785" customFormat="false" ht="15" hidden="false" customHeight="true" outlineLevel="0" collapsed="false"/>
    <row r="31786" customFormat="false" ht="15" hidden="false" customHeight="true" outlineLevel="0" collapsed="false"/>
    <row r="31787" customFormat="false" ht="15" hidden="false" customHeight="true" outlineLevel="0" collapsed="false"/>
    <row r="31788" customFormat="false" ht="15" hidden="false" customHeight="true" outlineLevel="0" collapsed="false"/>
    <row r="31789" customFormat="false" ht="15" hidden="false" customHeight="true" outlineLevel="0" collapsed="false"/>
    <row r="31790" customFormat="false" ht="15" hidden="false" customHeight="true" outlineLevel="0" collapsed="false"/>
    <row r="31791" customFormat="false" ht="15" hidden="false" customHeight="true" outlineLevel="0" collapsed="false"/>
    <row r="31792" customFormat="false" ht="15" hidden="false" customHeight="true" outlineLevel="0" collapsed="false"/>
    <row r="31793" customFormat="false" ht="15" hidden="false" customHeight="true" outlineLevel="0" collapsed="false"/>
    <row r="31794" customFormat="false" ht="15" hidden="false" customHeight="true" outlineLevel="0" collapsed="false"/>
    <row r="31795" customFormat="false" ht="15" hidden="false" customHeight="true" outlineLevel="0" collapsed="false"/>
    <row r="31796" customFormat="false" ht="15" hidden="false" customHeight="true" outlineLevel="0" collapsed="false"/>
    <row r="31797" customFormat="false" ht="15" hidden="false" customHeight="true" outlineLevel="0" collapsed="false"/>
    <row r="31798" customFormat="false" ht="15" hidden="false" customHeight="true" outlineLevel="0" collapsed="false"/>
    <row r="31799" customFormat="false" ht="15" hidden="false" customHeight="true" outlineLevel="0" collapsed="false"/>
    <row r="31800" customFormat="false" ht="15" hidden="false" customHeight="true" outlineLevel="0" collapsed="false"/>
    <row r="31801" customFormat="false" ht="15" hidden="false" customHeight="true" outlineLevel="0" collapsed="false"/>
    <row r="31802" customFormat="false" ht="15" hidden="false" customHeight="true" outlineLevel="0" collapsed="false"/>
    <row r="31803" customFormat="false" ht="15" hidden="false" customHeight="true" outlineLevel="0" collapsed="false"/>
    <row r="31804" customFormat="false" ht="15" hidden="false" customHeight="true" outlineLevel="0" collapsed="false"/>
    <row r="31805" customFormat="false" ht="15" hidden="false" customHeight="true" outlineLevel="0" collapsed="false"/>
    <row r="31806" customFormat="false" ht="15" hidden="false" customHeight="true" outlineLevel="0" collapsed="false"/>
    <row r="31807" customFormat="false" ht="15" hidden="false" customHeight="true" outlineLevel="0" collapsed="false"/>
    <row r="31808" customFormat="false" ht="15" hidden="false" customHeight="true" outlineLevel="0" collapsed="false"/>
    <row r="31809" customFormat="false" ht="15" hidden="false" customHeight="true" outlineLevel="0" collapsed="false"/>
    <row r="31810" customFormat="false" ht="15" hidden="false" customHeight="true" outlineLevel="0" collapsed="false"/>
    <row r="31811" customFormat="false" ht="15" hidden="false" customHeight="true" outlineLevel="0" collapsed="false"/>
    <row r="31812" customFormat="false" ht="15" hidden="false" customHeight="true" outlineLevel="0" collapsed="false"/>
    <row r="31813" customFormat="false" ht="15" hidden="false" customHeight="true" outlineLevel="0" collapsed="false"/>
    <row r="31814" customFormat="false" ht="15" hidden="false" customHeight="true" outlineLevel="0" collapsed="false"/>
    <row r="31815" customFormat="false" ht="15" hidden="false" customHeight="true" outlineLevel="0" collapsed="false"/>
    <row r="31816" customFormat="false" ht="15" hidden="false" customHeight="true" outlineLevel="0" collapsed="false"/>
    <row r="31817" customFormat="false" ht="15" hidden="false" customHeight="true" outlineLevel="0" collapsed="false"/>
    <row r="31818" customFormat="false" ht="15" hidden="false" customHeight="true" outlineLevel="0" collapsed="false"/>
    <row r="31819" customFormat="false" ht="15" hidden="false" customHeight="true" outlineLevel="0" collapsed="false"/>
    <row r="31820" customFormat="false" ht="15" hidden="false" customHeight="true" outlineLevel="0" collapsed="false"/>
    <row r="31821" customFormat="false" ht="15" hidden="false" customHeight="true" outlineLevel="0" collapsed="false"/>
    <row r="31822" customFormat="false" ht="15" hidden="false" customHeight="true" outlineLevel="0" collapsed="false"/>
    <row r="31823" customFormat="false" ht="15" hidden="false" customHeight="true" outlineLevel="0" collapsed="false"/>
    <row r="31824" customFormat="false" ht="15" hidden="false" customHeight="true" outlineLevel="0" collapsed="false"/>
    <row r="31825" customFormat="false" ht="15" hidden="false" customHeight="true" outlineLevel="0" collapsed="false"/>
    <row r="31826" customFormat="false" ht="15" hidden="false" customHeight="true" outlineLevel="0" collapsed="false"/>
    <row r="31827" customFormat="false" ht="15" hidden="false" customHeight="true" outlineLevel="0" collapsed="false"/>
    <row r="31828" customFormat="false" ht="15" hidden="false" customHeight="true" outlineLevel="0" collapsed="false"/>
    <row r="31829" customFormat="false" ht="15" hidden="false" customHeight="true" outlineLevel="0" collapsed="false"/>
    <row r="31830" customFormat="false" ht="15" hidden="false" customHeight="true" outlineLevel="0" collapsed="false"/>
    <row r="31831" customFormat="false" ht="15" hidden="false" customHeight="true" outlineLevel="0" collapsed="false"/>
    <row r="31832" customFormat="false" ht="15" hidden="false" customHeight="true" outlineLevel="0" collapsed="false"/>
    <row r="31833" customFormat="false" ht="15" hidden="false" customHeight="true" outlineLevel="0" collapsed="false"/>
    <row r="31834" customFormat="false" ht="15" hidden="false" customHeight="true" outlineLevel="0" collapsed="false"/>
    <row r="31835" customFormat="false" ht="15" hidden="false" customHeight="true" outlineLevel="0" collapsed="false"/>
    <row r="31836" customFormat="false" ht="15" hidden="false" customHeight="true" outlineLevel="0" collapsed="false"/>
    <row r="31837" customFormat="false" ht="15" hidden="false" customHeight="true" outlineLevel="0" collapsed="false"/>
    <row r="31838" customFormat="false" ht="15" hidden="false" customHeight="true" outlineLevel="0" collapsed="false"/>
    <row r="31839" customFormat="false" ht="15" hidden="false" customHeight="true" outlineLevel="0" collapsed="false"/>
    <row r="31840" customFormat="false" ht="15" hidden="false" customHeight="true" outlineLevel="0" collapsed="false"/>
    <row r="31841" customFormat="false" ht="15" hidden="false" customHeight="true" outlineLevel="0" collapsed="false"/>
    <row r="31842" customFormat="false" ht="15" hidden="false" customHeight="true" outlineLevel="0" collapsed="false"/>
    <row r="31843" customFormat="false" ht="15" hidden="false" customHeight="true" outlineLevel="0" collapsed="false"/>
    <row r="31844" customFormat="false" ht="15" hidden="false" customHeight="true" outlineLevel="0" collapsed="false"/>
    <row r="31845" customFormat="false" ht="15" hidden="false" customHeight="true" outlineLevel="0" collapsed="false"/>
    <row r="31846" customFormat="false" ht="15" hidden="false" customHeight="true" outlineLevel="0" collapsed="false"/>
    <row r="31847" customFormat="false" ht="15" hidden="false" customHeight="true" outlineLevel="0" collapsed="false"/>
    <row r="31848" customFormat="false" ht="15" hidden="false" customHeight="true" outlineLevel="0" collapsed="false"/>
    <row r="31849" customFormat="false" ht="15" hidden="false" customHeight="true" outlineLevel="0" collapsed="false"/>
    <row r="31850" customFormat="false" ht="15" hidden="false" customHeight="true" outlineLevel="0" collapsed="false"/>
    <row r="31851" customFormat="false" ht="15" hidden="false" customHeight="true" outlineLevel="0" collapsed="false"/>
    <row r="31852" customFormat="false" ht="15" hidden="false" customHeight="true" outlineLevel="0" collapsed="false"/>
    <row r="31853" customFormat="false" ht="15" hidden="false" customHeight="true" outlineLevel="0" collapsed="false"/>
    <row r="31854" customFormat="false" ht="15" hidden="false" customHeight="true" outlineLevel="0" collapsed="false"/>
    <row r="31855" customFormat="false" ht="15" hidden="false" customHeight="true" outlineLevel="0" collapsed="false"/>
    <row r="31856" customFormat="false" ht="15" hidden="false" customHeight="true" outlineLevel="0" collapsed="false"/>
    <row r="31857" customFormat="false" ht="15" hidden="false" customHeight="true" outlineLevel="0" collapsed="false"/>
    <row r="31858" customFormat="false" ht="15" hidden="false" customHeight="true" outlineLevel="0" collapsed="false"/>
    <row r="31859" customFormat="false" ht="15" hidden="false" customHeight="true" outlineLevel="0" collapsed="false"/>
    <row r="31860" customFormat="false" ht="15" hidden="false" customHeight="true" outlineLevel="0" collapsed="false"/>
    <row r="31861" customFormat="false" ht="15" hidden="false" customHeight="true" outlineLevel="0" collapsed="false"/>
    <row r="31862" customFormat="false" ht="15" hidden="false" customHeight="true" outlineLevel="0" collapsed="false"/>
    <row r="31863" customFormat="false" ht="15" hidden="false" customHeight="true" outlineLevel="0" collapsed="false"/>
    <row r="31864" customFormat="false" ht="15" hidden="false" customHeight="true" outlineLevel="0" collapsed="false"/>
    <row r="31865" customFormat="false" ht="15" hidden="false" customHeight="true" outlineLevel="0" collapsed="false"/>
    <row r="31866" customFormat="false" ht="15" hidden="false" customHeight="true" outlineLevel="0" collapsed="false"/>
    <row r="31867" customFormat="false" ht="15" hidden="false" customHeight="true" outlineLevel="0" collapsed="false"/>
    <row r="31868" customFormat="false" ht="15" hidden="false" customHeight="true" outlineLevel="0" collapsed="false"/>
    <row r="31869" customFormat="false" ht="15" hidden="false" customHeight="true" outlineLevel="0" collapsed="false"/>
    <row r="31870" customFormat="false" ht="15" hidden="false" customHeight="true" outlineLevel="0" collapsed="false"/>
    <row r="31871" customFormat="false" ht="15" hidden="false" customHeight="true" outlineLevel="0" collapsed="false"/>
    <row r="31872" customFormat="false" ht="15" hidden="false" customHeight="true" outlineLevel="0" collapsed="false"/>
    <row r="31873" customFormat="false" ht="15" hidden="false" customHeight="true" outlineLevel="0" collapsed="false"/>
    <row r="31874" customFormat="false" ht="15" hidden="false" customHeight="true" outlineLevel="0" collapsed="false"/>
    <row r="31875" customFormat="false" ht="15" hidden="false" customHeight="true" outlineLevel="0" collapsed="false"/>
    <row r="31876" customFormat="false" ht="15" hidden="false" customHeight="true" outlineLevel="0" collapsed="false"/>
    <row r="31877" customFormat="false" ht="15" hidden="false" customHeight="true" outlineLevel="0" collapsed="false"/>
    <row r="31878" customFormat="false" ht="15" hidden="false" customHeight="true" outlineLevel="0" collapsed="false"/>
    <row r="31879" customFormat="false" ht="15" hidden="false" customHeight="true" outlineLevel="0" collapsed="false"/>
    <row r="31880" customFormat="false" ht="15" hidden="false" customHeight="true" outlineLevel="0" collapsed="false"/>
    <row r="31881" customFormat="false" ht="15" hidden="false" customHeight="true" outlineLevel="0" collapsed="false"/>
    <row r="31882" customFormat="false" ht="15" hidden="false" customHeight="true" outlineLevel="0" collapsed="false"/>
    <row r="31883" customFormat="false" ht="15" hidden="false" customHeight="true" outlineLevel="0" collapsed="false"/>
    <row r="31884" customFormat="false" ht="15" hidden="false" customHeight="true" outlineLevel="0" collapsed="false"/>
    <row r="31885" customFormat="false" ht="15" hidden="false" customHeight="true" outlineLevel="0" collapsed="false"/>
    <row r="31886" customFormat="false" ht="15" hidden="false" customHeight="true" outlineLevel="0" collapsed="false"/>
    <row r="31887" customFormat="false" ht="15" hidden="false" customHeight="true" outlineLevel="0" collapsed="false"/>
    <row r="31888" customFormat="false" ht="15" hidden="false" customHeight="true" outlineLevel="0" collapsed="false"/>
    <row r="31889" customFormat="false" ht="15" hidden="false" customHeight="true" outlineLevel="0" collapsed="false"/>
    <row r="31890" customFormat="false" ht="15" hidden="false" customHeight="true" outlineLevel="0" collapsed="false"/>
    <row r="31891" customFormat="false" ht="15" hidden="false" customHeight="true" outlineLevel="0" collapsed="false"/>
    <row r="31892" customFormat="false" ht="15" hidden="false" customHeight="true" outlineLevel="0" collapsed="false"/>
    <row r="31893" customFormat="false" ht="15" hidden="false" customHeight="true" outlineLevel="0" collapsed="false"/>
    <row r="31894" customFormat="false" ht="15" hidden="false" customHeight="true" outlineLevel="0" collapsed="false"/>
    <row r="31895" customFormat="false" ht="15" hidden="false" customHeight="true" outlineLevel="0" collapsed="false"/>
    <row r="31896" customFormat="false" ht="15" hidden="false" customHeight="true" outlineLevel="0" collapsed="false"/>
    <row r="31897" customFormat="false" ht="15" hidden="false" customHeight="true" outlineLevel="0" collapsed="false"/>
    <row r="31898" customFormat="false" ht="15" hidden="false" customHeight="true" outlineLevel="0" collapsed="false"/>
    <row r="31899" customFormat="false" ht="15" hidden="false" customHeight="true" outlineLevel="0" collapsed="false"/>
    <row r="31900" customFormat="false" ht="15" hidden="false" customHeight="true" outlineLevel="0" collapsed="false"/>
    <row r="31901" customFormat="false" ht="15" hidden="false" customHeight="true" outlineLevel="0" collapsed="false"/>
    <row r="31902" customFormat="false" ht="15" hidden="false" customHeight="true" outlineLevel="0" collapsed="false"/>
    <row r="31903" customFormat="false" ht="15" hidden="false" customHeight="true" outlineLevel="0" collapsed="false"/>
    <row r="31904" customFormat="false" ht="15" hidden="false" customHeight="true" outlineLevel="0" collapsed="false"/>
    <row r="31905" customFormat="false" ht="15" hidden="false" customHeight="true" outlineLevel="0" collapsed="false"/>
    <row r="31906" customFormat="false" ht="15" hidden="false" customHeight="true" outlineLevel="0" collapsed="false"/>
    <row r="31907" customFormat="false" ht="15" hidden="false" customHeight="true" outlineLevel="0" collapsed="false"/>
    <row r="31908" customFormat="false" ht="15" hidden="false" customHeight="true" outlineLevel="0" collapsed="false"/>
    <row r="31909" customFormat="false" ht="15" hidden="false" customHeight="true" outlineLevel="0" collapsed="false"/>
    <row r="31910" customFormat="false" ht="15" hidden="false" customHeight="true" outlineLevel="0" collapsed="false"/>
    <row r="31911" customFormat="false" ht="15" hidden="false" customHeight="true" outlineLevel="0" collapsed="false"/>
    <row r="31912" customFormat="false" ht="15" hidden="false" customHeight="true" outlineLevel="0" collapsed="false"/>
    <row r="31913" customFormat="false" ht="15" hidden="false" customHeight="true" outlineLevel="0" collapsed="false"/>
    <row r="31914" customFormat="false" ht="15" hidden="false" customHeight="true" outlineLevel="0" collapsed="false"/>
    <row r="31915" customFormat="false" ht="15" hidden="false" customHeight="true" outlineLevel="0" collapsed="false"/>
    <row r="31916" customFormat="false" ht="15" hidden="false" customHeight="true" outlineLevel="0" collapsed="false"/>
    <row r="31917" customFormat="false" ht="15" hidden="false" customHeight="true" outlineLevel="0" collapsed="false"/>
    <row r="31918" customFormat="false" ht="15" hidden="false" customHeight="true" outlineLevel="0" collapsed="false"/>
    <row r="31919" customFormat="false" ht="15" hidden="false" customHeight="true" outlineLevel="0" collapsed="false"/>
    <row r="31920" customFormat="false" ht="15" hidden="false" customHeight="true" outlineLevel="0" collapsed="false"/>
    <row r="31921" customFormat="false" ht="15" hidden="false" customHeight="true" outlineLevel="0" collapsed="false"/>
    <row r="31922" customFormat="false" ht="15" hidden="false" customHeight="true" outlineLevel="0" collapsed="false"/>
    <row r="31923" customFormat="false" ht="15" hidden="false" customHeight="true" outlineLevel="0" collapsed="false"/>
    <row r="31924" customFormat="false" ht="15" hidden="false" customHeight="true" outlineLevel="0" collapsed="false"/>
    <row r="31925" customFormat="false" ht="15" hidden="false" customHeight="true" outlineLevel="0" collapsed="false"/>
    <row r="31926" customFormat="false" ht="15" hidden="false" customHeight="true" outlineLevel="0" collapsed="false"/>
    <row r="31927" customFormat="false" ht="15" hidden="false" customHeight="true" outlineLevel="0" collapsed="false"/>
    <row r="31928" customFormat="false" ht="15" hidden="false" customHeight="true" outlineLevel="0" collapsed="false"/>
    <row r="31929" customFormat="false" ht="15" hidden="false" customHeight="true" outlineLevel="0" collapsed="false"/>
    <row r="31930" customFormat="false" ht="15" hidden="false" customHeight="true" outlineLevel="0" collapsed="false"/>
    <row r="31931" customFormat="false" ht="15" hidden="false" customHeight="true" outlineLevel="0" collapsed="false"/>
    <row r="31932" customFormat="false" ht="15" hidden="false" customHeight="true" outlineLevel="0" collapsed="false"/>
    <row r="31933" customFormat="false" ht="15" hidden="false" customHeight="true" outlineLevel="0" collapsed="false"/>
    <row r="31934" customFormat="false" ht="15" hidden="false" customHeight="true" outlineLevel="0" collapsed="false"/>
    <row r="31935" customFormat="false" ht="15" hidden="false" customHeight="true" outlineLevel="0" collapsed="false"/>
    <row r="31936" customFormat="false" ht="15" hidden="false" customHeight="true" outlineLevel="0" collapsed="false"/>
    <row r="31937" customFormat="false" ht="15" hidden="false" customHeight="true" outlineLevel="0" collapsed="false"/>
    <row r="31938" customFormat="false" ht="15" hidden="false" customHeight="true" outlineLevel="0" collapsed="false"/>
    <row r="31939" customFormat="false" ht="15" hidden="false" customHeight="true" outlineLevel="0" collapsed="false"/>
    <row r="31940" customFormat="false" ht="15" hidden="false" customHeight="true" outlineLevel="0" collapsed="false"/>
    <row r="31941" customFormat="false" ht="15" hidden="false" customHeight="true" outlineLevel="0" collapsed="false"/>
    <row r="31942" customFormat="false" ht="15" hidden="false" customHeight="true" outlineLevel="0" collapsed="false"/>
    <row r="31943" customFormat="false" ht="15" hidden="false" customHeight="true" outlineLevel="0" collapsed="false"/>
    <row r="31944" customFormat="false" ht="15" hidden="false" customHeight="true" outlineLevel="0" collapsed="false"/>
    <row r="31945" customFormat="false" ht="15" hidden="false" customHeight="true" outlineLevel="0" collapsed="false"/>
    <row r="31946" customFormat="false" ht="15" hidden="false" customHeight="true" outlineLevel="0" collapsed="false"/>
    <row r="31947" customFormat="false" ht="15" hidden="false" customHeight="true" outlineLevel="0" collapsed="false"/>
    <row r="31948" customFormat="false" ht="15" hidden="false" customHeight="true" outlineLevel="0" collapsed="false"/>
    <row r="31949" customFormat="false" ht="15" hidden="false" customHeight="true" outlineLevel="0" collapsed="false"/>
    <row r="31950" customFormat="false" ht="15" hidden="false" customHeight="true" outlineLevel="0" collapsed="false"/>
    <row r="31951" customFormat="false" ht="15" hidden="false" customHeight="true" outlineLevel="0" collapsed="false"/>
    <row r="31952" customFormat="false" ht="15" hidden="false" customHeight="true" outlineLevel="0" collapsed="false"/>
    <row r="31953" customFormat="false" ht="15" hidden="false" customHeight="true" outlineLevel="0" collapsed="false"/>
    <row r="31954" customFormat="false" ht="15" hidden="false" customHeight="true" outlineLevel="0" collapsed="false"/>
    <row r="31955" customFormat="false" ht="15" hidden="false" customHeight="true" outlineLevel="0" collapsed="false"/>
    <row r="31956" customFormat="false" ht="15" hidden="false" customHeight="true" outlineLevel="0" collapsed="false"/>
    <row r="31957" customFormat="false" ht="15" hidden="false" customHeight="true" outlineLevel="0" collapsed="false"/>
    <row r="31958" customFormat="false" ht="15" hidden="false" customHeight="true" outlineLevel="0" collapsed="false"/>
    <row r="31959" customFormat="false" ht="15" hidden="false" customHeight="true" outlineLevel="0" collapsed="false"/>
    <row r="31960" customFormat="false" ht="15" hidden="false" customHeight="true" outlineLevel="0" collapsed="false"/>
    <row r="31961" customFormat="false" ht="15" hidden="false" customHeight="true" outlineLevel="0" collapsed="false"/>
    <row r="31962" customFormat="false" ht="15" hidden="false" customHeight="true" outlineLevel="0" collapsed="false"/>
    <row r="31963" customFormat="false" ht="15" hidden="false" customHeight="true" outlineLevel="0" collapsed="false"/>
    <row r="31964" customFormat="false" ht="15" hidden="false" customHeight="true" outlineLevel="0" collapsed="false"/>
    <row r="31965" customFormat="false" ht="15" hidden="false" customHeight="true" outlineLevel="0" collapsed="false"/>
    <row r="31966" customFormat="false" ht="15" hidden="false" customHeight="true" outlineLevel="0" collapsed="false"/>
    <row r="31967" customFormat="false" ht="15" hidden="false" customHeight="true" outlineLevel="0" collapsed="false"/>
    <row r="31968" customFormat="false" ht="15" hidden="false" customHeight="true" outlineLevel="0" collapsed="false"/>
    <row r="31969" customFormat="false" ht="15" hidden="false" customHeight="true" outlineLevel="0" collapsed="false"/>
    <row r="31970" customFormat="false" ht="15" hidden="false" customHeight="true" outlineLevel="0" collapsed="false"/>
    <row r="31971" customFormat="false" ht="15" hidden="false" customHeight="true" outlineLevel="0" collapsed="false"/>
    <row r="31972" customFormat="false" ht="15" hidden="false" customHeight="true" outlineLevel="0" collapsed="false"/>
    <row r="31973" customFormat="false" ht="15" hidden="false" customHeight="true" outlineLevel="0" collapsed="false"/>
    <row r="31974" customFormat="false" ht="15" hidden="false" customHeight="true" outlineLevel="0" collapsed="false"/>
    <row r="31975" customFormat="false" ht="15" hidden="false" customHeight="true" outlineLevel="0" collapsed="false"/>
    <row r="31976" customFormat="false" ht="15" hidden="false" customHeight="true" outlineLevel="0" collapsed="false"/>
    <row r="31977" customFormat="false" ht="15" hidden="false" customHeight="true" outlineLevel="0" collapsed="false"/>
    <row r="31978" customFormat="false" ht="15" hidden="false" customHeight="true" outlineLevel="0" collapsed="false"/>
    <row r="31979" customFormat="false" ht="15" hidden="false" customHeight="true" outlineLevel="0" collapsed="false"/>
    <row r="31980" customFormat="false" ht="15" hidden="false" customHeight="true" outlineLevel="0" collapsed="false"/>
    <row r="31981" customFormat="false" ht="15" hidden="false" customHeight="true" outlineLevel="0" collapsed="false"/>
    <row r="31982" customFormat="false" ht="15" hidden="false" customHeight="true" outlineLevel="0" collapsed="false"/>
    <row r="31983" customFormat="false" ht="15" hidden="false" customHeight="true" outlineLevel="0" collapsed="false"/>
    <row r="31984" customFormat="false" ht="15" hidden="false" customHeight="true" outlineLevel="0" collapsed="false"/>
    <row r="31985" customFormat="false" ht="15" hidden="false" customHeight="true" outlineLevel="0" collapsed="false"/>
    <row r="31986" customFormat="false" ht="15" hidden="false" customHeight="true" outlineLevel="0" collapsed="false"/>
    <row r="31987" customFormat="false" ht="15" hidden="false" customHeight="true" outlineLevel="0" collapsed="false"/>
    <row r="31988" customFormat="false" ht="15" hidden="false" customHeight="true" outlineLevel="0" collapsed="false"/>
    <row r="31989" customFormat="false" ht="15" hidden="false" customHeight="true" outlineLevel="0" collapsed="false"/>
    <row r="31990" customFormat="false" ht="15" hidden="false" customHeight="true" outlineLevel="0" collapsed="false"/>
    <row r="31991" customFormat="false" ht="15" hidden="false" customHeight="true" outlineLevel="0" collapsed="false"/>
    <row r="31992" customFormat="false" ht="15" hidden="false" customHeight="true" outlineLevel="0" collapsed="false"/>
    <row r="31993" customFormat="false" ht="15" hidden="false" customHeight="true" outlineLevel="0" collapsed="false"/>
    <row r="31994" customFormat="false" ht="15" hidden="false" customHeight="true" outlineLevel="0" collapsed="false"/>
    <row r="31995" customFormat="false" ht="15" hidden="false" customHeight="true" outlineLevel="0" collapsed="false"/>
    <row r="31996" customFormat="false" ht="15" hidden="false" customHeight="true" outlineLevel="0" collapsed="false"/>
    <row r="31997" customFormat="false" ht="15" hidden="false" customHeight="true" outlineLevel="0" collapsed="false"/>
    <row r="31998" customFormat="false" ht="15" hidden="false" customHeight="true" outlineLevel="0" collapsed="false"/>
    <row r="31999" customFormat="false" ht="15" hidden="false" customHeight="true" outlineLevel="0" collapsed="false"/>
    <row r="32000" customFormat="false" ht="15" hidden="false" customHeight="true" outlineLevel="0" collapsed="false"/>
    <row r="32001" customFormat="false" ht="15" hidden="false" customHeight="true" outlineLevel="0" collapsed="false"/>
    <row r="32002" customFormat="false" ht="15" hidden="false" customHeight="true" outlineLevel="0" collapsed="false"/>
    <row r="32003" customFormat="false" ht="15" hidden="false" customHeight="true" outlineLevel="0" collapsed="false"/>
    <row r="32004" customFormat="false" ht="15" hidden="false" customHeight="true" outlineLevel="0" collapsed="false"/>
    <row r="32005" customFormat="false" ht="15" hidden="false" customHeight="true" outlineLevel="0" collapsed="false"/>
    <row r="32006" customFormat="false" ht="15" hidden="false" customHeight="true" outlineLevel="0" collapsed="false"/>
    <row r="32007" customFormat="false" ht="15" hidden="false" customHeight="true" outlineLevel="0" collapsed="false"/>
    <row r="32008" customFormat="false" ht="15" hidden="false" customHeight="true" outlineLevel="0" collapsed="false"/>
    <row r="32009" customFormat="false" ht="15" hidden="false" customHeight="true" outlineLevel="0" collapsed="false"/>
    <row r="32010" customFormat="false" ht="15" hidden="false" customHeight="true" outlineLevel="0" collapsed="false"/>
    <row r="32011" customFormat="false" ht="15" hidden="false" customHeight="true" outlineLevel="0" collapsed="false"/>
    <row r="32012" customFormat="false" ht="15" hidden="false" customHeight="true" outlineLevel="0" collapsed="false"/>
    <row r="32013" customFormat="false" ht="15" hidden="false" customHeight="true" outlineLevel="0" collapsed="false"/>
    <row r="32014" customFormat="false" ht="15" hidden="false" customHeight="true" outlineLevel="0" collapsed="false"/>
    <row r="32015" customFormat="false" ht="15" hidden="false" customHeight="true" outlineLevel="0" collapsed="false"/>
    <row r="32016" customFormat="false" ht="15" hidden="false" customHeight="true" outlineLevel="0" collapsed="false"/>
    <row r="32017" customFormat="false" ht="15" hidden="false" customHeight="true" outlineLevel="0" collapsed="false"/>
    <row r="32018" customFormat="false" ht="15" hidden="false" customHeight="true" outlineLevel="0" collapsed="false"/>
    <row r="32019" customFormat="false" ht="15" hidden="false" customHeight="true" outlineLevel="0" collapsed="false"/>
    <row r="32020" customFormat="false" ht="15" hidden="false" customHeight="true" outlineLevel="0" collapsed="false"/>
    <row r="32021" customFormat="false" ht="15" hidden="false" customHeight="true" outlineLevel="0" collapsed="false"/>
    <row r="32022" customFormat="false" ht="15" hidden="false" customHeight="true" outlineLevel="0" collapsed="false"/>
    <row r="32023" customFormat="false" ht="15" hidden="false" customHeight="true" outlineLevel="0" collapsed="false"/>
    <row r="32024" customFormat="false" ht="15" hidden="false" customHeight="true" outlineLevel="0" collapsed="false"/>
    <row r="32025" customFormat="false" ht="15" hidden="false" customHeight="true" outlineLevel="0" collapsed="false"/>
    <row r="32026" customFormat="false" ht="15" hidden="false" customHeight="true" outlineLevel="0" collapsed="false"/>
    <row r="32027" customFormat="false" ht="15" hidden="false" customHeight="true" outlineLevel="0" collapsed="false"/>
    <row r="32028" customFormat="false" ht="15" hidden="false" customHeight="true" outlineLevel="0" collapsed="false"/>
    <row r="32029" customFormat="false" ht="15" hidden="false" customHeight="true" outlineLevel="0" collapsed="false"/>
    <row r="32030" customFormat="false" ht="15" hidden="false" customHeight="true" outlineLevel="0" collapsed="false"/>
    <row r="32031" customFormat="false" ht="15" hidden="false" customHeight="true" outlineLevel="0" collapsed="false"/>
    <row r="32032" customFormat="false" ht="15" hidden="false" customHeight="true" outlineLevel="0" collapsed="false"/>
    <row r="32033" customFormat="false" ht="15" hidden="false" customHeight="true" outlineLevel="0" collapsed="false"/>
    <row r="32034" customFormat="false" ht="15" hidden="false" customHeight="true" outlineLevel="0" collapsed="false"/>
    <row r="32035" customFormat="false" ht="15" hidden="false" customHeight="true" outlineLevel="0" collapsed="false"/>
    <row r="32036" customFormat="false" ht="15" hidden="false" customHeight="true" outlineLevel="0" collapsed="false"/>
    <row r="32037" customFormat="false" ht="15" hidden="false" customHeight="true" outlineLevel="0" collapsed="false"/>
    <row r="32038" customFormat="false" ht="15" hidden="false" customHeight="true" outlineLevel="0" collapsed="false"/>
    <row r="32039" customFormat="false" ht="15" hidden="false" customHeight="true" outlineLevel="0" collapsed="false"/>
    <row r="32040" customFormat="false" ht="15" hidden="false" customHeight="true" outlineLevel="0" collapsed="false"/>
    <row r="32041" customFormat="false" ht="15" hidden="false" customHeight="true" outlineLevel="0" collapsed="false"/>
    <row r="32042" customFormat="false" ht="15" hidden="false" customHeight="true" outlineLevel="0" collapsed="false"/>
    <row r="32043" customFormat="false" ht="15" hidden="false" customHeight="true" outlineLevel="0" collapsed="false"/>
    <row r="32044" customFormat="false" ht="15" hidden="false" customHeight="true" outlineLevel="0" collapsed="false"/>
    <row r="32045" customFormat="false" ht="15" hidden="false" customHeight="true" outlineLevel="0" collapsed="false"/>
    <row r="32046" customFormat="false" ht="15" hidden="false" customHeight="true" outlineLevel="0" collapsed="false"/>
    <row r="32047" customFormat="false" ht="15" hidden="false" customHeight="true" outlineLevel="0" collapsed="false"/>
    <row r="32048" customFormat="false" ht="15" hidden="false" customHeight="true" outlineLevel="0" collapsed="false"/>
    <row r="32049" customFormat="false" ht="15" hidden="false" customHeight="true" outlineLevel="0" collapsed="false"/>
    <row r="32050" customFormat="false" ht="15" hidden="false" customHeight="true" outlineLevel="0" collapsed="false"/>
    <row r="32051" customFormat="false" ht="15" hidden="false" customHeight="true" outlineLevel="0" collapsed="false"/>
    <row r="32052" customFormat="false" ht="15" hidden="false" customHeight="true" outlineLevel="0" collapsed="false"/>
    <row r="32053" customFormat="false" ht="15" hidden="false" customHeight="true" outlineLevel="0" collapsed="false"/>
    <row r="32054" customFormat="false" ht="15" hidden="false" customHeight="true" outlineLevel="0" collapsed="false"/>
    <row r="32055" customFormat="false" ht="15" hidden="false" customHeight="true" outlineLevel="0" collapsed="false"/>
    <row r="32056" customFormat="false" ht="15" hidden="false" customHeight="true" outlineLevel="0" collapsed="false"/>
    <row r="32057" customFormat="false" ht="15" hidden="false" customHeight="true" outlineLevel="0" collapsed="false"/>
    <row r="32058" customFormat="false" ht="15" hidden="false" customHeight="true" outlineLevel="0" collapsed="false"/>
    <row r="32059" customFormat="false" ht="15" hidden="false" customHeight="true" outlineLevel="0" collapsed="false"/>
    <row r="32060" customFormat="false" ht="15" hidden="false" customHeight="true" outlineLevel="0" collapsed="false"/>
    <row r="32061" customFormat="false" ht="15" hidden="false" customHeight="true" outlineLevel="0" collapsed="false"/>
    <row r="32062" customFormat="false" ht="15" hidden="false" customHeight="true" outlineLevel="0" collapsed="false"/>
    <row r="32063" customFormat="false" ht="15" hidden="false" customHeight="true" outlineLevel="0" collapsed="false"/>
    <row r="32064" customFormat="false" ht="15" hidden="false" customHeight="true" outlineLevel="0" collapsed="false"/>
    <row r="32065" customFormat="false" ht="15" hidden="false" customHeight="true" outlineLevel="0" collapsed="false"/>
    <row r="32066" customFormat="false" ht="15" hidden="false" customHeight="true" outlineLevel="0" collapsed="false"/>
    <row r="32067" customFormat="false" ht="15" hidden="false" customHeight="true" outlineLevel="0" collapsed="false"/>
    <row r="32068" customFormat="false" ht="15" hidden="false" customHeight="true" outlineLevel="0" collapsed="false"/>
    <row r="32069" customFormat="false" ht="15" hidden="false" customHeight="true" outlineLevel="0" collapsed="false"/>
    <row r="32070" customFormat="false" ht="15" hidden="false" customHeight="true" outlineLevel="0" collapsed="false"/>
    <row r="32071" customFormat="false" ht="15" hidden="false" customHeight="true" outlineLevel="0" collapsed="false"/>
    <row r="32072" customFormat="false" ht="15" hidden="false" customHeight="true" outlineLevel="0" collapsed="false"/>
    <row r="32073" customFormat="false" ht="15" hidden="false" customHeight="true" outlineLevel="0" collapsed="false"/>
    <row r="32074" customFormat="false" ht="15" hidden="false" customHeight="true" outlineLevel="0" collapsed="false"/>
    <row r="32075" customFormat="false" ht="15" hidden="false" customHeight="true" outlineLevel="0" collapsed="false"/>
    <row r="32076" customFormat="false" ht="15" hidden="false" customHeight="true" outlineLevel="0" collapsed="false"/>
    <row r="32077" customFormat="false" ht="15" hidden="false" customHeight="true" outlineLevel="0" collapsed="false"/>
    <row r="32078" customFormat="false" ht="15" hidden="false" customHeight="true" outlineLevel="0" collapsed="false"/>
    <row r="32079" customFormat="false" ht="15" hidden="false" customHeight="true" outlineLevel="0" collapsed="false"/>
    <row r="32080" customFormat="false" ht="15" hidden="false" customHeight="true" outlineLevel="0" collapsed="false"/>
    <row r="32081" customFormat="false" ht="15" hidden="false" customHeight="true" outlineLevel="0" collapsed="false"/>
    <row r="32082" customFormat="false" ht="15" hidden="false" customHeight="true" outlineLevel="0" collapsed="false"/>
    <row r="32083" customFormat="false" ht="15" hidden="false" customHeight="true" outlineLevel="0" collapsed="false"/>
    <row r="32084" customFormat="false" ht="15" hidden="false" customHeight="true" outlineLevel="0" collapsed="false"/>
    <row r="32085" customFormat="false" ht="15" hidden="false" customHeight="true" outlineLevel="0" collapsed="false"/>
    <row r="32086" customFormat="false" ht="15" hidden="false" customHeight="true" outlineLevel="0" collapsed="false"/>
    <row r="32087" customFormat="false" ht="15" hidden="false" customHeight="true" outlineLevel="0" collapsed="false"/>
    <row r="32088" customFormat="false" ht="15" hidden="false" customHeight="true" outlineLevel="0" collapsed="false"/>
    <row r="32089" customFormat="false" ht="15" hidden="false" customHeight="true" outlineLevel="0" collapsed="false"/>
    <row r="32090" customFormat="false" ht="15" hidden="false" customHeight="true" outlineLevel="0" collapsed="false"/>
    <row r="32091" customFormat="false" ht="15" hidden="false" customHeight="true" outlineLevel="0" collapsed="false"/>
    <row r="32092" customFormat="false" ht="15" hidden="false" customHeight="true" outlineLevel="0" collapsed="false"/>
    <row r="32093" customFormat="false" ht="15" hidden="false" customHeight="true" outlineLevel="0" collapsed="false"/>
    <row r="32094" customFormat="false" ht="15" hidden="false" customHeight="true" outlineLevel="0" collapsed="false"/>
    <row r="32095" customFormat="false" ht="15" hidden="false" customHeight="true" outlineLevel="0" collapsed="false"/>
    <row r="32096" customFormat="false" ht="15" hidden="false" customHeight="true" outlineLevel="0" collapsed="false"/>
    <row r="32097" customFormat="false" ht="15" hidden="false" customHeight="true" outlineLevel="0" collapsed="false"/>
    <row r="32098" customFormat="false" ht="15" hidden="false" customHeight="true" outlineLevel="0" collapsed="false"/>
    <row r="32099" customFormat="false" ht="15" hidden="false" customHeight="true" outlineLevel="0" collapsed="false"/>
    <row r="32100" customFormat="false" ht="15" hidden="false" customHeight="true" outlineLevel="0" collapsed="false"/>
    <row r="32101" customFormat="false" ht="15" hidden="false" customHeight="true" outlineLevel="0" collapsed="false"/>
    <row r="32102" customFormat="false" ht="15" hidden="false" customHeight="true" outlineLevel="0" collapsed="false"/>
    <row r="32103" customFormat="false" ht="15" hidden="false" customHeight="true" outlineLevel="0" collapsed="false"/>
    <row r="32104" customFormat="false" ht="15" hidden="false" customHeight="true" outlineLevel="0" collapsed="false"/>
    <row r="32105" customFormat="false" ht="15" hidden="false" customHeight="true" outlineLevel="0" collapsed="false"/>
    <row r="32106" customFormat="false" ht="15" hidden="false" customHeight="true" outlineLevel="0" collapsed="false"/>
    <row r="32107" customFormat="false" ht="15" hidden="false" customHeight="true" outlineLevel="0" collapsed="false"/>
    <row r="32108" customFormat="false" ht="15" hidden="false" customHeight="true" outlineLevel="0" collapsed="false"/>
    <row r="32109" customFormat="false" ht="15" hidden="false" customHeight="true" outlineLevel="0" collapsed="false"/>
    <row r="32110" customFormat="false" ht="15" hidden="false" customHeight="true" outlineLevel="0" collapsed="false"/>
    <row r="32111" customFormat="false" ht="15" hidden="false" customHeight="true" outlineLevel="0" collapsed="false"/>
    <row r="32112" customFormat="false" ht="15" hidden="false" customHeight="true" outlineLevel="0" collapsed="false"/>
    <row r="32113" customFormat="false" ht="15" hidden="false" customHeight="true" outlineLevel="0" collapsed="false"/>
    <row r="32114" customFormat="false" ht="15" hidden="false" customHeight="true" outlineLevel="0" collapsed="false"/>
    <row r="32115" customFormat="false" ht="15" hidden="false" customHeight="true" outlineLevel="0" collapsed="false"/>
    <row r="32116" customFormat="false" ht="15" hidden="false" customHeight="true" outlineLevel="0" collapsed="false"/>
    <row r="32117" customFormat="false" ht="15" hidden="false" customHeight="true" outlineLevel="0" collapsed="false"/>
    <row r="32118" customFormat="false" ht="15" hidden="false" customHeight="true" outlineLevel="0" collapsed="false"/>
    <row r="32119" customFormat="false" ht="15" hidden="false" customHeight="true" outlineLevel="0" collapsed="false"/>
    <row r="32120" customFormat="false" ht="15" hidden="false" customHeight="true" outlineLevel="0" collapsed="false"/>
    <row r="32121" customFormat="false" ht="15" hidden="false" customHeight="true" outlineLevel="0" collapsed="false"/>
    <row r="32122" customFormat="false" ht="15" hidden="false" customHeight="true" outlineLevel="0" collapsed="false"/>
    <row r="32123" customFormat="false" ht="15" hidden="false" customHeight="true" outlineLevel="0" collapsed="false"/>
    <row r="32124" customFormat="false" ht="15" hidden="false" customHeight="true" outlineLevel="0" collapsed="false"/>
    <row r="32125" customFormat="false" ht="15" hidden="false" customHeight="true" outlineLevel="0" collapsed="false"/>
    <row r="32126" customFormat="false" ht="15" hidden="false" customHeight="true" outlineLevel="0" collapsed="false"/>
    <row r="32127" customFormat="false" ht="15" hidden="false" customHeight="true" outlineLevel="0" collapsed="false"/>
    <row r="32128" customFormat="false" ht="15" hidden="false" customHeight="true" outlineLevel="0" collapsed="false"/>
    <row r="32129" customFormat="false" ht="15" hidden="false" customHeight="true" outlineLevel="0" collapsed="false"/>
    <row r="32130" customFormat="false" ht="15" hidden="false" customHeight="true" outlineLevel="0" collapsed="false"/>
    <row r="32131" customFormat="false" ht="15" hidden="false" customHeight="true" outlineLevel="0" collapsed="false"/>
    <row r="32132" customFormat="false" ht="15" hidden="false" customHeight="true" outlineLevel="0" collapsed="false"/>
    <row r="32133" customFormat="false" ht="15" hidden="false" customHeight="true" outlineLevel="0" collapsed="false"/>
    <row r="32134" customFormat="false" ht="15" hidden="false" customHeight="true" outlineLevel="0" collapsed="false"/>
    <row r="32135" customFormat="false" ht="15" hidden="false" customHeight="true" outlineLevel="0" collapsed="false"/>
    <row r="32136" customFormat="false" ht="15" hidden="false" customHeight="true" outlineLevel="0" collapsed="false"/>
    <row r="32137" customFormat="false" ht="15" hidden="false" customHeight="true" outlineLevel="0" collapsed="false"/>
    <row r="32138" customFormat="false" ht="15" hidden="false" customHeight="true" outlineLevel="0" collapsed="false"/>
    <row r="32139" customFormat="false" ht="15" hidden="false" customHeight="true" outlineLevel="0" collapsed="false"/>
    <row r="32140" customFormat="false" ht="15" hidden="false" customHeight="true" outlineLevel="0" collapsed="false"/>
    <row r="32141" customFormat="false" ht="15" hidden="false" customHeight="true" outlineLevel="0" collapsed="false"/>
    <row r="32142" customFormat="false" ht="15" hidden="false" customHeight="true" outlineLevel="0" collapsed="false"/>
    <row r="32143" customFormat="false" ht="15" hidden="false" customHeight="true" outlineLevel="0" collapsed="false"/>
    <row r="32144" customFormat="false" ht="15" hidden="false" customHeight="true" outlineLevel="0" collapsed="false"/>
    <row r="32145" customFormat="false" ht="15" hidden="false" customHeight="true" outlineLevel="0" collapsed="false"/>
    <row r="32146" customFormat="false" ht="15" hidden="false" customHeight="true" outlineLevel="0" collapsed="false"/>
    <row r="32147" customFormat="false" ht="15" hidden="false" customHeight="true" outlineLevel="0" collapsed="false"/>
    <row r="32148" customFormat="false" ht="15" hidden="false" customHeight="true" outlineLevel="0" collapsed="false"/>
    <row r="32149" customFormat="false" ht="15" hidden="false" customHeight="true" outlineLevel="0" collapsed="false"/>
    <row r="32150" customFormat="false" ht="15" hidden="false" customHeight="true" outlineLevel="0" collapsed="false"/>
    <row r="32151" customFormat="false" ht="15" hidden="false" customHeight="true" outlineLevel="0" collapsed="false"/>
    <row r="32152" customFormat="false" ht="15" hidden="false" customHeight="true" outlineLevel="0" collapsed="false"/>
    <row r="32153" customFormat="false" ht="15" hidden="false" customHeight="true" outlineLevel="0" collapsed="false"/>
    <row r="32154" customFormat="false" ht="15" hidden="false" customHeight="true" outlineLevel="0" collapsed="false"/>
    <row r="32155" customFormat="false" ht="15" hidden="false" customHeight="true" outlineLevel="0" collapsed="false"/>
    <row r="32156" customFormat="false" ht="15" hidden="false" customHeight="true" outlineLevel="0" collapsed="false"/>
    <row r="32157" customFormat="false" ht="15" hidden="false" customHeight="true" outlineLevel="0" collapsed="false"/>
    <row r="32158" customFormat="false" ht="15" hidden="false" customHeight="true" outlineLevel="0" collapsed="false"/>
    <row r="32159" customFormat="false" ht="15" hidden="false" customHeight="true" outlineLevel="0" collapsed="false"/>
    <row r="32160" customFormat="false" ht="15" hidden="false" customHeight="true" outlineLevel="0" collapsed="false"/>
    <row r="32161" customFormat="false" ht="15" hidden="false" customHeight="true" outlineLevel="0" collapsed="false"/>
    <row r="32162" customFormat="false" ht="15" hidden="false" customHeight="true" outlineLevel="0" collapsed="false"/>
    <row r="32163" customFormat="false" ht="15" hidden="false" customHeight="true" outlineLevel="0" collapsed="false"/>
    <row r="32164" customFormat="false" ht="15" hidden="false" customHeight="true" outlineLevel="0" collapsed="false"/>
    <row r="32165" customFormat="false" ht="15" hidden="false" customHeight="true" outlineLevel="0" collapsed="false"/>
    <row r="32166" customFormat="false" ht="15" hidden="false" customHeight="true" outlineLevel="0" collapsed="false"/>
    <row r="32167" customFormat="false" ht="15" hidden="false" customHeight="true" outlineLevel="0" collapsed="false"/>
    <row r="32168" customFormat="false" ht="15" hidden="false" customHeight="true" outlineLevel="0" collapsed="false"/>
    <row r="32169" customFormat="false" ht="15" hidden="false" customHeight="true" outlineLevel="0" collapsed="false"/>
    <row r="32170" customFormat="false" ht="15" hidden="false" customHeight="true" outlineLevel="0" collapsed="false"/>
    <row r="32171" customFormat="false" ht="15" hidden="false" customHeight="true" outlineLevel="0" collapsed="false"/>
    <row r="32172" customFormat="false" ht="15" hidden="false" customHeight="true" outlineLevel="0" collapsed="false"/>
    <row r="32173" customFormat="false" ht="15" hidden="false" customHeight="true" outlineLevel="0" collapsed="false"/>
    <row r="32174" customFormat="false" ht="15" hidden="false" customHeight="true" outlineLevel="0" collapsed="false"/>
    <row r="32175" customFormat="false" ht="15" hidden="false" customHeight="true" outlineLevel="0" collapsed="false"/>
    <row r="32176" customFormat="false" ht="15" hidden="false" customHeight="true" outlineLevel="0" collapsed="false"/>
    <row r="32177" customFormat="false" ht="15" hidden="false" customHeight="true" outlineLevel="0" collapsed="false"/>
    <row r="32178" customFormat="false" ht="15" hidden="false" customHeight="true" outlineLevel="0" collapsed="false"/>
    <row r="32179" customFormat="false" ht="15" hidden="false" customHeight="true" outlineLevel="0" collapsed="false"/>
    <row r="32180" customFormat="false" ht="15" hidden="false" customHeight="true" outlineLevel="0" collapsed="false"/>
    <row r="32181" customFormat="false" ht="15" hidden="false" customHeight="true" outlineLevel="0" collapsed="false"/>
    <row r="32182" customFormat="false" ht="15" hidden="false" customHeight="true" outlineLevel="0" collapsed="false"/>
    <row r="32183" customFormat="false" ht="15" hidden="false" customHeight="true" outlineLevel="0" collapsed="false"/>
    <row r="32184" customFormat="false" ht="15" hidden="false" customHeight="true" outlineLevel="0" collapsed="false"/>
    <row r="32185" customFormat="false" ht="15" hidden="false" customHeight="true" outlineLevel="0" collapsed="false"/>
    <row r="32186" customFormat="false" ht="15" hidden="false" customHeight="true" outlineLevel="0" collapsed="false"/>
    <row r="32187" customFormat="false" ht="15" hidden="false" customHeight="true" outlineLevel="0" collapsed="false"/>
    <row r="32188" customFormat="false" ht="15" hidden="false" customHeight="true" outlineLevel="0" collapsed="false"/>
    <row r="32189" customFormat="false" ht="15" hidden="false" customHeight="true" outlineLevel="0" collapsed="false"/>
    <row r="32190" customFormat="false" ht="15" hidden="false" customHeight="true" outlineLevel="0" collapsed="false"/>
    <row r="32191" customFormat="false" ht="15" hidden="false" customHeight="true" outlineLevel="0" collapsed="false"/>
    <row r="32192" customFormat="false" ht="15" hidden="false" customHeight="true" outlineLevel="0" collapsed="false"/>
    <row r="32193" customFormat="false" ht="15" hidden="false" customHeight="true" outlineLevel="0" collapsed="false"/>
    <row r="32194" customFormat="false" ht="15" hidden="false" customHeight="true" outlineLevel="0" collapsed="false"/>
    <row r="32195" customFormat="false" ht="15" hidden="false" customHeight="true" outlineLevel="0" collapsed="false"/>
    <row r="32196" customFormat="false" ht="15" hidden="false" customHeight="true" outlineLevel="0" collapsed="false"/>
    <row r="32197" customFormat="false" ht="15" hidden="false" customHeight="true" outlineLevel="0" collapsed="false"/>
    <row r="32198" customFormat="false" ht="15" hidden="false" customHeight="true" outlineLevel="0" collapsed="false"/>
    <row r="32199" customFormat="false" ht="15" hidden="false" customHeight="true" outlineLevel="0" collapsed="false"/>
    <row r="32200" customFormat="false" ht="15" hidden="false" customHeight="true" outlineLevel="0" collapsed="false"/>
    <row r="32201" customFormat="false" ht="15" hidden="false" customHeight="true" outlineLevel="0" collapsed="false"/>
    <row r="32202" customFormat="false" ht="15" hidden="false" customHeight="true" outlineLevel="0" collapsed="false"/>
    <row r="32203" customFormat="false" ht="15" hidden="false" customHeight="true" outlineLevel="0" collapsed="false"/>
    <row r="32204" customFormat="false" ht="15" hidden="false" customHeight="true" outlineLevel="0" collapsed="false"/>
    <row r="32205" customFormat="false" ht="15" hidden="false" customHeight="true" outlineLevel="0" collapsed="false"/>
    <row r="32206" customFormat="false" ht="15" hidden="false" customHeight="true" outlineLevel="0" collapsed="false"/>
    <row r="32207" customFormat="false" ht="15" hidden="false" customHeight="true" outlineLevel="0" collapsed="false"/>
    <row r="32208" customFormat="false" ht="15" hidden="false" customHeight="true" outlineLevel="0" collapsed="false"/>
    <row r="32209" customFormat="false" ht="15" hidden="false" customHeight="true" outlineLevel="0" collapsed="false"/>
    <row r="32210" customFormat="false" ht="15" hidden="false" customHeight="true" outlineLevel="0" collapsed="false"/>
    <row r="32211" customFormat="false" ht="15" hidden="false" customHeight="true" outlineLevel="0" collapsed="false"/>
    <row r="32212" customFormat="false" ht="15" hidden="false" customHeight="true" outlineLevel="0" collapsed="false"/>
    <row r="32213" customFormat="false" ht="15" hidden="false" customHeight="true" outlineLevel="0" collapsed="false"/>
    <row r="32214" customFormat="false" ht="15" hidden="false" customHeight="true" outlineLevel="0" collapsed="false"/>
    <row r="32215" customFormat="false" ht="15" hidden="false" customHeight="true" outlineLevel="0" collapsed="false"/>
    <row r="32216" customFormat="false" ht="15" hidden="false" customHeight="true" outlineLevel="0" collapsed="false"/>
    <row r="32217" customFormat="false" ht="15" hidden="false" customHeight="true" outlineLevel="0" collapsed="false"/>
    <row r="32218" customFormat="false" ht="15" hidden="false" customHeight="true" outlineLevel="0" collapsed="false"/>
    <row r="32219" customFormat="false" ht="15" hidden="false" customHeight="true" outlineLevel="0" collapsed="false"/>
    <row r="32220" customFormat="false" ht="15" hidden="false" customHeight="true" outlineLevel="0" collapsed="false"/>
    <row r="32221" customFormat="false" ht="15" hidden="false" customHeight="true" outlineLevel="0" collapsed="false"/>
    <row r="32222" customFormat="false" ht="15" hidden="false" customHeight="true" outlineLevel="0" collapsed="false"/>
    <row r="32223" customFormat="false" ht="15" hidden="false" customHeight="true" outlineLevel="0" collapsed="false"/>
    <row r="32224" customFormat="false" ht="15" hidden="false" customHeight="true" outlineLevel="0" collapsed="false"/>
    <row r="32225" customFormat="false" ht="15" hidden="false" customHeight="true" outlineLevel="0" collapsed="false"/>
    <row r="32226" customFormat="false" ht="15" hidden="false" customHeight="true" outlineLevel="0" collapsed="false"/>
    <row r="32227" customFormat="false" ht="15" hidden="false" customHeight="true" outlineLevel="0" collapsed="false"/>
    <row r="32228" customFormat="false" ht="15" hidden="false" customHeight="true" outlineLevel="0" collapsed="false"/>
    <row r="32229" customFormat="false" ht="15" hidden="false" customHeight="true" outlineLevel="0" collapsed="false"/>
    <row r="32230" customFormat="false" ht="15" hidden="false" customHeight="true" outlineLevel="0" collapsed="false"/>
    <row r="32231" customFormat="false" ht="15" hidden="false" customHeight="true" outlineLevel="0" collapsed="false"/>
    <row r="32232" customFormat="false" ht="15" hidden="false" customHeight="true" outlineLevel="0" collapsed="false"/>
    <row r="32233" customFormat="false" ht="15" hidden="false" customHeight="true" outlineLevel="0" collapsed="false"/>
    <row r="32234" customFormat="false" ht="15" hidden="false" customHeight="true" outlineLevel="0" collapsed="false"/>
    <row r="32235" customFormat="false" ht="15" hidden="false" customHeight="true" outlineLevel="0" collapsed="false"/>
    <row r="32236" customFormat="false" ht="15" hidden="false" customHeight="true" outlineLevel="0" collapsed="false"/>
    <row r="32237" customFormat="false" ht="15" hidden="false" customHeight="true" outlineLevel="0" collapsed="false"/>
    <row r="32238" customFormat="false" ht="15" hidden="false" customHeight="true" outlineLevel="0" collapsed="false"/>
    <row r="32239" customFormat="false" ht="15" hidden="false" customHeight="true" outlineLevel="0" collapsed="false"/>
    <row r="32240" customFormat="false" ht="15" hidden="false" customHeight="true" outlineLevel="0" collapsed="false"/>
    <row r="32241" customFormat="false" ht="15" hidden="false" customHeight="true" outlineLevel="0" collapsed="false"/>
    <row r="32242" customFormat="false" ht="15" hidden="false" customHeight="true" outlineLevel="0" collapsed="false"/>
    <row r="32243" customFormat="false" ht="15" hidden="false" customHeight="true" outlineLevel="0" collapsed="false"/>
    <row r="32244" customFormat="false" ht="15" hidden="false" customHeight="true" outlineLevel="0" collapsed="false"/>
    <row r="32245" customFormat="false" ht="15" hidden="false" customHeight="true" outlineLevel="0" collapsed="false"/>
    <row r="32246" customFormat="false" ht="15" hidden="false" customHeight="true" outlineLevel="0" collapsed="false"/>
    <row r="32247" customFormat="false" ht="15" hidden="false" customHeight="true" outlineLevel="0" collapsed="false"/>
    <row r="32248" customFormat="false" ht="15" hidden="false" customHeight="true" outlineLevel="0" collapsed="false"/>
    <row r="32249" customFormat="false" ht="15" hidden="false" customHeight="true" outlineLevel="0" collapsed="false"/>
    <row r="32250" customFormat="false" ht="15" hidden="false" customHeight="true" outlineLevel="0" collapsed="false"/>
    <row r="32251" customFormat="false" ht="15" hidden="false" customHeight="true" outlineLevel="0" collapsed="false"/>
    <row r="32252" customFormat="false" ht="15" hidden="false" customHeight="true" outlineLevel="0" collapsed="false"/>
    <row r="32253" customFormat="false" ht="15" hidden="false" customHeight="true" outlineLevel="0" collapsed="false"/>
    <row r="32254" customFormat="false" ht="15" hidden="false" customHeight="true" outlineLevel="0" collapsed="false"/>
    <row r="32255" customFormat="false" ht="15" hidden="false" customHeight="true" outlineLevel="0" collapsed="false"/>
    <row r="32256" customFormat="false" ht="15" hidden="false" customHeight="true" outlineLevel="0" collapsed="false"/>
    <row r="32257" customFormat="false" ht="15" hidden="false" customHeight="true" outlineLevel="0" collapsed="false"/>
    <row r="32258" customFormat="false" ht="15" hidden="false" customHeight="true" outlineLevel="0" collapsed="false"/>
    <row r="32259" customFormat="false" ht="15" hidden="false" customHeight="true" outlineLevel="0" collapsed="false"/>
    <row r="32260" customFormat="false" ht="15" hidden="false" customHeight="true" outlineLevel="0" collapsed="false"/>
    <row r="32261" customFormat="false" ht="15" hidden="false" customHeight="true" outlineLevel="0" collapsed="false"/>
    <row r="32262" customFormat="false" ht="15" hidden="false" customHeight="true" outlineLevel="0" collapsed="false"/>
    <row r="32263" customFormat="false" ht="15" hidden="false" customHeight="true" outlineLevel="0" collapsed="false"/>
    <row r="32264" customFormat="false" ht="15" hidden="false" customHeight="true" outlineLevel="0" collapsed="false"/>
    <row r="32265" customFormat="false" ht="15" hidden="false" customHeight="true" outlineLevel="0" collapsed="false"/>
    <row r="32266" customFormat="false" ht="15" hidden="false" customHeight="true" outlineLevel="0" collapsed="false"/>
    <row r="32267" customFormat="false" ht="15" hidden="false" customHeight="true" outlineLevel="0" collapsed="false"/>
    <row r="32268" customFormat="false" ht="15" hidden="false" customHeight="true" outlineLevel="0" collapsed="false"/>
    <row r="32269" customFormat="false" ht="15" hidden="false" customHeight="true" outlineLevel="0" collapsed="false"/>
    <row r="32270" customFormat="false" ht="15" hidden="false" customHeight="true" outlineLevel="0" collapsed="false"/>
    <row r="32271" customFormat="false" ht="15" hidden="false" customHeight="true" outlineLevel="0" collapsed="false"/>
    <row r="32272" customFormat="false" ht="15" hidden="false" customHeight="true" outlineLevel="0" collapsed="false"/>
    <row r="32273" customFormat="false" ht="15" hidden="false" customHeight="true" outlineLevel="0" collapsed="false"/>
    <row r="32274" customFormat="false" ht="15" hidden="false" customHeight="true" outlineLevel="0" collapsed="false"/>
    <row r="32275" customFormat="false" ht="15" hidden="false" customHeight="true" outlineLevel="0" collapsed="false"/>
    <row r="32276" customFormat="false" ht="15" hidden="false" customHeight="true" outlineLevel="0" collapsed="false"/>
    <row r="32277" customFormat="false" ht="15" hidden="false" customHeight="true" outlineLevel="0" collapsed="false"/>
    <row r="32278" customFormat="false" ht="15" hidden="false" customHeight="true" outlineLevel="0" collapsed="false"/>
    <row r="32279" customFormat="false" ht="15" hidden="false" customHeight="true" outlineLevel="0" collapsed="false"/>
    <row r="32280" customFormat="false" ht="15" hidden="false" customHeight="true" outlineLevel="0" collapsed="false"/>
    <row r="32281" customFormat="false" ht="15" hidden="false" customHeight="true" outlineLevel="0" collapsed="false"/>
    <row r="32282" customFormat="false" ht="15" hidden="false" customHeight="true" outlineLevel="0" collapsed="false"/>
    <row r="32283" customFormat="false" ht="15" hidden="false" customHeight="true" outlineLevel="0" collapsed="false"/>
    <row r="32284" customFormat="false" ht="15" hidden="false" customHeight="true" outlineLevel="0" collapsed="false"/>
    <row r="32285" customFormat="false" ht="15" hidden="false" customHeight="true" outlineLevel="0" collapsed="false"/>
    <row r="32286" customFormat="false" ht="15" hidden="false" customHeight="true" outlineLevel="0" collapsed="false"/>
    <row r="32287" customFormat="false" ht="15" hidden="false" customHeight="true" outlineLevel="0" collapsed="false"/>
    <row r="32288" customFormat="false" ht="15" hidden="false" customHeight="true" outlineLevel="0" collapsed="false"/>
    <row r="32289" customFormat="false" ht="15" hidden="false" customHeight="true" outlineLevel="0" collapsed="false"/>
    <row r="32290" customFormat="false" ht="15" hidden="false" customHeight="true" outlineLevel="0" collapsed="false"/>
    <row r="32291" customFormat="false" ht="15" hidden="false" customHeight="true" outlineLevel="0" collapsed="false"/>
    <row r="32292" customFormat="false" ht="15" hidden="false" customHeight="true" outlineLevel="0" collapsed="false"/>
    <row r="32293" customFormat="false" ht="15" hidden="false" customHeight="true" outlineLevel="0" collapsed="false"/>
    <row r="32294" customFormat="false" ht="15" hidden="false" customHeight="true" outlineLevel="0" collapsed="false"/>
    <row r="32295" customFormat="false" ht="15" hidden="false" customHeight="true" outlineLevel="0" collapsed="false"/>
    <row r="32296" customFormat="false" ht="15" hidden="false" customHeight="true" outlineLevel="0" collapsed="false"/>
    <row r="32297" customFormat="false" ht="15" hidden="false" customHeight="true" outlineLevel="0" collapsed="false"/>
    <row r="32298" customFormat="false" ht="15" hidden="false" customHeight="true" outlineLevel="0" collapsed="false"/>
    <row r="32299" customFormat="false" ht="15" hidden="false" customHeight="true" outlineLevel="0" collapsed="false"/>
    <row r="32300" customFormat="false" ht="15" hidden="false" customHeight="true" outlineLevel="0" collapsed="false"/>
    <row r="32301" customFormat="false" ht="15" hidden="false" customHeight="true" outlineLevel="0" collapsed="false"/>
    <row r="32302" customFormat="false" ht="15" hidden="false" customHeight="true" outlineLevel="0" collapsed="false"/>
    <row r="32303" customFormat="false" ht="15" hidden="false" customHeight="true" outlineLevel="0" collapsed="false"/>
    <row r="32304" customFormat="false" ht="15" hidden="false" customHeight="true" outlineLevel="0" collapsed="false"/>
    <row r="32305" customFormat="false" ht="15" hidden="false" customHeight="true" outlineLevel="0" collapsed="false"/>
    <row r="32306" customFormat="false" ht="15" hidden="false" customHeight="true" outlineLevel="0" collapsed="false"/>
    <row r="32307" customFormat="false" ht="15" hidden="false" customHeight="true" outlineLevel="0" collapsed="false"/>
    <row r="32308" customFormat="false" ht="15" hidden="false" customHeight="true" outlineLevel="0" collapsed="false"/>
    <row r="32309" customFormat="false" ht="15" hidden="false" customHeight="true" outlineLevel="0" collapsed="false"/>
    <row r="32310" customFormat="false" ht="15" hidden="false" customHeight="true" outlineLevel="0" collapsed="false"/>
    <row r="32311" customFormat="false" ht="15" hidden="false" customHeight="true" outlineLevel="0" collapsed="false"/>
    <row r="32312" customFormat="false" ht="15" hidden="false" customHeight="true" outlineLevel="0" collapsed="false"/>
    <row r="32313" customFormat="false" ht="15" hidden="false" customHeight="true" outlineLevel="0" collapsed="false"/>
    <row r="32314" customFormat="false" ht="15" hidden="false" customHeight="true" outlineLevel="0" collapsed="false"/>
    <row r="32315" customFormat="false" ht="15" hidden="false" customHeight="true" outlineLevel="0" collapsed="false"/>
    <row r="32316" customFormat="false" ht="15" hidden="false" customHeight="true" outlineLevel="0" collapsed="false"/>
    <row r="32317" customFormat="false" ht="15" hidden="false" customHeight="true" outlineLevel="0" collapsed="false"/>
    <row r="32318" customFormat="false" ht="15" hidden="false" customHeight="true" outlineLevel="0" collapsed="false"/>
    <row r="32319" customFormat="false" ht="15" hidden="false" customHeight="true" outlineLevel="0" collapsed="false"/>
    <row r="32320" customFormat="false" ht="15" hidden="false" customHeight="true" outlineLevel="0" collapsed="false"/>
    <row r="32321" customFormat="false" ht="15" hidden="false" customHeight="true" outlineLevel="0" collapsed="false"/>
    <row r="32322" customFormat="false" ht="15" hidden="false" customHeight="true" outlineLevel="0" collapsed="false"/>
    <row r="32323" customFormat="false" ht="15" hidden="false" customHeight="true" outlineLevel="0" collapsed="false"/>
    <row r="32324" customFormat="false" ht="15" hidden="false" customHeight="true" outlineLevel="0" collapsed="false"/>
    <row r="32325" customFormat="false" ht="15" hidden="false" customHeight="true" outlineLevel="0" collapsed="false"/>
    <row r="32326" customFormat="false" ht="15" hidden="false" customHeight="true" outlineLevel="0" collapsed="false"/>
    <row r="32327" customFormat="false" ht="15" hidden="false" customHeight="true" outlineLevel="0" collapsed="false"/>
    <row r="32328" customFormat="false" ht="15" hidden="false" customHeight="true" outlineLevel="0" collapsed="false"/>
    <row r="32329" customFormat="false" ht="15" hidden="false" customHeight="true" outlineLevel="0" collapsed="false"/>
    <row r="32330" customFormat="false" ht="15" hidden="false" customHeight="true" outlineLevel="0" collapsed="false"/>
    <row r="32331" customFormat="false" ht="15" hidden="false" customHeight="true" outlineLevel="0" collapsed="false"/>
    <row r="32332" customFormat="false" ht="15" hidden="false" customHeight="true" outlineLevel="0" collapsed="false"/>
    <row r="32333" customFormat="false" ht="15" hidden="false" customHeight="true" outlineLevel="0" collapsed="false"/>
    <row r="32334" customFormat="false" ht="15" hidden="false" customHeight="true" outlineLevel="0" collapsed="false"/>
    <row r="32335" customFormat="false" ht="15" hidden="false" customHeight="true" outlineLevel="0" collapsed="false"/>
    <row r="32336" customFormat="false" ht="15" hidden="false" customHeight="true" outlineLevel="0" collapsed="false"/>
    <row r="32337" customFormat="false" ht="15" hidden="false" customHeight="true" outlineLevel="0" collapsed="false"/>
    <row r="32338" customFormat="false" ht="15" hidden="false" customHeight="true" outlineLevel="0" collapsed="false"/>
    <row r="32339" customFormat="false" ht="15" hidden="false" customHeight="true" outlineLevel="0" collapsed="false"/>
    <row r="32340" customFormat="false" ht="15" hidden="false" customHeight="true" outlineLevel="0" collapsed="false"/>
    <row r="32341" customFormat="false" ht="15" hidden="false" customHeight="true" outlineLevel="0" collapsed="false"/>
    <row r="32342" customFormat="false" ht="15" hidden="false" customHeight="true" outlineLevel="0" collapsed="false"/>
    <row r="32343" customFormat="false" ht="15" hidden="false" customHeight="true" outlineLevel="0" collapsed="false"/>
    <row r="32344" customFormat="false" ht="15" hidden="false" customHeight="true" outlineLevel="0" collapsed="false"/>
    <row r="32345" customFormat="false" ht="15" hidden="false" customHeight="true" outlineLevel="0" collapsed="false"/>
    <row r="32346" customFormat="false" ht="15" hidden="false" customHeight="true" outlineLevel="0" collapsed="false"/>
    <row r="32347" customFormat="false" ht="15" hidden="false" customHeight="true" outlineLevel="0" collapsed="false"/>
    <row r="32348" customFormat="false" ht="15" hidden="false" customHeight="true" outlineLevel="0" collapsed="false"/>
    <row r="32349" customFormat="false" ht="15" hidden="false" customHeight="true" outlineLevel="0" collapsed="false"/>
    <row r="32350" customFormat="false" ht="15" hidden="false" customHeight="true" outlineLevel="0" collapsed="false"/>
    <row r="32351" customFormat="false" ht="15" hidden="false" customHeight="true" outlineLevel="0" collapsed="false"/>
    <row r="32352" customFormat="false" ht="15" hidden="false" customHeight="true" outlineLevel="0" collapsed="false"/>
    <row r="32353" customFormat="false" ht="15" hidden="false" customHeight="true" outlineLevel="0" collapsed="false"/>
    <row r="32354" customFormat="false" ht="15" hidden="false" customHeight="true" outlineLevel="0" collapsed="false"/>
    <row r="32355" customFormat="false" ht="15" hidden="false" customHeight="true" outlineLevel="0" collapsed="false"/>
    <row r="32356" customFormat="false" ht="15" hidden="false" customHeight="true" outlineLevel="0" collapsed="false"/>
    <row r="32357" customFormat="false" ht="15" hidden="false" customHeight="true" outlineLevel="0" collapsed="false"/>
    <row r="32358" customFormat="false" ht="15" hidden="false" customHeight="true" outlineLevel="0" collapsed="false"/>
    <row r="32359" customFormat="false" ht="15" hidden="false" customHeight="true" outlineLevel="0" collapsed="false"/>
    <row r="32360" customFormat="false" ht="15" hidden="false" customHeight="true" outlineLevel="0" collapsed="false"/>
    <row r="32361" customFormat="false" ht="15" hidden="false" customHeight="true" outlineLevel="0" collapsed="false"/>
    <row r="32362" customFormat="false" ht="15" hidden="false" customHeight="true" outlineLevel="0" collapsed="false"/>
    <row r="32363" customFormat="false" ht="15" hidden="false" customHeight="true" outlineLevel="0" collapsed="false"/>
    <row r="32364" customFormat="false" ht="15" hidden="false" customHeight="true" outlineLevel="0" collapsed="false"/>
    <row r="32365" customFormat="false" ht="15" hidden="false" customHeight="true" outlineLevel="0" collapsed="false"/>
    <row r="32366" customFormat="false" ht="15" hidden="false" customHeight="true" outlineLevel="0" collapsed="false"/>
    <row r="32367" customFormat="false" ht="15" hidden="false" customHeight="true" outlineLevel="0" collapsed="false"/>
    <row r="32368" customFormat="false" ht="15" hidden="false" customHeight="true" outlineLevel="0" collapsed="false"/>
    <row r="32369" customFormat="false" ht="15" hidden="false" customHeight="true" outlineLevel="0" collapsed="false"/>
    <row r="32370" customFormat="false" ht="15" hidden="false" customHeight="true" outlineLevel="0" collapsed="false"/>
    <row r="32371" customFormat="false" ht="15" hidden="false" customHeight="true" outlineLevel="0" collapsed="false"/>
    <row r="32372" customFormat="false" ht="15" hidden="false" customHeight="true" outlineLevel="0" collapsed="false"/>
    <row r="32373" customFormat="false" ht="15" hidden="false" customHeight="true" outlineLevel="0" collapsed="false"/>
    <row r="32374" customFormat="false" ht="15" hidden="false" customHeight="true" outlineLevel="0" collapsed="false"/>
    <row r="32375" customFormat="false" ht="15" hidden="false" customHeight="true" outlineLevel="0" collapsed="false"/>
    <row r="32376" customFormat="false" ht="15" hidden="false" customHeight="true" outlineLevel="0" collapsed="false"/>
    <row r="32377" customFormat="false" ht="15" hidden="false" customHeight="true" outlineLevel="0" collapsed="false"/>
    <row r="32378" customFormat="false" ht="15" hidden="false" customHeight="true" outlineLevel="0" collapsed="false"/>
    <row r="32379" customFormat="false" ht="15" hidden="false" customHeight="true" outlineLevel="0" collapsed="false"/>
    <row r="32380" customFormat="false" ht="15" hidden="false" customHeight="true" outlineLevel="0" collapsed="false"/>
    <row r="32381" customFormat="false" ht="15" hidden="false" customHeight="true" outlineLevel="0" collapsed="false"/>
    <row r="32382" customFormat="false" ht="15" hidden="false" customHeight="true" outlineLevel="0" collapsed="false"/>
    <row r="32383" customFormat="false" ht="15" hidden="false" customHeight="true" outlineLevel="0" collapsed="false"/>
    <row r="32384" customFormat="false" ht="15" hidden="false" customHeight="true" outlineLevel="0" collapsed="false"/>
    <row r="32385" customFormat="false" ht="15" hidden="false" customHeight="true" outlineLevel="0" collapsed="false"/>
    <row r="32386" customFormat="false" ht="15" hidden="false" customHeight="true" outlineLevel="0" collapsed="false"/>
    <row r="32387" customFormat="false" ht="15" hidden="false" customHeight="true" outlineLevel="0" collapsed="false"/>
    <row r="32388" customFormat="false" ht="15" hidden="false" customHeight="true" outlineLevel="0" collapsed="false"/>
    <row r="32389" customFormat="false" ht="15" hidden="false" customHeight="true" outlineLevel="0" collapsed="false"/>
    <row r="32390" customFormat="false" ht="15" hidden="false" customHeight="true" outlineLevel="0" collapsed="false"/>
    <row r="32391" customFormat="false" ht="15" hidden="false" customHeight="true" outlineLevel="0" collapsed="false"/>
    <row r="32392" customFormat="false" ht="15" hidden="false" customHeight="true" outlineLevel="0" collapsed="false"/>
    <row r="32393" customFormat="false" ht="15" hidden="false" customHeight="true" outlineLevel="0" collapsed="false"/>
    <row r="32394" customFormat="false" ht="15" hidden="false" customHeight="true" outlineLevel="0" collapsed="false"/>
    <row r="32395" customFormat="false" ht="15" hidden="false" customHeight="true" outlineLevel="0" collapsed="false"/>
    <row r="32396" customFormat="false" ht="15" hidden="false" customHeight="true" outlineLevel="0" collapsed="false"/>
    <row r="32397" customFormat="false" ht="15" hidden="false" customHeight="true" outlineLevel="0" collapsed="false"/>
    <row r="32398" customFormat="false" ht="15" hidden="false" customHeight="true" outlineLevel="0" collapsed="false"/>
    <row r="32399" customFormat="false" ht="15" hidden="false" customHeight="true" outlineLevel="0" collapsed="false"/>
    <row r="32400" customFormat="false" ht="15" hidden="false" customHeight="true" outlineLevel="0" collapsed="false"/>
    <row r="32401" customFormat="false" ht="15" hidden="false" customHeight="true" outlineLevel="0" collapsed="false"/>
    <row r="32402" customFormat="false" ht="15" hidden="false" customHeight="true" outlineLevel="0" collapsed="false"/>
    <row r="32403" customFormat="false" ht="15" hidden="false" customHeight="true" outlineLevel="0" collapsed="false"/>
    <row r="32404" customFormat="false" ht="15" hidden="false" customHeight="true" outlineLevel="0" collapsed="false"/>
    <row r="32405" customFormat="false" ht="15" hidden="false" customHeight="true" outlineLevel="0" collapsed="false"/>
    <row r="32406" customFormat="false" ht="15" hidden="false" customHeight="true" outlineLevel="0" collapsed="false"/>
    <row r="32407" customFormat="false" ht="15" hidden="false" customHeight="true" outlineLevel="0" collapsed="false"/>
    <row r="32408" customFormat="false" ht="15" hidden="false" customHeight="true" outlineLevel="0" collapsed="false"/>
    <row r="32409" customFormat="false" ht="15" hidden="false" customHeight="true" outlineLevel="0" collapsed="false"/>
    <row r="32410" customFormat="false" ht="15" hidden="false" customHeight="true" outlineLevel="0" collapsed="false"/>
    <row r="32411" customFormat="false" ht="15" hidden="false" customHeight="true" outlineLevel="0" collapsed="false"/>
    <row r="32412" customFormat="false" ht="15" hidden="false" customHeight="true" outlineLevel="0" collapsed="false"/>
    <row r="32413" customFormat="false" ht="15" hidden="false" customHeight="true" outlineLevel="0" collapsed="false"/>
    <row r="32414" customFormat="false" ht="15" hidden="false" customHeight="true" outlineLevel="0" collapsed="false"/>
    <row r="32415" customFormat="false" ht="15" hidden="false" customHeight="true" outlineLevel="0" collapsed="false"/>
    <row r="32416" customFormat="false" ht="15" hidden="false" customHeight="true" outlineLevel="0" collapsed="false"/>
    <row r="32417" customFormat="false" ht="15" hidden="false" customHeight="true" outlineLevel="0" collapsed="false"/>
    <row r="32418" customFormat="false" ht="15" hidden="false" customHeight="true" outlineLevel="0" collapsed="false"/>
    <row r="32419" customFormat="false" ht="15" hidden="false" customHeight="true" outlineLevel="0" collapsed="false"/>
    <row r="32420" customFormat="false" ht="15" hidden="false" customHeight="true" outlineLevel="0" collapsed="false"/>
    <row r="32421" customFormat="false" ht="15" hidden="false" customHeight="true" outlineLevel="0" collapsed="false"/>
    <row r="32422" customFormat="false" ht="15" hidden="false" customHeight="true" outlineLevel="0" collapsed="false"/>
    <row r="32423" customFormat="false" ht="15" hidden="false" customHeight="true" outlineLevel="0" collapsed="false"/>
    <row r="32424" customFormat="false" ht="15" hidden="false" customHeight="true" outlineLevel="0" collapsed="false"/>
    <row r="32425" customFormat="false" ht="15" hidden="false" customHeight="true" outlineLevel="0" collapsed="false"/>
    <row r="32426" customFormat="false" ht="15" hidden="false" customHeight="true" outlineLevel="0" collapsed="false"/>
    <row r="32427" customFormat="false" ht="15" hidden="false" customHeight="true" outlineLevel="0" collapsed="false"/>
    <row r="32428" customFormat="false" ht="15" hidden="false" customHeight="true" outlineLevel="0" collapsed="false"/>
    <row r="32429" customFormat="false" ht="15" hidden="false" customHeight="true" outlineLevel="0" collapsed="false"/>
    <row r="32430" customFormat="false" ht="15" hidden="false" customHeight="true" outlineLevel="0" collapsed="false"/>
    <row r="32431" customFormat="false" ht="15" hidden="false" customHeight="true" outlineLevel="0" collapsed="false"/>
    <row r="32432" customFormat="false" ht="15" hidden="false" customHeight="true" outlineLevel="0" collapsed="false"/>
    <row r="32433" customFormat="false" ht="15" hidden="false" customHeight="true" outlineLevel="0" collapsed="false"/>
    <row r="32434" customFormat="false" ht="15" hidden="false" customHeight="true" outlineLevel="0" collapsed="false"/>
    <row r="32435" customFormat="false" ht="15" hidden="false" customHeight="true" outlineLevel="0" collapsed="false"/>
    <row r="32436" customFormat="false" ht="15" hidden="false" customHeight="true" outlineLevel="0" collapsed="false"/>
    <row r="32437" customFormat="false" ht="15" hidden="false" customHeight="true" outlineLevel="0" collapsed="false"/>
    <row r="32438" customFormat="false" ht="15" hidden="false" customHeight="true" outlineLevel="0" collapsed="false"/>
    <row r="32439" customFormat="false" ht="15" hidden="false" customHeight="true" outlineLevel="0" collapsed="false"/>
    <row r="32440" customFormat="false" ht="15" hidden="false" customHeight="true" outlineLevel="0" collapsed="false"/>
    <row r="32441" customFormat="false" ht="15" hidden="false" customHeight="true" outlineLevel="0" collapsed="false"/>
    <row r="32442" customFormat="false" ht="15" hidden="false" customHeight="true" outlineLevel="0" collapsed="false"/>
    <row r="32443" customFormat="false" ht="15" hidden="false" customHeight="true" outlineLevel="0" collapsed="false"/>
    <row r="32444" customFormat="false" ht="15" hidden="false" customHeight="true" outlineLevel="0" collapsed="false"/>
    <row r="32445" customFormat="false" ht="15" hidden="false" customHeight="true" outlineLevel="0" collapsed="false"/>
    <row r="32446" customFormat="false" ht="15" hidden="false" customHeight="true" outlineLevel="0" collapsed="false"/>
    <row r="32447" customFormat="false" ht="15" hidden="false" customHeight="true" outlineLevel="0" collapsed="false"/>
    <row r="32448" customFormat="false" ht="15" hidden="false" customHeight="true" outlineLevel="0" collapsed="false"/>
    <row r="32449" customFormat="false" ht="15" hidden="false" customHeight="true" outlineLevel="0" collapsed="false"/>
    <row r="32450" customFormat="false" ht="15" hidden="false" customHeight="true" outlineLevel="0" collapsed="false"/>
    <row r="32451" customFormat="false" ht="15" hidden="false" customHeight="true" outlineLevel="0" collapsed="false"/>
    <row r="32452" customFormat="false" ht="15" hidden="false" customHeight="true" outlineLevel="0" collapsed="false"/>
    <row r="32453" customFormat="false" ht="15" hidden="false" customHeight="true" outlineLevel="0" collapsed="false"/>
    <row r="32454" customFormat="false" ht="15" hidden="false" customHeight="true" outlineLevel="0" collapsed="false"/>
    <row r="32455" customFormat="false" ht="15" hidden="false" customHeight="true" outlineLevel="0" collapsed="false"/>
    <row r="32456" customFormat="false" ht="15" hidden="false" customHeight="true" outlineLevel="0" collapsed="false"/>
    <row r="32457" customFormat="false" ht="15" hidden="false" customHeight="true" outlineLevel="0" collapsed="false"/>
    <row r="32458" customFormat="false" ht="15" hidden="false" customHeight="true" outlineLevel="0" collapsed="false"/>
    <row r="32459" customFormat="false" ht="15" hidden="false" customHeight="true" outlineLevel="0" collapsed="false"/>
    <row r="32460" customFormat="false" ht="15" hidden="false" customHeight="true" outlineLevel="0" collapsed="false"/>
    <row r="32461" customFormat="false" ht="15" hidden="false" customHeight="true" outlineLevel="0" collapsed="false"/>
    <row r="32462" customFormat="false" ht="15" hidden="false" customHeight="true" outlineLevel="0" collapsed="false"/>
    <row r="32463" customFormat="false" ht="15" hidden="false" customHeight="true" outlineLevel="0" collapsed="false"/>
    <row r="32464" customFormat="false" ht="15" hidden="false" customHeight="true" outlineLevel="0" collapsed="false"/>
    <row r="32465" customFormat="false" ht="15" hidden="false" customHeight="true" outlineLevel="0" collapsed="false"/>
    <row r="32466" customFormat="false" ht="15" hidden="false" customHeight="true" outlineLevel="0" collapsed="false"/>
    <row r="32467" customFormat="false" ht="15" hidden="false" customHeight="true" outlineLevel="0" collapsed="false"/>
    <row r="32468" customFormat="false" ht="15" hidden="false" customHeight="true" outlineLevel="0" collapsed="false"/>
    <row r="32469" customFormat="false" ht="15" hidden="false" customHeight="true" outlineLevel="0" collapsed="false"/>
    <row r="32470" customFormat="false" ht="15" hidden="false" customHeight="true" outlineLevel="0" collapsed="false"/>
    <row r="32471" customFormat="false" ht="15" hidden="false" customHeight="true" outlineLevel="0" collapsed="false"/>
    <row r="32472" customFormat="false" ht="15" hidden="false" customHeight="true" outlineLevel="0" collapsed="false"/>
    <row r="32473" customFormat="false" ht="15" hidden="false" customHeight="true" outlineLevel="0" collapsed="false"/>
    <row r="32474" customFormat="false" ht="15" hidden="false" customHeight="true" outlineLevel="0" collapsed="false"/>
    <row r="32475" customFormat="false" ht="15" hidden="false" customHeight="true" outlineLevel="0" collapsed="false"/>
    <row r="32476" customFormat="false" ht="15" hidden="false" customHeight="true" outlineLevel="0" collapsed="false"/>
    <row r="32477" customFormat="false" ht="15" hidden="false" customHeight="true" outlineLevel="0" collapsed="false"/>
    <row r="32478" customFormat="false" ht="15" hidden="false" customHeight="true" outlineLevel="0" collapsed="false"/>
    <row r="32479" customFormat="false" ht="15" hidden="false" customHeight="true" outlineLevel="0" collapsed="false"/>
    <row r="32480" customFormat="false" ht="15" hidden="false" customHeight="true" outlineLevel="0" collapsed="false"/>
    <row r="32481" customFormat="false" ht="15" hidden="false" customHeight="true" outlineLevel="0" collapsed="false"/>
    <row r="32482" customFormat="false" ht="15" hidden="false" customHeight="true" outlineLevel="0" collapsed="false"/>
    <row r="32483" customFormat="false" ht="15" hidden="false" customHeight="true" outlineLevel="0" collapsed="false"/>
    <row r="32484" customFormat="false" ht="15" hidden="false" customHeight="true" outlineLevel="0" collapsed="false"/>
    <row r="32485" customFormat="false" ht="15" hidden="false" customHeight="true" outlineLevel="0" collapsed="false"/>
    <row r="32486" customFormat="false" ht="15" hidden="false" customHeight="true" outlineLevel="0" collapsed="false"/>
    <row r="32487" customFormat="false" ht="15" hidden="false" customHeight="true" outlineLevel="0" collapsed="false"/>
    <row r="32488" customFormat="false" ht="15" hidden="false" customHeight="true" outlineLevel="0" collapsed="false"/>
    <row r="32489" customFormat="false" ht="15" hidden="false" customHeight="true" outlineLevel="0" collapsed="false"/>
    <row r="32490" customFormat="false" ht="15" hidden="false" customHeight="true" outlineLevel="0" collapsed="false"/>
    <row r="32491" customFormat="false" ht="15" hidden="false" customHeight="true" outlineLevel="0" collapsed="false"/>
    <row r="32492" customFormat="false" ht="15" hidden="false" customHeight="true" outlineLevel="0" collapsed="false"/>
    <row r="32493" customFormat="false" ht="15" hidden="false" customHeight="true" outlineLevel="0" collapsed="false"/>
    <row r="32494" customFormat="false" ht="15" hidden="false" customHeight="true" outlineLevel="0" collapsed="false"/>
    <row r="32495" customFormat="false" ht="15" hidden="false" customHeight="true" outlineLevel="0" collapsed="false"/>
    <row r="32496" customFormat="false" ht="15" hidden="false" customHeight="true" outlineLevel="0" collapsed="false"/>
    <row r="32497" customFormat="false" ht="15" hidden="false" customHeight="true" outlineLevel="0" collapsed="false"/>
    <row r="32498" customFormat="false" ht="15" hidden="false" customHeight="true" outlineLevel="0" collapsed="false"/>
    <row r="32499" customFormat="false" ht="15" hidden="false" customHeight="true" outlineLevel="0" collapsed="false"/>
    <row r="32500" customFormat="false" ht="15" hidden="false" customHeight="true" outlineLevel="0" collapsed="false"/>
    <row r="32501" customFormat="false" ht="15" hidden="false" customHeight="true" outlineLevel="0" collapsed="false"/>
    <row r="32502" customFormat="false" ht="15" hidden="false" customHeight="true" outlineLevel="0" collapsed="false"/>
    <row r="32503" customFormat="false" ht="15" hidden="false" customHeight="true" outlineLevel="0" collapsed="false"/>
    <row r="32504" customFormat="false" ht="15" hidden="false" customHeight="true" outlineLevel="0" collapsed="false"/>
    <row r="32505" customFormat="false" ht="15" hidden="false" customHeight="true" outlineLevel="0" collapsed="false"/>
    <row r="32506" customFormat="false" ht="15" hidden="false" customHeight="true" outlineLevel="0" collapsed="false"/>
    <row r="32507" customFormat="false" ht="15" hidden="false" customHeight="true" outlineLevel="0" collapsed="false"/>
    <row r="32508" customFormat="false" ht="15" hidden="false" customHeight="true" outlineLevel="0" collapsed="false"/>
    <row r="32509" customFormat="false" ht="15" hidden="false" customHeight="true" outlineLevel="0" collapsed="false"/>
    <row r="32510" customFormat="false" ht="15" hidden="false" customHeight="true" outlineLevel="0" collapsed="false"/>
    <row r="32511" customFormat="false" ht="15" hidden="false" customHeight="true" outlineLevel="0" collapsed="false"/>
    <row r="32512" customFormat="false" ht="15" hidden="false" customHeight="true" outlineLevel="0" collapsed="false"/>
    <row r="32513" customFormat="false" ht="15" hidden="false" customHeight="true" outlineLevel="0" collapsed="false"/>
    <row r="32514" customFormat="false" ht="15" hidden="false" customHeight="true" outlineLevel="0" collapsed="false"/>
    <row r="32515" customFormat="false" ht="15" hidden="false" customHeight="true" outlineLevel="0" collapsed="false"/>
    <row r="32516" customFormat="false" ht="15" hidden="false" customHeight="true" outlineLevel="0" collapsed="false"/>
    <row r="32517" customFormat="false" ht="15" hidden="false" customHeight="true" outlineLevel="0" collapsed="false"/>
    <row r="32518" customFormat="false" ht="15" hidden="false" customHeight="true" outlineLevel="0" collapsed="false"/>
    <row r="32519" customFormat="false" ht="15" hidden="false" customHeight="true" outlineLevel="0" collapsed="false"/>
    <row r="32520" customFormat="false" ht="15" hidden="false" customHeight="true" outlineLevel="0" collapsed="false"/>
    <row r="32521" customFormat="false" ht="15" hidden="false" customHeight="true" outlineLevel="0" collapsed="false"/>
    <row r="32522" customFormat="false" ht="15" hidden="false" customHeight="true" outlineLevel="0" collapsed="false"/>
    <row r="32523" customFormat="false" ht="15" hidden="false" customHeight="true" outlineLevel="0" collapsed="false"/>
    <row r="32524" customFormat="false" ht="15" hidden="false" customHeight="true" outlineLevel="0" collapsed="false"/>
    <row r="32525" customFormat="false" ht="15" hidden="false" customHeight="true" outlineLevel="0" collapsed="false"/>
    <row r="32526" customFormat="false" ht="15" hidden="false" customHeight="true" outlineLevel="0" collapsed="false"/>
    <row r="32527" customFormat="false" ht="15" hidden="false" customHeight="true" outlineLevel="0" collapsed="false"/>
    <row r="32528" customFormat="false" ht="15" hidden="false" customHeight="true" outlineLevel="0" collapsed="false"/>
    <row r="32529" customFormat="false" ht="15" hidden="false" customHeight="true" outlineLevel="0" collapsed="false"/>
    <row r="32530" customFormat="false" ht="15" hidden="false" customHeight="true" outlineLevel="0" collapsed="false"/>
    <row r="32531" customFormat="false" ht="15" hidden="false" customHeight="true" outlineLevel="0" collapsed="false"/>
    <row r="32532" customFormat="false" ht="15" hidden="false" customHeight="true" outlineLevel="0" collapsed="false"/>
    <row r="32533" customFormat="false" ht="15" hidden="false" customHeight="true" outlineLevel="0" collapsed="false"/>
    <row r="32534" customFormat="false" ht="15" hidden="false" customHeight="true" outlineLevel="0" collapsed="false"/>
    <row r="32535" customFormat="false" ht="15" hidden="false" customHeight="true" outlineLevel="0" collapsed="false"/>
    <row r="32536" customFormat="false" ht="15" hidden="false" customHeight="true" outlineLevel="0" collapsed="false"/>
    <row r="32537" customFormat="false" ht="15" hidden="false" customHeight="true" outlineLevel="0" collapsed="false"/>
    <row r="32538" customFormat="false" ht="15" hidden="false" customHeight="true" outlineLevel="0" collapsed="false"/>
    <row r="32539" customFormat="false" ht="15" hidden="false" customHeight="true" outlineLevel="0" collapsed="false"/>
    <row r="32540" customFormat="false" ht="15" hidden="false" customHeight="true" outlineLevel="0" collapsed="false"/>
    <row r="32541" customFormat="false" ht="15" hidden="false" customHeight="true" outlineLevel="0" collapsed="false"/>
    <row r="32542" customFormat="false" ht="15" hidden="false" customHeight="true" outlineLevel="0" collapsed="false"/>
    <row r="32543" customFormat="false" ht="15" hidden="false" customHeight="true" outlineLevel="0" collapsed="false"/>
    <row r="32544" customFormat="false" ht="15" hidden="false" customHeight="true" outlineLevel="0" collapsed="false"/>
    <row r="32545" customFormat="false" ht="15" hidden="false" customHeight="true" outlineLevel="0" collapsed="false"/>
    <row r="32546" customFormat="false" ht="15" hidden="false" customHeight="true" outlineLevel="0" collapsed="false"/>
    <row r="32547" customFormat="false" ht="15" hidden="false" customHeight="true" outlineLevel="0" collapsed="false"/>
    <row r="32548" customFormat="false" ht="15" hidden="false" customHeight="true" outlineLevel="0" collapsed="false"/>
    <row r="32549" customFormat="false" ht="15" hidden="false" customHeight="true" outlineLevel="0" collapsed="false"/>
    <row r="32550" customFormat="false" ht="15" hidden="false" customHeight="true" outlineLevel="0" collapsed="false"/>
    <row r="32551" customFormat="false" ht="15" hidden="false" customHeight="true" outlineLevel="0" collapsed="false"/>
    <row r="32552" customFormat="false" ht="15" hidden="false" customHeight="true" outlineLevel="0" collapsed="false"/>
    <row r="32553" customFormat="false" ht="15" hidden="false" customHeight="true" outlineLevel="0" collapsed="false"/>
    <row r="32554" customFormat="false" ht="15" hidden="false" customHeight="true" outlineLevel="0" collapsed="false"/>
    <row r="32555" customFormat="false" ht="15" hidden="false" customHeight="true" outlineLevel="0" collapsed="false"/>
    <row r="32556" customFormat="false" ht="15" hidden="false" customHeight="true" outlineLevel="0" collapsed="false"/>
    <row r="32557" customFormat="false" ht="15" hidden="false" customHeight="true" outlineLevel="0" collapsed="false"/>
    <row r="32558" customFormat="false" ht="15" hidden="false" customHeight="true" outlineLevel="0" collapsed="false"/>
    <row r="32559" customFormat="false" ht="15" hidden="false" customHeight="true" outlineLevel="0" collapsed="false"/>
    <row r="32560" customFormat="false" ht="15" hidden="false" customHeight="true" outlineLevel="0" collapsed="false"/>
    <row r="32561" customFormat="false" ht="15" hidden="false" customHeight="true" outlineLevel="0" collapsed="false"/>
    <row r="32562" customFormat="false" ht="15" hidden="false" customHeight="true" outlineLevel="0" collapsed="false"/>
    <row r="32563" customFormat="false" ht="15" hidden="false" customHeight="true" outlineLevel="0" collapsed="false"/>
    <row r="32564" customFormat="false" ht="15" hidden="false" customHeight="true" outlineLevel="0" collapsed="false"/>
    <row r="32565" customFormat="false" ht="15" hidden="false" customHeight="true" outlineLevel="0" collapsed="false"/>
    <row r="32566" customFormat="false" ht="15" hidden="false" customHeight="true" outlineLevel="0" collapsed="false"/>
    <row r="32567" customFormat="false" ht="15" hidden="false" customHeight="true" outlineLevel="0" collapsed="false"/>
    <row r="32568" customFormat="false" ht="15" hidden="false" customHeight="true" outlineLevel="0" collapsed="false"/>
    <row r="32569" customFormat="false" ht="15" hidden="false" customHeight="true" outlineLevel="0" collapsed="false"/>
    <row r="32570" customFormat="false" ht="15" hidden="false" customHeight="true" outlineLevel="0" collapsed="false"/>
    <row r="32571" customFormat="false" ht="15" hidden="false" customHeight="true" outlineLevel="0" collapsed="false"/>
    <row r="32572" customFormat="false" ht="15" hidden="false" customHeight="true" outlineLevel="0" collapsed="false"/>
    <row r="32573" customFormat="false" ht="15" hidden="false" customHeight="true" outlineLevel="0" collapsed="false"/>
    <row r="32574" customFormat="false" ht="15" hidden="false" customHeight="true" outlineLevel="0" collapsed="false"/>
    <row r="32575" customFormat="false" ht="15" hidden="false" customHeight="true" outlineLevel="0" collapsed="false"/>
    <row r="32576" customFormat="false" ht="15" hidden="false" customHeight="true" outlineLevel="0" collapsed="false"/>
    <row r="32577" customFormat="false" ht="15" hidden="false" customHeight="true" outlineLevel="0" collapsed="false"/>
    <row r="32578" customFormat="false" ht="15" hidden="false" customHeight="true" outlineLevel="0" collapsed="false"/>
    <row r="32579" customFormat="false" ht="15" hidden="false" customHeight="true" outlineLevel="0" collapsed="false"/>
    <row r="32580" customFormat="false" ht="15" hidden="false" customHeight="true" outlineLevel="0" collapsed="false"/>
    <row r="32581" customFormat="false" ht="15" hidden="false" customHeight="true" outlineLevel="0" collapsed="false"/>
    <row r="32582" customFormat="false" ht="15" hidden="false" customHeight="true" outlineLevel="0" collapsed="false"/>
    <row r="32583" customFormat="false" ht="15" hidden="false" customHeight="true" outlineLevel="0" collapsed="false"/>
    <row r="32584" customFormat="false" ht="15" hidden="false" customHeight="true" outlineLevel="0" collapsed="false"/>
    <row r="32585" customFormat="false" ht="15" hidden="false" customHeight="true" outlineLevel="0" collapsed="false"/>
    <row r="32586" customFormat="false" ht="15" hidden="false" customHeight="true" outlineLevel="0" collapsed="false"/>
    <row r="32587" customFormat="false" ht="15" hidden="false" customHeight="true" outlineLevel="0" collapsed="false"/>
    <row r="32588" customFormat="false" ht="15" hidden="false" customHeight="true" outlineLevel="0" collapsed="false"/>
    <row r="32589" customFormat="false" ht="15" hidden="false" customHeight="true" outlineLevel="0" collapsed="false"/>
    <row r="32590" customFormat="false" ht="15" hidden="false" customHeight="true" outlineLevel="0" collapsed="false"/>
    <row r="32591" customFormat="false" ht="15" hidden="false" customHeight="true" outlineLevel="0" collapsed="false"/>
    <row r="32592" customFormat="false" ht="15" hidden="false" customHeight="true" outlineLevel="0" collapsed="false"/>
    <row r="32593" customFormat="false" ht="15" hidden="false" customHeight="true" outlineLevel="0" collapsed="false"/>
    <row r="32594" customFormat="false" ht="15" hidden="false" customHeight="true" outlineLevel="0" collapsed="false"/>
    <row r="32595" customFormat="false" ht="15" hidden="false" customHeight="true" outlineLevel="0" collapsed="false"/>
    <row r="32596" customFormat="false" ht="15" hidden="false" customHeight="true" outlineLevel="0" collapsed="false"/>
    <row r="32597" customFormat="false" ht="15" hidden="false" customHeight="true" outlineLevel="0" collapsed="false"/>
    <row r="32598" customFormat="false" ht="15" hidden="false" customHeight="true" outlineLevel="0" collapsed="false"/>
    <row r="32599" customFormat="false" ht="15" hidden="false" customHeight="true" outlineLevel="0" collapsed="false"/>
    <row r="32600" customFormat="false" ht="15" hidden="false" customHeight="true" outlineLevel="0" collapsed="false"/>
    <row r="32601" customFormat="false" ht="15" hidden="false" customHeight="true" outlineLevel="0" collapsed="false"/>
    <row r="32602" customFormat="false" ht="15" hidden="false" customHeight="true" outlineLevel="0" collapsed="false"/>
    <row r="32603" customFormat="false" ht="15" hidden="false" customHeight="true" outlineLevel="0" collapsed="false"/>
    <row r="32604" customFormat="false" ht="15" hidden="false" customHeight="true" outlineLevel="0" collapsed="false"/>
    <row r="32605" customFormat="false" ht="15" hidden="false" customHeight="true" outlineLevel="0" collapsed="false"/>
    <row r="32606" customFormat="false" ht="15" hidden="false" customHeight="true" outlineLevel="0" collapsed="false"/>
    <row r="32607" customFormat="false" ht="15" hidden="false" customHeight="true" outlineLevel="0" collapsed="false"/>
    <row r="32608" customFormat="false" ht="15" hidden="false" customHeight="true" outlineLevel="0" collapsed="false"/>
    <row r="32609" customFormat="false" ht="15" hidden="false" customHeight="true" outlineLevel="0" collapsed="false"/>
    <row r="32610" customFormat="false" ht="15" hidden="false" customHeight="true" outlineLevel="0" collapsed="false"/>
    <row r="32611" customFormat="false" ht="15" hidden="false" customHeight="true" outlineLevel="0" collapsed="false"/>
    <row r="32612" customFormat="false" ht="15" hidden="false" customHeight="true" outlineLevel="0" collapsed="false"/>
    <row r="32613" customFormat="false" ht="15" hidden="false" customHeight="true" outlineLevel="0" collapsed="false"/>
    <row r="32614" customFormat="false" ht="15" hidden="false" customHeight="true" outlineLevel="0" collapsed="false"/>
    <row r="32615" customFormat="false" ht="15" hidden="false" customHeight="true" outlineLevel="0" collapsed="false"/>
    <row r="32616" customFormat="false" ht="15" hidden="false" customHeight="true" outlineLevel="0" collapsed="false"/>
    <row r="32617" customFormat="false" ht="15" hidden="false" customHeight="true" outlineLevel="0" collapsed="false"/>
    <row r="32618" customFormat="false" ht="15" hidden="false" customHeight="true" outlineLevel="0" collapsed="false"/>
    <row r="32619" customFormat="false" ht="15" hidden="false" customHeight="true" outlineLevel="0" collapsed="false"/>
    <row r="32620" customFormat="false" ht="15" hidden="false" customHeight="true" outlineLevel="0" collapsed="false"/>
    <row r="32621" customFormat="false" ht="15" hidden="false" customHeight="true" outlineLevel="0" collapsed="false"/>
    <row r="32622" customFormat="false" ht="15" hidden="false" customHeight="true" outlineLevel="0" collapsed="false"/>
    <row r="32623" customFormat="false" ht="15" hidden="false" customHeight="true" outlineLevel="0" collapsed="false"/>
    <row r="32624" customFormat="false" ht="15" hidden="false" customHeight="true" outlineLevel="0" collapsed="false"/>
    <row r="32625" customFormat="false" ht="15" hidden="false" customHeight="true" outlineLevel="0" collapsed="false"/>
    <row r="32626" customFormat="false" ht="15" hidden="false" customHeight="true" outlineLevel="0" collapsed="false"/>
    <row r="32627" customFormat="false" ht="15" hidden="false" customHeight="true" outlineLevel="0" collapsed="false"/>
    <row r="32628" customFormat="false" ht="15" hidden="false" customHeight="true" outlineLevel="0" collapsed="false"/>
    <row r="32629" customFormat="false" ht="15" hidden="false" customHeight="true" outlineLevel="0" collapsed="false"/>
    <row r="32630" customFormat="false" ht="15" hidden="false" customHeight="true" outlineLevel="0" collapsed="false"/>
    <row r="32631" customFormat="false" ht="15" hidden="false" customHeight="true" outlineLevel="0" collapsed="false"/>
    <row r="32632" customFormat="false" ht="15" hidden="false" customHeight="true" outlineLevel="0" collapsed="false"/>
    <row r="32633" customFormat="false" ht="15" hidden="false" customHeight="true" outlineLevel="0" collapsed="false"/>
    <row r="32634" customFormat="false" ht="15" hidden="false" customHeight="true" outlineLevel="0" collapsed="false"/>
    <row r="32635" customFormat="false" ht="15" hidden="false" customHeight="true" outlineLevel="0" collapsed="false"/>
    <row r="32636" customFormat="false" ht="15" hidden="false" customHeight="true" outlineLevel="0" collapsed="false"/>
    <row r="32637" customFormat="false" ht="15" hidden="false" customHeight="true" outlineLevel="0" collapsed="false"/>
    <row r="32638" customFormat="false" ht="15" hidden="false" customHeight="true" outlineLevel="0" collapsed="false"/>
    <row r="32639" customFormat="false" ht="15" hidden="false" customHeight="true" outlineLevel="0" collapsed="false"/>
    <row r="32640" customFormat="false" ht="15" hidden="false" customHeight="true" outlineLevel="0" collapsed="false"/>
    <row r="32641" customFormat="false" ht="15" hidden="false" customHeight="true" outlineLevel="0" collapsed="false"/>
    <row r="32642" customFormat="false" ht="15" hidden="false" customHeight="true" outlineLevel="0" collapsed="false"/>
    <row r="32643" customFormat="false" ht="15" hidden="false" customHeight="true" outlineLevel="0" collapsed="false"/>
    <row r="32644" customFormat="false" ht="15" hidden="false" customHeight="true" outlineLevel="0" collapsed="false"/>
    <row r="32645" customFormat="false" ht="15" hidden="false" customHeight="true" outlineLevel="0" collapsed="false"/>
    <row r="32646" customFormat="false" ht="15" hidden="false" customHeight="true" outlineLevel="0" collapsed="false"/>
    <row r="32647" customFormat="false" ht="15" hidden="false" customHeight="true" outlineLevel="0" collapsed="false"/>
    <row r="32648" customFormat="false" ht="15" hidden="false" customHeight="true" outlineLevel="0" collapsed="false"/>
    <row r="32649" customFormat="false" ht="15" hidden="false" customHeight="true" outlineLevel="0" collapsed="false"/>
    <row r="32650" customFormat="false" ht="15" hidden="false" customHeight="true" outlineLevel="0" collapsed="false"/>
    <row r="32651" customFormat="false" ht="15" hidden="false" customHeight="true" outlineLevel="0" collapsed="false"/>
    <row r="32652" customFormat="false" ht="15" hidden="false" customHeight="true" outlineLevel="0" collapsed="false"/>
    <row r="32653" customFormat="false" ht="15" hidden="false" customHeight="true" outlineLevel="0" collapsed="false"/>
    <row r="32654" customFormat="false" ht="15" hidden="false" customHeight="true" outlineLevel="0" collapsed="false"/>
    <row r="32655" customFormat="false" ht="15" hidden="false" customHeight="true" outlineLevel="0" collapsed="false"/>
    <row r="32656" customFormat="false" ht="15" hidden="false" customHeight="true" outlineLevel="0" collapsed="false"/>
    <row r="32657" customFormat="false" ht="15" hidden="false" customHeight="true" outlineLevel="0" collapsed="false"/>
    <row r="32658" customFormat="false" ht="15" hidden="false" customHeight="true" outlineLevel="0" collapsed="false"/>
    <row r="32659" customFormat="false" ht="15" hidden="false" customHeight="true" outlineLevel="0" collapsed="false"/>
    <row r="32660" customFormat="false" ht="15" hidden="false" customHeight="true" outlineLevel="0" collapsed="false"/>
    <row r="32661" customFormat="false" ht="15" hidden="false" customHeight="true" outlineLevel="0" collapsed="false"/>
    <row r="32662" customFormat="false" ht="15" hidden="false" customHeight="true" outlineLevel="0" collapsed="false"/>
    <row r="32663" customFormat="false" ht="15" hidden="false" customHeight="true" outlineLevel="0" collapsed="false"/>
    <row r="32664" customFormat="false" ht="15" hidden="false" customHeight="true" outlineLevel="0" collapsed="false"/>
    <row r="32665" customFormat="false" ht="15" hidden="false" customHeight="true" outlineLevel="0" collapsed="false"/>
    <row r="32666" customFormat="false" ht="15" hidden="false" customHeight="true" outlineLevel="0" collapsed="false"/>
    <row r="32667" customFormat="false" ht="15" hidden="false" customHeight="true" outlineLevel="0" collapsed="false"/>
    <row r="32668" customFormat="false" ht="15" hidden="false" customHeight="true" outlineLevel="0" collapsed="false"/>
    <row r="32669" customFormat="false" ht="15" hidden="false" customHeight="true" outlineLevel="0" collapsed="false"/>
    <row r="32670" customFormat="false" ht="15" hidden="false" customHeight="true" outlineLevel="0" collapsed="false"/>
    <row r="32671" customFormat="false" ht="15" hidden="false" customHeight="true" outlineLevel="0" collapsed="false"/>
    <row r="32672" customFormat="false" ht="15" hidden="false" customHeight="true" outlineLevel="0" collapsed="false"/>
    <row r="32673" customFormat="false" ht="15" hidden="false" customHeight="true" outlineLevel="0" collapsed="false"/>
    <row r="32674" customFormat="false" ht="15" hidden="false" customHeight="true" outlineLevel="0" collapsed="false"/>
    <row r="32675" customFormat="false" ht="15" hidden="false" customHeight="true" outlineLevel="0" collapsed="false"/>
    <row r="32676" customFormat="false" ht="15" hidden="false" customHeight="true" outlineLevel="0" collapsed="false"/>
    <row r="32677" customFormat="false" ht="15" hidden="false" customHeight="true" outlineLevel="0" collapsed="false"/>
    <row r="32678" customFormat="false" ht="15" hidden="false" customHeight="true" outlineLevel="0" collapsed="false"/>
    <row r="32679" customFormat="false" ht="15" hidden="false" customHeight="true" outlineLevel="0" collapsed="false"/>
    <row r="32680" customFormat="false" ht="15" hidden="false" customHeight="true" outlineLevel="0" collapsed="false"/>
    <row r="32681" customFormat="false" ht="15" hidden="false" customHeight="true" outlineLevel="0" collapsed="false"/>
    <row r="32682" customFormat="false" ht="15" hidden="false" customHeight="true" outlineLevel="0" collapsed="false"/>
    <row r="32683" customFormat="false" ht="15" hidden="false" customHeight="true" outlineLevel="0" collapsed="false"/>
    <row r="32684" customFormat="false" ht="15" hidden="false" customHeight="true" outlineLevel="0" collapsed="false"/>
    <row r="32685" customFormat="false" ht="15" hidden="false" customHeight="true" outlineLevel="0" collapsed="false"/>
    <row r="32686" customFormat="false" ht="15" hidden="false" customHeight="true" outlineLevel="0" collapsed="false"/>
    <row r="32687" customFormat="false" ht="15" hidden="false" customHeight="true" outlineLevel="0" collapsed="false"/>
    <row r="32688" customFormat="false" ht="15" hidden="false" customHeight="true" outlineLevel="0" collapsed="false"/>
    <row r="32689" customFormat="false" ht="15" hidden="false" customHeight="true" outlineLevel="0" collapsed="false"/>
    <row r="32690" customFormat="false" ht="15" hidden="false" customHeight="true" outlineLevel="0" collapsed="false"/>
    <row r="32691" customFormat="false" ht="15" hidden="false" customHeight="true" outlineLevel="0" collapsed="false"/>
    <row r="32692" customFormat="false" ht="15" hidden="false" customHeight="true" outlineLevel="0" collapsed="false"/>
    <row r="32693" customFormat="false" ht="15" hidden="false" customHeight="true" outlineLevel="0" collapsed="false"/>
    <row r="32694" customFormat="false" ht="15" hidden="false" customHeight="true" outlineLevel="0" collapsed="false"/>
    <row r="32695" customFormat="false" ht="15" hidden="false" customHeight="true" outlineLevel="0" collapsed="false"/>
    <row r="32696" customFormat="false" ht="15" hidden="false" customHeight="true" outlineLevel="0" collapsed="false"/>
    <row r="32697" customFormat="false" ht="15" hidden="false" customHeight="true" outlineLevel="0" collapsed="false"/>
    <row r="32698" customFormat="false" ht="15" hidden="false" customHeight="true" outlineLevel="0" collapsed="false"/>
    <row r="32699" customFormat="false" ht="15" hidden="false" customHeight="true" outlineLevel="0" collapsed="false"/>
    <row r="32700" customFormat="false" ht="15" hidden="false" customHeight="true" outlineLevel="0" collapsed="false"/>
    <row r="32701" customFormat="false" ht="15" hidden="false" customHeight="true" outlineLevel="0" collapsed="false"/>
    <row r="32702" customFormat="false" ht="15" hidden="false" customHeight="true" outlineLevel="0" collapsed="false"/>
    <row r="32703" customFormat="false" ht="15" hidden="false" customHeight="true" outlineLevel="0" collapsed="false"/>
    <row r="32704" customFormat="false" ht="15" hidden="false" customHeight="true" outlineLevel="0" collapsed="false"/>
    <row r="32705" customFormat="false" ht="15" hidden="false" customHeight="true" outlineLevel="0" collapsed="false"/>
    <row r="32706" customFormat="false" ht="15" hidden="false" customHeight="true" outlineLevel="0" collapsed="false"/>
    <row r="32707" customFormat="false" ht="15" hidden="false" customHeight="true" outlineLevel="0" collapsed="false"/>
    <row r="32708" customFormat="false" ht="15" hidden="false" customHeight="true" outlineLevel="0" collapsed="false"/>
    <row r="32709" customFormat="false" ht="15" hidden="false" customHeight="true" outlineLevel="0" collapsed="false"/>
    <row r="32710" customFormat="false" ht="15" hidden="false" customHeight="true" outlineLevel="0" collapsed="false"/>
    <row r="32711" customFormat="false" ht="15" hidden="false" customHeight="true" outlineLevel="0" collapsed="false"/>
    <row r="32712" customFormat="false" ht="15" hidden="false" customHeight="true" outlineLevel="0" collapsed="false"/>
    <row r="32713" customFormat="false" ht="15" hidden="false" customHeight="true" outlineLevel="0" collapsed="false"/>
    <row r="32714" customFormat="false" ht="15" hidden="false" customHeight="true" outlineLevel="0" collapsed="false"/>
    <row r="32715" customFormat="false" ht="15" hidden="false" customHeight="true" outlineLevel="0" collapsed="false"/>
    <row r="32716" customFormat="false" ht="15" hidden="false" customHeight="true" outlineLevel="0" collapsed="false"/>
    <row r="32717" customFormat="false" ht="15" hidden="false" customHeight="true" outlineLevel="0" collapsed="false"/>
    <row r="32718" customFormat="false" ht="15" hidden="false" customHeight="true" outlineLevel="0" collapsed="false"/>
    <row r="32719" customFormat="false" ht="15" hidden="false" customHeight="true" outlineLevel="0" collapsed="false"/>
    <row r="32720" customFormat="false" ht="15" hidden="false" customHeight="true" outlineLevel="0" collapsed="false"/>
    <row r="32721" customFormat="false" ht="15" hidden="false" customHeight="true" outlineLevel="0" collapsed="false"/>
    <row r="32722" customFormat="false" ht="15" hidden="false" customHeight="true" outlineLevel="0" collapsed="false"/>
    <row r="32723" customFormat="false" ht="15" hidden="false" customHeight="true" outlineLevel="0" collapsed="false"/>
    <row r="32724" customFormat="false" ht="15" hidden="false" customHeight="true" outlineLevel="0" collapsed="false"/>
    <row r="32725" customFormat="false" ht="15" hidden="false" customHeight="true" outlineLevel="0" collapsed="false"/>
    <row r="32726" customFormat="false" ht="15" hidden="false" customHeight="true" outlineLevel="0" collapsed="false"/>
    <row r="32727" customFormat="false" ht="15" hidden="false" customHeight="true" outlineLevel="0" collapsed="false"/>
    <row r="32728" customFormat="false" ht="15" hidden="false" customHeight="true" outlineLevel="0" collapsed="false"/>
    <row r="32729" customFormat="false" ht="15" hidden="false" customHeight="true" outlineLevel="0" collapsed="false"/>
    <row r="32730" customFormat="false" ht="15" hidden="false" customHeight="true" outlineLevel="0" collapsed="false"/>
    <row r="32731" customFormat="false" ht="15" hidden="false" customHeight="true" outlineLevel="0" collapsed="false"/>
    <row r="32732" customFormat="false" ht="15" hidden="false" customHeight="true" outlineLevel="0" collapsed="false"/>
    <row r="32733" customFormat="false" ht="15" hidden="false" customHeight="true" outlineLevel="0" collapsed="false"/>
    <row r="32734" customFormat="false" ht="15" hidden="false" customHeight="true" outlineLevel="0" collapsed="false"/>
    <row r="32735" customFormat="false" ht="15" hidden="false" customHeight="true" outlineLevel="0" collapsed="false"/>
    <row r="32736" customFormat="false" ht="15" hidden="false" customHeight="true" outlineLevel="0" collapsed="false"/>
    <row r="32737" customFormat="false" ht="15" hidden="false" customHeight="true" outlineLevel="0" collapsed="false"/>
    <row r="32738" customFormat="false" ht="15" hidden="false" customHeight="true" outlineLevel="0" collapsed="false"/>
    <row r="32739" customFormat="false" ht="15" hidden="false" customHeight="true" outlineLevel="0" collapsed="false"/>
    <row r="32740" customFormat="false" ht="15" hidden="false" customHeight="true" outlineLevel="0" collapsed="false"/>
    <row r="32741" customFormat="false" ht="15" hidden="false" customHeight="true" outlineLevel="0" collapsed="false"/>
    <row r="32742" customFormat="false" ht="15" hidden="false" customHeight="true" outlineLevel="0" collapsed="false"/>
    <row r="32743" customFormat="false" ht="15" hidden="false" customHeight="true" outlineLevel="0" collapsed="false"/>
    <row r="32744" customFormat="false" ht="15" hidden="false" customHeight="true" outlineLevel="0" collapsed="false"/>
    <row r="32745" customFormat="false" ht="15" hidden="false" customHeight="true" outlineLevel="0" collapsed="false"/>
    <row r="32746" customFormat="false" ht="15" hidden="false" customHeight="true" outlineLevel="0" collapsed="false"/>
    <row r="32747" customFormat="false" ht="15" hidden="false" customHeight="true" outlineLevel="0" collapsed="false"/>
    <row r="32748" customFormat="false" ht="15" hidden="false" customHeight="true" outlineLevel="0" collapsed="false"/>
    <row r="32749" customFormat="false" ht="15" hidden="false" customHeight="true" outlineLevel="0" collapsed="false"/>
    <row r="32750" customFormat="false" ht="15" hidden="false" customHeight="true" outlineLevel="0" collapsed="false"/>
    <row r="32751" customFormat="false" ht="15" hidden="false" customHeight="true" outlineLevel="0" collapsed="false"/>
    <row r="32752" customFormat="false" ht="15" hidden="false" customHeight="true" outlineLevel="0" collapsed="false"/>
    <row r="32753" customFormat="false" ht="15" hidden="false" customHeight="true" outlineLevel="0" collapsed="false"/>
    <row r="32754" customFormat="false" ht="15" hidden="false" customHeight="true" outlineLevel="0" collapsed="false"/>
    <row r="32755" customFormat="false" ht="15" hidden="false" customHeight="true" outlineLevel="0" collapsed="false"/>
    <row r="32756" customFormat="false" ht="15" hidden="false" customHeight="true" outlineLevel="0" collapsed="false"/>
    <row r="32757" customFormat="false" ht="15" hidden="false" customHeight="true" outlineLevel="0" collapsed="false"/>
    <row r="32758" customFormat="false" ht="15" hidden="false" customHeight="true" outlineLevel="0" collapsed="false"/>
    <row r="32759" customFormat="false" ht="15" hidden="false" customHeight="true" outlineLevel="0" collapsed="false"/>
    <row r="32760" customFormat="false" ht="15" hidden="false" customHeight="true" outlineLevel="0" collapsed="false"/>
    <row r="32761" customFormat="false" ht="15" hidden="false" customHeight="true" outlineLevel="0" collapsed="false"/>
    <row r="32762" customFormat="false" ht="15" hidden="false" customHeight="true" outlineLevel="0" collapsed="false"/>
    <row r="32763" customFormat="false" ht="15" hidden="false" customHeight="true" outlineLevel="0" collapsed="false"/>
    <row r="32764" customFormat="false" ht="15" hidden="false" customHeight="true" outlineLevel="0" collapsed="false"/>
    <row r="32765" customFormat="false" ht="15" hidden="false" customHeight="true" outlineLevel="0" collapsed="false"/>
    <row r="32766" customFormat="false" ht="15" hidden="false" customHeight="true" outlineLevel="0" collapsed="false"/>
    <row r="32767" customFormat="false" ht="15" hidden="false" customHeight="true" outlineLevel="0" collapsed="false"/>
    <row r="32768" customFormat="false" ht="15" hidden="false" customHeight="true" outlineLevel="0" collapsed="false"/>
    <row r="32769" customFormat="false" ht="15" hidden="false" customHeight="true" outlineLevel="0" collapsed="false"/>
    <row r="32770" customFormat="false" ht="15" hidden="false" customHeight="true" outlineLevel="0" collapsed="false"/>
    <row r="32771" customFormat="false" ht="15" hidden="false" customHeight="true" outlineLevel="0" collapsed="false"/>
    <row r="32772" customFormat="false" ht="15" hidden="false" customHeight="true" outlineLevel="0" collapsed="false"/>
    <row r="32773" customFormat="false" ht="15" hidden="false" customHeight="true" outlineLevel="0" collapsed="false"/>
    <row r="32774" customFormat="false" ht="15" hidden="false" customHeight="true" outlineLevel="0" collapsed="false"/>
    <row r="32775" customFormat="false" ht="15" hidden="false" customHeight="true" outlineLevel="0" collapsed="false"/>
    <row r="32776" customFormat="false" ht="15" hidden="false" customHeight="true" outlineLevel="0" collapsed="false"/>
    <row r="32777" customFormat="false" ht="15" hidden="false" customHeight="true" outlineLevel="0" collapsed="false"/>
    <row r="32778" customFormat="false" ht="15" hidden="false" customHeight="true" outlineLevel="0" collapsed="false"/>
    <row r="32779" customFormat="false" ht="15" hidden="false" customHeight="true" outlineLevel="0" collapsed="false"/>
    <row r="32780" customFormat="false" ht="15" hidden="false" customHeight="true" outlineLevel="0" collapsed="false"/>
    <row r="32781" customFormat="false" ht="15" hidden="false" customHeight="true" outlineLevel="0" collapsed="false"/>
    <row r="32782" customFormat="false" ht="15" hidden="false" customHeight="true" outlineLevel="0" collapsed="false"/>
    <row r="32783" customFormat="false" ht="15" hidden="false" customHeight="true" outlineLevel="0" collapsed="false"/>
    <row r="32784" customFormat="false" ht="15" hidden="false" customHeight="true" outlineLevel="0" collapsed="false"/>
    <row r="32785" customFormat="false" ht="15" hidden="false" customHeight="true" outlineLevel="0" collapsed="false"/>
    <row r="32786" customFormat="false" ht="15" hidden="false" customHeight="true" outlineLevel="0" collapsed="false"/>
    <row r="32787" customFormat="false" ht="15" hidden="false" customHeight="true" outlineLevel="0" collapsed="false"/>
    <row r="32788" customFormat="false" ht="15" hidden="false" customHeight="true" outlineLevel="0" collapsed="false"/>
    <row r="32789" customFormat="false" ht="15" hidden="false" customHeight="true" outlineLevel="0" collapsed="false"/>
    <row r="32790" customFormat="false" ht="15" hidden="false" customHeight="true" outlineLevel="0" collapsed="false"/>
    <row r="32791" customFormat="false" ht="15" hidden="false" customHeight="true" outlineLevel="0" collapsed="false"/>
    <row r="32792" customFormat="false" ht="15" hidden="false" customHeight="true" outlineLevel="0" collapsed="false"/>
    <row r="32793" customFormat="false" ht="15" hidden="false" customHeight="true" outlineLevel="0" collapsed="false"/>
    <row r="32794" customFormat="false" ht="15" hidden="false" customHeight="true" outlineLevel="0" collapsed="false"/>
    <row r="32795" customFormat="false" ht="15" hidden="false" customHeight="true" outlineLevel="0" collapsed="false"/>
    <row r="32796" customFormat="false" ht="15" hidden="false" customHeight="true" outlineLevel="0" collapsed="false"/>
    <row r="32797" customFormat="false" ht="15" hidden="false" customHeight="true" outlineLevel="0" collapsed="false"/>
    <row r="32798" customFormat="false" ht="15" hidden="false" customHeight="true" outlineLevel="0" collapsed="false"/>
    <row r="32799" customFormat="false" ht="15" hidden="false" customHeight="true" outlineLevel="0" collapsed="false"/>
    <row r="32800" customFormat="false" ht="15" hidden="false" customHeight="true" outlineLevel="0" collapsed="false"/>
    <row r="32801" customFormat="false" ht="15" hidden="false" customHeight="true" outlineLevel="0" collapsed="false"/>
    <row r="32802" customFormat="false" ht="15" hidden="false" customHeight="true" outlineLevel="0" collapsed="false"/>
    <row r="32803" customFormat="false" ht="15" hidden="false" customHeight="true" outlineLevel="0" collapsed="false"/>
    <row r="32804" customFormat="false" ht="15" hidden="false" customHeight="true" outlineLevel="0" collapsed="false"/>
    <row r="32805" customFormat="false" ht="15" hidden="false" customHeight="true" outlineLevel="0" collapsed="false"/>
    <row r="32806" customFormat="false" ht="15" hidden="false" customHeight="true" outlineLevel="0" collapsed="false"/>
    <row r="32807" customFormat="false" ht="15" hidden="false" customHeight="true" outlineLevel="0" collapsed="false"/>
    <row r="32808" customFormat="false" ht="15" hidden="false" customHeight="true" outlineLevel="0" collapsed="false"/>
    <row r="32809" customFormat="false" ht="15" hidden="false" customHeight="true" outlineLevel="0" collapsed="false"/>
    <row r="32810" customFormat="false" ht="15" hidden="false" customHeight="true" outlineLevel="0" collapsed="false"/>
    <row r="32811" customFormat="false" ht="15" hidden="false" customHeight="true" outlineLevel="0" collapsed="false"/>
    <row r="32812" customFormat="false" ht="15" hidden="false" customHeight="true" outlineLevel="0" collapsed="false"/>
    <row r="32813" customFormat="false" ht="15" hidden="false" customHeight="true" outlineLevel="0" collapsed="false"/>
    <row r="32814" customFormat="false" ht="15" hidden="false" customHeight="true" outlineLevel="0" collapsed="false"/>
    <row r="32815" customFormat="false" ht="15" hidden="false" customHeight="true" outlineLevel="0" collapsed="false"/>
    <row r="32816" customFormat="false" ht="15" hidden="false" customHeight="true" outlineLevel="0" collapsed="false"/>
    <row r="32817" customFormat="false" ht="15" hidden="false" customHeight="true" outlineLevel="0" collapsed="false"/>
    <row r="32818" customFormat="false" ht="15" hidden="false" customHeight="true" outlineLevel="0" collapsed="false"/>
    <row r="32819" customFormat="false" ht="15" hidden="false" customHeight="true" outlineLevel="0" collapsed="false"/>
    <row r="32820" customFormat="false" ht="15" hidden="false" customHeight="true" outlineLevel="0" collapsed="false"/>
    <row r="32821" customFormat="false" ht="15" hidden="false" customHeight="true" outlineLevel="0" collapsed="false"/>
    <row r="32822" customFormat="false" ht="15" hidden="false" customHeight="true" outlineLevel="0" collapsed="false"/>
    <row r="32823" customFormat="false" ht="15" hidden="false" customHeight="true" outlineLevel="0" collapsed="false"/>
    <row r="32824" customFormat="false" ht="15" hidden="false" customHeight="true" outlineLevel="0" collapsed="false"/>
    <row r="32825" customFormat="false" ht="15" hidden="false" customHeight="true" outlineLevel="0" collapsed="false"/>
    <row r="32826" customFormat="false" ht="15" hidden="false" customHeight="true" outlineLevel="0" collapsed="false"/>
    <row r="32827" customFormat="false" ht="15" hidden="false" customHeight="true" outlineLevel="0" collapsed="false"/>
    <row r="32828" customFormat="false" ht="15" hidden="false" customHeight="true" outlineLevel="0" collapsed="false"/>
    <row r="32829" customFormat="false" ht="15" hidden="false" customHeight="true" outlineLevel="0" collapsed="false"/>
    <row r="32830" customFormat="false" ht="15" hidden="false" customHeight="true" outlineLevel="0" collapsed="false"/>
    <row r="32831" customFormat="false" ht="15" hidden="false" customHeight="true" outlineLevel="0" collapsed="false"/>
    <row r="32832" customFormat="false" ht="15" hidden="false" customHeight="true" outlineLevel="0" collapsed="false"/>
    <row r="32833" customFormat="false" ht="15" hidden="false" customHeight="true" outlineLevel="0" collapsed="false"/>
    <row r="32834" customFormat="false" ht="15" hidden="false" customHeight="true" outlineLevel="0" collapsed="false"/>
    <row r="32835" customFormat="false" ht="15" hidden="false" customHeight="true" outlineLevel="0" collapsed="false"/>
    <row r="32836" customFormat="false" ht="15" hidden="false" customHeight="true" outlineLevel="0" collapsed="false"/>
    <row r="32837" customFormat="false" ht="15" hidden="false" customHeight="true" outlineLevel="0" collapsed="false"/>
    <row r="32838" customFormat="false" ht="15" hidden="false" customHeight="true" outlineLevel="0" collapsed="false"/>
    <row r="32839" customFormat="false" ht="15" hidden="false" customHeight="true" outlineLevel="0" collapsed="false"/>
    <row r="32840" customFormat="false" ht="15" hidden="false" customHeight="true" outlineLevel="0" collapsed="false"/>
    <row r="32841" customFormat="false" ht="15" hidden="false" customHeight="true" outlineLevel="0" collapsed="false"/>
    <row r="32842" customFormat="false" ht="15" hidden="false" customHeight="true" outlineLevel="0" collapsed="false"/>
    <row r="32843" customFormat="false" ht="15" hidden="false" customHeight="true" outlineLevel="0" collapsed="false"/>
    <row r="32844" customFormat="false" ht="15" hidden="false" customHeight="true" outlineLevel="0" collapsed="false"/>
    <row r="32845" customFormat="false" ht="15" hidden="false" customHeight="true" outlineLevel="0" collapsed="false"/>
    <row r="32846" customFormat="false" ht="15" hidden="false" customHeight="true" outlineLevel="0" collapsed="false"/>
    <row r="32847" customFormat="false" ht="15" hidden="false" customHeight="true" outlineLevel="0" collapsed="false"/>
    <row r="32848" customFormat="false" ht="15" hidden="false" customHeight="true" outlineLevel="0" collapsed="false"/>
    <row r="32849" customFormat="false" ht="15" hidden="false" customHeight="true" outlineLevel="0" collapsed="false"/>
    <row r="32850" customFormat="false" ht="15" hidden="false" customHeight="true" outlineLevel="0" collapsed="false"/>
    <row r="32851" customFormat="false" ht="15" hidden="false" customHeight="true" outlineLevel="0" collapsed="false"/>
    <row r="32852" customFormat="false" ht="15" hidden="false" customHeight="true" outlineLevel="0" collapsed="false"/>
    <row r="32853" customFormat="false" ht="15" hidden="false" customHeight="true" outlineLevel="0" collapsed="false"/>
    <row r="32854" customFormat="false" ht="15" hidden="false" customHeight="true" outlineLevel="0" collapsed="false"/>
    <row r="32855" customFormat="false" ht="15" hidden="false" customHeight="true" outlineLevel="0" collapsed="false"/>
    <row r="32856" customFormat="false" ht="15" hidden="false" customHeight="true" outlineLevel="0" collapsed="false"/>
    <row r="32857" customFormat="false" ht="15" hidden="false" customHeight="true" outlineLevel="0" collapsed="false"/>
    <row r="32858" customFormat="false" ht="15" hidden="false" customHeight="true" outlineLevel="0" collapsed="false"/>
    <row r="32859" customFormat="false" ht="15" hidden="false" customHeight="true" outlineLevel="0" collapsed="false"/>
    <row r="32860" customFormat="false" ht="15" hidden="false" customHeight="true" outlineLevel="0" collapsed="false"/>
    <row r="32861" customFormat="false" ht="15" hidden="false" customHeight="true" outlineLevel="0" collapsed="false"/>
    <row r="32862" customFormat="false" ht="15" hidden="false" customHeight="true" outlineLevel="0" collapsed="false"/>
    <row r="32863" customFormat="false" ht="15" hidden="false" customHeight="true" outlineLevel="0" collapsed="false"/>
    <row r="32864" customFormat="false" ht="15" hidden="false" customHeight="true" outlineLevel="0" collapsed="false"/>
    <row r="32865" customFormat="false" ht="15" hidden="false" customHeight="true" outlineLevel="0" collapsed="false"/>
    <row r="32866" customFormat="false" ht="15" hidden="false" customHeight="true" outlineLevel="0" collapsed="false"/>
    <row r="32867" customFormat="false" ht="15" hidden="false" customHeight="true" outlineLevel="0" collapsed="false"/>
    <row r="32868" customFormat="false" ht="15" hidden="false" customHeight="true" outlineLevel="0" collapsed="false"/>
    <row r="32869" customFormat="false" ht="15" hidden="false" customHeight="true" outlineLevel="0" collapsed="false"/>
    <row r="32870" customFormat="false" ht="15" hidden="false" customHeight="true" outlineLevel="0" collapsed="false"/>
    <row r="32871" customFormat="false" ht="15" hidden="false" customHeight="true" outlineLevel="0" collapsed="false"/>
    <row r="32872" customFormat="false" ht="15" hidden="false" customHeight="true" outlineLevel="0" collapsed="false"/>
    <row r="32873" customFormat="false" ht="15" hidden="false" customHeight="true" outlineLevel="0" collapsed="false"/>
    <row r="32874" customFormat="false" ht="15" hidden="false" customHeight="true" outlineLevel="0" collapsed="false"/>
    <row r="32875" customFormat="false" ht="15" hidden="false" customHeight="true" outlineLevel="0" collapsed="false"/>
    <row r="32876" customFormat="false" ht="15" hidden="false" customHeight="true" outlineLevel="0" collapsed="false"/>
    <row r="32877" customFormat="false" ht="15" hidden="false" customHeight="true" outlineLevel="0" collapsed="false"/>
    <row r="32878" customFormat="false" ht="15" hidden="false" customHeight="true" outlineLevel="0" collapsed="false"/>
    <row r="32879" customFormat="false" ht="15" hidden="false" customHeight="true" outlineLevel="0" collapsed="false"/>
    <row r="32880" customFormat="false" ht="15" hidden="false" customHeight="true" outlineLevel="0" collapsed="false"/>
    <row r="32881" customFormat="false" ht="15" hidden="false" customHeight="true" outlineLevel="0" collapsed="false"/>
    <row r="32882" customFormat="false" ht="15" hidden="false" customHeight="true" outlineLevel="0" collapsed="false"/>
    <row r="32883" customFormat="false" ht="15" hidden="false" customHeight="true" outlineLevel="0" collapsed="false"/>
    <row r="32884" customFormat="false" ht="15" hidden="false" customHeight="true" outlineLevel="0" collapsed="false"/>
    <row r="32885" customFormat="false" ht="15" hidden="false" customHeight="true" outlineLevel="0" collapsed="false"/>
    <row r="32886" customFormat="false" ht="15" hidden="false" customHeight="true" outlineLevel="0" collapsed="false"/>
    <row r="32887" customFormat="false" ht="15" hidden="false" customHeight="true" outlineLevel="0" collapsed="false"/>
    <row r="32888" customFormat="false" ht="15" hidden="false" customHeight="true" outlineLevel="0" collapsed="false"/>
    <row r="32889" customFormat="false" ht="15" hidden="false" customHeight="true" outlineLevel="0" collapsed="false"/>
    <row r="32890" customFormat="false" ht="15" hidden="false" customHeight="true" outlineLevel="0" collapsed="false"/>
    <row r="32891" customFormat="false" ht="15" hidden="false" customHeight="true" outlineLevel="0" collapsed="false"/>
    <row r="32892" customFormat="false" ht="15" hidden="false" customHeight="true" outlineLevel="0" collapsed="false"/>
    <row r="32893" customFormat="false" ht="15" hidden="false" customHeight="true" outlineLevel="0" collapsed="false"/>
    <row r="32894" customFormat="false" ht="15" hidden="false" customHeight="true" outlineLevel="0" collapsed="false"/>
    <row r="32895" customFormat="false" ht="15" hidden="false" customHeight="true" outlineLevel="0" collapsed="false"/>
    <row r="32896" customFormat="false" ht="15" hidden="false" customHeight="true" outlineLevel="0" collapsed="false"/>
    <row r="32897" customFormat="false" ht="15" hidden="false" customHeight="true" outlineLevel="0" collapsed="false"/>
    <row r="32898" customFormat="false" ht="15" hidden="false" customHeight="true" outlineLevel="0" collapsed="false"/>
    <row r="32899" customFormat="false" ht="15" hidden="false" customHeight="true" outlineLevel="0" collapsed="false"/>
    <row r="32900" customFormat="false" ht="15" hidden="false" customHeight="true" outlineLevel="0" collapsed="false"/>
    <row r="32901" customFormat="false" ht="15" hidden="false" customHeight="true" outlineLevel="0" collapsed="false"/>
    <row r="32902" customFormat="false" ht="15" hidden="false" customHeight="true" outlineLevel="0" collapsed="false"/>
    <row r="32903" customFormat="false" ht="15" hidden="false" customHeight="true" outlineLevel="0" collapsed="false"/>
    <row r="32904" customFormat="false" ht="15" hidden="false" customHeight="true" outlineLevel="0" collapsed="false"/>
    <row r="32905" customFormat="false" ht="15" hidden="false" customHeight="true" outlineLevel="0" collapsed="false"/>
    <row r="32906" customFormat="false" ht="15" hidden="false" customHeight="true" outlineLevel="0" collapsed="false"/>
    <row r="32907" customFormat="false" ht="15" hidden="false" customHeight="true" outlineLevel="0" collapsed="false"/>
    <row r="32908" customFormat="false" ht="15" hidden="false" customHeight="true" outlineLevel="0" collapsed="false"/>
    <row r="32909" customFormat="false" ht="15" hidden="false" customHeight="true" outlineLevel="0" collapsed="false"/>
    <row r="32910" customFormat="false" ht="15" hidden="false" customHeight="true" outlineLevel="0" collapsed="false"/>
    <row r="32911" customFormat="false" ht="15" hidden="false" customHeight="true" outlineLevel="0" collapsed="false"/>
    <row r="32912" customFormat="false" ht="15" hidden="false" customHeight="true" outlineLevel="0" collapsed="false"/>
    <row r="32913" customFormat="false" ht="15" hidden="false" customHeight="true" outlineLevel="0" collapsed="false"/>
    <row r="32914" customFormat="false" ht="15" hidden="false" customHeight="true" outlineLevel="0" collapsed="false"/>
    <row r="32915" customFormat="false" ht="15" hidden="false" customHeight="true" outlineLevel="0" collapsed="false"/>
    <row r="32916" customFormat="false" ht="15" hidden="false" customHeight="true" outlineLevel="0" collapsed="false"/>
    <row r="32917" customFormat="false" ht="15" hidden="false" customHeight="true" outlineLevel="0" collapsed="false"/>
    <row r="32918" customFormat="false" ht="15" hidden="false" customHeight="true" outlineLevel="0" collapsed="false"/>
    <row r="32919" customFormat="false" ht="15" hidden="false" customHeight="true" outlineLevel="0" collapsed="false"/>
    <row r="32920" customFormat="false" ht="15" hidden="false" customHeight="true" outlineLevel="0" collapsed="false"/>
    <row r="32921" customFormat="false" ht="15" hidden="false" customHeight="true" outlineLevel="0" collapsed="false"/>
    <row r="32922" customFormat="false" ht="15" hidden="false" customHeight="true" outlineLevel="0" collapsed="false"/>
    <row r="32923" customFormat="false" ht="15" hidden="false" customHeight="true" outlineLevel="0" collapsed="false"/>
    <row r="32924" customFormat="false" ht="15" hidden="false" customHeight="true" outlineLevel="0" collapsed="false"/>
    <row r="32925" customFormat="false" ht="15" hidden="false" customHeight="true" outlineLevel="0" collapsed="false"/>
    <row r="32926" customFormat="false" ht="15" hidden="false" customHeight="true" outlineLevel="0" collapsed="false"/>
    <row r="32927" customFormat="false" ht="15" hidden="false" customHeight="true" outlineLevel="0" collapsed="false"/>
    <row r="32928" customFormat="false" ht="15" hidden="false" customHeight="true" outlineLevel="0" collapsed="false"/>
    <row r="32929" customFormat="false" ht="15" hidden="false" customHeight="true" outlineLevel="0" collapsed="false"/>
    <row r="32930" customFormat="false" ht="15" hidden="false" customHeight="true" outlineLevel="0" collapsed="false"/>
    <row r="32931" customFormat="false" ht="15" hidden="false" customHeight="true" outlineLevel="0" collapsed="false"/>
    <row r="32932" customFormat="false" ht="15" hidden="false" customHeight="true" outlineLevel="0" collapsed="false"/>
    <row r="32933" customFormat="false" ht="15" hidden="false" customHeight="true" outlineLevel="0" collapsed="false"/>
    <row r="32934" customFormat="false" ht="15" hidden="false" customHeight="true" outlineLevel="0" collapsed="false"/>
    <row r="32935" customFormat="false" ht="15" hidden="false" customHeight="true" outlineLevel="0" collapsed="false"/>
    <row r="32936" customFormat="false" ht="15" hidden="false" customHeight="true" outlineLevel="0" collapsed="false"/>
    <row r="32937" customFormat="false" ht="15" hidden="false" customHeight="true" outlineLevel="0" collapsed="false"/>
    <row r="32938" customFormat="false" ht="15" hidden="false" customHeight="true" outlineLevel="0" collapsed="false"/>
    <row r="32939" customFormat="false" ht="15" hidden="false" customHeight="true" outlineLevel="0" collapsed="false"/>
    <row r="32940" customFormat="false" ht="15" hidden="false" customHeight="true" outlineLevel="0" collapsed="false"/>
    <row r="32941" customFormat="false" ht="15" hidden="false" customHeight="true" outlineLevel="0" collapsed="false"/>
    <row r="32942" customFormat="false" ht="15" hidden="false" customHeight="true" outlineLevel="0" collapsed="false"/>
    <row r="32943" customFormat="false" ht="15" hidden="false" customHeight="true" outlineLevel="0" collapsed="false"/>
    <row r="32944" customFormat="false" ht="15" hidden="false" customHeight="true" outlineLevel="0" collapsed="false"/>
    <row r="32945" customFormat="false" ht="15" hidden="false" customHeight="true" outlineLevel="0" collapsed="false"/>
    <row r="32946" customFormat="false" ht="15" hidden="false" customHeight="true" outlineLevel="0" collapsed="false"/>
    <row r="32947" customFormat="false" ht="15" hidden="false" customHeight="true" outlineLevel="0" collapsed="false"/>
    <row r="32948" customFormat="false" ht="15" hidden="false" customHeight="true" outlineLevel="0" collapsed="false"/>
    <row r="32949" customFormat="false" ht="15" hidden="false" customHeight="true" outlineLevel="0" collapsed="false"/>
    <row r="32950" customFormat="false" ht="15" hidden="false" customHeight="true" outlineLevel="0" collapsed="false"/>
    <row r="32951" customFormat="false" ht="15" hidden="false" customHeight="true" outlineLevel="0" collapsed="false"/>
    <row r="32952" customFormat="false" ht="15" hidden="false" customHeight="true" outlineLevel="0" collapsed="false"/>
    <row r="32953" customFormat="false" ht="15" hidden="false" customHeight="true" outlineLevel="0" collapsed="false"/>
    <row r="32954" customFormat="false" ht="15" hidden="false" customHeight="true" outlineLevel="0" collapsed="false"/>
    <row r="32955" customFormat="false" ht="15" hidden="false" customHeight="true" outlineLevel="0" collapsed="false"/>
    <row r="32956" customFormat="false" ht="15" hidden="false" customHeight="true" outlineLevel="0" collapsed="false"/>
    <row r="32957" customFormat="false" ht="15" hidden="false" customHeight="true" outlineLevel="0" collapsed="false"/>
    <row r="32958" customFormat="false" ht="15" hidden="false" customHeight="true" outlineLevel="0" collapsed="false"/>
    <row r="32959" customFormat="false" ht="15" hidden="false" customHeight="true" outlineLevel="0" collapsed="false"/>
    <row r="32960" customFormat="false" ht="15" hidden="false" customHeight="true" outlineLevel="0" collapsed="false"/>
    <row r="32961" customFormat="false" ht="15" hidden="false" customHeight="true" outlineLevel="0" collapsed="false"/>
    <row r="32962" customFormat="false" ht="15" hidden="false" customHeight="true" outlineLevel="0" collapsed="false"/>
    <row r="32963" customFormat="false" ht="15" hidden="false" customHeight="true" outlineLevel="0" collapsed="false"/>
    <row r="32964" customFormat="false" ht="15" hidden="false" customHeight="true" outlineLevel="0" collapsed="false"/>
    <row r="32965" customFormat="false" ht="15" hidden="false" customHeight="true" outlineLevel="0" collapsed="false"/>
    <row r="32966" customFormat="false" ht="15" hidden="false" customHeight="true" outlineLevel="0" collapsed="false"/>
    <row r="32967" customFormat="false" ht="15" hidden="false" customHeight="true" outlineLevel="0" collapsed="false"/>
    <row r="32968" customFormat="false" ht="15" hidden="false" customHeight="true" outlineLevel="0" collapsed="false"/>
    <row r="32969" customFormat="false" ht="15" hidden="false" customHeight="true" outlineLevel="0" collapsed="false"/>
    <row r="32970" customFormat="false" ht="15" hidden="false" customHeight="true" outlineLevel="0" collapsed="false"/>
    <row r="32971" customFormat="false" ht="15" hidden="false" customHeight="true" outlineLevel="0" collapsed="false"/>
    <row r="32972" customFormat="false" ht="15" hidden="false" customHeight="true" outlineLevel="0" collapsed="false"/>
    <row r="32973" customFormat="false" ht="15" hidden="false" customHeight="true" outlineLevel="0" collapsed="false"/>
    <row r="32974" customFormat="false" ht="15" hidden="false" customHeight="true" outlineLevel="0" collapsed="false"/>
    <row r="32975" customFormat="false" ht="15" hidden="false" customHeight="true" outlineLevel="0" collapsed="false"/>
    <row r="32976" customFormat="false" ht="15" hidden="false" customHeight="true" outlineLevel="0" collapsed="false"/>
    <row r="32977" customFormat="false" ht="15" hidden="false" customHeight="true" outlineLevel="0" collapsed="false"/>
    <row r="32978" customFormat="false" ht="15" hidden="false" customHeight="true" outlineLevel="0" collapsed="false"/>
    <row r="32979" customFormat="false" ht="15" hidden="false" customHeight="true" outlineLevel="0" collapsed="false"/>
    <row r="32980" customFormat="false" ht="15" hidden="false" customHeight="true" outlineLevel="0" collapsed="false"/>
    <row r="32981" customFormat="false" ht="15" hidden="false" customHeight="true" outlineLevel="0" collapsed="false"/>
    <row r="32982" customFormat="false" ht="15" hidden="false" customHeight="true" outlineLevel="0" collapsed="false"/>
    <row r="32983" customFormat="false" ht="15" hidden="false" customHeight="true" outlineLevel="0" collapsed="false"/>
    <row r="32984" customFormat="false" ht="15" hidden="false" customHeight="true" outlineLevel="0" collapsed="false"/>
    <row r="32985" customFormat="false" ht="15" hidden="false" customHeight="true" outlineLevel="0" collapsed="false"/>
    <row r="32986" customFormat="false" ht="15" hidden="false" customHeight="true" outlineLevel="0" collapsed="false"/>
    <row r="32987" customFormat="false" ht="15" hidden="false" customHeight="true" outlineLevel="0" collapsed="false"/>
    <row r="32988" customFormat="false" ht="15" hidden="false" customHeight="true" outlineLevel="0" collapsed="false"/>
    <row r="32989" customFormat="false" ht="15" hidden="false" customHeight="true" outlineLevel="0" collapsed="false"/>
    <row r="32990" customFormat="false" ht="15" hidden="false" customHeight="true" outlineLevel="0" collapsed="false"/>
    <row r="32991" customFormat="false" ht="15" hidden="false" customHeight="true" outlineLevel="0" collapsed="false"/>
    <row r="32992" customFormat="false" ht="15" hidden="false" customHeight="true" outlineLevel="0" collapsed="false"/>
    <row r="32993" customFormat="false" ht="15" hidden="false" customHeight="true" outlineLevel="0" collapsed="false"/>
    <row r="32994" customFormat="false" ht="15" hidden="false" customHeight="true" outlineLevel="0" collapsed="false"/>
    <row r="32995" customFormat="false" ht="15" hidden="false" customHeight="true" outlineLevel="0" collapsed="false"/>
    <row r="32996" customFormat="false" ht="15" hidden="false" customHeight="true" outlineLevel="0" collapsed="false"/>
    <row r="32997" customFormat="false" ht="15" hidden="false" customHeight="true" outlineLevel="0" collapsed="false"/>
    <row r="32998" customFormat="false" ht="15" hidden="false" customHeight="true" outlineLevel="0" collapsed="false"/>
    <row r="32999" customFormat="false" ht="15" hidden="false" customHeight="true" outlineLevel="0" collapsed="false"/>
    <row r="33000" customFormat="false" ht="15" hidden="false" customHeight="true" outlineLevel="0" collapsed="false"/>
    <row r="33001" customFormat="false" ht="15" hidden="false" customHeight="true" outlineLevel="0" collapsed="false"/>
    <row r="33002" customFormat="false" ht="15" hidden="false" customHeight="true" outlineLevel="0" collapsed="false"/>
    <row r="33003" customFormat="false" ht="15" hidden="false" customHeight="true" outlineLevel="0" collapsed="false"/>
    <row r="33004" customFormat="false" ht="15" hidden="false" customHeight="true" outlineLevel="0" collapsed="false"/>
    <row r="33005" customFormat="false" ht="15" hidden="false" customHeight="true" outlineLevel="0" collapsed="false"/>
    <row r="33006" customFormat="false" ht="15" hidden="false" customHeight="true" outlineLevel="0" collapsed="false"/>
    <row r="33007" customFormat="false" ht="15" hidden="false" customHeight="true" outlineLevel="0" collapsed="false"/>
    <row r="33008" customFormat="false" ht="15" hidden="false" customHeight="true" outlineLevel="0" collapsed="false"/>
    <row r="33009" customFormat="false" ht="15" hidden="false" customHeight="true" outlineLevel="0" collapsed="false"/>
    <row r="33010" customFormat="false" ht="15" hidden="false" customHeight="true" outlineLevel="0" collapsed="false"/>
    <row r="33011" customFormat="false" ht="15" hidden="false" customHeight="true" outlineLevel="0" collapsed="false"/>
    <row r="33012" customFormat="false" ht="15" hidden="false" customHeight="true" outlineLevel="0" collapsed="false"/>
    <row r="33013" customFormat="false" ht="15" hidden="false" customHeight="true" outlineLevel="0" collapsed="false"/>
    <row r="33014" customFormat="false" ht="15" hidden="false" customHeight="true" outlineLevel="0" collapsed="false"/>
    <row r="33015" customFormat="false" ht="15" hidden="false" customHeight="true" outlineLevel="0" collapsed="false"/>
    <row r="33016" customFormat="false" ht="15" hidden="false" customHeight="true" outlineLevel="0" collapsed="false"/>
    <row r="33017" customFormat="false" ht="15" hidden="false" customHeight="true" outlineLevel="0" collapsed="false"/>
    <row r="33018" customFormat="false" ht="15" hidden="false" customHeight="true" outlineLevel="0" collapsed="false"/>
    <row r="33019" customFormat="false" ht="15" hidden="false" customHeight="true" outlineLevel="0" collapsed="false"/>
    <row r="33020" customFormat="false" ht="15" hidden="false" customHeight="true" outlineLevel="0" collapsed="false"/>
    <row r="33021" customFormat="false" ht="15" hidden="false" customHeight="true" outlineLevel="0" collapsed="false"/>
    <row r="33022" customFormat="false" ht="15" hidden="false" customHeight="true" outlineLevel="0" collapsed="false"/>
    <row r="33023" customFormat="false" ht="15" hidden="false" customHeight="true" outlineLevel="0" collapsed="false"/>
    <row r="33024" customFormat="false" ht="15" hidden="false" customHeight="true" outlineLevel="0" collapsed="false"/>
    <row r="33025" customFormat="false" ht="15" hidden="false" customHeight="true" outlineLevel="0" collapsed="false"/>
    <row r="33026" customFormat="false" ht="15" hidden="false" customHeight="true" outlineLevel="0" collapsed="false"/>
    <row r="33027" customFormat="false" ht="15" hidden="false" customHeight="true" outlineLevel="0" collapsed="false"/>
    <row r="33028" customFormat="false" ht="15" hidden="false" customHeight="true" outlineLevel="0" collapsed="false"/>
    <row r="33029" customFormat="false" ht="15" hidden="false" customHeight="true" outlineLevel="0" collapsed="false"/>
    <row r="33030" customFormat="false" ht="15" hidden="false" customHeight="true" outlineLevel="0" collapsed="false"/>
    <row r="33031" customFormat="false" ht="15" hidden="false" customHeight="true" outlineLevel="0" collapsed="false"/>
    <row r="33032" customFormat="false" ht="15" hidden="false" customHeight="true" outlineLevel="0" collapsed="false"/>
    <row r="33033" customFormat="false" ht="15" hidden="false" customHeight="true" outlineLevel="0" collapsed="false"/>
    <row r="33034" customFormat="false" ht="15" hidden="false" customHeight="true" outlineLevel="0" collapsed="false"/>
    <row r="33035" customFormat="false" ht="15" hidden="false" customHeight="true" outlineLevel="0" collapsed="false"/>
    <row r="33036" customFormat="false" ht="15" hidden="false" customHeight="true" outlineLevel="0" collapsed="false"/>
    <row r="33037" customFormat="false" ht="15" hidden="false" customHeight="true" outlineLevel="0" collapsed="false"/>
    <row r="33038" customFormat="false" ht="15" hidden="false" customHeight="true" outlineLevel="0" collapsed="false"/>
    <row r="33039" customFormat="false" ht="15" hidden="false" customHeight="true" outlineLevel="0" collapsed="false"/>
    <row r="33040" customFormat="false" ht="15" hidden="false" customHeight="true" outlineLevel="0" collapsed="false"/>
    <row r="33041" customFormat="false" ht="15" hidden="false" customHeight="true" outlineLevel="0" collapsed="false"/>
    <row r="33042" customFormat="false" ht="15" hidden="false" customHeight="true" outlineLevel="0" collapsed="false"/>
    <row r="33043" customFormat="false" ht="15" hidden="false" customHeight="true" outlineLevel="0" collapsed="false"/>
    <row r="33044" customFormat="false" ht="15" hidden="false" customHeight="true" outlineLevel="0" collapsed="false"/>
    <row r="33045" customFormat="false" ht="15" hidden="false" customHeight="true" outlineLevel="0" collapsed="false"/>
    <row r="33046" customFormat="false" ht="15" hidden="false" customHeight="true" outlineLevel="0" collapsed="false"/>
    <row r="33047" customFormat="false" ht="15" hidden="false" customHeight="true" outlineLevel="0" collapsed="false"/>
    <row r="33048" customFormat="false" ht="15" hidden="false" customHeight="true" outlineLevel="0" collapsed="false"/>
    <row r="33049" customFormat="false" ht="15" hidden="false" customHeight="true" outlineLevel="0" collapsed="false"/>
    <row r="33050" customFormat="false" ht="15" hidden="false" customHeight="true" outlineLevel="0" collapsed="false"/>
    <row r="33051" customFormat="false" ht="15" hidden="false" customHeight="true" outlineLevel="0" collapsed="false"/>
    <row r="33052" customFormat="false" ht="15" hidden="false" customHeight="true" outlineLevel="0" collapsed="false"/>
    <row r="33053" customFormat="false" ht="15" hidden="false" customHeight="true" outlineLevel="0" collapsed="false"/>
    <row r="33054" customFormat="false" ht="15" hidden="false" customHeight="true" outlineLevel="0" collapsed="false"/>
    <row r="33055" customFormat="false" ht="15" hidden="false" customHeight="true" outlineLevel="0" collapsed="false"/>
    <row r="33056" customFormat="false" ht="15" hidden="false" customHeight="true" outlineLevel="0" collapsed="false"/>
    <row r="33057" customFormat="false" ht="15" hidden="false" customHeight="true" outlineLevel="0" collapsed="false"/>
    <row r="33058" customFormat="false" ht="15" hidden="false" customHeight="true" outlineLevel="0" collapsed="false"/>
    <row r="33059" customFormat="false" ht="15" hidden="false" customHeight="true" outlineLevel="0" collapsed="false"/>
    <row r="33060" customFormat="false" ht="15" hidden="false" customHeight="true" outlineLevel="0" collapsed="false"/>
    <row r="33061" customFormat="false" ht="15" hidden="false" customHeight="true" outlineLevel="0" collapsed="false"/>
    <row r="33062" customFormat="false" ht="15" hidden="false" customHeight="true" outlineLevel="0" collapsed="false"/>
    <row r="33063" customFormat="false" ht="15" hidden="false" customHeight="true" outlineLevel="0" collapsed="false"/>
    <row r="33064" customFormat="false" ht="15" hidden="false" customHeight="true" outlineLevel="0" collapsed="false"/>
    <row r="33065" customFormat="false" ht="15" hidden="false" customHeight="true" outlineLevel="0" collapsed="false"/>
    <row r="33066" customFormat="false" ht="15" hidden="false" customHeight="true" outlineLevel="0" collapsed="false"/>
    <row r="33067" customFormat="false" ht="15" hidden="false" customHeight="true" outlineLevel="0" collapsed="false"/>
    <row r="33068" customFormat="false" ht="15" hidden="false" customHeight="true" outlineLevel="0" collapsed="false"/>
    <row r="33069" customFormat="false" ht="15" hidden="false" customHeight="true" outlineLevel="0" collapsed="false"/>
    <row r="33070" customFormat="false" ht="15" hidden="false" customHeight="true" outlineLevel="0" collapsed="false"/>
    <row r="33071" customFormat="false" ht="15" hidden="false" customHeight="true" outlineLevel="0" collapsed="false"/>
    <row r="33072" customFormat="false" ht="15" hidden="false" customHeight="true" outlineLevel="0" collapsed="false"/>
    <row r="33073" customFormat="false" ht="15" hidden="false" customHeight="true" outlineLevel="0" collapsed="false"/>
    <row r="33074" customFormat="false" ht="15" hidden="false" customHeight="true" outlineLevel="0" collapsed="false"/>
    <row r="33075" customFormat="false" ht="15" hidden="false" customHeight="true" outlineLevel="0" collapsed="false"/>
    <row r="33076" customFormat="false" ht="15" hidden="false" customHeight="true" outlineLevel="0" collapsed="false"/>
    <row r="33077" customFormat="false" ht="15" hidden="false" customHeight="true" outlineLevel="0" collapsed="false"/>
    <row r="33078" customFormat="false" ht="15" hidden="false" customHeight="true" outlineLevel="0" collapsed="false"/>
    <row r="33079" customFormat="false" ht="15" hidden="false" customHeight="true" outlineLevel="0" collapsed="false"/>
    <row r="33080" customFormat="false" ht="15" hidden="false" customHeight="true" outlineLevel="0" collapsed="false"/>
    <row r="33081" customFormat="false" ht="15" hidden="false" customHeight="true" outlineLevel="0" collapsed="false"/>
    <row r="33082" customFormat="false" ht="15" hidden="false" customHeight="true" outlineLevel="0" collapsed="false"/>
    <row r="33083" customFormat="false" ht="15" hidden="false" customHeight="true" outlineLevel="0" collapsed="false"/>
    <row r="33084" customFormat="false" ht="15" hidden="false" customHeight="true" outlineLevel="0" collapsed="false"/>
    <row r="33085" customFormat="false" ht="15" hidden="false" customHeight="true" outlineLevel="0" collapsed="false"/>
    <row r="33086" customFormat="false" ht="15" hidden="false" customHeight="true" outlineLevel="0" collapsed="false"/>
    <row r="33087" customFormat="false" ht="15" hidden="false" customHeight="true" outlineLevel="0" collapsed="false"/>
    <row r="33088" customFormat="false" ht="15" hidden="false" customHeight="true" outlineLevel="0" collapsed="false"/>
    <row r="33089" customFormat="false" ht="15" hidden="false" customHeight="true" outlineLevel="0" collapsed="false"/>
    <row r="33090" customFormat="false" ht="15" hidden="false" customHeight="true" outlineLevel="0" collapsed="false"/>
    <row r="33091" customFormat="false" ht="15" hidden="false" customHeight="true" outlineLevel="0" collapsed="false"/>
    <row r="33092" customFormat="false" ht="15" hidden="false" customHeight="true" outlineLevel="0" collapsed="false"/>
    <row r="33093" customFormat="false" ht="15" hidden="false" customHeight="true" outlineLevel="0" collapsed="false"/>
    <row r="33094" customFormat="false" ht="15" hidden="false" customHeight="true" outlineLevel="0" collapsed="false"/>
    <row r="33095" customFormat="false" ht="15" hidden="false" customHeight="true" outlineLevel="0" collapsed="false"/>
    <row r="33096" customFormat="false" ht="15" hidden="false" customHeight="true" outlineLevel="0" collapsed="false"/>
    <row r="33097" customFormat="false" ht="15" hidden="false" customHeight="true" outlineLevel="0" collapsed="false"/>
    <row r="33098" customFormat="false" ht="15" hidden="false" customHeight="true" outlineLevel="0" collapsed="false"/>
    <row r="33099" customFormat="false" ht="15" hidden="false" customHeight="true" outlineLevel="0" collapsed="false"/>
    <row r="33100" customFormat="false" ht="15" hidden="false" customHeight="true" outlineLevel="0" collapsed="false"/>
    <row r="33101" customFormat="false" ht="15" hidden="false" customHeight="true" outlineLevel="0" collapsed="false"/>
    <row r="33102" customFormat="false" ht="15" hidden="false" customHeight="true" outlineLevel="0" collapsed="false"/>
    <row r="33103" customFormat="false" ht="15" hidden="false" customHeight="true" outlineLevel="0" collapsed="false"/>
    <row r="33104" customFormat="false" ht="15" hidden="false" customHeight="true" outlineLevel="0" collapsed="false"/>
    <row r="33105" customFormat="false" ht="15" hidden="false" customHeight="true" outlineLevel="0" collapsed="false"/>
    <row r="33106" customFormat="false" ht="15" hidden="false" customHeight="true" outlineLevel="0" collapsed="false"/>
    <row r="33107" customFormat="false" ht="15" hidden="false" customHeight="true" outlineLevel="0" collapsed="false"/>
    <row r="33108" customFormat="false" ht="15" hidden="false" customHeight="true" outlineLevel="0" collapsed="false"/>
    <row r="33109" customFormat="false" ht="15" hidden="false" customHeight="true" outlineLevel="0" collapsed="false"/>
    <row r="33110" customFormat="false" ht="15" hidden="false" customHeight="true" outlineLevel="0" collapsed="false"/>
    <row r="33111" customFormat="false" ht="15" hidden="false" customHeight="true" outlineLevel="0" collapsed="false"/>
    <row r="33112" customFormat="false" ht="15" hidden="false" customHeight="true" outlineLevel="0" collapsed="false"/>
    <row r="33113" customFormat="false" ht="15" hidden="false" customHeight="true" outlineLevel="0" collapsed="false"/>
    <row r="33114" customFormat="false" ht="15" hidden="false" customHeight="true" outlineLevel="0" collapsed="false"/>
    <row r="33115" customFormat="false" ht="15" hidden="false" customHeight="true" outlineLevel="0" collapsed="false"/>
    <row r="33116" customFormat="false" ht="15" hidden="false" customHeight="true" outlineLevel="0" collapsed="false"/>
    <row r="33117" customFormat="false" ht="15" hidden="false" customHeight="true" outlineLevel="0" collapsed="false"/>
    <row r="33118" customFormat="false" ht="15" hidden="false" customHeight="true" outlineLevel="0" collapsed="false"/>
    <row r="33119" customFormat="false" ht="15" hidden="false" customHeight="true" outlineLevel="0" collapsed="false"/>
    <row r="33120" customFormat="false" ht="15" hidden="false" customHeight="true" outlineLevel="0" collapsed="false"/>
    <row r="33121" customFormat="false" ht="15" hidden="false" customHeight="true" outlineLevel="0" collapsed="false"/>
    <row r="33122" customFormat="false" ht="15" hidden="false" customHeight="true" outlineLevel="0" collapsed="false"/>
    <row r="33123" customFormat="false" ht="15" hidden="false" customHeight="true" outlineLevel="0" collapsed="false"/>
    <row r="33124" customFormat="false" ht="15" hidden="false" customHeight="true" outlineLevel="0" collapsed="false"/>
    <row r="33125" customFormat="false" ht="15" hidden="false" customHeight="true" outlineLevel="0" collapsed="false"/>
    <row r="33126" customFormat="false" ht="15" hidden="false" customHeight="true" outlineLevel="0" collapsed="false"/>
    <row r="33127" customFormat="false" ht="15" hidden="false" customHeight="true" outlineLevel="0" collapsed="false"/>
    <row r="33128" customFormat="false" ht="15" hidden="false" customHeight="true" outlineLevel="0" collapsed="false"/>
    <row r="33129" customFormat="false" ht="15" hidden="false" customHeight="true" outlineLevel="0" collapsed="false"/>
    <row r="33130" customFormat="false" ht="15" hidden="false" customHeight="true" outlineLevel="0" collapsed="false"/>
    <row r="33131" customFormat="false" ht="15" hidden="false" customHeight="true" outlineLevel="0" collapsed="false"/>
    <row r="33132" customFormat="false" ht="15" hidden="false" customHeight="true" outlineLevel="0" collapsed="false"/>
    <row r="33133" customFormat="false" ht="15" hidden="false" customHeight="true" outlineLevel="0" collapsed="false"/>
    <row r="33134" customFormat="false" ht="15" hidden="false" customHeight="true" outlineLevel="0" collapsed="false"/>
    <row r="33135" customFormat="false" ht="15" hidden="false" customHeight="true" outlineLevel="0" collapsed="false"/>
    <row r="33136" customFormat="false" ht="15" hidden="false" customHeight="true" outlineLevel="0" collapsed="false"/>
    <row r="33137" customFormat="false" ht="15" hidden="false" customHeight="true" outlineLevel="0" collapsed="false"/>
    <row r="33138" customFormat="false" ht="15" hidden="false" customHeight="true" outlineLevel="0" collapsed="false"/>
    <row r="33139" customFormat="false" ht="15" hidden="false" customHeight="true" outlineLevel="0" collapsed="false"/>
    <row r="33140" customFormat="false" ht="15" hidden="false" customHeight="true" outlineLevel="0" collapsed="false"/>
    <row r="33141" customFormat="false" ht="15" hidden="false" customHeight="true" outlineLevel="0" collapsed="false"/>
    <row r="33142" customFormat="false" ht="15" hidden="false" customHeight="true" outlineLevel="0" collapsed="false"/>
    <row r="33143" customFormat="false" ht="15" hidden="false" customHeight="true" outlineLevel="0" collapsed="false"/>
    <row r="33144" customFormat="false" ht="15" hidden="false" customHeight="true" outlineLevel="0" collapsed="false"/>
    <row r="33145" customFormat="false" ht="15" hidden="false" customHeight="true" outlineLevel="0" collapsed="false"/>
    <row r="33146" customFormat="false" ht="15" hidden="false" customHeight="true" outlineLevel="0" collapsed="false"/>
    <row r="33147" customFormat="false" ht="15" hidden="false" customHeight="true" outlineLevel="0" collapsed="false"/>
    <row r="33148" customFormat="false" ht="15" hidden="false" customHeight="true" outlineLevel="0" collapsed="false"/>
    <row r="33149" customFormat="false" ht="15" hidden="false" customHeight="true" outlineLevel="0" collapsed="false"/>
    <row r="33150" customFormat="false" ht="15" hidden="false" customHeight="true" outlineLevel="0" collapsed="false"/>
    <row r="33151" customFormat="false" ht="15" hidden="false" customHeight="true" outlineLevel="0" collapsed="false"/>
    <row r="33152" customFormat="false" ht="15" hidden="false" customHeight="true" outlineLevel="0" collapsed="false"/>
    <row r="33153" customFormat="false" ht="15" hidden="false" customHeight="true" outlineLevel="0" collapsed="false"/>
    <row r="33154" customFormat="false" ht="15" hidden="false" customHeight="true" outlineLevel="0" collapsed="false"/>
    <row r="33155" customFormat="false" ht="15" hidden="false" customHeight="true" outlineLevel="0" collapsed="false"/>
    <row r="33156" customFormat="false" ht="15" hidden="false" customHeight="true" outlineLevel="0" collapsed="false"/>
    <row r="33157" customFormat="false" ht="15" hidden="false" customHeight="true" outlineLevel="0" collapsed="false"/>
    <row r="33158" customFormat="false" ht="15" hidden="false" customHeight="true" outlineLevel="0" collapsed="false"/>
    <row r="33159" customFormat="false" ht="15" hidden="false" customHeight="true" outlineLevel="0" collapsed="false"/>
    <row r="33160" customFormat="false" ht="15" hidden="false" customHeight="true" outlineLevel="0" collapsed="false"/>
    <row r="33161" customFormat="false" ht="15" hidden="false" customHeight="true" outlineLevel="0" collapsed="false"/>
    <row r="33162" customFormat="false" ht="15" hidden="false" customHeight="true" outlineLevel="0" collapsed="false"/>
    <row r="33163" customFormat="false" ht="15" hidden="false" customHeight="true" outlineLevel="0" collapsed="false"/>
    <row r="33164" customFormat="false" ht="15" hidden="false" customHeight="true" outlineLevel="0" collapsed="false"/>
    <row r="33165" customFormat="false" ht="15" hidden="false" customHeight="true" outlineLevel="0" collapsed="false"/>
    <row r="33166" customFormat="false" ht="15" hidden="false" customHeight="true" outlineLevel="0" collapsed="false"/>
    <row r="33167" customFormat="false" ht="15" hidden="false" customHeight="true" outlineLevel="0" collapsed="false"/>
    <row r="33168" customFormat="false" ht="15" hidden="false" customHeight="true" outlineLevel="0" collapsed="false"/>
    <row r="33169" customFormat="false" ht="15" hidden="false" customHeight="true" outlineLevel="0" collapsed="false"/>
    <row r="33170" customFormat="false" ht="15" hidden="false" customHeight="true" outlineLevel="0" collapsed="false"/>
    <row r="33171" customFormat="false" ht="15" hidden="false" customHeight="true" outlineLevel="0" collapsed="false"/>
    <row r="33172" customFormat="false" ht="15" hidden="false" customHeight="true" outlineLevel="0" collapsed="false"/>
    <row r="33173" customFormat="false" ht="15" hidden="false" customHeight="true" outlineLevel="0" collapsed="false"/>
    <row r="33174" customFormat="false" ht="15" hidden="false" customHeight="true" outlineLevel="0" collapsed="false"/>
    <row r="33175" customFormat="false" ht="15" hidden="false" customHeight="true" outlineLevel="0" collapsed="false"/>
    <row r="33176" customFormat="false" ht="15" hidden="false" customHeight="true" outlineLevel="0" collapsed="false"/>
    <row r="33177" customFormat="false" ht="15" hidden="false" customHeight="true" outlineLevel="0" collapsed="false"/>
    <row r="33178" customFormat="false" ht="15" hidden="false" customHeight="true" outlineLevel="0" collapsed="false"/>
    <row r="33179" customFormat="false" ht="15" hidden="false" customHeight="true" outlineLevel="0" collapsed="false"/>
    <row r="33180" customFormat="false" ht="15" hidden="false" customHeight="true" outlineLevel="0" collapsed="false"/>
    <row r="33181" customFormat="false" ht="15" hidden="false" customHeight="true" outlineLevel="0" collapsed="false"/>
    <row r="33182" customFormat="false" ht="15" hidden="false" customHeight="true" outlineLevel="0" collapsed="false"/>
    <row r="33183" customFormat="false" ht="15" hidden="false" customHeight="true" outlineLevel="0" collapsed="false"/>
    <row r="33184" customFormat="false" ht="15" hidden="false" customHeight="true" outlineLevel="0" collapsed="false"/>
    <row r="33185" customFormat="false" ht="15" hidden="false" customHeight="true" outlineLevel="0" collapsed="false"/>
    <row r="33186" customFormat="false" ht="15" hidden="false" customHeight="true" outlineLevel="0" collapsed="false"/>
    <row r="33187" customFormat="false" ht="15" hidden="false" customHeight="true" outlineLevel="0" collapsed="false"/>
    <row r="33188" customFormat="false" ht="15" hidden="false" customHeight="true" outlineLevel="0" collapsed="false"/>
    <row r="33189" customFormat="false" ht="15" hidden="false" customHeight="true" outlineLevel="0" collapsed="false"/>
    <row r="33190" customFormat="false" ht="15" hidden="false" customHeight="true" outlineLevel="0" collapsed="false"/>
    <row r="33191" customFormat="false" ht="15" hidden="false" customHeight="true" outlineLevel="0" collapsed="false"/>
    <row r="33192" customFormat="false" ht="15" hidden="false" customHeight="true" outlineLevel="0" collapsed="false"/>
    <row r="33193" customFormat="false" ht="15" hidden="false" customHeight="true" outlineLevel="0" collapsed="false"/>
    <row r="33194" customFormat="false" ht="15" hidden="false" customHeight="true" outlineLevel="0" collapsed="false"/>
    <row r="33195" customFormat="false" ht="15" hidden="false" customHeight="true" outlineLevel="0" collapsed="false"/>
    <row r="33196" customFormat="false" ht="15" hidden="false" customHeight="true" outlineLevel="0" collapsed="false"/>
    <row r="33197" customFormat="false" ht="15" hidden="false" customHeight="true" outlineLevel="0" collapsed="false"/>
    <row r="33198" customFormat="false" ht="15" hidden="false" customHeight="true" outlineLevel="0" collapsed="false"/>
    <row r="33199" customFormat="false" ht="15" hidden="false" customHeight="true" outlineLevel="0" collapsed="false"/>
    <row r="33200" customFormat="false" ht="15" hidden="false" customHeight="true" outlineLevel="0" collapsed="false"/>
    <row r="33201" customFormat="false" ht="15" hidden="false" customHeight="true" outlineLevel="0" collapsed="false"/>
    <row r="33202" customFormat="false" ht="15" hidden="false" customHeight="true" outlineLevel="0" collapsed="false"/>
    <row r="33203" customFormat="false" ht="15" hidden="false" customHeight="true" outlineLevel="0" collapsed="false"/>
    <row r="33204" customFormat="false" ht="15" hidden="false" customHeight="true" outlineLevel="0" collapsed="false"/>
    <row r="33205" customFormat="false" ht="15" hidden="false" customHeight="true" outlineLevel="0" collapsed="false"/>
    <row r="33206" customFormat="false" ht="15" hidden="false" customHeight="true" outlineLevel="0" collapsed="false"/>
    <row r="33207" customFormat="false" ht="15" hidden="false" customHeight="true" outlineLevel="0" collapsed="false"/>
    <row r="33208" customFormat="false" ht="15" hidden="false" customHeight="true" outlineLevel="0" collapsed="false"/>
    <row r="33209" customFormat="false" ht="15" hidden="false" customHeight="true" outlineLevel="0" collapsed="false"/>
    <row r="33210" customFormat="false" ht="15" hidden="false" customHeight="true" outlineLevel="0" collapsed="false"/>
    <row r="33211" customFormat="false" ht="15" hidden="false" customHeight="true" outlineLevel="0" collapsed="false"/>
    <row r="33212" customFormat="false" ht="15" hidden="false" customHeight="true" outlineLevel="0" collapsed="false"/>
    <row r="33213" customFormat="false" ht="15" hidden="false" customHeight="true" outlineLevel="0" collapsed="false"/>
    <row r="33214" customFormat="false" ht="15" hidden="false" customHeight="true" outlineLevel="0" collapsed="false"/>
    <row r="33215" customFormat="false" ht="15" hidden="false" customHeight="true" outlineLevel="0" collapsed="false"/>
    <row r="33216" customFormat="false" ht="15" hidden="false" customHeight="true" outlineLevel="0" collapsed="false"/>
    <row r="33217" customFormat="false" ht="15" hidden="false" customHeight="true" outlineLevel="0" collapsed="false"/>
    <row r="33218" customFormat="false" ht="15" hidden="false" customHeight="true" outlineLevel="0" collapsed="false"/>
    <row r="33219" customFormat="false" ht="15" hidden="false" customHeight="true" outlineLevel="0" collapsed="false"/>
    <row r="33220" customFormat="false" ht="15" hidden="false" customHeight="true" outlineLevel="0" collapsed="false"/>
    <row r="33221" customFormat="false" ht="15" hidden="false" customHeight="true" outlineLevel="0" collapsed="false"/>
    <row r="33222" customFormat="false" ht="15" hidden="false" customHeight="true" outlineLevel="0" collapsed="false"/>
    <row r="33223" customFormat="false" ht="15" hidden="false" customHeight="true" outlineLevel="0" collapsed="false"/>
    <row r="33224" customFormat="false" ht="15" hidden="false" customHeight="true" outlineLevel="0" collapsed="false"/>
    <row r="33225" customFormat="false" ht="15" hidden="false" customHeight="true" outlineLevel="0" collapsed="false"/>
    <row r="33226" customFormat="false" ht="15" hidden="false" customHeight="true" outlineLevel="0" collapsed="false"/>
    <row r="33227" customFormat="false" ht="15" hidden="false" customHeight="true" outlineLevel="0" collapsed="false"/>
    <row r="33228" customFormat="false" ht="15" hidden="false" customHeight="true" outlineLevel="0" collapsed="false"/>
    <row r="33229" customFormat="false" ht="15" hidden="false" customHeight="true" outlineLevel="0" collapsed="false"/>
    <row r="33230" customFormat="false" ht="15" hidden="false" customHeight="true" outlineLevel="0" collapsed="false"/>
    <row r="33231" customFormat="false" ht="15" hidden="false" customHeight="true" outlineLevel="0" collapsed="false"/>
    <row r="33232" customFormat="false" ht="15" hidden="false" customHeight="true" outlineLevel="0" collapsed="false"/>
    <row r="33233" customFormat="false" ht="15" hidden="false" customHeight="true" outlineLevel="0" collapsed="false"/>
    <row r="33234" customFormat="false" ht="15" hidden="false" customHeight="true" outlineLevel="0" collapsed="false"/>
    <row r="33235" customFormat="false" ht="15" hidden="false" customHeight="true" outlineLevel="0" collapsed="false"/>
    <row r="33236" customFormat="false" ht="15" hidden="false" customHeight="true" outlineLevel="0" collapsed="false"/>
    <row r="33237" customFormat="false" ht="15" hidden="false" customHeight="true" outlineLevel="0" collapsed="false"/>
    <row r="33238" customFormat="false" ht="15" hidden="false" customHeight="true" outlineLevel="0" collapsed="false"/>
    <row r="33239" customFormat="false" ht="15" hidden="false" customHeight="true" outlineLevel="0" collapsed="false"/>
    <row r="33240" customFormat="false" ht="15" hidden="false" customHeight="true" outlineLevel="0" collapsed="false"/>
    <row r="33241" customFormat="false" ht="15" hidden="false" customHeight="true" outlineLevel="0" collapsed="false"/>
    <row r="33242" customFormat="false" ht="15" hidden="false" customHeight="true" outlineLevel="0" collapsed="false"/>
    <row r="33243" customFormat="false" ht="15" hidden="false" customHeight="true" outlineLevel="0" collapsed="false"/>
    <row r="33244" customFormat="false" ht="15" hidden="false" customHeight="true" outlineLevel="0" collapsed="false"/>
    <row r="33245" customFormat="false" ht="15" hidden="false" customHeight="true" outlineLevel="0" collapsed="false"/>
    <row r="33246" customFormat="false" ht="15" hidden="false" customHeight="true" outlineLevel="0" collapsed="false"/>
    <row r="33247" customFormat="false" ht="15" hidden="false" customHeight="true" outlineLevel="0" collapsed="false"/>
    <row r="33248" customFormat="false" ht="15" hidden="false" customHeight="true" outlineLevel="0" collapsed="false"/>
    <row r="33249" customFormat="false" ht="15" hidden="false" customHeight="true" outlineLevel="0" collapsed="false"/>
    <row r="33250" customFormat="false" ht="15" hidden="false" customHeight="true" outlineLevel="0" collapsed="false"/>
    <row r="33251" customFormat="false" ht="15" hidden="false" customHeight="true" outlineLevel="0" collapsed="false"/>
    <row r="33252" customFormat="false" ht="15" hidden="false" customHeight="true" outlineLevel="0" collapsed="false"/>
    <row r="33253" customFormat="false" ht="15" hidden="false" customHeight="true" outlineLevel="0" collapsed="false"/>
    <row r="33254" customFormat="false" ht="15" hidden="false" customHeight="true" outlineLevel="0" collapsed="false"/>
    <row r="33255" customFormat="false" ht="15" hidden="false" customHeight="true" outlineLevel="0" collapsed="false"/>
    <row r="33256" customFormat="false" ht="15" hidden="false" customHeight="true" outlineLevel="0" collapsed="false"/>
    <row r="33257" customFormat="false" ht="15" hidden="false" customHeight="true" outlineLevel="0" collapsed="false"/>
    <row r="33258" customFormat="false" ht="15" hidden="false" customHeight="true" outlineLevel="0" collapsed="false"/>
    <row r="33259" customFormat="false" ht="15" hidden="false" customHeight="true" outlineLevel="0" collapsed="false"/>
    <row r="33260" customFormat="false" ht="15" hidden="false" customHeight="true" outlineLevel="0" collapsed="false"/>
    <row r="33261" customFormat="false" ht="15" hidden="false" customHeight="true" outlineLevel="0" collapsed="false"/>
    <row r="33262" customFormat="false" ht="15" hidden="false" customHeight="true" outlineLevel="0" collapsed="false"/>
    <row r="33263" customFormat="false" ht="15" hidden="false" customHeight="true" outlineLevel="0" collapsed="false"/>
    <row r="33264" customFormat="false" ht="15" hidden="false" customHeight="true" outlineLevel="0" collapsed="false"/>
    <row r="33265" customFormat="false" ht="15" hidden="false" customHeight="true" outlineLevel="0" collapsed="false"/>
    <row r="33266" customFormat="false" ht="15" hidden="false" customHeight="true" outlineLevel="0" collapsed="false"/>
    <row r="33267" customFormat="false" ht="15" hidden="false" customHeight="true" outlineLevel="0" collapsed="false"/>
    <row r="33268" customFormat="false" ht="15" hidden="false" customHeight="true" outlineLevel="0" collapsed="false"/>
    <row r="33269" customFormat="false" ht="15" hidden="false" customHeight="true" outlineLevel="0" collapsed="false"/>
    <row r="33270" customFormat="false" ht="15" hidden="false" customHeight="true" outlineLevel="0" collapsed="false"/>
    <row r="33271" customFormat="false" ht="15" hidden="false" customHeight="true" outlineLevel="0" collapsed="false"/>
    <row r="33272" customFormat="false" ht="15" hidden="false" customHeight="true" outlineLevel="0" collapsed="false"/>
    <row r="33273" customFormat="false" ht="15" hidden="false" customHeight="true" outlineLevel="0" collapsed="false"/>
    <row r="33274" customFormat="false" ht="15" hidden="false" customHeight="true" outlineLevel="0" collapsed="false"/>
    <row r="33275" customFormat="false" ht="15" hidden="false" customHeight="true" outlineLevel="0" collapsed="false"/>
    <row r="33276" customFormat="false" ht="15" hidden="false" customHeight="true" outlineLevel="0" collapsed="false"/>
    <row r="33277" customFormat="false" ht="15" hidden="false" customHeight="true" outlineLevel="0" collapsed="false"/>
    <row r="33278" customFormat="false" ht="15" hidden="false" customHeight="true" outlineLevel="0" collapsed="false"/>
    <row r="33279" customFormat="false" ht="15" hidden="false" customHeight="true" outlineLevel="0" collapsed="false"/>
    <row r="33280" customFormat="false" ht="15" hidden="false" customHeight="true" outlineLevel="0" collapsed="false"/>
    <row r="33281" customFormat="false" ht="15" hidden="false" customHeight="true" outlineLevel="0" collapsed="false"/>
    <row r="33282" customFormat="false" ht="15" hidden="false" customHeight="true" outlineLevel="0" collapsed="false"/>
    <row r="33283" customFormat="false" ht="15" hidden="false" customHeight="true" outlineLevel="0" collapsed="false"/>
    <row r="33284" customFormat="false" ht="15" hidden="false" customHeight="true" outlineLevel="0" collapsed="false"/>
    <row r="33285" customFormat="false" ht="15" hidden="false" customHeight="true" outlineLevel="0" collapsed="false"/>
    <row r="33286" customFormat="false" ht="15" hidden="false" customHeight="true" outlineLevel="0" collapsed="false"/>
    <row r="33287" customFormat="false" ht="15" hidden="false" customHeight="true" outlineLevel="0" collapsed="false"/>
    <row r="33288" customFormat="false" ht="15" hidden="false" customHeight="true" outlineLevel="0" collapsed="false"/>
    <row r="33289" customFormat="false" ht="15" hidden="false" customHeight="true" outlineLevel="0" collapsed="false"/>
    <row r="33290" customFormat="false" ht="15" hidden="false" customHeight="true" outlineLevel="0" collapsed="false"/>
    <row r="33291" customFormat="false" ht="15" hidden="false" customHeight="true" outlineLevel="0" collapsed="false"/>
    <row r="33292" customFormat="false" ht="15" hidden="false" customHeight="true" outlineLevel="0" collapsed="false"/>
    <row r="33293" customFormat="false" ht="15" hidden="false" customHeight="true" outlineLevel="0" collapsed="false"/>
    <row r="33294" customFormat="false" ht="15" hidden="false" customHeight="true" outlineLevel="0" collapsed="false"/>
    <row r="33295" customFormat="false" ht="15" hidden="false" customHeight="true" outlineLevel="0" collapsed="false"/>
    <row r="33296" customFormat="false" ht="15" hidden="false" customHeight="true" outlineLevel="0" collapsed="false"/>
    <row r="33297" customFormat="false" ht="15" hidden="false" customHeight="true" outlineLevel="0" collapsed="false"/>
    <row r="33298" customFormat="false" ht="15" hidden="false" customHeight="true" outlineLevel="0" collapsed="false"/>
    <row r="33299" customFormat="false" ht="15" hidden="false" customHeight="true" outlineLevel="0" collapsed="false"/>
    <row r="33300" customFormat="false" ht="15" hidden="false" customHeight="true" outlineLevel="0" collapsed="false"/>
    <row r="33301" customFormat="false" ht="15" hidden="false" customHeight="true" outlineLevel="0" collapsed="false"/>
    <row r="33302" customFormat="false" ht="15" hidden="false" customHeight="true" outlineLevel="0" collapsed="false"/>
    <row r="33303" customFormat="false" ht="15" hidden="false" customHeight="true" outlineLevel="0" collapsed="false"/>
    <row r="33304" customFormat="false" ht="15" hidden="false" customHeight="true" outlineLevel="0" collapsed="false"/>
    <row r="33305" customFormat="false" ht="15" hidden="false" customHeight="true" outlineLevel="0" collapsed="false"/>
    <row r="33306" customFormat="false" ht="15" hidden="false" customHeight="true" outlineLevel="0" collapsed="false"/>
    <row r="33307" customFormat="false" ht="15" hidden="false" customHeight="true" outlineLevel="0" collapsed="false"/>
    <row r="33308" customFormat="false" ht="15" hidden="false" customHeight="true" outlineLevel="0" collapsed="false"/>
    <row r="33309" customFormat="false" ht="15" hidden="false" customHeight="true" outlineLevel="0" collapsed="false"/>
    <row r="33310" customFormat="false" ht="15" hidden="false" customHeight="true" outlineLevel="0" collapsed="false"/>
    <row r="33311" customFormat="false" ht="15" hidden="false" customHeight="true" outlineLevel="0" collapsed="false"/>
    <row r="33312" customFormat="false" ht="15" hidden="false" customHeight="true" outlineLevel="0" collapsed="false"/>
    <row r="33313" customFormat="false" ht="15" hidden="false" customHeight="true" outlineLevel="0" collapsed="false"/>
    <row r="33314" customFormat="false" ht="15" hidden="false" customHeight="true" outlineLevel="0" collapsed="false"/>
    <row r="33315" customFormat="false" ht="15" hidden="false" customHeight="true" outlineLevel="0" collapsed="false"/>
    <row r="33316" customFormat="false" ht="15" hidden="false" customHeight="true" outlineLevel="0" collapsed="false"/>
    <row r="33317" customFormat="false" ht="15" hidden="false" customHeight="true" outlineLevel="0" collapsed="false"/>
    <row r="33318" customFormat="false" ht="15" hidden="false" customHeight="true" outlineLevel="0" collapsed="false"/>
    <row r="33319" customFormat="false" ht="15" hidden="false" customHeight="true" outlineLevel="0" collapsed="false"/>
    <row r="33320" customFormat="false" ht="15" hidden="false" customHeight="true" outlineLevel="0" collapsed="false"/>
    <row r="33321" customFormat="false" ht="15" hidden="false" customHeight="true" outlineLevel="0" collapsed="false"/>
    <row r="33322" customFormat="false" ht="15" hidden="false" customHeight="true" outlineLevel="0" collapsed="false"/>
    <row r="33323" customFormat="false" ht="15" hidden="false" customHeight="true" outlineLevel="0" collapsed="false"/>
    <row r="33324" customFormat="false" ht="15" hidden="false" customHeight="true" outlineLevel="0" collapsed="false"/>
    <row r="33325" customFormat="false" ht="15" hidden="false" customHeight="true" outlineLevel="0" collapsed="false"/>
    <row r="33326" customFormat="false" ht="15" hidden="false" customHeight="true" outlineLevel="0" collapsed="false"/>
    <row r="33327" customFormat="false" ht="15" hidden="false" customHeight="true" outlineLevel="0" collapsed="false"/>
    <row r="33328" customFormat="false" ht="15" hidden="false" customHeight="true" outlineLevel="0" collapsed="false"/>
    <row r="33329" customFormat="false" ht="15" hidden="false" customHeight="true" outlineLevel="0" collapsed="false"/>
    <row r="33330" customFormat="false" ht="15" hidden="false" customHeight="true" outlineLevel="0" collapsed="false"/>
    <row r="33331" customFormat="false" ht="15" hidden="false" customHeight="true" outlineLevel="0" collapsed="false"/>
    <row r="33332" customFormat="false" ht="15" hidden="false" customHeight="true" outlineLevel="0" collapsed="false"/>
    <row r="33333" customFormat="false" ht="15" hidden="false" customHeight="true" outlineLevel="0" collapsed="false"/>
    <row r="33334" customFormat="false" ht="15" hidden="false" customHeight="true" outlineLevel="0" collapsed="false"/>
    <row r="33335" customFormat="false" ht="15" hidden="false" customHeight="true" outlineLevel="0" collapsed="false"/>
    <row r="33336" customFormat="false" ht="15" hidden="false" customHeight="true" outlineLevel="0" collapsed="false"/>
    <row r="33337" customFormat="false" ht="15" hidden="false" customHeight="true" outlineLevel="0" collapsed="false"/>
    <row r="33338" customFormat="false" ht="15" hidden="false" customHeight="true" outlineLevel="0" collapsed="false"/>
    <row r="33339" customFormat="false" ht="15" hidden="false" customHeight="true" outlineLevel="0" collapsed="false"/>
    <row r="33340" customFormat="false" ht="15" hidden="false" customHeight="true" outlineLevel="0" collapsed="false"/>
    <row r="33341" customFormat="false" ht="15" hidden="false" customHeight="true" outlineLevel="0" collapsed="false"/>
    <row r="33342" customFormat="false" ht="15" hidden="false" customHeight="true" outlineLevel="0" collapsed="false"/>
    <row r="33343" customFormat="false" ht="15" hidden="false" customHeight="true" outlineLevel="0" collapsed="false"/>
    <row r="33344" customFormat="false" ht="15" hidden="false" customHeight="true" outlineLevel="0" collapsed="false"/>
    <row r="33345" customFormat="false" ht="15" hidden="false" customHeight="true" outlineLevel="0" collapsed="false"/>
    <row r="33346" customFormat="false" ht="15" hidden="false" customHeight="true" outlineLevel="0" collapsed="false"/>
    <row r="33347" customFormat="false" ht="15" hidden="false" customHeight="true" outlineLevel="0" collapsed="false"/>
    <row r="33348" customFormat="false" ht="15" hidden="false" customHeight="true" outlineLevel="0" collapsed="false"/>
    <row r="33349" customFormat="false" ht="15" hidden="false" customHeight="true" outlineLevel="0" collapsed="false"/>
    <row r="33350" customFormat="false" ht="15" hidden="false" customHeight="true" outlineLevel="0" collapsed="false"/>
    <row r="33351" customFormat="false" ht="15" hidden="false" customHeight="true" outlineLevel="0" collapsed="false"/>
    <row r="33352" customFormat="false" ht="15" hidden="false" customHeight="true" outlineLevel="0" collapsed="false"/>
    <row r="33353" customFormat="false" ht="15" hidden="false" customHeight="true" outlineLevel="0" collapsed="false"/>
    <row r="33354" customFormat="false" ht="15" hidden="false" customHeight="true" outlineLevel="0" collapsed="false"/>
    <row r="33355" customFormat="false" ht="15" hidden="false" customHeight="true" outlineLevel="0" collapsed="false"/>
    <row r="33356" customFormat="false" ht="15" hidden="false" customHeight="true" outlineLevel="0" collapsed="false"/>
    <row r="33357" customFormat="false" ht="15" hidden="false" customHeight="true" outlineLevel="0" collapsed="false"/>
    <row r="33358" customFormat="false" ht="15" hidden="false" customHeight="true" outlineLevel="0" collapsed="false"/>
    <row r="33359" customFormat="false" ht="15" hidden="false" customHeight="true" outlineLevel="0" collapsed="false"/>
    <row r="33360" customFormat="false" ht="15" hidden="false" customHeight="true" outlineLevel="0" collapsed="false"/>
    <row r="33361" customFormat="false" ht="15" hidden="false" customHeight="true" outlineLevel="0" collapsed="false"/>
    <row r="33362" customFormat="false" ht="15" hidden="false" customHeight="true" outlineLevel="0" collapsed="false"/>
    <row r="33363" customFormat="false" ht="15" hidden="false" customHeight="true" outlineLevel="0" collapsed="false"/>
    <row r="33364" customFormat="false" ht="15" hidden="false" customHeight="true" outlineLevel="0" collapsed="false"/>
    <row r="33365" customFormat="false" ht="15" hidden="false" customHeight="true" outlineLevel="0" collapsed="false"/>
    <row r="33366" customFormat="false" ht="15" hidden="false" customHeight="true" outlineLevel="0" collapsed="false"/>
    <row r="33367" customFormat="false" ht="15" hidden="false" customHeight="true" outlineLevel="0" collapsed="false"/>
    <row r="33368" customFormat="false" ht="15" hidden="false" customHeight="true" outlineLevel="0" collapsed="false"/>
    <row r="33369" customFormat="false" ht="15" hidden="false" customHeight="true" outlineLevel="0" collapsed="false"/>
    <row r="33370" customFormat="false" ht="15" hidden="false" customHeight="true" outlineLevel="0" collapsed="false"/>
    <row r="33371" customFormat="false" ht="15" hidden="false" customHeight="true" outlineLevel="0" collapsed="false"/>
    <row r="33372" customFormat="false" ht="15" hidden="false" customHeight="true" outlineLevel="0" collapsed="false"/>
    <row r="33373" customFormat="false" ht="15" hidden="false" customHeight="true" outlineLevel="0" collapsed="false"/>
    <row r="33374" customFormat="false" ht="15" hidden="false" customHeight="true" outlineLevel="0" collapsed="false"/>
    <row r="33375" customFormat="false" ht="15" hidden="false" customHeight="true" outlineLevel="0" collapsed="false"/>
    <row r="33376" customFormat="false" ht="15" hidden="false" customHeight="true" outlineLevel="0" collapsed="false"/>
    <row r="33377" customFormat="false" ht="15" hidden="false" customHeight="true" outlineLevel="0" collapsed="false"/>
    <row r="33378" customFormat="false" ht="15" hidden="false" customHeight="true" outlineLevel="0" collapsed="false"/>
    <row r="33379" customFormat="false" ht="15" hidden="false" customHeight="true" outlineLevel="0" collapsed="false"/>
    <row r="33380" customFormat="false" ht="15" hidden="false" customHeight="true" outlineLevel="0" collapsed="false"/>
    <row r="33381" customFormat="false" ht="15" hidden="false" customHeight="true" outlineLevel="0" collapsed="false"/>
    <row r="33382" customFormat="false" ht="15" hidden="false" customHeight="true" outlineLevel="0" collapsed="false"/>
    <row r="33383" customFormat="false" ht="15" hidden="false" customHeight="true" outlineLevel="0" collapsed="false"/>
    <row r="33384" customFormat="false" ht="15" hidden="false" customHeight="true" outlineLevel="0" collapsed="false"/>
    <row r="33385" customFormat="false" ht="15" hidden="false" customHeight="true" outlineLevel="0" collapsed="false"/>
    <row r="33386" customFormat="false" ht="15" hidden="false" customHeight="true" outlineLevel="0" collapsed="false"/>
    <row r="33387" customFormat="false" ht="15" hidden="false" customHeight="true" outlineLevel="0" collapsed="false"/>
    <row r="33388" customFormat="false" ht="15" hidden="false" customHeight="true" outlineLevel="0" collapsed="false"/>
    <row r="33389" customFormat="false" ht="15" hidden="false" customHeight="true" outlineLevel="0" collapsed="false"/>
    <row r="33390" customFormat="false" ht="15" hidden="false" customHeight="true" outlineLevel="0" collapsed="false"/>
    <row r="33391" customFormat="false" ht="15" hidden="false" customHeight="true" outlineLevel="0" collapsed="false"/>
    <row r="33392" customFormat="false" ht="15" hidden="false" customHeight="true" outlineLevel="0" collapsed="false"/>
    <row r="33393" customFormat="false" ht="15" hidden="false" customHeight="true" outlineLevel="0" collapsed="false"/>
    <row r="33394" customFormat="false" ht="15" hidden="false" customHeight="true" outlineLevel="0" collapsed="false"/>
    <row r="33395" customFormat="false" ht="15" hidden="false" customHeight="true" outlineLevel="0" collapsed="false"/>
    <row r="33396" customFormat="false" ht="15" hidden="false" customHeight="true" outlineLevel="0" collapsed="false"/>
    <row r="33397" customFormat="false" ht="15" hidden="false" customHeight="true" outlineLevel="0" collapsed="false"/>
    <row r="33398" customFormat="false" ht="15" hidden="false" customHeight="true" outlineLevel="0" collapsed="false"/>
    <row r="33399" customFormat="false" ht="15" hidden="false" customHeight="true" outlineLevel="0" collapsed="false"/>
    <row r="33400" customFormat="false" ht="15" hidden="false" customHeight="true" outlineLevel="0" collapsed="false"/>
    <row r="33401" customFormat="false" ht="15" hidden="false" customHeight="true" outlineLevel="0" collapsed="false"/>
    <row r="33402" customFormat="false" ht="15" hidden="false" customHeight="true" outlineLevel="0" collapsed="false"/>
    <row r="33403" customFormat="false" ht="15" hidden="false" customHeight="true" outlineLevel="0" collapsed="false"/>
    <row r="33404" customFormat="false" ht="15" hidden="false" customHeight="true" outlineLevel="0" collapsed="false"/>
    <row r="33405" customFormat="false" ht="15" hidden="false" customHeight="true" outlineLevel="0" collapsed="false"/>
    <row r="33406" customFormat="false" ht="15" hidden="false" customHeight="true" outlineLevel="0" collapsed="false"/>
    <row r="33407" customFormat="false" ht="15" hidden="false" customHeight="true" outlineLevel="0" collapsed="false"/>
    <row r="33408" customFormat="false" ht="15" hidden="false" customHeight="true" outlineLevel="0" collapsed="false"/>
    <row r="33409" customFormat="false" ht="15" hidden="false" customHeight="true" outlineLevel="0" collapsed="false"/>
    <row r="33410" customFormat="false" ht="15" hidden="false" customHeight="true" outlineLevel="0" collapsed="false"/>
    <row r="33411" customFormat="false" ht="15" hidden="false" customHeight="true" outlineLevel="0" collapsed="false"/>
    <row r="33412" customFormat="false" ht="15" hidden="false" customHeight="true" outlineLevel="0" collapsed="false"/>
    <row r="33413" customFormat="false" ht="15" hidden="false" customHeight="true" outlineLevel="0" collapsed="false"/>
    <row r="33414" customFormat="false" ht="15" hidden="false" customHeight="true" outlineLevel="0" collapsed="false"/>
    <row r="33415" customFormat="false" ht="15" hidden="false" customHeight="true" outlineLevel="0" collapsed="false"/>
    <row r="33416" customFormat="false" ht="15" hidden="false" customHeight="true" outlineLevel="0" collapsed="false"/>
    <row r="33417" customFormat="false" ht="15" hidden="false" customHeight="true" outlineLevel="0" collapsed="false"/>
    <row r="33418" customFormat="false" ht="15" hidden="false" customHeight="true" outlineLevel="0" collapsed="false"/>
    <row r="33419" customFormat="false" ht="15" hidden="false" customHeight="true" outlineLevel="0" collapsed="false"/>
    <row r="33420" customFormat="false" ht="15" hidden="false" customHeight="true" outlineLevel="0" collapsed="false"/>
    <row r="33421" customFormat="false" ht="15" hidden="false" customHeight="true" outlineLevel="0" collapsed="false"/>
    <row r="33422" customFormat="false" ht="15" hidden="false" customHeight="true" outlineLevel="0" collapsed="false"/>
    <row r="33423" customFormat="false" ht="15" hidden="false" customHeight="true" outlineLevel="0" collapsed="false"/>
    <row r="33424" customFormat="false" ht="15" hidden="false" customHeight="true" outlineLevel="0" collapsed="false"/>
    <row r="33425" customFormat="false" ht="15" hidden="false" customHeight="true" outlineLevel="0" collapsed="false"/>
    <row r="33426" customFormat="false" ht="15" hidden="false" customHeight="true" outlineLevel="0" collapsed="false"/>
    <row r="33427" customFormat="false" ht="15" hidden="false" customHeight="true" outlineLevel="0" collapsed="false"/>
    <row r="33428" customFormat="false" ht="15" hidden="false" customHeight="true" outlineLevel="0" collapsed="false"/>
    <row r="33429" customFormat="false" ht="15" hidden="false" customHeight="true" outlineLevel="0" collapsed="false"/>
    <row r="33430" customFormat="false" ht="15" hidden="false" customHeight="true" outlineLevel="0" collapsed="false"/>
    <row r="33431" customFormat="false" ht="15" hidden="false" customHeight="true" outlineLevel="0" collapsed="false"/>
    <row r="33432" customFormat="false" ht="15" hidden="false" customHeight="true" outlineLevel="0" collapsed="false"/>
    <row r="33433" customFormat="false" ht="15" hidden="false" customHeight="true" outlineLevel="0" collapsed="false"/>
    <row r="33434" customFormat="false" ht="15" hidden="false" customHeight="true" outlineLevel="0" collapsed="false"/>
    <row r="33435" customFormat="false" ht="15" hidden="false" customHeight="true" outlineLevel="0" collapsed="false"/>
    <row r="33436" customFormat="false" ht="15" hidden="false" customHeight="true" outlineLevel="0" collapsed="false"/>
    <row r="33437" customFormat="false" ht="15" hidden="false" customHeight="true" outlineLevel="0" collapsed="false"/>
    <row r="33438" customFormat="false" ht="15" hidden="false" customHeight="true" outlineLevel="0" collapsed="false"/>
    <row r="33439" customFormat="false" ht="15" hidden="false" customHeight="true" outlineLevel="0" collapsed="false"/>
    <row r="33440" customFormat="false" ht="15" hidden="false" customHeight="true" outlineLevel="0" collapsed="false"/>
    <row r="33441" customFormat="false" ht="15" hidden="false" customHeight="true" outlineLevel="0" collapsed="false"/>
    <row r="33442" customFormat="false" ht="15" hidden="false" customHeight="true" outlineLevel="0" collapsed="false"/>
    <row r="33443" customFormat="false" ht="15" hidden="false" customHeight="true" outlineLevel="0" collapsed="false"/>
    <row r="33444" customFormat="false" ht="15" hidden="false" customHeight="true" outlineLevel="0" collapsed="false"/>
    <row r="33445" customFormat="false" ht="15" hidden="false" customHeight="true" outlineLevel="0" collapsed="false"/>
    <row r="33446" customFormat="false" ht="15" hidden="false" customHeight="true" outlineLevel="0" collapsed="false"/>
    <row r="33447" customFormat="false" ht="15" hidden="false" customHeight="true" outlineLevel="0" collapsed="false"/>
    <row r="33448" customFormat="false" ht="15" hidden="false" customHeight="true" outlineLevel="0" collapsed="false"/>
    <row r="33449" customFormat="false" ht="15" hidden="false" customHeight="true" outlineLevel="0" collapsed="false"/>
    <row r="33450" customFormat="false" ht="15" hidden="false" customHeight="true" outlineLevel="0" collapsed="false"/>
    <row r="33451" customFormat="false" ht="15" hidden="false" customHeight="true" outlineLevel="0" collapsed="false"/>
    <row r="33452" customFormat="false" ht="15" hidden="false" customHeight="true" outlineLevel="0" collapsed="false"/>
    <row r="33453" customFormat="false" ht="15" hidden="false" customHeight="true" outlineLevel="0" collapsed="false"/>
    <row r="33454" customFormat="false" ht="15" hidden="false" customHeight="true" outlineLevel="0" collapsed="false"/>
    <row r="33455" customFormat="false" ht="15" hidden="false" customHeight="true" outlineLevel="0" collapsed="false"/>
    <row r="33456" customFormat="false" ht="15" hidden="false" customHeight="true" outlineLevel="0" collapsed="false"/>
    <row r="33457" customFormat="false" ht="15" hidden="false" customHeight="true" outlineLevel="0" collapsed="false"/>
    <row r="33458" customFormat="false" ht="15" hidden="false" customHeight="true" outlineLevel="0" collapsed="false"/>
    <row r="33459" customFormat="false" ht="15" hidden="false" customHeight="true" outlineLevel="0" collapsed="false"/>
    <row r="33460" customFormat="false" ht="15" hidden="false" customHeight="true" outlineLevel="0" collapsed="false"/>
    <row r="33461" customFormat="false" ht="15" hidden="false" customHeight="true" outlineLevel="0" collapsed="false"/>
    <row r="33462" customFormat="false" ht="15" hidden="false" customHeight="true" outlineLevel="0" collapsed="false"/>
    <row r="33463" customFormat="false" ht="15" hidden="false" customHeight="true" outlineLevel="0" collapsed="false"/>
    <row r="33464" customFormat="false" ht="15" hidden="false" customHeight="true" outlineLevel="0" collapsed="false"/>
    <row r="33465" customFormat="false" ht="15" hidden="false" customHeight="true" outlineLevel="0" collapsed="false"/>
    <row r="33466" customFormat="false" ht="15" hidden="false" customHeight="true" outlineLevel="0" collapsed="false"/>
    <row r="33467" customFormat="false" ht="15" hidden="false" customHeight="true" outlineLevel="0" collapsed="false"/>
    <row r="33468" customFormat="false" ht="15" hidden="false" customHeight="true" outlineLevel="0" collapsed="false"/>
    <row r="33469" customFormat="false" ht="15" hidden="false" customHeight="true" outlineLevel="0" collapsed="false"/>
    <row r="33470" customFormat="false" ht="15" hidden="false" customHeight="true" outlineLevel="0" collapsed="false"/>
    <row r="33471" customFormat="false" ht="15" hidden="false" customHeight="true" outlineLevel="0" collapsed="false"/>
    <row r="33472" customFormat="false" ht="15" hidden="false" customHeight="true" outlineLevel="0" collapsed="false"/>
    <row r="33473" customFormat="false" ht="15" hidden="false" customHeight="true" outlineLevel="0" collapsed="false"/>
    <row r="33474" customFormat="false" ht="15" hidden="false" customHeight="true" outlineLevel="0" collapsed="false"/>
    <row r="33475" customFormat="false" ht="15" hidden="false" customHeight="true" outlineLevel="0" collapsed="false"/>
    <row r="33476" customFormat="false" ht="15" hidden="false" customHeight="true" outlineLevel="0" collapsed="false"/>
    <row r="33477" customFormat="false" ht="15" hidden="false" customHeight="true" outlineLevel="0" collapsed="false"/>
    <row r="33478" customFormat="false" ht="15" hidden="false" customHeight="true" outlineLevel="0" collapsed="false"/>
    <row r="33479" customFormat="false" ht="15" hidden="false" customHeight="true" outlineLevel="0" collapsed="false"/>
    <row r="33480" customFormat="false" ht="15" hidden="false" customHeight="true" outlineLevel="0" collapsed="false"/>
    <row r="33481" customFormat="false" ht="15" hidden="false" customHeight="true" outlineLevel="0" collapsed="false"/>
    <row r="33482" customFormat="false" ht="15" hidden="false" customHeight="true" outlineLevel="0" collapsed="false"/>
    <row r="33483" customFormat="false" ht="15" hidden="false" customHeight="true" outlineLevel="0" collapsed="false"/>
    <row r="33484" customFormat="false" ht="15" hidden="false" customHeight="true" outlineLevel="0" collapsed="false"/>
    <row r="33485" customFormat="false" ht="15" hidden="false" customHeight="true" outlineLevel="0" collapsed="false"/>
    <row r="33486" customFormat="false" ht="15" hidden="false" customHeight="true" outlineLevel="0" collapsed="false"/>
    <row r="33487" customFormat="false" ht="15" hidden="false" customHeight="true" outlineLevel="0" collapsed="false"/>
    <row r="33488" customFormat="false" ht="15" hidden="false" customHeight="true" outlineLevel="0" collapsed="false"/>
    <row r="33489" customFormat="false" ht="15" hidden="false" customHeight="true" outlineLevel="0" collapsed="false"/>
    <row r="33490" customFormat="false" ht="15" hidden="false" customHeight="true" outlineLevel="0" collapsed="false"/>
    <row r="33491" customFormat="false" ht="15" hidden="false" customHeight="true" outlineLevel="0" collapsed="false"/>
    <row r="33492" customFormat="false" ht="15" hidden="false" customHeight="true" outlineLevel="0" collapsed="false"/>
    <row r="33493" customFormat="false" ht="15" hidden="false" customHeight="true" outlineLevel="0" collapsed="false"/>
    <row r="33494" customFormat="false" ht="15" hidden="false" customHeight="true" outlineLevel="0" collapsed="false"/>
    <row r="33495" customFormat="false" ht="15" hidden="false" customHeight="true" outlineLevel="0" collapsed="false"/>
    <row r="33496" customFormat="false" ht="15" hidden="false" customHeight="true" outlineLevel="0" collapsed="false"/>
    <row r="33497" customFormat="false" ht="15" hidden="false" customHeight="true" outlineLevel="0" collapsed="false"/>
    <row r="33498" customFormat="false" ht="15" hidden="false" customHeight="true" outlineLevel="0" collapsed="false"/>
    <row r="33499" customFormat="false" ht="15" hidden="false" customHeight="true" outlineLevel="0" collapsed="false"/>
    <row r="33500" customFormat="false" ht="15" hidden="false" customHeight="true" outlineLevel="0" collapsed="false"/>
    <row r="33501" customFormat="false" ht="15" hidden="false" customHeight="true" outlineLevel="0" collapsed="false"/>
    <row r="33502" customFormat="false" ht="15" hidden="false" customHeight="true" outlineLevel="0" collapsed="false"/>
    <row r="33503" customFormat="false" ht="15" hidden="false" customHeight="true" outlineLevel="0" collapsed="false"/>
    <row r="33504" customFormat="false" ht="15" hidden="false" customHeight="true" outlineLevel="0" collapsed="false"/>
    <row r="33505" customFormat="false" ht="15" hidden="false" customHeight="true" outlineLevel="0" collapsed="false"/>
    <row r="33506" customFormat="false" ht="15" hidden="false" customHeight="true" outlineLevel="0" collapsed="false"/>
    <row r="33507" customFormat="false" ht="15" hidden="false" customHeight="true" outlineLevel="0" collapsed="false"/>
    <row r="33508" customFormat="false" ht="15" hidden="false" customHeight="true" outlineLevel="0" collapsed="false"/>
    <row r="33509" customFormat="false" ht="15" hidden="false" customHeight="true" outlineLevel="0" collapsed="false"/>
    <row r="33510" customFormat="false" ht="15" hidden="false" customHeight="true" outlineLevel="0" collapsed="false"/>
    <row r="33511" customFormat="false" ht="15" hidden="false" customHeight="true" outlineLevel="0" collapsed="false"/>
    <row r="33512" customFormat="false" ht="15" hidden="false" customHeight="true" outlineLevel="0" collapsed="false"/>
    <row r="33513" customFormat="false" ht="15" hidden="false" customHeight="true" outlineLevel="0" collapsed="false"/>
    <row r="33514" customFormat="false" ht="15" hidden="false" customHeight="true" outlineLevel="0" collapsed="false"/>
    <row r="33515" customFormat="false" ht="15" hidden="false" customHeight="true" outlineLevel="0" collapsed="false"/>
    <row r="33516" customFormat="false" ht="15" hidden="false" customHeight="true" outlineLevel="0" collapsed="false"/>
    <row r="33517" customFormat="false" ht="15" hidden="false" customHeight="true" outlineLevel="0" collapsed="false"/>
    <row r="33518" customFormat="false" ht="15" hidden="false" customHeight="true" outlineLevel="0" collapsed="false"/>
    <row r="33519" customFormat="false" ht="15" hidden="false" customHeight="true" outlineLevel="0" collapsed="false"/>
    <row r="33520" customFormat="false" ht="15" hidden="false" customHeight="true" outlineLevel="0" collapsed="false"/>
    <row r="33521" customFormat="false" ht="15" hidden="false" customHeight="true" outlineLevel="0" collapsed="false"/>
    <row r="33522" customFormat="false" ht="15" hidden="false" customHeight="true" outlineLevel="0" collapsed="false"/>
    <row r="33523" customFormat="false" ht="15" hidden="false" customHeight="true" outlineLevel="0" collapsed="false"/>
    <row r="33524" customFormat="false" ht="15" hidden="false" customHeight="true" outlineLevel="0" collapsed="false"/>
    <row r="33525" customFormat="false" ht="15" hidden="false" customHeight="true" outlineLevel="0" collapsed="false"/>
    <row r="33526" customFormat="false" ht="15" hidden="false" customHeight="true" outlineLevel="0" collapsed="false"/>
    <row r="33527" customFormat="false" ht="15" hidden="false" customHeight="true" outlineLevel="0" collapsed="false"/>
    <row r="33528" customFormat="false" ht="15" hidden="false" customHeight="true" outlineLevel="0" collapsed="false"/>
    <row r="33529" customFormat="false" ht="15" hidden="false" customHeight="true" outlineLevel="0" collapsed="false"/>
    <row r="33530" customFormat="false" ht="15" hidden="false" customHeight="true" outlineLevel="0" collapsed="false"/>
    <row r="33531" customFormat="false" ht="15" hidden="false" customHeight="true" outlineLevel="0" collapsed="false"/>
    <row r="33532" customFormat="false" ht="15" hidden="false" customHeight="true" outlineLevel="0" collapsed="false"/>
    <row r="33533" customFormat="false" ht="15" hidden="false" customHeight="true" outlineLevel="0" collapsed="false"/>
    <row r="33534" customFormat="false" ht="15" hidden="false" customHeight="true" outlineLevel="0" collapsed="false"/>
    <row r="33535" customFormat="false" ht="15" hidden="false" customHeight="true" outlineLevel="0" collapsed="false"/>
    <row r="33536" customFormat="false" ht="15" hidden="false" customHeight="true" outlineLevel="0" collapsed="false"/>
    <row r="33537" customFormat="false" ht="15" hidden="false" customHeight="true" outlineLevel="0" collapsed="false"/>
    <row r="33538" customFormat="false" ht="15" hidden="false" customHeight="true" outlineLevel="0" collapsed="false"/>
    <row r="33539" customFormat="false" ht="15" hidden="false" customHeight="true" outlineLevel="0" collapsed="false"/>
    <row r="33540" customFormat="false" ht="15" hidden="false" customHeight="true" outlineLevel="0" collapsed="false"/>
    <row r="33541" customFormat="false" ht="15" hidden="false" customHeight="true" outlineLevel="0" collapsed="false"/>
    <row r="33542" customFormat="false" ht="15" hidden="false" customHeight="true" outlineLevel="0" collapsed="false"/>
    <row r="33543" customFormat="false" ht="15" hidden="false" customHeight="true" outlineLevel="0" collapsed="false"/>
    <row r="33544" customFormat="false" ht="15" hidden="false" customHeight="true" outlineLevel="0" collapsed="false"/>
    <row r="33545" customFormat="false" ht="15" hidden="false" customHeight="true" outlineLevel="0" collapsed="false"/>
    <row r="33546" customFormat="false" ht="15" hidden="false" customHeight="true" outlineLevel="0" collapsed="false"/>
    <row r="33547" customFormat="false" ht="15" hidden="false" customHeight="true" outlineLevel="0" collapsed="false"/>
    <row r="33548" customFormat="false" ht="15" hidden="false" customHeight="true" outlineLevel="0" collapsed="false"/>
    <row r="33549" customFormat="false" ht="15" hidden="false" customHeight="true" outlineLevel="0" collapsed="false"/>
    <row r="33550" customFormat="false" ht="15" hidden="false" customHeight="true" outlineLevel="0" collapsed="false"/>
    <row r="33551" customFormat="false" ht="15" hidden="false" customHeight="true" outlineLevel="0" collapsed="false"/>
    <row r="33552" customFormat="false" ht="15" hidden="false" customHeight="true" outlineLevel="0" collapsed="false"/>
    <row r="33553" customFormat="false" ht="15" hidden="false" customHeight="true" outlineLevel="0" collapsed="false"/>
    <row r="33554" customFormat="false" ht="15" hidden="false" customHeight="true" outlineLevel="0" collapsed="false"/>
    <row r="33555" customFormat="false" ht="15" hidden="false" customHeight="true" outlineLevel="0" collapsed="false"/>
    <row r="33556" customFormat="false" ht="15" hidden="false" customHeight="true" outlineLevel="0" collapsed="false"/>
    <row r="33557" customFormat="false" ht="15" hidden="false" customHeight="true" outlineLevel="0" collapsed="false"/>
    <row r="33558" customFormat="false" ht="15" hidden="false" customHeight="true" outlineLevel="0" collapsed="false"/>
    <row r="33559" customFormat="false" ht="15" hidden="false" customHeight="true" outlineLevel="0" collapsed="false"/>
    <row r="33560" customFormat="false" ht="15" hidden="false" customHeight="true" outlineLevel="0" collapsed="false"/>
    <row r="33561" customFormat="false" ht="15" hidden="false" customHeight="true" outlineLevel="0" collapsed="false"/>
    <row r="33562" customFormat="false" ht="15" hidden="false" customHeight="true" outlineLevel="0" collapsed="false"/>
    <row r="33563" customFormat="false" ht="15" hidden="false" customHeight="true" outlineLevel="0" collapsed="false"/>
    <row r="33564" customFormat="false" ht="15" hidden="false" customHeight="true" outlineLevel="0" collapsed="false"/>
    <row r="33565" customFormat="false" ht="15" hidden="false" customHeight="true" outlineLevel="0" collapsed="false"/>
    <row r="33566" customFormat="false" ht="15" hidden="false" customHeight="true" outlineLevel="0" collapsed="false"/>
    <row r="33567" customFormat="false" ht="15" hidden="false" customHeight="true" outlineLevel="0" collapsed="false"/>
    <row r="33568" customFormat="false" ht="15" hidden="false" customHeight="true" outlineLevel="0" collapsed="false"/>
    <row r="33569" customFormat="false" ht="15" hidden="false" customHeight="true" outlineLevel="0" collapsed="false"/>
    <row r="33570" customFormat="false" ht="15" hidden="false" customHeight="true" outlineLevel="0" collapsed="false"/>
    <row r="33571" customFormat="false" ht="15" hidden="false" customHeight="true" outlineLevel="0" collapsed="false"/>
    <row r="33572" customFormat="false" ht="15" hidden="false" customHeight="true" outlineLevel="0" collapsed="false"/>
    <row r="33573" customFormat="false" ht="15" hidden="false" customHeight="true" outlineLevel="0" collapsed="false"/>
    <row r="33574" customFormat="false" ht="15" hidden="false" customHeight="true" outlineLevel="0" collapsed="false"/>
    <row r="33575" customFormat="false" ht="15" hidden="false" customHeight="true" outlineLevel="0" collapsed="false"/>
    <row r="33576" customFormat="false" ht="15" hidden="false" customHeight="true" outlineLevel="0" collapsed="false"/>
    <row r="33577" customFormat="false" ht="15" hidden="false" customHeight="true" outlineLevel="0" collapsed="false"/>
    <row r="33578" customFormat="false" ht="15" hidden="false" customHeight="true" outlineLevel="0" collapsed="false"/>
    <row r="33579" customFormat="false" ht="15" hidden="false" customHeight="true" outlineLevel="0" collapsed="false"/>
    <row r="33580" customFormat="false" ht="15" hidden="false" customHeight="true" outlineLevel="0" collapsed="false"/>
    <row r="33581" customFormat="false" ht="15" hidden="false" customHeight="true" outlineLevel="0" collapsed="false"/>
    <row r="33582" customFormat="false" ht="15" hidden="false" customHeight="true" outlineLevel="0" collapsed="false"/>
    <row r="33583" customFormat="false" ht="15" hidden="false" customHeight="true" outlineLevel="0" collapsed="false"/>
    <row r="33584" customFormat="false" ht="15" hidden="false" customHeight="true" outlineLevel="0" collapsed="false"/>
    <row r="33585" customFormat="false" ht="15" hidden="false" customHeight="true" outlineLevel="0" collapsed="false"/>
    <row r="33586" customFormat="false" ht="15" hidden="false" customHeight="true" outlineLevel="0" collapsed="false"/>
    <row r="33587" customFormat="false" ht="15" hidden="false" customHeight="true" outlineLevel="0" collapsed="false"/>
    <row r="33588" customFormat="false" ht="15" hidden="false" customHeight="true" outlineLevel="0" collapsed="false"/>
    <row r="33589" customFormat="false" ht="15" hidden="false" customHeight="true" outlineLevel="0" collapsed="false"/>
    <row r="33590" customFormat="false" ht="15" hidden="false" customHeight="true" outlineLevel="0" collapsed="false"/>
    <row r="33591" customFormat="false" ht="15" hidden="false" customHeight="true" outlineLevel="0" collapsed="false"/>
    <row r="33592" customFormat="false" ht="15" hidden="false" customHeight="true" outlineLevel="0" collapsed="false"/>
    <row r="33593" customFormat="false" ht="15" hidden="false" customHeight="true" outlineLevel="0" collapsed="false"/>
    <row r="33594" customFormat="false" ht="15" hidden="false" customHeight="true" outlineLevel="0" collapsed="false"/>
    <row r="33595" customFormat="false" ht="15" hidden="false" customHeight="true" outlineLevel="0" collapsed="false"/>
    <row r="33596" customFormat="false" ht="15" hidden="false" customHeight="true" outlineLevel="0" collapsed="false"/>
    <row r="33597" customFormat="false" ht="15" hidden="false" customHeight="true" outlineLevel="0" collapsed="false"/>
    <row r="33598" customFormat="false" ht="15" hidden="false" customHeight="true" outlineLevel="0" collapsed="false"/>
    <row r="33599" customFormat="false" ht="15" hidden="false" customHeight="true" outlineLevel="0" collapsed="false"/>
    <row r="33600" customFormat="false" ht="15" hidden="false" customHeight="true" outlineLevel="0" collapsed="false"/>
    <row r="33601" customFormat="false" ht="15" hidden="false" customHeight="true" outlineLevel="0" collapsed="false"/>
    <row r="33602" customFormat="false" ht="15" hidden="false" customHeight="true" outlineLevel="0" collapsed="false"/>
    <row r="33603" customFormat="false" ht="15" hidden="false" customHeight="true" outlineLevel="0" collapsed="false"/>
    <row r="33604" customFormat="false" ht="15" hidden="false" customHeight="true" outlineLevel="0" collapsed="false"/>
    <row r="33605" customFormat="false" ht="15" hidden="false" customHeight="true" outlineLevel="0" collapsed="false"/>
    <row r="33606" customFormat="false" ht="15" hidden="false" customHeight="true" outlineLevel="0" collapsed="false"/>
    <row r="33607" customFormat="false" ht="15" hidden="false" customHeight="true" outlineLevel="0" collapsed="false"/>
    <row r="33608" customFormat="false" ht="15" hidden="false" customHeight="true" outlineLevel="0" collapsed="false"/>
    <row r="33609" customFormat="false" ht="15" hidden="false" customHeight="true" outlineLevel="0" collapsed="false"/>
    <row r="33610" customFormat="false" ht="15" hidden="false" customHeight="true" outlineLevel="0" collapsed="false"/>
    <row r="33611" customFormat="false" ht="15" hidden="false" customHeight="true" outlineLevel="0" collapsed="false"/>
    <row r="33612" customFormat="false" ht="15" hidden="false" customHeight="true" outlineLevel="0" collapsed="false"/>
    <row r="33613" customFormat="false" ht="15" hidden="false" customHeight="true" outlineLevel="0" collapsed="false"/>
    <row r="33614" customFormat="false" ht="15" hidden="false" customHeight="true" outlineLevel="0" collapsed="false"/>
    <row r="33615" customFormat="false" ht="15" hidden="false" customHeight="true" outlineLevel="0" collapsed="false"/>
    <row r="33616" customFormat="false" ht="15" hidden="false" customHeight="true" outlineLevel="0" collapsed="false"/>
    <row r="33617" customFormat="false" ht="15" hidden="false" customHeight="true" outlineLevel="0" collapsed="false"/>
    <row r="33618" customFormat="false" ht="15" hidden="false" customHeight="true" outlineLevel="0" collapsed="false"/>
    <row r="33619" customFormat="false" ht="15" hidden="false" customHeight="true" outlineLevel="0" collapsed="false"/>
    <row r="33620" customFormat="false" ht="15" hidden="false" customHeight="true" outlineLevel="0" collapsed="false"/>
    <row r="33621" customFormat="false" ht="15" hidden="false" customHeight="true" outlineLevel="0" collapsed="false"/>
    <row r="33622" customFormat="false" ht="15" hidden="false" customHeight="true" outlineLevel="0" collapsed="false"/>
    <row r="33623" customFormat="false" ht="15" hidden="false" customHeight="true" outlineLevel="0" collapsed="false"/>
    <row r="33624" customFormat="false" ht="15" hidden="false" customHeight="true" outlineLevel="0" collapsed="false"/>
    <row r="33625" customFormat="false" ht="15" hidden="false" customHeight="true" outlineLevel="0" collapsed="false"/>
    <row r="33626" customFormat="false" ht="15" hidden="false" customHeight="true" outlineLevel="0" collapsed="false"/>
    <row r="33627" customFormat="false" ht="15" hidden="false" customHeight="true" outlineLevel="0" collapsed="false"/>
    <row r="33628" customFormat="false" ht="15" hidden="false" customHeight="true" outlineLevel="0" collapsed="false"/>
    <row r="33629" customFormat="false" ht="15" hidden="false" customHeight="true" outlineLevel="0" collapsed="false"/>
    <row r="33630" customFormat="false" ht="15" hidden="false" customHeight="true" outlineLevel="0" collapsed="false"/>
    <row r="33631" customFormat="false" ht="15" hidden="false" customHeight="true" outlineLevel="0" collapsed="false"/>
    <row r="33632" customFormat="false" ht="15" hidden="false" customHeight="true" outlineLevel="0" collapsed="false"/>
    <row r="33633" customFormat="false" ht="15" hidden="false" customHeight="true" outlineLevel="0" collapsed="false"/>
    <row r="33634" customFormat="false" ht="15" hidden="false" customHeight="true" outlineLevel="0" collapsed="false"/>
    <row r="33635" customFormat="false" ht="15" hidden="false" customHeight="true" outlineLevel="0" collapsed="false"/>
    <row r="33636" customFormat="false" ht="15" hidden="false" customHeight="true" outlineLevel="0" collapsed="false"/>
    <row r="33637" customFormat="false" ht="15" hidden="false" customHeight="true" outlineLevel="0" collapsed="false"/>
    <row r="33638" customFormat="false" ht="15" hidden="false" customHeight="true" outlineLevel="0" collapsed="false"/>
    <row r="33639" customFormat="false" ht="15" hidden="false" customHeight="true" outlineLevel="0" collapsed="false"/>
    <row r="33640" customFormat="false" ht="15" hidden="false" customHeight="true" outlineLevel="0" collapsed="false"/>
    <row r="33641" customFormat="false" ht="15" hidden="false" customHeight="true" outlineLevel="0" collapsed="false"/>
    <row r="33642" customFormat="false" ht="15" hidden="false" customHeight="true" outlineLevel="0" collapsed="false"/>
    <row r="33643" customFormat="false" ht="15" hidden="false" customHeight="true" outlineLevel="0" collapsed="false"/>
    <row r="33644" customFormat="false" ht="15" hidden="false" customHeight="true" outlineLevel="0" collapsed="false"/>
    <row r="33645" customFormat="false" ht="15" hidden="false" customHeight="true" outlineLevel="0" collapsed="false"/>
    <row r="33646" customFormat="false" ht="15" hidden="false" customHeight="true" outlineLevel="0" collapsed="false"/>
    <row r="33647" customFormat="false" ht="15" hidden="false" customHeight="true" outlineLevel="0" collapsed="false"/>
    <row r="33648" customFormat="false" ht="15" hidden="false" customHeight="true" outlineLevel="0" collapsed="false"/>
    <row r="33649" customFormat="false" ht="15" hidden="false" customHeight="true" outlineLevel="0" collapsed="false"/>
    <row r="33650" customFormat="false" ht="15" hidden="false" customHeight="true" outlineLevel="0" collapsed="false"/>
    <row r="33651" customFormat="false" ht="15" hidden="false" customHeight="true" outlineLevel="0" collapsed="false"/>
    <row r="33652" customFormat="false" ht="15" hidden="false" customHeight="true" outlineLevel="0" collapsed="false"/>
    <row r="33653" customFormat="false" ht="15" hidden="false" customHeight="true" outlineLevel="0" collapsed="false"/>
    <row r="33654" customFormat="false" ht="15" hidden="false" customHeight="true" outlineLevel="0" collapsed="false"/>
    <row r="33655" customFormat="false" ht="15" hidden="false" customHeight="true" outlineLevel="0" collapsed="false"/>
    <row r="33656" customFormat="false" ht="15" hidden="false" customHeight="true" outlineLevel="0" collapsed="false"/>
    <row r="33657" customFormat="false" ht="15" hidden="false" customHeight="true" outlineLevel="0" collapsed="false"/>
    <row r="33658" customFormat="false" ht="15" hidden="false" customHeight="true" outlineLevel="0" collapsed="false"/>
    <row r="33659" customFormat="false" ht="15" hidden="false" customHeight="true" outlineLevel="0" collapsed="false"/>
    <row r="33660" customFormat="false" ht="15" hidden="false" customHeight="true" outlineLevel="0" collapsed="false"/>
    <row r="33661" customFormat="false" ht="15" hidden="false" customHeight="true" outlineLevel="0" collapsed="false"/>
    <row r="33662" customFormat="false" ht="15" hidden="false" customHeight="true" outlineLevel="0" collapsed="false"/>
    <row r="33663" customFormat="false" ht="15" hidden="false" customHeight="true" outlineLevel="0" collapsed="false"/>
    <row r="33664" customFormat="false" ht="15" hidden="false" customHeight="true" outlineLevel="0" collapsed="false"/>
    <row r="33665" customFormat="false" ht="15" hidden="false" customHeight="true" outlineLevel="0" collapsed="false"/>
    <row r="33666" customFormat="false" ht="15" hidden="false" customHeight="true" outlineLevel="0" collapsed="false"/>
    <row r="33667" customFormat="false" ht="15" hidden="false" customHeight="true" outlineLevel="0" collapsed="false"/>
    <row r="33668" customFormat="false" ht="15" hidden="false" customHeight="true" outlineLevel="0" collapsed="false"/>
    <row r="33669" customFormat="false" ht="15" hidden="false" customHeight="true" outlineLevel="0" collapsed="false"/>
    <row r="33670" customFormat="false" ht="15" hidden="false" customHeight="true" outlineLevel="0" collapsed="false"/>
    <row r="33671" customFormat="false" ht="15" hidden="false" customHeight="true" outlineLevel="0" collapsed="false"/>
    <row r="33672" customFormat="false" ht="15" hidden="false" customHeight="true" outlineLevel="0" collapsed="false"/>
    <row r="33673" customFormat="false" ht="15" hidden="false" customHeight="true" outlineLevel="0" collapsed="false"/>
    <row r="33674" customFormat="false" ht="15" hidden="false" customHeight="true" outlineLevel="0" collapsed="false"/>
    <row r="33675" customFormat="false" ht="15" hidden="false" customHeight="true" outlineLevel="0" collapsed="false"/>
    <row r="33676" customFormat="false" ht="15" hidden="false" customHeight="true" outlineLevel="0" collapsed="false"/>
    <row r="33677" customFormat="false" ht="15" hidden="false" customHeight="true" outlineLevel="0" collapsed="false"/>
    <row r="33678" customFormat="false" ht="15" hidden="false" customHeight="true" outlineLevel="0" collapsed="false"/>
    <row r="33679" customFormat="false" ht="15" hidden="false" customHeight="true" outlineLevel="0" collapsed="false"/>
    <row r="33680" customFormat="false" ht="15" hidden="false" customHeight="true" outlineLevel="0" collapsed="false"/>
    <row r="33681" customFormat="false" ht="15" hidden="false" customHeight="true" outlineLevel="0" collapsed="false"/>
    <row r="33682" customFormat="false" ht="15" hidden="false" customHeight="true" outlineLevel="0" collapsed="false"/>
    <row r="33683" customFormat="false" ht="15" hidden="false" customHeight="true" outlineLevel="0" collapsed="false"/>
    <row r="33684" customFormat="false" ht="15" hidden="false" customHeight="true" outlineLevel="0" collapsed="false"/>
    <row r="33685" customFormat="false" ht="15" hidden="false" customHeight="true" outlineLevel="0" collapsed="false"/>
    <row r="33686" customFormat="false" ht="15" hidden="false" customHeight="true" outlineLevel="0" collapsed="false"/>
    <row r="33687" customFormat="false" ht="15" hidden="false" customHeight="true" outlineLevel="0" collapsed="false"/>
    <row r="33688" customFormat="false" ht="15" hidden="false" customHeight="true" outlineLevel="0" collapsed="false"/>
    <row r="33689" customFormat="false" ht="15" hidden="false" customHeight="true" outlineLevel="0" collapsed="false"/>
    <row r="33690" customFormat="false" ht="15" hidden="false" customHeight="true" outlineLevel="0" collapsed="false"/>
    <row r="33691" customFormat="false" ht="15" hidden="false" customHeight="true" outlineLevel="0" collapsed="false"/>
    <row r="33692" customFormat="false" ht="15" hidden="false" customHeight="true" outlineLevel="0" collapsed="false"/>
    <row r="33693" customFormat="false" ht="15" hidden="false" customHeight="true" outlineLevel="0" collapsed="false"/>
    <row r="33694" customFormat="false" ht="15" hidden="false" customHeight="true" outlineLevel="0" collapsed="false"/>
    <row r="33695" customFormat="false" ht="15" hidden="false" customHeight="true" outlineLevel="0" collapsed="false"/>
    <row r="33696" customFormat="false" ht="15" hidden="false" customHeight="true" outlineLevel="0" collapsed="false"/>
    <row r="33697" customFormat="false" ht="15" hidden="false" customHeight="true" outlineLevel="0" collapsed="false"/>
    <row r="33698" customFormat="false" ht="15" hidden="false" customHeight="true" outlineLevel="0" collapsed="false"/>
    <row r="33699" customFormat="false" ht="15" hidden="false" customHeight="true" outlineLevel="0" collapsed="false"/>
    <row r="33700" customFormat="false" ht="15" hidden="false" customHeight="true" outlineLevel="0" collapsed="false"/>
    <row r="33701" customFormat="false" ht="15" hidden="false" customHeight="true" outlineLevel="0" collapsed="false"/>
    <row r="33702" customFormat="false" ht="15" hidden="false" customHeight="true" outlineLevel="0" collapsed="false"/>
    <row r="33703" customFormat="false" ht="15" hidden="false" customHeight="true" outlineLevel="0" collapsed="false"/>
    <row r="33704" customFormat="false" ht="15" hidden="false" customHeight="true" outlineLevel="0" collapsed="false"/>
    <row r="33705" customFormat="false" ht="15" hidden="false" customHeight="true" outlineLevel="0" collapsed="false"/>
    <row r="33706" customFormat="false" ht="15" hidden="false" customHeight="true" outlineLevel="0" collapsed="false"/>
    <row r="33707" customFormat="false" ht="15" hidden="false" customHeight="true" outlineLevel="0" collapsed="false"/>
    <row r="33708" customFormat="false" ht="15" hidden="false" customHeight="true" outlineLevel="0" collapsed="false"/>
    <row r="33709" customFormat="false" ht="15" hidden="false" customHeight="true" outlineLevel="0" collapsed="false"/>
    <row r="33710" customFormat="false" ht="15" hidden="false" customHeight="true" outlineLevel="0" collapsed="false"/>
    <row r="33711" customFormat="false" ht="15" hidden="false" customHeight="true" outlineLevel="0" collapsed="false"/>
    <row r="33712" customFormat="false" ht="15" hidden="false" customHeight="true" outlineLevel="0" collapsed="false"/>
    <row r="33713" customFormat="false" ht="15" hidden="false" customHeight="true" outlineLevel="0" collapsed="false"/>
    <row r="33714" customFormat="false" ht="15" hidden="false" customHeight="true" outlineLevel="0" collapsed="false"/>
    <row r="33715" customFormat="false" ht="15" hidden="false" customHeight="true" outlineLevel="0" collapsed="false"/>
    <row r="33716" customFormat="false" ht="15" hidden="false" customHeight="true" outlineLevel="0" collapsed="false"/>
    <row r="33717" customFormat="false" ht="15" hidden="false" customHeight="true" outlineLevel="0" collapsed="false"/>
    <row r="33718" customFormat="false" ht="15" hidden="false" customHeight="true" outlineLevel="0" collapsed="false"/>
    <row r="33719" customFormat="false" ht="15" hidden="false" customHeight="true" outlineLevel="0" collapsed="false"/>
    <row r="33720" customFormat="false" ht="15" hidden="false" customHeight="true" outlineLevel="0" collapsed="false"/>
    <row r="33721" customFormat="false" ht="15" hidden="false" customHeight="true" outlineLevel="0" collapsed="false"/>
    <row r="33722" customFormat="false" ht="15" hidden="false" customHeight="true" outlineLevel="0" collapsed="false"/>
    <row r="33723" customFormat="false" ht="15" hidden="false" customHeight="true" outlineLevel="0" collapsed="false"/>
    <row r="33724" customFormat="false" ht="15" hidden="false" customHeight="true" outlineLevel="0" collapsed="false"/>
    <row r="33725" customFormat="false" ht="15" hidden="false" customHeight="true" outlineLevel="0" collapsed="false"/>
    <row r="33726" customFormat="false" ht="15" hidden="false" customHeight="true" outlineLevel="0" collapsed="false"/>
    <row r="33727" customFormat="false" ht="15" hidden="false" customHeight="true" outlineLevel="0" collapsed="false"/>
    <row r="33728" customFormat="false" ht="15" hidden="false" customHeight="true" outlineLevel="0" collapsed="false"/>
    <row r="33729" customFormat="false" ht="15" hidden="false" customHeight="true" outlineLevel="0" collapsed="false"/>
    <row r="33730" customFormat="false" ht="15" hidden="false" customHeight="true" outlineLevel="0" collapsed="false"/>
    <row r="33731" customFormat="false" ht="15" hidden="false" customHeight="true" outlineLevel="0" collapsed="false"/>
    <row r="33732" customFormat="false" ht="15" hidden="false" customHeight="true" outlineLevel="0" collapsed="false"/>
    <row r="33733" customFormat="false" ht="15" hidden="false" customHeight="true" outlineLevel="0" collapsed="false"/>
    <row r="33734" customFormat="false" ht="15" hidden="false" customHeight="true" outlineLevel="0" collapsed="false"/>
    <row r="33735" customFormat="false" ht="15" hidden="false" customHeight="true" outlineLevel="0" collapsed="false"/>
    <row r="33736" customFormat="false" ht="15" hidden="false" customHeight="true" outlineLevel="0" collapsed="false"/>
    <row r="33737" customFormat="false" ht="15" hidden="false" customHeight="true" outlineLevel="0" collapsed="false"/>
    <row r="33738" customFormat="false" ht="15" hidden="false" customHeight="true" outlineLevel="0" collapsed="false"/>
    <row r="33739" customFormat="false" ht="15" hidden="false" customHeight="true" outlineLevel="0" collapsed="false"/>
    <row r="33740" customFormat="false" ht="15" hidden="false" customHeight="true" outlineLevel="0" collapsed="false"/>
    <row r="33741" customFormat="false" ht="15" hidden="false" customHeight="true" outlineLevel="0" collapsed="false"/>
    <row r="33742" customFormat="false" ht="15" hidden="false" customHeight="true" outlineLevel="0" collapsed="false"/>
    <row r="33743" customFormat="false" ht="15" hidden="false" customHeight="true" outlineLevel="0" collapsed="false"/>
    <row r="33744" customFormat="false" ht="15" hidden="false" customHeight="true" outlineLevel="0" collapsed="false"/>
    <row r="33745" customFormat="false" ht="15" hidden="false" customHeight="true" outlineLevel="0" collapsed="false"/>
    <row r="33746" customFormat="false" ht="15" hidden="false" customHeight="true" outlineLevel="0" collapsed="false"/>
    <row r="33747" customFormat="false" ht="15" hidden="false" customHeight="true" outlineLevel="0" collapsed="false"/>
    <row r="33748" customFormat="false" ht="15" hidden="false" customHeight="true" outlineLevel="0" collapsed="false"/>
    <row r="33749" customFormat="false" ht="15" hidden="false" customHeight="true" outlineLevel="0" collapsed="false"/>
    <row r="33750" customFormat="false" ht="15" hidden="false" customHeight="true" outlineLevel="0" collapsed="false"/>
    <row r="33751" customFormat="false" ht="15" hidden="false" customHeight="true" outlineLevel="0" collapsed="false"/>
    <row r="33752" customFormat="false" ht="15" hidden="false" customHeight="true" outlineLevel="0" collapsed="false"/>
    <row r="33753" customFormat="false" ht="15" hidden="false" customHeight="true" outlineLevel="0" collapsed="false"/>
    <row r="33754" customFormat="false" ht="15" hidden="false" customHeight="true" outlineLevel="0" collapsed="false"/>
    <row r="33755" customFormat="false" ht="15" hidden="false" customHeight="true" outlineLevel="0" collapsed="false"/>
    <row r="33756" customFormat="false" ht="15" hidden="false" customHeight="true" outlineLevel="0" collapsed="false"/>
    <row r="33757" customFormat="false" ht="15" hidden="false" customHeight="true" outlineLevel="0" collapsed="false"/>
    <row r="33758" customFormat="false" ht="15" hidden="false" customHeight="true" outlineLevel="0" collapsed="false"/>
    <row r="33759" customFormat="false" ht="15" hidden="false" customHeight="true" outlineLevel="0" collapsed="false"/>
    <row r="33760" customFormat="false" ht="15" hidden="false" customHeight="true" outlineLevel="0" collapsed="false"/>
    <row r="33761" customFormat="false" ht="15" hidden="false" customHeight="true" outlineLevel="0" collapsed="false"/>
    <row r="33762" customFormat="false" ht="15" hidden="false" customHeight="true" outlineLevel="0" collapsed="false"/>
    <row r="33763" customFormat="false" ht="15" hidden="false" customHeight="true" outlineLevel="0" collapsed="false"/>
    <row r="33764" customFormat="false" ht="15" hidden="false" customHeight="true" outlineLevel="0" collapsed="false"/>
    <row r="33765" customFormat="false" ht="15" hidden="false" customHeight="true" outlineLevel="0" collapsed="false"/>
    <row r="33766" customFormat="false" ht="15" hidden="false" customHeight="true" outlineLevel="0" collapsed="false"/>
    <row r="33767" customFormat="false" ht="15" hidden="false" customHeight="true" outlineLevel="0" collapsed="false"/>
    <row r="33768" customFormat="false" ht="15" hidden="false" customHeight="true" outlineLevel="0" collapsed="false"/>
    <row r="33769" customFormat="false" ht="15" hidden="false" customHeight="true" outlineLevel="0" collapsed="false"/>
    <row r="33770" customFormat="false" ht="15" hidden="false" customHeight="true" outlineLevel="0" collapsed="false"/>
    <row r="33771" customFormat="false" ht="15" hidden="false" customHeight="true" outlineLevel="0" collapsed="false"/>
    <row r="33772" customFormat="false" ht="15" hidden="false" customHeight="true" outlineLevel="0" collapsed="false"/>
    <row r="33773" customFormat="false" ht="15" hidden="false" customHeight="true" outlineLevel="0" collapsed="false"/>
    <row r="33774" customFormat="false" ht="15" hidden="false" customHeight="true" outlineLevel="0" collapsed="false"/>
    <row r="33775" customFormat="false" ht="15" hidden="false" customHeight="true" outlineLevel="0" collapsed="false"/>
    <row r="33776" customFormat="false" ht="15" hidden="false" customHeight="true" outlineLevel="0" collapsed="false"/>
    <row r="33777" customFormat="false" ht="15" hidden="false" customHeight="true" outlineLevel="0" collapsed="false"/>
    <row r="33778" customFormat="false" ht="15" hidden="false" customHeight="true" outlineLevel="0" collapsed="false"/>
    <row r="33779" customFormat="false" ht="15" hidden="false" customHeight="true" outlineLevel="0" collapsed="false"/>
    <row r="33780" customFormat="false" ht="15" hidden="false" customHeight="true" outlineLevel="0" collapsed="false"/>
    <row r="33781" customFormat="false" ht="15" hidden="false" customHeight="true" outlineLevel="0" collapsed="false"/>
    <row r="33782" customFormat="false" ht="15" hidden="false" customHeight="true" outlineLevel="0" collapsed="false"/>
    <row r="33783" customFormat="false" ht="15" hidden="false" customHeight="true" outlineLevel="0" collapsed="false"/>
    <row r="33784" customFormat="false" ht="15" hidden="false" customHeight="true" outlineLevel="0" collapsed="false"/>
    <row r="33785" customFormat="false" ht="15" hidden="false" customHeight="true" outlineLevel="0" collapsed="false"/>
    <row r="33786" customFormat="false" ht="15" hidden="false" customHeight="true" outlineLevel="0" collapsed="false"/>
    <row r="33787" customFormat="false" ht="15" hidden="false" customHeight="true" outlineLevel="0" collapsed="false"/>
    <row r="33788" customFormat="false" ht="15" hidden="false" customHeight="true" outlineLevel="0" collapsed="false"/>
    <row r="33789" customFormat="false" ht="15" hidden="false" customHeight="true" outlineLevel="0" collapsed="false"/>
    <row r="33790" customFormat="false" ht="15" hidden="false" customHeight="true" outlineLevel="0" collapsed="false"/>
    <row r="33791" customFormat="false" ht="15" hidden="false" customHeight="true" outlineLevel="0" collapsed="false"/>
    <row r="33792" customFormat="false" ht="15" hidden="false" customHeight="true" outlineLevel="0" collapsed="false"/>
    <row r="33793" customFormat="false" ht="15" hidden="false" customHeight="true" outlineLevel="0" collapsed="false"/>
    <row r="33794" customFormat="false" ht="15" hidden="false" customHeight="true" outlineLevel="0" collapsed="false"/>
    <row r="33795" customFormat="false" ht="15" hidden="false" customHeight="true" outlineLevel="0" collapsed="false"/>
    <row r="33796" customFormat="false" ht="15" hidden="false" customHeight="true" outlineLevel="0" collapsed="false"/>
    <row r="33797" customFormat="false" ht="15" hidden="false" customHeight="true" outlineLevel="0" collapsed="false"/>
    <row r="33798" customFormat="false" ht="15" hidden="false" customHeight="true" outlineLevel="0" collapsed="false"/>
    <row r="33799" customFormat="false" ht="15" hidden="false" customHeight="true" outlineLevel="0" collapsed="false"/>
    <row r="33800" customFormat="false" ht="15" hidden="false" customHeight="true" outlineLevel="0" collapsed="false"/>
    <row r="33801" customFormat="false" ht="15" hidden="false" customHeight="true" outlineLevel="0" collapsed="false"/>
    <row r="33802" customFormat="false" ht="15" hidden="false" customHeight="true" outlineLevel="0" collapsed="false"/>
    <row r="33803" customFormat="false" ht="15" hidden="false" customHeight="true" outlineLevel="0" collapsed="false"/>
    <row r="33804" customFormat="false" ht="15" hidden="false" customHeight="true" outlineLevel="0" collapsed="false"/>
    <row r="33805" customFormat="false" ht="15" hidden="false" customHeight="true" outlineLevel="0" collapsed="false"/>
    <row r="33806" customFormat="false" ht="15" hidden="false" customHeight="true" outlineLevel="0" collapsed="false"/>
    <row r="33807" customFormat="false" ht="15" hidden="false" customHeight="true" outlineLevel="0" collapsed="false"/>
    <row r="33808" customFormat="false" ht="15" hidden="false" customHeight="true" outlineLevel="0" collapsed="false"/>
    <row r="33809" customFormat="false" ht="15" hidden="false" customHeight="true" outlineLevel="0" collapsed="false"/>
    <row r="33810" customFormat="false" ht="15" hidden="false" customHeight="true" outlineLevel="0" collapsed="false"/>
    <row r="33811" customFormat="false" ht="15" hidden="false" customHeight="true" outlineLevel="0" collapsed="false"/>
    <row r="33812" customFormat="false" ht="15" hidden="false" customHeight="true" outlineLevel="0" collapsed="false"/>
    <row r="33813" customFormat="false" ht="15" hidden="false" customHeight="true" outlineLevel="0" collapsed="false"/>
    <row r="33814" customFormat="false" ht="15" hidden="false" customHeight="true" outlineLevel="0" collapsed="false"/>
    <row r="33815" customFormat="false" ht="15" hidden="false" customHeight="true" outlineLevel="0" collapsed="false"/>
    <row r="33816" customFormat="false" ht="15" hidden="false" customHeight="true" outlineLevel="0" collapsed="false"/>
    <row r="33817" customFormat="false" ht="15" hidden="false" customHeight="true" outlineLevel="0" collapsed="false"/>
    <row r="33818" customFormat="false" ht="15" hidden="false" customHeight="true" outlineLevel="0" collapsed="false"/>
    <row r="33819" customFormat="false" ht="15" hidden="false" customHeight="true" outlineLevel="0" collapsed="false"/>
    <row r="33820" customFormat="false" ht="15" hidden="false" customHeight="true" outlineLevel="0" collapsed="false"/>
    <row r="33821" customFormat="false" ht="15" hidden="false" customHeight="true" outlineLevel="0" collapsed="false"/>
    <row r="33822" customFormat="false" ht="15" hidden="false" customHeight="true" outlineLevel="0" collapsed="false"/>
    <row r="33823" customFormat="false" ht="15" hidden="false" customHeight="true" outlineLevel="0" collapsed="false"/>
    <row r="33824" customFormat="false" ht="15" hidden="false" customHeight="true" outlineLevel="0" collapsed="false"/>
    <row r="33825" customFormat="false" ht="15" hidden="false" customHeight="true" outlineLevel="0" collapsed="false"/>
    <row r="33826" customFormat="false" ht="15" hidden="false" customHeight="true" outlineLevel="0" collapsed="false"/>
    <row r="33827" customFormat="false" ht="15" hidden="false" customHeight="true" outlineLevel="0" collapsed="false"/>
    <row r="33828" customFormat="false" ht="15" hidden="false" customHeight="true" outlineLevel="0" collapsed="false"/>
    <row r="33829" customFormat="false" ht="15" hidden="false" customHeight="true" outlineLevel="0" collapsed="false"/>
    <row r="33830" customFormat="false" ht="15" hidden="false" customHeight="true" outlineLevel="0" collapsed="false"/>
    <row r="33831" customFormat="false" ht="15" hidden="false" customHeight="true" outlineLevel="0" collapsed="false"/>
    <row r="33832" customFormat="false" ht="15" hidden="false" customHeight="true" outlineLevel="0" collapsed="false"/>
    <row r="33833" customFormat="false" ht="15" hidden="false" customHeight="true" outlineLevel="0" collapsed="false"/>
    <row r="33834" customFormat="false" ht="15" hidden="false" customHeight="true" outlineLevel="0" collapsed="false"/>
    <row r="33835" customFormat="false" ht="15" hidden="false" customHeight="true" outlineLevel="0" collapsed="false"/>
    <row r="33836" customFormat="false" ht="15" hidden="false" customHeight="true" outlineLevel="0" collapsed="false"/>
    <row r="33837" customFormat="false" ht="15" hidden="false" customHeight="true" outlineLevel="0" collapsed="false"/>
    <row r="33838" customFormat="false" ht="15" hidden="false" customHeight="true" outlineLevel="0" collapsed="false"/>
    <row r="33839" customFormat="false" ht="15" hidden="false" customHeight="true" outlineLevel="0" collapsed="false"/>
    <row r="33840" customFormat="false" ht="15" hidden="false" customHeight="true" outlineLevel="0" collapsed="false"/>
    <row r="33841" customFormat="false" ht="15" hidden="false" customHeight="true" outlineLevel="0" collapsed="false"/>
    <row r="33842" customFormat="false" ht="15" hidden="false" customHeight="true" outlineLevel="0" collapsed="false"/>
    <row r="33843" customFormat="false" ht="15" hidden="false" customHeight="true" outlineLevel="0" collapsed="false"/>
    <row r="33844" customFormat="false" ht="15" hidden="false" customHeight="true" outlineLevel="0" collapsed="false"/>
    <row r="33845" customFormat="false" ht="15" hidden="false" customHeight="true" outlineLevel="0" collapsed="false"/>
    <row r="33846" customFormat="false" ht="15" hidden="false" customHeight="true" outlineLevel="0" collapsed="false"/>
    <row r="33847" customFormat="false" ht="15" hidden="false" customHeight="true" outlineLevel="0" collapsed="false"/>
    <row r="33848" customFormat="false" ht="15" hidden="false" customHeight="true" outlineLevel="0" collapsed="false"/>
    <row r="33849" customFormat="false" ht="15" hidden="false" customHeight="true" outlineLevel="0" collapsed="false"/>
    <row r="33850" customFormat="false" ht="15" hidden="false" customHeight="true" outlineLevel="0" collapsed="false"/>
    <row r="33851" customFormat="false" ht="15" hidden="false" customHeight="true" outlineLevel="0" collapsed="false"/>
    <row r="33852" customFormat="false" ht="15" hidden="false" customHeight="true" outlineLevel="0" collapsed="false"/>
    <row r="33853" customFormat="false" ht="15" hidden="false" customHeight="true" outlineLevel="0" collapsed="false"/>
    <row r="33854" customFormat="false" ht="15" hidden="false" customHeight="true" outlineLevel="0" collapsed="false"/>
    <row r="33855" customFormat="false" ht="15" hidden="false" customHeight="true" outlineLevel="0" collapsed="false"/>
    <row r="33856" customFormat="false" ht="15" hidden="false" customHeight="true" outlineLevel="0" collapsed="false"/>
    <row r="33857" customFormat="false" ht="15" hidden="false" customHeight="true" outlineLevel="0" collapsed="false"/>
    <row r="33858" customFormat="false" ht="15" hidden="false" customHeight="true" outlineLevel="0" collapsed="false"/>
    <row r="33859" customFormat="false" ht="15" hidden="false" customHeight="true" outlineLevel="0" collapsed="false"/>
    <row r="33860" customFormat="false" ht="15" hidden="false" customHeight="true" outlineLevel="0" collapsed="false"/>
    <row r="33861" customFormat="false" ht="15" hidden="false" customHeight="true" outlineLevel="0" collapsed="false"/>
    <row r="33862" customFormat="false" ht="15" hidden="false" customHeight="true" outlineLevel="0" collapsed="false"/>
    <row r="33863" customFormat="false" ht="15" hidden="false" customHeight="true" outlineLevel="0" collapsed="false"/>
    <row r="33864" customFormat="false" ht="15" hidden="false" customHeight="true" outlineLevel="0" collapsed="false"/>
    <row r="33865" customFormat="false" ht="15" hidden="false" customHeight="true" outlineLevel="0" collapsed="false"/>
    <row r="33866" customFormat="false" ht="15" hidden="false" customHeight="true" outlineLevel="0" collapsed="false"/>
    <row r="33867" customFormat="false" ht="15" hidden="false" customHeight="true" outlineLevel="0" collapsed="false"/>
    <row r="33868" customFormat="false" ht="15" hidden="false" customHeight="true" outlineLevel="0" collapsed="false"/>
    <row r="33869" customFormat="false" ht="15" hidden="false" customHeight="true" outlineLevel="0" collapsed="false"/>
    <row r="33870" customFormat="false" ht="15" hidden="false" customHeight="true" outlineLevel="0" collapsed="false"/>
    <row r="33871" customFormat="false" ht="15" hidden="false" customHeight="true" outlineLevel="0" collapsed="false"/>
    <row r="33872" customFormat="false" ht="15" hidden="false" customHeight="true" outlineLevel="0" collapsed="false"/>
    <row r="33873" customFormat="false" ht="15" hidden="false" customHeight="true" outlineLevel="0" collapsed="false"/>
    <row r="33874" customFormat="false" ht="15" hidden="false" customHeight="true" outlineLevel="0" collapsed="false"/>
    <row r="33875" customFormat="false" ht="15" hidden="false" customHeight="true" outlineLevel="0" collapsed="false"/>
    <row r="33876" customFormat="false" ht="15" hidden="false" customHeight="true" outlineLevel="0" collapsed="false"/>
    <row r="33877" customFormat="false" ht="15" hidden="false" customHeight="true" outlineLevel="0" collapsed="false"/>
    <row r="33878" customFormat="false" ht="15" hidden="false" customHeight="true" outlineLevel="0" collapsed="false"/>
    <row r="33879" customFormat="false" ht="15" hidden="false" customHeight="true" outlineLevel="0" collapsed="false"/>
    <row r="33880" customFormat="false" ht="15" hidden="false" customHeight="true" outlineLevel="0" collapsed="false"/>
    <row r="33881" customFormat="false" ht="15" hidden="false" customHeight="true" outlineLevel="0" collapsed="false"/>
    <row r="33882" customFormat="false" ht="15" hidden="false" customHeight="true" outlineLevel="0" collapsed="false"/>
    <row r="33883" customFormat="false" ht="15" hidden="false" customHeight="true" outlineLevel="0" collapsed="false"/>
    <row r="33884" customFormat="false" ht="15" hidden="false" customHeight="true" outlineLevel="0" collapsed="false"/>
    <row r="33885" customFormat="false" ht="15" hidden="false" customHeight="true" outlineLevel="0" collapsed="false"/>
    <row r="33886" customFormat="false" ht="15" hidden="false" customHeight="true" outlineLevel="0" collapsed="false"/>
    <row r="33887" customFormat="false" ht="15" hidden="false" customHeight="true" outlineLevel="0" collapsed="false"/>
    <row r="33888" customFormat="false" ht="15" hidden="false" customHeight="true" outlineLevel="0" collapsed="false"/>
    <row r="33889" customFormat="false" ht="15" hidden="false" customHeight="true" outlineLevel="0" collapsed="false"/>
    <row r="33890" customFormat="false" ht="15" hidden="false" customHeight="true" outlineLevel="0" collapsed="false"/>
    <row r="33891" customFormat="false" ht="15" hidden="false" customHeight="true" outlineLevel="0" collapsed="false"/>
    <row r="33892" customFormat="false" ht="15" hidden="false" customHeight="true" outlineLevel="0" collapsed="false"/>
    <row r="33893" customFormat="false" ht="15" hidden="false" customHeight="true" outlineLevel="0" collapsed="false"/>
    <row r="33894" customFormat="false" ht="15" hidden="false" customHeight="true" outlineLevel="0" collapsed="false"/>
    <row r="33895" customFormat="false" ht="15" hidden="false" customHeight="true" outlineLevel="0" collapsed="false"/>
    <row r="33896" customFormat="false" ht="15" hidden="false" customHeight="true" outlineLevel="0" collapsed="false"/>
    <row r="33897" customFormat="false" ht="15" hidden="false" customHeight="true" outlineLevel="0" collapsed="false"/>
    <row r="33898" customFormat="false" ht="15" hidden="false" customHeight="true" outlineLevel="0" collapsed="false"/>
    <row r="33899" customFormat="false" ht="15" hidden="false" customHeight="true" outlineLevel="0" collapsed="false"/>
    <row r="33900" customFormat="false" ht="15" hidden="false" customHeight="true" outlineLevel="0" collapsed="false"/>
    <row r="33901" customFormat="false" ht="15" hidden="false" customHeight="true" outlineLevel="0" collapsed="false"/>
    <row r="33902" customFormat="false" ht="15" hidden="false" customHeight="true" outlineLevel="0" collapsed="false"/>
    <row r="33903" customFormat="false" ht="15" hidden="false" customHeight="true" outlineLevel="0" collapsed="false"/>
    <row r="33904" customFormat="false" ht="15" hidden="false" customHeight="true" outlineLevel="0" collapsed="false"/>
    <row r="33905" customFormat="false" ht="15" hidden="false" customHeight="true" outlineLevel="0" collapsed="false"/>
    <row r="33906" customFormat="false" ht="15" hidden="false" customHeight="true" outlineLevel="0" collapsed="false"/>
    <row r="33907" customFormat="false" ht="15" hidden="false" customHeight="true" outlineLevel="0" collapsed="false"/>
    <row r="33908" customFormat="false" ht="15" hidden="false" customHeight="true" outlineLevel="0" collapsed="false"/>
    <row r="33909" customFormat="false" ht="15" hidden="false" customHeight="true" outlineLevel="0" collapsed="false"/>
    <row r="33910" customFormat="false" ht="15" hidden="false" customHeight="true" outlineLevel="0" collapsed="false"/>
    <row r="33911" customFormat="false" ht="15" hidden="false" customHeight="true" outlineLevel="0" collapsed="false"/>
    <row r="33912" customFormat="false" ht="15" hidden="false" customHeight="true" outlineLevel="0" collapsed="false"/>
    <row r="33913" customFormat="false" ht="15" hidden="false" customHeight="true" outlineLevel="0" collapsed="false"/>
    <row r="33914" customFormat="false" ht="15" hidden="false" customHeight="true" outlineLevel="0" collapsed="false"/>
    <row r="33915" customFormat="false" ht="15" hidden="false" customHeight="true" outlineLevel="0" collapsed="false"/>
    <row r="33916" customFormat="false" ht="15" hidden="false" customHeight="true" outlineLevel="0" collapsed="false"/>
    <row r="33917" customFormat="false" ht="15" hidden="false" customHeight="true" outlineLevel="0" collapsed="false"/>
    <row r="33918" customFormat="false" ht="15" hidden="false" customHeight="true" outlineLevel="0" collapsed="false"/>
    <row r="33919" customFormat="false" ht="15" hidden="false" customHeight="true" outlineLevel="0" collapsed="false"/>
    <row r="33920" customFormat="false" ht="15" hidden="false" customHeight="true" outlineLevel="0" collapsed="false"/>
    <row r="33921" customFormat="false" ht="15" hidden="false" customHeight="true" outlineLevel="0" collapsed="false"/>
    <row r="33922" customFormat="false" ht="15" hidden="false" customHeight="true" outlineLevel="0" collapsed="false"/>
    <row r="33923" customFormat="false" ht="15" hidden="false" customHeight="true" outlineLevel="0" collapsed="false"/>
    <row r="33924" customFormat="false" ht="15" hidden="false" customHeight="true" outlineLevel="0" collapsed="false"/>
    <row r="33925" customFormat="false" ht="15" hidden="false" customHeight="true" outlineLevel="0" collapsed="false"/>
    <row r="33926" customFormat="false" ht="15" hidden="false" customHeight="true" outlineLevel="0" collapsed="false"/>
    <row r="33927" customFormat="false" ht="15" hidden="false" customHeight="true" outlineLevel="0" collapsed="false"/>
    <row r="33928" customFormat="false" ht="15" hidden="false" customHeight="true" outlineLevel="0" collapsed="false"/>
    <row r="33929" customFormat="false" ht="15" hidden="false" customHeight="true" outlineLevel="0" collapsed="false"/>
    <row r="33930" customFormat="false" ht="15" hidden="false" customHeight="true" outlineLevel="0" collapsed="false"/>
    <row r="33931" customFormat="false" ht="15" hidden="false" customHeight="true" outlineLevel="0" collapsed="false"/>
    <row r="33932" customFormat="false" ht="15" hidden="false" customHeight="true" outlineLevel="0" collapsed="false"/>
    <row r="33933" customFormat="false" ht="15" hidden="false" customHeight="true" outlineLevel="0" collapsed="false"/>
    <row r="33934" customFormat="false" ht="15" hidden="false" customHeight="true" outlineLevel="0" collapsed="false"/>
    <row r="33935" customFormat="false" ht="15" hidden="false" customHeight="true" outlineLevel="0" collapsed="false"/>
    <row r="33936" customFormat="false" ht="15" hidden="false" customHeight="true" outlineLevel="0" collapsed="false"/>
    <row r="33937" customFormat="false" ht="15" hidden="false" customHeight="true" outlineLevel="0" collapsed="false"/>
    <row r="33938" customFormat="false" ht="15" hidden="false" customHeight="true" outlineLevel="0" collapsed="false"/>
    <row r="33939" customFormat="false" ht="15" hidden="false" customHeight="true" outlineLevel="0" collapsed="false"/>
    <row r="33940" customFormat="false" ht="15" hidden="false" customHeight="true" outlineLevel="0" collapsed="false"/>
    <row r="33941" customFormat="false" ht="15" hidden="false" customHeight="true" outlineLevel="0" collapsed="false"/>
    <row r="33942" customFormat="false" ht="15" hidden="false" customHeight="true" outlineLevel="0" collapsed="false"/>
    <row r="33943" customFormat="false" ht="15" hidden="false" customHeight="true" outlineLevel="0" collapsed="false"/>
    <row r="33944" customFormat="false" ht="15" hidden="false" customHeight="true" outlineLevel="0" collapsed="false"/>
    <row r="33945" customFormat="false" ht="15" hidden="false" customHeight="true" outlineLevel="0" collapsed="false"/>
    <row r="33946" customFormat="false" ht="15" hidden="false" customHeight="true" outlineLevel="0" collapsed="false"/>
    <row r="33947" customFormat="false" ht="15" hidden="false" customHeight="true" outlineLevel="0" collapsed="false"/>
    <row r="33948" customFormat="false" ht="15" hidden="false" customHeight="true" outlineLevel="0" collapsed="false"/>
    <row r="33949" customFormat="false" ht="15" hidden="false" customHeight="true" outlineLevel="0" collapsed="false"/>
    <row r="33950" customFormat="false" ht="15" hidden="false" customHeight="true" outlineLevel="0" collapsed="false"/>
    <row r="33951" customFormat="false" ht="15" hidden="false" customHeight="true" outlineLevel="0" collapsed="false"/>
    <row r="33952" customFormat="false" ht="15" hidden="false" customHeight="true" outlineLevel="0" collapsed="false"/>
    <row r="33953" customFormat="false" ht="15" hidden="false" customHeight="true" outlineLevel="0" collapsed="false"/>
    <row r="33954" customFormat="false" ht="15" hidden="false" customHeight="true" outlineLevel="0" collapsed="false"/>
    <row r="33955" customFormat="false" ht="15" hidden="false" customHeight="true" outlineLevel="0" collapsed="false"/>
    <row r="33956" customFormat="false" ht="15" hidden="false" customHeight="true" outlineLevel="0" collapsed="false"/>
    <row r="33957" customFormat="false" ht="15" hidden="false" customHeight="true" outlineLevel="0" collapsed="false"/>
    <row r="33958" customFormat="false" ht="15" hidden="false" customHeight="true" outlineLevel="0" collapsed="false"/>
    <row r="33959" customFormat="false" ht="15" hidden="false" customHeight="true" outlineLevel="0" collapsed="false"/>
    <row r="33960" customFormat="false" ht="15" hidden="false" customHeight="true" outlineLevel="0" collapsed="false"/>
    <row r="33961" customFormat="false" ht="15" hidden="false" customHeight="true" outlineLevel="0" collapsed="false"/>
    <row r="33962" customFormat="false" ht="15" hidden="false" customHeight="true" outlineLevel="0" collapsed="false"/>
    <row r="33963" customFormat="false" ht="15" hidden="false" customHeight="true" outlineLevel="0" collapsed="false"/>
    <row r="33964" customFormat="false" ht="15" hidden="false" customHeight="true" outlineLevel="0" collapsed="false"/>
    <row r="33965" customFormat="false" ht="15" hidden="false" customHeight="true" outlineLevel="0" collapsed="false"/>
    <row r="33966" customFormat="false" ht="15" hidden="false" customHeight="true" outlineLevel="0" collapsed="false"/>
    <row r="33967" customFormat="false" ht="15" hidden="false" customHeight="true" outlineLevel="0" collapsed="false"/>
    <row r="33968" customFormat="false" ht="15" hidden="false" customHeight="true" outlineLevel="0" collapsed="false"/>
    <row r="33969" customFormat="false" ht="15" hidden="false" customHeight="true" outlineLevel="0" collapsed="false"/>
    <row r="33970" customFormat="false" ht="15" hidden="false" customHeight="true" outlineLevel="0" collapsed="false"/>
    <row r="33971" customFormat="false" ht="15" hidden="false" customHeight="true" outlineLevel="0" collapsed="false"/>
    <row r="33972" customFormat="false" ht="15" hidden="false" customHeight="true" outlineLevel="0" collapsed="false"/>
    <row r="33973" customFormat="false" ht="15" hidden="false" customHeight="true" outlineLevel="0" collapsed="false"/>
    <row r="33974" customFormat="false" ht="15" hidden="false" customHeight="true" outlineLevel="0" collapsed="false"/>
    <row r="33975" customFormat="false" ht="15" hidden="false" customHeight="true" outlineLevel="0" collapsed="false"/>
    <row r="33976" customFormat="false" ht="15" hidden="false" customHeight="true" outlineLevel="0" collapsed="false"/>
    <row r="33977" customFormat="false" ht="15" hidden="false" customHeight="true" outlineLevel="0" collapsed="false"/>
    <row r="33978" customFormat="false" ht="15" hidden="false" customHeight="true" outlineLevel="0" collapsed="false"/>
    <row r="33979" customFormat="false" ht="15" hidden="false" customHeight="true" outlineLevel="0" collapsed="false"/>
    <row r="33980" customFormat="false" ht="15" hidden="false" customHeight="true" outlineLevel="0" collapsed="false"/>
    <row r="33981" customFormat="false" ht="15" hidden="false" customHeight="true" outlineLevel="0" collapsed="false"/>
    <row r="33982" customFormat="false" ht="15" hidden="false" customHeight="true" outlineLevel="0" collapsed="false"/>
    <row r="33983" customFormat="false" ht="15" hidden="false" customHeight="true" outlineLevel="0" collapsed="false"/>
    <row r="33984" customFormat="false" ht="15" hidden="false" customHeight="true" outlineLevel="0" collapsed="false"/>
    <row r="33985" customFormat="false" ht="15" hidden="false" customHeight="true" outlineLevel="0" collapsed="false"/>
    <row r="33986" customFormat="false" ht="15" hidden="false" customHeight="true" outlineLevel="0" collapsed="false"/>
    <row r="33987" customFormat="false" ht="15" hidden="false" customHeight="true" outlineLevel="0" collapsed="false"/>
    <row r="33988" customFormat="false" ht="15" hidden="false" customHeight="true" outlineLevel="0" collapsed="false"/>
    <row r="33989" customFormat="false" ht="15" hidden="false" customHeight="true" outlineLevel="0" collapsed="false"/>
    <row r="33990" customFormat="false" ht="15" hidden="false" customHeight="true" outlineLevel="0" collapsed="false"/>
    <row r="33991" customFormat="false" ht="15" hidden="false" customHeight="true" outlineLevel="0" collapsed="false"/>
    <row r="33992" customFormat="false" ht="15" hidden="false" customHeight="true" outlineLevel="0" collapsed="false"/>
    <row r="33993" customFormat="false" ht="15" hidden="false" customHeight="true" outlineLevel="0" collapsed="false"/>
    <row r="33994" customFormat="false" ht="15" hidden="false" customHeight="true" outlineLevel="0" collapsed="false"/>
    <row r="33995" customFormat="false" ht="15" hidden="false" customHeight="true" outlineLevel="0" collapsed="false"/>
    <row r="33996" customFormat="false" ht="15" hidden="false" customHeight="true" outlineLevel="0" collapsed="false"/>
    <row r="33997" customFormat="false" ht="15" hidden="false" customHeight="true" outlineLevel="0" collapsed="false"/>
    <row r="33998" customFormat="false" ht="15" hidden="false" customHeight="true" outlineLevel="0" collapsed="false"/>
    <row r="33999" customFormat="false" ht="15" hidden="false" customHeight="true" outlineLevel="0" collapsed="false"/>
    <row r="34000" customFormat="false" ht="15" hidden="false" customHeight="true" outlineLevel="0" collapsed="false"/>
    <row r="34001" customFormat="false" ht="15" hidden="false" customHeight="true" outlineLevel="0" collapsed="false"/>
    <row r="34002" customFormat="false" ht="15" hidden="false" customHeight="true" outlineLevel="0" collapsed="false"/>
    <row r="34003" customFormat="false" ht="15" hidden="false" customHeight="true" outlineLevel="0" collapsed="false"/>
    <row r="34004" customFormat="false" ht="15" hidden="false" customHeight="true" outlineLevel="0" collapsed="false"/>
    <row r="34005" customFormat="false" ht="15" hidden="false" customHeight="true" outlineLevel="0" collapsed="false"/>
    <row r="34006" customFormat="false" ht="15" hidden="false" customHeight="true" outlineLevel="0" collapsed="false"/>
    <row r="34007" customFormat="false" ht="15" hidden="false" customHeight="true" outlineLevel="0" collapsed="false"/>
    <row r="34008" customFormat="false" ht="15" hidden="false" customHeight="true" outlineLevel="0" collapsed="false"/>
    <row r="34009" customFormat="false" ht="15" hidden="false" customHeight="true" outlineLevel="0" collapsed="false"/>
    <row r="34010" customFormat="false" ht="15" hidden="false" customHeight="true" outlineLevel="0" collapsed="false"/>
    <row r="34011" customFormat="false" ht="15" hidden="false" customHeight="true" outlineLevel="0" collapsed="false"/>
    <row r="34012" customFormat="false" ht="15" hidden="false" customHeight="true" outlineLevel="0" collapsed="false"/>
    <row r="34013" customFormat="false" ht="15" hidden="false" customHeight="true" outlineLevel="0" collapsed="false"/>
    <row r="34014" customFormat="false" ht="15" hidden="false" customHeight="true" outlineLevel="0" collapsed="false"/>
    <row r="34015" customFormat="false" ht="15" hidden="false" customHeight="true" outlineLevel="0" collapsed="false"/>
    <row r="34016" customFormat="false" ht="15" hidden="false" customHeight="true" outlineLevel="0" collapsed="false"/>
    <row r="34017" customFormat="false" ht="15" hidden="false" customHeight="true" outlineLevel="0" collapsed="false"/>
    <row r="34018" customFormat="false" ht="15" hidden="false" customHeight="true" outlineLevel="0" collapsed="false"/>
    <row r="34019" customFormat="false" ht="15" hidden="false" customHeight="true" outlineLevel="0" collapsed="false"/>
    <row r="34020" customFormat="false" ht="15" hidden="false" customHeight="true" outlineLevel="0" collapsed="false"/>
    <row r="34021" customFormat="false" ht="15" hidden="false" customHeight="true" outlineLevel="0" collapsed="false"/>
    <row r="34022" customFormat="false" ht="15" hidden="false" customHeight="true" outlineLevel="0" collapsed="false"/>
    <row r="34023" customFormat="false" ht="15" hidden="false" customHeight="true" outlineLevel="0" collapsed="false"/>
    <row r="34024" customFormat="false" ht="15" hidden="false" customHeight="true" outlineLevel="0" collapsed="false"/>
    <row r="34025" customFormat="false" ht="15" hidden="false" customHeight="true" outlineLevel="0" collapsed="false"/>
    <row r="34026" customFormat="false" ht="15" hidden="false" customHeight="true" outlineLevel="0" collapsed="false"/>
    <row r="34027" customFormat="false" ht="15" hidden="false" customHeight="true" outlineLevel="0" collapsed="false"/>
    <row r="34028" customFormat="false" ht="15" hidden="false" customHeight="true" outlineLevel="0" collapsed="false"/>
    <row r="34029" customFormat="false" ht="15" hidden="false" customHeight="true" outlineLevel="0" collapsed="false"/>
    <row r="34030" customFormat="false" ht="15" hidden="false" customHeight="true" outlineLevel="0" collapsed="false"/>
    <row r="34031" customFormat="false" ht="15" hidden="false" customHeight="true" outlineLevel="0" collapsed="false"/>
    <row r="34032" customFormat="false" ht="15" hidden="false" customHeight="true" outlineLevel="0" collapsed="false"/>
    <row r="34033" customFormat="false" ht="15" hidden="false" customHeight="true" outlineLevel="0" collapsed="false"/>
    <row r="34034" customFormat="false" ht="15" hidden="false" customHeight="true" outlineLevel="0" collapsed="false"/>
    <row r="34035" customFormat="false" ht="15" hidden="false" customHeight="true" outlineLevel="0" collapsed="false"/>
    <row r="34036" customFormat="false" ht="15" hidden="false" customHeight="true" outlineLevel="0" collapsed="false"/>
    <row r="34037" customFormat="false" ht="15" hidden="false" customHeight="true" outlineLevel="0" collapsed="false"/>
    <row r="34038" customFormat="false" ht="15" hidden="false" customHeight="true" outlineLevel="0" collapsed="false"/>
    <row r="34039" customFormat="false" ht="15" hidden="false" customHeight="true" outlineLevel="0" collapsed="false"/>
    <row r="34040" customFormat="false" ht="15" hidden="false" customHeight="true" outlineLevel="0" collapsed="false"/>
    <row r="34041" customFormat="false" ht="15" hidden="false" customHeight="true" outlineLevel="0" collapsed="false"/>
    <row r="34042" customFormat="false" ht="15" hidden="false" customHeight="true" outlineLevel="0" collapsed="false"/>
    <row r="34043" customFormat="false" ht="15" hidden="false" customHeight="true" outlineLevel="0" collapsed="false"/>
    <row r="34044" customFormat="false" ht="15" hidden="false" customHeight="true" outlineLevel="0" collapsed="false"/>
    <row r="34045" customFormat="false" ht="15" hidden="false" customHeight="true" outlineLevel="0" collapsed="false"/>
    <row r="34046" customFormat="false" ht="15" hidden="false" customHeight="true" outlineLevel="0" collapsed="false"/>
    <row r="34047" customFormat="false" ht="15" hidden="false" customHeight="true" outlineLevel="0" collapsed="false"/>
    <row r="34048" customFormat="false" ht="15" hidden="false" customHeight="true" outlineLevel="0" collapsed="false"/>
    <row r="34049" customFormat="false" ht="15" hidden="false" customHeight="true" outlineLevel="0" collapsed="false"/>
    <row r="34050" customFormat="false" ht="15" hidden="false" customHeight="true" outlineLevel="0" collapsed="false"/>
    <row r="34051" customFormat="false" ht="15" hidden="false" customHeight="true" outlineLevel="0" collapsed="false"/>
    <row r="34052" customFormat="false" ht="15" hidden="false" customHeight="true" outlineLevel="0" collapsed="false"/>
    <row r="34053" customFormat="false" ht="15" hidden="false" customHeight="true" outlineLevel="0" collapsed="false"/>
    <row r="34054" customFormat="false" ht="15" hidden="false" customHeight="true" outlineLevel="0" collapsed="false"/>
    <row r="34055" customFormat="false" ht="15" hidden="false" customHeight="true" outlineLevel="0" collapsed="false"/>
    <row r="34056" customFormat="false" ht="15" hidden="false" customHeight="true" outlineLevel="0" collapsed="false"/>
    <row r="34057" customFormat="false" ht="15" hidden="false" customHeight="true" outlineLevel="0" collapsed="false"/>
    <row r="34058" customFormat="false" ht="15" hidden="false" customHeight="true" outlineLevel="0" collapsed="false"/>
    <row r="34059" customFormat="false" ht="15" hidden="false" customHeight="true" outlineLevel="0" collapsed="false"/>
    <row r="34060" customFormat="false" ht="15" hidden="false" customHeight="true" outlineLevel="0" collapsed="false"/>
    <row r="34061" customFormat="false" ht="15" hidden="false" customHeight="true" outlineLevel="0" collapsed="false"/>
    <row r="34062" customFormat="false" ht="15" hidden="false" customHeight="true" outlineLevel="0" collapsed="false"/>
    <row r="34063" customFormat="false" ht="15" hidden="false" customHeight="true" outlineLevel="0" collapsed="false"/>
    <row r="34064" customFormat="false" ht="15" hidden="false" customHeight="true" outlineLevel="0" collapsed="false"/>
    <row r="34065" customFormat="false" ht="15" hidden="false" customHeight="true" outlineLevel="0" collapsed="false"/>
    <row r="34066" customFormat="false" ht="15" hidden="false" customHeight="true" outlineLevel="0" collapsed="false"/>
    <row r="34067" customFormat="false" ht="15" hidden="false" customHeight="true" outlineLevel="0" collapsed="false"/>
    <row r="34068" customFormat="false" ht="15" hidden="false" customHeight="true" outlineLevel="0" collapsed="false"/>
    <row r="34069" customFormat="false" ht="15" hidden="false" customHeight="true" outlineLevel="0" collapsed="false"/>
    <row r="34070" customFormat="false" ht="15" hidden="false" customHeight="true" outlineLevel="0" collapsed="false"/>
    <row r="34071" customFormat="false" ht="15" hidden="false" customHeight="true" outlineLevel="0" collapsed="false"/>
    <row r="34072" customFormat="false" ht="15" hidden="false" customHeight="true" outlineLevel="0" collapsed="false"/>
    <row r="34073" customFormat="false" ht="15" hidden="false" customHeight="true" outlineLevel="0" collapsed="false"/>
    <row r="34074" customFormat="false" ht="15" hidden="false" customHeight="true" outlineLevel="0" collapsed="false"/>
    <row r="34075" customFormat="false" ht="15" hidden="false" customHeight="true" outlineLevel="0" collapsed="false"/>
    <row r="34076" customFormat="false" ht="15" hidden="false" customHeight="true" outlineLevel="0" collapsed="false"/>
    <row r="34077" customFormat="false" ht="15" hidden="false" customHeight="true" outlineLevel="0" collapsed="false"/>
    <row r="34078" customFormat="false" ht="15" hidden="false" customHeight="true" outlineLevel="0" collapsed="false"/>
    <row r="34079" customFormat="false" ht="15" hidden="false" customHeight="true" outlineLevel="0" collapsed="false"/>
    <row r="34080" customFormat="false" ht="15" hidden="false" customHeight="true" outlineLevel="0" collapsed="false"/>
    <row r="34081" customFormat="false" ht="15" hidden="false" customHeight="true" outlineLevel="0" collapsed="false"/>
    <row r="34082" customFormat="false" ht="15" hidden="false" customHeight="true" outlineLevel="0" collapsed="false"/>
    <row r="34083" customFormat="false" ht="15" hidden="false" customHeight="true" outlineLevel="0" collapsed="false"/>
    <row r="34084" customFormat="false" ht="15" hidden="false" customHeight="true" outlineLevel="0" collapsed="false"/>
    <row r="34085" customFormat="false" ht="15" hidden="false" customHeight="true" outlineLevel="0" collapsed="false"/>
    <row r="34086" customFormat="false" ht="15" hidden="false" customHeight="true" outlineLevel="0" collapsed="false"/>
    <row r="34087" customFormat="false" ht="15" hidden="false" customHeight="true" outlineLevel="0" collapsed="false"/>
    <row r="34088" customFormat="false" ht="15" hidden="false" customHeight="true" outlineLevel="0" collapsed="false"/>
    <row r="34089" customFormat="false" ht="15" hidden="false" customHeight="true" outlineLevel="0" collapsed="false"/>
    <row r="34090" customFormat="false" ht="15" hidden="false" customHeight="true" outlineLevel="0" collapsed="false"/>
    <row r="34091" customFormat="false" ht="15" hidden="false" customHeight="true" outlineLevel="0" collapsed="false"/>
    <row r="34092" customFormat="false" ht="15" hidden="false" customHeight="true" outlineLevel="0" collapsed="false"/>
    <row r="34093" customFormat="false" ht="15" hidden="false" customHeight="true" outlineLevel="0" collapsed="false"/>
    <row r="34094" customFormat="false" ht="15" hidden="false" customHeight="true" outlineLevel="0" collapsed="false"/>
    <row r="34095" customFormat="false" ht="15" hidden="false" customHeight="true" outlineLevel="0" collapsed="false"/>
    <row r="34096" customFormat="false" ht="15" hidden="false" customHeight="true" outlineLevel="0" collapsed="false"/>
    <row r="34097" customFormat="false" ht="15" hidden="false" customHeight="true" outlineLevel="0" collapsed="false"/>
    <row r="34098" customFormat="false" ht="15" hidden="false" customHeight="true" outlineLevel="0" collapsed="false"/>
    <row r="34099" customFormat="false" ht="15" hidden="false" customHeight="true" outlineLevel="0" collapsed="false"/>
    <row r="34100" customFormat="false" ht="15" hidden="false" customHeight="true" outlineLevel="0" collapsed="false"/>
    <row r="34101" customFormat="false" ht="15" hidden="false" customHeight="true" outlineLevel="0" collapsed="false"/>
    <row r="34102" customFormat="false" ht="15" hidden="false" customHeight="true" outlineLevel="0" collapsed="false"/>
    <row r="34103" customFormat="false" ht="15" hidden="false" customHeight="true" outlineLevel="0" collapsed="false"/>
    <row r="34104" customFormat="false" ht="15" hidden="false" customHeight="true" outlineLevel="0" collapsed="false"/>
    <row r="34105" customFormat="false" ht="15" hidden="false" customHeight="true" outlineLevel="0" collapsed="false"/>
    <row r="34106" customFormat="false" ht="15" hidden="false" customHeight="true" outlineLevel="0" collapsed="false"/>
    <row r="34107" customFormat="false" ht="15" hidden="false" customHeight="true" outlineLevel="0" collapsed="false"/>
    <row r="34108" customFormat="false" ht="15" hidden="false" customHeight="true" outlineLevel="0" collapsed="false"/>
    <row r="34109" customFormat="false" ht="15" hidden="false" customHeight="true" outlineLevel="0" collapsed="false"/>
    <row r="34110" customFormat="false" ht="15" hidden="false" customHeight="true" outlineLevel="0" collapsed="false"/>
    <row r="34111" customFormat="false" ht="15" hidden="false" customHeight="true" outlineLevel="0" collapsed="false"/>
    <row r="34112" customFormat="false" ht="15" hidden="false" customHeight="true" outlineLevel="0" collapsed="false"/>
    <row r="34113" customFormat="false" ht="15" hidden="false" customHeight="true" outlineLevel="0" collapsed="false"/>
    <row r="34114" customFormat="false" ht="15" hidden="false" customHeight="true" outlineLevel="0" collapsed="false"/>
    <row r="34115" customFormat="false" ht="15" hidden="false" customHeight="true" outlineLevel="0" collapsed="false"/>
    <row r="34116" customFormat="false" ht="15" hidden="false" customHeight="true" outlineLevel="0" collapsed="false"/>
    <row r="34117" customFormat="false" ht="15" hidden="false" customHeight="true" outlineLevel="0" collapsed="false"/>
    <row r="34118" customFormat="false" ht="15" hidden="false" customHeight="true" outlineLevel="0" collapsed="false"/>
    <row r="34119" customFormat="false" ht="15" hidden="false" customHeight="true" outlineLevel="0" collapsed="false"/>
    <row r="34120" customFormat="false" ht="15" hidden="false" customHeight="true" outlineLevel="0" collapsed="false"/>
    <row r="34121" customFormat="false" ht="15" hidden="false" customHeight="true" outlineLevel="0" collapsed="false"/>
    <row r="34122" customFormat="false" ht="15" hidden="false" customHeight="true" outlineLevel="0" collapsed="false"/>
    <row r="34123" customFormat="false" ht="15" hidden="false" customHeight="true" outlineLevel="0" collapsed="false"/>
    <row r="34124" customFormat="false" ht="15" hidden="false" customHeight="true" outlineLevel="0" collapsed="false"/>
    <row r="34125" customFormat="false" ht="15" hidden="false" customHeight="true" outlineLevel="0" collapsed="false"/>
    <row r="34126" customFormat="false" ht="15" hidden="false" customHeight="true" outlineLevel="0" collapsed="false"/>
    <row r="34127" customFormat="false" ht="15" hidden="false" customHeight="true" outlineLevel="0" collapsed="false"/>
    <row r="34128" customFormat="false" ht="15" hidden="false" customHeight="true" outlineLevel="0" collapsed="false"/>
    <row r="34129" customFormat="false" ht="15" hidden="false" customHeight="true" outlineLevel="0" collapsed="false"/>
    <row r="34130" customFormat="false" ht="15" hidden="false" customHeight="true" outlineLevel="0" collapsed="false"/>
    <row r="34131" customFormat="false" ht="15" hidden="false" customHeight="true" outlineLevel="0" collapsed="false"/>
    <row r="34132" customFormat="false" ht="15" hidden="false" customHeight="true" outlineLevel="0" collapsed="false"/>
    <row r="34133" customFormat="false" ht="15" hidden="false" customHeight="true" outlineLevel="0" collapsed="false"/>
    <row r="34134" customFormat="false" ht="15" hidden="false" customHeight="true" outlineLevel="0" collapsed="false"/>
    <row r="34135" customFormat="false" ht="15" hidden="false" customHeight="true" outlineLevel="0" collapsed="false"/>
    <row r="34136" customFormat="false" ht="15" hidden="false" customHeight="true" outlineLevel="0" collapsed="false"/>
    <row r="34137" customFormat="false" ht="15" hidden="false" customHeight="true" outlineLevel="0" collapsed="false"/>
    <row r="34138" customFormat="false" ht="15" hidden="false" customHeight="true" outlineLevel="0" collapsed="false"/>
    <row r="34139" customFormat="false" ht="15" hidden="false" customHeight="true" outlineLevel="0" collapsed="false"/>
    <row r="34140" customFormat="false" ht="15" hidden="false" customHeight="true" outlineLevel="0" collapsed="false"/>
    <row r="34141" customFormat="false" ht="15" hidden="false" customHeight="true" outlineLevel="0" collapsed="false"/>
    <row r="34142" customFormat="false" ht="15" hidden="false" customHeight="true" outlineLevel="0" collapsed="false"/>
    <row r="34143" customFormat="false" ht="15" hidden="false" customHeight="true" outlineLevel="0" collapsed="false"/>
    <row r="34144" customFormat="false" ht="15" hidden="false" customHeight="true" outlineLevel="0" collapsed="false"/>
    <row r="34145" customFormat="false" ht="15" hidden="false" customHeight="true" outlineLevel="0" collapsed="false"/>
    <row r="34146" customFormat="false" ht="15" hidden="false" customHeight="true" outlineLevel="0" collapsed="false"/>
    <row r="34147" customFormat="false" ht="15" hidden="false" customHeight="true" outlineLevel="0" collapsed="false"/>
    <row r="34148" customFormat="false" ht="15" hidden="false" customHeight="true" outlineLevel="0" collapsed="false"/>
    <row r="34149" customFormat="false" ht="15" hidden="false" customHeight="true" outlineLevel="0" collapsed="false"/>
    <row r="34150" customFormat="false" ht="15" hidden="false" customHeight="true" outlineLevel="0" collapsed="false"/>
    <row r="34151" customFormat="false" ht="15" hidden="false" customHeight="true" outlineLevel="0" collapsed="false"/>
    <row r="34152" customFormat="false" ht="15" hidden="false" customHeight="true" outlineLevel="0" collapsed="false"/>
    <row r="34153" customFormat="false" ht="15" hidden="false" customHeight="true" outlineLevel="0" collapsed="false"/>
    <row r="34154" customFormat="false" ht="15" hidden="false" customHeight="true" outlineLevel="0" collapsed="false"/>
    <row r="34155" customFormat="false" ht="15" hidden="false" customHeight="true" outlineLevel="0" collapsed="false"/>
    <row r="34156" customFormat="false" ht="15" hidden="false" customHeight="true" outlineLevel="0" collapsed="false"/>
    <row r="34157" customFormat="false" ht="15" hidden="false" customHeight="true" outlineLevel="0" collapsed="false"/>
    <row r="34158" customFormat="false" ht="15" hidden="false" customHeight="true" outlineLevel="0" collapsed="false"/>
    <row r="34159" customFormat="false" ht="15" hidden="false" customHeight="true" outlineLevel="0" collapsed="false"/>
    <row r="34160" customFormat="false" ht="15" hidden="false" customHeight="true" outlineLevel="0" collapsed="false"/>
    <row r="34161" customFormat="false" ht="15" hidden="false" customHeight="true" outlineLevel="0" collapsed="false"/>
    <row r="34162" customFormat="false" ht="15" hidden="false" customHeight="true" outlineLevel="0" collapsed="false"/>
    <row r="34163" customFormat="false" ht="15" hidden="false" customHeight="true" outlineLevel="0" collapsed="false"/>
    <row r="34164" customFormat="false" ht="15" hidden="false" customHeight="true" outlineLevel="0" collapsed="false"/>
    <row r="34165" customFormat="false" ht="15" hidden="false" customHeight="true" outlineLevel="0" collapsed="false"/>
    <row r="34166" customFormat="false" ht="15" hidden="false" customHeight="true" outlineLevel="0" collapsed="false"/>
    <row r="34167" customFormat="false" ht="15" hidden="false" customHeight="true" outlineLevel="0" collapsed="false"/>
    <row r="34168" customFormat="false" ht="15" hidden="false" customHeight="true" outlineLevel="0" collapsed="false"/>
    <row r="34169" customFormat="false" ht="15" hidden="false" customHeight="true" outlineLevel="0" collapsed="false"/>
    <row r="34170" customFormat="false" ht="15" hidden="false" customHeight="true" outlineLevel="0" collapsed="false"/>
    <row r="34171" customFormat="false" ht="15" hidden="false" customHeight="true" outlineLevel="0" collapsed="false"/>
    <row r="34172" customFormat="false" ht="15" hidden="false" customHeight="true" outlineLevel="0" collapsed="false"/>
    <row r="34173" customFormat="false" ht="15" hidden="false" customHeight="true" outlineLevel="0" collapsed="false"/>
    <row r="34174" customFormat="false" ht="15" hidden="false" customHeight="true" outlineLevel="0" collapsed="false"/>
    <row r="34175" customFormat="false" ht="15" hidden="false" customHeight="true" outlineLevel="0" collapsed="false"/>
    <row r="34176" customFormat="false" ht="15" hidden="false" customHeight="true" outlineLevel="0" collapsed="false"/>
    <row r="34177" customFormat="false" ht="15" hidden="false" customHeight="true" outlineLevel="0" collapsed="false"/>
    <row r="34178" customFormat="false" ht="15" hidden="false" customHeight="true" outlineLevel="0" collapsed="false"/>
    <row r="34179" customFormat="false" ht="15" hidden="false" customHeight="true" outlineLevel="0" collapsed="false"/>
    <row r="34180" customFormat="false" ht="15" hidden="false" customHeight="true" outlineLevel="0" collapsed="false"/>
    <row r="34181" customFormat="false" ht="15" hidden="false" customHeight="true" outlineLevel="0" collapsed="false"/>
    <row r="34182" customFormat="false" ht="15" hidden="false" customHeight="true" outlineLevel="0" collapsed="false"/>
    <row r="34183" customFormat="false" ht="15" hidden="false" customHeight="true" outlineLevel="0" collapsed="false"/>
    <row r="34184" customFormat="false" ht="15" hidden="false" customHeight="true" outlineLevel="0" collapsed="false"/>
    <row r="34185" customFormat="false" ht="15" hidden="false" customHeight="true" outlineLevel="0" collapsed="false"/>
    <row r="34186" customFormat="false" ht="15" hidden="false" customHeight="true" outlineLevel="0" collapsed="false"/>
    <row r="34187" customFormat="false" ht="15" hidden="false" customHeight="true" outlineLevel="0" collapsed="false"/>
    <row r="34188" customFormat="false" ht="15" hidden="false" customHeight="true" outlineLevel="0" collapsed="false"/>
    <row r="34189" customFormat="false" ht="15" hidden="false" customHeight="true" outlineLevel="0" collapsed="false"/>
    <row r="34190" customFormat="false" ht="15" hidden="false" customHeight="true" outlineLevel="0" collapsed="false"/>
    <row r="34191" customFormat="false" ht="15" hidden="false" customHeight="true" outlineLevel="0" collapsed="false"/>
    <row r="34192" customFormat="false" ht="15" hidden="false" customHeight="true" outlineLevel="0" collapsed="false"/>
    <row r="34193" customFormat="false" ht="15" hidden="false" customHeight="true" outlineLevel="0" collapsed="false"/>
    <row r="34194" customFormat="false" ht="15" hidden="false" customHeight="true" outlineLevel="0" collapsed="false"/>
    <row r="34195" customFormat="false" ht="15" hidden="false" customHeight="true" outlineLevel="0" collapsed="false"/>
    <row r="34196" customFormat="false" ht="15" hidden="false" customHeight="true" outlineLevel="0" collapsed="false"/>
    <row r="34197" customFormat="false" ht="15" hidden="false" customHeight="true" outlineLevel="0" collapsed="false"/>
    <row r="34198" customFormat="false" ht="15" hidden="false" customHeight="true" outlineLevel="0" collapsed="false"/>
    <row r="34199" customFormat="false" ht="15" hidden="false" customHeight="true" outlineLevel="0" collapsed="false"/>
    <row r="34200" customFormat="false" ht="15" hidden="false" customHeight="true" outlineLevel="0" collapsed="false"/>
    <row r="34201" customFormat="false" ht="15" hidden="false" customHeight="true" outlineLevel="0" collapsed="false"/>
    <row r="34202" customFormat="false" ht="15" hidden="false" customHeight="true" outlineLevel="0" collapsed="false"/>
    <row r="34203" customFormat="false" ht="15" hidden="false" customHeight="true" outlineLevel="0" collapsed="false"/>
    <row r="34204" customFormat="false" ht="15" hidden="false" customHeight="true" outlineLevel="0" collapsed="false"/>
    <row r="34205" customFormat="false" ht="15" hidden="false" customHeight="true" outlineLevel="0" collapsed="false"/>
    <row r="34206" customFormat="false" ht="15" hidden="false" customHeight="true" outlineLevel="0" collapsed="false"/>
    <row r="34207" customFormat="false" ht="15" hidden="false" customHeight="true" outlineLevel="0" collapsed="false"/>
    <row r="34208" customFormat="false" ht="15" hidden="false" customHeight="true" outlineLevel="0" collapsed="false"/>
    <row r="34209" customFormat="false" ht="15" hidden="false" customHeight="true" outlineLevel="0" collapsed="false"/>
    <row r="34210" customFormat="false" ht="15" hidden="false" customHeight="true" outlineLevel="0" collapsed="false"/>
    <row r="34211" customFormat="false" ht="15" hidden="false" customHeight="true" outlineLevel="0" collapsed="false"/>
    <row r="34212" customFormat="false" ht="15" hidden="false" customHeight="true" outlineLevel="0" collapsed="false"/>
    <row r="34213" customFormat="false" ht="15" hidden="false" customHeight="true" outlineLevel="0" collapsed="false"/>
    <row r="34214" customFormat="false" ht="15" hidden="false" customHeight="true" outlineLevel="0" collapsed="false"/>
    <row r="34215" customFormat="false" ht="15" hidden="false" customHeight="true" outlineLevel="0" collapsed="false"/>
    <row r="34216" customFormat="false" ht="15" hidden="false" customHeight="true" outlineLevel="0" collapsed="false"/>
    <row r="34217" customFormat="false" ht="15" hidden="false" customHeight="true" outlineLevel="0" collapsed="false"/>
    <row r="34218" customFormat="false" ht="15" hidden="false" customHeight="true" outlineLevel="0" collapsed="false"/>
    <row r="34219" customFormat="false" ht="15" hidden="false" customHeight="true" outlineLevel="0" collapsed="false"/>
    <row r="34220" customFormat="false" ht="15" hidden="false" customHeight="true" outlineLevel="0" collapsed="false"/>
    <row r="34221" customFormat="false" ht="15" hidden="false" customHeight="true" outlineLevel="0" collapsed="false"/>
    <row r="34222" customFormat="false" ht="15" hidden="false" customHeight="true" outlineLevel="0" collapsed="false"/>
    <row r="34223" customFormat="false" ht="15" hidden="false" customHeight="true" outlineLevel="0" collapsed="false"/>
    <row r="34224" customFormat="false" ht="15" hidden="false" customHeight="true" outlineLevel="0" collapsed="false"/>
    <row r="34225" customFormat="false" ht="15" hidden="false" customHeight="true" outlineLevel="0" collapsed="false"/>
    <row r="34226" customFormat="false" ht="15" hidden="false" customHeight="true" outlineLevel="0" collapsed="false"/>
    <row r="34227" customFormat="false" ht="15" hidden="false" customHeight="true" outlineLevel="0" collapsed="false"/>
    <row r="34228" customFormat="false" ht="15" hidden="false" customHeight="true" outlineLevel="0" collapsed="false"/>
    <row r="34229" customFormat="false" ht="15" hidden="false" customHeight="true" outlineLevel="0" collapsed="false"/>
    <row r="34230" customFormat="false" ht="15" hidden="false" customHeight="true" outlineLevel="0" collapsed="false"/>
    <row r="34231" customFormat="false" ht="15" hidden="false" customHeight="true" outlineLevel="0" collapsed="false"/>
    <row r="34232" customFormat="false" ht="15" hidden="false" customHeight="true" outlineLevel="0" collapsed="false"/>
    <row r="34233" customFormat="false" ht="15" hidden="false" customHeight="true" outlineLevel="0" collapsed="false"/>
    <row r="34234" customFormat="false" ht="15" hidden="false" customHeight="true" outlineLevel="0" collapsed="false"/>
    <row r="34235" customFormat="false" ht="15" hidden="false" customHeight="true" outlineLevel="0" collapsed="false"/>
    <row r="34236" customFormat="false" ht="15" hidden="false" customHeight="true" outlineLevel="0" collapsed="false"/>
    <row r="34237" customFormat="false" ht="15" hidden="false" customHeight="true" outlineLevel="0" collapsed="false"/>
    <row r="34238" customFormat="false" ht="15" hidden="false" customHeight="true" outlineLevel="0" collapsed="false"/>
    <row r="34239" customFormat="false" ht="15" hidden="false" customHeight="true" outlineLevel="0" collapsed="false"/>
    <row r="34240" customFormat="false" ht="15" hidden="false" customHeight="true" outlineLevel="0" collapsed="false"/>
    <row r="34241" customFormat="false" ht="15" hidden="false" customHeight="true" outlineLevel="0" collapsed="false"/>
    <row r="34242" customFormat="false" ht="15" hidden="false" customHeight="true" outlineLevel="0" collapsed="false"/>
    <row r="34243" customFormat="false" ht="15" hidden="false" customHeight="true" outlineLevel="0" collapsed="false"/>
    <row r="34244" customFormat="false" ht="15" hidden="false" customHeight="true" outlineLevel="0" collapsed="false"/>
    <row r="34245" customFormat="false" ht="15" hidden="false" customHeight="true" outlineLevel="0" collapsed="false"/>
    <row r="34246" customFormat="false" ht="15" hidden="false" customHeight="true" outlineLevel="0" collapsed="false"/>
    <row r="34247" customFormat="false" ht="15" hidden="false" customHeight="true" outlineLevel="0" collapsed="false"/>
    <row r="34248" customFormat="false" ht="15" hidden="false" customHeight="true" outlineLevel="0" collapsed="false"/>
    <row r="34249" customFormat="false" ht="15" hidden="false" customHeight="true" outlineLevel="0" collapsed="false"/>
    <row r="34250" customFormat="false" ht="15" hidden="false" customHeight="true" outlineLevel="0" collapsed="false"/>
    <row r="34251" customFormat="false" ht="15" hidden="false" customHeight="true" outlineLevel="0" collapsed="false"/>
    <row r="34252" customFormat="false" ht="15" hidden="false" customHeight="true" outlineLevel="0" collapsed="false"/>
    <row r="34253" customFormat="false" ht="15" hidden="false" customHeight="true" outlineLevel="0" collapsed="false"/>
    <row r="34254" customFormat="false" ht="15" hidden="false" customHeight="true" outlineLevel="0" collapsed="false"/>
    <row r="34255" customFormat="false" ht="15" hidden="false" customHeight="true" outlineLevel="0" collapsed="false"/>
    <row r="34256" customFormat="false" ht="15" hidden="false" customHeight="true" outlineLevel="0" collapsed="false"/>
    <row r="34257" customFormat="false" ht="15" hidden="false" customHeight="true" outlineLevel="0" collapsed="false"/>
    <row r="34258" customFormat="false" ht="15" hidden="false" customHeight="true" outlineLevel="0" collapsed="false"/>
    <row r="34259" customFormat="false" ht="15" hidden="false" customHeight="true" outlineLevel="0" collapsed="false"/>
    <row r="34260" customFormat="false" ht="15" hidden="false" customHeight="true" outlineLevel="0" collapsed="false"/>
    <row r="34261" customFormat="false" ht="15" hidden="false" customHeight="true" outlineLevel="0" collapsed="false"/>
    <row r="34262" customFormat="false" ht="15" hidden="false" customHeight="true" outlineLevel="0" collapsed="false"/>
    <row r="34263" customFormat="false" ht="15" hidden="false" customHeight="true" outlineLevel="0" collapsed="false"/>
    <row r="34264" customFormat="false" ht="15" hidden="false" customHeight="true" outlineLevel="0" collapsed="false"/>
    <row r="34265" customFormat="false" ht="15" hidden="false" customHeight="true" outlineLevel="0" collapsed="false"/>
    <row r="34266" customFormat="false" ht="15" hidden="false" customHeight="true" outlineLevel="0" collapsed="false"/>
    <row r="34267" customFormat="false" ht="15" hidden="false" customHeight="true" outlineLevel="0" collapsed="false"/>
    <row r="34268" customFormat="false" ht="15" hidden="false" customHeight="true" outlineLevel="0" collapsed="false"/>
    <row r="34269" customFormat="false" ht="15" hidden="false" customHeight="true" outlineLevel="0" collapsed="false"/>
    <row r="34270" customFormat="false" ht="15" hidden="false" customHeight="true" outlineLevel="0" collapsed="false"/>
    <row r="34271" customFormat="false" ht="15" hidden="false" customHeight="true" outlineLevel="0" collapsed="false"/>
    <row r="34272" customFormat="false" ht="15" hidden="false" customHeight="true" outlineLevel="0" collapsed="false"/>
    <row r="34273" customFormat="false" ht="15" hidden="false" customHeight="true" outlineLevel="0" collapsed="false"/>
    <row r="34274" customFormat="false" ht="15" hidden="false" customHeight="true" outlineLevel="0" collapsed="false"/>
    <row r="34275" customFormat="false" ht="15" hidden="false" customHeight="true" outlineLevel="0" collapsed="false"/>
    <row r="34276" customFormat="false" ht="15" hidden="false" customHeight="true" outlineLevel="0" collapsed="false"/>
    <row r="34277" customFormat="false" ht="15" hidden="false" customHeight="true" outlineLevel="0" collapsed="false"/>
    <row r="34278" customFormat="false" ht="15" hidden="false" customHeight="true" outlineLevel="0" collapsed="false"/>
    <row r="34279" customFormat="false" ht="15" hidden="false" customHeight="true" outlineLevel="0" collapsed="false"/>
    <row r="34280" customFormat="false" ht="15" hidden="false" customHeight="true" outlineLevel="0" collapsed="false"/>
    <row r="34281" customFormat="false" ht="15" hidden="false" customHeight="true" outlineLevel="0" collapsed="false"/>
    <row r="34282" customFormat="false" ht="15" hidden="false" customHeight="true" outlineLevel="0" collapsed="false"/>
    <row r="34283" customFormat="false" ht="15" hidden="false" customHeight="true" outlineLevel="0" collapsed="false"/>
    <row r="34284" customFormat="false" ht="15" hidden="false" customHeight="true" outlineLevel="0" collapsed="false"/>
    <row r="34285" customFormat="false" ht="15" hidden="false" customHeight="true" outlineLevel="0" collapsed="false"/>
    <row r="34286" customFormat="false" ht="15" hidden="false" customHeight="true" outlineLevel="0" collapsed="false"/>
    <row r="34287" customFormat="false" ht="15" hidden="false" customHeight="true" outlineLevel="0" collapsed="false"/>
    <row r="34288" customFormat="false" ht="15" hidden="false" customHeight="true" outlineLevel="0" collapsed="false"/>
    <row r="34289" customFormat="false" ht="15" hidden="false" customHeight="true" outlineLevel="0" collapsed="false"/>
    <row r="34290" customFormat="false" ht="15" hidden="false" customHeight="true" outlineLevel="0" collapsed="false"/>
    <row r="34291" customFormat="false" ht="15" hidden="false" customHeight="true" outlineLevel="0" collapsed="false"/>
    <row r="34292" customFormat="false" ht="15" hidden="false" customHeight="true" outlineLevel="0" collapsed="false"/>
    <row r="34293" customFormat="false" ht="15" hidden="false" customHeight="true" outlineLevel="0" collapsed="false"/>
    <row r="34294" customFormat="false" ht="15" hidden="false" customHeight="true" outlineLevel="0" collapsed="false"/>
    <row r="34295" customFormat="false" ht="15" hidden="false" customHeight="true" outlineLevel="0" collapsed="false"/>
    <row r="34296" customFormat="false" ht="15" hidden="false" customHeight="true" outlineLevel="0" collapsed="false"/>
    <row r="34297" customFormat="false" ht="15" hidden="false" customHeight="true" outlineLevel="0" collapsed="false"/>
    <row r="34298" customFormat="false" ht="15" hidden="false" customHeight="true" outlineLevel="0" collapsed="false"/>
    <row r="34299" customFormat="false" ht="15" hidden="false" customHeight="true" outlineLevel="0" collapsed="false"/>
    <row r="34300" customFormat="false" ht="15" hidden="false" customHeight="true" outlineLevel="0" collapsed="false"/>
    <row r="34301" customFormat="false" ht="15" hidden="false" customHeight="true" outlineLevel="0" collapsed="false"/>
    <row r="34302" customFormat="false" ht="15" hidden="false" customHeight="true" outlineLevel="0" collapsed="false"/>
    <row r="34303" customFormat="false" ht="15" hidden="false" customHeight="true" outlineLevel="0" collapsed="false"/>
    <row r="34304" customFormat="false" ht="15" hidden="false" customHeight="true" outlineLevel="0" collapsed="false"/>
    <row r="34305" customFormat="false" ht="15" hidden="false" customHeight="true" outlineLevel="0" collapsed="false"/>
    <row r="34306" customFormat="false" ht="15" hidden="false" customHeight="true" outlineLevel="0" collapsed="false"/>
    <row r="34307" customFormat="false" ht="15" hidden="false" customHeight="true" outlineLevel="0" collapsed="false"/>
    <row r="34308" customFormat="false" ht="15" hidden="false" customHeight="true" outlineLevel="0" collapsed="false"/>
    <row r="34309" customFormat="false" ht="15" hidden="false" customHeight="true" outlineLevel="0" collapsed="false"/>
    <row r="34310" customFormat="false" ht="15" hidden="false" customHeight="true" outlineLevel="0" collapsed="false"/>
    <row r="34311" customFormat="false" ht="15" hidden="false" customHeight="true" outlineLevel="0" collapsed="false"/>
    <row r="34312" customFormat="false" ht="15" hidden="false" customHeight="true" outlineLevel="0" collapsed="false"/>
    <row r="34313" customFormat="false" ht="15" hidden="false" customHeight="true" outlineLevel="0" collapsed="false"/>
    <row r="34314" customFormat="false" ht="15" hidden="false" customHeight="true" outlineLevel="0" collapsed="false"/>
    <row r="34315" customFormat="false" ht="15" hidden="false" customHeight="true" outlineLevel="0" collapsed="false"/>
    <row r="34316" customFormat="false" ht="15" hidden="false" customHeight="true" outlineLevel="0" collapsed="false"/>
    <row r="34317" customFormat="false" ht="15" hidden="false" customHeight="true" outlineLevel="0" collapsed="false"/>
    <row r="34318" customFormat="false" ht="15" hidden="false" customHeight="true" outlineLevel="0" collapsed="false"/>
    <row r="34319" customFormat="false" ht="15" hidden="false" customHeight="true" outlineLevel="0" collapsed="false"/>
    <row r="34320" customFormat="false" ht="15" hidden="false" customHeight="true" outlineLevel="0" collapsed="false"/>
    <row r="34321" customFormat="false" ht="15" hidden="false" customHeight="true" outlineLevel="0" collapsed="false"/>
    <row r="34322" customFormat="false" ht="15" hidden="false" customHeight="true" outlineLevel="0" collapsed="false"/>
    <row r="34323" customFormat="false" ht="15" hidden="false" customHeight="true" outlineLevel="0" collapsed="false"/>
    <row r="34324" customFormat="false" ht="15" hidden="false" customHeight="true" outlineLevel="0" collapsed="false"/>
    <row r="34325" customFormat="false" ht="15" hidden="false" customHeight="true" outlineLevel="0" collapsed="false"/>
    <row r="34326" customFormat="false" ht="15" hidden="false" customHeight="true" outlineLevel="0" collapsed="false"/>
    <row r="34327" customFormat="false" ht="15" hidden="false" customHeight="true" outlineLevel="0" collapsed="false"/>
    <row r="34328" customFormat="false" ht="15" hidden="false" customHeight="true" outlineLevel="0" collapsed="false"/>
    <row r="34329" customFormat="false" ht="15" hidden="false" customHeight="true" outlineLevel="0" collapsed="false"/>
    <row r="34330" customFormat="false" ht="15" hidden="false" customHeight="true" outlineLevel="0" collapsed="false"/>
    <row r="34331" customFormat="false" ht="15" hidden="false" customHeight="true" outlineLevel="0" collapsed="false"/>
    <row r="34332" customFormat="false" ht="15" hidden="false" customHeight="true" outlineLevel="0" collapsed="false"/>
    <row r="34333" customFormat="false" ht="15" hidden="false" customHeight="true" outlineLevel="0" collapsed="false"/>
    <row r="34334" customFormat="false" ht="15" hidden="false" customHeight="true" outlineLevel="0" collapsed="false"/>
    <row r="34335" customFormat="false" ht="15" hidden="false" customHeight="true" outlineLevel="0" collapsed="false"/>
    <row r="34336" customFormat="false" ht="15" hidden="false" customHeight="true" outlineLevel="0" collapsed="false"/>
    <row r="34337" customFormat="false" ht="15" hidden="false" customHeight="true" outlineLevel="0" collapsed="false"/>
    <row r="34338" customFormat="false" ht="15" hidden="false" customHeight="true" outlineLevel="0" collapsed="false"/>
    <row r="34339" customFormat="false" ht="15" hidden="false" customHeight="true" outlineLevel="0" collapsed="false"/>
    <row r="34340" customFormat="false" ht="15" hidden="false" customHeight="true" outlineLevel="0" collapsed="false"/>
    <row r="34341" customFormat="false" ht="15" hidden="false" customHeight="true" outlineLevel="0" collapsed="false"/>
    <row r="34342" customFormat="false" ht="15" hidden="false" customHeight="true" outlineLevel="0" collapsed="false"/>
    <row r="34343" customFormat="false" ht="15" hidden="false" customHeight="true" outlineLevel="0" collapsed="false"/>
    <row r="34344" customFormat="false" ht="15" hidden="false" customHeight="true" outlineLevel="0" collapsed="false"/>
    <row r="34345" customFormat="false" ht="15" hidden="false" customHeight="true" outlineLevel="0" collapsed="false"/>
    <row r="34346" customFormat="false" ht="15" hidden="false" customHeight="true" outlineLevel="0" collapsed="false"/>
    <row r="34347" customFormat="false" ht="15" hidden="false" customHeight="true" outlineLevel="0" collapsed="false"/>
    <row r="34348" customFormat="false" ht="15" hidden="false" customHeight="true" outlineLevel="0" collapsed="false"/>
    <row r="34349" customFormat="false" ht="15" hidden="false" customHeight="true" outlineLevel="0" collapsed="false"/>
    <row r="34350" customFormat="false" ht="15" hidden="false" customHeight="true" outlineLevel="0" collapsed="false"/>
    <row r="34351" customFormat="false" ht="15" hidden="false" customHeight="true" outlineLevel="0" collapsed="false"/>
    <row r="34352" customFormat="false" ht="15" hidden="false" customHeight="true" outlineLevel="0" collapsed="false"/>
    <row r="34353" customFormat="false" ht="15" hidden="false" customHeight="true" outlineLevel="0" collapsed="false"/>
    <row r="34354" customFormat="false" ht="15" hidden="false" customHeight="true" outlineLevel="0" collapsed="false"/>
    <row r="34355" customFormat="false" ht="15" hidden="false" customHeight="true" outlineLevel="0" collapsed="false"/>
    <row r="34356" customFormat="false" ht="15" hidden="false" customHeight="true" outlineLevel="0" collapsed="false"/>
    <row r="34357" customFormat="false" ht="15" hidden="false" customHeight="true" outlineLevel="0" collapsed="false"/>
    <row r="34358" customFormat="false" ht="15" hidden="false" customHeight="true" outlineLevel="0" collapsed="false"/>
    <row r="34359" customFormat="false" ht="15" hidden="false" customHeight="true" outlineLevel="0" collapsed="false"/>
    <row r="34360" customFormat="false" ht="15" hidden="false" customHeight="true" outlineLevel="0" collapsed="false"/>
    <row r="34361" customFormat="false" ht="15" hidden="false" customHeight="true" outlineLevel="0" collapsed="false"/>
    <row r="34362" customFormat="false" ht="15" hidden="false" customHeight="true" outlineLevel="0" collapsed="false"/>
    <row r="34363" customFormat="false" ht="15" hidden="false" customHeight="true" outlineLevel="0" collapsed="false"/>
    <row r="34364" customFormat="false" ht="15" hidden="false" customHeight="true" outlineLevel="0" collapsed="false"/>
    <row r="34365" customFormat="false" ht="15" hidden="false" customHeight="true" outlineLevel="0" collapsed="false"/>
    <row r="34366" customFormat="false" ht="15" hidden="false" customHeight="true" outlineLevel="0" collapsed="false"/>
    <row r="34367" customFormat="false" ht="15" hidden="false" customHeight="true" outlineLevel="0" collapsed="false"/>
    <row r="34368" customFormat="false" ht="15" hidden="false" customHeight="true" outlineLevel="0" collapsed="false"/>
    <row r="34369" customFormat="false" ht="15" hidden="false" customHeight="true" outlineLevel="0" collapsed="false"/>
    <row r="34370" customFormat="false" ht="15" hidden="false" customHeight="true" outlineLevel="0" collapsed="false"/>
    <row r="34371" customFormat="false" ht="15" hidden="false" customHeight="true" outlineLevel="0" collapsed="false"/>
    <row r="34372" customFormat="false" ht="15" hidden="false" customHeight="true" outlineLevel="0" collapsed="false"/>
    <row r="34373" customFormat="false" ht="15" hidden="false" customHeight="true" outlineLevel="0" collapsed="false"/>
    <row r="34374" customFormat="false" ht="15" hidden="false" customHeight="true" outlineLevel="0" collapsed="false"/>
    <row r="34375" customFormat="false" ht="15" hidden="false" customHeight="true" outlineLevel="0" collapsed="false"/>
    <row r="34376" customFormat="false" ht="15" hidden="false" customHeight="true" outlineLevel="0" collapsed="false"/>
    <row r="34377" customFormat="false" ht="15" hidden="false" customHeight="true" outlineLevel="0" collapsed="false"/>
    <row r="34378" customFormat="false" ht="15" hidden="false" customHeight="true" outlineLevel="0" collapsed="false"/>
    <row r="34379" customFormat="false" ht="15" hidden="false" customHeight="true" outlineLevel="0" collapsed="false"/>
    <row r="34380" customFormat="false" ht="15" hidden="false" customHeight="true" outlineLevel="0" collapsed="false"/>
    <row r="34381" customFormat="false" ht="15" hidden="false" customHeight="true" outlineLevel="0" collapsed="false"/>
    <row r="34382" customFormat="false" ht="15" hidden="false" customHeight="true" outlineLevel="0" collapsed="false"/>
    <row r="34383" customFormat="false" ht="15" hidden="false" customHeight="true" outlineLevel="0" collapsed="false"/>
    <row r="34384" customFormat="false" ht="15" hidden="false" customHeight="true" outlineLevel="0" collapsed="false"/>
    <row r="34385" customFormat="false" ht="15" hidden="false" customHeight="true" outlineLevel="0" collapsed="false"/>
    <row r="34386" customFormat="false" ht="15" hidden="false" customHeight="true" outlineLevel="0" collapsed="false"/>
    <row r="34387" customFormat="false" ht="15" hidden="false" customHeight="true" outlineLevel="0" collapsed="false"/>
    <row r="34388" customFormat="false" ht="15" hidden="false" customHeight="true" outlineLevel="0" collapsed="false"/>
    <row r="34389" customFormat="false" ht="15" hidden="false" customHeight="true" outlineLevel="0" collapsed="false"/>
    <row r="34390" customFormat="false" ht="15" hidden="false" customHeight="true" outlineLevel="0" collapsed="false"/>
    <row r="34391" customFormat="false" ht="15" hidden="false" customHeight="true" outlineLevel="0" collapsed="false"/>
    <row r="34392" customFormat="false" ht="15" hidden="false" customHeight="true" outlineLevel="0" collapsed="false"/>
    <row r="34393" customFormat="false" ht="15" hidden="false" customHeight="true" outlineLevel="0" collapsed="false"/>
    <row r="34394" customFormat="false" ht="15" hidden="false" customHeight="true" outlineLevel="0" collapsed="false"/>
    <row r="34395" customFormat="false" ht="15" hidden="false" customHeight="true" outlineLevel="0" collapsed="false"/>
    <row r="34396" customFormat="false" ht="15" hidden="false" customHeight="true" outlineLevel="0" collapsed="false"/>
    <row r="34397" customFormat="false" ht="15" hidden="false" customHeight="true" outlineLevel="0" collapsed="false"/>
    <row r="34398" customFormat="false" ht="15" hidden="false" customHeight="true" outlineLevel="0" collapsed="false"/>
    <row r="34399" customFormat="false" ht="15" hidden="false" customHeight="true" outlineLevel="0" collapsed="false"/>
    <row r="34400" customFormat="false" ht="15" hidden="false" customHeight="true" outlineLevel="0" collapsed="false"/>
    <row r="34401" customFormat="false" ht="15" hidden="false" customHeight="true" outlineLevel="0" collapsed="false"/>
    <row r="34402" customFormat="false" ht="15" hidden="false" customHeight="true" outlineLevel="0" collapsed="false"/>
    <row r="34403" customFormat="false" ht="15" hidden="false" customHeight="true" outlineLevel="0" collapsed="false"/>
    <row r="34404" customFormat="false" ht="15" hidden="false" customHeight="true" outlineLevel="0" collapsed="false"/>
    <row r="34405" customFormat="false" ht="15" hidden="false" customHeight="true" outlineLevel="0" collapsed="false"/>
    <row r="34406" customFormat="false" ht="15" hidden="false" customHeight="true" outlineLevel="0" collapsed="false"/>
    <row r="34407" customFormat="false" ht="15" hidden="false" customHeight="true" outlineLevel="0" collapsed="false"/>
    <row r="34408" customFormat="false" ht="15" hidden="false" customHeight="true" outlineLevel="0" collapsed="false"/>
    <row r="34409" customFormat="false" ht="15" hidden="false" customHeight="true" outlineLevel="0" collapsed="false"/>
    <row r="34410" customFormat="false" ht="15" hidden="false" customHeight="true" outlineLevel="0" collapsed="false"/>
    <row r="34411" customFormat="false" ht="15" hidden="false" customHeight="true" outlineLevel="0" collapsed="false"/>
    <row r="34412" customFormat="false" ht="15" hidden="false" customHeight="true" outlineLevel="0" collapsed="false"/>
    <row r="34413" customFormat="false" ht="15" hidden="false" customHeight="true" outlineLevel="0" collapsed="false"/>
    <row r="34414" customFormat="false" ht="15" hidden="false" customHeight="true" outlineLevel="0" collapsed="false"/>
    <row r="34415" customFormat="false" ht="15" hidden="false" customHeight="true" outlineLevel="0" collapsed="false"/>
    <row r="34416" customFormat="false" ht="15" hidden="false" customHeight="true" outlineLevel="0" collapsed="false"/>
    <row r="34417" customFormat="false" ht="15" hidden="false" customHeight="true" outlineLevel="0" collapsed="false"/>
    <row r="34418" customFormat="false" ht="15" hidden="false" customHeight="true" outlineLevel="0" collapsed="false"/>
    <row r="34419" customFormat="false" ht="15" hidden="false" customHeight="true" outlineLevel="0" collapsed="false"/>
    <row r="34420" customFormat="false" ht="15" hidden="false" customHeight="true" outlineLevel="0" collapsed="false"/>
    <row r="34421" customFormat="false" ht="15" hidden="false" customHeight="true" outlineLevel="0" collapsed="false"/>
    <row r="34422" customFormat="false" ht="15" hidden="false" customHeight="true" outlineLevel="0" collapsed="false"/>
    <row r="34423" customFormat="false" ht="15" hidden="false" customHeight="true" outlineLevel="0" collapsed="false"/>
    <row r="34424" customFormat="false" ht="15" hidden="false" customHeight="true" outlineLevel="0" collapsed="false"/>
    <row r="34425" customFormat="false" ht="15" hidden="false" customHeight="true" outlineLevel="0" collapsed="false"/>
    <row r="34426" customFormat="false" ht="15" hidden="false" customHeight="true" outlineLevel="0" collapsed="false"/>
    <row r="34427" customFormat="false" ht="15" hidden="false" customHeight="true" outlineLevel="0" collapsed="false"/>
    <row r="34428" customFormat="false" ht="15" hidden="false" customHeight="true" outlineLevel="0" collapsed="false"/>
    <row r="34429" customFormat="false" ht="15" hidden="false" customHeight="true" outlineLevel="0" collapsed="false"/>
    <row r="34430" customFormat="false" ht="15" hidden="false" customHeight="true" outlineLevel="0" collapsed="false"/>
    <row r="34431" customFormat="false" ht="15" hidden="false" customHeight="true" outlineLevel="0" collapsed="false"/>
    <row r="34432" customFormat="false" ht="15" hidden="false" customHeight="true" outlineLevel="0" collapsed="false"/>
    <row r="34433" customFormat="false" ht="15" hidden="false" customHeight="true" outlineLevel="0" collapsed="false"/>
    <row r="34434" customFormat="false" ht="15" hidden="false" customHeight="true" outlineLevel="0" collapsed="false"/>
    <row r="34435" customFormat="false" ht="15" hidden="false" customHeight="true" outlineLevel="0" collapsed="false"/>
    <row r="34436" customFormat="false" ht="15" hidden="false" customHeight="true" outlineLevel="0" collapsed="false"/>
    <row r="34437" customFormat="false" ht="15" hidden="false" customHeight="true" outlineLevel="0" collapsed="false"/>
    <row r="34438" customFormat="false" ht="15" hidden="false" customHeight="true" outlineLevel="0" collapsed="false"/>
    <row r="34439" customFormat="false" ht="15" hidden="false" customHeight="true" outlineLevel="0" collapsed="false"/>
    <row r="34440" customFormat="false" ht="15" hidden="false" customHeight="true" outlineLevel="0" collapsed="false"/>
    <row r="34441" customFormat="false" ht="15" hidden="false" customHeight="true" outlineLevel="0" collapsed="false"/>
    <row r="34442" customFormat="false" ht="15" hidden="false" customHeight="true" outlineLevel="0" collapsed="false"/>
    <row r="34443" customFormat="false" ht="15" hidden="false" customHeight="true" outlineLevel="0" collapsed="false"/>
    <row r="34444" customFormat="false" ht="15" hidden="false" customHeight="true" outlineLevel="0" collapsed="false"/>
    <row r="34445" customFormat="false" ht="15" hidden="false" customHeight="true" outlineLevel="0" collapsed="false"/>
    <row r="34446" customFormat="false" ht="15" hidden="false" customHeight="true" outlineLevel="0" collapsed="false"/>
    <row r="34447" customFormat="false" ht="15" hidden="false" customHeight="true" outlineLevel="0" collapsed="false"/>
    <row r="34448" customFormat="false" ht="15" hidden="false" customHeight="true" outlineLevel="0" collapsed="false"/>
    <row r="34449" customFormat="false" ht="15" hidden="false" customHeight="true" outlineLevel="0" collapsed="false"/>
    <row r="34450" customFormat="false" ht="15" hidden="false" customHeight="true" outlineLevel="0" collapsed="false"/>
    <row r="34451" customFormat="false" ht="15" hidden="false" customHeight="true" outlineLevel="0" collapsed="false"/>
    <row r="34452" customFormat="false" ht="15" hidden="false" customHeight="true" outlineLevel="0" collapsed="false"/>
    <row r="34453" customFormat="false" ht="15" hidden="false" customHeight="true" outlineLevel="0" collapsed="false"/>
    <row r="34454" customFormat="false" ht="15" hidden="false" customHeight="true" outlineLevel="0" collapsed="false"/>
    <row r="34455" customFormat="false" ht="15" hidden="false" customHeight="true" outlineLevel="0" collapsed="false"/>
    <row r="34456" customFormat="false" ht="15" hidden="false" customHeight="true" outlineLevel="0" collapsed="false"/>
    <row r="34457" customFormat="false" ht="15" hidden="false" customHeight="true" outlineLevel="0" collapsed="false"/>
    <row r="34458" customFormat="false" ht="15" hidden="false" customHeight="true" outlineLevel="0" collapsed="false"/>
    <row r="34459" customFormat="false" ht="15" hidden="false" customHeight="true" outlineLevel="0" collapsed="false"/>
    <row r="34460" customFormat="false" ht="15" hidden="false" customHeight="true" outlineLevel="0" collapsed="false"/>
    <row r="34461" customFormat="false" ht="15" hidden="false" customHeight="true" outlineLevel="0" collapsed="false"/>
    <row r="34462" customFormat="false" ht="15" hidden="false" customHeight="true" outlineLevel="0" collapsed="false"/>
    <row r="34463" customFormat="false" ht="15" hidden="false" customHeight="true" outlineLevel="0" collapsed="false"/>
    <row r="34464" customFormat="false" ht="15" hidden="false" customHeight="true" outlineLevel="0" collapsed="false"/>
    <row r="34465" customFormat="false" ht="15" hidden="false" customHeight="true" outlineLevel="0" collapsed="false"/>
    <row r="34466" customFormat="false" ht="15" hidden="false" customHeight="true" outlineLevel="0" collapsed="false"/>
    <row r="34467" customFormat="false" ht="15" hidden="false" customHeight="true" outlineLevel="0" collapsed="false"/>
    <row r="34468" customFormat="false" ht="15" hidden="false" customHeight="true" outlineLevel="0" collapsed="false"/>
    <row r="34469" customFormat="false" ht="15" hidden="false" customHeight="true" outlineLevel="0" collapsed="false"/>
    <row r="34470" customFormat="false" ht="15" hidden="false" customHeight="true" outlineLevel="0" collapsed="false"/>
    <row r="34471" customFormat="false" ht="15" hidden="false" customHeight="true" outlineLevel="0" collapsed="false"/>
    <row r="34472" customFormat="false" ht="15" hidden="false" customHeight="true" outlineLevel="0" collapsed="false"/>
    <row r="34473" customFormat="false" ht="15" hidden="false" customHeight="true" outlineLevel="0" collapsed="false"/>
    <row r="34474" customFormat="false" ht="15" hidden="false" customHeight="true" outlineLevel="0" collapsed="false"/>
    <row r="34475" customFormat="false" ht="15" hidden="false" customHeight="true" outlineLevel="0" collapsed="false"/>
    <row r="34476" customFormat="false" ht="15" hidden="false" customHeight="true" outlineLevel="0" collapsed="false"/>
    <row r="34477" customFormat="false" ht="15" hidden="false" customHeight="true" outlineLevel="0" collapsed="false"/>
    <row r="34478" customFormat="false" ht="15" hidden="false" customHeight="true" outlineLevel="0" collapsed="false"/>
    <row r="34479" customFormat="false" ht="15" hidden="false" customHeight="true" outlineLevel="0" collapsed="false"/>
    <row r="34480" customFormat="false" ht="15" hidden="false" customHeight="true" outlineLevel="0" collapsed="false"/>
    <row r="34481" customFormat="false" ht="15" hidden="false" customHeight="true" outlineLevel="0" collapsed="false"/>
    <row r="34482" customFormat="false" ht="15" hidden="false" customHeight="true" outlineLevel="0" collapsed="false"/>
    <row r="34483" customFormat="false" ht="15" hidden="false" customHeight="true" outlineLevel="0" collapsed="false"/>
    <row r="34484" customFormat="false" ht="15" hidden="false" customHeight="true" outlineLevel="0" collapsed="false"/>
    <row r="34485" customFormat="false" ht="15" hidden="false" customHeight="true" outlineLevel="0" collapsed="false"/>
    <row r="34486" customFormat="false" ht="15" hidden="false" customHeight="true" outlineLevel="0" collapsed="false"/>
    <row r="34487" customFormat="false" ht="15" hidden="false" customHeight="true" outlineLevel="0" collapsed="false"/>
    <row r="34488" customFormat="false" ht="15" hidden="false" customHeight="true" outlineLevel="0" collapsed="false"/>
    <row r="34489" customFormat="false" ht="15" hidden="false" customHeight="true" outlineLevel="0" collapsed="false"/>
    <row r="34490" customFormat="false" ht="15" hidden="false" customHeight="true" outlineLevel="0" collapsed="false"/>
    <row r="34491" customFormat="false" ht="15" hidden="false" customHeight="true" outlineLevel="0" collapsed="false"/>
    <row r="34492" customFormat="false" ht="15" hidden="false" customHeight="true" outlineLevel="0" collapsed="false"/>
    <row r="34493" customFormat="false" ht="15" hidden="false" customHeight="true" outlineLevel="0" collapsed="false"/>
    <row r="34494" customFormat="false" ht="15" hidden="false" customHeight="true" outlineLevel="0" collapsed="false"/>
    <row r="34495" customFormat="false" ht="15" hidden="false" customHeight="true" outlineLevel="0" collapsed="false"/>
    <row r="34496" customFormat="false" ht="15" hidden="false" customHeight="true" outlineLevel="0" collapsed="false"/>
    <row r="34497" customFormat="false" ht="15" hidden="false" customHeight="true" outlineLevel="0" collapsed="false"/>
    <row r="34498" customFormat="false" ht="15" hidden="false" customHeight="true" outlineLevel="0" collapsed="false"/>
    <row r="34499" customFormat="false" ht="15" hidden="false" customHeight="true" outlineLevel="0" collapsed="false"/>
    <row r="34500" customFormat="false" ht="15" hidden="false" customHeight="true" outlineLevel="0" collapsed="false"/>
    <row r="34501" customFormat="false" ht="15" hidden="false" customHeight="true" outlineLevel="0" collapsed="false"/>
    <row r="34502" customFormat="false" ht="15" hidden="false" customHeight="true" outlineLevel="0" collapsed="false"/>
    <row r="34503" customFormat="false" ht="15" hidden="false" customHeight="true" outlineLevel="0" collapsed="false"/>
    <row r="34504" customFormat="false" ht="15" hidden="false" customHeight="true" outlineLevel="0" collapsed="false"/>
    <row r="34505" customFormat="false" ht="15" hidden="false" customHeight="true" outlineLevel="0" collapsed="false"/>
    <row r="34506" customFormat="false" ht="15" hidden="false" customHeight="true" outlineLevel="0" collapsed="false"/>
    <row r="34507" customFormat="false" ht="15" hidden="false" customHeight="true" outlineLevel="0" collapsed="false"/>
    <row r="34508" customFormat="false" ht="15" hidden="false" customHeight="true" outlineLevel="0" collapsed="false"/>
    <row r="34509" customFormat="false" ht="15" hidden="false" customHeight="true" outlineLevel="0" collapsed="false"/>
    <row r="34510" customFormat="false" ht="15" hidden="false" customHeight="true" outlineLevel="0" collapsed="false"/>
    <row r="34511" customFormat="false" ht="15" hidden="false" customHeight="true" outlineLevel="0" collapsed="false"/>
    <row r="34512" customFormat="false" ht="15" hidden="false" customHeight="true" outlineLevel="0" collapsed="false"/>
    <row r="34513" customFormat="false" ht="15" hidden="false" customHeight="true" outlineLevel="0" collapsed="false"/>
    <row r="34514" customFormat="false" ht="15" hidden="false" customHeight="true" outlineLevel="0" collapsed="false"/>
    <row r="34515" customFormat="false" ht="15" hidden="false" customHeight="true" outlineLevel="0" collapsed="false"/>
    <row r="34516" customFormat="false" ht="15" hidden="false" customHeight="true" outlineLevel="0" collapsed="false"/>
    <row r="34517" customFormat="false" ht="15" hidden="false" customHeight="true" outlineLevel="0" collapsed="false"/>
    <row r="34518" customFormat="false" ht="15" hidden="false" customHeight="true" outlineLevel="0" collapsed="false"/>
    <row r="34519" customFormat="false" ht="15" hidden="false" customHeight="true" outlineLevel="0" collapsed="false"/>
    <row r="34520" customFormat="false" ht="15" hidden="false" customHeight="true" outlineLevel="0" collapsed="false"/>
    <row r="34521" customFormat="false" ht="15" hidden="false" customHeight="true" outlineLevel="0" collapsed="false"/>
    <row r="34522" customFormat="false" ht="15" hidden="false" customHeight="true" outlineLevel="0" collapsed="false"/>
    <row r="34523" customFormat="false" ht="15" hidden="false" customHeight="true" outlineLevel="0" collapsed="false"/>
    <row r="34524" customFormat="false" ht="15" hidden="false" customHeight="true" outlineLevel="0" collapsed="false"/>
    <row r="34525" customFormat="false" ht="15" hidden="false" customHeight="true" outlineLevel="0" collapsed="false"/>
    <row r="34526" customFormat="false" ht="15" hidden="false" customHeight="true" outlineLevel="0" collapsed="false"/>
    <row r="34527" customFormat="false" ht="15" hidden="false" customHeight="true" outlineLevel="0" collapsed="false"/>
    <row r="34528" customFormat="false" ht="15" hidden="false" customHeight="true" outlineLevel="0" collapsed="false"/>
    <row r="34529" customFormat="false" ht="15" hidden="false" customHeight="true" outlineLevel="0" collapsed="false"/>
    <row r="34530" customFormat="false" ht="15" hidden="false" customHeight="true" outlineLevel="0" collapsed="false"/>
    <row r="34531" customFormat="false" ht="15" hidden="false" customHeight="true" outlineLevel="0" collapsed="false"/>
    <row r="34532" customFormat="false" ht="15" hidden="false" customHeight="true" outlineLevel="0" collapsed="false"/>
    <row r="34533" customFormat="false" ht="15" hidden="false" customHeight="true" outlineLevel="0" collapsed="false"/>
    <row r="34534" customFormat="false" ht="15" hidden="false" customHeight="true" outlineLevel="0" collapsed="false"/>
    <row r="34535" customFormat="false" ht="15" hidden="false" customHeight="true" outlineLevel="0" collapsed="false"/>
    <row r="34536" customFormat="false" ht="15" hidden="false" customHeight="true" outlineLevel="0" collapsed="false"/>
    <row r="34537" customFormat="false" ht="15" hidden="false" customHeight="true" outlineLevel="0" collapsed="false"/>
    <row r="34538" customFormat="false" ht="15" hidden="false" customHeight="true" outlineLevel="0" collapsed="false"/>
    <row r="34539" customFormat="false" ht="15" hidden="false" customHeight="true" outlineLevel="0" collapsed="false"/>
    <row r="34540" customFormat="false" ht="15" hidden="false" customHeight="true" outlineLevel="0" collapsed="false"/>
    <row r="34541" customFormat="false" ht="15" hidden="false" customHeight="true" outlineLevel="0" collapsed="false"/>
    <row r="34542" customFormat="false" ht="15" hidden="false" customHeight="true" outlineLevel="0" collapsed="false"/>
    <row r="34543" customFormat="false" ht="15" hidden="false" customHeight="true" outlineLevel="0" collapsed="false"/>
    <row r="34544" customFormat="false" ht="15" hidden="false" customHeight="true" outlineLevel="0" collapsed="false"/>
    <row r="34545" customFormat="false" ht="15" hidden="false" customHeight="true" outlineLevel="0" collapsed="false"/>
    <row r="34546" customFormat="false" ht="15" hidden="false" customHeight="true" outlineLevel="0" collapsed="false"/>
    <row r="34547" customFormat="false" ht="15" hidden="false" customHeight="true" outlineLevel="0" collapsed="false"/>
    <row r="34548" customFormat="false" ht="15" hidden="false" customHeight="true" outlineLevel="0" collapsed="false"/>
    <row r="34549" customFormat="false" ht="15" hidden="false" customHeight="true" outlineLevel="0" collapsed="false"/>
    <row r="34550" customFormat="false" ht="15" hidden="false" customHeight="true" outlineLevel="0" collapsed="false"/>
    <row r="34551" customFormat="false" ht="15" hidden="false" customHeight="true" outlineLevel="0" collapsed="false"/>
    <row r="34552" customFormat="false" ht="15" hidden="false" customHeight="true" outlineLevel="0" collapsed="false"/>
    <row r="34553" customFormat="false" ht="15" hidden="false" customHeight="true" outlineLevel="0" collapsed="false"/>
    <row r="34554" customFormat="false" ht="15" hidden="false" customHeight="true" outlineLevel="0" collapsed="false"/>
    <row r="34555" customFormat="false" ht="15" hidden="false" customHeight="true" outlineLevel="0" collapsed="false"/>
    <row r="34556" customFormat="false" ht="15" hidden="false" customHeight="true" outlineLevel="0" collapsed="false"/>
    <row r="34557" customFormat="false" ht="15" hidden="false" customHeight="true" outlineLevel="0" collapsed="false"/>
    <row r="34558" customFormat="false" ht="15" hidden="false" customHeight="true" outlineLevel="0" collapsed="false"/>
    <row r="34559" customFormat="false" ht="15" hidden="false" customHeight="true" outlineLevel="0" collapsed="false"/>
    <row r="34560" customFormat="false" ht="15" hidden="false" customHeight="true" outlineLevel="0" collapsed="false"/>
    <row r="34561" customFormat="false" ht="15" hidden="false" customHeight="true" outlineLevel="0" collapsed="false"/>
    <row r="34562" customFormat="false" ht="15" hidden="false" customHeight="true" outlineLevel="0" collapsed="false"/>
    <row r="34563" customFormat="false" ht="15" hidden="false" customHeight="true" outlineLevel="0" collapsed="false"/>
    <row r="34564" customFormat="false" ht="15" hidden="false" customHeight="true" outlineLevel="0" collapsed="false"/>
    <row r="34565" customFormat="false" ht="15" hidden="false" customHeight="true" outlineLevel="0" collapsed="false"/>
    <row r="34566" customFormat="false" ht="15" hidden="false" customHeight="true" outlineLevel="0" collapsed="false"/>
    <row r="34567" customFormat="false" ht="15" hidden="false" customHeight="true" outlineLevel="0" collapsed="false"/>
    <row r="34568" customFormat="false" ht="15" hidden="false" customHeight="true" outlineLevel="0" collapsed="false"/>
    <row r="34569" customFormat="false" ht="15" hidden="false" customHeight="true" outlineLevel="0" collapsed="false"/>
    <row r="34570" customFormat="false" ht="15" hidden="false" customHeight="true" outlineLevel="0" collapsed="false"/>
    <row r="34571" customFormat="false" ht="15" hidden="false" customHeight="true" outlineLevel="0" collapsed="false"/>
    <row r="34572" customFormat="false" ht="15" hidden="false" customHeight="true" outlineLevel="0" collapsed="false"/>
    <row r="34573" customFormat="false" ht="15" hidden="false" customHeight="true" outlineLevel="0" collapsed="false"/>
    <row r="34574" customFormat="false" ht="15" hidden="false" customHeight="true" outlineLevel="0" collapsed="false"/>
    <row r="34575" customFormat="false" ht="15" hidden="false" customHeight="true" outlineLevel="0" collapsed="false"/>
    <row r="34576" customFormat="false" ht="15" hidden="false" customHeight="true" outlineLevel="0" collapsed="false"/>
    <row r="34577" customFormat="false" ht="15" hidden="false" customHeight="true" outlineLevel="0" collapsed="false"/>
    <row r="34578" customFormat="false" ht="15" hidden="false" customHeight="true" outlineLevel="0" collapsed="false"/>
    <row r="34579" customFormat="false" ht="15" hidden="false" customHeight="true" outlineLevel="0" collapsed="false"/>
    <row r="34580" customFormat="false" ht="15" hidden="false" customHeight="true" outlineLevel="0" collapsed="false"/>
    <row r="34581" customFormat="false" ht="15" hidden="false" customHeight="true" outlineLevel="0" collapsed="false"/>
    <row r="34582" customFormat="false" ht="15" hidden="false" customHeight="true" outlineLevel="0" collapsed="false"/>
    <row r="34583" customFormat="false" ht="15" hidden="false" customHeight="true" outlineLevel="0" collapsed="false"/>
    <row r="34584" customFormat="false" ht="15" hidden="false" customHeight="true" outlineLevel="0" collapsed="false"/>
    <row r="34585" customFormat="false" ht="15" hidden="false" customHeight="true" outlineLevel="0" collapsed="false"/>
    <row r="34586" customFormat="false" ht="15" hidden="false" customHeight="true" outlineLevel="0" collapsed="false"/>
    <row r="34587" customFormat="false" ht="15" hidden="false" customHeight="true" outlineLevel="0" collapsed="false"/>
    <row r="34588" customFormat="false" ht="15" hidden="false" customHeight="true" outlineLevel="0" collapsed="false"/>
    <row r="34589" customFormat="false" ht="15" hidden="false" customHeight="true" outlineLevel="0" collapsed="false"/>
    <row r="34590" customFormat="false" ht="15" hidden="false" customHeight="true" outlineLevel="0" collapsed="false"/>
    <row r="34591" customFormat="false" ht="15" hidden="false" customHeight="true" outlineLevel="0" collapsed="false"/>
    <row r="34592" customFormat="false" ht="15" hidden="false" customHeight="true" outlineLevel="0" collapsed="false"/>
    <row r="34593" customFormat="false" ht="15" hidden="false" customHeight="true" outlineLevel="0" collapsed="false"/>
    <row r="34594" customFormat="false" ht="15" hidden="false" customHeight="true" outlineLevel="0" collapsed="false"/>
    <row r="34595" customFormat="false" ht="15" hidden="false" customHeight="true" outlineLevel="0" collapsed="false"/>
    <row r="34596" customFormat="false" ht="15" hidden="false" customHeight="true" outlineLevel="0" collapsed="false"/>
    <row r="34597" customFormat="false" ht="15" hidden="false" customHeight="true" outlineLevel="0" collapsed="false"/>
    <row r="34598" customFormat="false" ht="15" hidden="false" customHeight="true" outlineLevel="0" collapsed="false"/>
    <row r="34599" customFormat="false" ht="15" hidden="false" customHeight="true" outlineLevel="0" collapsed="false"/>
    <row r="34600" customFormat="false" ht="15" hidden="false" customHeight="true" outlineLevel="0" collapsed="false"/>
    <row r="34601" customFormat="false" ht="15" hidden="false" customHeight="true" outlineLevel="0" collapsed="false"/>
    <row r="34602" customFormat="false" ht="15" hidden="false" customHeight="true" outlineLevel="0" collapsed="false"/>
    <row r="34603" customFormat="false" ht="15" hidden="false" customHeight="true" outlineLevel="0" collapsed="false"/>
    <row r="34604" customFormat="false" ht="15" hidden="false" customHeight="true" outlineLevel="0" collapsed="false"/>
    <row r="34605" customFormat="false" ht="15" hidden="false" customHeight="true" outlineLevel="0" collapsed="false"/>
    <row r="34606" customFormat="false" ht="15" hidden="false" customHeight="true" outlineLevel="0" collapsed="false"/>
    <row r="34607" customFormat="false" ht="15" hidden="false" customHeight="true" outlineLevel="0" collapsed="false"/>
    <row r="34608" customFormat="false" ht="15" hidden="false" customHeight="true" outlineLevel="0" collapsed="false"/>
    <row r="34609" customFormat="false" ht="15" hidden="false" customHeight="true" outlineLevel="0" collapsed="false"/>
    <row r="34610" customFormat="false" ht="15" hidden="false" customHeight="true" outlineLevel="0" collapsed="false"/>
    <row r="34611" customFormat="false" ht="15" hidden="false" customHeight="true" outlineLevel="0" collapsed="false"/>
    <row r="34612" customFormat="false" ht="15" hidden="false" customHeight="true" outlineLevel="0" collapsed="false"/>
    <row r="34613" customFormat="false" ht="15" hidden="false" customHeight="true" outlineLevel="0" collapsed="false"/>
    <row r="34614" customFormat="false" ht="15" hidden="false" customHeight="true" outlineLevel="0" collapsed="false"/>
    <row r="34615" customFormat="false" ht="15" hidden="false" customHeight="true" outlineLevel="0" collapsed="false"/>
    <row r="34616" customFormat="false" ht="15" hidden="false" customHeight="true" outlineLevel="0" collapsed="false"/>
    <row r="34617" customFormat="false" ht="15" hidden="false" customHeight="true" outlineLevel="0" collapsed="false"/>
    <row r="34618" customFormat="false" ht="15" hidden="false" customHeight="true" outlineLevel="0" collapsed="false"/>
    <row r="34619" customFormat="false" ht="15" hidden="false" customHeight="true" outlineLevel="0" collapsed="false"/>
    <row r="34620" customFormat="false" ht="15" hidden="false" customHeight="true" outlineLevel="0" collapsed="false"/>
    <row r="34621" customFormat="false" ht="15" hidden="false" customHeight="true" outlineLevel="0" collapsed="false"/>
    <row r="34622" customFormat="false" ht="15" hidden="false" customHeight="true" outlineLevel="0" collapsed="false"/>
    <row r="34623" customFormat="false" ht="15" hidden="false" customHeight="true" outlineLevel="0" collapsed="false"/>
    <row r="34624" customFormat="false" ht="15" hidden="false" customHeight="true" outlineLevel="0" collapsed="false"/>
    <row r="34625" customFormat="false" ht="15" hidden="false" customHeight="true" outlineLevel="0" collapsed="false"/>
    <row r="34626" customFormat="false" ht="15" hidden="false" customHeight="true" outlineLevel="0" collapsed="false"/>
    <row r="34627" customFormat="false" ht="15" hidden="false" customHeight="true" outlineLevel="0" collapsed="false"/>
    <row r="34628" customFormat="false" ht="15" hidden="false" customHeight="true" outlineLevel="0" collapsed="false"/>
    <row r="34629" customFormat="false" ht="15" hidden="false" customHeight="true" outlineLevel="0" collapsed="false"/>
    <row r="34630" customFormat="false" ht="15" hidden="false" customHeight="true" outlineLevel="0" collapsed="false"/>
    <row r="34631" customFormat="false" ht="15" hidden="false" customHeight="true" outlineLevel="0" collapsed="false"/>
    <row r="34632" customFormat="false" ht="15" hidden="false" customHeight="true" outlineLevel="0" collapsed="false"/>
    <row r="34633" customFormat="false" ht="15" hidden="false" customHeight="true" outlineLevel="0" collapsed="false"/>
    <row r="34634" customFormat="false" ht="15" hidden="false" customHeight="true" outlineLevel="0" collapsed="false"/>
    <row r="34635" customFormat="false" ht="15" hidden="false" customHeight="true" outlineLevel="0" collapsed="false"/>
    <row r="34636" customFormat="false" ht="15" hidden="false" customHeight="true" outlineLevel="0" collapsed="false"/>
    <row r="34637" customFormat="false" ht="15" hidden="false" customHeight="true" outlineLevel="0" collapsed="false"/>
    <row r="34638" customFormat="false" ht="15" hidden="false" customHeight="true" outlineLevel="0" collapsed="false"/>
    <row r="34639" customFormat="false" ht="15" hidden="false" customHeight="true" outlineLevel="0" collapsed="false"/>
    <row r="34640" customFormat="false" ht="15" hidden="false" customHeight="true" outlineLevel="0" collapsed="false"/>
    <row r="34641" customFormat="false" ht="15" hidden="false" customHeight="true" outlineLevel="0" collapsed="false"/>
    <row r="34642" customFormat="false" ht="15" hidden="false" customHeight="true" outlineLevel="0" collapsed="false"/>
    <row r="34643" customFormat="false" ht="15" hidden="false" customHeight="true" outlineLevel="0" collapsed="false"/>
    <row r="34644" customFormat="false" ht="15" hidden="false" customHeight="true" outlineLevel="0" collapsed="false"/>
    <row r="34645" customFormat="false" ht="15" hidden="false" customHeight="true" outlineLevel="0" collapsed="false"/>
    <row r="34646" customFormat="false" ht="15" hidden="false" customHeight="true" outlineLevel="0" collapsed="false"/>
    <row r="34647" customFormat="false" ht="15" hidden="false" customHeight="true" outlineLevel="0" collapsed="false"/>
    <row r="34648" customFormat="false" ht="15" hidden="false" customHeight="true" outlineLevel="0" collapsed="false"/>
    <row r="34649" customFormat="false" ht="15" hidden="false" customHeight="true" outlineLevel="0" collapsed="false"/>
    <row r="34650" customFormat="false" ht="15" hidden="false" customHeight="true" outlineLevel="0" collapsed="false"/>
    <row r="34651" customFormat="false" ht="15" hidden="false" customHeight="true" outlineLevel="0" collapsed="false"/>
    <row r="34652" customFormat="false" ht="15" hidden="false" customHeight="true" outlineLevel="0" collapsed="false"/>
    <row r="34653" customFormat="false" ht="15" hidden="false" customHeight="true" outlineLevel="0" collapsed="false"/>
    <row r="34654" customFormat="false" ht="15" hidden="false" customHeight="true" outlineLevel="0" collapsed="false"/>
    <row r="34655" customFormat="false" ht="15" hidden="false" customHeight="true" outlineLevel="0" collapsed="false"/>
    <row r="34656" customFormat="false" ht="15" hidden="false" customHeight="true" outlineLevel="0" collapsed="false"/>
    <row r="34657" customFormat="false" ht="15" hidden="false" customHeight="true" outlineLevel="0" collapsed="false"/>
    <row r="34658" customFormat="false" ht="15" hidden="false" customHeight="true" outlineLevel="0" collapsed="false"/>
    <row r="34659" customFormat="false" ht="15" hidden="false" customHeight="true" outlineLevel="0" collapsed="false"/>
    <row r="34660" customFormat="false" ht="15" hidden="false" customHeight="true" outlineLevel="0" collapsed="false"/>
    <row r="34661" customFormat="false" ht="15" hidden="false" customHeight="true" outlineLevel="0" collapsed="false"/>
    <row r="34662" customFormat="false" ht="15" hidden="false" customHeight="true" outlineLevel="0" collapsed="false"/>
    <row r="34663" customFormat="false" ht="15" hidden="false" customHeight="true" outlineLevel="0" collapsed="false"/>
    <row r="34664" customFormat="false" ht="15" hidden="false" customHeight="true" outlineLevel="0" collapsed="false"/>
    <row r="34665" customFormat="false" ht="15" hidden="false" customHeight="true" outlineLevel="0" collapsed="false"/>
    <row r="34666" customFormat="false" ht="15" hidden="false" customHeight="true" outlineLevel="0" collapsed="false"/>
    <row r="34667" customFormat="false" ht="15" hidden="false" customHeight="true" outlineLevel="0" collapsed="false"/>
    <row r="34668" customFormat="false" ht="15" hidden="false" customHeight="true" outlineLevel="0" collapsed="false"/>
    <row r="34669" customFormat="false" ht="15" hidden="false" customHeight="true" outlineLevel="0" collapsed="false"/>
    <row r="34670" customFormat="false" ht="15" hidden="false" customHeight="true" outlineLevel="0" collapsed="false"/>
    <row r="34671" customFormat="false" ht="15" hidden="false" customHeight="true" outlineLevel="0" collapsed="false"/>
    <row r="34672" customFormat="false" ht="15" hidden="false" customHeight="true" outlineLevel="0" collapsed="false"/>
    <row r="34673" customFormat="false" ht="15" hidden="false" customHeight="true" outlineLevel="0" collapsed="false"/>
    <row r="34674" customFormat="false" ht="15" hidden="false" customHeight="true" outlineLevel="0" collapsed="false"/>
    <row r="34675" customFormat="false" ht="15" hidden="false" customHeight="true" outlineLevel="0" collapsed="false"/>
    <row r="34676" customFormat="false" ht="15" hidden="false" customHeight="true" outlineLevel="0" collapsed="false"/>
    <row r="34677" customFormat="false" ht="15" hidden="false" customHeight="true" outlineLevel="0" collapsed="false"/>
    <row r="34678" customFormat="false" ht="15" hidden="false" customHeight="true" outlineLevel="0" collapsed="false"/>
    <row r="34679" customFormat="false" ht="15" hidden="false" customHeight="true" outlineLevel="0" collapsed="false"/>
    <row r="34680" customFormat="false" ht="15" hidden="false" customHeight="true" outlineLevel="0" collapsed="false"/>
    <row r="34681" customFormat="false" ht="15" hidden="false" customHeight="true" outlineLevel="0" collapsed="false"/>
    <row r="34682" customFormat="false" ht="15" hidden="false" customHeight="true" outlineLevel="0" collapsed="false"/>
    <row r="34683" customFormat="false" ht="15" hidden="false" customHeight="true" outlineLevel="0" collapsed="false"/>
    <row r="34684" customFormat="false" ht="15" hidden="false" customHeight="true" outlineLevel="0" collapsed="false"/>
    <row r="34685" customFormat="false" ht="15" hidden="false" customHeight="true" outlineLevel="0" collapsed="false"/>
    <row r="34686" customFormat="false" ht="15" hidden="false" customHeight="true" outlineLevel="0" collapsed="false"/>
    <row r="34687" customFormat="false" ht="15" hidden="false" customHeight="true" outlineLevel="0" collapsed="false"/>
    <row r="34688" customFormat="false" ht="15" hidden="false" customHeight="true" outlineLevel="0" collapsed="false"/>
    <row r="34689" customFormat="false" ht="15" hidden="false" customHeight="true" outlineLevel="0" collapsed="false"/>
    <row r="34690" customFormat="false" ht="15" hidden="false" customHeight="true" outlineLevel="0" collapsed="false"/>
    <row r="34691" customFormat="false" ht="15" hidden="false" customHeight="true" outlineLevel="0" collapsed="false"/>
    <row r="34692" customFormat="false" ht="15" hidden="false" customHeight="true" outlineLevel="0" collapsed="false"/>
    <row r="34693" customFormat="false" ht="15" hidden="false" customHeight="true" outlineLevel="0" collapsed="false"/>
    <row r="34694" customFormat="false" ht="15" hidden="false" customHeight="true" outlineLevel="0" collapsed="false"/>
    <row r="34695" customFormat="false" ht="15" hidden="false" customHeight="true" outlineLevel="0" collapsed="false"/>
    <row r="34696" customFormat="false" ht="15" hidden="false" customHeight="true" outlineLevel="0" collapsed="false"/>
    <row r="34697" customFormat="false" ht="15" hidden="false" customHeight="true" outlineLevel="0" collapsed="false"/>
    <row r="34698" customFormat="false" ht="15" hidden="false" customHeight="true" outlineLevel="0" collapsed="false"/>
    <row r="34699" customFormat="false" ht="15" hidden="false" customHeight="true" outlineLevel="0" collapsed="false"/>
    <row r="34700" customFormat="false" ht="15" hidden="false" customHeight="true" outlineLevel="0" collapsed="false"/>
    <row r="34701" customFormat="false" ht="15" hidden="false" customHeight="true" outlineLevel="0" collapsed="false"/>
    <row r="34702" customFormat="false" ht="15" hidden="false" customHeight="true" outlineLevel="0" collapsed="false"/>
    <row r="34703" customFormat="false" ht="15" hidden="false" customHeight="true" outlineLevel="0" collapsed="false"/>
    <row r="34704" customFormat="false" ht="15" hidden="false" customHeight="true" outlineLevel="0" collapsed="false"/>
    <row r="34705" customFormat="false" ht="15" hidden="false" customHeight="true" outlineLevel="0" collapsed="false"/>
    <row r="34706" customFormat="false" ht="15" hidden="false" customHeight="true" outlineLevel="0" collapsed="false"/>
    <row r="34707" customFormat="false" ht="15" hidden="false" customHeight="true" outlineLevel="0" collapsed="false"/>
    <row r="34708" customFormat="false" ht="15" hidden="false" customHeight="true" outlineLevel="0" collapsed="false"/>
    <row r="34709" customFormat="false" ht="15" hidden="false" customHeight="true" outlineLevel="0" collapsed="false"/>
    <row r="34710" customFormat="false" ht="15" hidden="false" customHeight="true" outlineLevel="0" collapsed="false"/>
    <row r="34711" customFormat="false" ht="15" hidden="false" customHeight="true" outlineLevel="0" collapsed="false"/>
    <row r="34712" customFormat="false" ht="15" hidden="false" customHeight="true" outlineLevel="0" collapsed="false"/>
    <row r="34713" customFormat="false" ht="15" hidden="false" customHeight="true" outlineLevel="0" collapsed="false"/>
    <row r="34714" customFormat="false" ht="15" hidden="false" customHeight="true" outlineLevel="0" collapsed="false"/>
    <row r="34715" customFormat="false" ht="15" hidden="false" customHeight="true" outlineLevel="0" collapsed="false"/>
    <row r="34716" customFormat="false" ht="15" hidden="false" customHeight="true" outlineLevel="0" collapsed="false"/>
    <row r="34717" customFormat="false" ht="15" hidden="false" customHeight="true" outlineLevel="0" collapsed="false"/>
    <row r="34718" customFormat="false" ht="15" hidden="false" customHeight="true" outlineLevel="0" collapsed="false"/>
    <row r="34719" customFormat="false" ht="15" hidden="false" customHeight="true" outlineLevel="0" collapsed="false"/>
    <row r="34720" customFormat="false" ht="15" hidden="false" customHeight="true" outlineLevel="0" collapsed="false"/>
    <row r="34721" customFormat="false" ht="15" hidden="false" customHeight="true" outlineLevel="0" collapsed="false"/>
    <row r="34722" customFormat="false" ht="15" hidden="false" customHeight="true" outlineLevel="0" collapsed="false"/>
    <row r="34723" customFormat="false" ht="15" hidden="false" customHeight="true" outlineLevel="0" collapsed="false"/>
    <row r="34724" customFormat="false" ht="15" hidden="false" customHeight="true" outlineLevel="0" collapsed="false"/>
    <row r="34725" customFormat="false" ht="15" hidden="false" customHeight="true" outlineLevel="0" collapsed="false"/>
    <row r="34726" customFormat="false" ht="15" hidden="false" customHeight="true" outlineLevel="0" collapsed="false"/>
    <row r="34727" customFormat="false" ht="15" hidden="false" customHeight="true" outlineLevel="0" collapsed="false"/>
    <row r="34728" customFormat="false" ht="15" hidden="false" customHeight="true" outlineLevel="0" collapsed="false"/>
    <row r="34729" customFormat="false" ht="15" hidden="false" customHeight="true" outlineLevel="0" collapsed="false"/>
    <row r="34730" customFormat="false" ht="15" hidden="false" customHeight="true" outlineLevel="0" collapsed="false"/>
    <row r="34731" customFormat="false" ht="15" hidden="false" customHeight="true" outlineLevel="0" collapsed="false"/>
    <row r="34732" customFormat="false" ht="15" hidden="false" customHeight="true" outlineLevel="0" collapsed="false"/>
    <row r="34733" customFormat="false" ht="15" hidden="false" customHeight="true" outlineLevel="0" collapsed="false"/>
    <row r="34734" customFormat="false" ht="15" hidden="false" customHeight="true" outlineLevel="0" collapsed="false"/>
    <row r="34735" customFormat="false" ht="15" hidden="false" customHeight="true" outlineLevel="0" collapsed="false"/>
    <row r="34736" customFormat="false" ht="15" hidden="false" customHeight="true" outlineLevel="0" collapsed="false"/>
    <row r="34737" customFormat="false" ht="15" hidden="false" customHeight="true" outlineLevel="0" collapsed="false"/>
    <row r="34738" customFormat="false" ht="15" hidden="false" customHeight="true" outlineLevel="0" collapsed="false"/>
    <row r="34739" customFormat="false" ht="15" hidden="false" customHeight="true" outlineLevel="0" collapsed="false"/>
    <row r="34740" customFormat="false" ht="15" hidden="false" customHeight="true" outlineLevel="0" collapsed="false"/>
    <row r="34741" customFormat="false" ht="15" hidden="false" customHeight="true" outlineLevel="0" collapsed="false"/>
    <row r="34742" customFormat="false" ht="15" hidden="false" customHeight="true" outlineLevel="0" collapsed="false"/>
    <row r="34743" customFormat="false" ht="15" hidden="false" customHeight="true" outlineLevel="0" collapsed="false"/>
    <row r="34744" customFormat="false" ht="15" hidden="false" customHeight="true" outlineLevel="0" collapsed="false"/>
    <row r="34745" customFormat="false" ht="15" hidden="false" customHeight="true" outlineLevel="0" collapsed="false"/>
    <row r="34746" customFormat="false" ht="15" hidden="false" customHeight="true" outlineLevel="0" collapsed="false"/>
    <row r="34747" customFormat="false" ht="15" hidden="false" customHeight="true" outlineLevel="0" collapsed="false"/>
    <row r="34748" customFormat="false" ht="15" hidden="false" customHeight="true" outlineLevel="0" collapsed="false"/>
    <row r="34749" customFormat="false" ht="15" hidden="false" customHeight="true" outlineLevel="0" collapsed="false"/>
    <row r="34750" customFormat="false" ht="15" hidden="false" customHeight="true" outlineLevel="0" collapsed="false"/>
    <row r="34751" customFormat="false" ht="15" hidden="false" customHeight="true" outlineLevel="0" collapsed="false"/>
    <row r="34752" customFormat="false" ht="15" hidden="false" customHeight="true" outlineLevel="0" collapsed="false"/>
    <row r="34753" customFormat="false" ht="15" hidden="false" customHeight="true" outlineLevel="0" collapsed="false"/>
    <row r="34754" customFormat="false" ht="15" hidden="false" customHeight="true" outlineLevel="0" collapsed="false"/>
    <row r="34755" customFormat="false" ht="15" hidden="false" customHeight="true" outlineLevel="0" collapsed="false"/>
    <row r="34756" customFormat="false" ht="15" hidden="false" customHeight="true" outlineLevel="0" collapsed="false"/>
    <row r="34757" customFormat="false" ht="15" hidden="false" customHeight="true" outlineLevel="0" collapsed="false"/>
    <row r="34758" customFormat="false" ht="15" hidden="false" customHeight="true" outlineLevel="0" collapsed="false"/>
    <row r="34759" customFormat="false" ht="15" hidden="false" customHeight="true" outlineLevel="0" collapsed="false"/>
    <row r="34760" customFormat="false" ht="15" hidden="false" customHeight="true" outlineLevel="0" collapsed="false"/>
    <row r="34761" customFormat="false" ht="15" hidden="false" customHeight="true" outlineLevel="0" collapsed="false"/>
    <row r="34762" customFormat="false" ht="15" hidden="false" customHeight="true" outlineLevel="0" collapsed="false"/>
    <row r="34763" customFormat="false" ht="15" hidden="false" customHeight="true" outlineLevel="0" collapsed="false"/>
    <row r="34764" customFormat="false" ht="15" hidden="false" customHeight="true" outlineLevel="0" collapsed="false"/>
    <row r="34765" customFormat="false" ht="15" hidden="false" customHeight="true" outlineLevel="0" collapsed="false"/>
    <row r="34766" customFormat="false" ht="15" hidden="false" customHeight="true" outlineLevel="0" collapsed="false"/>
    <row r="34767" customFormat="false" ht="15" hidden="false" customHeight="true" outlineLevel="0" collapsed="false"/>
    <row r="34768" customFormat="false" ht="15" hidden="false" customHeight="true" outlineLevel="0" collapsed="false"/>
    <row r="34769" customFormat="false" ht="15" hidden="false" customHeight="true" outlineLevel="0" collapsed="false"/>
    <row r="34770" customFormat="false" ht="15" hidden="false" customHeight="true" outlineLevel="0" collapsed="false"/>
    <row r="34771" customFormat="false" ht="15" hidden="false" customHeight="true" outlineLevel="0" collapsed="false"/>
    <row r="34772" customFormat="false" ht="15" hidden="false" customHeight="true" outlineLevel="0" collapsed="false"/>
    <row r="34773" customFormat="false" ht="15" hidden="false" customHeight="true" outlineLevel="0" collapsed="false"/>
    <row r="34774" customFormat="false" ht="15" hidden="false" customHeight="true" outlineLevel="0" collapsed="false"/>
    <row r="34775" customFormat="false" ht="15" hidden="false" customHeight="true" outlineLevel="0" collapsed="false"/>
    <row r="34776" customFormat="false" ht="15" hidden="false" customHeight="true" outlineLevel="0" collapsed="false"/>
    <row r="34777" customFormat="false" ht="15" hidden="false" customHeight="true" outlineLevel="0" collapsed="false"/>
    <row r="34778" customFormat="false" ht="15" hidden="false" customHeight="true" outlineLevel="0" collapsed="false"/>
    <row r="34779" customFormat="false" ht="15" hidden="false" customHeight="true" outlineLevel="0" collapsed="false"/>
    <row r="34780" customFormat="false" ht="15" hidden="false" customHeight="true" outlineLevel="0" collapsed="false"/>
    <row r="34781" customFormat="false" ht="15" hidden="false" customHeight="true" outlineLevel="0" collapsed="false"/>
    <row r="34782" customFormat="false" ht="15" hidden="false" customHeight="true" outlineLevel="0" collapsed="false"/>
    <row r="34783" customFormat="false" ht="15" hidden="false" customHeight="true" outlineLevel="0" collapsed="false"/>
    <row r="34784" customFormat="false" ht="15" hidden="false" customHeight="true" outlineLevel="0" collapsed="false"/>
    <row r="34785" customFormat="false" ht="15" hidden="false" customHeight="true" outlineLevel="0" collapsed="false"/>
    <row r="34786" customFormat="false" ht="15" hidden="false" customHeight="true" outlineLevel="0" collapsed="false"/>
    <row r="34787" customFormat="false" ht="15" hidden="false" customHeight="true" outlineLevel="0" collapsed="false"/>
    <row r="34788" customFormat="false" ht="15" hidden="false" customHeight="true" outlineLevel="0" collapsed="false"/>
    <row r="34789" customFormat="false" ht="15" hidden="false" customHeight="true" outlineLevel="0" collapsed="false"/>
    <row r="34790" customFormat="false" ht="15" hidden="false" customHeight="true" outlineLevel="0" collapsed="false"/>
    <row r="34791" customFormat="false" ht="15" hidden="false" customHeight="true" outlineLevel="0" collapsed="false"/>
    <row r="34792" customFormat="false" ht="15" hidden="false" customHeight="true" outlineLevel="0" collapsed="false"/>
    <row r="34793" customFormat="false" ht="15" hidden="false" customHeight="true" outlineLevel="0" collapsed="false"/>
    <row r="34794" customFormat="false" ht="15" hidden="false" customHeight="true" outlineLevel="0" collapsed="false"/>
    <row r="34795" customFormat="false" ht="15" hidden="false" customHeight="true" outlineLevel="0" collapsed="false"/>
    <row r="34796" customFormat="false" ht="15" hidden="false" customHeight="true" outlineLevel="0" collapsed="false"/>
    <row r="34797" customFormat="false" ht="15" hidden="false" customHeight="true" outlineLevel="0" collapsed="false"/>
    <row r="34798" customFormat="false" ht="15" hidden="false" customHeight="true" outlineLevel="0" collapsed="false"/>
    <row r="34799" customFormat="false" ht="15" hidden="false" customHeight="true" outlineLevel="0" collapsed="false"/>
    <row r="34800" customFormat="false" ht="15" hidden="false" customHeight="true" outlineLevel="0" collapsed="false"/>
    <row r="34801" customFormat="false" ht="15" hidden="false" customHeight="true" outlineLevel="0" collapsed="false"/>
    <row r="34802" customFormat="false" ht="15" hidden="false" customHeight="true" outlineLevel="0" collapsed="false"/>
    <row r="34803" customFormat="false" ht="15" hidden="false" customHeight="true" outlineLevel="0" collapsed="false"/>
    <row r="34804" customFormat="false" ht="15" hidden="false" customHeight="true" outlineLevel="0" collapsed="false"/>
    <row r="34805" customFormat="false" ht="15" hidden="false" customHeight="true" outlineLevel="0" collapsed="false"/>
    <row r="34806" customFormat="false" ht="15" hidden="false" customHeight="true" outlineLevel="0" collapsed="false"/>
    <row r="34807" customFormat="false" ht="15" hidden="false" customHeight="true" outlineLevel="0" collapsed="false"/>
    <row r="34808" customFormat="false" ht="15" hidden="false" customHeight="true" outlineLevel="0" collapsed="false"/>
    <row r="34809" customFormat="false" ht="15" hidden="false" customHeight="true" outlineLevel="0" collapsed="false"/>
    <row r="34810" customFormat="false" ht="15" hidden="false" customHeight="true" outlineLevel="0" collapsed="false"/>
    <row r="34811" customFormat="false" ht="15" hidden="false" customHeight="true" outlineLevel="0" collapsed="false"/>
    <row r="34812" customFormat="false" ht="15" hidden="false" customHeight="true" outlineLevel="0" collapsed="false"/>
    <row r="34813" customFormat="false" ht="15" hidden="false" customHeight="true" outlineLevel="0" collapsed="false"/>
    <row r="34814" customFormat="false" ht="15" hidden="false" customHeight="true" outlineLevel="0" collapsed="false"/>
    <row r="34815" customFormat="false" ht="15" hidden="false" customHeight="true" outlineLevel="0" collapsed="false"/>
    <row r="34816" customFormat="false" ht="15" hidden="false" customHeight="true" outlineLevel="0" collapsed="false"/>
    <row r="34817" customFormat="false" ht="15" hidden="false" customHeight="true" outlineLevel="0" collapsed="false"/>
    <row r="34818" customFormat="false" ht="15" hidden="false" customHeight="true" outlineLevel="0" collapsed="false"/>
    <row r="34819" customFormat="false" ht="15" hidden="false" customHeight="true" outlineLevel="0" collapsed="false"/>
    <row r="34820" customFormat="false" ht="15" hidden="false" customHeight="true" outlineLevel="0" collapsed="false"/>
    <row r="34821" customFormat="false" ht="15" hidden="false" customHeight="true" outlineLevel="0" collapsed="false"/>
    <row r="34822" customFormat="false" ht="15" hidden="false" customHeight="true" outlineLevel="0" collapsed="false"/>
    <row r="34823" customFormat="false" ht="15" hidden="false" customHeight="true" outlineLevel="0" collapsed="false"/>
    <row r="34824" customFormat="false" ht="15" hidden="false" customHeight="true" outlineLevel="0" collapsed="false"/>
    <row r="34825" customFormat="false" ht="15" hidden="false" customHeight="true" outlineLevel="0" collapsed="false"/>
    <row r="34826" customFormat="false" ht="15" hidden="false" customHeight="true" outlineLevel="0" collapsed="false"/>
    <row r="34827" customFormat="false" ht="15" hidden="false" customHeight="true" outlineLevel="0" collapsed="false"/>
    <row r="34828" customFormat="false" ht="15" hidden="false" customHeight="true" outlineLevel="0" collapsed="false"/>
    <row r="34829" customFormat="false" ht="15" hidden="false" customHeight="true" outlineLevel="0" collapsed="false"/>
    <row r="34830" customFormat="false" ht="15" hidden="false" customHeight="true" outlineLevel="0" collapsed="false"/>
    <row r="34831" customFormat="false" ht="15" hidden="false" customHeight="true" outlineLevel="0" collapsed="false"/>
    <row r="34832" customFormat="false" ht="15" hidden="false" customHeight="true" outlineLevel="0" collapsed="false"/>
    <row r="34833" customFormat="false" ht="15" hidden="false" customHeight="true" outlineLevel="0" collapsed="false"/>
    <row r="34834" customFormat="false" ht="15" hidden="false" customHeight="true" outlineLevel="0" collapsed="false"/>
    <row r="34835" customFormat="false" ht="15" hidden="false" customHeight="true" outlineLevel="0" collapsed="false"/>
    <row r="34836" customFormat="false" ht="15" hidden="false" customHeight="true" outlineLevel="0" collapsed="false"/>
    <row r="34837" customFormat="false" ht="15" hidden="false" customHeight="true" outlineLevel="0" collapsed="false"/>
    <row r="34838" customFormat="false" ht="15" hidden="false" customHeight="true" outlineLevel="0" collapsed="false"/>
    <row r="34839" customFormat="false" ht="15" hidden="false" customHeight="true" outlineLevel="0" collapsed="false"/>
    <row r="34840" customFormat="false" ht="15" hidden="false" customHeight="true" outlineLevel="0" collapsed="false"/>
    <row r="34841" customFormat="false" ht="15" hidden="false" customHeight="true" outlineLevel="0" collapsed="false"/>
    <row r="34842" customFormat="false" ht="15" hidden="false" customHeight="true" outlineLevel="0" collapsed="false"/>
    <row r="34843" customFormat="false" ht="15" hidden="false" customHeight="true" outlineLevel="0" collapsed="false"/>
    <row r="34844" customFormat="false" ht="15" hidden="false" customHeight="true" outlineLevel="0" collapsed="false"/>
    <row r="34845" customFormat="false" ht="15" hidden="false" customHeight="true" outlineLevel="0" collapsed="false"/>
    <row r="34846" customFormat="false" ht="15" hidden="false" customHeight="true" outlineLevel="0" collapsed="false"/>
    <row r="34847" customFormat="false" ht="15" hidden="false" customHeight="true" outlineLevel="0" collapsed="false"/>
    <row r="34848" customFormat="false" ht="15" hidden="false" customHeight="true" outlineLevel="0" collapsed="false"/>
    <row r="34849" customFormat="false" ht="15" hidden="false" customHeight="true" outlineLevel="0" collapsed="false"/>
    <row r="34850" customFormat="false" ht="15" hidden="false" customHeight="true" outlineLevel="0" collapsed="false"/>
    <row r="34851" customFormat="false" ht="15" hidden="false" customHeight="true" outlineLevel="0" collapsed="false"/>
    <row r="34852" customFormat="false" ht="15" hidden="false" customHeight="true" outlineLevel="0" collapsed="false"/>
    <row r="34853" customFormat="false" ht="15" hidden="false" customHeight="true" outlineLevel="0" collapsed="false"/>
    <row r="34854" customFormat="false" ht="15" hidden="false" customHeight="true" outlineLevel="0" collapsed="false"/>
    <row r="34855" customFormat="false" ht="15" hidden="false" customHeight="true" outlineLevel="0" collapsed="false"/>
    <row r="34856" customFormat="false" ht="15" hidden="false" customHeight="true" outlineLevel="0" collapsed="false"/>
    <row r="34857" customFormat="false" ht="15" hidden="false" customHeight="true" outlineLevel="0" collapsed="false"/>
    <row r="34858" customFormat="false" ht="15" hidden="false" customHeight="true" outlineLevel="0" collapsed="false"/>
    <row r="34859" customFormat="false" ht="15" hidden="false" customHeight="true" outlineLevel="0" collapsed="false"/>
    <row r="34860" customFormat="false" ht="15" hidden="false" customHeight="true" outlineLevel="0" collapsed="false"/>
    <row r="34861" customFormat="false" ht="15" hidden="false" customHeight="true" outlineLevel="0" collapsed="false"/>
    <row r="34862" customFormat="false" ht="15" hidden="false" customHeight="true" outlineLevel="0" collapsed="false"/>
    <row r="34863" customFormat="false" ht="15" hidden="false" customHeight="true" outlineLevel="0" collapsed="false"/>
    <row r="34864" customFormat="false" ht="15" hidden="false" customHeight="true" outlineLevel="0" collapsed="false"/>
    <row r="34865" customFormat="false" ht="15" hidden="false" customHeight="true" outlineLevel="0" collapsed="false"/>
    <row r="34866" customFormat="false" ht="15" hidden="false" customHeight="true" outlineLevel="0" collapsed="false"/>
    <row r="34867" customFormat="false" ht="15" hidden="false" customHeight="true" outlineLevel="0" collapsed="false"/>
    <row r="34868" customFormat="false" ht="15" hidden="false" customHeight="true" outlineLevel="0" collapsed="false"/>
    <row r="34869" customFormat="false" ht="15" hidden="false" customHeight="true" outlineLevel="0" collapsed="false"/>
    <row r="34870" customFormat="false" ht="15" hidden="false" customHeight="true" outlineLevel="0" collapsed="false"/>
    <row r="34871" customFormat="false" ht="15" hidden="false" customHeight="true" outlineLevel="0" collapsed="false"/>
    <row r="34872" customFormat="false" ht="15" hidden="false" customHeight="true" outlineLevel="0" collapsed="false"/>
    <row r="34873" customFormat="false" ht="15" hidden="false" customHeight="true" outlineLevel="0" collapsed="false"/>
    <row r="34874" customFormat="false" ht="15" hidden="false" customHeight="true" outlineLevel="0" collapsed="false"/>
    <row r="34875" customFormat="false" ht="15" hidden="false" customHeight="true" outlineLevel="0" collapsed="false"/>
    <row r="34876" customFormat="false" ht="15" hidden="false" customHeight="true" outlineLevel="0" collapsed="false"/>
    <row r="34877" customFormat="false" ht="15" hidden="false" customHeight="true" outlineLevel="0" collapsed="false"/>
    <row r="34878" customFormat="false" ht="15" hidden="false" customHeight="true" outlineLevel="0" collapsed="false"/>
    <row r="34879" customFormat="false" ht="15" hidden="false" customHeight="true" outlineLevel="0" collapsed="false"/>
    <row r="34880" customFormat="false" ht="15" hidden="false" customHeight="true" outlineLevel="0" collapsed="false"/>
    <row r="34881" customFormat="false" ht="15" hidden="false" customHeight="true" outlineLevel="0" collapsed="false"/>
    <row r="34882" customFormat="false" ht="15" hidden="false" customHeight="true" outlineLevel="0" collapsed="false"/>
    <row r="34883" customFormat="false" ht="15" hidden="false" customHeight="true" outlineLevel="0" collapsed="false"/>
    <row r="34884" customFormat="false" ht="15" hidden="false" customHeight="true" outlineLevel="0" collapsed="false"/>
    <row r="34885" customFormat="false" ht="15" hidden="false" customHeight="true" outlineLevel="0" collapsed="false"/>
    <row r="34886" customFormat="false" ht="15" hidden="false" customHeight="true" outlineLevel="0" collapsed="false"/>
    <row r="34887" customFormat="false" ht="15" hidden="false" customHeight="true" outlineLevel="0" collapsed="false"/>
    <row r="34888" customFormat="false" ht="15" hidden="false" customHeight="true" outlineLevel="0" collapsed="false"/>
    <row r="34889" customFormat="false" ht="15" hidden="false" customHeight="true" outlineLevel="0" collapsed="false"/>
    <row r="34890" customFormat="false" ht="15" hidden="false" customHeight="true" outlineLevel="0" collapsed="false"/>
    <row r="34891" customFormat="false" ht="15" hidden="false" customHeight="true" outlineLevel="0" collapsed="false"/>
    <row r="34892" customFormat="false" ht="15" hidden="false" customHeight="true" outlineLevel="0" collapsed="false"/>
    <row r="34893" customFormat="false" ht="15" hidden="false" customHeight="true" outlineLevel="0" collapsed="false"/>
    <row r="34894" customFormat="false" ht="15" hidden="false" customHeight="true" outlineLevel="0" collapsed="false"/>
    <row r="34895" customFormat="false" ht="15" hidden="false" customHeight="true" outlineLevel="0" collapsed="false"/>
    <row r="34896" customFormat="false" ht="15" hidden="false" customHeight="true" outlineLevel="0" collapsed="false"/>
    <row r="34897" customFormat="false" ht="15" hidden="false" customHeight="true" outlineLevel="0" collapsed="false"/>
    <row r="34898" customFormat="false" ht="15" hidden="false" customHeight="true" outlineLevel="0" collapsed="false"/>
    <row r="34899" customFormat="false" ht="15" hidden="false" customHeight="true" outlineLevel="0" collapsed="false"/>
    <row r="34900" customFormat="false" ht="15" hidden="false" customHeight="true" outlineLevel="0" collapsed="false"/>
    <row r="34901" customFormat="false" ht="15" hidden="false" customHeight="true" outlineLevel="0" collapsed="false"/>
    <row r="34902" customFormat="false" ht="15" hidden="false" customHeight="true" outlineLevel="0" collapsed="false"/>
    <row r="34903" customFormat="false" ht="15" hidden="false" customHeight="true" outlineLevel="0" collapsed="false"/>
    <row r="34904" customFormat="false" ht="15" hidden="false" customHeight="true" outlineLevel="0" collapsed="false"/>
    <row r="34905" customFormat="false" ht="15" hidden="false" customHeight="true" outlineLevel="0" collapsed="false"/>
    <row r="34906" customFormat="false" ht="15" hidden="false" customHeight="true" outlineLevel="0" collapsed="false"/>
    <row r="34907" customFormat="false" ht="15" hidden="false" customHeight="true" outlineLevel="0" collapsed="false"/>
    <row r="34908" customFormat="false" ht="15" hidden="false" customHeight="true" outlineLevel="0" collapsed="false"/>
    <row r="34909" customFormat="false" ht="15" hidden="false" customHeight="true" outlineLevel="0" collapsed="false"/>
    <row r="34910" customFormat="false" ht="15" hidden="false" customHeight="true" outlineLevel="0" collapsed="false"/>
    <row r="34911" customFormat="false" ht="15" hidden="false" customHeight="true" outlineLevel="0" collapsed="false"/>
    <row r="34912" customFormat="false" ht="15" hidden="false" customHeight="true" outlineLevel="0" collapsed="false"/>
    <row r="34913" customFormat="false" ht="15" hidden="false" customHeight="true" outlineLevel="0" collapsed="false"/>
    <row r="34914" customFormat="false" ht="15" hidden="false" customHeight="true" outlineLevel="0" collapsed="false"/>
    <row r="34915" customFormat="false" ht="15" hidden="false" customHeight="true" outlineLevel="0" collapsed="false"/>
    <row r="34916" customFormat="false" ht="15" hidden="false" customHeight="true" outlineLevel="0" collapsed="false"/>
    <row r="34917" customFormat="false" ht="15" hidden="false" customHeight="true" outlineLevel="0" collapsed="false"/>
    <row r="34918" customFormat="false" ht="15" hidden="false" customHeight="true" outlineLevel="0" collapsed="false"/>
    <row r="34919" customFormat="false" ht="15" hidden="false" customHeight="true" outlineLevel="0" collapsed="false"/>
    <row r="34920" customFormat="false" ht="15" hidden="false" customHeight="true" outlineLevel="0" collapsed="false"/>
    <row r="34921" customFormat="false" ht="15" hidden="false" customHeight="true" outlineLevel="0" collapsed="false"/>
    <row r="34922" customFormat="false" ht="15" hidden="false" customHeight="true" outlineLevel="0" collapsed="false"/>
    <row r="34923" customFormat="false" ht="15" hidden="false" customHeight="true" outlineLevel="0" collapsed="false"/>
    <row r="34924" customFormat="false" ht="15" hidden="false" customHeight="true" outlineLevel="0" collapsed="false"/>
    <row r="34925" customFormat="false" ht="15" hidden="false" customHeight="true" outlineLevel="0" collapsed="false"/>
    <row r="34926" customFormat="false" ht="15" hidden="false" customHeight="true" outlineLevel="0" collapsed="false"/>
    <row r="34927" customFormat="false" ht="15" hidden="false" customHeight="true" outlineLevel="0" collapsed="false"/>
    <row r="34928" customFormat="false" ht="15" hidden="false" customHeight="true" outlineLevel="0" collapsed="false"/>
    <row r="34929" customFormat="false" ht="15" hidden="false" customHeight="true" outlineLevel="0" collapsed="false"/>
    <row r="34930" customFormat="false" ht="15" hidden="false" customHeight="true" outlineLevel="0" collapsed="false"/>
    <row r="34931" customFormat="false" ht="15" hidden="false" customHeight="true" outlineLevel="0" collapsed="false"/>
    <row r="34932" customFormat="false" ht="15" hidden="false" customHeight="true" outlineLevel="0" collapsed="false"/>
    <row r="34933" customFormat="false" ht="15" hidden="false" customHeight="true" outlineLevel="0" collapsed="false"/>
    <row r="34934" customFormat="false" ht="15" hidden="false" customHeight="true" outlineLevel="0" collapsed="false"/>
    <row r="34935" customFormat="false" ht="15" hidden="false" customHeight="true" outlineLevel="0" collapsed="false"/>
    <row r="34936" customFormat="false" ht="15" hidden="false" customHeight="true" outlineLevel="0" collapsed="false"/>
    <row r="34937" customFormat="false" ht="15" hidden="false" customHeight="true" outlineLevel="0" collapsed="false"/>
    <row r="34938" customFormat="false" ht="15" hidden="false" customHeight="true" outlineLevel="0" collapsed="false"/>
    <row r="34939" customFormat="false" ht="15" hidden="false" customHeight="true" outlineLevel="0" collapsed="false"/>
    <row r="34940" customFormat="false" ht="15" hidden="false" customHeight="true" outlineLevel="0" collapsed="false"/>
    <row r="34941" customFormat="false" ht="15" hidden="false" customHeight="true" outlineLevel="0" collapsed="false"/>
    <row r="34942" customFormat="false" ht="15" hidden="false" customHeight="true" outlineLevel="0" collapsed="false"/>
    <row r="34943" customFormat="false" ht="15" hidden="false" customHeight="true" outlineLevel="0" collapsed="false"/>
    <row r="34944" customFormat="false" ht="15" hidden="false" customHeight="true" outlineLevel="0" collapsed="false"/>
    <row r="34945" customFormat="false" ht="15" hidden="false" customHeight="true" outlineLevel="0" collapsed="false"/>
    <row r="34946" customFormat="false" ht="15" hidden="false" customHeight="true" outlineLevel="0" collapsed="false"/>
    <row r="34947" customFormat="false" ht="15" hidden="false" customHeight="true" outlineLevel="0" collapsed="false"/>
    <row r="34948" customFormat="false" ht="15" hidden="false" customHeight="true" outlineLevel="0" collapsed="false"/>
    <row r="34949" customFormat="false" ht="15" hidden="false" customHeight="true" outlineLevel="0" collapsed="false"/>
    <row r="34950" customFormat="false" ht="15" hidden="false" customHeight="true" outlineLevel="0" collapsed="false"/>
    <row r="34951" customFormat="false" ht="15" hidden="false" customHeight="true" outlineLevel="0" collapsed="false"/>
    <row r="34952" customFormat="false" ht="15" hidden="false" customHeight="true" outlineLevel="0" collapsed="false"/>
    <row r="34953" customFormat="false" ht="15" hidden="false" customHeight="true" outlineLevel="0" collapsed="false"/>
    <row r="34954" customFormat="false" ht="15" hidden="false" customHeight="true" outlineLevel="0" collapsed="false"/>
    <row r="34955" customFormat="false" ht="15" hidden="false" customHeight="true" outlineLevel="0" collapsed="false"/>
    <row r="34956" customFormat="false" ht="15" hidden="false" customHeight="true" outlineLevel="0" collapsed="false"/>
    <row r="34957" customFormat="false" ht="15" hidden="false" customHeight="true" outlineLevel="0" collapsed="false"/>
    <row r="34958" customFormat="false" ht="15" hidden="false" customHeight="true" outlineLevel="0" collapsed="false"/>
    <row r="34959" customFormat="false" ht="15" hidden="false" customHeight="true" outlineLevel="0" collapsed="false"/>
    <row r="34960" customFormat="false" ht="15" hidden="false" customHeight="true" outlineLevel="0" collapsed="false"/>
    <row r="34961" customFormat="false" ht="15" hidden="false" customHeight="true" outlineLevel="0" collapsed="false"/>
    <row r="34962" customFormat="false" ht="15" hidden="false" customHeight="true" outlineLevel="0" collapsed="false"/>
    <row r="34963" customFormat="false" ht="15" hidden="false" customHeight="true" outlineLevel="0" collapsed="false"/>
    <row r="34964" customFormat="false" ht="15" hidden="false" customHeight="true" outlineLevel="0" collapsed="false"/>
    <row r="34965" customFormat="false" ht="15" hidden="false" customHeight="true" outlineLevel="0" collapsed="false"/>
    <row r="34966" customFormat="false" ht="15" hidden="false" customHeight="true" outlineLevel="0" collapsed="false"/>
    <row r="34967" customFormat="false" ht="15" hidden="false" customHeight="true" outlineLevel="0" collapsed="false"/>
    <row r="34968" customFormat="false" ht="15" hidden="false" customHeight="true" outlineLevel="0" collapsed="false"/>
    <row r="34969" customFormat="false" ht="15" hidden="false" customHeight="true" outlineLevel="0" collapsed="false"/>
    <row r="34970" customFormat="false" ht="15" hidden="false" customHeight="true" outlineLevel="0" collapsed="false"/>
    <row r="34971" customFormat="false" ht="15" hidden="false" customHeight="true" outlineLevel="0" collapsed="false"/>
    <row r="34972" customFormat="false" ht="15" hidden="false" customHeight="true" outlineLevel="0" collapsed="false"/>
    <row r="34973" customFormat="false" ht="15" hidden="false" customHeight="true" outlineLevel="0" collapsed="false"/>
    <row r="34974" customFormat="false" ht="15" hidden="false" customHeight="true" outlineLevel="0" collapsed="false"/>
    <row r="34975" customFormat="false" ht="15" hidden="false" customHeight="true" outlineLevel="0" collapsed="false"/>
    <row r="34976" customFormat="false" ht="15" hidden="false" customHeight="true" outlineLevel="0" collapsed="false"/>
    <row r="34977" customFormat="false" ht="15" hidden="false" customHeight="true" outlineLevel="0" collapsed="false"/>
    <row r="34978" customFormat="false" ht="15" hidden="false" customHeight="true" outlineLevel="0" collapsed="false"/>
    <row r="34979" customFormat="false" ht="15" hidden="false" customHeight="true" outlineLevel="0" collapsed="false"/>
    <row r="34980" customFormat="false" ht="15" hidden="false" customHeight="true" outlineLevel="0" collapsed="false"/>
    <row r="34981" customFormat="false" ht="15" hidden="false" customHeight="true" outlineLevel="0" collapsed="false"/>
    <row r="34982" customFormat="false" ht="15" hidden="false" customHeight="true" outlineLevel="0" collapsed="false"/>
    <row r="34983" customFormat="false" ht="15" hidden="false" customHeight="true" outlineLevel="0" collapsed="false"/>
    <row r="34984" customFormat="false" ht="15" hidden="false" customHeight="true" outlineLevel="0" collapsed="false"/>
    <row r="34985" customFormat="false" ht="15" hidden="false" customHeight="true" outlineLevel="0" collapsed="false"/>
    <row r="34986" customFormat="false" ht="15" hidden="false" customHeight="true" outlineLevel="0" collapsed="false"/>
    <row r="34987" customFormat="false" ht="15" hidden="false" customHeight="true" outlineLevel="0" collapsed="false"/>
    <row r="34988" customFormat="false" ht="15" hidden="false" customHeight="true" outlineLevel="0" collapsed="false"/>
    <row r="34989" customFormat="false" ht="15" hidden="false" customHeight="true" outlineLevel="0" collapsed="false"/>
    <row r="34990" customFormat="false" ht="15" hidden="false" customHeight="true" outlineLevel="0" collapsed="false"/>
    <row r="34991" customFormat="false" ht="15" hidden="false" customHeight="true" outlineLevel="0" collapsed="false"/>
    <row r="34992" customFormat="false" ht="15" hidden="false" customHeight="true" outlineLevel="0" collapsed="false"/>
    <row r="34993" customFormat="false" ht="15" hidden="false" customHeight="true" outlineLevel="0" collapsed="false"/>
    <row r="34994" customFormat="false" ht="15" hidden="false" customHeight="true" outlineLevel="0" collapsed="false"/>
    <row r="34995" customFormat="false" ht="15" hidden="false" customHeight="true" outlineLevel="0" collapsed="false"/>
    <row r="34996" customFormat="false" ht="15" hidden="false" customHeight="true" outlineLevel="0" collapsed="false"/>
    <row r="34997" customFormat="false" ht="15" hidden="false" customHeight="true" outlineLevel="0" collapsed="false"/>
    <row r="34998" customFormat="false" ht="15" hidden="false" customHeight="true" outlineLevel="0" collapsed="false"/>
    <row r="34999" customFormat="false" ht="15" hidden="false" customHeight="true" outlineLevel="0" collapsed="false"/>
    <row r="35000" customFormat="false" ht="15" hidden="false" customHeight="true" outlineLevel="0" collapsed="false"/>
    <row r="35001" customFormat="false" ht="15" hidden="false" customHeight="true" outlineLevel="0" collapsed="false"/>
    <row r="35002" customFormat="false" ht="15" hidden="false" customHeight="true" outlineLevel="0" collapsed="false"/>
    <row r="35003" customFormat="false" ht="15" hidden="false" customHeight="true" outlineLevel="0" collapsed="false"/>
    <row r="35004" customFormat="false" ht="15" hidden="false" customHeight="true" outlineLevel="0" collapsed="false"/>
    <row r="35005" customFormat="false" ht="15" hidden="false" customHeight="true" outlineLevel="0" collapsed="false"/>
    <row r="35006" customFormat="false" ht="15" hidden="false" customHeight="true" outlineLevel="0" collapsed="false"/>
    <row r="35007" customFormat="false" ht="15" hidden="false" customHeight="true" outlineLevel="0" collapsed="false"/>
    <row r="35008" customFormat="false" ht="15" hidden="false" customHeight="true" outlineLevel="0" collapsed="false"/>
    <row r="35009" customFormat="false" ht="15" hidden="false" customHeight="true" outlineLevel="0" collapsed="false"/>
    <row r="35010" customFormat="false" ht="15" hidden="false" customHeight="true" outlineLevel="0" collapsed="false"/>
    <row r="35011" customFormat="false" ht="15" hidden="false" customHeight="true" outlineLevel="0" collapsed="false"/>
    <row r="35012" customFormat="false" ht="15" hidden="false" customHeight="true" outlineLevel="0" collapsed="false"/>
    <row r="35013" customFormat="false" ht="15" hidden="false" customHeight="true" outlineLevel="0" collapsed="false"/>
    <row r="35014" customFormat="false" ht="15" hidden="false" customHeight="true" outlineLevel="0" collapsed="false"/>
    <row r="35015" customFormat="false" ht="15" hidden="false" customHeight="true" outlineLevel="0" collapsed="false"/>
    <row r="35016" customFormat="false" ht="15" hidden="false" customHeight="true" outlineLevel="0" collapsed="false"/>
    <row r="35017" customFormat="false" ht="15" hidden="false" customHeight="true" outlineLevel="0" collapsed="false"/>
    <row r="35018" customFormat="false" ht="15" hidden="false" customHeight="true" outlineLevel="0" collapsed="false"/>
    <row r="35019" customFormat="false" ht="15" hidden="false" customHeight="true" outlineLevel="0" collapsed="false"/>
    <row r="35020" customFormat="false" ht="15" hidden="false" customHeight="true" outlineLevel="0" collapsed="false"/>
    <row r="35021" customFormat="false" ht="15" hidden="false" customHeight="true" outlineLevel="0" collapsed="false"/>
    <row r="35022" customFormat="false" ht="15" hidden="false" customHeight="true" outlineLevel="0" collapsed="false"/>
    <row r="35023" customFormat="false" ht="15" hidden="false" customHeight="true" outlineLevel="0" collapsed="false"/>
    <row r="35024" customFormat="false" ht="15" hidden="false" customHeight="true" outlineLevel="0" collapsed="false"/>
    <row r="35025" customFormat="false" ht="15" hidden="false" customHeight="true" outlineLevel="0" collapsed="false"/>
    <row r="35026" customFormat="false" ht="15" hidden="false" customHeight="true" outlineLevel="0" collapsed="false"/>
    <row r="35027" customFormat="false" ht="15" hidden="false" customHeight="true" outlineLevel="0" collapsed="false"/>
    <row r="35028" customFormat="false" ht="15" hidden="false" customHeight="true" outlineLevel="0" collapsed="false"/>
    <row r="35029" customFormat="false" ht="15" hidden="false" customHeight="true" outlineLevel="0" collapsed="false"/>
    <row r="35030" customFormat="false" ht="15" hidden="false" customHeight="true" outlineLevel="0" collapsed="false"/>
    <row r="35031" customFormat="false" ht="15" hidden="false" customHeight="true" outlineLevel="0" collapsed="false"/>
    <row r="35032" customFormat="false" ht="15" hidden="false" customHeight="true" outlineLevel="0" collapsed="false"/>
    <row r="35033" customFormat="false" ht="15" hidden="false" customHeight="true" outlineLevel="0" collapsed="false"/>
    <row r="35034" customFormat="false" ht="15" hidden="false" customHeight="true" outlineLevel="0" collapsed="false"/>
    <row r="35035" customFormat="false" ht="15" hidden="false" customHeight="true" outlineLevel="0" collapsed="false"/>
    <row r="35036" customFormat="false" ht="15" hidden="false" customHeight="true" outlineLevel="0" collapsed="false"/>
    <row r="35037" customFormat="false" ht="15" hidden="false" customHeight="true" outlineLevel="0" collapsed="false"/>
    <row r="35038" customFormat="false" ht="15" hidden="false" customHeight="true" outlineLevel="0" collapsed="false"/>
    <row r="35039" customFormat="false" ht="15" hidden="false" customHeight="true" outlineLevel="0" collapsed="false"/>
    <row r="35040" customFormat="false" ht="15" hidden="false" customHeight="true" outlineLevel="0" collapsed="false"/>
    <row r="35041" customFormat="false" ht="15" hidden="false" customHeight="true" outlineLevel="0" collapsed="false"/>
    <row r="35042" customFormat="false" ht="15" hidden="false" customHeight="true" outlineLevel="0" collapsed="false"/>
    <row r="35043" customFormat="false" ht="15" hidden="false" customHeight="true" outlineLevel="0" collapsed="false"/>
    <row r="35044" customFormat="false" ht="15" hidden="false" customHeight="true" outlineLevel="0" collapsed="false"/>
    <row r="35045" customFormat="false" ht="15" hidden="false" customHeight="true" outlineLevel="0" collapsed="false"/>
    <row r="35046" customFormat="false" ht="15" hidden="false" customHeight="true" outlineLevel="0" collapsed="false"/>
    <row r="35047" customFormat="false" ht="15" hidden="false" customHeight="true" outlineLevel="0" collapsed="false"/>
    <row r="35048" customFormat="false" ht="15" hidden="false" customHeight="true" outlineLevel="0" collapsed="false"/>
    <row r="35049" customFormat="false" ht="15" hidden="false" customHeight="true" outlineLevel="0" collapsed="false"/>
    <row r="35050" customFormat="false" ht="15" hidden="false" customHeight="true" outlineLevel="0" collapsed="false"/>
    <row r="35051" customFormat="false" ht="15" hidden="false" customHeight="true" outlineLevel="0" collapsed="false"/>
    <row r="35052" customFormat="false" ht="15" hidden="false" customHeight="true" outlineLevel="0" collapsed="false"/>
    <row r="35053" customFormat="false" ht="15" hidden="false" customHeight="true" outlineLevel="0" collapsed="false"/>
    <row r="35054" customFormat="false" ht="15" hidden="false" customHeight="true" outlineLevel="0" collapsed="false"/>
    <row r="35055" customFormat="false" ht="15" hidden="false" customHeight="true" outlineLevel="0" collapsed="false"/>
    <row r="35056" customFormat="false" ht="15" hidden="false" customHeight="true" outlineLevel="0" collapsed="false"/>
    <row r="35057" customFormat="false" ht="15" hidden="false" customHeight="true" outlineLevel="0" collapsed="false"/>
    <row r="35058" customFormat="false" ht="15" hidden="false" customHeight="true" outlineLevel="0" collapsed="false"/>
    <row r="35059" customFormat="false" ht="15" hidden="false" customHeight="true" outlineLevel="0" collapsed="false"/>
    <row r="35060" customFormat="false" ht="15" hidden="false" customHeight="true" outlineLevel="0" collapsed="false"/>
    <row r="35061" customFormat="false" ht="15" hidden="false" customHeight="true" outlineLevel="0" collapsed="false"/>
    <row r="35062" customFormat="false" ht="15" hidden="false" customHeight="true" outlineLevel="0" collapsed="false"/>
    <row r="35063" customFormat="false" ht="15" hidden="false" customHeight="true" outlineLevel="0" collapsed="false"/>
    <row r="35064" customFormat="false" ht="15" hidden="false" customHeight="true" outlineLevel="0" collapsed="false"/>
    <row r="35065" customFormat="false" ht="15" hidden="false" customHeight="true" outlineLevel="0" collapsed="false"/>
    <row r="35066" customFormat="false" ht="15" hidden="false" customHeight="true" outlineLevel="0" collapsed="false"/>
    <row r="35067" customFormat="false" ht="15" hidden="false" customHeight="true" outlineLevel="0" collapsed="false"/>
    <row r="35068" customFormat="false" ht="15" hidden="false" customHeight="true" outlineLevel="0" collapsed="false"/>
    <row r="35069" customFormat="false" ht="15" hidden="false" customHeight="true" outlineLevel="0" collapsed="false"/>
    <row r="35070" customFormat="false" ht="15" hidden="false" customHeight="true" outlineLevel="0" collapsed="false"/>
    <row r="35071" customFormat="false" ht="15" hidden="false" customHeight="true" outlineLevel="0" collapsed="false"/>
    <row r="35072" customFormat="false" ht="15" hidden="false" customHeight="true" outlineLevel="0" collapsed="false"/>
    <row r="35073" customFormat="false" ht="15" hidden="false" customHeight="true" outlineLevel="0" collapsed="false"/>
    <row r="35074" customFormat="false" ht="15" hidden="false" customHeight="true" outlineLevel="0" collapsed="false"/>
    <row r="35075" customFormat="false" ht="15" hidden="false" customHeight="true" outlineLevel="0" collapsed="false"/>
    <row r="35076" customFormat="false" ht="15" hidden="false" customHeight="true" outlineLevel="0" collapsed="false"/>
    <row r="35077" customFormat="false" ht="15" hidden="false" customHeight="true" outlineLevel="0" collapsed="false"/>
    <row r="35078" customFormat="false" ht="15" hidden="false" customHeight="true" outlineLevel="0" collapsed="false"/>
    <row r="35079" customFormat="false" ht="15" hidden="false" customHeight="true" outlineLevel="0" collapsed="false"/>
    <row r="35080" customFormat="false" ht="15" hidden="false" customHeight="true" outlineLevel="0" collapsed="false"/>
    <row r="35081" customFormat="false" ht="15" hidden="false" customHeight="true" outlineLevel="0" collapsed="false"/>
    <row r="35082" customFormat="false" ht="15" hidden="false" customHeight="true" outlineLevel="0" collapsed="false"/>
    <row r="35083" customFormat="false" ht="15" hidden="false" customHeight="true" outlineLevel="0" collapsed="false"/>
    <row r="35084" customFormat="false" ht="15" hidden="false" customHeight="true" outlineLevel="0" collapsed="false"/>
    <row r="35085" customFormat="false" ht="15" hidden="false" customHeight="true" outlineLevel="0" collapsed="false"/>
    <row r="35086" customFormat="false" ht="15" hidden="false" customHeight="true" outlineLevel="0" collapsed="false"/>
    <row r="35087" customFormat="false" ht="15" hidden="false" customHeight="true" outlineLevel="0" collapsed="false"/>
    <row r="35088" customFormat="false" ht="15" hidden="false" customHeight="true" outlineLevel="0" collapsed="false"/>
    <row r="35089" customFormat="false" ht="15" hidden="false" customHeight="true" outlineLevel="0" collapsed="false"/>
    <row r="35090" customFormat="false" ht="15" hidden="false" customHeight="true" outlineLevel="0" collapsed="false"/>
    <row r="35091" customFormat="false" ht="15" hidden="false" customHeight="true" outlineLevel="0" collapsed="false"/>
    <row r="35092" customFormat="false" ht="15" hidden="false" customHeight="true" outlineLevel="0" collapsed="false"/>
    <row r="35093" customFormat="false" ht="15" hidden="false" customHeight="true" outlineLevel="0" collapsed="false"/>
    <row r="35094" customFormat="false" ht="15" hidden="false" customHeight="true" outlineLevel="0" collapsed="false"/>
    <row r="35095" customFormat="false" ht="15" hidden="false" customHeight="true" outlineLevel="0" collapsed="false"/>
    <row r="35096" customFormat="false" ht="15" hidden="false" customHeight="true" outlineLevel="0" collapsed="false"/>
    <row r="35097" customFormat="false" ht="15" hidden="false" customHeight="true" outlineLevel="0" collapsed="false"/>
    <row r="35098" customFormat="false" ht="15" hidden="false" customHeight="true" outlineLevel="0" collapsed="false"/>
    <row r="35099" customFormat="false" ht="15" hidden="false" customHeight="true" outlineLevel="0" collapsed="false"/>
    <row r="35100" customFormat="false" ht="15" hidden="false" customHeight="true" outlineLevel="0" collapsed="false"/>
    <row r="35101" customFormat="false" ht="15" hidden="false" customHeight="true" outlineLevel="0" collapsed="false"/>
    <row r="35102" customFormat="false" ht="15" hidden="false" customHeight="true" outlineLevel="0" collapsed="false"/>
    <row r="35103" customFormat="false" ht="15" hidden="false" customHeight="true" outlineLevel="0" collapsed="false"/>
    <row r="35104" customFormat="false" ht="15" hidden="false" customHeight="true" outlineLevel="0" collapsed="false"/>
    <row r="35105" customFormat="false" ht="15" hidden="false" customHeight="true" outlineLevel="0" collapsed="false"/>
    <row r="35106" customFormat="false" ht="15" hidden="false" customHeight="true" outlineLevel="0" collapsed="false"/>
    <row r="35107" customFormat="false" ht="15" hidden="false" customHeight="true" outlineLevel="0" collapsed="false"/>
    <row r="35108" customFormat="false" ht="15" hidden="false" customHeight="true" outlineLevel="0" collapsed="false"/>
    <row r="35109" customFormat="false" ht="15" hidden="false" customHeight="true" outlineLevel="0" collapsed="false"/>
    <row r="35110" customFormat="false" ht="15" hidden="false" customHeight="true" outlineLevel="0" collapsed="false"/>
    <row r="35111" customFormat="false" ht="15" hidden="false" customHeight="true" outlineLevel="0" collapsed="false"/>
    <row r="35112" customFormat="false" ht="15" hidden="false" customHeight="true" outlineLevel="0" collapsed="false"/>
    <row r="35113" customFormat="false" ht="15" hidden="false" customHeight="true" outlineLevel="0" collapsed="false"/>
    <row r="35114" customFormat="false" ht="15" hidden="false" customHeight="true" outlineLevel="0" collapsed="false"/>
    <row r="35115" customFormat="false" ht="15" hidden="false" customHeight="true" outlineLevel="0" collapsed="false"/>
    <row r="35116" customFormat="false" ht="15" hidden="false" customHeight="true" outlineLevel="0" collapsed="false"/>
    <row r="35117" customFormat="false" ht="15" hidden="false" customHeight="true" outlineLevel="0" collapsed="false"/>
    <row r="35118" customFormat="false" ht="15" hidden="false" customHeight="true" outlineLevel="0" collapsed="false"/>
    <row r="35119" customFormat="false" ht="15" hidden="false" customHeight="true" outlineLevel="0" collapsed="false"/>
    <row r="35120" customFormat="false" ht="15" hidden="false" customHeight="true" outlineLevel="0" collapsed="false"/>
    <row r="35121" customFormat="false" ht="15" hidden="false" customHeight="true" outlineLevel="0" collapsed="false"/>
    <row r="35122" customFormat="false" ht="15" hidden="false" customHeight="true" outlineLevel="0" collapsed="false"/>
    <row r="35123" customFormat="false" ht="15" hidden="false" customHeight="true" outlineLevel="0" collapsed="false"/>
    <row r="35124" customFormat="false" ht="15" hidden="false" customHeight="true" outlineLevel="0" collapsed="false"/>
    <row r="35125" customFormat="false" ht="15" hidden="false" customHeight="true" outlineLevel="0" collapsed="false"/>
    <row r="35126" customFormat="false" ht="15" hidden="false" customHeight="true" outlineLevel="0" collapsed="false"/>
    <row r="35127" customFormat="false" ht="15" hidden="false" customHeight="true" outlineLevel="0" collapsed="false"/>
    <row r="35128" customFormat="false" ht="15" hidden="false" customHeight="true" outlineLevel="0" collapsed="false"/>
    <row r="35129" customFormat="false" ht="15" hidden="false" customHeight="true" outlineLevel="0" collapsed="false"/>
    <row r="35130" customFormat="false" ht="15" hidden="false" customHeight="true" outlineLevel="0" collapsed="false"/>
    <row r="35131" customFormat="false" ht="15" hidden="false" customHeight="true" outlineLevel="0" collapsed="false"/>
    <row r="35132" customFormat="false" ht="15" hidden="false" customHeight="true" outlineLevel="0" collapsed="false"/>
    <row r="35133" customFormat="false" ht="15" hidden="false" customHeight="true" outlineLevel="0" collapsed="false"/>
    <row r="35134" customFormat="false" ht="15" hidden="false" customHeight="true" outlineLevel="0" collapsed="false"/>
    <row r="35135" customFormat="false" ht="15" hidden="false" customHeight="true" outlineLevel="0" collapsed="false"/>
    <row r="35136" customFormat="false" ht="15" hidden="false" customHeight="true" outlineLevel="0" collapsed="false"/>
    <row r="35137" customFormat="false" ht="15" hidden="false" customHeight="true" outlineLevel="0" collapsed="false"/>
    <row r="35138" customFormat="false" ht="15" hidden="false" customHeight="true" outlineLevel="0" collapsed="false"/>
    <row r="35139" customFormat="false" ht="15" hidden="false" customHeight="true" outlineLevel="0" collapsed="false"/>
    <row r="35140" customFormat="false" ht="15" hidden="false" customHeight="true" outlineLevel="0" collapsed="false"/>
    <row r="35141" customFormat="false" ht="15" hidden="false" customHeight="true" outlineLevel="0" collapsed="false"/>
    <row r="35142" customFormat="false" ht="15" hidden="false" customHeight="true" outlineLevel="0" collapsed="false"/>
    <row r="35143" customFormat="false" ht="15" hidden="false" customHeight="true" outlineLevel="0" collapsed="false"/>
    <row r="35144" customFormat="false" ht="15" hidden="false" customHeight="true" outlineLevel="0" collapsed="false"/>
    <row r="35145" customFormat="false" ht="15" hidden="false" customHeight="true" outlineLevel="0" collapsed="false"/>
    <row r="35146" customFormat="false" ht="15" hidden="false" customHeight="true" outlineLevel="0" collapsed="false"/>
    <row r="35147" customFormat="false" ht="15" hidden="false" customHeight="true" outlineLevel="0" collapsed="false"/>
    <row r="35148" customFormat="false" ht="15" hidden="false" customHeight="true" outlineLevel="0" collapsed="false"/>
    <row r="35149" customFormat="false" ht="15" hidden="false" customHeight="true" outlineLevel="0" collapsed="false"/>
    <row r="35150" customFormat="false" ht="15" hidden="false" customHeight="true" outlineLevel="0" collapsed="false"/>
    <row r="35151" customFormat="false" ht="15" hidden="false" customHeight="true" outlineLevel="0" collapsed="false"/>
    <row r="35152" customFormat="false" ht="15" hidden="false" customHeight="true" outlineLevel="0" collapsed="false"/>
    <row r="35153" customFormat="false" ht="15" hidden="false" customHeight="true" outlineLevel="0" collapsed="false"/>
    <row r="35154" customFormat="false" ht="15" hidden="false" customHeight="true" outlineLevel="0" collapsed="false"/>
    <row r="35155" customFormat="false" ht="15" hidden="false" customHeight="true" outlineLevel="0" collapsed="false"/>
    <row r="35156" customFormat="false" ht="15" hidden="false" customHeight="true" outlineLevel="0" collapsed="false"/>
    <row r="35157" customFormat="false" ht="15" hidden="false" customHeight="true" outlineLevel="0" collapsed="false"/>
    <row r="35158" customFormat="false" ht="15" hidden="false" customHeight="true" outlineLevel="0" collapsed="false"/>
    <row r="35159" customFormat="false" ht="15" hidden="false" customHeight="true" outlineLevel="0" collapsed="false"/>
    <row r="35160" customFormat="false" ht="15" hidden="false" customHeight="true" outlineLevel="0" collapsed="false"/>
    <row r="35161" customFormat="false" ht="15" hidden="false" customHeight="true" outlineLevel="0" collapsed="false"/>
    <row r="35162" customFormat="false" ht="15" hidden="false" customHeight="true" outlineLevel="0" collapsed="false"/>
    <row r="35163" customFormat="false" ht="15" hidden="false" customHeight="true" outlineLevel="0" collapsed="false"/>
    <row r="35164" customFormat="false" ht="15" hidden="false" customHeight="true" outlineLevel="0" collapsed="false"/>
    <row r="35165" customFormat="false" ht="15" hidden="false" customHeight="true" outlineLevel="0" collapsed="false"/>
    <row r="35166" customFormat="false" ht="15" hidden="false" customHeight="true" outlineLevel="0" collapsed="false"/>
    <row r="35167" customFormat="false" ht="15" hidden="false" customHeight="true" outlineLevel="0" collapsed="false"/>
    <row r="35168" customFormat="false" ht="15" hidden="false" customHeight="true" outlineLevel="0" collapsed="false"/>
    <row r="35169" customFormat="false" ht="15" hidden="false" customHeight="true" outlineLevel="0" collapsed="false"/>
    <row r="35170" customFormat="false" ht="15" hidden="false" customHeight="true" outlineLevel="0" collapsed="false"/>
    <row r="35171" customFormat="false" ht="15" hidden="false" customHeight="true" outlineLevel="0" collapsed="false"/>
    <row r="35172" customFormat="false" ht="15" hidden="false" customHeight="true" outlineLevel="0" collapsed="false"/>
    <row r="35173" customFormat="false" ht="15" hidden="false" customHeight="true" outlineLevel="0" collapsed="false"/>
    <row r="35174" customFormat="false" ht="15" hidden="false" customHeight="true" outlineLevel="0" collapsed="false"/>
    <row r="35175" customFormat="false" ht="15" hidden="false" customHeight="true" outlineLevel="0" collapsed="false"/>
    <row r="35176" customFormat="false" ht="15" hidden="false" customHeight="true" outlineLevel="0" collapsed="false"/>
    <row r="35177" customFormat="false" ht="15" hidden="false" customHeight="true" outlineLevel="0" collapsed="false"/>
    <row r="35178" customFormat="false" ht="15" hidden="false" customHeight="true" outlineLevel="0" collapsed="false"/>
    <row r="35179" customFormat="false" ht="15" hidden="false" customHeight="true" outlineLevel="0" collapsed="false"/>
    <row r="35180" customFormat="false" ht="15" hidden="false" customHeight="true" outlineLevel="0" collapsed="false"/>
    <row r="35181" customFormat="false" ht="15" hidden="false" customHeight="true" outlineLevel="0" collapsed="false"/>
    <row r="35182" customFormat="false" ht="15" hidden="false" customHeight="true" outlineLevel="0" collapsed="false"/>
    <row r="35183" customFormat="false" ht="15" hidden="false" customHeight="true" outlineLevel="0" collapsed="false"/>
    <row r="35184" customFormat="false" ht="15" hidden="false" customHeight="true" outlineLevel="0" collapsed="false"/>
    <row r="35185" customFormat="false" ht="15" hidden="false" customHeight="true" outlineLevel="0" collapsed="false"/>
    <row r="35186" customFormat="false" ht="15" hidden="false" customHeight="true" outlineLevel="0" collapsed="false"/>
    <row r="35187" customFormat="false" ht="15" hidden="false" customHeight="true" outlineLevel="0" collapsed="false"/>
    <row r="35188" customFormat="false" ht="15" hidden="false" customHeight="true" outlineLevel="0" collapsed="false"/>
    <row r="35189" customFormat="false" ht="15" hidden="false" customHeight="true" outlineLevel="0" collapsed="false"/>
    <row r="35190" customFormat="false" ht="15" hidden="false" customHeight="true" outlineLevel="0" collapsed="false"/>
    <row r="35191" customFormat="false" ht="15" hidden="false" customHeight="true" outlineLevel="0" collapsed="false"/>
    <row r="35192" customFormat="false" ht="15" hidden="false" customHeight="true" outlineLevel="0" collapsed="false"/>
    <row r="35193" customFormat="false" ht="15" hidden="false" customHeight="true" outlineLevel="0" collapsed="false"/>
    <row r="35194" customFormat="false" ht="15" hidden="false" customHeight="true" outlineLevel="0" collapsed="false"/>
    <row r="35195" customFormat="false" ht="15" hidden="false" customHeight="true" outlineLevel="0" collapsed="false"/>
    <row r="35196" customFormat="false" ht="15" hidden="false" customHeight="true" outlineLevel="0" collapsed="false"/>
    <row r="35197" customFormat="false" ht="15" hidden="false" customHeight="true" outlineLevel="0" collapsed="false"/>
    <row r="35198" customFormat="false" ht="15" hidden="false" customHeight="true" outlineLevel="0" collapsed="false"/>
    <row r="35199" customFormat="false" ht="15" hidden="false" customHeight="true" outlineLevel="0" collapsed="false"/>
    <row r="35200" customFormat="false" ht="15" hidden="false" customHeight="true" outlineLevel="0" collapsed="false"/>
    <row r="35201" customFormat="false" ht="15" hidden="false" customHeight="true" outlineLevel="0" collapsed="false"/>
    <row r="35202" customFormat="false" ht="15" hidden="false" customHeight="true" outlineLevel="0" collapsed="false"/>
    <row r="35203" customFormat="false" ht="15" hidden="false" customHeight="true" outlineLevel="0" collapsed="false"/>
    <row r="35204" customFormat="false" ht="15" hidden="false" customHeight="true" outlineLevel="0" collapsed="false"/>
    <row r="35205" customFormat="false" ht="15" hidden="false" customHeight="true" outlineLevel="0" collapsed="false"/>
    <row r="35206" customFormat="false" ht="15" hidden="false" customHeight="true" outlineLevel="0" collapsed="false"/>
    <row r="35207" customFormat="false" ht="15" hidden="false" customHeight="true" outlineLevel="0" collapsed="false"/>
    <row r="35208" customFormat="false" ht="15" hidden="false" customHeight="true" outlineLevel="0" collapsed="false"/>
    <row r="35209" customFormat="false" ht="15" hidden="false" customHeight="true" outlineLevel="0" collapsed="false"/>
    <row r="35210" customFormat="false" ht="15" hidden="false" customHeight="true" outlineLevel="0" collapsed="false"/>
    <row r="35211" customFormat="false" ht="15" hidden="false" customHeight="true" outlineLevel="0" collapsed="false"/>
    <row r="35212" customFormat="false" ht="15" hidden="false" customHeight="true" outlineLevel="0" collapsed="false"/>
    <row r="35213" customFormat="false" ht="15" hidden="false" customHeight="true" outlineLevel="0" collapsed="false"/>
    <row r="35214" customFormat="false" ht="15" hidden="false" customHeight="true" outlineLevel="0" collapsed="false"/>
    <row r="35215" customFormat="false" ht="15" hidden="false" customHeight="true" outlineLevel="0" collapsed="false"/>
    <row r="35216" customFormat="false" ht="15" hidden="false" customHeight="true" outlineLevel="0" collapsed="false"/>
    <row r="35217" customFormat="false" ht="15" hidden="false" customHeight="true" outlineLevel="0" collapsed="false"/>
    <row r="35218" customFormat="false" ht="15" hidden="false" customHeight="true" outlineLevel="0" collapsed="false"/>
    <row r="35219" customFormat="false" ht="15" hidden="false" customHeight="true" outlineLevel="0" collapsed="false"/>
    <row r="35220" customFormat="false" ht="15" hidden="false" customHeight="true" outlineLevel="0" collapsed="false"/>
    <row r="35221" customFormat="false" ht="15" hidden="false" customHeight="true" outlineLevel="0" collapsed="false"/>
    <row r="35222" customFormat="false" ht="15" hidden="false" customHeight="true" outlineLevel="0" collapsed="false"/>
    <row r="35223" customFormat="false" ht="15" hidden="false" customHeight="true" outlineLevel="0" collapsed="false"/>
    <row r="35224" customFormat="false" ht="15" hidden="false" customHeight="true" outlineLevel="0" collapsed="false"/>
    <row r="35225" customFormat="false" ht="15" hidden="false" customHeight="true" outlineLevel="0" collapsed="false"/>
    <row r="35226" customFormat="false" ht="15" hidden="false" customHeight="true" outlineLevel="0" collapsed="false"/>
    <row r="35227" customFormat="false" ht="15" hidden="false" customHeight="true" outlineLevel="0" collapsed="false"/>
    <row r="35228" customFormat="false" ht="15" hidden="false" customHeight="true" outlineLevel="0" collapsed="false"/>
    <row r="35229" customFormat="false" ht="15" hidden="false" customHeight="true" outlineLevel="0" collapsed="false"/>
    <row r="35230" customFormat="false" ht="15" hidden="false" customHeight="true" outlineLevel="0" collapsed="false"/>
    <row r="35231" customFormat="false" ht="15" hidden="false" customHeight="true" outlineLevel="0" collapsed="false"/>
    <row r="35232" customFormat="false" ht="15" hidden="false" customHeight="true" outlineLevel="0" collapsed="false"/>
    <row r="35233" customFormat="false" ht="15" hidden="false" customHeight="true" outlineLevel="0" collapsed="false"/>
    <row r="35234" customFormat="false" ht="15" hidden="false" customHeight="true" outlineLevel="0" collapsed="false"/>
    <row r="35235" customFormat="false" ht="15" hidden="false" customHeight="true" outlineLevel="0" collapsed="false"/>
    <row r="35236" customFormat="false" ht="15" hidden="false" customHeight="true" outlineLevel="0" collapsed="false"/>
    <row r="35237" customFormat="false" ht="15" hidden="false" customHeight="true" outlineLevel="0" collapsed="false"/>
    <row r="35238" customFormat="false" ht="15" hidden="false" customHeight="true" outlineLevel="0" collapsed="false"/>
    <row r="35239" customFormat="false" ht="15" hidden="false" customHeight="true" outlineLevel="0" collapsed="false"/>
    <row r="35240" customFormat="false" ht="15" hidden="false" customHeight="true" outlineLevel="0" collapsed="false"/>
    <row r="35241" customFormat="false" ht="15" hidden="false" customHeight="true" outlineLevel="0" collapsed="false"/>
    <row r="35242" customFormat="false" ht="15" hidden="false" customHeight="true" outlineLevel="0" collapsed="false"/>
    <row r="35243" customFormat="false" ht="15" hidden="false" customHeight="true" outlineLevel="0" collapsed="false"/>
    <row r="35244" customFormat="false" ht="15" hidden="false" customHeight="true" outlineLevel="0" collapsed="false"/>
    <row r="35245" customFormat="false" ht="15" hidden="false" customHeight="true" outlineLevel="0" collapsed="false"/>
    <row r="35246" customFormat="false" ht="15" hidden="false" customHeight="true" outlineLevel="0" collapsed="false"/>
    <row r="35247" customFormat="false" ht="15" hidden="false" customHeight="true" outlineLevel="0" collapsed="false"/>
    <row r="35248" customFormat="false" ht="15" hidden="false" customHeight="true" outlineLevel="0" collapsed="false"/>
    <row r="35249" customFormat="false" ht="15" hidden="false" customHeight="true" outlineLevel="0" collapsed="false"/>
    <row r="35250" customFormat="false" ht="15" hidden="false" customHeight="true" outlineLevel="0" collapsed="false"/>
    <row r="35251" customFormat="false" ht="15" hidden="false" customHeight="true" outlineLevel="0" collapsed="false"/>
    <row r="35252" customFormat="false" ht="15" hidden="false" customHeight="true" outlineLevel="0" collapsed="false"/>
    <row r="35253" customFormat="false" ht="15" hidden="false" customHeight="true" outlineLevel="0" collapsed="false"/>
    <row r="35254" customFormat="false" ht="15" hidden="false" customHeight="true" outlineLevel="0" collapsed="false"/>
    <row r="35255" customFormat="false" ht="15" hidden="false" customHeight="true" outlineLevel="0" collapsed="false"/>
    <row r="35256" customFormat="false" ht="15" hidden="false" customHeight="true" outlineLevel="0" collapsed="false"/>
    <row r="35257" customFormat="false" ht="15" hidden="false" customHeight="true" outlineLevel="0" collapsed="false"/>
    <row r="35258" customFormat="false" ht="15" hidden="false" customHeight="true" outlineLevel="0" collapsed="false"/>
    <row r="35259" customFormat="false" ht="15" hidden="false" customHeight="true" outlineLevel="0" collapsed="false"/>
    <row r="35260" customFormat="false" ht="15" hidden="false" customHeight="true" outlineLevel="0" collapsed="false"/>
    <row r="35261" customFormat="false" ht="15" hidden="false" customHeight="true" outlineLevel="0" collapsed="false"/>
    <row r="35262" customFormat="false" ht="15" hidden="false" customHeight="true" outlineLevel="0" collapsed="false"/>
    <row r="35263" customFormat="false" ht="15" hidden="false" customHeight="true" outlineLevel="0" collapsed="false"/>
    <row r="35264" customFormat="false" ht="15" hidden="false" customHeight="true" outlineLevel="0" collapsed="false"/>
    <row r="35265" customFormat="false" ht="15" hidden="false" customHeight="true" outlineLevel="0" collapsed="false"/>
    <row r="35266" customFormat="false" ht="15" hidden="false" customHeight="true" outlineLevel="0" collapsed="false"/>
    <row r="35267" customFormat="false" ht="15" hidden="false" customHeight="true" outlineLevel="0" collapsed="false"/>
    <row r="35268" customFormat="false" ht="15" hidden="false" customHeight="true" outlineLevel="0" collapsed="false"/>
    <row r="35269" customFormat="false" ht="15" hidden="false" customHeight="true" outlineLevel="0" collapsed="false"/>
    <row r="35270" customFormat="false" ht="15" hidden="false" customHeight="true" outlineLevel="0" collapsed="false"/>
    <row r="35271" customFormat="false" ht="15" hidden="false" customHeight="true" outlineLevel="0" collapsed="false"/>
    <row r="35272" customFormat="false" ht="15" hidden="false" customHeight="true" outlineLevel="0" collapsed="false"/>
    <row r="35273" customFormat="false" ht="15" hidden="false" customHeight="true" outlineLevel="0" collapsed="false"/>
    <row r="35274" customFormat="false" ht="15" hidden="false" customHeight="true" outlineLevel="0" collapsed="false"/>
    <row r="35275" customFormat="false" ht="15" hidden="false" customHeight="true" outlineLevel="0" collapsed="false"/>
    <row r="35276" customFormat="false" ht="15" hidden="false" customHeight="true" outlineLevel="0" collapsed="false"/>
    <row r="35277" customFormat="false" ht="15" hidden="false" customHeight="true" outlineLevel="0" collapsed="false"/>
    <row r="35278" customFormat="false" ht="15" hidden="false" customHeight="true" outlineLevel="0" collapsed="false"/>
    <row r="35279" customFormat="false" ht="15" hidden="false" customHeight="true" outlineLevel="0" collapsed="false"/>
    <row r="35280" customFormat="false" ht="15" hidden="false" customHeight="true" outlineLevel="0" collapsed="false"/>
    <row r="35281" customFormat="false" ht="15" hidden="false" customHeight="true" outlineLevel="0" collapsed="false"/>
    <row r="35282" customFormat="false" ht="15" hidden="false" customHeight="true" outlineLevel="0" collapsed="false"/>
    <row r="35283" customFormat="false" ht="15" hidden="false" customHeight="true" outlineLevel="0" collapsed="false"/>
    <row r="35284" customFormat="false" ht="15" hidden="false" customHeight="true" outlineLevel="0" collapsed="false"/>
    <row r="35285" customFormat="false" ht="15" hidden="false" customHeight="true" outlineLevel="0" collapsed="false"/>
    <row r="35286" customFormat="false" ht="15" hidden="false" customHeight="true" outlineLevel="0" collapsed="false"/>
    <row r="35287" customFormat="false" ht="15" hidden="false" customHeight="true" outlineLevel="0" collapsed="false"/>
    <row r="35288" customFormat="false" ht="15" hidden="false" customHeight="true" outlineLevel="0" collapsed="false"/>
    <row r="35289" customFormat="false" ht="15" hidden="false" customHeight="true" outlineLevel="0" collapsed="false"/>
    <row r="35290" customFormat="false" ht="15" hidden="false" customHeight="true" outlineLevel="0" collapsed="false"/>
    <row r="35291" customFormat="false" ht="15" hidden="false" customHeight="true" outlineLevel="0" collapsed="false"/>
    <row r="35292" customFormat="false" ht="15" hidden="false" customHeight="true" outlineLevel="0" collapsed="false"/>
    <row r="35293" customFormat="false" ht="15" hidden="false" customHeight="true" outlineLevel="0" collapsed="false"/>
    <row r="35294" customFormat="false" ht="15" hidden="false" customHeight="true" outlineLevel="0" collapsed="false"/>
    <row r="35295" customFormat="false" ht="15" hidden="false" customHeight="true" outlineLevel="0" collapsed="false"/>
    <row r="35296" customFormat="false" ht="15" hidden="false" customHeight="true" outlineLevel="0" collapsed="false"/>
    <row r="35297" customFormat="false" ht="15" hidden="false" customHeight="true" outlineLevel="0" collapsed="false"/>
    <row r="35298" customFormat="false" ht="15" hidden="false" customHeight="true" outlineLevel="0" collapsed="false"/>
    <row r="35299" customFormat="false" ht="15" hidden="false" customHeight="true" outlineLevel="0" collapsed="false"/>
    <row r="35300" customFormat="false" ht="15" hidden="false" customHeight="true" outlineLevel="0" collapsed="false"/>
    <row r="35301" customFormat="false" ht="15" hidden="false" customHeight="true" outlineLevel="0" collapsed="false"/>
    <row r="35302" customFormat="false" ht="15" hidden="false" customHeight="true" outlineLevel="0" collapsed="false"/>
    <row r="35303" customFormat="false" ht="15" hidden="false" customHeight="true" outlineLevel="0" collapsed="false"/>
    <row r="35304" customFormat="false" ht="15" hidden="false" customHeight="true" outlineLevel="0" collapsed="false"/>
    <row r="35305" customFormat="false" ht="15" hidden="false" customHeight="true" outlineLevel="0" collapsed="false"/>
    <row r="35306" customFormat="false" ht="15" hidden="false" customHeight="true" outlineLevel="0" collapsed="false"/>
    <row r="35307" customFormat="false" ht="15" hidden="false" customHeight="true" outlineLevel="0" collapsed="false"/>
    <row r="35308" customFormat="false" ht="15" hidden="false" customHeight="true" outlineLevel="0" collapsed="false"/>
    <row r="35309" customFormat="false" ht="15" hidden="false" customHeight="true" outlineLevel="0" collapsed="false"/>
    <row r="35310" customFormat="false" ht="15" hidden="false" customHeight="true" outlineLevel="0" collapsed="false"/>
    <row r="35311" customFormat="false" ht="15" hidden="false" customHeight="true" outlineLevel="0" collapsed="false"/>
    <row r="35312" customFormat="false" ht="15" hidden="false" customHeight="true" outlineLevel="0" collapsed="false"/>
    <row r="35313" customFormat="false" ht="15" hidden="false" customHeight="true" outlineLevel="0" collapsed="false"/>
    <row r="35314" customFormat="false" ht="15" hidden="false" customHeight="true" outlineLevel="0" collapsed="false"/>
    <row r="35315" customFormat="false" ht="15" hidden="false" customHeight="true" outlineLevel="0" collapsed="false"/>
    <row r="35316" customFormat="false" ht="15" hidden="false" customHeight="true" outlineLevel="0" collapsed="false"/>
    <row r="35317" customFormat="false" ht="15" hidden="false" customHeight="true" outlineLevel="0" collapsed="false"/>
    <row r="35318" customFormat="false" ht="15" hidden="false" customHeight="true" outlineLevel="0" collapsed="false"/>
    <row r="35319" customFormat="false" ht="15" hidden="false" customHeight="true" outlineLevel="0" collapsed="false"/>
    <row r="35320" customFormat="false" ht="15" hidden="false" customHeight="true" outlineLevel="0" collapsed="false"/>
    <row r="35321" customFormat="false" ht="15" hidden="false" customHeight="true" outlineLevel="0" collapsed="false"/>
    <row r="35322" customFormat="false" ht="15" hidden="false" customHeight="true" outlineLevel="0" collapsed="false"/>
    <row r="35323" customFormat="false" ht="15" hidden="false" customHeight="true" outlineLevel="0" collapsed="false"/>
    <row r="35324" customFormat="false" ht="15" hidden="false" customHeight="true" outlineLevel="0" collapsed="false"/>
    <row r="35325" customFormat="false" ht="15" hidden="false" customHeight="true" outlineLevel="0" collapsed="false"/>
    <row r="35326" customFormat="false" ht="15" hidden="false" customHeight="true" outlineLevel="0" collapsed="false"/>
    <row r="35327" customFormat="false" ht="15" hidden="false" customHeight="true" outlineLevel="0" collapsed="false"/>
    <row r="35328" customFormat="false" ht="15" hidden="false" customHeight="true" outlineLevel="0" collapsed="false"/>
    <row r="35329" customFormat="false" ht="15" hidden="false" customHeight="true" outlineLevel="0" collapsed="false"/>
    <row r="35330" customFormat="false" ht="15" hidden="false" customHeight="true" outlineLevel="0" collapsed="false"/>
    <row r="35331" customFormat="false" ht="15" hidden="false" customHeight="true" outlineLevel="0" collapsed="false"/>
    <row r="35332" customFormat="false" ht="15" hidden="false" customHeight="true" outlineLevel="0" collapsed="false"/>
    <row r="35333" customFormat="false" ht="15" hidden="false" customHeight="true" outlineLevel="0" collapsed="false"/>
    <row r="35334" customFormat="false" ht="15" hidden="false" customHeight="true" outlineLevel="0" collapsed="false"/>
    <row r="35335" customFormat="false" ht="15" hidden="false" customHeight="true" outlineLevel="0" collapsed="false"/>
    <row r="35336" customFormat="false" ht="15" hidden="false" customHeight="true" outlineLevel="0" collapsed="false"/>
    <row r="35337" customFormat="false" ht="15" hidden="false" customHeight="true" outlineLevel="0" collapsed="false"/>
    <row r="35338" customFormat="false" ht="15" hidden="false" customHeight="true" outlineLevel="0" collapsed="false"/>
    <row r="35339" customFormat="false" ht="15" hidden="false" customHeight="true" outlineLevel="0" collapsed="false"/>
    <row r="35340" customFormat="false" ht="15" hidden="false" customHeight="true" outlineLevel="0" collapsed="false"/>
    <row r="35341" customFormat="false" ht="15" hidden="false" customHeight="true" outlineLevel="0" collapsed="false"/>
    <row r="35342" customFormat="false" ht="15" hidden="false" customHeight="true" outlineLevel="0" collapsed="false"/>
    <row r="35343" customFormat="false" ht="15" hidden="false" customHeight="true" outlineLevel="0" collapsed="false"/>
    <row r="35344" customFormat="false" ht="15" hidden="false" customHeight="true" outlineLevel="0" collapsed="false"/>
    <row r="35345" customFormat="false" ht="15" hidden="false" customHeight="true" outlineLevel="0" collapsed="false"/>
    <row r="35346" customFormat="false" ht="15" hidden="false" customHeight="true" outlineLevel="0" collapsed="false"/>
    <row r="35347" customFormat="false" ht="15" hidden="false" customHeight="true" outlineLevel="0" collapsed="false"/>
    <row r="35348" customFormat="false" ht="15" hidden="false" customHeight="true" outlineLevel="0" collapsed="false"/>
    <row r="35349" customFormat="false" ht="15" hidden="false" customHeight="true" outlineLevel="0" collapsed="false"/>
    <row r="35350" customFormat="false" ht="15" hidden="false" customHeight="true" outlineLevel="0" collapsed="false"/>
    <row r="35351" customFormat="false" ht="15" hidden="false" customHeight="true" outlineLevel="0" collapsed="false"/>
    <row r="35352" customFormat="false" ht="15" hidden="false" customHeight="true" outlineLevel="0" collapsed="false"/>
    <row r="35353" customFormat="false" ht="15" hidden="false" customHeight="true" outlineLevel="0" collapsed="false"/>
    <row r="35354" customFormat="false" ht="15" hidden="false" customHeight="true" outlineLevel="0" collapsed="false"/>
    <row r="35355" customFormat="false" ht="15" hidden="false" customHeight="true" outlineLevel="0" collapsed="false"/>
    <row r="35356" customFormat="false" ht="15" hidden="false" customHeight="true" outlineLevel="0" collapsed="false"/>
    <row r="35357" customFormat="false" ht="15" hidden="false" customHeight="true" outlineLevel="0" collapsed="false"/>
    <row r="35358" customFormat="false" ht="15" hidden="false" customHeight="true" outlineLevel="0" collapsed="false"/>
    <row r="35359" customFormat="false" ht="15" hidden="false" customHeight="true" outlineLevel="0" collapsed="false"/>
    <row r="35360" customFormat="false" ht="15" hidden="false" customHeight="true" outlineLevel="0" collapsed="false"/>
    <row r="35361" customFormat="false" ht="15" hidden="false" customHeight="true" outlineLevel="0" collapsed="false"/>
    <row r="35362" customFormat="false" ht="15" hidden="false" customHeight="true" outlineLevel="0" collapsed="false"/>
    <row r="35363" customFormat="false" ht="15" hidden="false" customHeight="true" outlineLevel="0" collapsed="false"/>
    <row r="35364" customFormat="false" ht="15" hidden="false" customHeight="true" outlineLevel="0" collapsed="false"/>
    <row r="35365" customFormat="false" ht="15" hidden="false" customHeight="true" outlineLevel="0" collapsed="false"/>
    <row r="35366" customFormat="false" ht="15" hidden="false" customHeight="true" outlineLevel="0" collapsed="false"/>
    <row r="35367" customFormat="false" ht="15" hidden="false" customHeight="true" outlineLevel="0" collapsed="false"/>
    <row r="35368" customFormat="false" ht="15" hidden="false" customHeight="true" outlineLevel="0" collapsed="false"/>
    <row r="35369" customFormat="false" ht="15" hidden="false" customHeight="true" outlineLevel="0" collapsed="false"/>
    <row r="35370" customFormat="false" ht="15" hidden="false" customHeight="true" outlineLevel="0" collapsed="false"/>
    <row r="35371" customFormat="false" ht="15" hidden="false" customHeight="true" outlineLevel="0" collapsed="false"/>
    <row r="35372" customFormat="false" ht="15" hidden="false" customHeight="true" outlineLevel="0" collapsed="false"/>
    <row r="35373" customFormat="false" ht="15" hidden="false" customHeight="true" outlineLevel="0" collapsed="false"/>
    <row r="35374" customFormat="false" ht="15" hidden="false" customHeight="true" outlineLevel="0" collapsed="false"/>
    <row r="35375" customFormat="false" ht="15" hidden="false" customHeight="true" outlineLevel="0" collapsed="false"/>
    <row r="35376" customFormat="false" ht="15" hidden="false" customHeight="true" outlineLevel="0" collapsed="false"/>
    <row r="35377" customFormat="false" ht="15" hidden="false" customHeight="true" outlineLevel="0" collapsed="false"/>
    <row r="35378" customFormat="false" ht="15" hidden="false" customHeight="true" outlineLevel="0" collapsed="false"/>
    <row r="35379" customFormat="false" ht="15" hidden="false" customHeight="true" outlineLevel="0" collapsed="false"/>
    <row r="35380" customFormat="false" ht="15" hidden="false" customHeight="true" outlineLevel="0" collapsed="false"/>
    <row r="35381" customFormat="false" ht="15" hidden="false" customHeight="true" outlineLevel="0" collapsed="false"/>
    <row r="35382" customFormat="false" ht="15" hidden="false" customHeight="true" outlineLevel="0" collapsed="false"/>
    <row r="35383" customFormat="false" ht="15" hidden="false" customHeight="true" outlineLevel="0" collapsed="false"/>
    <row r="35384" customFormat="false" ht="15" hidden="false" customHeight="true" outlineLevel="0" collapsed="false"/>
    <row r="35385" customFormat="false" ht="15" hidden="false" customHeight="true" outlineLevel="0" collapsed="false"/>
    <row r="35386" customFormat="false" ht="15" hidden="false" customHeight="true" outlineLevel="0" collapsed="false"/>
    <row r="35387" customFormat="false" ht="15" hidden="false" customHeight="true" outlineLevel="0" collapsed="false"/>
    <row r="35388" customFormat="false" ht="15" hidden="false" customHeight="true" outlineLevel="0" collapsed="false"/>
    <row r="35389" customFormat="false" ht="15" hidden="false" customHeight="true" outlineLevel="0" collapsed="false"/>
    <row r="35390" customFormat="false" ht="15" hidden="false" customHeight="true" outlineLevel="0" collapsed="false"/>
    <row r="35391" customFormat="false" ht="15" hidden="false" customHeight="true" outlineLevel="0" collapsed="false"/>
    <row r="35392" customFormat="false" ht="15" hidden="false" customHeight="true" outlineLevel="0" collapsed="false"/>
    <row r="35393" customFormat="false" ht="15" hidden="false" customHeight="true" outlineLevel="0" collapsed="false"/>
    <row r="35394" customFormat="false" ht="15" hidden="false" customHeight="true" outlineLevel="0" collapsed="false"/>
    <row r="35395" customFormat="false" ht="15" hidden="false" customHeight="true" outlineLevel="0" collapsed="false"/>
    <row r="35396" customFormat="false" ht="15" hidden="false" customHeight="true" outlineLevel="0" collapsed="false"/>
    <row r="35397" customFormat="false" ht="15" hidden="false" customHeight="true" outlineLevel="0" collapsed="false"/>
    <row r="35398" customFormat="false" ht="15" hidden="false" customHeight="true" outlineLevel="0" collapsed="false"/>
    <row r="35399" customFormat="false" ht="15" hidden="false" customHeight="true" outlineLevel="0" collapsed="false"/>
    <row r="35400" customFormat="false" ht="15" hidden="false" customHeight="true" outlineLevel="0" collapsed="false"/>
    <row r="35401" customFormat="false" ht="15" hidden="false" customHeight="true" outlineLevel="0" collapsed="false"/>
    <row r="35402" customFormat="false" ht="15" hidden="false" customHeight="true" outlineLevel="0" collapsed="false"/>
    <row r="35403" customFormat="false" ht="15" hidden="false" customHeight="true" outlineLevel="0" collapsed="false"/>
    <row r="35404" customFormat="false" ht="15" hidden="false" customHeight="true" outlineLevel="0" collapsed="false"/>
    <row r="35405" customFormat="false" ht="15" hidden="false" customHeight="true" outlineLevel="0" collapsed="false"/>
    <row r="35406" customFormat="false" ht="15" hidden="false" customHeight="true" outlineLevel="0" collapsed="false"/>
    <row r="35407" customFormat="false" ht="15" hidden="false" customHeight="true" outlineLevel="0" collapsed="false"/>
    <row r="35408" customFormat="false" ht="15" hidden="false" customHeight="true" outlineLevel="0" collapsed="false"/>
    <row r="35409" customFormat="false" ht="15" hidden="false" customHeight="true" outlineLevel="0" collapsed="false"/>
    <row r="35410" customFormat="false" ht="15" hidden="false" customHeight="true" outlineLevel="0" collapsed="false"/>
    <row r="35411" customFormat="false" ht="15" hidden="false" customHeight="true" outlineLevel="0" collapsed="false"/>
    <row r="35412" customFormat="false" ht="15" hidden="false" customHeight="true" outlineLevel="0" collapsed="false"/>
    <row r="35413" customFormat="false" ht="15" hidden="false" customHeight="true" outlineLevel="0" collapsed="false"/>
    <row r="35414" customFormat="false" ht="15" hidden="false" customHeight="true" outlineLevel="0" collapsed="false"/>
    <row r="35415" customFormat="false" ht="15" hidden="false" customHeight="true" outlineLevel="0" collapsed="false"/>
    <row r="35416" customFormat="false" ht="15" hidden="false" customHeight="true" outlineLevel="0" collapsed="false"/>
    <row r="35417" customFormat="false" ht="15" hidden="false" customHeight="true" outlineLevel="0" collapsed="false"/>
    <row r="35418" customFormat="false" ht="15" hidden="false" customHeight="true" outlineLevel="0" collapsed="false"/>
    <row r="35419" customFormat="false" ht="15" hidden="false" customHeight="true" outlineLevel="0" collapsed="false"/>
    <row r="35420" customFormat="false" ht="15" hidden="false" customHeight="true" outlineLevel="0" collapsed="false"/>
    <row r="35421" customFormat="false" ht="15" hidden="false" customHeight="true" outlineLevel="0" collapsed="false"/>
    <row r="35422" customFormat="false" ht="15" hidden="false" customHeight="true" outlineLevel="0" collapsed="false"/>
    <row r="35423" customFormat="false" ht="15" hidden="false" customHeight="true" outlineLevel="0" collapsed="false"/>
    <row r="35424" customFormat="false" ht="15" hidden="false" customHeight="true" outlineLevel="0" collapsed="false"/>
    <row r="35425" customFormat="false" ht="15" hidden="false" customHeight="true" outlineLevel="0" collapsed="false"/>
    <row r="35426" customFormat="false" ht="15" hidden="false" customHeight="true" outlineLevel="0" collapsed="false"/>
    <row r="35427" customFormat="false" ht="15" hidden="false" customHeight="true" outlineLevel="0" collapsed="false"/>
    <row r="35428" customFormat="false" ht="15" hidden="false" customHeight="true" outlineLevel="0" collapsed="false"/>
    <row r="35429" customFormat="false" ht="15" hidden="false" customHeight="true" outlineLevel="0" collapsed="false"/>
    <row r="35430" customFormat="false" ht="15" hidden="false" customHeight="true" outlineLevel="0" collapsed="false"/>
    <row r="35431" customFormat="false" ht="15" hidden="false" customHeight="true" outlineLevel="0" collapsed="false"/>
    <row r="35432" customFormat="false" ht="15" hidden="false" customHeight="true" outlineLevel="0" collapsed="false"/>
    <row r="35433" customFormat="false" ht="15" hidden="false" customHeight="true" outlineLevel="0" collapsed="false"/>
    <row r="35434" customFormat="false" ht="15" hidden="false" customHeight="true" outlineLevel="0" collapsed="false"/>
    <row r="35435" customFormat="false" ht="15" hidden="false" customHeight="true" outlineLevel="0" collapsed="false"/>
    <row r="35436" customFormat="false" ht="15" hidden="false" customHeight="true" outlineLevel="0" collapsed="false"/>
    <row r="35437" customFormat="false" ht="15" hidden="false" customHeight="true" outlineLevel="0" collapsed="false"/>
    <row r="35438" customFormat="false" ht="15" hidden="false" customHeight="true" outlineLevel="0" collapsed="false"/>
    <row r="35439" customFormat="false" ht="15" hidden="false" customHeight="true" outlineLevel="0" collapsed="false"/>
    <row r="35440" customFormat="false" ht="15" hidden="false" customHeight="true" outlineLevel="0" collapsed="false"/>
    <row r="35441" customFormat="false" ht="15" hidden="false" customHeight="true" outlineLevel="0" collapsed="false"/>
    <row r="35442" customFormat="false" ht="15" hidden="false" customHeight="true" outlineLevel="0" collapsed="false"/>
    <row r="35443" customFormat="false" ht="15" hidden="false" customHeight="true" outlineLevel="0" collapsed="false"/>
    <row r="35444" customFormat="false" ht="15" hidden="false" customHeight="true" outlineLevel="0" collapsed="false"/>
    <row r="35445" customFormat="false" ht="15" hidden="false" customHeight="true" outlineLevel="0" collapsed="false"/>
    <row r="35446" customFormat="false" ht="15" hidden="false" customHeight="true" outlineLevel="0" collapsed="false"/>
    <row r="35447" customFormat="false" ht="15" hidden="false" customHeight="true" outlineLevel="0" collapsed="false"/>
    <row r="35448" customFormat="false" ht="15" hidden="false" customHeight="true" outlineLevel="0" collapsed="false"/>
    <row r="35449" customFormat="false" ht="15" hidden="false" customHeight="true" outlineLevel="0" collapsed="false"/>
    <row r="35450" customFormat="false" ht="15" hidden="false" customHeight="true" outlineLevel="0" collapsed="false"/>
    <row r="35451" customFormat="false" ht="15" hidden="false" customHeight="true" outlineLevel="0" collapsed="false"/>
    <row r="35452" customFormat="false" ht="15" hidden="false" customHeight="true" outlineLevel="0" collapsed="false"/>
    <row r="35453" customFormat="false" ht="15" hidden="false" customHeight="true" outlineLevel="0" collapsed="false"/>
    <row r="35454" customFormat="false" ht="15" hidden="false" customHeight="true" outlineLevel="0" collapsed="false"/>
    <row r="35455" customFormat="false" ht="15" hidden="false" customHeight="true" outlineLevel="0" collapsed="false"/>
    <row r="35456" customFormat="false" ht="15" hidden="false" customHeight="true" outlineLevel="0" collapsed="false"/>
    <row r="35457" customFormat="false" ht="15" hidden="false" customHeight="true" outlineLevel="0" collapsed="false"/>
    <row r="35458" customFormat="false" ht="15" hidden="false" customHeight="true" outlineLevel="0" collapsed="false"/>
    <row r="35459" customFormat="false" ht="15" hidden="false" customHeight="true" outlineLevel="0" collapsed="false"/>
    <row r="35460" customFormat="false" ht="15" hidden="false" customHeight="true" outlineLevel="0" collapsed="false"/>
    <row r="35461" customFormat="false" ht="15" hidden="false" customHeight="true" outlineLevel="0" collapsed="false"/>
    <row r="35462" customFormat="false" ht="15" hidden="false" customHeight="true" outlineLevel="0" collapsed="false"/>
    <row r="35463" customFormat="false" ht="15" hidden="false" customHeight="true" outlineLevel="0" collapsed="false"/>
    <row r="35464" customFormat="false" ht="15" hidden="false" customHeight="true" outlineLevel="0" collapsed="false"/>
    <row r="35465" customFormat="false" ht="15" hidden="false" customHeight="true" outlineLevel="0" collapsed="false"/>
    <row r="35466" customFormat="false" ht="15" hidden="false" customHeight="true" outlineLevel="0" collapsed="false"/>
    <row r="35467" customFormat="false" ht="15" hidden="false" customHeight="true" outlineLevel="0" collapsed="false"/>
    <row r="35468" customFormat="false" ht="15" hidden="false" customHeight="true" outlineLevel="0" collapsed="false"/>
    <row r="35469" customFormat="false" ht="15" hidden="false" customHeight="true" outlineLevel="0" collapsed="false"/>
    <row r="35470" customFormat="false" ht="15" hidden="false" customHeight="true" outlineLevel="0" collapsed="false"/>
    <row r="35471" customFormat="false" ht="15" hidden="false" customHeight="true" outlineLevel="0" collapsed="false"/>
    <row r="35472" customFormat="false" ht="15" hidden="false" customHeight="true" outlineLevel="0" collapsed="false"/>
    <row r="35473" customFormat="false" ht="15" hidden="false" customHeight="true" outlineLevel="0" collapsed="false"/>
    <row r="35474" customFormat="false" ht="15" hidden="false" customHeight="true" outlineLevel="0" collapsed="false"/>
    <row r="35475" customFormat="false" ht="15" hidden="false" customHeight="true" outlineLevel="0" collapsed="false"/>
    <row r="35476" customFormat="false" ht="15" hidden="false" customHeight="true" outlineLevel="0" collapsed="false"/>
    <row r="35477" customFormat="false" ht="15" hidden="false" customHeight="true" outlineLevel="0" collapsed="false"/>
    <row r="35478" customFormat="false" ht="15" hidden="false" customHeight="true" outlineLevel="0" collapsed="false"/>
    <row r="35479" customFormat="false" ht="15" hidden="false" customHeight="true" outlineLevel="0" collapsed="false"/>
    <row r="35480" customFormat="false" ht="15" hidden="false" customHeight="true" outlineLevel="0" collapsed="false"/>
    <row r="35481" customFormat="false" ht="15" hidden="false" customHeight="true" outlineLevel="0" collapsed="false"/>
    <row r="35482" customFormat="false" ht="15" hidden="false" customHeight="true" outlineLevel="0" collapsed="false"/>
    <row r="35483" customFormat="false" ht="15" hidden="false" customHeight="true" outlineLevel="0" collapsed="false"/>
    <row r="35484" customFormat="false" ht="15" hidden="false" customHeight="true" outlineLevel="0" collapsed="false"/>
    <row r="35485" customFormat="false" ht="15" hidden="false" customHeight="true" outlineLevel="0" collapsed="false"/>
    <row r="35486" customFormat="false" ht="15" hidden="false" customHeight="true" outlineLevel="0" collapsed="false"/>
    <row r="35487" customFormat="false" ht="15" hidden="false" customHeight="true" outlineLevel="0" collapsed="false"/>
    <row r="35488" customFormat="false" ht="15" hidden="false" customHeight="true" outlineLevel="0" collapsed="false"/>
    <row r="35489" customFormat="false" ht="15" hidden="false" customHeight="true" outlineLevel="0" collapsed="false"/>
    <row r="35490" customFormat="false" ht="15" hidden="false" customHeight="true" outlineLevel="0" collapsed="false"/>
    <row r="35491" customFormat="false" ht="15" hidden="false" customHeight="true" outlineLevel="0" collapsed="false"/>
    <row r="35492" customFormat="false" ht="15" hidden="false" customHeight="true" outlineLevel="0" collapsed="false"/>
    <row r="35493" customFormat="false" ht="15" hidden="false" customHeight="true" outlineLevel="0" collapsed="false"/>
    <row r="35494" customFormat="false" ht="15" hidden="false" customHeight="true" outlineLevel="0" collapsed="false"/>
    <row r="35495" customFormat="false" ht="15" hidden="false" customHeight="true" outlineLevel="0" collapsed="false"/>
    <row r="35496" customFormat="false" ht="15" hidden="false" customHeight="true" outlineLevel="0" collapsed="false"/>
    <row r="35497" customFormat="false" ht="15" hidden="false" customHeight="true" outlineLevel="0" collapsed="false"/>
    <row r="35498" customFormat="false" ht="15" hidden="false" customHeight="true" outlineLevel="0" collapsed="false"/>
    <row r="35499" customFormat="false" ht="15" hidden="false" customHeight="true" outlineLevel="0" collapsed="false"/>
    <row r="35500" customFormat="false" ht="15" hidden="false" customHeight="true" outlineLevel="0" collapsed="false"/>
    <row r="35501" customFormat="false" ht="15" hidden="false" customHeight="true" outlineLevel="0" collapsed="false"/>
    <row r="35502" customFormat="false" ht="15" hidden="false" customHeight="true" outlineLevel="0" collapsed="false"/>
    <row r="35503" customFormat="false" ht="15" hidden="false" customHeight="true" outlineLevel="0" collapsed="false"/>
    <row r="35504" customFormat="false" ht="15" hidden="false" customHeight="true" outlineLevel="0" collapsed="false"/>
    <row r="35505" customFormat="false" ht="15" hidden="false" customHeight="true" outlineLevel="0" collapsed="false"/>
    <row r="35506" customFormat="false" ht="15" hidden="false" customHeight="true" outlineLevel="0" collapsed="false"/>
    <row r="35507" customFormat="false" ht="15" hidden="false" customHeight="true" outlineLevel="0" collapsed="false"/>
    <row r="35508" customFormat="false" ht="15" hidden="false" customHeight="true" outlineLevel="0" collapsed="false"/>
    <row r="35509" customFormat="false" ht="15" hidden="false" customHeight="true" outlineLevel="0" collapsed="false"/>
    <row r="35510" customFormat="false" ht="15" hidden="false" customHeight="true" outlineLevel="0" collapsed="false"/>
    <row r="35511" customFormat="false" ht="15" hidden="false" customHeight="true" outlineLevel="0" collapsed="false"/>
    <row r="35512" customFormat="false" ht="15" hidden="false" customHeight="true" outlineLevel="0" collapsed="false"/>
    <row r="35513" customFormat="false" ht="15" hidden="false" customHeight="true" outlineLevel="0" collapsed="false"/>
    <row r="35514" customFormat="false" ht="15" hidden="false" customHeight="true" outlineLevel="0" collapsed="false"/>
    <row r="35515" customFormat="false" ht="15" hidden="false" customHeight="true" outlineLevel="0" collapsed="false"/>
    <row r="35516" customFormat="false" ht="15" hidden="false" customHeight="true" outlineLevel="0" collapsed="false"/>
    <row r="35517" customFormat="false" ht="15" hidden="false" customHeight="true" outlineLevel="0" collapsed="false"/>
    <row r="35518" customFormat="false" ht="15" hidden="false" customHeight="true" outlineLevel="0" collapsed="false"/>
    <row r="35519" customFormat="false" ht="15" hidden="false" customHeight="true" outlineLevel="0" collapsed="false"/>
    <row r="35520" customFormat="false" ht="15" hidden="false" customHeight="true" outlineLevel="0" collapsed="false"/>
    <row r="35521" customFormat="false" ht="15" hidden="false" customHeight="true" outlineLevel="0" collapsed="false"/>
    <row r="35522" customFormat="false" ht="15" hidden="false" customHeight="true" outlineLevel="0" collapsed="false"/>
    <row r="35523" customFormat="false" ht="15" hidden="false" customHeight="true" outlineLevel="0" collapsed="false"/>
    <row r="35524" customFormat="false" ht="15" hidden="false" customHeight="true" outlineLevel="0" collapsed="false"/>
    <row r="35525" customFormat="false" ht="15" hidden="false" customHeight="true" outlineLevel="0" collapsed="false"/>
    <row r="35526" customFormat="false" ht="15" hidden="false" customHeight="true" outlineLevel="0" collapsed="false"/>
    <row r="35527" customFormat="false" ht="15" hidden="false" customHeight="true" outlineLevel="0" collapsed="false"/>
    <row r="35528" customFormat="false" ht="15" hidden="false" customHeight="true" outlineLevel="0" collapsed="false"/>
    <row r="35529" customFormat="false" ht="15" hidden="false" customHeight="true" outlineLevel="0" collapsed="false"/>
    <row r="35530" customFormat="false" ht="15" hidden="false" customHeight="true" outlineLevel="0" collapsed="false"/>
    <row r="35531" customFormat="false" ht="15" hidden="false" customHeight="true" outlineLevel="0" collapsed="false"/>
    <row r="35532" customFormat="false" ht="15" hidden="false" customHeight="true" outlineLevel="0" collapsed="false"/>
    <row r="35533" customFormat="false" ht="15" hidden="false" customHeight="true" outlineLevel="0" collapsed="false"/>
    <row r="35534" customFormat="false" ht="15" hidden="false" customHeight="true" outlineLevel="0" collapsed="false"/>
    <row r="35535" customFormat="false" ht="15" hidden="false" customHeight="true" outlineLevel="0" collapsed="false"/>
    <row r="35536" customFormat="false" ht="15" hidden="false" customHeight="true" outlineLevel="0" collapsed="false"/>
    <row r="35537" customFormat="false" ht="15" hidden="false" customHeight="true" outlineLevel="0" collapsed="false"/>
    <row r="35538" customFormat="false" ht="15" hidden="false" customHeight="true" outlineLevel="0" collapsed="false"/>
    <row r="35539" customFormat="false" ht="15" hidden="false" customHeight="true" outlineLevel="0" collapsed="false"/>
    <row r="35540" customFormat="false" ht="15" hidden="false" customHeight="true" outlineLevel="0" collapsed="false"/>
    <row r="35541" customFormat="false" ht="15" hidden="false" customHeight="true" outlineLevel="0" collapsed="false"/>
    <row r="35542" customFormat="false" ht="15" hidden="false" customHeight="true" outlineLevel="0" collapsed="false"/>
    <row r="35543" customFormat="false" ht="15" hidden="false" customHeight="true" outlineLevel="0" collapsed="false"/>
    <row r="35544" customFormat="false" ht="15" hidden="false" customHeight="true" outlineLevel="0" collapsed="false"/>
    <row r="35545" customFormat="false" ht="15" hidden="false" customHeight="true" outlineLevel="0" collapsed="false"/>
    <row r="35546" customFormat="false" ht="15" hidden="false" customHeight="true" outlineLevel="0" collapsed="false"/>
    <row r="35547" customFormat="false" ht="15" hidden="false" customHeight="true" outlineLevel="0" collapsed="false"/>
    <row r="35548" customFormat="false" ht="15" hidden="false" customHeight="true" outlineLevel="0" collapsed="false"/>
    <row r="35549" customFormat="false" ht="15" hidden="false" customHeight="true" outlineLevel="0" collapsed="false"/>
    <row r="35550" customFormat="false" ht="15" hidden="false" customHeight="true" outlineLevel="0" collapsed="false"/>
    <row r="35551" customFormat="false" ht="15" hidden="false" customHeight="true" outlineLevel="0" collapsed="false"/>
    <row r="35552" customFormat="false" ht="15" hidden="false" customHeight="true" outlineLevel="0" collapsed="false"/>
    <row r="35553" customFormat="false" ht="15" hidden="false" customHeight="true" outlineLevel="0" collapsed="false"/>
    <row r="35554" customFormat="false" ht="15" hidden="false" customHeight="true" outlineLevel="0" collapsed="false"/>
    <row r="35555" customFormat="false" ht="15" hidden="false" customHeight="true" outlineLevel="0" collapsed="false"/>
    <row r="35556" customFormat="false" ht="15" hidden="false" customHeight="true" outlineLevel="0" collapsed="false"/>
    <row r="35557" customFormat="false" ht="15" hidden="false" customHeight="true" outlineLevel="0" collapsed="false"/>
    <row r="35558" customFormat="false" ht="15" hidden="false" customHeight="true" outlineLevel="0" collapsed="false"/>
    <row r="35559" customFormat="false" ht="15" hidden="false" customHeight="true" outlineLevel="0" collapsed="false"/>
    <row r="35560" customFormat="false" ht="15" hidden="false" customHeight="true" outlineLevel="0" collapsed="false"/>
    <row r="35561" customFormat="false" ht="15" hidden="false" customHeight="true" outlineLevel="0" collapsed="false"/>
    <row r="35562" customFormat="false" ht="15" hidden="false" customHeight="true" outlineLevel="0" collapsed="false"/>
    <row r="35563" customFormat="false" ht="15" hidden="false" customHeight="true" outlineLevel="0" collapsed="false"/>
    <row r="35564" customFormat="false" ht="15" hidden="false" customHeight="true" outlineLevel="0" collapsed="false"/>
    <row r="35565" customFormat="false" ht="15" hidden="false" customHeight="true" outlineLevel="0" collapsed="false"/>
    <row r="35566" customFormat="false" ht="15" hidden="false" customHeight="true" outlineLevel="0" collapsed="false"/>
    <row r="35567" customFormat="false" ht="15" hidden="false" customHeight="true" outlineLevel="0" collapsed="false"/>
    <row r="35568" customFormat="false" ht="15" hidden="false" customHeight="true" outlineLevel="0" collapsed="false"/>
    <row r="35569" customFormat="false" ht="15" hidden="false" customHeight="true" outlineLevel="0" collapsed="false"/>
    <row r="35570" customFormat="false" ht="15" hidden="false" customHeight="true" outlineLevel="0" collapsed="false"/>
    <row r="35571" customFormat="false" ht="15" hidden="false" customHeight="true" outlineLevel="0" collapsed="false"/>
    <row r="35572" customFormat="false" ht="15" hidden="false" customHeight="true" outlineLevel="0" collapsed="false"/>
    <row r="35573" customFormat="false" ht="15" hidden="false" customHeight="true" outlineLevel="0" collapsed="false"/>
    <row r="35574" customFormat="false" ht="15" hidden="false" customHeight="true" outlineLevel="0" collapsed="false"/>
    <row r="35575" customFormat="false" ht="15" hidden="false" customHeight="true" outlineLevel="0" collapsed="false"/>
    <row r="35576" customFormat="false" ht="15" hidden="false" customHeight="true" outlineLevel="0" collapsed="false"/>
    <row r="35577" customFormat="false" ht="15" hidden="false" customHeight="true" outlineLevel="0" collapsed="false"/>
    <row r="35578" customFormat="false" ht="15" hidden="false" customHeight="true" outlineLevel="0" collapsed="false"/>
    <row r="35579" customFormat="false" ht="15" hidden="false" customHeight="true" outlineLevel="0" collapsed="false"/>
    <row r="35580" customFormat="false" ht="15" hidden="false" customHeight="true" outlineLevel="0" collapsed="false"/>
    <row r="35581" customFormat="false" ht="15" hidden="false" customHeight="true" outlineLevel="0" collapsed="false"/>
    <row r="35582" customFormat="false" ht="15" hidden="false" customHeight="true" outlineLevel="0" collapsed="false"/>
    <row r="35583" customFormat="false" ht="15" hidden="false" customHeight="true" outlineLevel="0" collapsed="false"/>
    <row r="35584" customFormat="false" ht="15" hidden="false" customHeight="true" outlineLevel="0" collapsed="false"/>
    <row r="35585" customFormat="false" ht="15" hidden="false" customHeight="true" outlineLevel="0" collapsed="false"/>
    <row r="35586" customFormat="false" ht="15" hidden="false" customHeight="true" outlineLevel="0" collapsed="false"/>
    <row r="35587" customFormat="false" ht="15" hidden="false" customHeight="true" outlineLevel="0" collapsed="false"/>
    <row r="35588" customFormat="false" ht="15" hidden="false" customHeight="true" outlineLevel="0" collapsed="false"/>
    <row r="35589" customFormat="false" ht="15" hidden="false" customHeight="true" outlineLevel="0" collapsed="false"/>
    <row r="35590" customFormat="false" ht="15" hidden="false" customHeight="true" outlineLevel="0" collapsed="false"/>
    <row r="35591" customFormat="false" ht="15" hidden="false" customHeight="true" outlineLevel="0" collapsed="false"/>
    <row r="35592" customFormat="false" ht="15" hidden="false" customHeight="true" outlineLevel="0" collapsed="false"/>
    <row r="35593" customFormat="false" ht="15" hidden="false" customHeight="true" outlineLevel="0" collapsed="false"/>
    <row r="35594" customFormat="false" ht="15" hidden="false" customHeight="true" outlineLevel="0" collapsed="false"/>
    <row r="35595" customFormat="false" ht="15" hidden="false" customHeight="true" outlineLevel="0" collapsed="false"/>
    <row r="35596" customFormat="false" ht="15" hidden="false" customHeight="true" outlineLevel="0" collapsed="false"/>
    <row r="35597" customFormat="false" ht="15" hidden="false" customHeight="true" outlineLevel="0" collapsed="false"/>
    <row r="35598" customFormat="false" ht="15" hidden="false" customHeight="true" outlineLevel="0" collapsed="false"/>
    <row r="35599" customFormat="false" ht="15" hidden="false" customHeight="true" outlineLevel="0" collapsed="false"/>
    <row r="35600" customFormat="false" ht="15" hidden="false" customHeight="true" outlineLevel="0" collapsed="false"/>
    <row r="35601" customFormat="false" ht="15" hidden="false" customHeight="true" outlineLevel="0" collapsed="false"/>
    <row r="35602" customFormat="false" ht="15" hidden="false" customHeight="true" outlineLevel="0" collapsed="false"/>
    <row r="35603" customFormat="false" ht="15" hidden="false" customHeight="true" outlineLevel="0" collapsed="false"/>
    <row r="35604" customFormat="false" ht="15" hidden="false" customHeight="true" outlineLevel="0" collapsed="false"/>
    <row r="35605" customFormat="false" ht="15" hidden="false" customHeight="true" outlineLevel="0" collapsed="false"/>
    <row r="35606" customFormat="false" ht="15" hidden="false" customHeight="true" outlineLevel="0" collapsed="false"/>
    <row r="35607" customFormat="false" ht="15" hidden="false" customHeight="true" outlineLevel="0" collapsed="false"/>
    <row r="35608" customFormat="false" ht="15" hidden="false" customHeight="true" outlineLevel="0" collapsed="false"/>
    <row r="35609" customFormat="false" ht="15" hidden="false" customHeight="true" outlineLevel="0" collapsed="false"/>
    <row r="35610" customFormat="false" ht="15" hidden="false" customHeight="true" outlineLevel="0" collapsed="false"/>
    <row r="35611" customFormat="false" ht="15" hidden="false" customHeight="true" outlineLevel="0" collapsed="false"/>
    <row r="35612" customFormat="false" ht="15" hidden="false" customHeight="true" outlineLevel="0" collapsed="false"/>
    <row r="35613" customFormat="false" ht="15" hidden="false" customHeight="true" outlineLevel="0" collapsed="false"/>
    <row r="35614" customFormat="false" ht="15" hidden="false" customHeight="true" outlineLevel="0" collapsed="false"/>
    <row r="35615" customFormat="false" ht="15" hidden="false" customHeight="true" outlineLevel="0" collapsed="false"/>
    <row r="35616" customFormat="false" ht="15" hidden="false" customHeight="true" outlineLevel="0" collapsed="false"/>
    <row r="35617" customFormat="false" ht="15" hidden="false" customHeight="true" outlineLevel="0" collapsed="false"/>
    <row r="35618" customFormat="false" ht="15" hidden="false" customHeight="true" outlineLevel="0" collapsed="false"/>
    <row r="35619" customFormat="false" ht="15" hidden="false" customHeight="true" outlineLevel="0" collapsed="false"/>
    <row r="35620" customFormat="false" ht="15" hidden="false" customHeight="true" outlineLevel="0" collapsed="false"/>
    <row r="35621" customFormat="false" ht="15" hidden="false" customHeight="true" outlineLevel="0" collapsed="false"/>
    <row r="35622" customFormat="false" ht="15" hidden="false" customHeight="true" outlineLevel="0" collapsed="false"/>
    <row r="35623" customFormat="false" ht="15" hidden="false" customHeight="true" outlineLevel="0" collapsed="false"/>
    <row r="35624" customFormat="false" ht="15" hidden="false" customHeight="true" outlineLevel="0" collapsed="false"/>
    <row r="35625" customFormat="false" ht="15" hidden="false" customHeight="true" outlineLevel="0" collapsed="false"/>
    <row r="35626" customFormat="false" ht="15" hidden="false" customHeight="true" outlineLevel="0" collapsed="false"/>
    <row r="35627" customFormat="false" ht="15" hidden="false" customHeight="true" outlineLevel="0" collapsed="false"/>
    <row r="35628" customFormat="false" ht="15" hidden="false" customHeight="true" outlineLevel="0" collapsed="false"/>
    <row r="35629" customFormat="false" ht="15" hidden="false" customHeight="true" outlineLevel="0" collapsed="false"/>
    <row r="35630" customFormat="false" ht="15" hidden="false" customHeight="true" outlineLevel="0" collapsed="false"/>
    <row r="35631" customFormat="false" ht="15" hidden="false" customHeight="true" outlineLevel="0" collapsed="false"/>
    <row r="35632" customFormat="false" ht="15" hidden="false" customHeight="true" outlineLevel="0" collapsed="false"/>
    <row r="35633" customFormat="false" ht="15" hidden="false" customHeight="true" outlineLevel="0" collapsed="false"/>
    <row r="35634" customFormat="false" ht="15" hidden="false" customHeight="true" outlineLevel="0" collapsed="false"/>
    <row r="35635" customFormat="false" ht="15" hidden="false" customHeight="true" outlineLevel="0" collapsed="false"/>
    <row r="35636" customFormat="false" ht="15" hidden="false" customHeight="true" outlineLevel="0" collapsed="false"/>
    <row r="35637" customFormat="false" ht="15" hidden="false" customHeight="true" outlineLevel="0" collapsed="false"/>
    <row r="35638" customFormat="false" ht="15" hidden="false" customHeight="true" outlineLevel="0" collapsed="false"/>
    <row r="35639" customFormat="false" ht="15" hidden="false" customHeight="true" outlineLevel="0" collapsed="false"/>
    <row r="35640" customFormat="false" ht="15" hidden="false" customHeight="true" outlineLevel="0" collapsed="false"/>
    <row r="35641" customFormat="false" ht="15" hidden="false" customHeight="true" outlineLevel="0" collapsed="false"/>
    <row r="35642" customFormat="false" ht="15" hidden="false" customHeight="true" outlineLevel="0" collapsed="false"/>
    <row r="35643" customFormat="false" ht="15" hidden="false" customHeight="true" outlineLevel="0" collapsed="false"/>
    <row r="35644" customFormat="false" ht="15" hidden="false" customHeight="true" outlineLevel="0" collapsed="false"/>
    <row r="35645" customFormat="false" ht="15" hidden="false" customHeight="true" outlineLevel="0" collapsed="false"/>
    <row r="35646" customFormat="false" ht="15" hidden="false" customHeight="true" outlineLevel="0" collapsed="false"/>
    <row r="35647" customFormat="false" ht="15" hidden="false" customHeight="true" outlineLevel="0" collapsed="false"/>
    <row r="35648" customFormat="false" ht="15" hidden="false" customHeight="true" outlineLevel="0" collapsed="false"/>
    <row r="35649" customFormat="false" ht="15" hidden="false" customHeight="true" outlineLevel="0" collapsed="false"/>
    <row r="35650" customFormat="false" ht="15" hidden="false" customHeight="true" outlineLevel="0" collapsed="false"/>
    <row r="35651" customFormat="false" ht="15" hidden="false" customHeight="true" outlineLevel="0" collapsed="false"/>
    <row r="35652" customFormat="false" ht="15" hidden="false" customHeight="true" outlineLevel="0" collapsed="false"/>
    <row r="35653" customFormat="false" ht="15" hidden="false" customHeight="true" outlineLevel="0" collapsed="false"/>
    <row r="35654" customFormat="false" ht="15" hidden="false" customHeight="true" outlineLevel="0" collapsed="false"/>
    <row r="35655" customFormat="false" ht="15" hidden="false" customHeight="true" outlineLevel="0" collapsed="false"/>
    <row r="35656" customFormat="false" ht="15" hidden="false" customHeight="true" outlineLevel="0" collapsed="false"/>
    <row r="35657" customFormat="false" ht="15" hidden="false" customHeight="true" outlineLevel="0" collapsed="false"/>
    <row r="35658" customFormat="false" ht="15" hidden="false" customHeight="true" outlineLevel="0" collapsed="false"/>
    <row r="35659" customFormat="false" ht="15" hidden="false" customHeight="true" outlineLevel="0" collapsed="false"/>
    <row r="35660" customFormat="false" ht="15" hidden="false" customHeight="true" outlineLevel="0" collapsed="false"/>
    <row r="35661" customFormat="false" ht="15" hidden="false" customHeight="true" outlineLevel="0" collapsed="false"/>
    <row r="35662" customFormat="false" ht="15" hidden="false" customHeight="true" outlineLevel="0" collapsed="false"/>
    <row r="35663" customFormat="false" ht="15" hidden="false" customHeight="true" outlineLevel="0" collapsed="false"/>
    <row r="35664" customFormat="false" ht="15" hidden="false" customHeight="true" outlineLevel="0" collapsed="false"/>
    <row r="35665" customFormat="false" ht="15" hidden="false" customHeight="true" outlineLevel="0" collapsed="false"/>
    <row r="35666" customFormat="false" ht="15" hidden="false" customHeight="true" outlineLevel="0" collapsed="false"/>
    <row r="35667" customFormat="false" ht="15" hidden="false" customHeight="true" outlineLevel="0" collapsed="false"/>
    <row r="35668" customFormat="false" ht="15" hidden="false" customHeight="true" outlineLevel="0" collapsed="false"/>
    <row r="35669" customFormat="false" ht="15" hidden="false" customHeight="true" outlineLevel="0" collapsed="false"/>
    <row r="35670" customFormat="false" ht="15" hidden="false" customHeight="true" outlineLevel="0" collapsed="false"/>
    <row r="35671" customFormat="false" ht="15" hidden="false" customHeight="true" outlineLevel="0" collapsed="false"/>
    <row r="35672" customFormat="false" ht="15" hidden="false" customHeight="true" outlineLevel="0" collapsed="false"/>
    <row r="35673" customFormat="false" ht="15" hidden="false" customHeight="true" outlineLevel="0" collapsed="false"/>
    <row r="35674" customFormat="false" ht="15" hidden="false" customHeight="true" outlineLevel="0" collapsed="false"/>
    <row r="35675" customFormat="false" ht="15" hidden="false" customHeight="true" outlineLevel="0" collapsed="false"/>
    <row r="35676" customFormat="false" ht="15" hidden="false" customHeight="true" outlineLevel="0" collapsed="false"/>
    <row r="35677" customFormat="false" ht="15" hidden="false" customHeight="true" outlineLevel="0" collapsed="false"/>
    <row r="35678" customFormat="false" ht="15" hidden="false" customHeight="true" outlineLevel="0" collapsed="false"/>
    <row r="35679" customFormat="false" ht="15" hidden="false" customHeight="true" outlineLevel="0" collapsed="false"/>
    <row r="35680" customFormat="false" ht="15" hidden="false" customHeight="true" outlineLevel="0" collapsed="false"/>
    <row r="35681" customFormat="false" ht="15" hidden="false" customHeight="true" outlineLevel="0" collapsed="false"/>
    <row r="35682" customFormat="false" ht="15" hidden="false" customHeight="true" outlineLevel="0" collapsed="false"/>
    <row r="35683" customFormat="false" ht="15" hidden="false" customHeight="true" outlineLevel="0" collapsed="false"/>
    <row r="35684" customFormat="false" ht="15" hidden="false" customHeight="true" outlineLevel="0" collapsed="false"/>
    <row r="35685" customFormat="false" ht="15" hidden="false" customHeight="true" outlineLevel="0" collapsed="false"/>
    <row r="35686" customFormat="false" ht="15" hidden="false" customHeight="true" outlineLevel="0" collapsed="false"/>
    <row r="35687" customFormat="false" ht="15" hidden="false" customHeight="true" outlineLevel="0" collapsed="false"/>
    <row r="35688" customFormat="false" ht="15" hidden="false" customHeight="true" outlineLevel="0" collapsed="false"/>
    <row r="35689" customFormat="false" ht="15" hidden="false" customHeight="true" outlineLevel="0" collapsed="false"/>
    <row r="35690" customFormat="false" ht="15" hidden="false" customHeight="true" outlineLevel="0" collapsed="false"/>
    <row r="35691" customFormat="false" ht="15" hidden="false" customHeight="true" outlineLevel="0" collapsed="false"/>
    <row r="35692" customFormat="false" ht="15" hidden="false" customHeight="true" outlineLevel="0" collapsed="false"/>
    <row r="35693" customFormat="false" ht="15" hidden="false" customHeight="true" outlineLevel="0" collapsed="false"/>
    <row r="35694" customFormat="false" ht="15" hidden="false" customHeight="true" outlineLevel="0" collapsed="false"/>
    <row r="35695" customFormat="false" ht="15" hidden="false" customHeight="true" outlineLevel="0" collapsed="false"/>
    <row r="35696" customFormat="false" ht="15" hidden="false" customHeight="true" outlineLevel="0" collapsed="false"/>
    <row r="35697" customFormat="false" ht="15" hidden="false" customHeight="true" outlineLevel="0" collapsed="false"/>
    <row r="35698" customFormat="false" ht="15" hidden="false" customHeight="true" outlineLevel="0" collapsed="false"/>
    <row r="35699" customFormat="false" ht="15" hidden="false" customHeight="true" outlineLevel="0" collapsed="false"/>
    <row r="35700" customFormat="false" ht="15" hidden="false" customHeight="true" outlineLevel="0" collapsed="false"/>
    <row r="35701" customFormat="false" ht="15" hidden="false" customHeight="true" outlineLevel="0" collapsed="false"/>
    <row r="35702" customFormat="false" ht="15" hidden="false" customHeight="true" outlineLevel="0" collapsed="false"/>
    <row r="35703" customFormat="false" ht="15" hidden="false" customHeight="true" outlineLevel="0" collapsed="false"/>
    <row r="35704" customFormat="false" ht="15" hidden="false" customHeight="true" outlineLevel="0" collapsed="false"/>
    <row r="35705" customFormat="false" ht="15" hidden="false" customHeight="true" outlineLevel="0" collapsed="false"/>
    <row r="35706" customFormat="false" ht="15" hidden="false" customHeight="true" outlineLevel="0" collapsed="false"/>
    <row r="35707" customFormat="false" ht="15" hidden="false" customHeight="true" outlineLevel="0" collapsed="false"/>
    <row r="35708" customFormat="false" ht="15" hidden="false" customHeight="true" outlineLevel="0" collapsed="false"/>
    <row r="35709" customFormat="false" ht="15" hidden="false" customHeight="true" outlineLevel="0" collapsed="false"/>
    <row r="35710" customFormat="false" ht="15" hidden="false" customHeight="true" outlineLevel="0" collapsed="false"/>
    <row r="35711" customFormat="false" ht="15" hidden="false" customHeight="true" outlineLevel="0" collapsed="false"/>
    <row r="35712" customFormat="false" ht="15" hidden="false" customHeight="true" outlineLevel="0" collapsed="false"/>
    <row r="35713" customFormat="false" ht="15" hidden="false" customHeight="true" outlineLevel="0" collapsed="false"/>
    <row r="35714" customFormat="false" ht="15" hidden="false" customHeight="true" outlineLevel="0" collapsed="false"/>
    <row r="35715" customFormat="false" ht="15" hidden="false" customHeight="true" outlineLevel="0" collapsed="false"/>
    <row r="35716" customFormat="false" ht="15" hidden="false" customHeight="true" outlineLevel="0" collapsed="false"/>
    <row r="35717" customFormat="false" ht="15" hidden="false" customHeight="true" outlineLevel="0" collapsed="false"/>
    <row r="35718" customFormat="false" ht="15" hidden="false" customHeight="true" outlineLevel="0" collapsed="false"/>
    <row r="35719" customFormat="false" ht="15" hidden="false" customHeight="true" outlineLevel="0" collapsed="false"/>
    <row r="35720" customFormat="false" ht="15" hidden="false" customHeight="true" outlineLevel="0" collapsed="false"/>
    <row r="35721" customFormat="false" ht="15" hidden="false" customHeight="true" outlineLevel="0" collapsed="false"/>
    <row r="35722" customFormat="false" ht="15" hidden="false" customHeight="true" outlineLevel="0" collapsed="false"/>
    <row r="35723" customFormat="false" ht="15" hidden="false" customHeight="true" outlineLevel="0" collapsed="false"/>
    <row r="35724" customFormat="false" ht="15" hidden="false" customHeight="true" outlineLevel="0" collapsed="false"/>
    <row r="35725" customFormat="false" ht="15" hidden="false" customHeight="true" outlineLevel="0" collapsed="false"/>
    <row r="35726" customFormat="false" ht="15" hidden="false" customHeight="true" outlineLevel="0" collapsed="false"/>
    <row r="35727" customFormat="false" ht="15" hidden="false" customHeight="true" outlineLevel="0" collapsed="false"/>
    <row r="35728" customFormat="false" ht="15" hidden="false" customHeight="true" outlineLevel="0" collapsed="false"/>
    <row r="35729" customFormat="false" ht="15" hidden="false" customHeight="true" outlineLevel="0" collapsed="false"/>
    <row r="35730" customFormat="false" ht="15" hidden="false" customHeight="true" outlineLevel="0" collapsed="false"/>
    <row r="35731" customFormat="false" ht="15" hidden="false" customHeight="true" outlineLevel="0" collapsed="false"/>
    <row r="35732" customFormat="false" ht="15" hidden="false" customHeight="true" outlineLevel="0" collapsed="false"/>
    <row r="35733" customFormat="false" ht="15" hidden="false" customHeight="true" outlineLevel="0" collapsed="false"/>
    <row r="35734" customFormat="false" ht="15" hidden="false" customHeight="true" outlineLevel="0" collapsed="false"/>
    <row r="35735" customFormat="false" ht="15" hidden="false" customHeight="true" outlineLevel="0" collapsed="false"/>
    <row r="35736" customFormat="false" ht="15" hidden="false" customHeight="true" outlineLevel="0" collapsed="false"/>
    <row r="35737" customFormat="false" ht="15" hidden="false" customHeight="true" outlineLevel="0" collapsed="false"/>
    <row r="35738" customFormat="false" ht="15" hidden="false" customHeight="true" outlineLevel="0" collapsed="false"/>
    <row r="35739" customFormat="false" ht="15" hidden="false" customHeight="true" outlineLevel="0" collapsed="false"/>
    <row r="35740" customFormat="false" ht="15" hidden="false" customHeight="true" outlineLevel="0" collapsed="false"/>
    <row r="35741" customFormat="false" ht="15" hidden="false" customHeight="true" outlineLevel="0" collapsed="false"/>
    <row r="35742" customFormat="false" ht="15" hidden="false" customHeight="true" outlineLevel="0" collapsed="false"/>
    <row r="35743" customFormat="false" ht="15" hidden="false" customHeight="true" outlineLevel="0" collapsed="false"/>
    <row r="35744" customFormat="false" ht="15" hidden="false" customHeight="true" outlineLevel="0" collapsed="false"/>
    <row r="35745" customFormat="false" ht="15" hidden="false" customHeight="true" outlineLevel="0" collapsed="false"/>
    <row r="35746" customFormat="false" ht="15" hidden="false" customHeight="true" outlineLevel="0" collapsed="false"/>
    <row r="35747" customFormat="false" ht="15" hidden="false" customHeight="true" outlineLevel="0" collapsed="false"/>
    <row r="35748" customFormat="false" ht="15" hidden="false" customHeight="true" outlineLevel="0" collapsed="false"/>
    <row r="35749" customFormat="false" ht="15" hidden="false" customHeight="true" outlineLevel="0" collapsed="false"/>
    <row r="35750" customFormat="false" ht="15" hidden="false" customHeight="true" outlineLevel="0" collapsed="false"/>
    <row r="35751" customFormat="false" ht="15" hidden="false" customHeight="true" outlineLevel="0" collapsed="false"/>
    <row r="35752" customFormat="false" ht="15" hidden="false" customHeight="true" outlineLevel="0" collapsed="false"/>
    <row r="35753" customFormat="false" ht="15" hidden="false" customHeight="true" outlineLevel="0" collapsed="false"/>
    <row r="35754" customFormat="false" ht="15" hidden="false" customHeight="true" outlineLevel="0" collapsed="false"/>
    <row r="35755" customFormat="false" ht="15" hidden="false" customHeight="true" outlineLevel="0" collapsed="false"/>
    <row r="35756" customFormat="false" ht="15" hidden="false" customHeight="true" outlineLevel="0" collapsed="false"/>
    <row r="35757" customFormat="false" ht="15" hidden="false" customHeight="true" outlineLevel="0" collapsed="false"/>
    <row r="35758" customFormat="false" ht="15" hidden="false" customHeight="true" outlineLevel="0" collapsed="false"/>
    <row r="35759" customFormat="false" ht="15" hidden="false" customHeight="true" outlineLevel="0" collapsed="false"/>
    <row r="35760" customFormat="false" ht="15" hidden="false" customHeight="true" outlineLevel="0" collapsed="false"/>
    <row r="35761" customFormat="false" ht="15" hidden="false" customHeight="true" outlineLevel="0" collapsed="false"/>
    <row r="35762" customFormat="false" ht="15" hidden="false" customHeight="true" outlineLevel="0" collapsed="false"/>
    <row r="35763" customFormat="false" ht="15" hidden="false" customHeight="true" outlineLevel="0" collapsed="false"/>
    <row r="35764" customFormat="false" ht="15" hidden="false" customHeight="true" outlineLevel="0" collapsed="false"/>
    <row r="35765" customFormat="false" ht="15" hidden="false" customHeight="true" outlineLevel="0" collapsed="false"/>
    <row r="35766" customFormat="false" ht="15" hidden="false" customHeight="true" outlineLevel="0" collapsed="false"/>
    <row r="35767" customFormat="false" ht="15" hidden="false" customHeight="true" outlineLevel="0" collapsed="false"/>
    <row r="35768" customFormat="false" ht="15" hidden="false" customHeight="true" outlineLevel="0" collapsed="false"/>
    <row r="35769" customFormat="false" ht="15" hidden="false" customHeight="true" outlineLevel="0" collapsed="false"/>
    <row r="35770" customFormat="false" ht="15" hidden="false" customHeight="true" outlineLevel="0" collapsed="false"/>
    <row r="35771" customFormat="false" ht="15" hidden="false" customHeight="true" outlineLevel="0" collapsed="false"/>
    <row r="35772" customFormat="false" ht="15" hidden="false" customHeight="true" outlineLevel="0" collapsed="false"/>
    <row r="35773" customFormat="false" ht="15" hidden="false" customHeight="true" outlineLevel="0" collapsed="false"/>
    <row r="35774" customFormat="false" ht="15" hidden="false" customHeight="true" outlineLevel="0" collapsed="false"/>
    <row r="35775" customFormat="false" ht="15" hidden="false" customHeight="true" outlineLevel="0" collapsed="false"/>
    <row r="35776" customFormat="false" ht="15" hidden="false" customHeight="true" outlineLevel="0" collapsed="false"/>
    <row r="35777" customFormat="false" ht="15" hidden="false" customHeight="true" outlineLevel="0" collapsed="false"/>
    <row r="35778" customFormat="false" ht="15" hidden="false" customHeight="true" outlineLevel="0" collapsed="false"/>
    <row r="35779" customFormat="false" ht="15" hidden="false" customHeight="true" outlineLevel="0" collapsed="false"/>
    <row r="35780" customFormat="false" ht="15" hidden="false" customHeight="true" outlineLevel="0" collapsed="false"/>
    <row r="35781" customFormat="false" ht="15" hidden="false" customHeight="true" outlineLevel="0" collapsed="false"/>
    <row r="35782" customFormat="false" ht="15" hidden="false" customHeight="true" outlineLevel="0" collapsed="false"/>
    <row r="35783" customFormat="false" ht="15" hidden="false" customHeight="true" outlineLevel="0" collapsed="false"/>
    <row r="35784" customFormat="false" ht="15" hidden="false" customHeight="true" outlineLevel="0" collapsed="false"/>
    <row r="35785" customFormat="false" ht="15" hidden="false" customHeight="true" outlineLevel="0" collapsed="false"/>
    <row r="35786" customFormat="false" ht="15" hidden="false" customHeight="true" outlineLevel="0" collapsed="false"/>
    <row r="35787" customFormat="false" ht="15" hidden="false" customHeight="true" outlineLevel="0" collapsed="false"/>
    <row r="35788" customFormat="false" ht="15" hidden="false" customHeight="true" outlineLevel="0" collapsed="false"/>
    <row r="35789" customFormat="false" ht="15" hidden="false" customHeight="true" outlineLevel="0" collapsed="false"/>
    <row r="35790" customFormat="false" ht="15" hidden="false" customHeight="true" outlineLevel="0" collapsed="false"/>
    <row r="35791" customFormat="false" ht="15" hidden="false" customHeight="true" outlineLevel="0" collapsed="false"/>
    <row r="35792" customFormat="false" ht="15" hidden="false" customHeight="true" outlineLevel="0" collapsed="false"/>
    <row r="35793" customFormat="false" ht="15" hidden="false" customHeight="true" outlineLevel="0" collapsed="false"/>
    <row r="35794" customFormat="false" ht="15" hidden="false" customHeight="true" outlineLevel="0" collapsed="false"/>
    <row r="35795" customFormat="false" ht="15" hidden="false" customHeight="true" outlineLevel="0" collapsed="false"/>
    <row r="35796" customFormat="false" ht="15" hidden="false" customHeight="true" outlineLevel="0" collapsed="false"/>
    <row r="35797" customFormat="false" ht="15" hidden="false" customHeight="true" outlineLevel="0" collapsed="false"/>
    <row r="35798" customFormat="false" ht="15" hidden="false" customHeight="true" outlineLevel="0" collapsed="false"/>
    <row r="35799" customFormat="false" ht="15" hidden="false" customHeight="true" outlineLevel="0" collapsed="false"/>
    <row r="35800" customFormat="false" ht="15" hidden="false" customHeight="true" outlineLevel="0" collapsed="false"/>
    <row r="35801" customFormat="false" ht="15" hidden="false" customHeight="true" outlineLevel="0" collapsed="false"/>
    <row r="35802" customFormat="false" ht="15" hidden="false" customHeight="true" outlineLevel="0" collapsed="false"/>
    <row r="35803" customFormat="false" ht="15" hidden="false" customHeight="true" outlineLevel="0" collapsed="false"/>
    <row r="35804" customFormat="false" ht="15" hidden="false" customHeight="true" outlineLevel="0" collapsed="false"/>
    <row r="35805" customFormat="false" ht="15" hidden="false" customHeight="true" outlineLevel="0" collapsed="false"/>
    <row r="35806" customFormat="false" ht="15" hidden="false" customHeight="true" outlineLevel="0" collapsed="false"/>
    <row r="35807" customFormat="false" ht="15" hidden="false" customHeight="true" outlineLevel="0" collapsed="false"/>
    <row r="35808" customFormat="false" ht="15" hidden="false" customHeight="true" outlineLevel="0" collapsed="false"/>
    <row r="35809" customFormat="false" ht="15" hidden="false" customHeight="true" outlineLevel="0" collapsed="false"/>
    <row r="35810" customFormat="false" ht="15" hidden="false" customHeight="true" outlineLevel="0" collapsed="false"/>
    <row r="35811" customFormat="false" ht="15" hidden="false" customHeight="true" outlineLevel="0" collapsed="false"/>
    <row r="35812" customFormat="false" ht="15" hidden="false" customHeight="true" outlineLevel="0" collapsed="false"/>
    <row r="35813" customFormat="false" ht="15" hidden="false" customHeight="true" outlineLevel="0" collapsed="false"/>
    <row r="35814" customFormat="false" ht="15" hidden="false" customHeight="true" outlineLevel="0" collapsed="false"/>
    <row r="35815" customFormat="false" ht="15" hidden="false" customHeight="true" outlineLevel="0" collapsed="false"/>
    <row r="35816" customFormat="false" ht="15" hidden="false" customHeight="true" outlineLevel="0" collapsed="false"/>
    <row r="35817" customFormat="false" ht="15" hidden="false" customHeight="true" outlineLevel="0" collapsed="false"/>
    <row r="35818" customFormat="false" ht="15" hidden="false" customHeight="true" outlineLevel="0" collapsed="false"/>
    <row r="35819" customFormat="false" ht="15" hidden="false" customHeight="true" outlineLevel="0" collapsed="false"/>
    <row r="35820" customFormat="false" ht="15" hidden="false" customHeight="true" outlineLevel="0" collapsed="false"/>
    <row r="35821" customFormat="false" ht="15" hidden="false" customHeight="true" outlineLevel="0" collapsed="false"/>
    <row r="35822" customFormat="false" ht="15" hidden="false" customHeight="true" outlineLevel="0" collapsed="false"/>
    <row r="35823" customFormat="false" ht="15" hidden="false" customHeight="true" outlineLevel="0" collapsed="false"/>
    <row r="35824" customFormat="false" ht="15" hidden="false" customHeight="true" outlineLevel="0" collapsed="false"/>
    <row r="35825" customFormat="false" ht="15" hidden="false" customHeight="true" outlineLevel="0" collapsed="false"/>
    <row r="35826" customFormat="false" ht="15" hidden="false" customHeight="true" outlineLevel="0" collapsed="false"/>
    <row r="35827" customFormat="false" ht="15" hidden="false" customHeight="true" outlineLevel="0" collapsed="false"/>
    <row r="35828" customFormat="false" ht="15" hidden="false" customHeight="true" outlineLevel="0" collapsed="false"/>
    <row r="35829" customFormat="false" ht="15" hidden="false" customHeight="true" outlineLevel="0" collapsed="false"/>
    <row r="35830" customFormat="false" ht="15" hidden="false" customHeight="true" outlineLevel="0" collapsed="false"/>
    <row r="35831" customFormat="false" ht="15" hidden="false" customHeight="true" outlineLevel="0" collapsed="false"/>
    <row r="35832" customFormat="false" ht="15" hidden="false" customHeight="true" outlineLevel="0" collapsed="false"/>
    <row r="35833" customFormat="false" ht="15" hidden="false" customHeight="true" outlineLevel="0" collapsed="false"/>
    <row r="35834" customFormat="false" ht="15" hidden="false" customHeight="true" outlineLevel="0" collapsed="false"/>
    <row r="35835" customFormat="false" ht="15" hidden="false" customHeight="true" outlineLevel="0" collapsed="false"/>
    <row r="35836" customFormat="false" ht="15" hidden="false" customHeight="true" outlineLevel="0" collapsed="false"/>
    <row r="35837" customFormat="false" ht="15" hidden="false" customHeight="true" outlineLevel="0" collapsed="false"/>
    <row r="35838" customFormat="false" ht="15" hidden="false" customHeight="true" outlineLevel="0" collapsed="false"/>
    <row r="35839" customFormat="false" ht="15" hidden="false" customHeight="true" outlineLevel="0" collapsed="false"/>
    <row r="35840" customFormat="false" ht="15" hidden="false" customHeight="true" outlineLevel="0" collapsed="false"/>
    <row r="35841" customFormat="false" ht="15" hidden="false" customHeight="true" outlineLevel="0" collapsed="false"/>
    <row r="35842" customFormat="false" ht="15" hidden="false" customHeight="true" outlineLevel="0" collapsed="false"/>
    <row r="35843" customFormat="false" ht="15" hidden="false" customHeight="true" outlineLevel="0" collapsed="false"/>
    <row r="35844" customFormat="false" ht="15" hidden="false" customHeight="true" outlineLevel="0" collapsed="false"/>
    <row r="35845" customFormat="false" ht="15" hidden="false" customHeight="true" outlineLevel="0" collapsed="false"/>
    <row r="35846" customFormat="false" ht="15" hidden="false" customHeight="true" outlineLevel="0" collapsed="false"/>
    <row r="35847" customFormat="false" ht="15" hidden="false" customHeight="true" outlineLevel="0" collapsed="false"/>
    <row r="35848" customFormat="false" ht="15" hidden="false" customHeight="true" outlineLevel="0" collapsed="false"/>
    <row r="35849" customFormat="false" ht="15" hidden="false" customHeight="true" outlineLevel="0" collapsed="false"/>
    <row r="35850" customFormat="false" ht="15" hidden="false" customHeight="true" outlineLevel="0" collapsed="false"/>
    <row r="35851" customFormat="false" ht="15" hidden="false" customHeight="true" outlineLevel="0" collapsed="false"/>
    <row r="35852" customFormat="false" ht="15" hidden="false" customHeight="true" outlineLevel="0" collapsed="false"/>
    <row r="35853" customFormat="false" ht="15" hidden="false" customHeight="true" outlineLevel="0" collapsed="false"/>
    <row r="35854" customFormat="false" ht="15" hidden="false" customHeight="true" outlineLevel="0" collapsed="false"/>
    <row r="35855" customFormat="false" ht="15" hidden="false" customHeight="true" outlineLevel="0" collapsed="false"/>
    <row r="35856" customFormat="false" ht="15" hidden="false" customHeight="true" outlineLevel="0" collapsed="false"/>
    <row r="35857" customFormat="false" ht="15" hidden="false" customHeight="true" outlineLevel="0" collapsed="false"/>
    <row r="35858" customFormat="false" ht="15" hidden="false" customHeight="true" outlineLevel="0" collapsed="false"/>
    <row r="35859" customFormat="false" ht="15" hidden="false" customHeight="true" outlineLevel="0" collapsed="false"/>
    <row r="35860" customFormat="false" ht="15" hidden="false" customHeight="true" outlineLevel="0" collapsed="false"/>
    <row r="35861" customFormat="false" ht="15" hidden="false" customHeight="true" outlineLevel="0" collapsed="false"/>
    <row r="35862" customFormat="false" ht="15" hidden="false" customHeight="true" outlineLevel="0" collapsed="false"/>
    <row r="35863" customFormat="false" ht="15" hidden="false" customHeight="true" outlineLevel="0" collapsed="false"/>
    <row r="35864" customFormat="false" ht="15" hidden="false" customHeight="true" outlineLevel="0" collapsed="false"/>
    <row r="35865" customFormat="false" ht="15" hidden="false" customHeight="true" outlineLevel="0" collapsed="false"/>
    <row r="35866" customFormat="false" ht="15" hidden="false" customHeight="true" outlineLevel="0" collapsed="false"/>
    <row r="35867" customFormat="false" ht="15" hidden="false" customHeight="true" outlineLevel="0" collapsed="false"/>
    <row r="35868" customFormat="false" ht="15" hidden="false" customHeight="true" outlineLevel="0" collapsed="false"/>
    <row r="35869" customFormat="false" ht="15" hidden="false" customHeight="true" outlineLevel="0" collapsed="false"/>
    <row r="35870" customFormat="false" ht="15" hidden="false" customHeight="true" outlineLevel="0" collapsed="false"/>
    <row r="35871" customFormat="false" ht="15" hidden="false" customHeight="true" outlineLevel="0" collapsed="false"/>
    <row r="35872" customFormat="false" ht="15" hidden="false" customHeight="true" outlineLevel="0" collapsed="false"/>
    <row r="35873" customFormat="false" ht="15" hidden="false" customHeight="true" outlineLevel="0" collapsed="false"/>
    <row r="35874" customFormat="false" ht="15" hidden="false" customHeight="true" outlineLevel="0" collapsed="false"/>
    <row r="35875" customFormat="false" ht="15" hidden="false" customHeight="true" outlineLevel="0" collapsed="false"/>
    <row r="35876" customFormat="false" ht="15" hidden="false" customHeight="true" outlineLevel="0" collapsed="false"/>
    <row r="35877" customFormat="false" ht="15" hidden="false" customHeight="true" outlineLevel="0" collapsed="false"/>
    <row r="35878" customFormat="false" ht="15" hidden="false" customHeight="true" outlineLevel="0" collapsed="false"/>
    <row r="35879" customFormat="false" ht="15" hidden="false" customHeight="true" outlineLevel="0" collapsed="false"/>
    <row r="35880" customFormat="false" ht="15" hidden="false" customHeight="true" outlineLevel="0" collapsed="false"/>
    <row r="35881" customFormat="false" ht="15" hidden="false" customHeight="true" outlineLevel="0" collapsed="false"/>
    <row r="35882" customFormat="false" ht="15" hidden="false" customHeight="true" outlineLevel="0" collapsed="false"/>
    <row r="35883" customFormat="false" ht="15" hidden="false" customHeight="true" outlineLevel="0" collapsed="false"/>
    <row r="35884" customFormat="false" ht="15" hidden="false" customHeight="true" outlineLevel="0" collapsed="false"/>
    <row r="35885" customFormat="false" ht="15" hidden="false" customHeight="true" outlineLevel="0" collapsed="false"/>
    <row r="35886" customFormat="false" ht="15" hidden="false" customHeight="true" outlineLevel="0" collapsed="false"/>
    <row r="35887" customFormat="false" ht="15" hidden="false" customHeight="true" outlineLevel="0" collapsed="false"/>
    <row r="35888" customFormat="false" ht="15" hidden="false" customHeight="true" outlineLevel="0" collapsed="false"/>
    <row r="35889" customFormat="false" ht="15" hidden="false" customHeight="true" outlineLevel="0" collapsed="false"/>
    <row r="35890" customFormat="false" ht="15" hidden="false" customHeight="true" outlineLevel="0" collapsed="false"/>
    <row r="35891" customFormat="false" ht="15" hidden="false" customHeight="true" outlineLevel="0" collapsed="false"/>
    <row r="35892" customFormat="false" ht="15" hidden="false" customHeight="true" outlineLevel="0" collapsed="false"/>
    <row r="35893" customFormat="false" ht="15" hidden="false" customHeight="true" outlineLevel="0" collapsed="false"/>
    <row r="35894" customFormat="false" ht="15" hidden="false" customHeight="true" outlineLevel="0" collapsed="false"/>
    <row r="35895" customFormat="false" ht="15" hidden="false" customHeight="true" outlineLevel="0" collapsed="false"/>
    <row r="35896" customFormat="false" ht="15" hidden="false" customHeight="true" outlineLevel="0" collapsed="false"/>
    <row r="35897" customFormat="false" ht="15" hidden="false" customHeight="true" outlineLevel="0" collapsed="false"/>
    <row r="35898" customFormat="false" ht="15" hidden="false" customHeight="true" outlineLevel="0" collapsed="false"/>
    <row r="35899" customFormat="false" ht="15" hidden="false" customHeight="true" outlineLevel="0" collapsed="false"/>
    <row r="35900" customFormat="false" ht="15" hidden="false" customHeight="true" outlineLevel="0" collapsed="false"/>
    <row r="35901" customFormat="false" ht="15" hidden="false" customHeight="true" outlineLevel="0" collapsed="false"/>
    <row r="35902" customFormat="false" ht="15" hidden="false" customHeight="true" outlineLevel="0" collapsed="false"/>
    <row r="35903" customFormat="false" ht="15" hidden="false" customHeight="true" outlineLevel="0" collapsed="false"/>
    <row r="35904" customFormat="false" ht="15" hidden="false" customHeight="true" outlineLevel="0" collapsed="false"/>
    <row r="35905" customFormat="false" ht="15" hidden="false" customHeight="true" outlineLevel="0" collapsed="false"/>
    <row r="35906" customFormat="false" ht="15" hidden="false" customHeight="true" outlineLevel="0" collapsed="false"/>
    <row r="35907" customFormat="false" ht="15" hidden="false" customHeight="true" outlineLevel="0" collapsed="false"/>
    <row r="35908" customFormat="false" ht="15" hidden="false" customHeight="true" outlineLevel="0" collapsed="false"/>
    <row r="35909" customFormat="false" ht="15" hidden="false" customHeight="true" outlineLevel="0" collapsed="false"/>
    <row r="35910" customFormat="false" ht="15" hidden="false" customHeight="true" outlineLevel="0" collapsed="false"/>
    <row r="35911" customFormat="false" ht="15" hidden="false" customHeight="true" outlineLevel="0" collapsed="false"/>
    <row r="35912" customFormat="false" ht="15" hidden="false" customHeight="true" outlineLevel="0" collapsed="false"/>
    <row r="35913" customFormat="false" ht="15" hidden="false" customHeight="true" outlineLevel="0" collapsed="false"/>
    <row r="35914" customFormat="false" ht="15" hidden="false" customHeight="true" outlineLevel="0" collapsed="false"/>
    <row r="35915" customFormat="false" ht="15" hidden="false" customHeight="true" outlineLevel="0" collapsed="false"/>
    <row r="35916" customFormat="false" ht="15" hidden="false" customHeight="true" outlineLevel="0" collapsed="false"/>
    <row r="35917" customFormat="false" ht="15" hidden="false" customHeight="true" outlineLevel="0" collapsed="false"/>
    <row r="35918" customFormat="false" ht="15" hidden="false" customHeight="true" outlineLevel="0" collapsed="false"/>
    <row r="35919" customFormat="false" ht="15" hidden="false" customHeight="true" outlineLevel="0" collapsed="false"/>
    <row r="35920" customFormat="false" ht="15" hidden="false" customHeight="true" outlineLevel="0" collapsed="false"/>
    <row r="35921" customFormat="false" ht="15" hidden="false" customHeight="true" outlineLevel="0" collapsed="false"/>
    <row r="35922" customFormat="false" ht="15" hidden="false" customHeight="true" outlineLevel="0" collapsed="false"/>
    <row r="35923" customFormat="false" ht="15" hidden="false" customHeight="true" outlineLevel="0" collapsed="false"/>
    <row r="35924" customFormat="false" ht="15" hidden="false" customHeight="true" outlineLevel="0" collapsed="false"/>
    <row r="35925" customFormat="false" ht="15" hidden="false" customHeight="true" outlineLevel="0" collapsed="false"/>
    <row r="35926" customFormat="false" ht="15" hidden="false" customHeight="true" outlineLevel="0" collapsed="false"/>
    <row r="35927" customFormat="false" ht="15" hidden="false" customHeight="true" outlineLevel="0" collapsed="false"/>
    <row r="35928" customFormat="false" ht="15" hidden="false" customHeight="true" outlineLevel="0" collapsed="false"/>
    <row r="35929" customFormat="false" ht="15" hidden="false" customHeight="true" outlineLevel="0" collapsed="false"/>
    <row r="35930" customFormat="false" ht="15" hidden="false" customHeight="true" outlineLevel="0" collapsed="false"/>
    <row r="35931" customFormat="false" ht="15" hidden="false" customHeight="true" outlineLevel="0" collapsed="false"/>
    <row r="35932" customFormat="false" ht="15" hidden="false" customHeight="true" outlineLevel="0" collapsed="false"/>
    <row r="35933" customFormat="false" ht="15" hidden="false" customHeight="true" outlineLevel="0" collapsed="false"/>
    <row r="35934" customFormat="false" ht="15" hidden="false" customHeight="true" outlineLevel="0" collapsed="false"/>
    <row r="35935" customFormat="false" ht="15" hidden="false" customHeight="true" outlineLevel="0" collapsed="false"/>
    <row r="35936" customFormat="false" ht="15" hidden="false" customHeight="true" outlineLevel="0" collapsed="false"/>
    <row r="35937" customFormat="false" ht="15" hidden="false" customHeight="true" outlineLevel="0" collapsed="false"/>
    <row r="35938" customFormat="false" ht="15" hidden="false" customHeight="true" outlineLevel="0" collapsed="false"/>
    <row r="35939" customFormat="false" ht="15" hidden="false" customHeight="true" outlineLevel="0" collapsed="false"/>
    <row r="35940" customFormat="false" ht="15" hidden="false" customHeight="true" outlineLevel="0" collapsed="false"/>
    <row r="35941" customFormat="false" ht="15" hidden="false" customHeight="true" outlineLevel="0" collapsed="false"/>
    <row r="35942" customFormat="false" ht="15" hidden="false" customHeight="true" outlineLevel="0" collapsed="false"/>
    <row r="35943" customFormat="false" ht="15" hidden="false" customHeight="true" outlineLevel="0" collapsed="false"/>
    <row r="35944" customFormat="false" ht="15" hidden="false" customHeight="true" outlineLevel="0" collapsed="false"/>
    <row r="35945" customFormat="false" ht="15" hidden="false" customHeight="true" outlineLevel="0" collapsed="false"/>
    <row r="35946" customFormat="false" ht="15" hidden="false" customHeight="true" outlineLevel="0" collapsed="false"/>
    <row r="35947" customFormat="false" ht="15" hidden="false" customHeight="true" outlineLevel="0" collapsed="false"/>
    <row r="35948" customFormat="false" ht="15" hidden="false" customHeight="true" outlineLevel="0" collapsed="false"/>
    <row r="35949" customFormat="false" ht="15" hidden="false" customHeight="true" outlineLevel="0" collapsed="false"/>
    <row r="35950" customFormat="false" ht="15" hidden="false" customHeight="true" outlineLevel="0" collapsed="false"/>
    <row r="35951" customFormat="false" ht="15" hidden="false" customHeight="true" outlineLevel="0" collapsed="false"/>
    <row r="35952" customFormat="false" ht="15" hidden="false" customHeight="true" outlineLevel="0" collapsed="false"/>
    <row r="35953" customFormat="false" ht="15" hidden="false" customHeight="true" outlineLevel="0" collapsed="false"/>
    <row r="35954" customFormat="false" ht="15" hidden="false" customHeight="true" outlineLevel="0" collapsed="false"/>
    <row r="35955" customFormat="false" ht="15" hidden="false" customHeight="true" outlineLevel="0" collapsed="false"/>
    <row r="35956" customFormat="false" ht="15" hidden="false" customHeight="true" outlineLevel="0" collapsed="false"/>
    <row r="35957" customFormat="false" ht="15" hidden="false" customHeight="true" outlineLevel="0" collapsed="false"/>
    <row r="35958" customFormat="false" ht="15" hidden="false" customHeight="true" outlineLevel="0" collapsed="false"/>
    <row r="35959" customFormat="false" ht="15" hidden="false" customHeight="true" outlineLevel="0" collapsed="false"/>
    <row r="35960" customFormat="false" ht="15" hidden="false" customHeight="true" outlineLevel="0" collapsed="false"/>
    <row r="35961" customFormat="false" ht="15" hidden="false" customHeight="true" outlineLevel="0" collapsed="false"/>
    <row r="35962" customFormat="false" ht="15" hidden="false" customHeight="true" outlineLevel="0" collapsed="false"/>
    <row r="35963" customFormat="false" ht="15" hidden="false" customHeight="true" outlineLevel="0" collapsed="false"/>
    <row r="35964" customFormat="false" ht="15" hidden="false" customHeight="true" outlineLevel="0" collapsed="false"/>
    <row r="35965" customFormat="false" ht="15" hidden="false" customHeight="true" outlineLevel="0" collapsed="false"/>
    <row r="35966" customFormat="false" ht="15" hidden="false" customHeight="true" outlineLevel="0" collapsed="false"/>
    <row r="35967" customFormat="false" ht="15" hidden="false" customHeight="true" outlineLevel="0" collapsed="false"/>
    <row r="35968" customFormat="false" ht="15" hidden="false" customHeight="true" outlineLevel="0" collapsed="false"/>
    <row r="35969" customFormat="false" ht="15" hidden="false" customHeight="true" outlineLevel="0" collapsed="false"/>
    <row r="35970" customFormat="false" ht="15" hidden="false" customHeight="true" outlineLevel="0" collapsed="false"/>
    <row r="35971" customFormat="false" ht="15" hidden="false" customHeight="true" outlineLevel="0" collapsed="false"/>
    <row r="35972" customFormat="false" ht="15" hidden="false" customHeight="true" outlineLevel="0" collapsed="false"/>
    <row r="35973" customFormat="false" ht="15" hidden="false" customHeight="true" outlineLevel="0" collapsed="false"/>
    <row r="35974" customFormat="false" ht="15" hidden="false" customHeight="true" outlineLevel="0" collapsed="false"/>
    <row r="35975" customFormat="false" ht="15" hidden="false" customHeight="true" outlineLevel="0" collapsed="false"/>
    <row r="35976" customFormat="false" ht="15" hidden="false" customHeight="true" outlineLevel="0" collapsed="false"/>
    <row r="35977" customFormat="false" ht="15" hidden="false" customHeight="true" outlineLevel="0" collapsed="false"/>
    <row r="35978" customFormat="false" ht="15" hidden="false" customHeight="true" outlineLevel="0" collapsed="false"/>
    <row r="35979" customFormat="false" ht="15" hidden="false" customHeight="true" outlineLevel="0" collapsed="false"/>
    <row r="35980" customFormat="false" ht="15" hidden="false" customHeight="true" outlineLevel="0" collapsed="false"/>
    <row r="35981" customFormat="false" ht="15" hidden="false" customHeight="true" outlineLevel="0" collapsed="false"/>
    <row r="35982" customFormat="false" ht="15" hidden="false" customHeight="true" outlineLevel="0" collapsed="false"/>
    <row r="35983" customFormat="false" ht="15" hidden="false" customHeight="true" outlineLevel="0" collapsed="false"/>
    <row r="35984" customFormat="false" ht="15" hidden="false" customHeight="true" outlineLevel="0" collapsed="false"/>
    <row r="35985" customFormat="false" ht="15" hidden="false" customHeight="true" outlineLevel="0" collapsed="false"/>
    <row r="35986" customFormat="false" ht="15" hidden="false" customHeight="true" outlineLevel="0" collapsed="false"/>
    <row r="35987" customFormat="false" ht="15" hidden="false" customHeight="true" outlineLevel="0" collapsed="false"/>
    <row r="35988" customFormat="false" ht="15" hidden="false" customHeight="true" outlineLevel="0" collapsed="false"/>
    <row r="35989" customFormat="false" ht="15" hidden="false" customHeight="true" outlineLevel="0" collapsed="false"/>
    <row r="35990" customFormat="false" ht="15" hidden="false" customHeight="true" outlineLevel="0" collapsed="false"/>
    <row r="35991" customFormat="false" ht="15" hidden="false" customHeight="true" outlineLevel="0" collapsed="false"/>
    <row r="35992" customFormat="false" ht="15" hidden="false" customHeight="true" outlineLevel="0" collapsed="false"/>
    <row r="35993" customFormat="false" ht="15" hidden="false" customHeight="true" outlineLevel="0" collapsed="false"/>
    <row r="35994" customFormat="false" ht="15" hidden="false" customHeight="true" outlineLevel="0" collapsed="false"/>
    <row r="35995" customFormat="false" ht="15" hidden="false" customHeight="true" outlineLevel="0" collapsed="false"/>
    <row r="35996" customFormat="false" ht="15" hidden="false" customHeight="true" outlineLevel="0" collapsed="false"/>
    <row r="35997" customFormat="false" ht="15" hidden="false" customHeight="true" outlineLevel="0" collapsed="false"/>
    <row r="35998" customFormat="false" ht="15" hidden="false" customHeight="true" outlineLevel="0" collapsed="false"/>
    <row r="35999" customFormat="false" ht="15" hidden="false" customHeight="true" outlineLevel="0" collapsed="false"/>
    <row r="36000" customFormat="false" ht="15" hidden="false" customHeight="true" outlineLevel="0" collapsed="false"/>
    <row r="36001" customFormat="false" ht="15" hidden="false" customHeight="true" outlineLevel="0" collapsed="false"/>
    <row r="36002" customFormat="false" ht="15" hidden="false" customHeight="true" outlineLevel="0" collapsed="false"/>
    <row r="36003" customFormat="false" ht="15" hidden="false" customHeight="true" outlineLevel="0" collapsed="false"/>
    <row r="36004" customFormat="false" ht="15" hidden="false" customHeight="true" outlineLevel="0" collapsed="false"/>
    <row r="36005" customFormat="false" ht="15" hidden="false" customHeight="true" outlineLevel="0" collapsed="false"/>
    <row r="36006" customFormat="false" ht="15" hidden="false" customHeight="true" outlineLevel="0" collapsed="false"/>
    <row r="36007" customFormat="false" ht="15" hidden="false" customHeight="true" outlineLevel="0" collapsed="false"/>
    <row r="36008" customFormat="false" ht="15" hidden="false" customHeight="true" outlineLevel="0" collapsed="false"/>
    <row r="36009" customFormat="false" ht="15" hidden="false" customHeight="true" outlineLevel="0" collapsed="false"/>
    <row r="36010" customFormat="false" ht="15" hidden="false" customHeight="true" outlineLevel="0" collapsed="false"/>
    <row r="36011" customFormat="false" ht="15" hidden="false" customHeight="true" outlineLevel="0" collapsed="false"/>
    <row r="36012" customFormat="false" ht="15" hidden="false" customHeight="true" outlineLevel="0" collapsed="false"/>
    <row r="36013" customFormat="false" ht="15" hidden="false" customHeight="true" outlineLevel="0" collapsed="false"/>
    <row r="36014" customFormat="false" ht="15" hidden="false" customHeight="true" outlineLevel="0" collapsed="false"/>
    <row r="36015" customFormat="false" ht="15" hidden="false" customHeight="true" outlineLevel="0" collapsed="false"/>
    <row r="36016" customFormat="false" ht="15" hidden="false" customHeight="true" outlineLevel="0" collapsed="false"/>
    <row r="36017" customFormat="false" ht="15" hidden="false" customHeight="true" outlineLevel="0" collapsed="false"/>
    <row r="36018" customFormat="false" ht="15" hidden="false" customHeight="true" outlineLevel="0" collapsed="false"/>
    <row r="36019" customFormat="false" ht="15" hidden="false" customHeight="true" outlineLevel="0" collapsed="false"/>
    <row r="36020" customFormat="false" ht="15" hidden="false" customHeight="true" outlineLevel="0" collapsed="false"/>
    <row r="36021" customFormat="false" ht="15" hidden="false" customHeight="true" outlineLevel="0" collapsed="false"/>
    <row r="36022" customFormat="false" ht="15" hidden="false" customHeight="true" outlineLevel="0" collapsed="false"/>
    <row r="36023" customFormat="false" ht="15" hidden="false" customHeight="true" outlineLevel="0" collapsed="false"/>
    <row r="36024" customFormat="false" ht="15" hidden="false" customHeight="true" outlineLevel="0" collapsed="false"/>
    <row r="36025" customFormat="false" ht="15" hidden="false" customHeight="true" outlineLevel="0" collapsed="false"/>
    <row r="36026" customFormat="false" ht="15" hidden="false" customHeight="true" outlineLevel="0" collapsed="false"/>
    <row r="36027" customFormat="false" ht="15" hidden="false" customHeight="true" outlineLevel="0" collapsed="false"/>
    <row r="36028" customFormat="false" ht="15" hidden="false" customHeight="true" outlineLevel="0" collapsed="false"/>
    <row r="36029" customFormat="false" ht="15" hidden="false" customHeight="true" outlineLevel="0" collapsed="false"/>
    <row r="36030" customFormat="false" ht="15" hidden="false" customHeight="true" outlineLevel="0" collapsed="false"/>
    <row r="36031" customFormat="false" ht="15" hidden="false" customHeight="true" outlineLevel="0" collapsed="false"/>
    <row r="36032" customFormat="false" ht="15" hidden="false" customHeight="true" outlineLevel="0" collapsed="false"/>
    <row r="36033" customFormat="false" ht="15" hidden="false" customHeight="true" outlineLevel="0" collapsed="false"/>
    <row r="36034" customFormat="false" ht="15" hidden="false" customHeight="true" outlineLevel="0" collapsed="false"/>
    <row r="36035" customFormat="false" ht="15" hidden="false" customHeight="true" outlineLevel="0" collapsed="false"/>
    <row r="36036" customFormat="false" ht="15" hidden="false" customHeight="true" outlineLevel="0" collapsed="false"/>
    <row r="36037" customFormat="false" ht="15" hidden="false" customHeight="true" outlineLevel="0" collapsed="false"/>
    <row r="36038" customFormat="false" ht="15" hidden="false" customHeight="true" outlineLevel="0" collapsed="false"/>
    <row r="36039" customFormat="false" ht="15" hidden="false" customHeight="true" outlineLevel="0" collapsed="false"/>
    <row r="36040" customFormat="false" ht="15" hidden="false" customHeight="true" outlineLevel="0" collapsed="false"/>
    <row r="36041" customFormat="false" ht="15" hidden="false" customHeight="true" outlineLevel="0" collapsed="false"/>
    <row r="36042" customFormat="false" ht="15" hidden="false" customHeight="true" outlineLevel="0" collapsed="false"/>
    <row r="36043" customFormat="false" ht="15" hidden="false" customHeight="true" outlineLevel="0" collapsed="false"/>
    <row r="36044" customFormat="false" ht="15" hidden="false" customHeight="true" outlineLevel="0" collapsed="false"/>
    <row r="36045" customFormat="false" ht="15" hidden="false" customHeight="true" outlineLevel="0" collapsed="false"/>
    <row r="36046" customFormat="false" ht="15" hidden="false" customHeight="true" outlineLevel="0" collapsed="false"/>
    <row r="36047" customFormat="false" ht="15" hidden="false" customHeight="true" outlineLevel="0" collapsed="false"/>
    <row r="36048" customFormat="false" ht="15" hidden="false" customHeight="true" outlineLevel="0" collapsed="false"/>
    <row r="36049" customFormat="false" ht="15" hidden="false" customHeight="true" outlineLevel="0" collapsed="false"/>
    <row r="36050" customFormat="false" ht="15" hidden="false" customHeight="true" outlineLevel="0" collapsed="false"/>
    <row r="36051" customFormat="false" ht="15" hidden="false" customHeight="true" outlineLevel="0" collapsed="false"/>
    <row r="36052" customFormat="false" ht="15" hidden="false" customHeight="true" outlineLevel="0" collapsed="false"/>
    <row r="36053" customFormat="false" ht="15" hidden="false" customHeight="true" outlineLevel="0" collapsed="false"/>
    <row r="36054" customFormat="false" ht="15" hidden="false" customHeight="true" outlineLevel="0" collapsed="false"/>
    <row r="36055" customFormat="false" ht="15" hidden="false" customHeight="true" outlineLevel="0" collapsed="false"/>
    <row r="36056" customFormat="false" ht="15" hidden="false" customHeight="true" outlineLevel="0" collapsed="false"/>
    <row r="36057" customFormat="false" ht="15" hidden="false" customHeight="true" outlineLevel="0" collapsed="false"/>
    <row r="36058" customFormat="false" ht="15" hidden="false" customHeight="true" outlineLevel="0" collapsed="false"/>
    <row r="36059" customFormat="false" ht="15" hidden="false" customHeight="true" outlineLevel="0" collapsed="false"/>
    <row r="36060" customFormat="false" ht="15" hidden="false" customHeight="true" outlineLevel="0" collapsed="false"/>
    <row r="36061" customFormat="false" ht="15" hidden="false" customHeight="true" outlineLevel="0" collapsed="false"/>
    <row r="36062" customFormat="false" ht="15" hidden="false" customHeight="true" outlineLevel="0" collapsed="false"/>
    <row r="36063" customFormat="false" ht="15" hidden="false" customHeight="true" outlineLevel="0" collapsed="false"/>
    <row r="36064" customFormat="false" ht="15" hidden="false" customHeight="true" outlineLevel="0" collapsed="false"/>
    <row r="36065" customFormat="false" ht="15" hidden="false" customHeight="true" outlineLevel="0" collapsed="false"/>
    <row r="36066" customFormat="false" ht="15" hidden="false" customHeight="true" outlineLevel="0" collapsed="false"/>
    <row r="36067" customFormat="false" ht="15" hidden="false" customHeight="true" outlineLevel="0" collapsed="false"/>
    <row r="36068" customFormat="false" ht="15" hidden="false" customHeight="true" outlineLevel="0" collapsed="false"/>
    <row r="36069" customFormat="false" ht="15" hidden="false" customHeight="true" outlineLevel="0" collapsed="false"/>
    <row r="36070" customFormat="false" ht="15" hidden="false" customHeight="true" outlineLevel="0" collapsed="false"/>
    <row r="36071" customFormat="false" ht="15" hidden="false" customHeight="true" outlineLevel="0" collapsed="false"/>
    <row r="36072" customFormat="false" ht="15" hidden="false" customHeight="true" outlineLevel="0" collapsed="false"/>
    <row r="36073" customFormat="false" ht="15" hidden="false" customHeight="true" outlineLevel="0" collapsed="false"/>
    <row r="36074" customFormat="false" ht="15" hidden="false" customHeight="true" outlineLevel="0" collapsed="false"/>
    <row r="36075" customFormat="false" ht="15" hidden="false" customHeight="true" outlineLevel="0" collapsed="false"/>
    <row r="36076" customFormat="false" ht="15" hidden="false" customHeight="true" outlineLevel="0" collapsed="false"/>
    <row r="36077" customFormat="false" ht="15" hidden="false" customHeight="true" outlineLevel="0" collapsed="false"/>
    <row r="36078" customFormat="false" ht="15" hidden="false" customHeight="true" outlineLevel="0" collapsed="false"/>
    <row r="36079" customFormat="false" ht="15" hidden="false" customHeight="true" outlineLevel="0" collapsed="false"/>
    <row r="36080" customFormat="false" ht="15" hidden="false" customHeight="true" outlineLevel="0" collapsed="false"/>
    <row r="36081" customFormat="false" ht="15" hidden="false" customHeight="true" outlineLevel="0" collapsed="false"/>
    <row r="36082" customFormat="false" ht="15" hidden="false" customHeight="true" outlineLevel="0" collapsed="false"/>
    <row r="36083" customFormat="false" ht="15" hidden="false" customHeight="true" outlineLevel="0" collapsed="false"/>
    <row r="36084" customFormat="false" ht="15" hidden="false" customHeight="true" outlineLevel="0" collapsed="false"/>
    <row r="36085" customFormat="false" ht="15" hidden="false" customHeight="true" outlineLevel="0" collapsed="false"/>
    <row r="36086" customFormat="false" ht="15" hidden="false" customHeight="true" outlineLevel="0" collapsed="false"/>
    <row r="36087" customFormat="false" ht="15" hidden="false" customHeight="true" outlineLevel="0" collapsed="false"/>
    <row r="36088" customFormat="false" ht="15" hidden="false" customHeight="true" outlineLevel="0" collapsed="false"/>
    <row r="36089" customFormat="false" ht="15" hidden="false" customHeight="true" outlineLevel="0" collapsed="false"/>
    <row r="36090" customFormat="false" ht="15" hidden="false" customHeight="true" outlineLevel="0" collapsed="false"/>
    <row r="36091" customFormat="false" ht="15" hidden="false" customHeight="true" outlineLevel="0" collapsed="false"/>
    <row r="36092" customFormat="false" ht="15" hidden="false" customHeight="true" outlineLevel="0" collapsed="false"/>
    <row r="36093" customFormat="false" ht="15" hidden="false" customHeight="true" outlineLevel="0" collapsed="false"/>
    <row r="36094" customFormat="false" ht="15" hidden="false" customHeight="true" outlineLevel="0" collapsed="false"/>
    <row r="36095" customFormat="false" ht="15" hidden="false" customHeight="true" outlineLevel="0" collapsed="false"/>
    <row r="36096" customFormat="false" ht="15" hidden="false" customHeight="true" outlineLevel="0" collapsed="false"/>
    <row r="36097" customFormat="false" ht="15" hidden="false" customHeight="true" outlineLevel="0" collapsed="false"/>
    <row r="36098" customFormat="false" ht="15" hidden="false" customHeight="true" outlineLevel="0" collapsed="false"/>
    <row r="36099" customFormat="false" ht="15" hidden="false" customHeight="true" outlineLevel="0" collapsed="false"/>
    <row r="36100" customFormat="false" ht="15" hidden="false" customHeight="true" outlineLevel="0" collapsed="false"/>
    <row r="36101" customFormat="false" ht="15" hidden="false" customHeight="true" outlineLevel="0" collapsed="false"/>
    <row r="36102" customFormat="false" ht="15" hidden="false" customHeight="true" outlineLevel="0" collapsed="false"/>
    <row r="36103" customFormat="false" ht="15" hidden="false" customHeight="true" outlineLevel="0" collapsed="false"/>
    <row r="36104" customFormat="false" ht="15" hidden="false" customHeight="true" outlineLevel="0" collapsed="false"/>
    <row r="36105" customFormat="false" ht="15" hidden="false" customHeight="true" outlineLevel="0" collapsed="false"/>
    <row r="36106" customFormat="false" ht="15" hidden="false" customHeight="true" outlineLevel="0" collapsed="false"/>
    <row r="36107" customFormat="false" ht="15" hidden="false" customHeight="true" outlineLevel="0" collapsed="false"/>
    <row r="36108" customFormat="false" ht="15" hidden="false" customHeight="true" outlineLevel="0" collapsed="false"/>
    <row r="36109" customFormat="false" ht="15" hidden="false" customHeight="true" outlineLevel="0" collapsed="false"/>
    <row r="36110" customFormat="false" ht="15" hidden="false" customHeight="true" outlineLevel="0" collapsed="false"/>
    <row r="36111" customFormat="false" ht="15" hidden="false" customHeight="true" outlineLevel="0" collapsed="false"/>
    <row r="36112" customFormat="false" ht="15" hidden="false" customHeight="true" outlineLevel="0" collapsed="false"/>
    <row r="36113" customFormat="false" ht="15" hidden="false" customHeight="true" outlineLevel="0" collapsed="false"/>
    <row r="36114" customFormat="false" ht="15" hidden="false" customHeight="true" outlineLevel="0" collapsed="false"/>
    <row r="36115" customFormat="false" ht="15" hidden="false" customHeight="true" outlineLevel="0" collapsed="false"/>
    <row r="36116" customFormat="false" ht="15" hidden="false" customHeight="true" outlineLevel="0" collapsed="false"/>
    <row r="36117" customFormat="false" ht="15" hidden="false" customHeight="true" outlineLevel="0" collapsed="false"/>
    <row r="36118" customFormat="false" ht="15" hidden="false" customHeight="true" outlineLevel="0" collapsed="false"/>
    <row r="36119" customFormat="false" ht="15" hidden="false" customHeight="true" outlineLevel="0" collapsed="false"/>
    <row r="36120" customFormat="false" ht="15" hidden="false" customHeight="true" outlineLevel="0" collapsed="false"/>
    <row r="36121" customFormat="false" ht="15" hidden="false" customHeight="true" outlineLevel="0" collapsed="false"/>
    <row r="36122" customFormat="false" ht="15" hidden="false" customHeight="true" outlineLevel="0" collapsed="false"/>
    <row r="36123" customFormat="false" ht="15" hidden="false" customHeight="true" outlineLevel="0" collapsed="false"/>
    <row r="36124" customFormat="false" ht="15" hidden="false" customHeight="true" outlineLevel="0" collapsed="false"/>
    <row r="36125" customFormat="false" ht="15" hidden="false" customHeight="true" outlineLevel="0" collapsed="false"/>
    <row r="36126" customFormat="false" ht="15" hidden="false" customHeight="true" outlineLevel="0" collapsed="false"/>
    <row r="36127" customFormat="false" ht="15" hidden="false" customHeight="true" outlineLevel="0" collapsed="false"/>
    <row r="36128" customFormat="false" ht="15" hidden="false" customHeight="true" outlineLevel="0" collapsed="false"/>
    <row r="36129" customFormat="false" ht="15" hidden="false" customHeight="true" outlineLevel="0" collapsed="false"/>
    <row r="36130" customFormat="false" ht="15" hidden="false" customHeight="true" outlineLevel="0" collapsed="false"/>
    <row r="36131" customFormat="false" ht="15" hidden="false" customHeight="true" outlineLevel="0" collapsed="false"/>
    <row r="36132" customFormat="false" ht="15" hidden="false" customHeight="true" outlineLevel="0" collapsed="false"/>
    <row r="36133" customFormat="false" ht="15" hidden="false" customHeight="true" outlineLevel="0" collapsed="false"/>
    <row r="36134" customFormat="false" ht="15" hidden="false" customHeight="true" outlineLevel="0" collapsed="false"/>
    <row r="36135" customFormat="false" ht="15" hidden="false" customHeight="true" outlineLevel="0" collapsed="false"/>
    <row r="36136" customFormat="false" ht="15" hidden="false" customHeight="true" outlineLevel="0" collapsed="false"/>
    <row r="36137" customFormat="false" ht="15" hidden="false" customHeight="true" outlineLevel="0" collapsed="false"/>
    <row r="36138" customFormat="false" ht="15" hidden="false" customHeight="true" outlineLevel="0" collapsed="false"/>
    <row r="36139" customFormat="false" ht="15" hidden="false" customHeight="true" outlineLevel="0" collapsed="false"/>
    <row r="36140" customFormat="false" ht="15" hidden="false" customHeight="true" outlineLevel="0" collapsed="false"/>
    <row r="36141" customFormat="false" ht="15" hidden="false" customHeight="true" outlineLevel="0" collapsed="false"/>
    <row r="36142" customFormat="false" ht="15" hidden="false" customHeight="true" outlineLevel="0" collapsed="false"/>
    <row r="36143" customFormat="false" ht="15" hidden="false" customHeight="true" outlineLevel="0" collapsed="false"/>
    <row r="36144" customFormat="false" ht="15" hidden="false" customHeight="true" outlineLevel="0" collapsed="false"/>
    <row r="36145" customFormat="false" ht="15" hidden="false" customHeight="true" outlineLevel="0" collapsed="false"/>
    <row r="36146" customFormat="false" ht="15" hidden="false" customHeight="true" outlineLevel="0" collapsed="false"/>
    <row r="36147" customFormat="false" ht="15" hidden="false" customHeight="true" outlineLevel="0" collapsed="false"/>
    <row r="36148" customFormat="false" ht="15" hidden="false" customHeight="true" outlineLevel="0" collapsed="false"/>
    <row r="36149" customFormat="false" ht="15" hidden="false" customHeight="true" outlineLevel="0" collapsed="false"/>
    <row r="36150" customFormat="false" ht="15" hidden="false" customHeight="true" outlineLevel="0" collapsed="false"/>
    <row r="36151" customFormat="false" ht="15" hidden="false" customHeight="true" outlineLevel="0" collapsed="false"/>
    <row r="36152" customFormat="false" ht="15" hidden="false" customHeight="true" outlineLevel="0" collapsed="false"/>
    <row r="36153" customFormat="false" ht="15" hidden="false" customHeight="true" outlineLevel="0" collapsed="false"/>
    <row r="36154" customFormat="false" ht="15" hidden="false" customHeight="true" outlineLevel="0" collapsed="false"/>
    <row r="36155" customFormat="false" ht="15" hidden="false" customHeight="true" outlineLevel="0" collapsed="false"/>
    <row r="36156" customFormat="false" ht="15" hidden="false" customHeight="true" outlineLevel="0" collapsed="false"/>
    <row r="36157" customFormat="false" ht="15" hidden="false" customHeight="true" outlineLevel="0" collapsed="false"/>
    <row r="36158" customFormat="false" ht="15" hidden="false" customHeight="true" outlineLevel="0" collapsed="false"/>
    <row r="36159" customFormat="false" ht="15" hidden="false" customHeight="true" outlineLevel="0" collapsed="false"/>
    <row r="36160" customFormat="false" ht="15" hidden="false" customHeight="true" outlineLevel="0" collapsed="false"/>
    <row r="36161" customFormat="false" ht="15" hidden="false" customHeight="true" outlineLevel="0" collapsed="false"/>
    <row r="36162" customFormat="false" ht="15" hidden="false" customHeight="true" outlineLevel="0" collapsed="false"/>
    <row r="36163" customFormat="false" ht="15" hidden="false" customHeight="true" outlineLevel="0" collapsed="false"/>
    <row r="36164" customFormat="false" ht="15" hidden="false" customHeight="true" outlineLevel="0" collapsed="false"/>
    <row r="36165" customFormat="false" ht="15" hidden="false" customHeight="true" outlineLevel="0" collapsed="false"/>
    <row r="36166" customFormat="false" ht="15" hidden="false" customHeight="true" outlineLevel="0" collapsed="false"/>
    <row r="36167" customFormat="false" ht="15" hidden="false" customHeight="true" outlineLevel="0" collapsed="false"/>
    <row r="36168" customFormat="false" ht="15" hidden="false" customHeight="true" outlineLevel="0" collapsed="false"/>
    <row r="36169" customFormat="false" ht="15" hidden="false" customHeight="true" outlineLevel="0" collapsed="false"/>
    <row r="36170" customFormat="false" ht="15" hidden="false" customHeight="true" outlineLevel="0" collapsed="false"/>
    <row r="36171" customFormat="false" ht="15" hidden="false" customHeight="true" outlineLevel="0" collapsed="false"/>
    <row r="36172" customFormat="false" ht="15" hidden="false" customHeight="true" outlineLevel="0" collapsed="false"/>
    <row r="36173" customFormat="false" ht="15" hidden="false" customHeight="true" outlineLevel="0" collapsed="false"/>
    <row r="36174" customFormat="false" ht="15" hidden="false" customHeight="true" outlineLevel="0" collapsed="false"/>
    <row r="36175" customFormat="false" ht="15" hidden="false" customHeight="true" outlineLevel="0" collapsed="false"/>
    <row r="36176" customFormat="false" ht="15" hidden="false" customHeight="true" outlineLevel="0" collapsed="false"/>
    <row r="36177" customFormat="false" ht="15" hidden="false" customHeight="true" outlineLevel="0" collapsed="false"/>
    <row r="36178" customFormat="false" ht="15" hidden="false" customHeight="true" outlineLevel="0" collapsed="false"/>
    <row r="36179" customFormat="false" ht="15" hidden="false" customHeight="true" outlineLevel="0" collapsed="false"/>
    <row r="36180" customFormat="false" ht="15" hidden="false" customHeight="true" outlineLevel="0" collapsed="false"/>
    <row r="36181" customFormat="false" ht="15" hidden="false" customHeight="true" outlineLevel="0" collapsed="false"/>
    <row r="36182" customFormat="false" ht="15" hidden="false" customHeight="true" outlineLevel="0" collapsed="false"/>
    <row r="36183" customFormat="false" ht="15" hidden="false" customHeight="true" outlineLevel="0" collapsed="false"/>
    <row r="36184" customFormat="false" ht="15" hidden="false" customHeight="true" outlineLevel="0" collapsed="false"/>
    <row r="36185" customFormat="false" ht="15" hidden="false" customHeight="true" outlineLevel="0" collapsed="false"/>
    <row r="36186" customFormat="false" ht="15" hidden="false" customHeight="true" outlineLevel="0" collapsed="false"/>
    <row r="36187" customFormat="false" ht="15" hidden="false" customHeight="true" outlineLevel="0" collapsed="false"/>
    <row r="36188" customFormat="false" ht="15" hidden="false" customHeight="true" outlineLevel="0" collapsed="false"/>
    <row r="36189" customFormat="false" ht="15" hidden="false" customHeight="true" outlineLevel="0" collapsed="false"/>
    <row r="36190" customFormat="false" ht="15" hidden="false" customHeight="true" outlineLevel="0" collapsed="false"/>
    <row r="36191" customFormat="false" ht="15" hidden="false" customHeight="true" outlineLevel="0" collapsed="false"/>
    <row r="36192" customFormat="false" ht="15" hidden="false" customHeight="true" outlineLevel="0" collapsed="false"/>
    <row r="36193" customFormat="false" ht="15" hidden="false" customHeight="true" outlineLevel="0" collapsed="false"/>
    <row r="36194" customFormat="false" ht="15" hidden="false" customHeight="true" outlineLevel="0" collapsed="false"/>
    <row r="36195" customFormat="false" ht="15" hidden="false" customHeight="true" outlineLevel="0" collapsed="false"/>
    <row r="36196" customFormat="false" ht="15" hidden="false" customHeight="true" outlineLevel="0" collapsed="false"/>
    <row r="36197" customFormat="false" ht="15" hidden="false" customHeight="true" outlineLevel="0" collapsed="false"/>
    <row r="36198" customFormat="false" ht="15" hidden="false" customHeight="true" outlineLevel="0" collapsed="false"/>
    <row r="36199" customFormat="false" ht="15" hidden="false" customHeight="true" outlineLevel="0" collapsed="false"/>
    <row r="36200" customFormat="false" ht="15" hidden="false" customHeight="true" outlineLevel="0" collapsed="false"/>
    <row r="36201" customFormat="false" ht="15" hidden="false" customHeight="true" outlineLevel="0" collapsed="false"/>
    <row r="36202" customFormat="false" ht="15" hidden="false" customHeight="true" outlineLevel="0" collapsed="false"/>
    <row r="36203" customFormat="false" ht="15" hidden="false" customHeight="true" outlineLevel="0" collapsed="false"/>
    <row r="36204" customFormat="false" ht="15" hidden="false" customHeight="true" outlineLevel="0" collapsed="false"/>
    <row r="36205" customFormat="false" ht="15" hidden="false" customHeight="true" outlineLevel="0" collapsed="false"/>
    <row r="36206" customFormat="false" ht="15" hidden="false" customHeight="true" outlineLevel="0" collapsed="false"/>
    <row r="36207" customFormat="false" ht="15" hidden="false" customHeight="true" outlineLevel="0" collapsed="false"/>
    <row r="36208" customFormat="false" ht="15" hidden="false" customHeight="true" outlineLevel="0" collapsed="false"/>
    <row r="36209" customFormat="false" ht="15" hidden="false" customHeight="true" outlineLevel="0" collapsed="false"/>
    <row r="36210" customFormat="false" ht="15" hidden="false" customHeight="true" outlineLevel="0" collapsed="false"/>
    <row r="36211" customFormat="false" ht="15" hidden="false" customHeight="true" outlineLevel="0" collapsed="false"/>
    <row r="36212" customFormat="false" ht="15" hidden="false" customHeight="true" outlineLevel="0" collapsed="false"/>
    <row r="36213" customFormat="false" ht="15" hidden="false" customHeight="true" outlineLevel="0" collapsed="false"/>
    <row r="36214" customFormat="false" ht="15" hidden="false" customHeight="true" outlineLevel="0" collapsed="false"/>
    <row r="36215" customFormat="false" ht="15" hidden="false" customHeight="true" outlineLevel="0" collapsed="false"/>
    <row r="36216" customFormat="false" ht="15" hidden="false" customHeight="true" outlineLevel="0" collapsed="false"/>
    <row r="36217" customFormat="false" ht="15" hidden="false" customHeight="true" outlineLevel="0" collapsed="false"/>
    <row r="36218" customFormat="false" ht="15" hidden="false" customHeight="true" outlineLevel="0" collapsed="false"/>
    <row r="36219" customFormat="false" ht="15" hidden="false" customHeight="true" outlineLevel="0" collapsed="false"/>
    <row r="36220" customFormat="false" ht="15" hidden="false" customHeight="true" outlineLevel="0" collapsed="false"/>
    <row r="36221" customFormat="false" ht="15" hidden="false" customHeight="true" outlineLevel="0" collapsed="false"/>
    <row r="36222" customFormat="false" ht="15" hidden="false" customHeight="true" outlineLevel="0" collapsed="false"/>
    <row r="36223" customFormat="false" ht="15" hidden="false" customHeight="true" outlineLevel="0" collapsed="false"/>
    <row r="36224" customFormat="false" ht="15" hidden="false" customHeight="true" outlineLevel="0" collapsed="false"/>
    <row r="36225" customFormat="false" ht="15" hidden="false" customHeight="true" outlineLevel="0" collapsed="false"/>
    <row r="36226" customFormat="false" ht="15" hidden="false" customHeight="true" outlineLevel="0" collapsed="false"/>
    <row r="36227" customFormat="false" ht="15" hidden="false" customHeight="true" outlineLevel="0" collapsed="false"/>
    <row r="36228" customFormat="false" ht="15" hidden="false" customHeight="true" outlineLevel="0" collapsed="false"/>
    <row r="36229" customFormat="false" ht="15" hidden="false" customHeight="true" outlineLevel="0" collapsed="false"/>
    <row r="36230" customFormat="false" ht="15" hidden="false" customHeight="true" outlineLevel="0" collapsed="false"/>
    <row r="36231" customFormat="false" ht="15" hidden="false" customHeight="true" outlineLevel="0" collapsed="false"/>
    <row r="36232" customFormat="false" ht="15" hidden="false" customHeight="true" outlineLevel="0" collapsed="false"/>
    <row r="36233" customFormat="false" ht="15" hidden="false" customHeight="true" outlineLevel="0" collapsed="false"/>
    <row r="36234" customFormat="false" ht="15" hidden="false" customHeight="true" outlineLevel="0" collapsed="false"/>
    <row r="36235" customFormat="false" ht="15" hidden="false" customHeight="true" outlineLevel="0" collapsed="false"/>
    <row r="36236" customFormat="false" ht="15" hidden="false" customHeight="true" outlineLevel="0" collapsed="false"/>
    <row r="36237" customFormat="false" ht="15" hidden="false" customHeight="true" outlineLevel="0" collapsed="false"/>
    <row r="36238" customFormat="false" ht="15" hidden="false" customHeight="true" outlineLevel="0" collapsed="false"/>
    <row r="36239" customFormat="false" ht="15" hidden="false" customHeight="true" outlineLevel="0" collapsed="false"/>
    <row r="36240" customFormat="false" ht="15" hidden="false" customHeight="true" outlineLevel="0" collapsed="false"/>
    <row r="36241" customFormat="false" ht="15" hidden="false" customHeight="true" outlineLevel="0" collapsed="false"/>
    <row r="36242" customFormat="false" ht="15" hidden="false" customHeight="true" outlineLevel="0" collapsed="false"/>
    <row r="36243" customFormat="false" ht="15" hidden="false" customHeight="true" outlineLevel="0" collapsed="false"/>
    <row r="36244" customFormat="false" ht="15" hidden="false" customHeight="true" outlineLevel="0" collapsed="false"/>
    <row r="36245" customFormat="false" ht="15" hidden="false" customHeight="true" outlineLevel="0" collapsed="false"/>
    <row r="36246" customFormat="false" ht="15" hidden="false" customHeight="true" outlineLevel="0" collapsed="false"/>
    <row r="36247" customFormat="false" ht="15" hidden="false" customHeight="true" outlineLevel="0" collapsed="false"/>
    <row r="36248" customFormat="false" ht="15" hidden="false" customHeight="true" outlineLevel="0" collapsed="false"/>
    <row r="36249" customFormat="false" ht="15" hidden="false" customHeight="true" outlineLevel="0" collapsed="false"/>
    <row r="36250" customFormat="false" ht="15" hidden="false" customHeight="true" outlineLevel="0" collapsed="false"/>
    <row r="36251" customFormat="false" ht="15" hidden="false" customHeight="true" outlineLevel="0" collapsed="false"/>
    <row r="36252" customFormat="false" ht="15" hidden="false" customHeight="true" outlineLevel="0" collapsed="false"/>
    <row r="36253" customFormat="false" ht="15" hidden="false" customHeight="true" outlineLevel="0" collapsed="false"/>
    <row r="36254" customFormat="false" ht="15" hidden="false" customHeight="true" outlineLevel="0" collapsed="false"/>
    <row r="36255" customFormat="false" ht="15" hidden="false" customHeight="true" outlineLevel="0" collapsed="false"/>
    <row r="36256" customFormat="false" ht="15" hidden="false" customHeight="true" outlineLevel="0" collapsed="false"/>
    <row r="36257" customFormat="false" ht="15" hidden="false" customHeight="true" outlineLevel="0" collapsed="false"/>
    <row r="36258" customFormat="false" ht="15" hidden="false" customHeight="true" outlineLevel="0" collapsed="false"/>
    <row r="36259" customFormat="false" ht="15" hidden="false" customHeight="true" outlineLevel="0" collapsed="false"/>
    <row r="36260" customFormat="false" ht="15" hidden="false" customHeight="true" outlineLevel="0" collapsed="false"/>
    <row r="36261" customFormat="false" ht="15" hidden="false" customHeight="true" outlineLevel="0" collapsed="false"/>
    <row r="36262" customFormat="false" ht="15" hidden="false" customHeight="true" outlineLevel="0" collapsed="false"/>
    <row r="36263" customFormat="false" ht="15" hidden="false" customHeight="true" outlineLevel="0" collapsed="false"/>
    <row r="36264" customFormat="false" ht="15" hidden="false" customHeight="true" outlineLevel="0" collapsed="false"/>
    <row r="36265" customFormat="false" ht="15" hidden="false" customHeight="true" outlineLevel="0" collapsed="false"/>
    <row r="36266" customFormat="false" ht="15" hidden="false" customHeight="true" outlineLevel="0" collapsed="false"/>
    <row r="36267" customFormat="false" ht="15" hidden="false" customHeight="true" outlineLevel="0" collapsed="false"/>
    <row r="36268" customFormat="false" ht="15" hidden="false" customHeight="true" outlineLevel="0" collapsed="false"/>
    <row r="36269" customFormat="false" ht="15" hidden="false" customHeight="true" outlineLevel="0" collapsed="false"/>
    <row r="36270" customFormat="false" ht="15" hidden="false" customHeight="true" outlineLevel="0" collapsed="false"/>
    <row r="36271" customFormat="false" ht="15" hidden="false" customHeight="true" outlineLevel="0" collapsed="false"/>
    <row r="36272" customFormat="false" ht="15" hidden="false" customHeight="true" outlineLevel="0" collapsed="false"/>
    <row r="36273" customFormat="false" ht="15" hidden="false" customHeight="true" outlineLevel="0" collapsed="false"/>
    <row r="36274" customFormat="false" ht="15" hidden="false" customHeight="true" outlineLevel="0" collapsed="false"/>
    <row r="36275" customFormat="false" ht="15" hidden="false" customHeight="true" outlineLevel="0" collapsed="false"/>
    <row r="36276" customFormat="false" ht="15" hidden="false" customHeight="true" outlineLevel="0" collapsed="false"/>
    <row r="36277" customFormat="false" ht="15" hidden="false" customHeight="true" outlineLevel="0" collapsed="false"/>
    <row r="36278" customFormat="false" ht="15" hidden="false" customHeight="true" outlineLevel="0" collapsed="false"/>
    <row r="36279" customFormat="false" ht="15" hidden="false" customHeight="true" outlineLevel="0" collapsed="false"/>
    <row r="36280" customFormat="false" ht="15" hidden="false" customHeight="true" outlineLevel="0" collapsed="false"/>
    <row r="36281" customFormat="false" ht="15" hidden="false" customHeight="true" outlineLevel="0" collapsed="false"/>
    <row r="36282" customFormat="false" ht="15" hidden="false" customHeight="true" outlineLevel="0" collapsed="false"/>
    <row r="36283" customFormat="false" ht="15" hidden="false" customHeight="true" outlineLevel="0" collapsed="false"/>
    <row r="36284" customFormat="false" ht="15" hidden="false" customHeight="true" outlineLevel="0" collapsed="false"/>
    <row r="36285" customFormat="false" ht="15" hidden="false" customHeight="true" outlineLevel="0" collapsed="false"/>
    <row r="36286" customFormat="false" ht="15" hidden="false" customHeight="true" outlineLevel="0" collapsed="false"/>
    <row r="36287" customFormat="false" ht="15" hidden="false" customHeight="true" outlineLevel="0" collapsed="false"/>
    <row r="36288" customFormat="false" ht="15" hidden="false" customHeight="true" outlineLevel="0" collapsed="false"/>
    <row r="36289" customFormat="false" ht="15" hidden="false" customHeight="true" outlineLevel="0" collapsed="false"/>
    <row r="36290" customFormat="false" ht="15" hidden="false" customHeight="true" outlineLevel="0" collapsed="false"/>
    <row r="36291" customFormat="false" ht="15" hidden="false" customHeight="true" outlineLevel="0" collapsed="false"/>
    <row r="36292" customFormat="false" ht="15" hidden="false" customHeight="true" outlineLevel="0" collapsed="false"/>
    <row r="36293" customFormat="false" ht="15" hidden="false" customHeight="true" outlineLevel="0" collapsed="false"/>
    <row r="36294" customFormat="false" ht="15" hidden="false" customHeight="true" outlineLevel="0" collapsed="false"/>
    <row r="36295" customFormat="false" ht="15" hidden="false" customHeight="true" outlineLevel="0" collapsed="false"/>
    <row r="36296" customFormat="false" ht="15" hidden="false" customHeight="true" outlineLevel="0" collapsed="false"/>
    <row r="36297" customFormat="false" ht="15" hidden="false" customHeight="true" outlineLevel="0" collapsed="false"/>
    <row r="36298" customFormat="false" ht="15" hidden="false" customHeight="true" outlineLevel="0" collapsed="false"/>
    <row r="36299" customFormat="false" ht="15" hidden="false" customHeight="true" outlineLevel="0" collapsed="false"/>
    <row r="36300" customFormat="false" ht="15" hidden="false" customHeight="true" outlineLevel="0" collapsed="false"/>
    <row r="36301" customFormat="false" ht="15" hidden="false" customHeight="true" outlineLevel="0" collapsed="false"/>
    <row r="36302" customFormat="false" ht="15" hidden="false" customHeight="true" outlineLevel="0" collapsed="false"/>
    <row r="36303" customFormat="false" ht="15" hidden="false" customHeight="true" outlineLevel="0" collapsed="false"/>
    <row r="36304" customFormat="false" ht="15" hidden="false" customHeight="true" outlineLevel="0" collapsed="false"/>
    <row r="36305" customFormat="false" ht="15" hidden="false" customHeight="true" outlineLevel="0" collapsed="false"/>
    <row r="36306" customFormat="false" ht="15" hidden="false" customHeight="true" outlineLevel="0" collapsed="false"/>
    <row r="36307" customFormat="false" ht="15" hidden="false" customHeight="true" outlineLevel="0" collapsed="false"/>
    <row r="36308" customFormat="false" ht="15" hidden="false" customHeight="true" outlineLevel="0" collapsed="false"/>
    <row r="36309" customFormat="false" ht="15" hidden="false" customHeight="true" outlineLevel="0" collapsed="false"/>
    <row r="36310" customFormat="false" ht="15" hidden="false" customHeight="true" outlineLevel="0" collapsed="false"/>
    <row r="36311" customFormat="false" ht="15" hidden="false" customHeight="true" outlineLevel="0" collapsed="false"/>
    <row r="36312" customFormat="false" ht="15" hidden="false" customHeight="true" outlineLevel="0" collapsed="false"/>
    <row r="36313" customFormat="false" ht="15" hidden="false" customHeight="true" outlineLevel="0" collapsed="false"/>
    <row r="36314" customFormat="false" ht="15" hidden="false" customHeight="true" outlineLevel="0" collapsed="false"/>
    <row r="36315" customFormat="false" ht="15" hidden="false" customHeight="true" outlineLevel="0" collapsed="false"/>
    <row r="36316" customFormat="false" ht="15" hidden="false" customHeight="true" outlineLevel="0" collapsed="false"/>
    <row r="36317" customFormat="false" ht="15" hidden="false" customHeight="true" outlineLevel="0" collapsed="false"/>
    <row r="36318" customFormat="false" ht="15" hidden="false" customHeight="true" outlineLevel="0" collapsed="false"/>
    <row r="36319" customFormat="false" ht="15" hidden="false" customHeight="true" outlineLevel="0" collapsed="false"/>
    <row r="36320" customFormat="false" ht="15" hidden="false" customHeight="true" outlineLevel="0" collapsed="false"/>
    <row r="36321" customFormat="false" ht="15" hidden="false" customHeight="true" outlineLevel="0" collapsed="false"/>
    <row r="36322" customFormat="false" ht="15" hidden="false" customHeight="true" outlineLevel="0" collapsed="false"/>
    <row r="36323" customFormat="false" ht="15" hidden="false" customHeight="true" outlineLevel="0" collapsed="false"/>
    <row r="36324" customFormat="false" ht="15" hidden="false" customHeight="true" outlineLevel="0" collapsed="false"/>
    <row r="36325" customFormat="false" ht="15" hidden="false" customHeight="true" outlineLevel="0" collapsed="false"/>
    <row r="36326" customFormat="false" ht="15" hidden="false" customHeight="true" outlineLevel="0" collapsed="false"/>
    <row r="36327" customFormat="false" ht="15" hidden="false" customHeight="true" outlineLevel="0" collapsed="false"/>
    <row r="36328" customFormat="false" ht="15" hidden="false" customHeight="true" outlineLevel="0" collapsed="false"/>
    <row r="36329" customFormat="false" ht="15" hidden="false" customHeight="true" outlineLevel="0" collapsed="false"/>
    <row r="36330" customFormat="false" ht="15" hidden="false" customHeight="true" outlineLevel="0" collapsed="false"/>
    <row r="36331" customFormat="false" ht="15" hidden="false" customHeight="true" outlineLevel="0" collapsed="false"/>
    <row r="36332" customFormat="false" ht="15" hidden="false" customHeight="true" outlineLevel="0" collapsed="false"/>
    <row r="36333" customFormat="false" ht="15" hidden="false" customHeight="true" outlineLevel="0" collapsed="false"/>
    <row r="36334" customFormat="false" ht="15" hidden="false" customHeight="true" outlineLevel="0" collapsed="false"/>
    <row r="36335" customFormat="false" ht="15" hidden="false" customHeight="true" outlineLevel="0" collapsed="false"/>
    <row r="36336" customFormat="false" ht="15" hidden="false" customHeight="true" outlineLevel="0" collapsed="false"/>
    <row r="36337" customFormat="false" ht="15" hidden="false" customHeight="true" outlineLevel="0" collapsed="false"/>
    <row r="36338" customFormat="false" ht="15" hidden="false" customHeight="true" outlineLevel="0" collapsed="false"/>
    <row r="36339" customFormat="false" ht="15" hidden="false" customHeight="true" outlineLevel="0" collapsed="false"/>
    <row r="36340" customFormat="false" ht="15" hidden="false" customHeight="true" outlineLevel="0" collapsed="false"/>
    <row r="36341" customFormat="false" ht="15" hidden="false" customHeight="true" outlineLevel="0" collapsed="false"/>
    <row r="36342" customFormat="false" ht="15" hidden="false" customHeight="true" outlineLevel="0" collapsed="false"/>
    <row r="36343" customFormat="false" ht="15" hidden="false" customHeight="true" outlineLevel="0" collapsed="false"/>
    <row r="36344" customFormat="false" ht="15" hidden="false" customHeight="true" outlineLevel="0" collapsed="false"/>
    <row r="36345" customFormat="false" ht="15" hidden="false" customHeight="true" outlineLevel="0" collapsed="false"/>
    <row r="36346" customFormat="false" ht="15" hidden="false" customHeight="true" outlineLevel="0" collapsed="false"/>
    <row r="36347" customFormat="false" ht="15" hidden="false" customHeight="true" outlineLevel="0" collapsed="false"/>
    <row r="36348" customFormat="false" ht="15" hidden="false" customHeight="true" outlineLevel="0" collapsed="false"/>
    <row r="36349" customFormat="false" ht="15" hidden="false" customHeight="true" outlineLevel="0" collapsed="false"/>
    <row r="36350" customFormat="false" ht="15" hidden="false" customHeight="true" outlineLevel="0" collapsed="false"/>
    <row r="36351" customFormat="false" ht="15" hidden="false" customHeight="true" outlineLevel="0" collapsed="false"/>
    <row r="36352" customFormat="false" ht="15" hidden="false" customHeight="true" outlineLevel="0" collapsed="false"/>
    <row r="36353" customFormat="false" ht="15" hidden="false" customHeight="true" outlineLevel="0" collapsed="false"/>
    <row r="36354" customFormat="false" ht="15" hidden="false" customHeight="true" outlineLevel="0" collapsed="false"/>
    <row r="36355" customFormat="false" ht="15" hidden="false" customHeight="true" outlineLevel="0" collapsed="false"/>
    <row r="36356" customFormat="false" ht="15" hidden="false" customHeight="true" outlineLevel="0" collapsed="false"/>
    <row r="36357" customFormat="false" ht="15" hidden="false" customHeight="true" outlineLevel="0" collapsed="false"/>
    <row r="36358" customFormat="false" ht="15" hidden="false" customHeight="true" outlineLevel="0" collapsed="false"/>
    <row r="36359" customFormat="false" ht="15" hidden="false" customHeight="true" outlineLevel="0" collapsed="false"/>
    <row r="36360" customFormat="false" ht="15" hidden="false" customHeight="true" outlineLevel="0" collapsed="false"/>
    <row r="36361" customFormat="false" ht="15" hidden="false" customHeight="true" outlineLevel="0" collapsed="false"/>
    <row r="36362" customFormat="false" ht="15" hidden="false" customHeight="true" outlineLevel="0" collapsed="false"/>
    <row r="36363" customFormat="false" ht="15" hidden="false" customHeight="true" outlineLevel="0" collapsed="false"/>
    <row r="36364" customFormat="false" ht="15" hidden="false" customHeight="true" outlineLevel="0" collapsed="false"/>
    <row r="36365" customFormat="false" ht="15" hidden="false" customHeight="true" outlineLevel="0" collapsed="false"/>
    <row r="36366" customFormat="false" ht="15" hidden="false" customHeight="true" outlineLevel="0" collapsed="false"/>
    <row r="36367" customFormat="false" ht="15" hidden="false" customHeight="true" outlineLevel="0" collapsed="false"/>
    <row r="36368" customFormat="false" ht="15" hidden="false" customHeight="true" outlineLevel="0" collapsed="false"/>
    <row r="36369" customFormat="false" ht="15" hidden="false" customHeight="true" outlineLevel="0" collapsed="false"/>
    <row r="36370" customFormat="false" ht="15" hidden="false" customHeight="true" outlineLevel="0" collapsed="false"/>
    <row r="36371" customFormat="false" ht="15" hidden="false" customHeight="true" outlineLevel="0" collapsed="false"/>
    <row r="36372" customFormat="false" ht="15" hidden="false" customHeight="true" outlineLevel="0" collapsed="false"/>
    <row r="36373" customFormat="false" ht="15" hidden="false" customHeight="true" outlineLevel="0" collapsed="false"/>
    <row r="36374" customFormat="false" ht="15" hidden="false" customHeight="true" outlineLevel="0" collapsed="false"/>
    <row r="36375" customFormat="false" ht="15" hidden="false" customHeight="true" outlineLevel="0" collapsed="false"/>
    <row r="36376" customFormat="false" ht="15" hidden="false" customHeight="true" outlineLevel="0" collapsed="false"/>
    <row r="36377" customFormat="false" ht="15" hidden="false" customHeight="true" outlineLevel="0" collapsed="false"/>
    <row r="36378" customFormat="false" ht="15" hidden="false" customHeight="true" outlineLevel="0" collapsed="false"/>
    <row r="36379" customFormat="false" ht="15" hidden="false" customHeight="true" outlineLevel="0" collapsed="false"/>
    <row r="36380" customFormat="false" ht="15" hidden="false" customHeight="true" outlineLevel="0" collapsed="false"/>
    <row r="36381" customFormat="false" ht="15" hidden="false" customHeight="true" outlineLevel="0" collapsed="false"/>
    <row r="36382" customFormat="false" ht="15" hidden="false" customHeight="true" outlineLevel="0" collapsed="false"/>
    <row r="36383" customFormat="false" ht="15" hidden="false" customHeight="true" outlineLevel="0" collapsed="false"/>
    <row r="36384" customFormat="false" ht="15" hidden="false" customHeight="true" outlineLevel="0" collapsed="false"/>
    <row r="36385" customFormat="false" ht="15" hidden="false" customHeight="true" outlineLevel="0" collapsed="false"/>
    <row r="36386" customFormat="false" ht="15" hidden="false" customHeight="true" outlineLevel="0" collapsed="false"/>
    <row r="36387" customFormat="false" ht="15" hidden="false" customHeight="true" outlineLevel="0" collapsed="false"/>
    <row r="36388" customFormat="false" ht="15" hidden="false" customHeight="true" outlineLevel="0" collapsed="false"/>
    <row r="36389" customFormat="false" ht="15" hidden="false" customHeight="true" outlineLevel="0" collapsed="false"/>
    <row r="36390" customFormat="false" ht="15" hidden="false" customHeight="true" outlineLevel="0" collapsed="false"/>
    <row r="36391" customFormat="false" ht="15" hidden="false" customHeight="true" outlineLevel="0" collapsed="false"/>
    <row r="36392" customFormat="false" ht="15" hidden="false" customHeight="true" outlineLevel="0" collapsed="false"/>
    <row r="36393" customFormat="false" ht="15" hidden="false" customHeight="true" outlineLevel="0" collapsed="false"/>
    <row r="36394" customFormat="false" ht="15" hidden="false" customHeight="true" outlineLevel="0" collapsed="false"/>
    <row r="36395" customFormat="false" ht="15" hidden="false" customHeight="true" outlineLevel="0" collapsed="false"/>
    <row r="36396" customFormat="false" ht="15" hidden="false" customHeight="true" outlineLevel="0" collapsed="false"/>
    <row r="36397" customFormat="false" ht="15" hidden="false" customHeight="true" outlineLevel="0" collapsed="false"/>
    <row r="36398" customFormat="false" ht="15" hidden="false" customHeight="true" outlineLevel="0" collapsed="false"/>
    <row r="36399" customFormat="false" ht="15" hidden="false" customHeight="true" outlineLevel="0" collapsed="false"/>
    <row r="36400" customFormat="false" ht="15" hidden="false" customHeight="true" outlineLevel="0" collapsed="false"/>
    <row r="36401" customFormat="false" ht="15" hidden="false" customHeight="true" outlineLevel="0" collapsed="false"/>
    <row r="36402" customFormat="false" ht="15" hidden="false" customHeight="true" outlineLevel="0" collapsed="false"/>
    <row r="36403" customFormat="false" ht="15" hidden="false" customHeight="true" outlineLevel="0" collapsed="false"/>
    <row r="36404" customFormat="false" ht="15" hidden="false" customHeight="true" outlineLevel="0" collapsed="false"/>
    <row r="36405" customFormat="false" ht="15" hidden="false" customHeight="true" outlineLevel="0" collapsed="false"/>
    <row r="36406" customFormat="false" ht="15" hidden="false" customHeight="true" outlineLevel="0" collapsed="false"/>
    <row r="36407" customFormat="false" ht="15" hidden="false" customHeight="true" outlineLevel="0" collapsed="false"/>
    <row r="36408" customFormat="false" ht="15" hidden="false" customHeight="true" outlineLevel="0" collapsed="false"/>
    <row r="36409" customFormat="false" ht="15" hidden="false" customHeight="true" outlineLevel="0" collapsed="false"/>
    <row r="36410" customFormat="false" ht="15" hidden="false" customHeight="true" outlineLevel="0" collapsed="false"/>
    <row r="36411" customFormat="false" ht="15" hidden="false" customHeight="true" outlineLevel="0" collapsed="false"/>
    <row r="36412" customFormat="false" ht="15" hidden="false" customHeight="true" outlineLevel="0" collapsed="false"/>
    <row r="36413" customFormat="false" ht="15" hidden="false" customHeight="true" outlineLevel="0" collapsed="false"/>
    <row r="36414" customFormat="false" ht="15" hidden="false" customHeight="true" outlineLevel="0" collapsed="false"/>
    <row r="36415" customFormat="false" ht="15" hidden="false" customHeight="true" outlineLevel="0" collapsed="false"/>
    <row r="36416" customFormat="false" ht="15" hidden="false" customHeight="true" outlineLevel="0" collapsed="false"/>
    <row r="36417" customFormat="false" ht="15" hidden="false" customHeight="true" outlineLevel="0" collapsed="false"/>
    <row r="36418" customFormat="false" ht="15" hidden="false" customHeight="true" outlineLevel="0" collapsed="false"/>
    <row r="36419" customFormat="false" ht="15" hidden="false" customHeight="true" outlineLevel="0" collapsed="false"/>
    <row r="36420" customFormat="false" ht="15" hidden="false" customHeight="true" outlineLevel="0" collapsed="false"/>
    <row r="36421" customFormat="false" ht="15" hidden="false" customHeight="true" outlineLevel="0" collapsed="false"/>
    <row r="36422" customFormat="false" ht="15" hidden="false" customHeight="true" outlineLevel="0" collapsed="false"/>
    <row r="36423" customFormat="false" ht="15" hidden="false" customHeight="true" outlineLevel="0" collapsed="false"/>
    <row r="36424" customFormat="false" ht="15" hidden="false" customHeight="true" outlineLevel="0" collapsed="false"/>
    <row r="36425" customFormat="false" ht="15" hidden="false" customHeight="true" outlineLevel="0" collapsed="false"/>
    <row r="36426" customFormat="false" ht="15" hidden="false" customHeight="true" outlineLevel="0" collapsed="false"/>
    <row r="36427" customFormat="false" ht="15" hidden="false" customHeight="true" outlineLevel="0" collapsed="false"/>
    <row r="36428" customFormat="false" ht="15" hidden="false" customHeight="true" outlineLevel="0" collapsed="false"/>
    <row r="36429" customFormat="false" ht="15" hidden="false" customHeight="true" outlineLevel="0" collapsed="false"/>
    <row r="36430" customFormat="false" ht="15" hidden="false" customHeight="true" outlineLevel="0" collapsed="false"/>
    <row r="36431" customFormat="false" ht="15" hidden="false" customHeight="true" outlineLevel="0" collapsed="false"/>
    <row r="36432" customFormat="false" ht="15" hidden="false" customHeight="true" outlineLevel="0" collapsed="false"/>
    <row r="36433" customFormat="false" ht="15" hidden="false" customHeight="true" outlineLevel="0" collapsed="false"/>
    <row r="36434" customFormat="false" ht="15" hidden="false" customHeight="true" outlineLevel="0" collapsed="false"/>
    <row r="36435" customFormat="false" ht="15" hidden="false" customHeight="true" outlineLevel="0" collapsed="false"/>
    <row r="36436" customFormat="false" ht="15" hidden="false" customHeight="true" outlineLevel="0" collapsed="false"/>
    <row r="36437" customFormat="false" ht="15" hidden="false" customHeight="true" outlineLevel="0" collapsed="false"/>
    <row r="36438" customFormat="false" ht="15" hidden="false" customHeight="true" outlineLevel="0" collapsed="false"/>
    <row r="36439" customFormat="false" ht="15" hidden="false" customHeight="true" outlineLevel="0" collapsed="false"/>
    <row r="36440" customFormat="false" ht="15" hidden="false" customHeight="true" outlineLevel="0" collapsed="false"/>
    <row r="36441" customFormat="false" ht="15" hidden="false" customHeight="true" outlineLevel="0" collapsed="false"/>
    <row r="36442" customFormat="false" ht="15" hidden="false" customHeight="true" outlineLevel="0" collapsed="false"/>
    <row r="36443" customFormat="false" ht="15" hidden="false" customHeight="true" outlineLevel="0" collapsed="false"/>
    <row r="36444" customFormat="false" ht="15" hidden="false" customHeight="true" outlineLevel="0" collapsed="false"/>
    <row r="36445" customFormat="false" ht="15" hidden="false" customHeight="true" outlineLevel="0" collapsed="false"/>
    <row r="36446" customFormat="false" ht="15" hidden="false" customHeight="true" outlineLevel="0" collapsed="false"/>
    <row r="36447" customFormat="false" ht="15" hidden="false" customHeight="true" outlineLevel="0" collapsed="false"/>
    <row r="36448" customFormat="false" ht="15" hidden="false" customHeight="true" outlineLevel="0" collapsed="false"/>
    <row r="36449" customFormat="false" ht="15" hidden="false" customHeight="true" outlineLevel="0" collapsed="false"/>
    <row r="36450" customFormat="false" ht="15" hidden="false" customHeight="true" outlineLevel="0" collapsed="false"/>
    <row r="36451" customFormat="false" ht="15" hidden="false" customHeight="true" outlineLevel="0" collapsed="false"/>
    <row r="36452" customFormat="false" ht="15" hidden="false" customHeight="true" outlineLevel="0" collapsed="false"/>
    <row r="36453" customFormat="false" ht="15" hidden="false" customHeight="true" outlineLevel="0" collapsed="false"/>
    <row r="36454" customFormat="false" ht="15" hidden="false" customHeight="true" outlineLevel="0" collapsed="false"/>
    <row r="36455" customFormat="false" ht="15" hidden="false" customHeight="true" outlineLevel="0" collapsed="false"/>
    <row r="36456" customFormat="false" ht="15" hidden="false" customHeight="true" outlineLevel="0" collapsed="false"/>
    <row r="36457" customFormat="false" ht="15" hidden="false" customHeight="true" outlineLevel="0" collapsed="false"/>
    <row r="36458" customFormat="false" ht="15" hidden="false" customHeight="true" outlineLevel="0" collapsed="false"/>
    <row r="36459" customFormat="false" ht="15" hidden="false" customHeight="true" outlineLevel="0" collapsed="false"/>
    <row r="36460" customFormat="false" ht="15" hidden="false" customHeight="true" outlineLevel="0" collapsed="false"/>
    <row r="36461" customFormat="false" ht="15" hidden="false" customHeight="true" outlineLevel="0" collapsed="false"/>
    <row r="36462" customFormat="false" ht="15" hidden="false" customHeight="true" outlineLevel="0" collapsed="false"/>
    <row r="36463" customFormat="false" ht="15" hidden="false" customHeight="true" outlineLevel="0" collapsed="false"/>
    <row r="36464" customFormat="false" ht="15" hidden="false" customHeight="true" outlineLevel="0" collapsed="false"/>
    <row r="36465" customFormat="false" ht="15" hidden="false" customHeight="true" outlineLevel="0" collapsed="false"/>
    <row r="36466" customFormat="false" ht="15" hidden="false" customHeight="true" outlineLevel="0" collapsed="false"/>
    <row r="36467" customFormat="false" ht="15" hidden="false" customHeight="true" outlineLevel="0" collapsed="false"/>
    <row r="36468" customFormat="false" ht="15" hidden="false" customHeight="true" outlineLevel="0" collapsed="false"/>
    <row r="36469" customFormat="false" ht="15" hidden="false" customHeight="true" outlineLevel="0" collapsed="false"/>
    <row r="36470" customFormat="false" ht="15" hidden="false" customHeight="true" outlineLevel="0" collapsed="false"/>
    <row r="36471" customFormat="false" ht="15" hidden="false" customHeight="true" outlineLevel="0" collapsed="false"/>
    <row r="36472" customFormat="false" ht="15" hidden="false" customHeight="true" outlineLevel="0" collapsed="false"/>
    <row r="36473" customFormat="false" ht="15" hidden="false" customHeight="true" outlineLevel="0" collapsed="false"/>
    <row r="36474" customFormat="false" ht="15" hidden="false" customHeight="true" outlineLevel="0" collapsed="false"/>
    <row r="36475" customFormat="false" ht="15" hidden="false" customHeight="true" outlineLevel="0" collapsed="false"/>
    <row r="36476" customFormat="false" ht="15" hidden="false" customHeight="true" outlineLevel="0" collapsed="false"/>
    <row r="36477" customFormat="false" ht="15" hidden="false" customHeight="true" outlineLevel="0" collapsed="false"/>
    <row r="36478" customFormat="false" ht="15" hidden="false" customHeight="true" outlineLevel="0" collapsed="false"/>
    <row r="36479" customFormat="false" ht="15" hidden="false" customHeight="true" outlineLevel="0" collapsed="false"/>
    <row r="36480" customFormat="false" ht="15" hidden="false" customHeight="true" outlineLevel="0" collapsed="false"/>
    <row r="36481" customFormat="false" ht="15" hidden="false" customHeight="true" outlineLevel="0" collapsed="false"/>
    <row r="36482" customFormat="false" ht="15" hidden="false" customHeight="true" outlineLevel="0" collapsed="false"/>
    <row r="36483" customFormat="false" ht="15" hidden="false" customHeight="true" outlineLevel="0" collapsed="false"/>
    <row r="36484" customFormat="false" ht="15" hidden="false" customHeight="true" outlineLevel="0" collapsed="false"/>
    <row r="36485" customFormat="false" ht="15" hidden="false" customHeight="true" outlineLevel="0" collapsed="false"/>
    <row r="36486" customFormat="false" ht="15" hidden="false" customHeight="true" outlineLevel="0" collapsed="false"/>
    <row r="36487" customFormat="false" ht="15" hidden="false" customHeight="true" outlineLevel="0" collapsed="false"/>
    <row r="36488" customFormat="false" ht="15" hidden="false" customHeight="true" outlineLevel="0" collapsed="false"/>
    <row r="36489" customFormat="false" ht="15" hidden="false" customHeight="true" outlineLevel="0" collapsed="false"/>
    <row r="36490" customFormat="false" ht="15" hidden="false" customHeight="true" outlineLevel="0" collapsed="false"/>
    <row r="36491" customFormat="false" ht="15" hidden="false" customHeight="true" outlineLevel="0" collapsed="false"/>
    <row r="36492" customFormat="false" ht="15" hidden="false" customHeight="true" outlineLevel="0" collapsed="false"/>
    <row r="36493" customFormat="false" ht="15" hidden="false" customHeight="true" outlineLevel="0" collapsed="false"/>
    <row r="36494" customFormat="false" ht="15" hidden="false" customHeight="true" outlineLevel="0" collapsed="false"/>
    <row r="36495" customFormat="false" ht="15" hidden="false" customHeight="true" outlineLevel="0" collapsed="false"/>
    <row r="36496" customFormat="false" ht="15" hidden="false" customHeight="true" outlineLevel="0" collapsed="false"/>
    <row r="36497" customFormat="false" ht="15" hidden="false" customHeight="true" outlineLevel="0" collapsed="false"/>
    <row r="36498" customFormat="false" ht="15" hidden="false" customHeight="true" outlineLevel="0" collapsed="false"/>
    <row r="36499" customFormat="false" ht="15" hidden="false" customHeight="true" outlineLevel="0" collapsed="false"/>
    <row r="36500" customFormat="false" ht="15" hidden="false" customHeight="true" outlineLevel="0" collapsed="false"/>
    <row r="36501" customFormat="false" ht="15" hidden="false" customHeight="true" outlineLevel="0" collapsed="false"/>
    <row r="36502" customFormat="false" ht="15" hidden="false" customHeight="true" outlineLevel="0" collapsed="false"/>
    <row r="36503" customFormat="false" ht="15" hidden="false" customHeight="true" outlineLevel="0" collapsed="false"/>
    <row r="36504" customFormat="false" ht="15" hidden="false" customHeight="true" outlineLevel="0" collapsed="false"/>
    <row r="36505" customFormat="false" ht="15" hidden="false" customHeight="true" outlineLevel="0" collapsed="false"/>
    <row r="36506" customFormat="false" ht="15" hidden="false" customHeight="true" outlineLevel="0" collapsed="false"/>
    <row r="36507" customFormat="false" ht="15" hidden="false" customHeight="true" outlineLevel="0" collapsed="false"/>
    <row r="36508" customFormat="false" ht="15" hidden="false" customHeight="true" outlineLevel="0" collapsed="false"/>
    <row r="36509" customFormat="false" ht="15" hidden="false" customHeight="true" outlineLevel="0" collapsed="false"/>
    <row r="36510" customFormat="false" ht="15" hidden="false" customHeight="true" outlineLevel="0" collapsed="false"/>
    <row r="36511" customFormat="false" ht="15" hidden="false" customHeight="true" outlineLevel="0" collapsed="false"/>
    <row r="36512" customFormat="false" ht="15" hidden="false" customHeight="true" outlineLevel="0" collapsed="false"/>
    <row r="36513" customFormat="false" ht="15" hidden="false" customHeight="true" outlineLevel="0" collapsed="false"/>
    <row r="36514" customFormat="false" ht="15" hidden="false" customHeight="true" outlineLevel="0" collapsed="false"/>
    <row r="36515" customFormat="false" ht="15" hidden="false" customHeight="true" outlineLevel="0" collapsed="false"/>
    <row r="36516" customFormat="false" ht="15" hidden="false" customHeight="true" outlineLevel="0" collapsed="false"/>
    <row r="36517" customFormat="false" ht="15" hidden="false" customHeight="true" outlineLevel="0" collapsed="false"/>
    <row r="36518" customFormat="false" ht="15" hidden="false" customHeight="true" outlineLevel="0" collapsed="false"/>
    <row r="36519" customFormat="false" ht="15" hidden="false" customHeight="true" outlineLevel="0" collapsed="false"/>
    <row r="36520" customFormat="false" ht="15" hidden="false" customHeight="true" outlineLevel="0" collapsed="false"/>
    <row r="36521" customFormat="false" ht="15" hidden="false" customHeight="true" outlineLevel="0" collapsed="false"/>
    <row r="36522" customFormat="false" ht="15" hidden="false" customHeight="true" outlineLevel="0" collapsed="false"/>
    <row r="36523" customFormat="false" ht="15" hidden="false" customHeight="true" outlineLevel="0" collapsed="false"/>
    <row r="36524" customFormat="false" ht="15" hidden="false" customHeight="true" outlineLevel="0" collapsed="false"/>
    <row r="36525" customFormat="false" ht="15" hidden="false" customHeight="true" outlineLevel="0" collapsed="false"/>
    <row r="36526" customFormat="false" ht="15" hidden="false" customHeight="true" outlineLevel="0" collapsed="false"/>
    <row r="36527" customFormat="false" ht="15" hidden="false" customHeight="true" outlineLevel="0" collapsed="false"/>
    <row r="36528" customFormat="false" ht="15" hidden="false" customHeight="true" outlineLevel="0" collapsed="false"/>
    <row r="36529" customFormat="false" ht="15" hidden="false" customHeight="true" outlineLevel="0" collapsed="false"/>
    <row r="36530" customFormat="false" ht="15" hidden="false" customHeight="true" outlineLevel="0" collapsed="false"/>
    <row r="36531" customFormat="false" ht="15" hidden="false" customHeight="true" outlineLevel="0" collapsed="false"/>
    <row r="36532" customFormat="false" ht="15" hidden="false" customHeight="true" outlineLevel="0" collapsed="false"/>
    <row r="36533" customFormat="false" ht="15" hidden="false" customHeight="true" outlineLevel="0" collapsed="false"/>
    <row r="36534" customFormat="false" ht="15" hidden="false" customHeight="true" outlineLevel="0" collapsed="false"/>
    <row r="36535" customFormat="false" ht="15" hidden="false" customHeight="true" outlineLevel="0" collapsed="false"/>
    <row r="36536" customFormat="false" ht="15" hidden="false" customHeight="true" outlineLevel="0" collapsed="false"/>
    <row r="36537" customFormat="false" ht="15" hidden="false" customHeight="true" outlineLevel="0" collapsed="false"/>
    <row r="36538" customFormat="false" ht="15" hidden="false" customHeight="true" outlineLevel="0" collapsed="false"/>
    <row r="36539" customFormat="false" ht="15" hidden="false" customHeight="true" outlineLevel="0" collapsed="false"/>
    <row r="36540" customFormat="false" ht="15" hidden="false" customHeight="true" outlineLevel="0" collapsed="false"/>
    <row r="36541" customFormat="false" ht="15" hidden="false" customHeight="true" outlineLevel="0" collapsed="false"/>
    <row r="36542" customFormat="false" ht="15" hidden="false" customHeight="true" outlineLevel="0" collapsed="false"/>
    <row r="36543" customFormat="false" ht="15" hidden="false" customHeight="true" outlineLevel="0" collapsed="false"/>
    <row r="36544" customFormat="false" ht="15" hidden="false" customHeight="true" outlineLevel="0" collapsed="false"/>
    <row r="36545" customFormat="false" ht="15" hidden="false" customHeight="true" outlineLevel="0" collapsed="false"/>
    <row r="36546" customFormat="false" ht="15" hidden="false" customHeight="true" outlineLevel="0" collapsed="false"/>
    <row r="36547" customFormat="false" ht="15" hidden="false" customHeight="true" outlineLevel="0" collapsed="false"/>
    <row r="36548" customFormat="false" ht="15" hidden="false" customHeight="true" outlineLevel="0" collapsed="false"/>
    <row r="36549" customFormat="false" ht="15" hidden="false" customHeight="true" outlineLevel="0" collapsed="false"/>
    <row r="36550" customFormat="false" ht="15" hidden="false" customHeight="true" outlineLevel="0" collapsed="false"/>
    <row r="36551" customFormat="false" ht="15" hidden="false" customHeight="true" outlineLevel="0" collapsed="false"/>
    <row r="36552" customFormat="false" ht="15" hidden="false" customHeight="true" outlineLevel="0" collapsed="false"/>
    <row r="36553" customFormat="false" ht="15" hidden="false" customHeight="true" outlineLevel="0" collapsed="false"/>
    <row r="36554" customFormat="false" ht="15" hidden="false" customHeight="true" outlineLevel="0" collapsed="false"/>
    <row r="36555" customFormat="false" ht="15" hidden="false" customHeight="true" outlineLevel="0" collapsed="false"/>
    <row r="36556" customFormat="false" ht="15" hidden="false" customHeight="true" outlineLevel="0" collapsed="false"/>
    <row r="36557" customFormat="false" ht="15" hidden="false" customHeight="true" outlineLevel="0" collapsed="false"/>
    <row r="36558" customFormat="false" ht="15" hidden="false" customHeight="true" outlineLevel="0" collapsed="false"/>
    <row r="36559" customFormat="false" ht="15" hidden="false" customHeight="true" outlineLevel="0" collapsed="false"/>
    <row r="36560" customFormat="false" ht="15" hidden="false" customHeight="true" outlineLevel="0" collapsed="false"/>
    <row r="36561" customFormat="false" ht="15" hidden="false" customHeight="true" outlineLevel="0" collapsed="false"/>
    <row r="36562" customFormat="false" ht="15" hidden="false" customHeight="true" outlineLevel="0" collapsed="false"/>
    <row r="36563" customFormat="false" ht="15" hidden="false" customHeight="true" outlineLevel="0" collapsed="false"/>
    <row r="36564" customFormat="false" ht="15" hidden="false" customHeight="true" outlineLevel="0" collapsed="false"/>
    <row r="36565" customFormat="false" ht="15" hidden="false" customHeight="true" outlineLevel="0" collapsed="false"/>
    <row r="36566" customFormat="false" ht="15" hidden="false" customHeight="true" outlineLevel="0" collapsed="false"/>
    <row r="36567" customFormat="false" ht="15" hidden="false" customHeight="true" outlineLevel="0" collapsed="false"/>
    <row r="36568" customFormat="false" ht="15" hidden="false" customHeight="true" outlineLevel="0" collapsed="false"/>
    <row r="36569" customFormat="false" ht="15" hidden="false" customHeight="true" outlineLevel="0" collapsed="false"/>
    <row r="36570" customFormat="false" ht="15" hidden="false" customHeight="true" outlineLevel="0" collapsed="false"/>
    <row r="36571" customFormat="false" ht="15" hidden="false" customHeight="true" outlineLevel="0" collapsed="false"/>
    <row r="36572" customFormat="false" ht="15" hidden="false" customHeight="true" outlineLevel="0" collapsed="false"/>
    <row r="36573" customFormat="false" ht="15" hidden="false" customHeight="true" outlineLevel="0" collapsed="false"/>
    <row r="36574" customFormat="false" ht="15" hidden="false" customHeight="true" outlineLevel="0" collapsed="false"/>
    <row r="36575" customFormat="false" ht="15" hidden="false" customHeight="true" outlineLevel="0" collapsed="false"/>
    <row r="36576" customFormat="false" ht="15" hidden="false" customHeight="true" outlineLevel="0" collapsed="false"/>
    <row r="36577" customFormat="false" ht="15" hidden="false" customHeight="true" outlineLevel="0" collapsed="false"/>
    <row r="36578" customFormat="false" ht="15" hidden="false" customHeight="true" outlineLevel="0" collapsed="false"/>
    <row r="36579" customFormat="false" ht="15" hidden="false" customHeight="true" outlineLevel="0" collapsed="false"/>
    <row r="36580" customFormat="false" ht="15" hidden="false" customHeight="true" outlineLevel="0" collapsed="false"/>
    <row r="36581" customFormat="false" ht="15" hidden="false" customHeight="true" outlineLevel="0" collapsed="false"/>
    <row r="36582" customFormat="false" ht="15" hidden="false" customHeight="true" outlineLevel="0" collapsed="false"/>
    <row r="36583" customFormat="false" ht="15" hidden="false" customHeight="true" outlineLevel="0" collapsed="false"/>
    <row r="36584" customFormat="false" ht="15" hidden="false" customHeight="true" outlineLevel="0" collapsed="false"/>
    <row r="36585" customFormat="false" ht="15" hidden="false" customHeight="true" outlineLevel="0" collapsed="false"/>
    <row r="36586" customFormat="false" ht="15" hidden="false" customHeight="true" outlineLevel="0" collapsed="false"/>
    <row r="36587" customFormat="false" ht="15" hidden="false" customHeight="true" outlineLevel="0" collapsed="false"/>
    <row r="36588" customFormat="false" ht="15" hidden="false" customHeight="true" outlineLevel="0" collapsed="false"/>
    <row r="36589" customFormat="false" ht="15" hidden="false" customHeight="true" outlineLevel="0" collapsed="false"/>
    <row r="36590" customFormat="false" ht="15" hidden="false" customHeight="true" outlineLevel="0" collapsed="false"/>
    <row r="36591" customFormat="false" ht="15" hidden="false" customHeight="true" outlineLevel="0" collapsed="false"/>
    <row r="36592" customFormat="false" ht="15" hidden="false" customHeight="true" outlineLevel="0" collapsed="false"/>
    <row r="36593" customFormat="false" ht="15" hidden="false" customHeight="true" outlineLevel="0" collapsed="false"/>
    <row r="36594" customFormat="false" ht="15" hidden="false" customHeight="true" outlineLevel="0" collapsed="false"/>
    <row r="36595" customFormat="false" ht="15" hidden="false" customHeight="true" outlineLevel="0" collapsed="false"/>
    <row r="36596" customFormat="false" ht="15" hidden="false" customHeight="true" outlineLevel="0" collapsed="false"/>
    <row r="36597" customFormat="false" ht="15" hidden="false" customHeight="true" outlineLevel="0" collapsed="false"/>
    <row r="36598" customFormat="false" ht="15" hidden="false" customHeight="true" outlineLevel="0" collapsed="false"/>
    <row r="36599" customFormat="false" ht="15" hidden="false" customHeight="true" outlineLevel="0" collapsed="false"/>
    <row r="36600" customFormat="false" ht="15" hidden="false" customHeight="true" outlineLevel="0" collapsed="false"/>
    <row r="36601" customFormat="false" ht="15" hidden="false" customHeight="true" outlineLevel="0" collapsed="false"/>
    <row r="36602" customFormat="false" ht="15" hidden="false" customHeight="true" outlineLevel="0" collapsed="false"/>
    <row r="36603" customFormat="false" ht="15" hidden="false" customHeight="true" outlineLevel="0" collapsed="false"/>
    <row r="36604" customFormat="false" ht="15" hidden="false" customHeight="true" outlineLevel="0" collapsed="false"/>
    <row r="36605" customFormat="false" ht="15" hidden="false" customHeight="true" outlineLevel="0" collapsed="false"/>
    <row r="36606" customFormat="false" ht="15" hidden="false" customHeight="true" outlineLevel="0" collapsed="false"/>
    <row r="36607" customFormat="false" ht="15" hidden="false" customHeight="true" outlineLevel="0" collapsed="false"/>
    <row r="36608" customFormat="false" ht="15" hidden="false" customHeight="true" outlineLevel="0" collapsed="false"/>
    <row r="36609" customFormat="false" ht="15" hidden="false" customHeight="true" outlineLevel="0" collapsed="false"/>
    <row r="36610" customFormat="false" ht="15" hidden="false" customHeight="true" outlineLevel="0" collapsed="false"/>
    <row r="36611" customFormat="false" ht="15" hidden="false" customHeight="true" outlineLevel="0" collapsed="false"/>
    <row r="36612" customFormat="false" ht="15" hidden="false" customHeight="true" outlineLevel="0" collapsed="false"/>
    <row r="36613" customFormat="false" ht="15" hidden="false" customHeight="true" outlineLevel="0" collapsed="false"/>
    <row r="36614" customFormat="false" ht="15" hidden="false" customHeight="true" outlineLevel="0" collapsed="false"/>
    <row r="36615" customFormat="false" ht="15" hidden="false" customHeight="true" outlineLevel="0" collapsed="false"/>
    <row r="36616" customFormat="false" ht="15" hidden="false" customHeight="true" outlineLevel="0" collapsed="false"/>
    <row r="36617" customFormat="false" ht="15" hidden="false" customHeight="true" outlineLevel="0" collapsed="false"/>
    <row r="36618" customFormat="false" ht="15" hidden="false" customHeight="true" outlineLevel="0" collapsed="false"/>
    <row r="36619" customFormat="false" ht="15" hidden="false" customHeight="true" outlineLevel="0" collapsed="false"/>
    <row r="36620" customFormat="false" ht="15" hidden="false" customHeight="true" outlineLevel="0" collapsed="false"/>
    <row r="36621" customFormat="false" ht="15" hidden="false" customHeight="true" outlineLevel="0" collapsed="false"/>
    <row r="36622" customFormat="false" ht="15" hidden="false" customHeight="true" outlineLevel="0" collapsed="false"/>
    <row r="36623" customFormat="false" ht="15" hidden="false" customHeight="true" outlineLevel="0" collapsed="false"/>
    <row r="36624" customFormat="false" ht="15" hidden="false" customHeight="true" outlineLevel="0" collapsed="false"/>
    <row r="36625" customFormat="false" ht="15" hidden="false" customHeight="true" outlineLevel="0" collapsed="false"/>
    <row r="36626" customFormat="false" ht="15" hidden="false" customHeight="true" outlineLevel="0" collapsed="false"/>
    <row r="36627" customFormat="false" ht="15" hidden="false" customHeight="true" outlineLevel="0" collapsed="false"/>
    <row r="36628" customFormat="false" ht="15" hidden="false" customHeight="true" outlineLevel="0" collapsed="false"/>
    <row r="36629" customFormat="false" ht="15" hidden="false" customHeight="true" outlineLevel="0" collapsed="false"/>
    <row r="36630" customFormat="false" ht="15" hidden="false" customHeight="true" outlineLevel="0" collapsed="false"/>
    <row r="36631" customFormat="false" ht="15" hidden="false" customHeight="true" outlineLevel="0" collapsed="false"/>
    <row r="36632" customFormat="false" ht="15" hidden="false" customHeight="true" outlineLevel="0" collapsed="false"/>
    <row r="36633" customFormat="false" ht="15" hidden="false" customHeight="true" outlineLevel="0" collapsed="false"/>
    <row r="36634" customFormat="false" ht="15" hidden="false" customHeight="true" outlineLevel="0" collapsed="false"/>
    <row r="36635" customFormat="false" ht="15" hidden="false" customHeight="true" outlineLevel="0" collapsed="false"/>
    <row r="36636" customFormat="false" ht="15" hidden="false" customHeight="true" outlineLevel="0" collapsed="false"/>
    <row r="36637" customFormat="false" ht="15" hidden="false" customHeight="true" outlineLevel="0" collapsed="false"/>
    <row r="36638" customFormat="false" ht="15" hidden="false" customHeight="true" outlineLevel="0" collapsed="false"/>
    <row r="36639" customFormat="false" ht="15" hidden="false" customHeight="true" outlineLevel="0" collapsed="false"/>
    <row r="36640" customFormat="false" ht="15" hidden="false" customHeight="true" outlineLevel="0" collapsed="false"/>
    <row r="36641" customFormat="false" ht="15" hidden="false" customHeight="true" outlineLevel="0" collapsed="false"/>
    <row r="36642" customFormat="false" ht="15" hidden="false" customHeight="true" outlineLevel="0" collapsed="false"/>
    <row r="36643" customFormat="false" ht="15" hidden="false" customHeight="true" outlineLevel="0" collapsed="false"/>
    <row r="36644" customFormat="false" ht="15" hidden="false" customHeight="true" outlineLevel="0" collapsed="false"/>
    <row r="36645" customFormat="false" ht="15" hidden="false" customHeight="true" outlineLevel="0" collapsed="false"/>
    <row r="36646" customFormat="false" ht="15" hidden="false" customHeight="true" outlineLevel="0" collapsed="false"/>
    <row r="36647" customFormat="false" ht="15" hidden="false" customHeight="true" outlineLevel="0" collapsed="false"/>
    <row r="36648" customFormat="false" ht="15" hidden="false" customHeight="true" outlineLevel="0" collapsed="false"/>
    <row r="36649" customFormat="false" ht="15" hidden="false" customHeight="true" outlineLevel="0" collapsed="false"/>
    <row r="36650" customFormat="false" ht="15" hidden="false" customHeight="true" outlineLevel="0" collapsed="false"/>
    <row r="36651" customFormat="false" ht="15" hidden="false" customHeight="true" outlineLevel="0" collapsed="false"/>
    <row r="36652" customFormat="false" ht="15" hidden="false" customHeight="true" outlineLevel="0" collapsed="false"/>
    <row r="36653" customFormat="false" ht="15" hidden="false" customHeight="true" outlineLevel="0" collapsed="false"/>
    <row r="36654" customFormat="false" ht="15" hidden="false" customHeight="true" outlineLevel="0" collapsed="false"/>
    <row r="36655" customFormat="false" ht="15" hidden="false" customHeight="true" outlineLevel="0" collapsed="false"/>
    <row r="36656" customFormat="false" ht="15" hidden="false" customHeight="true" outlineLevel="0" collapsed="false"/>
    <row r="36657" customFormat="false" ht="15" hidden="false" customHeight="true" outlineLevel="0" collapsed="false"/>
    <row r="36658" customFormat="false" ht="15" hidden="false" customHeight="true" outlineLevel="0" collapsed="false"/>
    <row r="36659" customFormat="false" ht="15" hidden="false" customHeight="true" outlineLevel="0" collapsed="false"/>
    <row r="36660" customFormat="false" ht="15" hidden="false" customHeight="true" outlineLevel="0" collapsed="false"/>
    <row r="36661" customFormat="false" ht="15" hidden="false" customHeight="true" outlineLevel="0" collapsed="false"/>
    <row r="36662" customFormat="false" ht="15" hidden="false" customHeight="true" outlineLevel="0" collapsed="false"/>
    <row r="36663" customFormat="false" ht="15" hidden="false" customHeight="true" outlineLevel="0" collapsed="false"/>
    <row r="36664" customFormat="false" ht="15" hidden="false" customHeight="true" outlineLevel="0" collapsed="false"/>
    <row r="36665" customFormat="false" ht="15" hidden="false" customHeight="true" outlineLevel="0" collapsed="false"/>
    <row r="36666" customFormat="false" ht="15" hidden="false" customHeight="true" outlineLevel="0" collapsed="false"/>
    <row r="36667" customFormat="false" ht="15" hidden="false" customHeight="true" outlineLevel="0" collapsed="false"/>
    <row r="36668" customFormat="false" ht="15" hidden="false" customHeight="true" outlineLevel="0" collapsed="false"/>
    <row r="36669" customFormat="false" ht="15" hidden="false" customHeight="true" outlineLevel="0" collapsed="false"/>
    <row r="36670" customFormat="false" ht="15" hidden="false" customHeight="true" outlineLevel="0" collapsed="false"/>
    <row r="36671" customFormat="false" ht="15" hidden="false" customHeight="true" outlineLevel="0" collapsed="false"/>
    <row r="36672" customFormat="false" ht="15" hidden="false" customHeight="true" outlineLevel="0" collapsed="false"/>
    <row r="36673" customFormat="false" ht="15" hidden="false" customHeight="true" outlineLevel="0" collapsed="false"/>
    <row r="36674" customFormat="false" ht="15" hidden="false" customHeight="true" outlineLevel="0" collapsed="false"/>
    <row r="36675" customFormat="false" ht="15" hidden="false" customHeight="true" outlineLevel="0" collapsed="false"/>
    <row r="36676" customFormat="false" ht="15" hidden="false" customHeight="true" outlineLevel="0" collapsed="false"/>
    <row r="36677" customFormat="false" ht="15" hidden="false" customHeight="true" outlineLevel="0" collapsed="false"/>
    <row r="36678" customFormat="false" ht="15" hidden="false" customHeight="true" outlineLevel="0" collapsed="false"/>
    <row r="36679" customFormat="false" ht="15" hidden="false" customHeight="true" outlineLevel="0" collapsed="false"/>
    <row r="36680" customFormat="false" ht="15" hidden="false" customHeight="true" outlineLevel="0" collapsed="false"/>
    <row r="36681" customFormat="false" ht="15" hidden="false" customHeight="true" outlineLevel="0" collapsed="false"/>
    <row r="36682" customFormat="false" ht="15" hidden="false" customHeight="true" outlineLevel="0" collapsed="false"/>
    <row r="36683" customFormat="false" ht="15" hidden="false" customHeight="true" outlineLevel="0" collapsed="false"/>
    <row r="36684" customFormat="false" ht="15" hidden="false" customHeight="true" outlineLevel="0" collapsed="false"/>
    <row r="36685" customFormat="false" ht="15" hidden="false" customHeight="true" outlineLevel="0" collapsed="false"/>
    <row r="36686" customFormat="false" ht="15" hidden="false" customHeight="true" outlineLevel="0" collapsed="false"/>
    <row r="36687" customFormat="false" ht="15" hidden="false" customHeight="true" outlineLevel="0" collapsed="false"/>
    <row r="36688" customFormat="false" ht="15" hidden="false" customHeight="true" outlineLevel="0" collapsed="false"/>
    <row r="36689" customFormat="false" ht="15" hidden="false" customHeight="true" outlineLevel="0" collapsed="false"/>
    <row r="36690" customFormat="false" ht="15" hidden="false" customHeight="true" outlineLevel="0" collapsed="false"/>
    <row r="36691" customFormat="false" ht="15" hidden="false" customHeight="true" outlineLevel="0" collapsed="false"/>
    <row r="36692" customFormat="false" ht="15" hidden="false" customHeight="true" outlineLevel="0" collapsed="false"/>
    <row r="36693" customFormat="false" ht="15" hidden="false" customHeight="true" outlineLevel="0" collapsed="false"/>
    <row r="36694" customFormat="false" ht="15" hidden="false" customHeight="true" outlineLevel="0" collapsed="false"/>
    <row r="36695" customFormat="false" ht="15" hidden="false" customHeight="true" outlineLevel="0" collapsed="false"/>
    <row r="36696" customFormat="false" ht="15" hidden="false" customHeight="true" outlineLevel="0" collapsed="false"/>
    <row r="36697" customFormat="false" ht="15" hidden="false" customHeight="true" outlineLevel="0" collapsed="false"/>
    <row r="36698" customFormat="false" ht="15" hidden="false" customHeight="true" outlineLevel="0" collapsed="false"/>
    <row r="36699" customFormat="false" ht="15" hidden="false" customHeight="true" outlineLevel="0" collapsed="false"/>
    <row r="36700" customFormat="false" ht="15" hidden="false" customHeight="true" outlineLevel="0" collapsed="false"/>
    <row r="36701" customFormat="false" ht="15" hidden="false" customHeight="true" outlineLevel="0" collapsed="false"/>
    <row r="36702" customFormat="false" ht="15" hidden="false" customHeight="true" outlineLevel="0" collapsed="false"/>
    <row r="36703" customFormat="false" ht="15" hidden="false" customHeight="true" outlineLevel="0" collapsed="false"/>
    <row r="36704" customFormat="false" ht="15" hidden="false" customHeight="true" outlineLevel="0" collapsed="false"/>
    <row r="36705" customFormat="false" ht="15" hidden="false" customHeight="true" outlineLevel="0" collapsed="false"/>
    <row r="36706" customFormat="false" ht="15" hidden="false" customHeight="true" outlineLevel="0" collapsed="false"/>
    <row r="36707" customFormat="false" ht="15" hidden="false" customHeight="true" outlineLevel="0" collapsed="false"/>
    <row r="36708" customFormat="false" ht="15" hidden="false" customHeight="true" outlineLevel="0" collapsed="false"/>
    <row r="36709" customFormat="false" ht="15" hidden="false" customHeight="true" outlineLevel="0" collapsed="false"/>
    <row r="36710" customFormat="false" ht="15" hidden="false" customHeight="true" outlineLevel="0" collapsed="false"/>
    <row r="36711" customFormat="false" ht="15" hidden="false" customHeight="true" outlineLevel="0" collapsed="false"/>
    <row r="36712" customFormat="false" ht="15" hidden="false" customHeight="true" outlineLevel="0" collapsed="false"/>
    <row r="36713" customFormat="false" ht="15" hidden="false" customHeight="true" outlineLevel="0" collapsed="false"/>
    <row r="36714" customFormat="false" ht="15" hidden="false" customHeight="true" outlineLevel="0" collapsed="false"/>
    <row r="36715" customFormat="false" ht="15" hidden="false" customHeight="true" outlineLevel="0" collapsed="false"/>
    <row r="36716" customFormat="false" ht="15" hidden="false" customHeight="true" outlineLevel="0" collapsed="false"/>
    <row r="36717" customFormat="false" ht="15" hidden="false" customHeight="true" outlineLevel="0" collapsed="false"/>
    <row r="36718" customFormat="false" ht="15" hidden="false" customHeight="true" outlineLevel="0" collapsed="false"/>
    <row r="36719" customFormat="false" ht="15" hidden="false" customHeight="true" outlineLevel="0" collapsed="false"/>
    <row r="36720" customFormat="false" ht="15" hidden="false" customHeight="true" outlineLevel="0" collapsed="false"/>
    <row r="36721" customFormat="false" ht="15" hidden="false" customHeight="true" outlineLevel="0" collapsed="false"/>
    <row r="36722" customFormat="false" ht="15" hidden="false" customHeight="true" outlineLevel="0" collapsed="false"/>
    <row r="36723" customFormat="false" ht="15" hidden="false" customHeight="true" outlineLevel="0" collapsed="false"/>
    <row r="36724" customFormat="false" ht="15" hidden="false" customHeight="true" outlineLevel="0" collapsed="false"/>
    <row r="36725" customFormat="false" ht="15" hidden="false" customHeight="true" outlineLevel="0" collapsed="false"/>
    <row r="36726" customFormat="false" ht="15" hidden="false" customHeight="true" outlineLevel="0" collapsed="false"/>
    <row r="36727" customFormat="false" ht="15" hidden="false" customHeight="true" outlineLevel="0" collapsed="false"/>
    <row r="36728" customFormat="false" ht="15" hidden="false" customHeight="true" outlineLevel="0" collapsed="false"/>
    <row r="36729" customFormat="false" ht="15" hidden="false" customHeight="true" outlineLevel="0" collapsed="false"/>
    <row r="36730" customFormat="false" ht="15" hidden="false" customHeight="true" outlineLevel="0" collapsed="false"/>
    <row r="36731" customFormat="false" ht="15" hidden="false" customHeight="true" outlineLevel="0" collapsed="false"/>
    <row r="36732" customFormat="false" ht="15" hidden="false" customHeight="true" outlineLevel="0" collapsed="false"/>
    <row r="36733" customFormat="false" ht="15" hidden="false" customHeight="true" outlineLevel="0" collapsed="false"/>
    <row r="36734" customFormat="false" ht="15" hidden="false" customHeight="true" outlineLevel="0" collapsed="false"/>
    <row r="36735" customFormat="false" ht="15" hidden="false" customHeight="true" outlineLevel="0" collapsed="false"/>
    <row r="36736" customFormat="false" ht="15" hidden="false" customHeight="true" outlineLevel="0" collapsed="false"/>
    <row r="36737" customFormat="false" ht="15" hidden="false" customHeight="true" outlineLevel="0" collapsed="false"/>
    <row r="36738" customFormat="false" ht="15" hidden="false" customHeight="true" outlineLevel="0" collapsed="false"/>
    <row r="36739" customFormat="false" ht="15" hidden="false" customHeight="true" outlineLevel="0" collapsed="false"/>
    <row r="36740" customFormat="false" ht="15" hidden="false" customHeight="true" outlineLevel="0" collapsed="false"/>
    <row r="36741" customFormat="false" ht="15" hidden="false" customHeight="true" outlineLevel="0" collapsed="false"/>
    <row r="36742" customFormat="false" ht="15" hidden="false" customHeight="true" outlineLevel="0" collapsed="false"/>
    <row r="36743" customFormat="false" ht="15" hidden="false" customHeight="true" outlineLevel="0" collapsed="false"/>
    <row r="36744" customFormat="false" ht="15" hidden="false" customHeight="true" outlineLevel="0" collapsed="false"/>
    <row r="36745" customFormat="false" ht="15" hidden="false" customHeight="true" outlineLevel="0" collapsed="false"/>
    <row r="36746" customFormat="false" ht="15" hidden="false" customHeight="true" outlineLevel="0" collapsed="false"/>
    <row r="36747" customFormat="false" ht="15" hidden="false" customHeight="true" outlineLevel="0" collapsed="false"/>
    <row r="36748" customFormat="false" ht="15" hidden="false" customHeight="true" outlineLevel="0" collapsed="false"/>
    <row r="36749" customFormat="false" ht="15" hidden="false" customHeight="true" outlineLevel="0" collapsed="false"/>
    <row r="36750" customFormat="false" ht="15" hidden="false" customHeight="true" outlineLevel="0" collapsed="false"/>
    <row r="36751" customFormat="false" ht="15" hidden="false" customHeight="true" outlineLevel="0" collapsed="false"/>
    <row r="36752" customFormat="false" ht="15" hidden="false" customHeight="true" outlineLevel="0" collapsed="false"/>
    <row r="36753" customFormat="false" ht="15" hidden="false" customHeight="true" outlineLevel="0" collapsed="false"/>
    <row r="36754" customFormat="false" ht="15" hidden="false" customHeight="true" outlineLevel="0" collapsed="false"/>
    <row r="36755" customFormat="false" ht="15" hidden="false" customHeight="true" outlineLevel="0" collapsed="false"/>
    <row r="36756" customFormat="false" ht="15" hidden="false" customHeight="true" outlineLevel="0" collapsed="false"/>
    <row r="36757" customFormat="false" ht="15" hidden="false" customHeight="true" outlineLevel="0" collapsed="false"/>
    <row r="36758" customFormat="false" ht="15" hidden="false" customHeight="true" outlineLevel="0" collapsed="false"/>
    <row r="36759" customFormat="false" ht="15" hidden="false" customHeight="true" outlineLevel="0" collapsed="false"/>
    <row r="36760" customFormat="false" ht="15" hidden="false" customHeight="true" outlineLevel="0" collapsed="false"/>
    <row r="36761" customFormat="false" ht="15" hidden="false" customHeight="true" outlineLevel="0" collapsed="false"/>
    <row r="36762" customFormat="false" ht="15" hidden="false" customHeight="true" outlineLevel="0" collapsed="false"/>
    <row r="36763" customFormat="false" ht="15" hidden="false" customHeight="true" outlineLevel="0" collapsed="false"/>
    <row r="36764" customFormat="false" ht="15" hidden="false" customHeight="true" outlineLevel="0" collapsed="false"/>
    <row r="36765" customFormat="false" ht="15" hidden="false" customHeight="true" outlineLevel="0" collapsed="false"/>
    <row r="36766" customFormat="false" ht="15" hidden="false" customHeight="true" outlineLevel="0" collapsed="false"/>
    <row r="36767" customFormat="false" ht="15" hidden="false" customHeight="true" outlineLevel="0" collapsed="false"/>
    <row r="36768" customFormat="false" ht="15" hidden="false" customHeight="true" outlineLevel="0" collapsed="false"/>
    <row r="36769" customFormat="false" ht="15" hidden="false" customHeight="true" outlineLevel="0" collapsed="false"/>
    <row r="36770" customFormat="false" ht="15" hidden="false" customHeight="true" outlineLevel="0" collapsed="false"/>
    <row r="36771" customFormat="false" ht="15" hidden="false" customHeight="true" outlineLevel="0" collapsed="false"/>
    <row r="36772" customFormat="false" ht="15" hidden="false" customHeight="true" outlineLevel="0" collapsed="false"/>
    <row r="36773" customFormat="false" ht="15" hidden="false" customHeight="true" outlineLevel="0" collapsed="false"/>
    <row r="36774" customFormat="false" ht="15" hidden="false" customHeight="true" outlineLevel="0" collapsed="false"/>
    <row r="36775" customFormat="false" ht="15" hidden="false" customHeight="true" outlineLevel="0" collapsed="false"/>
    <row r="36776" customFormat="false" ht="15" hidden="false" customHeight="true" outlineLevel="0" collapsed="false"/>
    <row r="36777" customFormat="false" ht="15" hidden="false" customHeight="true" outlineLevel="0" collapsed="false"/>
    <row r="36778" customFormat="false" ht="15" hidden="false" customHeight="true" outlineLevel="0" collapsed="false"/>
    <row r="36779" customFormat="false" ht="15" hidden="false" customHeight="true" outlineLevel="0" collapsed="false"/>
    <row r="36780" customFormat="false" ht="15" hidden="false" customHeight="true" outlineLevel="0" collapsed="false"/>
    <row r="36781" customFormat="false" ht="15" hidden="false" customHeight="true" outlineLevel="0" collapsed="false"/>
    <row r="36782" customFormat="false" ht="15" hidden="false" customHeight="true" outlineLevel="0" collapsed="false"/>
    <row r="36783" customFormat="false" ht="15" hidden="false" customHeight="true" outlineLevel="0" collapsed="false"/>
    <row r="36784" customFormat="false" ht="15" hidden="false" customHeight="true" outlineLevel="0" collapsed="false"/>
    <row r="36785" customFormat="false" ht="15" hidden="false" customHeight="true" outlineLevel="0" collapsed="false"/>
    <row r="36786" customFormat="false" ht="15" hidden="false" customHeight="true" outlineLevel="0" collapsed="false"/>
    <row r="36787" customFormat="false" ht="15" hidden="false" customHeight="true" outlineLevel="0" collapsed="false"/>
    <row r="36788" customFormat="false" ht="15" hidden="false" customHeight="true" outlineLevel="0" collapsed="false"/>
    <row r="36789" customFormat="false" ht="15" hidden="false" customHeight="true" outlineLevel="0" collapsed="false"/>
    <row r="36790" customFormat="false" ht="15" hidden="false" customHeight="true" outlineLevel="0" collapsed="false"/>
    <row r="36791" customFormat="false" ht="15" hidden="false" customHeight="true" outlineLevel="0" collapsed="false"/>
    <row r="36792" customFormat="false" ht="15" hidden="false" customHeight="true" outlineLevel="0" collapsed="false"/>
    <row r="36793" customFormat="false" ht="15" hidden="false" customHeight="true" outlineLevel="0" collapsed="false"/>
    <row r="36794" customFormat="false" ht="15" hidden="false" customHeight="true" outlineLevel="0" collapsed="false"/>
    <row r="36795" customFormat="false" ht="15" hidden="false" customHeight="true" outlineLevel="0" collapsed="false"/>
    <row r="36796" customFormat="false" ht="15" hidden="false" customHeight="true" outlineLevel="0" collapsed="false"/>
    <row r="36797" customFormat="false" ht="15" hidden="false" customHeight="true" outlineLevel="0" collapsed="false"/>
    <row r="36798" customFormat="false" ht="15" hidden="false" customHeight="true" outlineLevel="0" collapsed="false"/>
    <row r="36799" customFormat="false" ht="15" hidden="false" customHeight="true" outlineLevel="0" collapsed="false"/>
    <row r="36800" customFormat="false" ht="15" hidden="false" customHeight="true" outlineLevel="0" collapsed="false"/>
    <row r="36801" customFormat="false" ht="15" hidden="false" customHeight="true" outlineLevel="0" collapsed="false"/>
    <row r="36802" customFormat="false" ht="15" hidden="false" customHeight="true" outlineLevel="0" collapsed="false"/>
    <row r="36803" customFormat="false" ht="15" hidden="false" customHeight="true" outlineLevel="0" collapsed="false"/>
    <row r="36804" customFormat="false" ht="15" hidden="false" customHeight="true" outlineLevel="0" collapsed="false"/>
    <row r="36805" customFormat="false" ht="15" hidden="false" customHeight="true" outlineLevel="0" collapsed="false"/>
    <row r="36806" customFormat="false" ht="15" hidden="false" customHeight="true" outlineLevel="0" collapsed="false"/>
    <row r="36807" customFormat="false" ht="15" hidden="false" customHeight="true" outlineLevel="0" collapsed="false"/>
    <row r="36808" customFormat="false" ht="15" hidden="false" customHeight="true" outlineLevel="0" collapsed="false"/>
    <row r="36809" customFormat="false" ht="15" hidden="false" customHeight="true" outlineLevel="0" collapsed="false"/>
    <row r="36810" customFormat="false" ht="15" hidden="false" customHeight="true" outlineLevel="0" collapsed="false"/>
    <row r="36811" customFormat="false" ht="15" hidden="false" customHeight="true" outlineLevel="0" collapsed="false"/>
    <row r="36812" customFormat="false" ht="15" hidden="false" customHeight="true" outlineLevel="0" collapsed="false"/>
    <row r="36813" customFormat="false" ht="15" hidden="false" customHeight="true" outlineLevel="0" collapsed="false"/>
    <row r="36814" customFormat="false" ht="15" hidden="false" customHeight="true" outlineLevel="0" collapsed="false"/>
    <row r="36815" customFormat="false" ht="15" hidden="false" customHeight="true" outlineLevel="0" collapsed="false"/>
    <row r="36816" customFormat="false" ht="15" hidden="false" customHeight="true" outlineLevel="0" collapsed="false"/>
    <row r="36817" customFormat="false" ht="15" hidden="false" customHeight="true" outlineLevel="0" collapsed="false"/>
    <row r="36818" customFormat="false" ht="15" hidden="false" customHeight="true" outlineLevel="0" collapsed="false"/>
    <row r="36819" customFormat="false" ht="15" hidden="false" customHeight="true" outlineLevel="0" collapsed="false"/>
    <row r="36820" customFormat="false" ht="15" hidden="false" customHeight="true" outlineLevel="0" collapsed="false"/>
    <row r="36821" customFormat="false" ht="15" hidden="false" customHeight="true" outlineLevel="0" collapsed="false"/>
    <row r="36822" customFormat="false" ht="15" hidden="false" customHeight="true" outlineLevel="0" collapsed="false"/>
    <row r="36823" customFormat="false" ht="15" hidden="false" customHeight="true" outlineLevel="0" collapsed="false"/>
    <row r="36824" customFormat="false" ht="15" hidden="false" customHeight="true" outlineLevel="0" collapsed="false"/>
    <row r="36825" customFormat="false" ht="15" hidden="false" customHeight="true" outlineLevel="0" collapsed="false"/>
    <row r="36826" customFormat="false" ht="15" hidden="false" customHeight="true" outlineLevel="0" collapsed="false"/>
    <row r="36827" customFormat="false" ht="15" hidden="false" customHeight="true" outlineLevel="0" collapsed="false"/>
    <row r="36828" customFormat="false" ht="15" hidden="false" customHeight="true" outlineLevel="0" collapsed="false"/>
    <row r="36829" customFormat="false" ht="15" hidden="false" customHeight="true" outlineLevel="0" collapsed="false"/>
    <row r="36830" customFormat="false" ht="15" hidden="false" customHeight="true" outlineLevel="0" collapsed="false"/>
    <row r="36831" customFormat="false" ht="15" hidden="false" customHeight="true" outlineLevel="0" collapsed="false"/>
    <row r="36832" customFormat="false" ht="15" hidden="false" customHeight="true" outlineLevel="0" collapsed="false"/>
    <row r="36833" customFormat="false" ht="15" hidden="false" customHeight="true" outlineLevel="0" collapsed="false"/>
    <row r="36834" customFormat="false" ht="15" hidden="false" customHeight="true" outlineLevel="0" collapsed="false"/>
    <row r="36835" customFormat="false" ht="15" hidden="false" customHeight="true" outlineLevel="0" collapsed="false"/>
    <row r="36836" customFormat="false" ht="15" hidden="false" customHeight="true" outlineLevel="0" collapsed="false"/>
    <row r="36837" customFormat="false" ht="15" hidden="false" customHeight="true" outlineLevel="0" collapsed="false"/>
    <row r="36838" customFormat="false" ht="15" hidden="false" customHeight="true" outlineLevel="0" collapsed="false"/>
    <row r="36839" customFormat="false" ht="15" hidden="false" customHeight="true" outlineLevel="0" collapsed="false"/>
    <row r="36840" customFormat="false" ht="15" hidden="false" customHeight="true" outlineLevel="0" collapsed="false"/>
    <row r="36841" customFormat="false" ht="15" hidden="false" customHeight="true" outlineLevel="0" collapsed="false"/>
    <row r="36842" customFormat="false" ht="15" hidden="false" customHeight="true" outlineLevel="0" collapsed="false"/>
    <row r="36843" customFormat="false" ht="15" hidden="false" customHeight="true" outlineLevel="0" collapsed="false"/>
    <row r="36844" customFormat="false" ht="15" hidden="false" customHeight="true" outlineLevel="0" collapsed="false"/>
    <row r="36845" customFormat="false" ht="15" hidden="false" customHeight="true" outlineLevel="0" collapsed="false"/>
    <row r="36846" customFormat="false" ht="15" hidden="false" customHeight="true" outlineLevel="0" collapsed="false"/>
    <row r="36847" customFormat="false" ht="15" hidden="false" customHeight="true" outlineLevel="0" collapsed="false"/>
    <row r="36848" customFormat="false" ht="15" hidden="false" customHeight="true" outlineLevel="0" collapsed="false"/>
    <row r="36849" customFormat="false" ht="15" hidden="false" customHeight="true" outlineLevel="0" collapsed="false"/>
    <row r="36850" customFormat="false" ht="15" hidden="false" customHeight="true" outlineLevel="0" collapsed="false"/>
    <row r="36851" customFormat="false" ht="15" hidden="false" customHeight="true" outlineLevel="0" collapsed="false"/>
    <row r="36852" customFormat="false" ht="15" hidden="false" customHeight="true" outlineLevel="0" collapsed="false"/>
    <row r="36853" customFormat="false" ht="15" hidden="false" customHeight="true" outlineLevel="0" collapsed="false"/>
    <row r="36854" customFormat="false" ht="15" hidden="false" customHeight="true" outlineLevel="0" collapsed="false"/>
    <row r="36855" customFormat="false" ht="15" hidden="false" customHeight="true" outlineLevel="0" collapsed="false"/>
    <row r="36856" customFormat="false" ht="15" hidden="false" customHeight="true" outlineLevel="0" collapsed="false"/>
    <row r="36857" customFormat="false" ht="15" hidden="false" customHeight="true" outlineLevel="0" collapsed="false"/>
    <row r="36858" customFormat="false" ht="15" hidden="false" customHeight="true" outlineLevel="0" collapsed="false"/>
    <row r="36859" customFormat="false" ht="15" hidden="false" customHeight="true" outlineLevel="0" collapsed="false"/>
    <row r="36860" customFormat="false" ht="15" hidden="false" customHeight="true" outlineLevel="0" collapsed="false"/>
    <row r="36861" customFormat="false" ht="15" hidden="false" customHeight="true" outlineLevel="0" collapsed="false"/>
    <row r="36862" customFormat="false" ht="15" hidden="false" customHeight="true" outlineLevel="0" collapsed="false"/>
    <row r="36863" customFormat="false" ht="15" hidden="false" customHeight="true" outlineLevel="0" collapsed="false"/>
    <row r="36864" customFormat="false" ht="15" hidden="false" customHeight="true" outlineLevel="0" collapsed="false"/>
    <row r="36865" customFormat="false" ht="15" hidden="false" customHeight="true" outlineLevel="0" collapsed="false"/>
    <row r="36866" customFormat="false" ht="15" hidden="false" customHeight="true" outlineLevel="0" collapsed="false"/>
    <row r="36867" customFormat="false" ht="15" hidden="false" customHeight="true" outlineLevel="0" collapsed="false"/>
    <row r="36868" customFormat="false" ht="15" hidden="false" customHeight="true" outlineLevel="0" collapsed="false"/>
    <row r="36869" customFormat="false" ht="15" hidden="false" customHeight="true" outlineLevel="0" collapsed="false"/>
    <row r="36870" customFormat="false" ht="15" hidden="false" customHeight="true" outlineLevel="0" collapsed="false"/>
    <row r="36871" customFormat="false" ht="15" hidden="false" customHeight="true" outlineLevel="0" collapsed="false"/>
    <row r="36872" customFormat="false" ht="15" hidden="false" customHeight="true" outlineLevel="0" collapsed="false"/>
    <row r="36873" customFormat="false" ht="15" hidden="false" customHeight="true" outlineLevel="0" collapsed="false"/>
    <row r="36874" customFormat="false" ht="15" hidden="false" customHeight="true" outlineLevel="0" collapsed="false"/>
    <row r="36875" customFormat="false" ht="15" hidden="false" customHeight="true" outlineLevel="0" collapsed="false"/>
    <row r="36876" customFormat="false" ht="15" hidden="false" customHeight="true" outlineLevel="0" collapsed="false"/>
    <row r="36877" customFormat="false" ht="15" hidden="false" customHeight="true" outlineLevel="0" collapsed="false"/>
    <row r="36878" customFormat="false" ht="15" hidden="false" customHeight="true" outlineLevel="0" collapsed="false"/>
    <row r="36879" customFormat="false" ht="15" hidden="false" customHeight="true" outlineLevel="0" collapsed="false"/>
    <row r="36880" customFormat="false" ht="15" hidden="false" customHeight="true" outlineLevel="0" collapsed="false"/>
    <row r="36881" customFormat="false" ht="15" hidden="false" customHeight="true" outlineLevel="0" collapsed="false"/>
    <row r="36882" customFormat="false" ht="15" hidden="false" customHeight="true" outlineLevel="0" collapsed="false"/>
    <row r="36883" customFormat="false" ht="15" hidden="false" customHeight="true" outlineLevel="0" collapsed="false"/>
    <row r="36884" customFormat="false" ht="15" hidden="false" customHeight="true" outlineLevel="0" collapsed="false"/>
    <row r="36885" customFormat="false" ht="15" hidden="false" customHeight="true" outlineLevel="0" collapsed="false"/>
    <row r="36886" customFormat="false" ht="15" hidden="false" customHeight="true" outlineLevel="0" collapsed="false"/>
    <row r="36887" customFormat="false" ht="15" hidden="false" customHeight="true" outlineLevel="0" collapsed="false"/>
    <row r="36888" customFormat="false" ht="15" hidden="false" customHeight="true" outlineLevel="0" collapsed="false"/>
    <row r="36889" customFormat="false" ht="15" hidden="false" customHeight="true" outlineLevel="0" collapsed="false"/>
    <row r="36890" customFormat="false" ht="15" hidden="false" customHeight="true" outlineLevel="0" collapsed="false"/>
    <row r="36891" customFormat="false" ht="15" hidden="false" customHeight="true" outlineLevel="0" collapsed="false"/>
    <row r="36892" customFormat="false" ht="15" hidden="false" customHeight="true" outlineLevel="0" collapsed="false"/>
    <row r="36893" customFormat="false" ht="15" hidden="false" customHeight="true" outlineLevel="0" collapsed="false"/>
    <row r="36894" customFormat="false" ht="15" hidden="false" customHeight="true" outlineLevel="0" collapsed="false"/>
    <row r="36895" customFormat="false" ht="15" hidden="false" customHeight="true" outlineLevel="0" collapsed="false"/>
    <row r="36896" customFormat="false" ht="15" hidden="false" customHeight="true" outlineLevel="0" collapsed="false"/>
    <row r="36897" customFormat="false" ht="15" hidden="false" customHeight="true" outlineLevel="0" collapsed="false"/>
    <row r="36898" customFormat="false" ht="15" hidden="false" customHeight="true" outlineLevel="0" collapsed="false"/>
    <row r="36899" customFormat="false" ht="15" hidden="false" customHeight="true" outlineLevel="0" collapsed="false"/>
    <row r="36900" customFormat="false" ht="15" hidden="false" customHeight="true" outlineLevel="0" collapsed="false"/>
    <row r="36901" customFormat="false" ht="15" hidden="false" customHeight="true" outlineLevel="0" collapsed="false"/>
    <row r="36902" customFormat="false" ht="15" hidden="false" customHeight="true" outlineLevel="0" collapsed="false"/>
    <row r="36903" customFormat="false" ht="15" hidden="false" customHeight="true" outlineLevel="0" collapsed="false"/>
    <row r="36904" customFormat="false" ht="15" hidden="false" customHeight="true" outlineLevel="0" collapsed="false"/>
    <row r="36905" customFormat="false" ht="15" hidden="false" customHeight="true" outlineLevel="0" collapsed="false"/>
    <row r="36906" customFormat="false" ht="15" hidden="false" customHeight="true" outlineLevel="0" collapsed="false"/>
    <row r="36907" customFormat="false" ht="15" hidden="false" customHeight="true" outlineLevel="0" collapsed="false"/>
    <row r="36908" customFormat="false" ht="15" hidden="false" customHeight="true" outlineLevel="0" collapsed="false"/>
    <row r="36909" customFormat="false" ht="15" hidden="false" customHeight="true" outlineLevel="0" collapsed="false"/>
    <row r="36910" customFormat="false" ht="15" hidden="false" customHeight="true" outlineLevel="0" collapsed="false"/>
    <row r="36911" customFormat="false" ht="15" hidden="false" customHeight="true" outlineLevel="0" collapsed="false"/>
    <row r="36912" customFormat="false" ht="15" hidden="false" customHeight="true" outlineLevel="0" collapsed="false"/>
    <row r="36913" customFormat="false" ht="15" hidden="false" customHeight="true" outlineLevel="0" collapsed="false"/>
    <row r="36914" customFormat="false" ht="15" hidden="false" customHeight="true" outlineLevel="0" collapsed="false"/>
    <row r="36915" customFormat="false" ht="15" hidden="false" customHeight="true" outlineLevel="0" collapsed="false"/>
    <row r="36916" customFormat="false" ht="15" hidden="false" customHeight="true" outlineLevel="0" collapsed="false"/>
    <row r="36917" customFormat="false" ht="15" hidden="false" customHeight="true" outlineLevel="0" collapsed="false"/>
    <row r="36918" customFormat="false" ht="15" hidden="false" customHeight="true" outlineLevel="0" collapsed="false"/>
    <row r="36919" customFormat="false" ht="15" hidden="false" customHeight="true" outlineLevel="0" collapsed="false"/>
    <row r="36920" customFormat="false" ht="15" hidden="false" customHeight="true" outlineLevel="0" collapsed="false"/>
    <row r="36921" customFormat="false" ht="15" hidden="false" customHeight="true" outlineLevel="0" collapsed="false"/>
    <row r="36922" customFormat="false" ht="15" hidden="false" customHeight="true" outlineLevel="0" collapsed="false"/>
    <row r="36923" customFormat="false" ht="15" hidden="false" customHeight="true" outlineLevel="0" collapsed="false"/>
    <row r="36924" customFormat="false" ht="15" hidden="false" customHeight="true" outlineLevel="0" collapsed="false"/>
    <row r="36925" customFormat="false" ht="15" hidden="false" customHeight="true" outlineLevel="0" collapsed="false"/>
    <row r="36926" customFormat="false" ht="15" hidden="false" customHeight="true" outlineLevel="0" collapsed="false"/>
    <row r="36927" customFormat="false" ht="15" hidden="false" customHeight="true" outlineLevel="0" collapsed="false"/>
    <row r="36928" customFormat="false" ht="15" hidden="false" customHeight="true" outlineLevel="0" collapsed="false"/>
    <row r="36929" customFormat="false" ht="15" hidden="false" customHeight="true" outlineLevel="0" collapsed="false"/>
    <row r="36930" customFormat="false" ht="15" hidden="false" customHeight="true" outlineLevel="0" collapsed="false"/>
    <row r="36931" customFormat="false" ht="15" hidden="false" customHeight="true" outlineLevel="0" collapsed="false"/>
    <row r="36932" customFormat="false" ht="15" hidden="false" customHeight="true" outlineLevel="0" collapsed="false"/>
    <row r="36933" customFormat="false" ht="15" hidden="false" customHeight="true" outlineLevel="0" collapsed="false"/>
    <row r="36934" customFormat="false" ht="15" hidden="false" customHeight="true" outlineLevel="0" collapsed="false"/>
    <row r="36935" customFormat="false" ht="15" hidden="false" customHeight="true" outlineLevel="0" collapsed="false"/>
    <row r="36936" customFormat="false" ht="15" hidden="false" customHeight="true" outlineLevel="0" collapsed="false"/>
    <row r="36937" customFormat="false" ht="15" hidden="false" customHeight="true" outlineLevel="0" collapsed="false"/>
    <row r="36938" customFormat="false" ht="15" hidden="false" customHeight="true" outlineLevel="0" collapsed="false"/>
    <row r="36939" customFormat="false" ht="15" hidden="false" customHeight="true" outlineLevel="0" collapsed="false"/>
    <row r="36940" customFormat="false" ht="15" hidden="false" customHeight="true" outlineLevel="0" collapsed="false"/>
    <row r="36941" customFormat="false" ht="15" hidden="false" customHeight="true" outlineLevel="0" collapsed="false"/>
    <row r="36942" customFormat="false" ht="15" hidden="false" customHeight="true" outlineLevel="0" collapsed="false"/>
    <row r="36943" customFormat="false" ht="15" hidden="false" customHeight="true" outlineLevel="0" collapsed="false"/>
    <row r="36944" customFormat="false" ht="15" hidden="false" customHeight="true" outlineLevel="0" collapsed="false"/>
    <row r="36945" customFormat="false" ht="15" hidden="false" customHeight="true" outlineLevel="0" collapsed="false"/>
    <row r="36946" customFormat="false" ht="15" hidden="false" customHeight="true" outlineLevel="0" collapsed="false"/>
    <row r="36947" customFormat="false" ht="15" hidden="false" customHeight="true" outlineLevel="0" collapsed="false"/>
    <row r="36948" customFormat="false" ht="15" hidden="false" customHeight="true" outlineLevel="0" collapsed="false"/>
    <row r="36949" customFormat="false" ht="15" hidden="false" customHeight="true" outlineLevel="0" collapsed="false"/>
    <row r="36950" customFormat="false" ht="15" hidden="false" customHeight="true" outlineLevel="0" collapsed="false"/>
    <row r="36951" customFormat="false" ht="15" hidden="false" customHeight="true" outlineLevel="0" collapsed="false"/>
    <row r="36952" customFormat="false" ht="15" hidden="false" customHeight="true" outlineLevel="0" collapsed="false"/>
    <row r="36953" customFormat="false" ht="15" hidden="false" customHeight="true" outlineLevel="0" collapsed="false"/>
    <row r="36954" customFormat="false" ht="15" hidden="false" customHeight="true" outlineLevel="0" collapsed="false"/>
    <row r="36955" customFormat="false" ht="15" hidden="false" customHeight="true" outlineLevel="0" collapsed="false"/>
    <row r="36956" customFormat="false" ht="15" hidden="false" customHeight="true" outlineLevel="0" collapsed="false"/>
    <row r="36957" customFormat="false" ht="15" hidden="false" customHeight="true" outlineLevel="0" collapsed="false"/>
    <row r="36958" customFormat="false" ht="15" hidden="false" customHeight="true" outlineLevel="0" collapsed="false"/>
    <row r="36959" customFormat="false" ht="15" hidden="false" customHeight="true" outlineLevel="0" collapsed="false"/>
    <row r="36960" customFormat="false" ht="15" hidden="false" customHeight="true" outlineLevel="0" collapsed="false"/>
    <row r="36961" customFormat="false" ht="15" hidden="false" customHeight="true" outlineLevel="0" collapsed="false"/>
    <row r="36962" customFormat="false" ht="15" hidden="false" customHeight="true" outlineLevel="0" collapsed="false"/>
    <row r="36963" customFormat="false" ht="15" hidden="false" customHeight="true" outlineLevel="0" collapsed="false"/>
    <row r="36964" customFormat="false" ht="15" hidden="false" customHeight="true" outlineLevel="0" collapsed="false"/>
    <row r="36965" customFormat="false" ht="15" hidden="false" customHeight="true" outlineLevel="0" collapsed="false"/>
    <row r="36966" customFormat="false" ht="15" hidden="false" customHeight="true" outlineLevel="0" collapsed="false"/>
    <row r="36967" customFormat="false" ht="15" hidden="false" customHeight="true" outlineLevel="0" collapsed="false"/>
    <row r="36968" customFormat="false" ht="15" hidden="false" customHeight="true" outlineLevel="0" collapsed="false"/>
    <row r="36969" customFormat="false" ht="15" hidden="false" customHeight="true" outlineLevel="0" collapsed="false"/>
    <row r="36970" customFormat="false" ht="15" hidden="false" customHeight="true" outlineLevel="0" collapsed="false"/>
    <row r="36971" customFormat="false" ht="15" hidden="false" customHeight="true" outlineLevel="0" collapsed="false"/>
    <row r="36972" customFormat="false" ht="15" hidden="false" customHeight="true" outlineLevel="0" collapsed="false"/>
    <row r="36973" customFormat="false" ht="15" hidden="false" customHeight="true" outlineLevel="0" collapsed="false"/>
    <row r="36974" customFormat="false" ht="15" hidden="false" customHeight="true" outlineLevel="0" collapsed="false"/>
    <row r="36975" customFormat="false" ht="15" hidden="false" customHeight="true" outlineLevel="0" collapsed="false"/>
    <row r="36976" customFormat="false" ht="15" hidden="false" customHeight="true" outlineLevel="0" collapsed="false"/>
    <row r="36977" customFormat="false" ht="15" hidden="false" customHeight="true" outlineLevel="0" collapsed="false"/>
    <row r="36978" customFormat="false" ht="15" hidden="false" customHeight="true" outlineLevel="0" collapsed="false"/>
    <row r="36979" customFormat="false" ht="15" hidden="false" customHeight="true" outlineLevel="0" collapsed="false"/>
    <row r="36980" customFormat="false" ht="15" hidden="false" customHeight="true" outlineLevel="0" collapsed="false"/>
    <row r="36981" customFormat="false" ht="15" hidden="false" customHeight="true" outlineLevel="0" collapsed="false"/>
    <row r="36982" customFormat="false" ht="15" hidden="false" customHeight="true" outlineLevel="0" collapsed="false"/>
    <row r="36983" customFormat="false" ht="15" hidden="false" customHeight="true" outlineLevel="0" collapsed="false"/>
    <row r="36984" customFormat="false" ht="15" hidden="false" customHeight="true" outlineLevel="0" collapsed="false"/>
    <row r="36985" customFormat="false" ht="15" hidden="false" customHeight="true" outlineLevel="0" collapsed="false"/>
    <row r="36986" customFormat="false" ht="15" hidden="false" customHeight="true" outlineLevel="0" collapsed="false"/>
    <row r="36987" customFormat="false" ht="15" hidden="false" customHeight="true" outlineLevel="0" collapsed="false"/>
    <row r="36988" customFormat="false" ht="15" hidden="false" customHeight="true" outlineLevel="0" collapsed="false"/>
    <row r="36989" customFormat="false" ht="15" hidden="false" customHeight="true" outlineLevel="0" collapsed="false"/>
    <row r="36990" customFormat="false" ht="15" hidden="false" customHeight="true" outlineLevel="0" collapsed="false"/>
    <row r="36991" customFormat="false" ht="15" hidden="false" customHeight="true" outlineLevel="0" collapsed="false"/>
    <row r="36992" customFormat="false" ht="15" hidden="false" customHeight="true" outlineLevel="0" collapsed="false"/>
    <row r="36993" customFormat="false" ht="15" hidden="false" customHeight="true" outlineLevel="0" collapsed="false"/>
    <row r="36994" customFormat="false" ht="15" hidden="false" customHeight="true" outlineLevel="0" collapsed="false"/>
    <row r="36995" customFormat="false" ht="15" hidden="false" customHeight="true" outlineLevel="0" collapsed="false"/>
    <row r="36996" customFormat="false" ht="15" hidden="false" customHeight="true" outlineLevel="0" collapsed="false"/>
    <row r="36997" customFormat="false" ht="15" hidden="false" customHeight="true" outlineLevel="0" collapsed="false"/>
    <row r="36998" customFormat="false" ht="15" hidden="false" customHeight="true" outlineLevel="0" collapsed="false"/>
    <row r="36999" customFormat="false" ht="15" hidden="false" customHeight="true" outlineLevel="0" collapsed="false"/>
    <row r="37000" customFormat="false" ht="15" hidden="false" customHeight="true" outlineLevel="0" collapsed="false"/>
    <row r="37001" customFormat="false" ht="15" hidden="false" customHeight="true" outlineLevel="0" collapsed="false"/>
    <row r="37002" customFormat="false" ht="15" hidden="false" customHeight="true" outlineLevel="0" collapsed="false"/>
    <row r="37003" customFormat="false" ht="15" hidden="false" customHeight="true" outlineLevel="0" collapsed="false"/>
    <row r="37004" customFormat="false" ht="15" hidden="false" customHeight="true" outlineLevel="0" collapsed="false"/>
    <row r="37005" customFormat="false" ht="15" hidden="false" customHeight="true" outlineLevel="0" collapsed="false"/>
    <row r="37006" customFormat="false" ht="15" hidden="false" customHeight="true" outlineLevel="0" collapsed="false"/>
    <row r="37007" customFormat="false" ht="15" hidden="false" customHeight="true" outlineLevel="0" collapsed="false"/>
    <row r="37008" customFormat="false" ht="15" hidden="false" customHeight="true" outlineLevel="0" collapsed="false"/>
    <row r="37009" customFormat="false" ht="15" hidden="false" customHeight="true" outlineLevel="0" collapsed="false"/>
    <row r="37010" customFormat="false" ht="15" hidden="false" customHeight="true" outlineLevel="0" collapsed="false"/>
    <row r="37011" customFormat="false" ht="15" hidden="false" customHeight="true" outlineLevel="0" collapsed="false"/>
    <row r="37012" customFormat="false" ht="15" hidden="false" customHeight="true" outlineLevel="0" collapsed="false"/>
    <row r="37013" customFormat="false" ht="15" hidden="false" customHeight="true" outlineLevel="0" collapsed="false"/>
    <row r="37014" customFormat="false" ht="15" hidden="false" customHeight="true" outlineLevel="0" collapsed="false"/>
    <row r="37015" customFormat="false" ht="15" hidden="false" customHeight="true" outlineLevel="0" collapsed="false"/>
    <row r="37016" customFormat="false" ht="15" hidden="false" customHeight="true" outlineLevel="0" collapsed="false"/>
    <row r="37017" customFormat="false" ht="15" hidden="false" customHeight="true" outlineLevel="0" collapsed="false"/>
    <row r="37018" customFormat="false" ht="15" hidden="false" customHeight="true" outlineLevel="0" collapsed="false"/>
    <row r="37019" customFormat="false" ht="15" hidden="false" customHeight="true" outlineLevel="0" collapsed="false"/>
    <row r="37020" customFormat="false" ht="15" hidden="false" customHeight="true" outlineLevel="0" collapsed="false"/>
    <row r="37021" customFormat="false" ht="15" hidden="false" customHeight="true" outlineLevel="0" collapsed="false"/>
    <row r="37022" customFormat="false" ht="15" hidden="false" customHeight="true" outlineLevel="0" collapsed="false"/>
    <row r="37023" customFormat="false" ht="15" hidden="false" customHeight="true" outlineLevel="0" collapsed="false"/>
    <row r="37024" customFormat="false" ht="15" hidden="false" customHeight="true" outlineLevel="0" collapsed="false"/>
    <row r="37025" customFormat="false" ht="15" hidden="false" customHeight="true" outlineLevel="0" collapsed="false"/>
    <row r="37026" customFormat="false" ht="15" hidden="false" customHeight="true" outlineLevel="0" collapsed="false"/>
    <row r="37027" customFormat="false" ht="15" hidden="false" customHeight="true" outlineLevel="0" collapsed="false"/>
    <row r="37028" customFormat="false" ht="15" hidden="false" customHeight="true" outlineLevel="0" collapsed="false"/>
    <row r="37029" customFormat="false" ht="15" hidden="false" customHeight="true" outlineLevel="0" collapsed="false"/>
    <row r="37030" customFormat="false" ht="15" hidden="false" customHeight="true" outlineLevel="0" collapsed="false"/>
    <row r="37031" customFormat="false" ht="15" hidden="false" customHeight="true" outlineLevel="0" collapsed="false"/>
    <row r="37032" customFormat="false" ht="15" hidden="false" customHeight="true" outlineLevel="0" collapsed="false"/>
    <row r="37033" customFormat="false" ht="15" hidden="false" customHeight="true" outlineLevel="0" collapsed="false"/>
    <row r="37034" customFormat="false" ht="15" hidden="false" customHeight="true" outlineLevel="0" collapsed="false"/>
    <row r="37035" customFormat="false" ht="15" hidden="false" customHeight="true" outlineLevel="0" collapsed="false"/>
    <row r="37036" customFormat="false" ht="15" hidden="false" customHeight="true" outlineLevel="0" collapsed="false"/>
    <row r="37037" customFormat="false" ht="15" hidden="false" customHeight="true" outlineLevel="0" collapsed="false"/>
    <row r="37038" customFormat="false" ht="15" hidden="false" customHeight="true" outlineLevel="0" collapsed="false"/>
    <row r="37039" customFormat="false" ht="15" hidden="false" customHeight="true" outlineLevel="0" collapsed="false"/>
    <row r="37040" customFormat="false" ht="15" hidden="false" customHeight="true" outlineLevel="0" collapsed="false"/>
    <row r="37041" customFormat="false" ht="15" hidden="false" customHeight="true" outlineLevel="0" collapsed="false"/>
    <row r="37042" customFormat="false" ht="15" hidden="false" customHeight="true" outlineLevel="0" collapsed="false"/>
    <row r="37043" customFormat="false" ht="15" hidden="false" customHeight="true" outlineLevel="0" collapsed="false"/>
    <row r="37044" customFormat="false" ht="15" hidden="false" customHeight="true" outlineLevel="0" collapsed="false"/>
    <row r="37045" customFormat="false" ht="15" hidden="false" customHeight="true" outlineLevel="0" collapsed="false"/>
    <row r="37046" customFormat="false" ht="15" hidden="false" customHeight="true" outlineLevel="0" collapsed="false"/>
    <row r="37047" customFormat="false" ht="15" hidden="false" customHeight="true" outlineLevel="0" collapsed="false"/>
    <row r="37048" customFormat="false" ht="15" hidden="false" customHeight="true" outlineLevel="0" collapsed="false"/>
    <row r="37049" customFormat="false" ht="15" hidden="false" customHeight="true" outlineLevel="0" collapsed="false"/>
    <row r="37050" customFormat="false" ht="15" hidden="false" customHeight="true" outlineLevel="0" collapsed="false"/>
    <row r="37051" customFormat="false" ht="15" hidden="false" customHeight="true" outlineLevel="0" collapsed="false"/>
    <row r="37052" customFormat="false" ht="15" hidden="false" customHeight="true" outlineLevel="0" collapsed="false"/>
    <row r="37053" customFormat="false" ht="15" hidden="false" customHeight="true" outlineLevel="0" collapsed="false"/>
    <row r="37054" customFormat="false" ht="15" hidden="false" customHeight="true" outlineLevel="0" collapsed="false"/>
    <row r="37055" customFormat="false" ht="15" hidden="false" customHeight="true" outlineLevel="0" collapsed="false"/>
    <row r="37056" customFormat="false" ht="15" hidden="false" customHeight="true" outlineLevel="0" collapsed="false"/>
    <row r="37057" customFormat="false" ht="15" hidden="false" customHeight="true" outlineLevel="0" collapsed="false"/>
    <row r="37058" customFormat="false" ht="15" hidden="false" customHeight="true" outlineLevel="0" collapsed="false"/>
    <row r="37059" customFormat="false" ht="15" hidden="false" customHeight="true" outlineLevel="0" collapsed="false"/>
    <row r="37060" customFormat="false" ht="15" hidden="false" customHeight="true" outlineLevel="0" collapsed="false"/>
    <row r="37061" customFormat="false" ht="15" hidden="false" customHeight="true" outlineLevel="0" collapsed="false"/>
    <row r="37062" customFormat="false" ht="15" hidden="false" customHeight="true" outlineLevel="0" collapsed="false"/>
    <row r="37063" customFormat="false" ht="15" hidden="false" customHeight="true" outlineLevel="0" collapsed="false"/>
    <row r="37064" customFormat="false" ht="15" hidden="false" customHeight="true" outlineLevel="0" collapsed="false"/>
    <row r="37065" customFormat="false" ht="15" hidden="false" customHeight="true" outlineLevel="0" collapsed="false"/>
    <row r="37066" customFormat="false" ht="15" hidden="false" customHeight="true" outlineLevel="0" collapsed="false"/>
    <row r="37067" customFormat="false" ht="15" hidden="false" customHeight="true" outlineLevel="0" collapsed="false"/>
    <row r="37068" customFormat="false" ht="15" hidden="false" customHeight="true" outlineLevel="0" collapsed="false"/>
    <row r="37069" customFormat="false" ht="15" hidden="false" customHeight="true" outlineLevel="0" collapsed="false"/>
    <row r="37070" customFormat="false" ht="15" hidden="false" customHeight="true" outlineLevel="0" collapsed="false"/>
    <row r="37071" customFormat="false" ht="15" hidden="false" customHeight="true" outlineLevel="0" collapsed="false"/>
    <row r="37072" customFormat="false" ht="15" hidden="false" customHeight="true" outlineLevel="0" collapsed="false"/>
    <row r="37073" customFormat="false" ht="15" hidden="false" customHeight="true" outlineLevel="0" collapsed="false"/>
    <row r="37074" customFormat="false" ht="15" hidden="false" customHeight="true" outlineLevel="0" collapsed="false"/>
    <row r="37075" customFormat="false" ht="15" hidden="false" customHeight="true" outlineLevel="0" collapsed="false"/>
    <row r="37076" customFormat="false" ht="15" hidden="false" customHeight="true" outlineLevel="0" collapsed="false"/>
    <row r="37077" customFormat="false" ht="15" hidden="false" customHeight="true" outlineLevel="0" collapsed="false"/>
    <row r="37078" customFormat="false" ht="15" hidden="false" customHeight="true" outlineLevel="0" collapsed="false"/>
    <row r="37079" customFormat="false" ht="15" hidden="false" customHeight="true" outlineLevel="0" collapsed="false"/>
    <row r="37080" customFormat="false" ht="15" hidden="false" customHeight="true" outlineLevel="0" collapsed="false"/>
    <row r="37081" customFormat="false" ht="15" hidden="false" customHeight="true" outlineLevel="0" collapsed="false"/>
    <row r="37082" customFormat="false" ht="15" hidden="false" customHeight="true" outlineLevel="0" collapsed="false"/>
    <row r="37083" customFormat="false" ht="15" hidden="false" customHeight="true" outlineLevel="0" collapsed="false"/>
    <row r="37084" customFormat="false" ht="15" hidden="false" customHeight="true" outlineLevel="0" collapsed="false"/>
    <row r="37085" customFormat="false" ht="15" hidden="false" customHeight="true" outlineLevel="0" collapsed="false"/>
    <row r="37086" customFormat="false" ht="15" hidden="false" customHeight="true" outlineLevel="0" collapsed="false"/>
    <row r="37087" customFormat="false" ht="15" hidden="false" customHeight="true" outlineLevel="0" collapsed="false"/>
    <row r="37088" customFormat="false" ht="15" hidden="false" customHeight="true" outlineLevel="0" collapsed="false"/>
    <row r="37089" customFormat="false" ht="15" hidden="false" customHeight="true" outlineLevel="0" collapsed="false"/>
    <row r="37090" customFormat="false" ht="15" hidden="false" customHeight="true" outlineLevel="0" collapsed="false"/>
    <row r="37091" customFormat="false" ht="15" hidden="false" customHeight="true" outlineLevel="0" collapsed="false"/>
    <row r="37092" customFormat="false" ht="15" hidden="false" customHeight="true" outlineLevel="0" collapsed="false"/>
    <row r="37093" customFormat="false" ht="15" hidden="false" customHeight="true" outlineLevel="0" collapsed="false"/>
    <row r="37094" customFormat="false" ht="15" hidden="false" customHeight="true" outlineLevel="0" collapsed="false"/>
    <row r="37095" customFormat="false" ht="15" hidden="false" customHeight="true" outlineLevel="0" collapsed="false"/>
    <row r="37096" customFormat="false" ht="15" hidden="false" customHeight="true" outlineLevel="0" collapsed="false"/>
    <row r="37097" customFormat="false" ht="15" hidden="false" customHeight="true" outlineLevel="0" collapsed="false"/>
    <row r="37098" customFormat="false" ht="15" hidden="false" customHeight="true" outlineLevel="0" collapsed="false"/>
    <row r="37099" customFormat="false" ht="15" hidden="false" customHeight="true" outlineLevel="0" collapsed="false"/>
    <row r="37100" customFormat="false" ht="15" hidden="false" customHeight="true" outlineLevel="0" collapsed="false"/>
    <row r="37101" customFormat="false" ht="15" hidden="false" customHeight="true" outlineLevel="0" collapsed="false"/>
    <row r="37102" customFormat="false" ht="15" hidden="false" customHeight="true" outlineLevel="0" collapsed="false"/>
    <row r="37103" customFormat="false" ht="15" hidden="false" customHeight="true" outlineLevel="0" collapsed="false"/>
    <row r="37104" customFormat="false" ht="15" hidden="false" customHeight="true" outlineLevel="0" collapsed="false"/>
    <row r="37105" customFormat="false" ht="15" hidden="false" customHeight="true" outlineLevel="0" collapsed="false"/>
    <row r="37106" customFormat="false" ht="15" hidden="false" customHeight="true" outlineLevel="0" collapsed="false"/>
    <row r="37107" customFormat="false" ht="15" hidden="false" customHeight="true" outlineLevel="0" collapsed="false"/>
    <row r="37108" customFormat="false" ht="15" hidden="false" customHeight="true" outlineLevel="0" collapsed="false"/>
    <row r="37109" customFormat="false" ht="15" hidden="false" customHeight="true" outlineLevel="0" collapsed="false"/>
    <row r="37110" customFormat="false" ht="15" hidden="false" customHeight="true" outlineLevel="0" collapsed="false"/>
    <row r="37111" customFormat="false" ht="15" hidden="false" customHeight="true" outlineLevel="0" collapsed="false"/>
    <row r="37112" customFormat="false" ht="15" hidden="false" customHeight="true" outlineLevel="0" collapsed="false"/>
    <row r="37113" customFormat="false" ht="15" hidden="false" customHeight="true" outlineLevel="0" collapsed="false"/>
    <row r="37114" customFormat="false" ht="15" hidden="false" customHeight="true" outlineLevel="0" collapsed="false"/>
    <row r="37115" customFormat="false" ht="15" hidden="false" customHeight="true" outlineLevel="0" collapsed="false"/>
    <row r="37116" customFormat="false" ht="15" hidden="false" customHeight="true" outlineLevel="0" collapsed="false"/>
    <row r="37117" customFormat="false" ht="15" hidden="false" customHeight="true" outlineLevel="0" collapsed="false"/>
    <row r="37118" customFormat="false" ht="15" hidden="false" customHeight="true" outlineLevel="0" collapsed="false"/>
    <row r="37119" customFormat="false" ht="15" hidden="false" customHeight="true" outlineLevel="0" collapsed="false"/>
    <row r="37120" customFormat="false" ht="15" hidden="false" customHeight="true" outlineLevel="0" collapsed="false"/>
    <row r="37121" customFormat="false" ht="15" hidden="false" customHeight="true" outlineLevel="0" collapsed="false"/>
    <row r="37122" customFormat="false" ht="15" hidden="false" customHeight="true" outlineLevel="0" collapsed="false"/>
    <row r="37123" customFormat="false" ht="15" hidden="false" customHeight="true" outlineLevel="0" collapsed="false"/>
    <row r="37124" customFormat="false" ht="15" hidden="false" customHeight="true" outlineLevel="0" collapsed="false"/>
    <row r="37125" customFormat="false" ht="15" hidden="false" customHeight="true" outlineLevel="0" collapsed="false"/>
    <row r="37126" customFormat="false" ht="15" hidden="false" customHeight="true" outlineLevel="0" collapsed="false"/>
    <row r="37127" customFormat="false" ht="15" hidden="false" customHeight="true" outlineLevel="0" collapsed="false"/>
    <row r="37128" customFormat="false" ht="15" hidden="false" customHeight="true" outlineLevel="0" collapsed="false"/>
    <row r="37129" customFormat="false" ht="15" hidden="false" customHeight="true" outlineLevel="0" collapsed="false"/>
    <row r="37130" customFormat="false" ht="15" hidden="false" customHeight="true" outlineLevel="0" collapsed="false"/>
    <row r="37131" customFormat="false" ht="15" hidden="false" customHeight="true" outlineLevel="0" collapsed="false"/>
    <row r="37132" customFormat="false" ht="15" hidden="false" customHeight="true" outlineLevel="0" collapsed="false"/>
    <row r="37133" customFormat="false" ht="15" hidden="false" customHeight="true" outlineLevel="0" collapsed="false"/>
    <row r="37134" customFormat="false" ht="15" hidden="false" customHeight="true" outlineLevel="0" collapsed="false"/>
    <row r="37135" customFormat="false" ht="15" hidden="false" customHeight="true" outlineLevel="0" collapsed="false"/>
    <row r="37136" customFormat="false" ht="15" hidden="false" customHeight="true" outlineLevel="0" collapsed="false"/>
    <row r="37137" customFormat="false" ht="15" hidden="false" customHeight="true" outlineLevel="0" collapsed="false"/>
    <row r="37138" customFormat="false" ht="15" hidden="false" customHeight="true" outlineLevel="0" collapsed="false"/>
    <row r="37139" customFormat="false" ht="15" hidden="false" customHeight="true" outlineLevel="0" collapsed="false"/>
    <row r="37140" customFormat="false" ht="15" hidden="false" customHeight="true" outlineLevel="0" collapsed="false"/>
    <row r="37141" customFormat="false" ht="15" hidden="false" customHeight="true" outlineLevel="0" collapsed="false"/>
    <row r="37142" customFormat="false" ht="15" hidden="false" customHeight="true" outlineLevel="0" collapsed="false"/>
    <row r="37143" customFormat="false" ht="15" hidden="false" customHeight="true" outlineLevel="0" collapsed="false"/>
    <row r="37144" customFormat="false" ht="15" hidden="false" customHeight="true" outlineLevel="0" collapsed="false"/>
    <row r="37145" customFormat="false" ht="15" hidden="false" customHeight="true" outlineLevel="0" collapsed="false"/>
    <row r="37146" customFormat="false" ht="15" hidden="false" customHeight="true" outlineLevel="0" collapsed="false"/>
    <row r="37147" customFormat="false" ht="15" hidden="false" customHeight="true" outlineLevel="0" collapsed="false"/>
    <row r="37148" customFormat="false" ht="15" hidden="false" customHeight="true" outlineLevel="0" collapsed="false"/>
    <row r="37149" customFormat="false" ht="15" hidden="false" customHeight="true" outlineLevel="0" collapsed="false"/>
    <row r="37150" customFormat="false" ht="15" hidden="false" customHeight="true" outlineLevel="0" collapsed="false"/>
    <row r="37151" customFormat="false" ht="15" hidden="false" customHeight="true" outlineLevel="0" collapsed="false"/>
    <row r="37152" customFormat="false" ht="15" hidden="false" customHeight="true" outlineLevel="0" collapsed="false"/>
    <row r="37153" customFormat="false" ht="15" hidden="false" customHeight="true" outlineLevel="0" collapsed="false"/>
    <row r="37154" customFormat="false" ht="15" hidden="false" customHeight="true" outlineLevel="0" collapsed="false"/>
    <row r="37155" customFormat="false" ht="15" hidden="false" customHeight="true" outlineLevel="0" collapsed="false"/>
    <row r="37156" customFormat="false" ht="15" hidden="false" customHeight="true" outlineLevel="0" collapsed="false"/>
    <row r="37157" customFormat="false" ht="15" hidden="false" customHeight="true" outlineLevel="0" collapsed="false"/>
    <row r="37158" customFormat="false" ht="15" hidden="false" customHeight="true" outlineLevel="0" collapsed="false"/>
    <row r="37159" customFormat="false" ht="15" hidden="false" customHeight="true" outlineLevel="0" collapsed="false"/>
    <row r="37160" customFormat="false" ht="15" hidden="false" customHeight="true" outlineLevel="0" collapsed="false"/>
    <row r="37161" customFormat="false" ht="15" hidden="false" customHeight="true" outlineLevel="0" collapsed="false"/>
    <row r="37162" customFormat="false" ht="15" hidden="false" customHeight="true" outlineLevel="0" collapsed="false"/>
    <row r="37163" customFormat="false" ht="15" hidden="false" customHeight="true" outlineLevel="0" collapsed="false"/>
    <row r="37164" customFormat="false" ht="15" hidden="false" customHeight="true" outlineLevel="0" collapsed="false"/>
    <row r="37165" customFormat="false" ht="15" hidden="false" customHeight="true" outlineLevel="0" collapsed="false"/>
    <row r="37166" customFormat="false" ht="15" hidden="false" customHeight="true" outlineLevel="0" collapsed="false"/>
    <row r="37167" customFormat="false" ht="15" hidden="false" customHeight="true" outlineLevel="0" collapsed="false"/>
    <row r="37168" customFormat="false" ht="15" hidden="false" customHeight="true" outlineLevel="0" collapsed="false"/>
    <row r="37169" customFormat="false" ht="15" hidden="false" customHeight="true" outlineLevel="0" collapsed="false"/>
    <row r="37170" customFormat="false" ht="15" hidden="false" customHeight="true" outlineLevel="0" collapsed="false"/>
    <row r="37171" customFormat="false" ht="15" hidden="false" customHeight="true" outlineLevel="0" collapsed="false"/>
    <row r="37172" customFormat="false" ht="15" hidden="false" customHeight="true" outlineLevel="0" collapsed="false"/>
    <row r="37173" customFormat="false" ht="15" hidden="false" customHeight="true" outlineLevel="0" collapsed="false"/>
    <row r="37174" customFormat="false" ht="15" hidden="false" customHeight="true" outlineLevel="0" collapsed="false"/>
    <row r="37175" customFormat="false" ht="15" hidden="false" customHeight="true" outlineLevel="0" collapsed="false"/>
    <row r="37176" customFormat="false" ht="15" hidden="false" customHeight="true" outlineLevel="0" collapsed="false"/>
    <row r="37177" customFormat="false" ht="15" hidden="false" customHeight="true" outlineLevel="0" collapsed="false"/>
    <row r="37178" customFormat="false" ht="15" hidden="false" customHeight="true" outlineLevel="0" collapsed="false"/>
    <row r="37179" customFormat="false" ht="15" hidden="false" customHeight="true" outlineLevel="0" collapsed="false"/>
    <row r="37180" customFormat="false" ht="15" hidden="false" customHeight="true" outlineLevel="0" collapsed="false"/>
    <row r="37181" customFormat="false" ht="15" hidden="false" customHeight="true" outlineLevel="0" collapsed="false"/>
    <row r="37182" customFormat="false" ht="15" hidden="false" customHeight="true" outlineLevel="0" collapsed="false"/>
    <row r="37183" customFormat="false" ht="15" hidden="false" customHeight="true" outlineLevel="0" collapsed="false"/>
    <row r="37184" customFormat="false" ht="15" hidden="false" customHeight="true" outlineLevel="0" collapsed="false"/>
    <row r="37185" customFormat="false" ht="15" hidden="false" customHeight="true" outlineLevel="0" collapsed="false"/>
    <row r="37186" customFormat="false" ht="15" hidden="false" customHeight="true" outlineLevel="0" collapsed="false"/>
    <row r="37187" customFormat="false" ht="15" hidden="false" customHeight="true" outlineLevel="0" collapsed="false"/>
    <row r="37188" customFormat="false" ht="15" hidden="false" customHeight="true" outlineLevel="0" collapsed="false"/>
    <row r="37189" customFormat="false" ht="15" hidden="false" customHeight="true" outlineLevel="0" collapsed="false"/>
    <row r="37190" customFormat="false" ht="15" hidden="false" customHeight="true" outlineLevel="0" collapsed="false"/>
    <row r="37191" customFormat="false" ht="15" hidden="false" customHeight="true" outlineLevel="0" collapsed="false"/>
    <row r="37192" customFormat="false" ht="15" hidden="false" customHeight="true" outlineLevel="0" collapsed="false"/>
    <row r="37193" customFormat="false" ht="15" hidden="false" customHeight="true" outlineLevel="0" collapsed="false"/>
    <row r="37194" customFormat="false" ht="15" hidden="false" customHeight="true" outlineLevel="0" collapsed="false"/>
    <row r="37195" customFormat="false" ht="15" hidden="false" customHeight="true" outlineLevel="0" collapsed="false"/>
    <row r="37196" customFormat="false" ht="15" hidden="false" customHeight="true" outlineLevel="0" collapsed="false"/>
    <row r="37197" customFormat="false" ht="15" hidden="false" customHeight="true" outlineLevel="0" collapsed="false"/>
    <row r="37198" customFormat="false" ht="15" hidden="false" customHeight="true" outlineLevel="0" collapsed="false"/>
    <row r="37199" customFormat="false" ht="15" hidden="false" customHeight="true" outlineLevel="0" collapsed="false"/>
    <row r="37200" customFormat="false" ht="15" hidden="false" customHeight="true" outlineLevel="0" collapsed="false"/>
    <row r="37201" customFormat="false" ht="15" hidden="false" customHeight="true" outlineLevel="0" collapsed="false"/>
    <row r="37202" customFormat="false" ht="15" hidden="false" customHeight="true" outlineLevel="0" collapsed="false"/>
    <row r="37203" customFormat="false" ht="15" hidden="false" customHeight="true" outlineLevel="0" collapsed="false"/>
    <row r="37204" customFormat="false" ht="15" hidden="false" customHeight="true" outlineLevel="0" collapsed="false"/>
    <row r="37205" customFormat="false" ht="15" hidden="false" customHeight="true" outlineLevel="0" collapsed="false"/>
    <row r="37206" customFormat="false" ht="15" hidden="false" customHeight="true" outlineLevel="0" collapsed="false"/>
    <row r="37207" customFormat="false" ht="15" hidden="false" customHeight="true" outlineLevel="0" collapsed="false"/>
    <row r="37208" customFormat="false" ht="15" hidden="false" customHeight="true" outlineLevel="0" collapsed="false"/>
    <row r="37209" customFormat="false" ht="15" hidden="false" customHeight="true" outlineLevel="0" collapsed="false"/>
    <row r="37210" customFormat="false" ht="15" hidden="false" customHeight="true" outlineLevel="0" collapsed="false"/>
    <row r="37211" customFormat="false" ht="15" hidden="false" customHeight="true" outlineLevel="0" collapsed="false"/>
    <row r="37212" customFormat="false" ht="15" hidden="false" customHeight="true" outlineLevel="0" collapsed="false"/>
    <row r="37213" customFormat="false" ht="15" hidden="false" customHeight="true" outlineLevel="0" collapsed="false"/>
    <row r="37214" customFormat="false" ht="15" hidden="false" customHeight="true" outlineLevel="0" collapsed="false"/>
    <row r="37215" customFormat="false" ht="15" hidden="false" customHeight="true" outlineLevel="0" collapsed="false"/>
    <row r="37216" customFormat="false" ht="15" hidden="false" customHeight="true" outlineLevel="0" collapsed="false"/>
    <row r="37217" customFormat="false" ht="15" hidden="false" customHeight="true" outlineLevel="0" collapsed="false"/>
    <row r="37218" customFormat="false" ht="15" hidden="false" customHeight="true" outlineLevel="0" collapsed="false"/>
    <row r="37219" customFormat="false" ht="15" hidden="false" customHeight="true" outlineLevel="0" collapsed="false"/>
    <row r="37220" customFormat="false" ht="15" hidden="false" customHeight="true" outlineLevel="0" collapsed="false"/>
    <row r="37221" customFormat="false" ht="15" hidden="false" customHeight="true" outlineLevel="0" collapsed="false"/>
    <row r="37222" customFormat="false" ht="15" hidden="false" customHeight="true" outlineLevel="0" collapsed="false"/>
    <row r="37223" customFormat="false" ht="15" hidden="false" customHeight="true" outlineLevel="0" collapsed="false"/>
    <row r="37224" customFormat="false" ht="15" hidden="false" customHeight="true" outlineLevel="0" collapsed="false"/>
    <row r="37225" customFormat="false" ht="15" hidden="false" customHeight="true" outlineLevel="0" collapsed="false"/>
    <row r="37226" customFormat="false" ht="15" hidden="false" customHeight="true" outlineLevel="0" collapsed="false"/>
    <row r="37227" customFormat="false" ht="15" hidden="false" customHeight="true" outlineLevel="0" collapsed="false"/>
    <row r="37228" customFormat="false" ht="15" hidden="false" customHeight="true" outlineLevel="0" collapsed="false"/>
    <row r="37229" customFormat="false" ht="15" hidden="false" customHeight="true" outlineLevel="0" collapsed="false"/>
    <row r="37230" customFormat="false" ht="15" hidden="false" customHeight="true" outlineLevel="0" collapsed="false"/>
    <row r="37231" customFormat="false" ht="15" hidden="false" customHeight="true" outlineLevel="0" collapsed="false"/>
    <row r="37232" customFormat="false" ht="15" hidden="false" customHeight="true" outlineLevel="0" collapsed="false"/>
    <row r="37233" customFormat="false" ht="15" hidden="false" customHeight="true" outlineLevel="0" collapsed="false"/>
    <row r="37234" customFormat="false" ht="15" hidden="false" customHeight="true" outlineLevel="0" collapsed="false"/>
    <row r="37235" customFormat="false" ht="15" hidden="false" customHeight="true" outlineLevel="0" collapsed="false"/>
    <row r="37236" customFormat="false" ht="15" hidden="false" customHeight="true" outlineLevel="0" collapsed="false"/>
    <row r="37237" customFormat="false" ht="15" hidden="false" customHeight="true" outlineLevel="0" collapsed="false"/>
    <row r="37238" customFormat="false" ht="15" hidden="false" customHeight="true" outlineLevel="0" collapsed="false"/>
    <row r="37239" customFormat="false" ht="15" hidden="false" customHeight="true" outlineLevel="0" collapsed="false"/>
    <row r="37240" customFormat="false" ht="15" hidden="false" customHeight="true" outlineLevel="0" collapsed="false"/>
    <row r="37241" customFormat="false" ht="15" hidden="false" customHeight="true" outlineLevel="0" collapsed="false"/>
    <row r="37242" customFormat="false" ht="15" hidden="false" customHeight="true" outlineLevel="0" collapsed="false"/>
    <row r="37243" customFormat="false" ht="15" hidden="false" customHeight="true" outlineLevel="0" collapsed="false"/>
    <row r="37244" customFormat="false" ht="15" hidden="false" customHeight="true" outlineLevel="0" collapsed="false"/>
    <row r="37245" customFormat="false" ht="15" hidden="false" customHeight="true" outlineLevel="0" collapsed="false"/>
    <row r="37246" customFormat="false" ht="15" hidden="false" customHeight="true" outlineLevel="0" collapsed="false"/>
    <row r="37247" customFormat="false" ht="15" hidden="false" customHeight="true" outlineLevel="0" collapsed="false"/>
    <row r="37248" customFormat="false" ht="15" hidden="false" customHeight="true" outlineLevel="0" collapsed="false"/>
    <row r="37249" customFormat="false" ht="15" hidden="false" customHeight="true" outlineLevel="0" collapsed="false"/>
    <row r="37250" customFormat="false" ht="15" hidden="false" customHeight="true" outlineLevel="0" collapsed="false"/>
    <row r="37251" customFormat="false" ht="15" hidden="false" customHeight="true" outlineLevel="0" collapsed="false"/>
    <row r="37252" customFormat="false" ht="15" hidden="false" customHeight="true" outlineLevel="0" collapsed="false"/>
    <row r="37253" customFormat="false" ht="15" hidden="false" customHeight="true" outlineLevel="0" collapsed="false"/>
    <row r="37254" customFormat="false" ht="15" hidden="false" customHeight="true" outlineLevel="0" collapsed="false"/>
    <row r="37255" customFormat="false" ht="15" hidden="false" customHeight="true" outlineLevel="0" collapsed="false"/>
    <row r="37256" customFormat="false" ht="15" hidden="false" customHeight="true" outlineLevel="0" collapsed="false"/>
    <row r="37257" customFormat="false" ht="15" hidden="false" customHeight="true" outlineLevel="0" collapsed="false"/>
    <row r="37258" customFormat="false" ht="15" hidden="false" customHeight="true" outlineLevel="0" collapsed="false"/>
    <row r="37259" customFormat="false" ht="15" hidden="false" customHeight="true" outlineLevel="0" collapsed="false"/>
    <row r="37260" customFormat="false" ht="15" hidden="false" customHeight="true" outlineLevel="0" collapsed="false"/>
    <row r="37261" customFormat="false" ht="15" hidden="false" customHeight="true" outlineLevel="0" collapsed="false"/>
    <row r="37262" customFormat="false" ht="15" hidden="false" customHeight="true" outlineLevel="0" collapsed="false"/>
    <row r="37263" customFormat="false" ht="15" hidden="false" customHeight="true" outlineLevel="0" collapsed="false"/>
    <row r="37264" customFormat="false" ht="15" hidden="false" customHeight="true" outlineLevel="0" collapsed="false"/>
    <row r="37265" customFormat="false" ht="15" hidden="false" customHeight="true" outlineLevel="0" collapsed="false"/>
    <row r="37266" customFormat="false" ht="15" hidden="false" customHeight="true" outlineLevel="0" collapsed="false"/>
    <row r="37267" customFormat="false" ht="15" hidden="false" customHeight="true" outlineLevel="0" collapsed="false"/>
    <row r="37268" customFormat="false" ht="15" hidden="false" customHeight="true" outlineLevel="0" collapsed="false"/>
    <row r="37269" customFormat="false" ht="15" hidden="false" customHeight="true" outlineLevel="0" collapsed="false"/>
    <row r="37270" customFormat="false" ht="15" hidden="false" customHeight="true" outlineLevel="0" collapsed="false"/>
    <row r="37271" customFormat="false" ht="15" hidden="false" customHeight="true" outlineLevel="0" collapsed="false"/>
    <row r="37272" customFormat="false" ht="15" hidden="false" customHeight="true" outlineLevel="0" collapsed="false"/>
    <row r="37273" customFormat="false" ht="15" hidden="false" customHeight="true" outlineLevel="0" collapsed="false"/>
    <row r="37274" customFormat="false" ht="15" hidden="false" customHeight="true" outlineLevel="0" collapsed="false"/>
    <row r="37275" customFormat="false" ht="15" hidden="false" customHeight="true" outlineLevel="0" collapsed="false"/>
    <row r="37276" customFormat="false" ht="15" hidden="false" customHeight="true" outlineLevel="0" collapsed="false"/>
    <row r="37277" customFormat="false" ht="15" hidden="false" customHeight="true" outlineLevel="0" collapsed="false"/>
    <row r="37278" customFormat="false" ht="15" hidden="false" customHeight="true" outlineLevel="0" collapsed="false"/>
    <row r="37279" customFormat="false" ht="15" hidden="false" customHeight="true" outlineLevel="0" collapsed="false"/>
    <row r="37280" customFormat="false" ht="15" hidden="false" customHeight="true" outlineLevel="0" collapsed="false"/>
    <row r="37281" customFormat="false" ht="15" hidden="false" customHeight="true" outlineLevel="0" collapsed="false"/>
    <row r="37282" customFormat="false" ht="15" hidden="false" customHeight="true" outlineLevel="0" collapsed="false"/>
    <row r="37283" customFormat="false" ht="15" hidden="false" customHeight="true" outlineLevel="0" collapsed="false"/>
    <row r="37284" customFormat="false" ht="15" hidden="false" customHeight="true" outlineLevel="0" collapsed="false"/>
    <row r="37285" customFormat="false" ht="15" hidden="false" customHeight="true" outlineLevel="0" collapsed="false"/>
    <row r="37286" customFormat="false" ht="15" hidden="false" customHeight="true" outlineLevel="0" collapsed="false"/>
    <row r="37287" customFormat="false" ht="15" hidden="false" customHeight="true" outlineLevel="0" collapsed="false"/>
    <row r="37288" customFormat="false" ht="15" hidden="false" customHeight="true" outlineLevel="0" collapsed="false"/>
    <row r="37289" customFormat="false" ht="15" hidden="false" customHeight="true" outlineLevel="0" collapsed="false"/>
    <row r="37290" customFormat="false" ht="15" hidden="false" customHeight="true" outlineLevel="0" collapsed="false"/>
    <row r="37291" customFormat="false" ht="15" hidden="false" customHeight="true" outlineLevel="0" collapsed="false"/>
    <row r="37292" customFormat="false" ht="15" hidden="false" customHeight="true" outlineLevel="0" collapsed="false"/>
    <row r="37293" customFormat="false" ht="15" hidden="false" customHeight="true" outlineLevel="0" collapsed="false"/>
    <row r="37294" customFormat="false" ht="15" hidden="false" customHeight="true" outlineLevel="0" collapsed="false"/>
    <row r="37295" customFormat="false" ht="15" hidden="false" customHeight="true" outlineLevel="0" collapsed="false"/>
    <row r="37296" customFormat="false" ht="15" hidden="false" customHeight="true" outlineLevel="0" collapsed="false"/>
    <row r="37297" customFormat="false" ht="15" hidden="false" customHeight="true" outlineLevel="0" collapsed="false"/>
    <row r="37298" customFormat="false" ht="15" hidden="false" customHeight="true" outlineLevel="0" collapsed="false"/>
    <row r="37299" customFormat="false" ht="15" hidden="false" customHeight="true" outlineLevel="0" collapsed="false"/>
    <row r="37300" customFormat="false" ht="15" hidden="false" customHeight="true" outlineLevel="0" collapsed="false"/>
    <row r="37301" customFormat="false" ht="15" hidden="false" customHeight="true" outlineLevel="0" collapsed="false"/>
    <row r="37302" customFormat="false" ht="15" hidden="false" customHeight="true" outlineLevel="0" collapsed="false"/>
    <row r="37303" customFormat="false" ht="15" hidden="false" customHeight="true" outlineLevel="0" collapsed="false"/>
    <row r="37304" customFormat="false" ht="15" hidden="false" customHeight="true" outlineLevel="0" collapsed="false"/>
    <row r="37305" customFormat="false" ht="15" hidden="false" customHeight="true" outlineLevel="0" collapsed="false"/>
    <row r="37306" customFormat="false" ht="15" hidden="false" customHeight="true" outlineLevel="0" collapsed="false"/>
    <row r="37307" customFormat="false" ht="15" hidden="false" customHeight="true" outlineLevel="0" collapsed="false"/>
    <row r="37308" customFormat="false" ht="15" hidden="false" customHeight="true" outlineLevel="0" collapsed="false"/>
    <row r="37309" customFormat="false" ht="15" hidden="false" customHeight="true" outlineLevel="0" collapsed="false"/>
    <row r="37310" customFormat="false" ht="15" hidden="false" customHeight="true" outlineLevel="0" collapsed="false"/>
    <row r="37311" customFormat="false" ht="15" hidden="false" customHeight="true" outlineLevel="0" collapsed="false"/>
    <row r="37312" customFormat="false" ht="15" hidden="false" customHeight="true" outlineLevel="0" collapsed="false"/>
    <row r="37313" customFormat="false" ht="15" hidden="false" customHeight="true" outlineLevel="0" collapsed="false"/>
    <row r="37314" customFormat="false" ht="15" hidden="false" customHeight="true" outlineLevel="0" collapsed="false"/>
    <row r="37315" customFormat="false" ht="15" hidden="false" customHeight="true" outlineLevel="0" collapsed="false"/>
    <row r="37316" customFormat="false" ht="15" hidden="false" customHeight="true" outlineLevel="0" collapsed="false"/>
    <row r="37317" customFormat="false" ht="15" hidden="false" customHeight="true" outlineLevel="0" collapsed="false"/>
    <row r="37318" customFormat="false" ht="15" hidden="false" customHeight="true" outlineLevel="0" collapsed="false"/>
    <row r="37319" customFormat="false" ht="15" hidden="false" customHeight="true" outlineLevel="0" collapsed="false"/>
    <row r="37320" customFormat="false" ht="15" hidden="false" customHeight="true" outlineLevel="0" collapsed="false"/>
    <row r="37321" customFormat="false" ht="15" hidden="false" customHeight="true" outlineLevel="0" collapsed="false"/>
    <row r="37322" customFormat="false" ht="15" hidden="false" customHeight="true" outlineLevel="0" collapsed="false"/>
    <row r="37323" customFormat="false" ht="15" hidden="false" customHeight="true" outlineLevel="0" collapsed="false"/>
    <row r="37324" customFormat="false" ht="15" hidden="false" customHeight="true" outlineLevel="0" collapsed="false"/>
    <row r="37325" customFormat="false" ht="15" hidden="false" customHeight="true" outlineLevel="0" collapsed="false"/>
    <row r="37326" customFormat="false" ht="15" hidden="false" customHeight="true" outlineLevel="0" collapsed="false"/>
    <row r="37327" customFormat="false" ht="15" hidden="false" customHeight="true" outlineLevel="0" collapsed="false"/>
    <row r="37328" customFormat="false" ht="15" hidden="false" customHeight="true" outlineLevel="0" collapsed="false"/>
    <row r="37329" customFormat="false" ht="15" hidden="false" customHeight="true" outlineLevel="0" collapsed="false"/>
    <row r="37330" customFormat="false" ht="15" hidden="false" customHeight="true" outlineLevel="0" collapsed="false"/>
    <row r="37331" customFormat="false" ht="15" hidden="false" customHeight="true" outlineLevel="0" collapsed="false"/>
    <row r="37332" customFormat="false" ht="15" hidden="false" customHeight="true" outlineLevel="0" collapsed="false"/>
    <row r="37333" customFormat="false" ht="15" hidden="false" customHeight="true" outlineLevel="0" collapsed="false"/>
    <row r="37334" customFormat="false" ht="15" hidden="false" customHeight="true" outlineLevel="0" collapsed="false"/>
    <row r="37335" customFormat="false" ht="15" hidden="false" customHeight="true" outlineLevel="0" collapsed="false"/>
    <row r="37336" customFormat="false" ht="15" hidden="false" customHeight="true" outlineLevel="0" collapsed="false"/>
    <row r="37337" customFormat="false" ht="15" hidden="false" customHeight="true" outlineLevel="0" collapsed="false"/>
    <row r="37338" customFormat="false" ht="15" hidden="false" customHeight="true" outlineLevel="0" collapsed="false"/>
    <row r="37339" customFormat="false" ht="15" hidden="false" customHeight="true" outlineLevel="0" collapsed="false"/>
    <row r="37340" customFormat="false" ht="15" hidden="false" customHeight="true" outlineLevel="0" collapsed="false"/>
    <row r="37341" customFormat="false" ht="15" hidden="false" customHeight="true" outlineLevel="0" collapsed="false"/>
    <row r="37342" customFormat="false" ht="15" hidden="false" customHeight="true" outlineLevel="0" collapsed="false"/>
    <row r="37343" customFormat="false" ht="15" hidden="false" customHeight="true" outlineLevel="0" collapsed="false"/>
    <row r="37344" customFormat="false" ht="15" hidden="false" customHeight="true" outlineLevel="0" collapsed="false"/>
    <row r="37345" customFormat="false" ht="15" hidden="false" customHeight="true" outlineLevel="0" collapsed="false"/>
    <row r="37346" customFormat="false" ht="15" hidden="false" customHeight="true" outlineLevel="0" collapsed="false"/>
    <row r="37347" customFormat="false" ht="15" hidden="false" customHeight="true" outlineLevel="0" collapsed="false"/>
    <row r="37348" customFormat="false" ht="15" hidden="false" customHeight="true" outlineLevel="0" collapsed="false"/>
    <row r="37349" customFormat="false" ht="15" hidden="false" customHeight="true" outlineLevel="0" collapsed="false"/>
    <row r="37350" customFormat="false" ht="15" hidden="false" customHeight="true" outlineLevel="0" collapsed="false"/>
    <row r="37351" customFormat="false" ht="15" hidden="false" customHeight="true" outlineLevel="0" collapsed="false"/>
    <row r="37352" customFormat="false" ht="15" hidden="false" customHeight="true" outlineLevel="0" collapsed="false"/>
    <row r="37353" customFormat="false" ht="15" hidden="false" customHeight="true" outlineLevel="0" collapsed="false"/>
    <row r="37354" customFormat="false" ht="15" hidden="false" customHeight="true" outlineLevel="0" collapsed="false"/>
    <row r="37355" customFormat="false" ht="15" hidden="false" customHeight="true" outlineLevel="0" collapsed="false"/>
    <row r="37356" customFormat="false" ht="15" hidden="false" customHeight="true" outlineLevel="0" collapsed="false"/>
    <row r="37357" customFormat="false" ht="15" hidden="false" customHeight="true" outlineLevel="0" collapsed="false"/>
    <row r="37358" customFormat="false" ht="15" hidden="false" customHeight="true" outlineLevel="0" collapsed="false"/>
    <row r="37359" customFormat="false" ht="15" hidden="false" customHeight="true" outlineLevel="0" collapsed="false"/>
    <row r="37360" customFormat="false" ht="15" hidden="false" customHeight="true" outlineLevel="0" collapsed="false"/>
    <row r="37361" customFormat="false" ht="15" hidden="false" customHeight="true" outlineLevel="0" collapsed="false"/>
    <row r="37362" customFormat="false" ht="15" hidden="false" customHeight="true" outlineLevel="0" collapsed="false"/>
    <row r="37363" customFormat="false" ht="15" hidden="false" customHeight="true" outlineLevel="0" collapsed="false"/>
    <row r="37364" customFormat="false" ht="15" hidden="false" customHeight="true" outlineLevel="0" collapsed="false"/>
    <row r="37365" customFormat="false" ht="15" hidden="false" customHeight="true" outlineLevel="0" collapsed="false"/>
    <row r="37366" customFormat="false" ht="15" hidden="false" customHeight="true" outlineLevel="0" collapsed="false"/>
    <row r="37367" customFormat="false" ht="15" hidden="false" customHeight="true" outlineLevel="0" collapsed="false"/>
    <row r="37368" customFormat="false" ht="15" hidden="false" customHeight="true" outlineLevel="0" collapsed="false"/>
    <row r="37369" customFormat="false" ht="15" hidden="false" customHeight="true" outlineLevel="0" collapsed="false"/>
    <row r="37370" customFormat="false" ht="15" hidden="false" customHeight="true" outlineLevel="0" collapsed="false"/>
    <row r="37371" customFormat="false" ht="15" hidden="false" customHeight="true" outlineLevel="0" collapsed="false"/>
    <row r="37372" customFormat="false" ht="15" hidden="false" customHeight="true" outlineLevel="0" collapsed="false"/>
    <row r="37373" customFormat="false" ht="15" hidden="false" customHeight="true" outlineLevel="0" collapsed="false"/>
    <row r="37374" customFormat="false" ht="15" hidden="false" customHeight="true" outlineLevel="0" collapsed="false"/>
    <row r="37375" customFormat="false" ht="15" hidden="false" customHeight="true" outlineLevel="0" collapsed="false"/>
    <row r="37376" customFormat="false" ht="15" hidden="false" customHeight="true" outlineLevel="0" collapsed="false"/>
    <row r="37377" customFormat="false" ht="15" hidden="false" customHeight="true" outlineLevel="0" collapsed="false"/>
    <row r="37378" customFormat="false" ht="15" hidden="false" customHeight="true" outlineLevel="0" collapsed="false"/>
    <row r="37379" customFormat="false" ht="15" hidden="false" customHeight="true" outlineLevel="0" collapsed="false"/>
    <row r="37380" customFormat="false" ht="15" hidden="false" customHeight="true" outlineLevel="0" collapsed="false"/>
    <row r="37381" customFormat="false" ht="15" hidden="false" customHeight="true" outlineLevel="0" collapsed="false"/>
    <row r="37382" customFormat="false" ht="15" hidden="false" customHeight="true" outlineLevel="0" collapsed="false"/>
    <row r="37383" customFormat="false" ht="15" hidden="false" customHeight="true" outlineLevel="0" collapsed="false"/>
    <row r="37384" customFormat="false" ht="15" hidden="false" customHeight="true" outlineLevel="0" collapsed="false"/>
    <row r="37385" customFormat="false" ht="15" hidden="false" customHeight="true" outlineLevel="0" collapsed="false"/>
    <row r="37386" customFormat="false" ht="15" hidden="false" customHeight="true" outlineLevel="0" collapsed="false"/>
    <row r="37387" customFormat="false" ht="15" hidden="false" customHeight="true" outlineLevel="0" collapsed="false"/>
    <row r="37388" customFormat="false" ht="15" hidden="false" customHeight="true" outlineLevel="0" collapsed="false"/>
    <row r="37389" customFormat="false" ht="15" hidden="false" customHeight="true" outlineLevel="0" collapsed="false"/>
    <row r="37390" customFormat="false" ht="15" hidden="false" customHeight="true" outlineLevel="0" collapsed="false"/>
    <row r="37391" customFormat="false" ht="15" hidden="false" customHeight="true" outlineLevel="0" collapsed="false"/>
    <row r="37392" customFormat="false" ht="15" hidden="false" customHeight="true" outlineLevel="0" collapsed="false"/>
    <row r="37393" customFormat="false" ht="15" hidden="false" customHeight="true" outlineLevel="0" collapsed="false"/>
    <row r="37394" customFormat="false" ht="15" hidden="false" customHeight="true" outlineLevel="0" collapsed="false"/>
    <row r="37395" customFormat="false" ht="15" hidden="false" customHeight="true" outlineLevel="0" collapsed="false"/>
    <row r="37396" customFormat="false" ht="15" hidden="false" customHeight="true" outlineLevel="0" collapsed="false"/>
    <row r="37397" customFormat="false" ht="15" hidden="false" customHeight="true" outlineLevel="0" collapsed="false"/>
    <row r="37398" customFormat="false" ht="15" hidden="false" customHeight="true" outlineLevel="0" collapsed="false"/>
    <row r="37399" customFormat="false" ht="15" hidden="false" customHeight="true" outlineLevel="0" collapsed="false"/>
    <row r="37400" customFormat="false" ht="15" hidden="false" customHeight="true" outlineLevel="0" collapsed="false"/>
    <row r="37401" customFormat="false" ht="15" hidden="false" customHeight="true" outlineLevel="0" collapsed="false"/>
    <row r="37402" customFormat="false" ht="15" hidden="false" customHeight="true" outlineLevel="0" collapsed="false"/>
    <row r="37403" customFormat="false" ht="15" hidden="false" customHeight="true" outlineLevel="0" collapsed="false"/>
    <row r="37404" customFormat="false" ht="15" hidden="false" customHeight="true" outlineLevel="0" collapsed="false"/>
    <row r="37405" customFormat="false" ht="15" hidden="false" customHeight="true" outlineLevel="0" collapsed="false"/>
    <row r="37406" customFormat="false" ht="15" hidden="false" customHeight="true" outlineLevel="0" collapsed="false"/>
    <row r="37407" customFormat="false" ht="15" hidden="false" customHeight="true" outlineLevel="0" collapsed="false"/>
    <row r="37408" customFormat="false" ht="15" hidden="false" customHeight="true" outlineLevel="0" collapsed="false"/>
    <row r="37409" customFormat="false" ht="15" hidden="false" customHeight="true" outlineLevel="0" collapsed="false"/>
    <row r="37410" customFormat="false" ht="15" hidden="false" customHeight="true" outlineLevel="0" collapsed="false"/>
    <row r="37411" customFormat="false" ht="15" hidden="false" customHeight="true" outlineLevel="0" collapsed="false"/>
    <row r="37412" customFormat="false" ht="15" hidden="false" customHeight="true" outlineLevel="0" collapsed="false"/>
    <row r="37413" customFormat="false" ht="15" hidden="false" customHeight="true" outlineLevel="0" collapsed="false"/>
    <row r="37414" customFormat="false" ht="15" hidden="false" customHeight="true" outlineLevel="0" collapsed="false"/>
    <row r="37415" customFormat="false" ht="15" hidden="false" customHeight="true" outlineLevel="0" collapsed="false"/>
    <row r="37416" customFormat="false" ht="15" hidden="false" customHeight="true" outlineLevel="0" collapsed="false"/>
    <row r="37417" customFormat="false" ht="15" hidden="false" customHeight="true" outlineLevel="0" collapsed="false"/>
    <row r="37418" customFormat="false" ht="15" hidden="false" customHeight="true" outlineLevel="0" collapsed="false"/>
    <row r="37419" customFormat="false" ht="15" hidden="false" customHeight="true" outlineLevel="0" collapsed="false"/>
    <row r="37420" customFormat="false" ht="15" hidden="false" customHeight="true" outlineLevel="0" collapsed="false"/>
    <row r="37421" customFormat="false" ht="15" hidden="false" customHeight="true" outlineLevel="0" collapsed="false"/>
    <row r="37422" customFormat="false" ht="15" hidden="false" customHeight="true" outlineLevel="0" collapsed="false"/>
    <row r="37423" customFormat="false" ht="15" hidden="false" customHeight="true" outlineLevel="0" collapsed="false"/>
    <row r="37424" customFormat="false" ht="15" hidden="false" customHeight="true" outlineLevel="0" collapsed="false"/>
    <row r="37425" customFormat="false" ht="15" hidden="false" customHeight="true" outlineLevel="0" collapsed="false"/>
    <row r="37426" customFormat="false" ht="15" hidden="false" customHeight="true" outlineLevel="0" collapsed="false"/>
    <row r="37427" customFormat="false" ht="15" hidden="false" customHeight="true" outlineLevel="0" collapsed="false"/>
    <row r="37428" customFormat="false" ht="15" hidden="false" customHeight="true" outlineLevel="0" collapsed="false"/>
    <row r="37429" customFormat="false" ht="15" hidden="false" customHeight="true" outlineLevel="0" collapsed="false"/>
    <row r="37430" customFormat="false" ht="15" hidden="false" customHeight="true" outlineLevel="0" collapsed="false"/>
    <row r="37431" customFormat="false" ht="15" hidden="false" customHeight="true" outlineLevel="0" collapsed="false"/>
    <row r="37432" customFormat="false" ht="15" hidden="false" customHeight="true" outlineLevel="0" collapsed="false"/>
    <row r="37433" customFormat="false" ht="15" hidden="false" customHeight="true" outlineLevel="0" collapsed="false"/>
    <row r="37434" customFormat="false" ht="15" hidden="false" customHeight="true" outlineLevel="0" collapsed="false"/>
    <row r="37435" customFormat="false" ht="15" hidden="false" customHeight="true" outlineLevel="0" collapsed="false"/>
    <row r="37436" customFormat="false" ht="15" hidden="false" customHeight="true" outlineLevel="0" collapsed="false"/>
    <row r="37437" customFormat="false" ht="15" hidden="false" customHeight="true" outlineLevel="0" collapsed="false"/>
    <row r="37438" customFormat="false" ht="15" hidden="false" customHeight="true" outlineLevel="0" collapsed="false"/>
    <row r="37439" customFormat="false" ht="15" hidden="false" customHeight="true" outlineLevel="0" collapsed="false"/>
    <row r="37440" customFormat="false" ht="15" hidden="false" customHeight="true" outlineLevel="0" collapsed="false"/>
    <row r="37441" customFormat="false" ht="15" hidden="false" customHeight="true" outlineLevel="0" collapsed="false"/>
    <row r="37442" customFormat="false" ht="15" hidden="false" customHeight="true" outlineLevel="0" collapsed="false"/>
    <row r="37443" customFormat="false" ht="15" hidden="false" customHeight="true" outlineLevel="0" collapsed="false"/>
    <row r="37444" customFormat="false" ht="15" hidden="false" customHeight="true" outlineLevel="0" collapsed="false"/>
    <row r="37445" customFormat="false" ht="15" hidden="false" customHeight="true" outlineLevel="0" collapsed="false"/>
    <row r="37446" customFormat="false" ht="15" hidden="false" customHeight="true" outlineLevel="0" collapsed="false"/>
    <row r="37447" customFormat="false" ht="15" hidden="false" customHeight="true" outlineLevel="0" collapsed="false"/>
    <row r="37448" customFormat="false" ht="15" hidden="false" customHeight="true" outlineLevel="0" collapsed="false"/>
    <row r="37449" customFormat="false" ht="15" hidden="false" customHeight="true" outlineLevel="0" collapsed="false"/>
    <row r="37450" customFormat="false" ht="15" hidden="false" customHeight="true" outlineLevel="0" collapsed="false"/>
    <row r="37451" customFormat="false" ht="15" hidden="false" customHeight="true" outlineLevel="0" collapsed="false"/>
    <row r="37452" customFormat="false" ht="15" hidden="false" customHeight="true" outlineLevel="0" collapsed="false"/>
    <row r="37453" customFormat="false" ht="15" hidden="false" customHeight="true" outlineLevel="0" collapsed="false"/>
    <row r="37454" customFormat="false" ht="15" hidden="false" customHeight="true" outlineLevel="0" collapsed="false"/>
    <row r="37455" customFormat="false" ht="15" hidden="false" customHeight="true" outlineLevel="0" collapsed="false"/>
    <row r="37456" customFormat="false" ht="15" hidden="false" customHeight="true" outlineLevel="0" collapsed="false"/>
    <row r="37457" customFormat="false" ht="15" hidden="false" customHeight="true" outlineLevel="0" collapsed="false"/>
    <row r="37458" customFormat="false" ht="15" hidden="false" customHeight="true" outlineLevel="0" collapsed="false"/>
    <row r="37459" customFormat="false" ht="15" hidden="false" customHeight="true" outlineLevel="0" collapsed="false"/>
    <row r="37460" customFormat="false" ht="15" hidden="false" customHeight="true" outlineLevel="0" collapsed="false"/>
    <row r="37461" customFormat="false" ht="15" hidden="false" customHeight="true" outlineLevel="0" collapsed="false"/>
    <row r="37462" customFormat="false" ht="15" hidden="false" customHeight="true" outlineLevel="0" collapsed="false"/>
    <row r="37463" customFormat="false" ht="15" hidden="false" customHeight="true" outlineLevel="0" collapsed="false"/>
    <row r="37464" customFormat="false" ht="15" hidden="false" customHeight="true" outlineLevel="0" collapsed="false"/>
    <row r="37465" customFormat="false" ht="15" hidden="false" customHeight="true" outlineLevel="0" collapsed="false"/>
    <row r="37466" customFormat="false" ht="15" hidden="false" customHeight="true" outlineLevel="0" collapsed="false"/>
    <row r="37467" customFormat="false" ht="15" hidden="false" customHeight="true" outlineLevel="0" collapsed="false"/>
    <row r="37468" customFormat="false" ht="15" hidden="false" customHeight="true" outlineLevel="0" collapsed="false"/>
    <row r="37469" customFormat="false" ht="15" hidden="false" customHeight="true" outlineLevel="0" collapsed="false"/>
    <row r="37470" customFormat="false" ht="15" hidden="false" customHeight="true" outlineLevel="0" collapsed="false"/>
    <row r="37471" customFormat="false" ht="15" hidden="false" customHeight="true" outlineLevel="0" collapsed="false"/>
    <row r="37472" customFormat="false" ht="15" hidden="false" customHeight="true" outlineLevel="0" collapsed="false"/>
    <row r="37473" customFormat="false" ht="15" hidden="false" customHeight="true" outlineLevel="0" collapsed="false"/>
    <row r="37474" customFormat="false" ht="15" hidden="false" customHeight="true" outlineLevel="0" collapsed="false"/>
    <row r="37475" customFormat="false" ht="15" hidden="false" customHeight="true" outlineLevel="0" collapsed="false"/>
    <row r="37476" customFormat="false" ht="15" hidden="false" customHeight="true" outlineLevel="0" collapsed="false"/>
    <row r="37477" customFormat="false" ht="15" hidden="false" customHeight="true" outlineLevel="0" collapsed="false"/>
    <row r="37478" customFormat="false" ht="15" hidden="false" customHeight="true" outlineLevel="0" collapsed="false"/>
    <row r="37479" customFormat="false" ht="15" hidden="false" customHeight="true" outlineLevel="0" collapsed="false"/>
    <row r="37480" customFormat="false" ht="15" hidden="false" customHeight="true" outlineLevel="0" collapsed="false"/>
    <row r="37481" customFormat="false" ht="15" hidden="false" customHeight="true" outlineLevel="0" collapsed="false"/>
    <row r="37482" customFormat="false" ht="15" hidden="false" customHeight="true" outlineLevel="0" collapsed="false"/>
    <row r="37483" customFormat="false" ht="15" hidden="false" customHeight="true" outlineLevel="0" collapsed="false"/>
    <row r="37484" customFormat="false" ht="15" hidden="false" customHeight="true" outlineLevel="0" collapsed="false"/>
    <row r="37485" customFormat="false" ht="15" hidden="false" customHeight="true" outlineLevel="0" collapsed="false"/>
    <row r="37486" customFormat="false" ht="15" hidden="false" customHeight="true" outlineLevel="0" collapsed="false"/>
    <row r="37487" customFormat="false" ht="15" hidden="false" customHeight="true" outlineLevel="0" collapsed="false"/>
    <row r="37488" customFormat="false" ht="15" hidden="false" customHeight="true" outlineLevel="0" collapsed="false"/>
    <row r="37489" customFormat="false" ht="15" hidden="false" customHeight="true" outlineLevel="0" collapsed="false"/>
    <row r="37490" customFormat="false" ht="15" hidden="false" customHeight="true" outlineLevel="0" collapsed="false"/>
    <row r="37491" customFormat="false" ht="15" hidden="false" customHeight="true" outlineLevel="0" collapsed="false"/>
    <row r="37492" customFormat="false" ht="15" hidden="false" customHeight="true" outlineLevel="0" collapsed="false"/>
    <row r="37493" customFormat="false" ht="15" hidden="false" customHeight="true" outlineLevel="0" collapsed="false"/>
    <row r="37494" customFormat="false" ht="15" hidden="false" customHeight="true" outlineLevel="0" collapsed="false"/>
    <row r="37495" customFormat="false" ht="15" hidden="false" customHeight="true" outlineLevel="0" collapsed="false"/>
    <row r="37496" customFormat="false" ht="15" hidden="false" customHeight="true" outlineLevel="0" collapsed="false"/>
    <row r="37497" customFormat="false" ht="15" hidden="false" customHeight="true" outlineLevel="0" collapsed="false"/>
    <row r="37498" customFormat="false" ht="15" hidden="false" customHeight="true" outlineLevel="0" collapsed="false"/>
    <row r="37499" customFormat="false" ht="15" hidden="false" customHeight="true" outlineLevel="0" collapsed="false"/>
    <row r="37500" customFormat="false" ht="15" hidden="false" customHeight="true" outlineLevel="0" collapsed="false"/>
    <row r="37501" customFormat="false" ht="15" hidden="false" customHeight="true" outlineLevel="0" collapsed="false"/>
    <row r="37502" customFormat="false" ht="15" hidden="false" customHeight="true" outlineLevel="0" collapsed="false"/>
    <row r="37503" customFormat="false" ht="15" hidden="false" customHeight="true" outlineLevel="0" collapsed="false"/>
    <row r="37504" customFormat="false" ht="15" hidden="false" customHeight="true" outlineLevel="0" collapsed="false"/>
    <row r="37505" customFormat="false" ht="15" hidden="false" customHeight="true" outlineLevel="0" collapsed="false"/>
    <row r="37506" customFormat="false" ht="15" hidden="false" customHeight="true" outlineLevel="0" collapsed="false"/>
    <row r="37507" customFormat="false" ht="15" hidden="false" customHeight="true" outlineLevel="0" collapsed="false"/>
    <row r="37508" customFormat="false" ht="15" hidden="false" customHeight="true" outlineLevel="0" collapsed="false"/>
    <row r="37509" customFormat="false" ht="15" hidden="false" customHeight="true" outlineLevel="0" collapsed="false"/>
    <row r="37510" customFormat="false" ht="15" hidden="false" customHeight="true" outlineLevel="0" collapsed="false"/>
    <row r="37511" customFormat="false" ht="15" hidden="false" customHeight="true" outlineLevel="0" collapsed="false"/>
    <row r="37512" customFormat="false" ht="15" hidden="false" customHeight="true" outlineLevel="0" collapsed="false"/>
    <row r="37513" customFormat="false" ht="15" hidden="false" customHeight="true" outlineLevel="0" collapsed="false"/>
    <row r="37514" customFormat="false" ht="15" hidden="false" customHeight="true" outlineLevel="0" collapsed="false"/>
    <row r="37515" customFormat="false" ht="15" hidden="false" customHeight="true" outlineLevel="0" collapsed="false"/>
    <row r="37516" customFormat="false" ht="15" hidden="false" customHeight="true" outlineLevel="0" collapsed="false"/>
    <row r="37517" customFormat="false" ht="15" hidden="false" customHeight="true" outlineLevel="0" collapsed="false"/>
    <row r="37518" customFormat="false" ht="15" hidden="false" customHeight="true" outlineLevel="0" collapsed="false"/>
    <row r="37519" customFormat="false" ht="15" hidden="false" customHeight="true" outlineLevel="0" collapsed="false"/>
    <row r="37520" customFormat="false" ht="15" hidden="false" customHeight="true" outlineLevel="0" collapsed="false"/>
    <row r="37521" customFormat="false" ht="15" hidden="false" customHeight="true" outlineLevel="0" collapsed="false"/>
    <row r="37522" customFormat="false" ht="15" hidden="false" customHeight="true" outlineLevel="0" collapsed="false"/>
    <row r="37523" customFormat="false" ht="15" hidden="false" customHeight="true" outlineLevel="0" collapsed="false"/>
    <row r="37524" customFormat="false" ht="15" hidden="false" customHeight="true" outlineLevel="0" collapsed="false"/>
    <row r="37525" customFormat="false" ht="15" hidden="false" customHeight="true" outlineLevel="0" collapsed="false"/>
    <row r="37526" customFormat="false" ht="15" hidden="false" customHeight="true" outlineLevel="0" collapsed="false"/>
    <row r="37527" customFormat="false" ht="15" hidden="false" customHeight="true" outlineLevel="0" collapsed="false"/>
    <row r="37528" customFormat="false" ht="15" hidden="false" customHeight="true" outlineLevel="0" collapsed="false"/>
    <row r="37529" customFormat="false" ht="15" hidden="false" customHeight="true" outlineLevel="0" collapsed="false"/>
    <row r="37530" customFormat="false" ht="15" hidden="false" customHeight="true" outlineLevel="0" collapsed="false"/>
    <row r="37531" customFormat="false" ht="15" hidden="false" customHeight="true" outlineLevel="0" collapsed="false"/>
    <row r="37532" customFormat="false" ht="15" hidden="false" customHeight="true" outlineLevel="0" collapsed="false"/>
    <row r="37533" customFormat="false" ht="15" hidden="false" customHeight="true" outlineLevel="0" collapsed="false"/>
    <row r="37534" customFormat="false" ht="15" hidden="false" customHeight="true" outlineLevel="0" collapsed="false"/>
    <row r="37535" customFormat="false" ht="15" hidden="false" customHeight="true" outlineLevel="0" collapsed="false"/>
    <row r="37536" customFormat="false" ht="15" hidden="false" customHeight="true" outlineLevel="0" collapsed="false"/>
    <row r="37537" customFormat="false" ht="15" hidden="false" customHeight="true" outlineLevel="0" collapsed="false"/>
    <row r="37538" customFormat="false" ht="15" hidden="false" customHeight="true" outlineLevel="0" collapsed="false"/>
    <row r="37539" customFormat="false" ht="15" hidden="false" customHeight="true" outlineLevel="0" collapsed="false"/>
    <row r="37540" customFormat="false" ht="15" hidden="false" customHeight="true" outlineLevel="0" collapsed="false"/>
    <row r="37541" customFormat="false" ht="15" hidden="false" customHeight="true" outlineLevel="0" collapsed="false"/>
    <row r="37542" customFormat="false" ht="15" hidden="false" customHeight="true" outlineLevel="0" collapsed="false"/>
    <row r="37543" customFormat="false" ht="15" hidden="false" customHeight="true" outlineLevel="0" collapsed="false"/>
    <row r="37544" customFormat="false" ht="15" hidden="false" customHeight="true" outlineLevel="0" collapsed="false"/>
    <row r="37545" customFormat="false" ht="15" hidden="false" customHeight="true" outlineLevel="0" collapsed="false"/>
    <row r="37546" customFormat="false" ht="15" hidden="false" customHeight="true" outlineLevel="0" collapsed="false"/>
    <row r="37547" customFormat="false" ht="15" hidden="false" customHeight="true" outlineLevel="0" collapsed="false"/>
    <row r="37548" customFormat="false" ht="15" hidden="false" customHeight="true" outlineLevel="0" collapsed="false"/>
    <row r="37549" customFormat="false" ht="15" hidden="false" customHeight="true" outlineLevel="0" collapsed="false"/>
    <row r="37550" customFormat="false" ht="15" hidden="false" customHeight="true" outlineLevel="0" collapsed="false"/>
    <row r="37551" customFormat="false" ht="15" hidden="false" customHeight="true" outlineLevel="0" collapsed="false"/>
    <row r="37552" customFormat="false" ht="15" hidden="false" customHeight="true" outlineLevel="0" collapsed="false"/>
    <row r="37553" customFormat="false" ht="15" hidden="false" customHeight="true" outlineLevel="0" collapsed="false"/>
    <row r="37554" customFormat="false" ht="15" hidden="false" customHeight="true" outlineLevel="0" collapsed="false"/>
    <row r="37555" customFormat="false" ht="15" hidden="false" customHeight="true" outlineLevel="0" collapsed="false"/>
    <row r="37556" customFormat="false" ht="15" hidden="false" customHeight="true" outlineLevel="0" collapsed="false"/>
    <row r="37557" customFormat="false" ht="15" hidden="false" customHeight="true" outlineLevel="0" collapsed="false"/>
    <row r="37558" customFormat="false" ht="15" hidden="false" customHeight="true" outlineLevel="0" collapsed="false"/>
    <row r="37559" customFormat="false" ht="15" hidden="false" customHeight="true" outlineLevel="0" collapsed="false"/>
    <row r="37560" customFormat="false" ht="15" hidden="false" customHeight="true" outlineLevel="0" collapsed="false"/>
    <row r="37561" customFormat="false" ht="15" hidden="false" customHeight="true" outlineLevel="0" collapsed="false"/>
    <row r="37562" customFormat="false" ht="15" hidden="false" customHeight="true" outlineLevel="0" collapsed="false"/>
    <row r="37563" customFormat="false" ht="15" hidden="false" customHeight="true" outlineLevel="0" collapsed="false"/>
    <row r="37564" customFormat="false" ht="15" hidden="false" customHeight="true" outlineLevel="0" collapsed="false"/>
    <row r="37565" customFormat="false" ht="15" hidden="false" customHeight="true" outlineLevel="0" collapsed="false"/>
    <row r="37566" customFormat="false" ht="15" hidden="false" customHeight="true" outlineLevel="0" collapsed="false"/>
    <row r="37567" customFormat="false" ht="15" hidden="false" customHeight="true" outlineLevel="0" collapsed="false"/>
    <row r="37568" customFormat="false" ht="15" hidden="false" customHeight="true" outlineLevel="0" collapsed="false"/>
    <row r="37569" customFormat="false" ht="15" hidden="false" customHeight="true" outlineLevel="0" collapsed="false"/>
    <row r="37570" customFormat="false" ht="15" hidden="false" customHeight="true" outlineLevel="0" collapsed="false"/>
    <row r="37571" customFormat="false" ht="15" hidden="false" customHeight="true" outlineLevel="0" collapsed="false"/>
    <row r="37572" customFormat="false" ht="15" hidden="false" customHeight="true" outlineLevel="0" collapsed="false"/>
    <row r="37573" customFormat="false" ht="15" hidden="false" customHeight="true" outlineLevel="0" collapsed="false"/>
    <row r="37574" customFormat="false" ht="15" hidden="false" customHeight="true" outlineLevel="0" collapsed="false"/>
    <row r="37575" customFormat="false" ht="15" hidden="false" customHeight="true" outlineLevel="0" collapsed="false"/>
    <row r="37576" customFormat="false" ht="15" hidden="false" customHeight="true" outlineLevel="0" collapsed="false"/>
    <row r="37577" customFormat="false" ht="15" hidden="false" customHeight="true" outlineLevel="0" collapsed="false"/>
    <row r="37578" customFormat="false" ht="15" hidden="false" customHeight="true" outlineLevel="0" collapsed="false"/>
    <row r="37579" customFormat="false" ht="15" hidden="false" customHeight="true" outlineLevel="0" collapsed="false"/>
    <row r="37580" customFormat="false" ht="15" hidden="false" customHeight="true" outlineLevel="0" collapsed="false"/>
    <row r="37581" customFormat="false" ht="15" hidden="false" customHeight="true" outlineLevel="0" collapsed="false"/>
    <row r="37582" customFormat="false" ht="15" hidden="false" customHeight="true" outlineLevel="0" collapsed="false"/>
    <row r="37583" customFormat="false" ht="15" hidden="false" customHeight="true" outlineLevel="0" collapsed="false"/>
    <row r="37584" customFormat="false" ht="15" hidden="false" customHeight="true" outlineLevel="0" collapsed="false"/>
    <row r="37585" customFormat="false" ht="15" hidden="false" customHeight="true" outlineLevel="0" collapsed="false"/>
    <row r="37586" customFormat="false" ht="15" hidden="false" customHeight="true" outlineLevel="0" collapsed="false"/>
    <row r="37587" customFormat="false" ht="15" hidden="false" customHeight="true" outlineLevel="0" collapsed="false"/>
    <row r="37588" customFormat="false" ht="15" hidden="false" customHeight="true" outlineLevel="0" collapsed="false"/>
    <row r="37589" customFormat="false" ht="15" hidden="false" customHeight="true" outlineLevel="0" collapsed="false"/>
    <row r="37590" customFormat="false" ht="15" hidden="false" customHeight="true" outlineLevel="0" collapsed="false"/>
    <row r="37591" customFormat="false" ht="15" hidden="false" customHeight="true" outlineLevel="0" collapsed="false"/>
    <row r="37592" customFormat="false" ht="15" hidden="false" customHeight="true" outlineLevel="0" collapsed="false"/>
    <row r="37593" customFormat="false" ht="15" hidden="false" customHeight="true" outlineLevel="0" collapsed="false"/>
    <row r="37594" customFormat="false" ht="15" hidden="false" customHeight="true" outlineLevel="0" collapsed="false"/>
    <row r="37595" customFormat="false" ht="15" hidden="false" customHeight="true" outlineLevel="0" collapsed="false"/>
    <row r="37596" customFormat="false" ht="15" hidden="false" customHeight="true" outlineLevel="0" collapsed="false"/>
    <row r="37597" customFormat="false" ht="15" hidden="false" customHeight="true" outlineLevel="0" collapsed="false"/>
    <row r="37598" customFormat="false" ht="15" hidden="false" customHeight="true" outlineLevel="0" collapsed="false"/>
    <row r="37599" customFormat="false" ht="15" hidden="false" customHeight="true" outlineLevel="0" collapsed="false"/>
    <row r="37600" customFormat="false" ht="15" hidden="false" customHeight="true" outlineLevel="0" collapsed="false"/>
    <row r="37601" customFormat="false" ht="15" hidden="false" customHeight="true" outlineLevel="0" collapsed="false"/>
    <row r="37602" customFormat="false" ht="15" hidden="false" customHeight="true" outlineLevel="0" collapsed="false"/>
    <row r="37603" customFormat="false" ht="15" hidden="false" customHeight="true" outlineLevel="0" collapsed="false"/>
    <row r="37604" customFormat="false" ht="15" hidden="false" customHeight="true" outlineLevel="0" collapsed="false"/>
    <row r="37605" customFormat="false" ht="15" hidden="false" customHeight="true" outlineLevel="0" collapsed="false"/>
    <row r="37606" customFormat="false" ht="15" hidden="false" customHeight="true" outlineLevel="0" collapsed="false"/>
    <row r="37607" customFormat="false" ht="15" hidden="false" customHeight="true" outlineLevel="0" collapsed="false"/>
    <row r="37608" customFormat="false" ht="15" hidden="false" customHeight="true" outlineLevel="0" collapsed="false"/>
    <row r="37609" customFormat="false" ht="15" hidden="false" customHeight="true" outlineLevel="0" collapsed="false"/>
    <row r="37610" customFormat="false" ht="15" hidden="false" customHeight="true" outlineLevel="0" collapsed="false"/>
    <row r="37611" customFormat="false" ht="15" hidden="false" customHeight="true" outlineLevel="0" collapsed="false"/>
    <row r="37612" customFormat="false" ht="15" hidden="false" customHeight="true" outlineLevel="0" collapsed="false"/>
    <row r="37613" customFormat="false" ht="15" hidden="false" customHeight="true" outlineLevel="0" collapsed="false"/>
    <row r="37614" customFormat="false" ht="15" hidden="false" customHeight="true" outlineLevel="0" collapsed="false"/>
    <row r="37615" customFormat="false" ht="15" hidden="false" customHeight="true" outlineLevel="0" collapsed="false"/>
    <row r="37616" customFormat="false" ht="15" hidden="false" customHeight="true" outlineLevel="0" collapsed="false"/>
    <row r="37617" customFormat="false" ht="15" hidden="false" customHeight="true" outlineLevel="0" collapsed="false"/>
    <row r="37618" customFormat="false" ht="15" hidden="false" customHeight="true" outlineLevel="0" collapsed="false"/>
    <row r="37619" customFormat="false" ht="15" hidden="false" customHeight="true" outlineLevel="0" collapsed="false"/>
    <row r="37620" customFormat="false" ht="15" hidden="false" customHeight="true" outlineLevel="0" collapsed="false"/>
    <row r="37621" customFormat="false" ht="15" hidden="false" customHeight="true" outlineLevel="0" collapsed="false"/>
    <row r="37622" customFormat="false" ht="15" hidden="false" customHeight="true" outlineLevel="0" collapsed="false"/>
    <row r="37623" customFormat="false" ht="15" hidden="false" customHeight="true" outlineLevel="0" collapsed="false"/>
    <row r="37624" customFormat="false" ht="15" hidden="false" customHeight="true" outlineLevel="0" collapsed="false"/>
    <row r="37625" customFormat="false" ht="15" hidden="false" customHeight="true" outlineLevel="0" collapsed="false"/>
    <row r="37626" customFormat="false" ht="15" hidden="false" customHeight="true" outlineLevel="0" collapsed="false"/>
    <row r="37627" customFormat="false" ht="15" hidden="false" customHeight="true" outlineLevel="0" collapsed="false"/>
    <row r="37628" customFormat="false" ht="15" hidden="false" customHeight="true" outlineLevel="0" collapsed="false"/>
    <row r="37629" customFormat="false" ht="15" hidden="false" customHeight="true" outlineLevel="0" collapsed="false"/>
    <row r="37630" customFormat="false" ht="15" hidden="false" customHeight="true" outlineLevel="0" collapsed="false"/>
    <row r="37631" customFormat="false" ht="15" hidden="false" customHeight="true" outlineLevel="0" collapsed="false"/>
    <row r="37632" customFormat="false" ht="15" hidden="false" customHeight="true" outlineLevel="0" collapsed="false"/>
    <row r="37633" customFormat="false" ht="15" hidden="false" customHeight="true" outlineLevel="0" collapsed="false"/>
    <row r="37634" customFormat="false" ht="15" hidden="false" customHeight="true" outlineLevel="0" collapsed="false"/>
    <row r="37635" customFormat="false" ht="15" hidden="false" customHeight="true" outlineLevel="0" collapsed="false"/>
    <row r="37636" customFormat="false" ht="15" hidden="false" customHeight="true" outlineLevel="0" collapsed="false"/>
    <row r="37637" customFormat="false" ht="15" hidden="false" customHeight="true" outlineLevel="0" collapsed="false"/>
    <row r="37638" customFormat="false" ht="15" hidden="false" customHeight="true" outlineLevel="0" collapsed="false"/>
    <row r="37639" customFormat="false" ht="15" hidden="false" customHeight="true" outlineLevel="0" collapsed="false"/>
    <row r="37640" customFormat="false" ht="15" hidden="false" customHeight="true" outlineLevel="0" collapsed="false"/>
    <row r="37641" customFormat="false" ht="15" hidden="false" customHeight="true" outlineLevel="0" collapsed="false"/>
    <row r="37642" customFormat="false" ht="15" hidden="false" customHeight="true" outlineLevel="0" collapsed="false"/>
    <row r="37643" customFormat="false" ht="15" hidden="false" customHeight="true" outlineLevel="0" collapsed="false"/>
    <row r="37644" customFormat="false" ht="15" hidden="false" customHeight="true" outlineLevel="0" collapsed="false"/>
    <row r="37645" customFormat="false" ht="15" hidden="false" customHeight="true" outlineLevel="0" collapsed="false"/>
    <row r="37646" customFormat="false" ht="15" hidden="false" customHeight="true" outlineLevel="0" collapsed="false"/>
    <row r="37647" customFormat="false" ht="15" hidden="false" customHeight="true" outlineLevel="0" collapsed="false"/>
    <row r="37648" customFormat="false" ht="15" hidden="false" customHeight="true" outlineLevel="0" collapsed="false"/>
    <row r="37649" customFormat="false" ht="15" hidden="false" customHeight="true" outlineLevel="0" collapsed="false"/>
    <row r="37650" customFormat="false" ht="15" hidden="false" customHeight="true" outlineLevel="0" collapsed="false"/>
    <row r="37651" customFormat="false" ht="15" hidden="false" customHeight="true" outlineLevel="0" collapsed="false"/>
    <row r="37652" customFormat="false" ht="15" hidden="false" customHeight="true" outlineLevel="0" collapsed="false"/>
    <row r="37653" customFormat="false" ht="15" hidden="false" customHeight="true" outlineLevel="0" collapsed="false"/>
    <row r="37654" customFormat="false" ht="15" hidden="false" customHeight="true" outlineLevel="0" collapsed="false"/>
    <row r="37655" customFormat="false" ht="15" hidden="false" customHeight="true" outlineLevel="0" collapsed="false"/>
    <row r="37656" customFormat="false" ht="15" hidden="false" customHeight="true" outlineLevel="0" collapsed="false"/>
    <row r="37657" customFormat="false" ht="15" hidden="false" customHeight="true" outlineLevel="0" collapsed="false"/>
    <row r="37658" customFormat="false" ht="15" hidden="false" customHeight="true" outlineLevel="0" collapsed="false"/>
    <row r="37659" customFormat="false" ht="15" hidden="false" customHeight="true" outlineLevel="0" collapsed="false"/>
    <row r="37660" customFormat="false" ht="15" hidden="false" customHeight="true" outlineLevel="0" collapsed="false"/>
    <row r="37661" customFormat="false" ht="15" hidden="false" customHeight="true" outlineLevel="0" collapsed="false"/>
    <row r="37662" customFormat="false" ht="15" hidden="false" customHeight="true" outlineLevel="0" collapsed="false"/>
    <row r="37663" customFormat="false" ht="15" hidden="false" customHeight="true" outlineLevel="0" collapsed="false"/>
    <row r="37664" customFormat="false" ht="15" hidden="false" customHeight="true" outlineLevel="0" collapsed="false"/>
    <row r="37665" customFormat="false" ht="15" hidden="false" customHeight="true" outlineLevel="0" collapsed="false"/>
    <row r="37666" customFormat="false" ht="15" hidden="false" customHeight="true" outlineLevel="0" collapsed="false"/>
    <row r="37667" customFormat="false" ht="15" hidden="false" customHeight="true" outlineLevel="0" collapsed="false"/>
    <row r="37668" customFormat="false" ht="15" hidden="false" customHeight="true" outlineLevel="0" collapsed="false"/>
    <row r="37669" customFormat="false" ht="15" hidden="false" customHeight="true" outlineLevel="0" collapsed="false"/>
    <row r="37670" customFormat="false" ht="15" hidden="false" customHeight="true" outlineLevel="0" collapsed="false"/>
    <row r="37671" customFormat="false" ht="15" hidden="false" customHeight="true" outlineLevel="0" collapsed="false"/>
    <row r="37672" customFormat="false" ht="15" hidden="false" customHeight="true" outlineLevel="0" collapsed="false"/>
    <row r="37673" customFormat="false" ht="15" hidden="false" customHeight="true" outlineLevel="0" collapsed="false"/>
    <row r="37674" customFormat="false" ht="15" hidden="false" customHeight="true" outlineLevel="0" collapsed="false"/>
    <row r="37675" customFormat="false" ht="15" hidden="false" customHeight="true" outlineLevel="0" collapsed="false"/>
    <row r="37676" customFormat="false" ht="15" hidden="false" customHeight="true" outlineLevel="0" collapsed="false"/>
    <row r="37677" customFormat="false" ht="15" hidden="false" customHeight="true" outlineLevel="0" collapsed="false"/>
    <row r="37678" customFormat="false" ht="15" hidden="false" customHeight="true" outlineLevel="0" collapsed="false"/>
    <row r="37679" customFormat="false" ht="15" hidden="false" customHeight="true" outlineLevel="0" collapsed="false"/>
    <row r="37680" customFormat="false" ht="15" hidden="false" customHeight="true" outlineLevel="0" collapsed="false"/>
    <row r="37681" customFormat="false" ht="15" hidden="false" customHeight="true" outlineLevel="0" collapsed="false"/>
    <row r="37682" customFormat="false" ht="15" hidden="false" customHeight="true" outlineLevel="0" collapsed="false"/>
    <row r="37683" customFormat="false" ht="15" hidden="false" customHeight="true" outlineLevel="0" collapsed="false"/>
    <row r="37684" customFormat="false" ht="15" hidden="false" customHeight="true" outlineLevel="0" collapsed="false"/>
    <row r="37685" customFormat="false" ht="15" hidden="false" customHeight="true" outlineLevel="0" collapsed="false"/>
    <row r="37686" customFormat="false" ht="15" hidden="false" customHeight="true" outlineLevel="0" collapsed="false"/>
    <row r="37687" customFormat="false" ht="15" hidden="false" customHeight="true" outlineLevel="0" collapsed="false"/>
    <row r="37688" customFormat="false" ht="15" hidden="false" customHeight="true" outlineLevel="0" collapsed="false"/>
    <row r="37689" customFormat="false" ht="15" hidden="false" customHeight="true" outlineLevel="0" collapsed="false"/>
    <row r="37690" customFormat="false" ht="15" hidden="false" customHeight="true" outlineLevel="0" collapsed="false"/>
    <row r="37691" customFormat="false" ht="15" hidden="false" customHeight="true" outlineLevel="0" collapsed="false"/>
    <row r="37692" customFormat="false" ht="15" hidden="false" customHeight="true" outlineLevel="0" collapsed="false"/>
    <row r="37693" customFormat="false" ht="15" hidden="false" customHeight="true" outlineLevel="0" collapsed="false"/>
    <row r="37694" customFormat="false" ht="15" hidden="false" customHeight="true" outlineLevel="0" collapsed="false"/>
    <row r="37695" customFormat="false" ht="15" hidden="false" customHeight="true" outlineLevel="0" collapsed="false"/>
    <row r="37696" customFormat="false" ht="15" hidden="false" customHeight="true" outlineLevel="0" collapsed="false"/>
    <row r="37697" customFormat="false" ht="15" hidden="false" customHeight="true" outlineLevel="0" collapsed="false"/>
    <row r="37698" customFormat="false" ht="15" hidden="false" customHeight="true" outlineLevel="0" collapsed="false"/>
    <row r="37699" customFormat="false" ht="15" hidden="false" customHeight="true" outlineLevel="0" collapsed="false"/>
    <row r="37700" customFormat="false" ht="15" hidden="false" customHeight="true" outlineLevel="0" collapsed="false"/>
    <row r="37701" customFormat="false" ht="15" hidden="false" customHeight="true" outlineLevel="0" collapsed="false"/>
    <row r="37702" customFormat="false" ht="15" hidden="false" customHeight="true" outlineLevel="0" collapsed="false"/>
    <row r="37703" customFormat="false" ht="15" hidden="false" customHeight="true" outlineLevel="0" collapsed="false"/>
    <row r="37704" customFormat="false" ht="15" hidden="false" customHeight="true" outlineLevel="0" collapsed="false"/>
    <row r="37705" customFormat="false" ht="15" hidden="false" customHeight="true" outlineLevel="0" collapsed="false"/>
    <row r="37706" customFormat="false" ht="15" hidden="false" customHeight="true" outlineLevel="0" collapsed="false"/>
    <row r="37707" customFormat="false" ht="15" hidden="false" customHeight="true" outlineLevel="0" collapsed="false"/>
    <row r="37708" customFormat="false" ht="15" hidden="false" customHeight="true" outlineLevel="0" collapsed="false"/>
    <row r="37709" customFormat="false" ht="15" hidden="false" customHeight="true" outlineLevel="0" collapsed="false"/>
    <row r="37710" customFormat="false" ht="15" hidden="false" customHeight="true" outlineLevel="0" collapsed="false"/>
    <row r="37711" customFormat="false" ht="15" hidden="false" customHeight="true" outlineLevel="0" collapsed="false"/>
    <row r="37712" customFormat="false" ht="15" hidden="false" customHeight="true" outlineLevel="0" collapsed="false"/>
    <row r="37713" customFormat="false" ht="15" hidden="false" customHeight="true" outlineLevel="0" collapsed="false"/>
    <row r="37714" customFormat="false" ht="15" hidden="false" customHeight="true" outlineLevel="0" collapsed="false"/>
    <row r="37715" customFormat="false" ht="15" hidden="false" customHeight="true" outlineLevel="0" collapsed="false"/>
    <row r="37716" customFormat="false" ht="15" hidden="false" customHeight="true" outlineLevel="0" collapsed="false"/>
    <row r="37717" customFormat="false" ht="15" hidden="false" customHeight="true" outlineLevel="0" collapsed="false"/>
    <row r="37718" customFormat="false" ht="15" hidden="false" customHeight="true" outlineLevel="0" collapsed="false"/>
    <row r="37719" customFormat="false" ht="15" hidden="false" customHeight="true" outlineLevel="0" collapsed="false"/>
    <row r="37720" customFormat="false" ht="15" hidden="false" customHeight="true" outlineLevel="0" collapsed="false"/>
    <row r="37721" customFormat="false" ht="15" hidden="false" customHeight="true" outlineLevel="0" collapsed="false"/>
    <row r="37722" customFormat="false" ht="15" hidden="false" customHeight="true" outlineLevel="0" collapsed="false"/>
    <row r="37723" customFormat="false" ht="15" hidden="false" customHeight="true" outlineLevel="0" collapsed="false"/>
    <row r="37724" customFormat="false" ht="15" hidden="false" customHeight="true" outlineLevel="0" collapsed="false"/>
    <row r="37725" customFormat="false" ht="15" hidden="false" customHeight="true" outlineLevel="0" collapsed="false"/>
    <row r="37726" customFormat="false" ht="15" hidden="false" customHeight="true" outlineLevel="0" collapsed="false"/>
    <row r="37727" customFormat="false" ht="15" hidden="false" customHeight="true" outlineLevel="0" collapsed="false"/>
    <row r="37728" customFormat="false" ht="15" hidden="false" customHeight="true" outlineLevel="0" collapsed="false"/>
    <row r="37729" customFormat="false" ht="15" hidden="false" customHeight="true" outlineLevel="0" collapsed="false"/>
    <row r="37730" customFormat="false" ht="15" hidden="false" customHeight="true" outlineLevel="0" collapsed="false"/>
    <row r="37731" customFormat="false" ht="15" hidden="false" customHeight="true" outlineLevel="0" collapsed="false"/>
    <row r="37732" customFormat="false" ht="15" hidden="false" customHeight="true" outlineLevel="0" collapsed="false"/>
    <row r="37733" customFormat="false" ht="15" hidden="false" customHeight="true" outlineLevel="0" collapsed="false"/>
    <row r="37734" customFormat="false" ht="15" hidden="false" customHeight="true" outlineLevel="0" collapsed="false"/>
    <row r="37735" customFormat="false" ht="15" hidden="false" customHeight="true" outlineLevel="0" collapsed="false"/>
    <row r="37736" customFormat="false" ht="15" hidden="false" customHeight="true" outlineLevel="0" collapsed="false"/>
    <row r="37737" customFormat="false" ht="15" hidden="false" customHeight="true" outlineLevel="0" collapsed="false"/>
    <row r="37738" customFormat="false" ht="15" hidden="false" customHeight="true" outlineLevel="0" collapsed="false"/>
    <row r="37739" customFormat="false" ht="15" hidden="false" customHeight="true" outlineLevel="0" collapsed="false"/>
    <row r="37740" customFormat="false" ht="15" hidden="false" customHeight="true" outlineLevel="0" collapsed="false"/>
    <row r="37741" customFormat="false" ht="15" hidden="false" customHeight="true" outlineLevel="0" collapsed="false"/>
    <row r="37742" customFormat="false" ht="15" hidden="false" customHeight="true" outlineLevel="0" collapsed="false"/>
    <row r="37743" customFormat="false" ht="15" hidden="false" customHeight="true" outlineLevel="0" collapsed="false"/>
    <row r="37744" customFormat="false" ht="15" hidden="false" customHeight="true" outlineLevel="0" collapsed="false"/>
    <row r="37745" customFormat="false" ht="15" hidden="false" customHeight="true" outlineLevel="0" collapsed="false"/>
    <row r="37746" customFormat="false" ht="15" hidden="false" customHeight="true" outlineLevel="0" collapsed="false"/>
    <row r="37747" customFormat="false" ht="15" hidden="false" customHeight="true" outlineLevel="0" collapsed="false"/>
    <row r="37748" customFormat="false" ht="15" hidden="false" customHeight="true" outlineLevel="0" collapsed="false"/>
    <row r="37749" customFormat="false" ht="15" hidden="false" customHeight="true" outlineLevel="0" collapsed="false"/>
    <row r="37750" customFormat="false" ht="15" hidden="false" customHeight="true" outlineLevel="0" collapsed="false"/>
    <row r="37751" customFormat="false" ht="15" hidden="false" customHeight="true" outlineLevel="0" collapsed="false"/>
    <row r="37752" customFormat="false" ht="15" hidden="false" customHeight="true" outlineLevel="0" collapsed="false"/>
    <row r="37753" customFormat="false" ht="15" hidden="false" customHeight="true" outlineLevel="0" collapsed="false"/>
    <row r="37754" customFormat="false" ht="15" hidden="false" customHeight="true" outlineLevel="0" collapsed="false"/>
    <row r="37755" customFormat="false" ht="15" hidden="false" customHeight="true" outlineLevel="0" collapsed="false"/>
    <row r="37756" customFormat="false" ht="15" hidden="false" customHeight="true" outlineLevel="0" collapsed="false"/>
    <row r="37757" customFormat="false" ht="15" hidden="false" customHeight="true" outlineLevel="0" collapsed="false"/>
    <row r="37758" customFormat="false" ht="15" hidden="false" customHeight="true" outlineLevel="0" collapsed="false"/>
    <row r="37759" customFormat="false" ht="15" hidden="false" customHeight="true" outlineLevel="0" collapsed="false"/>
    <row r="37760" customFormat="false" ht="15" hidden="false" customHeight="true" outlineLevel="0" collapsed="false"/>
    <row r="37761" customFormat="false" ht="15" hidden="false" customHeight="true" outlineLevel="0" collapsed="false"/>
    <row r="37762" customFormat="false" ht="15" hidden="false" customHeight="true" outlineLevel="0" collapsed="false"/>
    <row r="37763" customFormat="false" ht="15" hidden="false" customHeight="true" outlineLevel="0" collapsed="false"/>
    <row r="37764" customFormat="false" ht="15" hidden="false" customHeight="true" outlineLevel="0" collapsed="false"/>
    <row r="37765" customFormat="false" ht="15" hidden="false" customHeight="true" outlineLevel="0" collapsed="false"/>
    <row r="37766" customFormat="false" ht="15" hidden="false" customHeight="true" outlineLevel="0" collapsed="false"/>
    <row r="37767" customFormat="false" ht="15" hidden="false" customHeight="true" outlineLevel="0" collapsed="false"/>
    <row r="37768" customFormat="false" ht="15" hidden="false" customHeight="true" outlineLevel="0" collapsed="false"/>
    <row r="37769" customFormat="false" ht="15" hidden="false" customHeight="true" outlineLevel="0" collapsed="false"/>
    <row r="37770" customFormat="false" ht="15" hidden="false" customHeight="true" outlineLevel="0" collapsed="false"/>
    <row r="37771" customFormat="false" ht="15" hidden="false" customHeight="true" outlineLevel="0" collapsed="false"/>
    <row r="37772" customFormat="false" ht="15" hidden="false" customHeight="true" outlineLevel="0" collapsed="false"/>
    <row r="37773" customFormat="false" ht="15" hidden="false" customHeight="true" outlineLevel="0" collapsed="false"/>
    <row r="37774" customFormat="false" ht="15" hidden="false" customHeight="true" outlineLevel="0" collapsed="false"/>
    <row r="37775" customFormat="false" ht="15" hidden="false" customHeight="true" outlineLevel="0" collapsed="false"/>
    <row r="37776" customFormat="false" ht="15" hidden="false" customHeight="true" outlineLevel="0" collapsed="false"/>
    <row r="37777" customFormat="false" ht="15" hidden="false" customHeight="true" outlineLevel="0" collapsed="false"/>
    <row r="37778" customFormat="false" ht="15" hidden="false" customHeight="true" outlineLevel="0" collapsed="false"/>
    <row r="37779" customFormat="false" ht="15" hidden="false" customHeight="true" outlineLevel="0" collapsed="false"/>
    <row r="37780" customFormat="false" ht="15" hidden="false" customHeight="true" outlineLevel="0" collapsed="false"/>
    <row r="37781" customFormat="false" ht="15" hidden="false" customHeight="true" outlineLevel="0" collapsed="false"/>
    <row r="37782" customFormat="false" ht="15" hidden="false" customHeight="true" outlineLevel="0" collapsed="false"/>
    <row r="37783" customFormat="false" ht="15" hidden="false" customHeight="true" outlineLevel="0" collapsed="false"/>
    <row r="37784" customFormat="false" ht="15" hidden="false" customHeight="true" outlineLevel="0" collapsed="false"/>
    <row r="37785" customFormat="false" ht="15" hidden="false" customHeight="true" outlineLevel="0" collapsed="false"/>
    <row r="37786" customFormat="false" ht="15" hidden="false" customHeight="true" outlineLevel="0" collapsed="false"/>
    <row r="37787" customFormat="false" ht="15" hidden="false" customHeight="true" outlineLevel="0" collapsed="false"/>
    <row r="37788" customFormat="false" ht="15" hidden="false" customHeight="true" outlineLevel="0" collapsed="false"/>
    <row r="37789" customFormat="false" ht="15" hidden="false" customHeight="true" outlineLevel="0" collapsed="false"/>
    <row r="37790" customFormat="false" ht="15" hidden="false" customHeight="true" outlineLevel="0" collapsed="false"/>
    <row r="37791" customFormat="false" ht="15" hidden="false" customHeight="true" outlineLevel="0" collapsed="false"/>
    <row r="37792" customFormat="false" ht="15" hidden="false" customHeight="true" outlineLevel="0" collapsed="false"/>
    <row r="37793" customFormat="false" ht="15" hidden="false" customHeight="true" outlineLevel="0" collapsed="false"/>
    <row r="37794" customFormat="false" ht="15" hidden="false" customHeight="true" outlineLevel="0" collapsed="false"/>
    <row r="37795" customFormat="false" ht="15" hidden="false" customHeight="true" outlineLevel="0" collapsed="false"/>
    <row r="37796" customFormat="false" ht="15" hidden="false" customHeight="true" outlineLevel="0" collapsed="false"/>
    <row r="37797" customFormat="false" ht="15" hidden="false" customHeight="true" outlineLevel="0" collapsed="false"/>
    <row r="37798" customFormat="false" ht="15" hidden="false" customHeight="true" outlineLevel="0" collapsed="false"/>
    <row r="37799" customFormat="false" ht="15" hidden="false" customHeight="true" outlineLevel="0" collapsed="false"/>
    <row r="37800" customFormat="false" ht="15" hidden="false" customHeight="true" outlineLevel="0" collapsed="false"/>
    <row r="37801" customFormat="false" ht="15" hidden="false" customHeight="true" outlineLevel="0" collapsed="false"/>
    <row r="37802" customFormat="false" ht="15" hidden="false" customHeight="true" outlineLevel="0" collapsed="false"/>
    <row r="37803" customFormat="false" ht="15" hidden="false" customHeight="true" outlineLevel="0" collapsed="false"/>
    <row r="37804" customFormat="false" ht="15" hidden="false" customHeight="true" outlineLevel="0" collapsed="false"/>
    <row r="37805" customFormat="false" ht="15" hidden="false" customHeight="true" outlineLevel="0" collapsed="false"/>
    <row r="37806" customFormat="false" ht="15" hidden="false" customHeight="true" outlineLevel="0" collapsed="false"/>
    <row r="37807" customFormat="false" ht="15" hidden="false" customHeight="true" outlineLevel="0" collapsed="false"/>
    <row r="37808" customFormat="false" ht="15" hidden="false" customHeight="true" outlineLevel="0" collapsed="false"/>
    <row r="37809" customFormat="false" ht="15" hidden="false" customHeight="true" outlineLevel="0" collapsed="false"/>
    <row r="37810" customFormat="false" ht="15" hidden="false" customHeight="true" outlineLevel="0" collapsed="false"/>
    <row r="37811" customFormat="false" ht="15" hidden="false" customHeight="true" outlineLevel="0" collapsed="false"/>
    <row r="37812" customFormat="false" ht="15" hidden="false" customHeight="true" outlineLevel="0" collapsed="false"/>
    <row r="37813" customFormat="false" ht="15" hidden="false" customHeight="true" outlineLevel="0" collapsed="false"/>
    <row r="37814" customFormat="false" ht="15" hidden="false" customHeight="true" outlineLevel="0" collapsed="false"/>
    <row r="37815" customFormat="false" ht="15" hidden="false" customHeight="true" outlineLevel="0" collapsed="false"/>
    <row r="37816" customFormat="false" ht="15" hidden="false" customHeight="true" outlineLevel="0" collapsed="false"/>
    <row r="37817" customFormat="false" ht="15" hidden="false" customHeight="true" outlineLevel="0" collapsed="false"/>
    <row r="37818" customFormat="false" ht="15" hidden="false" customHeight="true" outlineLevel="0" collapsed="false"/>
    <row r="37819" customFormat="false" ht="15" hidden="false" customHeight="true" outlineLevel="0" collapsed="false"/>
    <row r="37820" customFormat="false" ht="15" hidden="false" customHeight="true" outlineLevel="0" collapsed="false"/>
    <row r="37821" customFormat="false" ht="15" hidden="false" customHeight="true" outlineLevel="0" collapsed="false"/>
    <row r="37822" customFormat="false" ht="15" hidden="false" customHeight="true" outlineLevel="0" collapsed="false"/>
    <row r="37823" customFormat="false" ht="15" hidden="false" customHeight="true" outlineLevel="0" collapsed="false"/>
    <row r="37824" customFormat="false" ht="15" hidden="false" customHeight="true" outlineLevel="0" collapsed="false"/>
    <row r="37825" customFormat="false" ht="15" hidden="false" customHeight="true" outlineLevel="0" collapsed="false"/>
    <row r="37826" customFormat="false" ht="15" hidden="false" customHeight="true" outlineLevel="0" collapsed="false"/>
    <row r="37827" customFormat="false" ht="15" hidden="false" customHeight="true" outlineLevel="0" collapsed="false"/>
    <row r="37828" customFormat="false" ht="15" hidden="false" customHeight="true" outlineLevel="0" collapsed="false"/>
    <row r="37829" customFormat="false" ht="15" hidden="false" customHeight="true" outlineLevel="0" collapsed="false"/>
    <row r="37830" customFormat="false" ht="15" hidden="false" customHeight="true" outlineLevel="0" collapsed="false"/>
    <row r="37831" customFormat="false" ht="15" hidden="false" customHeight="true" outlineLevel="0" collapsed="false"/>
    <row r="37832" customFormat="false" ht="15" hidden="false" customHeight="true" outlineLevel="0" collapsed="false"/>
    <row r="37833" customFormat="false" ht="15" hidden="false" customHeight="true" outlineLevel="0" collapsed="false"/>
    <row r="37834" customFormat="false" ht="15" hidden="false" customHeight="true" outlineLevel="0" collapsed="false"/>
    <row r="37835" customFormat="false" ht="15" hidden="false" customHeight="true" outlineLevel="0" collapsed="false"/>
    <row r="37836" customFormat="false" ht="15" hidden="false" customHeight="true" outlineLevel="0" collapsed="false"/>
    <row r="37837" customFormat="false" ht="15" hidden="false" customHeight="true" outlineLevel="0" collapsed="false"/>
    <row r="37838" customFormat="false" ht="15" hidden="false" customHeight="true" outlineLevel="0" collapsed="false"/>
    <row r="37839" customFormat="false" ht="15" hidden="false" customHeight="true" outlineLevel="0" collapsed="false"/>
    <row r="37840" customFormat="false" ht="15" hidden="false" customHeight="true" outlineLevel="0" collapsed="false"/>
    <row r="37841" customFormat="false" ht="15" hidden="false" customHeight="true" outlineLevel="0" collapsed="false"/>
    <row r="37842" customFormat="false" ht="15" hidden="false" customHeight="true" outlineLevel="0" collapsed="false"/>
    <row r="37843" customFormat="false" ht="15" hidden="false" customHeight="true" outlineLevel="0" collapsed="false"/>
    <row r="37844" customFormat="false" ht="15" hidden="false" customHeight="true" outlineLevel="0" collapsed="false"/>
    <row r="37845" customFormat="false" ht="15" hidden="false" customHeight="true" outlineLevel="0" collapsed="false"/>
    <row r="37846" customFormat="false" ht="15" hidden="false" customHeight="true" outlineLevel="0" collapsed="false"/>
    <row r="37847" customFormat="false" ht="15" hidden="false" customHeight="true" outlineLevel="0" collapsed="false"/>
    <row r="37848" customFormat="false" ht="15" hidden="false" customHeight="true" outlineLevel="0" collapsed="false"/>
    <row r="37849" customFormat="false" ht="15" hidden="false" customHeight="true" outlineLevel="0" collapsed="false"/>
    <row r="37850" customFormat="false" ht="15" hidden="false" customHeight="true" outlineLevel="0" collapsed="false"/>
    <row r="37851" customFormat="false" ht="15" hidden="false" customHeight="true" outlineLevel="0" collapsed="false"/>
    <row r="37852" customFormat="false" ht="15" hidden="false" customHeight="true" outlineLevel="0" collapsed="false"/>
    <row r="37853" customFormat="false" ht="15" hidden="false" customHeight="true" outlineLevel="0" collapsed="false"/>
    <row r="37854" customFormat="false" ht="15" hidden="false" customHeight="true" outlineLevel="0" collapsed="false"/>
    <row r="37855" customFormat="false" ht="15" hidden="false" customHeight="true" outlineLevel="0" collapsed="false"/>
    <row r="37856" customFormat="false" ht="15" hidden="false" customHeight="true" outlineLevel="0" collapsed="false"/>
    <row r="37857" customFormat="false" ht="15" hidden="false" customHeight="true" outlineLevel="0" collapsed="false"/>
    <row r="37858" customFormat="false" ht="15" hidden="false" customHeight="true" outlineLevel="0" collapsed="false"/>
    <row r="37859" customFormat="false" ht="15" hidden="false" customHeight="true" outlineLevel="0" collapsed="false"/>
    <row r="37860" customFormat="false" ht="15" hidden="false" customHeight="true" outlineLevel="0" collapsed="false"/>
    <row r="37861" customFormat="false" ht="15" hidden="false" customHeight="true" outlineLevel="0" collapsed="false"/>
    <row r="37862" customFormat="false" ht="15" hidden="false" customHeight="true" outlineLevel="0" collapsed="false"/>
    <row r="37863" customFormat="false" ht="15" hidden="false" customHeight="true" outlineLevel="0" collapsed="false"/>
    <row r="37864" customFormat="false" ht="15" hidden="false" customHeight="true" outlineLevel="0" collapsed="false"/>
    <row r="37865" customFormat="false" ht="15" hidden="false" customHeight="true" outlineLevel="0" collapsed="false"/>
    <row r="37866" customFormat="false" ht="15" hidden="false" customHeight="true" outlineLevel="0" collapsed="false"/>
    <row r="37867" customFormat="false" ht="15" hidden="false" customHeight="true" outlineLevel="0" collapsed="false"/>
    <row r="37868" customFormat="false" ht="15" hidden="false" customHeight="true" outlineLevel="0" collapsed="false"/>
    <row r="37869" customFormat="false" ht="15" hidden="false" customHeight="true" outlineLevel="0" collapsed="false"/>
    <row r="37870" customFormat="false" ht="15" hidden="false" customHeight="true" outlineLevel="0" collapsed="false"/>
    <row r="37871" customFormat="false" ht="15" hidden="false" customHeight="true" outlineLevel="0" collapsed="false"/>
    <row r="37872" customFormat="false" ht="15" hidden="false" customHeight="true" outlineLevel="0" collapsed="false"/>
    <row r="37873" customFormat="false" ht="15" hidden="false" customHeight="true" outlineLevel="0" collapsed="false"/>
    <row r="37874" customFormat="false" ht="15" hidden="false" customHeight="true" outlineLevel="0" collapsed="false"/>
    <row r="37875" customFormat="false" ht="15" hidden="false" customHeight="true" outlineLevel="0" collapsed="false"/>
    <row r="37876" customFormat="false" ht="15" hidden="false" customHeight="true" outlineLevel="0" collapsed="false"/>
    <row r="37877" customFormat="false" ht="15" hidden="false" customHeight="true" outlineLevel="0" collapsed="false"/>
    <row r="37878" customFormat="false" ht="15" hidden="false" customHeight="true" outlineLevel="0" collapsed="false"/>
    <row r="37879" customFormat="false" ht="15" hidden="false" customHeight="true" outlineLevel="0" collapsed="false"/>
    <row r="37880" customFormat="false" ht="15" hidden="false" customHeight="true" outlineLevel="0" collapsed="false"/>
    <row r="37881" customFormat="false" ht="15" hidden="false" customHeight="true" outlineLevel="0" collapsed="false"/>
    <row r="37882" customFormat="false" ht="15" hidden="false" customHeight="true" outlineLevel="0" collapsed="false"/>
    <row r="37883" customFormat="false" ht="15" hidden="false" customHeight="true" outlineLevel="0" collapsed="false"/>
    <row r="37884" customFormat="false" ht="15" hidden="false" customHeight="true" outlineLevel="0" collapsed="false"/>
    <row r="37885" customFormat="false" ht="15" hidden="false" customHeight="true" outlineLevel="0" collapsed="false"/>
    <row r="37886" customFormat="false" ht="15" hidden="false" customHeight="true" outlineLevel="0" collapsed="false"/>
    <row r="37887" customFormat="false" ht="15" hidden="false" customHeight="true" outlineLevel="0" collapsed="false"/>
    <row r="37888" customFormat="false" ht="15" hidden="false" customHeight="true" outlineLevel="0" collapsed="false"/>
    <row r="37889" customFormat="false" ht="15" hidden="false" customHeight="true" outlineLevel="0" collapsed="false"/>
    <row r="37890" customFormat="false" ht="15" hidden="false" customHeight="true" outlineLevel="0" collapsed="false"/>
    <row r="37891" customFormat="false" ht="15" hidden="false" customHeight="true" outlineLevel="0" collapsed="false"/>
    <row r="37892" customFormat="false" ht="15" hidden="false" customHeight="true" outlineLevel="0" collapsed="false"/>
    <row r="37893" customFormat="false" ht="15" hidden="false" customHeight="true" outlineLevel="0" collapsed="false"/>
    <row r="37894" customFormat="false" ht="15" hidden="false" customHeight="true" outlineLevel="0" collapsed="false"/>
    <row r="37895" customFormat="false" ht="15" hidden="false" customHeight="true" outlineLevel="0" collapsed="false"/>
    <row r="37896" customFormat="false" ht="15" hidden="false" customHeight="true" outlineLevel="0" collapsed="false"/>
    <row r="37897" customFormat="false" ht="15" hidden="false" customHeight="true" outlineLevel="0" collapsed="false"/>
    <row r="37898" customFormat="false" ht="15" hidden="false" customHeight="true" outlineLevel="0" collapsed="false"/>
    <row r="37899" customFormat="false" ht="15" hidden="false" customHeight="true" outlineLevel="0" collapsed="false"/>
    <row r="37900" customFormat="false" ht="15" hidden="false" customHeight="true" outlineLevel="0" collapsed="false"/>
    <row r="37901" customFormat="false" ht="15" hidden="false" customHeight="true" outlineLevel="0" collapsed="false"/>
    <row r="37902" customFormat="false" ht="15" hidden="false" customHeight="true" outlineLevel="0" collapsed="false"/>
    <row r="37903" customFormat="false" ht="15" hidden="false" customHeight="true" outlineLevel="0" collapsed="false"/>
    <row r="37904" customFormat="false" ht="15" hidden="false" customHeight="true" outlineLevel="0" collapsed="false"/>
    <row r="37905" customFormat="false" ht="15" hidden="false" customHeight="true" outlineLevel="0" collapsed="false"/>
    <row r="37906" customFormat="false" ht="15" hidden="false" customHeight="true" outlineLevel="0" collapsed="false"/>
    <row r="37907" customFormat="false" ht="15" hidden="false" customHeight="true" outlineLevel="0" collapsed="false"/>
    <row r="37908" customFormat="false" ht="15" hidden="false" customHeight="true" outlineLevel="0" collapsed="false"/>
    <row r="37909" customFormat="false" ht="15" hidden="false" customHeight="true" outlineLevel="0" collapsed="false"/>
    <row r="37910" customFormat="false" ht="15" hidden="false" customHeight="true" outlineLevel="0" collapsed="false"/>
    <row r="37911" customFormat="false" ht="15" hidden="false" customHeight="true" outlineLevel="0" collapsed="false"/>
    <row r="37912" customFormat="false" ht="15" hidden="false" customHeight="true" outlineLevel="0" collapsed="false"/>
    <row r="37913" customFormat="false" ht="15" hidden="false" customHeight="true" outlineLevel="0" collapsed="false"/>
    <row r="37914" customFormat="false" ht="15" hidden="false" customHeight="true" outlineLevel="0" collapsed="false"/>
    <row r="37915" customFormat="false" ht="15" hidden="false" customHeight="true" outlineLevel="0" collapsed="false"/>
    <row r="37916" customFormat="false" ht="15" hidden="false" customHeight="true" outlineLevel="0" collapsed="false"/>
    <row r="37917" customFormat="false" ht="15" hidden="false" customHeight="true" outlineLevel="0" collapsed="false"/>
    <row r="37918" customFormat="false" ht="15" hidden="false" customHeight="true" outlineLevel="0" collapsed="false"/>
    <row r="37919" customFormat="false" ht="15" hidden="false" customHeight="true" outlineLevel="0" collapsed="false"/>
    <row r="37920" customFormat="false" ht="15" hidden="false" customHeight="true" outlineLevel="0" collapsed="false"/>
    <row r="37921" customFormat="false" ht="15" hidden="false" customHeight="true" outlineLevel="0" collapsed="false"/>
    <row r="37922" customFormat="false" ht="15" hidden="false" customHeight="true" outlineLevel="0" collapsed="false"/>
    <row r="37923" customFormat="false" ht="15" hidden="false" customHeight="true" outlineLevel="0" collapsed="false"/>
    <row r="37924" customFormat="false" ht="15" hidden="false" customHeight="true" outlineLevel="0" collapsed="false"/>
    <row r="37925" customFormat="false" ht="15" hidden="false" customHeight="true" outlineLevel="0" collapsed="false"/>
    <row r="37926" customFormat="false" ht="15" hidden="false" customHeight="true" outlineLevel="0" collapsed="false"/>
    <row r="37927" customFormat="false" ht="15" hidden="false" customHeight="true" outlineLevel="0" collapsed="false"/>
    <row r="37928" customFormat="false" ht="15" hidden="false" customHeight="true" outlineLevel="0" collapsed="false"/>
    <row r="37929" customFormat="false" ht="15" hidden="false" customHeight="true" outlineLevel="0" collapsed="false"/>
    <row r="37930" customFormat="false" ht="15" hidden="false" customHeight="true" outlineLevel="0" collapsed="false"/>
    <row r="37931" customFormat="false" ht="15" hidden="false" customHeight="true" outlineLevel="0" collapsed="false"/>
    <row r="37932" customFormat="false" ht="15" hidden="false" customHeight="true" outlineLevel="0" collapsed="false"/>
    <row r="37933" customFormat="false" ht="15" hidden="false" customHeight="true" outlineLevel="0" collapsed="false"/>
    <row r="37934" customFormat="false" ht="15" hidden="false" customHeight="true" outlineLevel="0" collapsed="false"/>
    <row r="37935" customFormat="false" ht="15" hidden="false" customHeight="true" outlineLevel="0" collapsed="false"/>
    <row r="37936" customFormat="false" ht="15" hidden="false" customHeight="true" outlineLevel="0" collapsed="false"/>
    <row r="37937" customFormat="false" ht="15" hidden="false" customHeight="true" outlineLevel="0" collapsed="false"/>
    <row r="37938" customFormat="false" ht="15" hidden="false" customHeight="true" outlineLevel="0" collapsed="false"/>
    <row r="37939" customFormat="false" ht="15" hidden="false" customHeight="true" outlineLevel="0" collapsed="false"/>
    <row r="37940" customFormat="false" ht="15" hidden="false" customHeight="true" outlineLevel="0" collapsed="false"/>
    <row r="37941" customFormat="false" ht="15" hidden="false" customHeight="true" outlineLevel="0" collapsed="false"/>
    <row r="37942" customFormat="false" ht="15" hidden="false" customHeight="true" outlineLevel="0" collapsed="false"/>
    <row r="37943" customFormat="false" ht="15" hidden="false" customHeight="true" outlineLevel="0" collapsed="false"/>
    <row r="37944" customFormat="false" ht="15" hidden="false" customHeight="true" outlineLevel="0" collapsed="false"/>
    <row r="37945" customFormat="false" ht="15" hidden="false" customHeight="true" outlineLevel="0" collapsed="false"/>
    <row r="37946" customFormat="false" ht="15" hidden="false" customHeight="true" outlineLevel="0" collapsed="false"/>
    <row r="37947" customFormat="false" ht="15" hidden="false" customHeight="true" outlineLevel="0" collapsed="false"/>
    <row r="37948" customFormat="false" ht="15" hidden="false" customHeight="true" outlineLevel="0" collapsed="false"/>
    <row r="37949" customFormat="false" ht="15" hidden="false" customHeight="true" outlineLevel="0" collapsed="false"/>
    <row r="37950" customFormat="false" ht="15" hidden="false" customHeight="true" outlineLevel="0" collapsed="false"/>
    <row r="37951" customFormat="false" ht="15" hidden="false" customHeight="true" outlineLevel="0" collapsed="false"/>
    <row r="37952" customFormat="false" ht="15" hidden="false" customHeight="true" outlineLevel="0" collapsed="false"/>
    <row r="37953" customFormat="false" ht="15" hidden="false" customHeight="true" outlineLevel="0" collapsed="false"/>
    <row r="37954" customFormat="false" ht="15" hidden="false" customHeight="true" outlineLevel="0" collapsed="false"/>
    <row r="37955" customFormat="false" ht="15" hidden="false" customHeight="true" outlineLevel="0" collapsed="false"/>
    <row r="37956" customFormat="false" ht="15" hidden="false" customHeight="true" outlineLevel="0" collapsed="false"/>
    <row r="37957" customFormat="false" ht="15" hidden="false" customHeight="true" outlineLevel="0" collapsed="false"/>
    <row r="37958" customFormat="false" ht="15" hidden="false" customHeight="true" outlineLevel="0" collapsed="false"/>
    <row r="37959" customFormat="false" ht="15" hidden="false" customHeight="true" outlineLevel="0" collapsed="false"/>
    <row r="37960" customFormat="false" ht="15" hidden="false" customHeight="true" outlineLevel="0" collapsed="false"/>
    <row r="37961" customFormat="false" ht="15" hidden="false" customHeight="true" outlineLevel="0" collapsed="false"/>
    <row r="37962" customFormat="false" ht="15" hidden="false" customHeight="true" outlineLevel="0" collapsed="false"/>
    <row r="37963" customFormat="false" ht="15" hidden="false" customHeight="true" outlineLevel="0" collapsed="false"/>
    <row r="37964" customFormat="false" ht="15" hidden="false" customHeight="true" outlineLevel="0" collapsed="false"/>
    <row r="37965" customFormat="false" ht="15" hidden="false" customHeight="true" outlineLevel="0" collapsed="false"/>
    <row r="37966" customFormat="false" ht="15" hidden="false" customHeight="true" outlineLevel="0" collapsed="false"/>
    <row r="37967" customFormat="false" ht="15" hidden="false" customHeight="true" outlineLevel="0" collapsed="false"/>
    <row r="37968" customFormat="false" ht="15" hidden="false" customHeight="true" outlineLevel="0" collapsed="false"/>
    <row r="37969" customFormat="false" ht="15" hidden="false" customHeight="true" outlineLevel="0" collapsed="false"/>
    <row r="37970" customFormat="false" ht="15" hidden="false" customHeight="true" outlineLevel="0" collapsed="false"/>
    <row r="37971" customFormat="false" ht="15" hidden="false" customHeight="true" outlineLevel="0" collapsed="false"/>
    <row r="37972" customFormat="false" ht="15" hidden="false" customHeight="true" outlineLevel="0" collapsed="false"/>
    <row r="37973" customFormat="false" ht="15" hidden="false" customHeight="true" outlineLevel="0" collapsed="false"/>
    <row r="37974" customFormat="false" ht="15" hidden="false" customHeight="true" outlineLevel="0" collapsed="false"/>
    <row r="37975" customFormat="false" ht="15" hidden="false" customHeight="true" outlineLevel="0" collapsed="false"/>
    <row r="37976" customFormat="false" ht="15" hidden="false" customHeight="true" outlineLevel="0" collapsed="false"/>
    <row r="37977" customFormat="false" ht="15" hidden="false" customHeight="true" outlineLevel="0" collapsed="false"/>
    <row r="37978" customFormat="false" ht="15" hidden="false" customHeight="true" outlineLevel="0" collapsed="false"/>
    <row r="37979" customFormat="false" ht="15" hidden="false" customHeight="true" outlineLevel="0" collapsed="false"/>
    <row r="37980" customFormat="false" ht="15" hidden="false" customHeight="true" outlineLevel="0" collapsed="false"/>
    <row r="37981" customFormat="false" ht="15" hidden="false" customHeight="true" outlineLevel="0" collapsed="false"/>
    <row r="37982" customFormat="false" ht="15" hidden="false" customHeight="true" outlineLevel="0" collapsed="false"/>
    <row r="37983" customFormat="false" ht="15" hidden="false" customHeight="true" outlineLevel="0" collapsed="false"/>
    <row r="37984" customFormat="false" ht="15" hidden="false" customHeight="true" outlineLevel="0" collapsed="false"/>
    <row r="37985" customFormat="false" ht="15" hidden="false" customHeight="true" outlineLevel="0" collapsed="false"/>
    <row r="37986" customFormat="false" ht="15" hidden="false" customHeight="true" outlineLevel="0" collapsed="false"/>
    <row r="37987" customFormat="false" ht="15" hidden="false" customHeight="true" outlineLevel="0" collapsed="false"/>
    <row r="37988" customFormat="false" ht="15" hidden="false" customHeight="true" outlineLevel="0" collapsed="false"/>
    <row r="37989" customFormat="false" ht="15" hidden="false" customHeight="true" outlineLevel="0" collapsed="false"/>
    <row r="37990" customFormat="false" ht="15" hidden="false" customHeight="true" outlineLevel="0" collapsed="false"/>
    <row r="37991" customFormat="false" ht="15" hidden="false" customHeight="true" outlineLevel="0" collapsed="false"/>
    <row r="37992" customFormat="false" ht="15" hidden="false" customHeight="true" outlineLevel="0" collapsed="false"/>
    <row r="37993" customFormat="false" ht="15" hidden="false" customHeight="true" outlineLevel="0" collapsed="false"/>
    <row r="37994" customFormat="false" ht="15" hidden="false" customHeight="true" outlineLevel="0" collapsed="false"/>
    <row r="37995" customFormat="false" ht="15" hidden="false" customHeight="true" outlineLevel="0" collapsed="false"/>
    <row r="37996" customFormat="false" ht="15" hidden="false" customHeight="true" outlineLevel="0" collapsed="false"/>
    <row r="37997" customFormat="false" ht="15" hidden="false" customHeight="true" outlineLevel="0" collapsed="false"/>
    <row r="37998" customFormat="false" ht="15" hidden="false" customHeight="true" outlineLevel="0" collapsed="false"/>
    <row r="37999" customFormat="false" ht="15" hidden="false" customHeight="true" outlineLevel="0" collapsed="false"/>
    <row r="38000" customFormat="false" ht="15" hidden="false" customHeight="true" outlineLevel="0" collapsed="false"/>
    <row r="38001" customFormat="false" ht="15" hidden="false" customHeight="true" outlineLevel="0" collapsed="false"/>
    <row r="38002" customFormat="false" ht="15" hidden="false" customHeight="true" outlineLevel="0" collapsed="false"/>
    <row r="38003" customFormat="false" ht="15" hidden="false" customHeight="true" outlineLevel="0" collapsed="false"/>
    <row r="38004" customFormat="false" ht="15" hidden="false" customHeight="true" outlineLevel="0" collapsed="false"/>
    <row r="38005" customFormat="false" ht="15" hidden="false" customHeight="true" outlineLevel="0" collapsed="false"/>
    <row r="38006" customFormat="false" ht="15" hidden="false" customHeight="true" outlineLevel="0" collapsed="false"/>
    <row r="38007" customFormat="false" ht="15" hidden="false" customHeight="true" outlineLevel="0" collapsed="false"/>
    <row r="38008" customFormat="false" ht="15" hidden="false" customHeight="true" outlineLevel="0" collapsed="false"/>
    <row r="38009" customFormat="false" ht="15" hidden="false" customHeight="true" outlineLevel="0" collapsed="false"/>
    <row r="38010" customFormat="false" ht="15" hidden="false" customHeight="true" outlineLevel="0" collapsed="false"/>
    <row r="38011" customFormat="false" ht="15" hidden="false" customHeight="true" outlineLevel="0" collapsed="false"/>
    <row r="38012" customFormat="false" ht="15" hidden="false" customHeight="true" outlineLevel="0" collapsed="false"/>
    <row r="38013" customFormat="false" ht="15" hidden="false" customHeight="true" outlineLevel="0" collapsed="false"/>
    <row r="38014" customFormat="false" ht="15" hidden="false" customHeight="true" outlineLevel="0" collapsed="false"/>
    <row r="38015" customFormat="false" ht="15" hidden="false" customHeight="true" outlineLevel="0" collapsed="false"/>
    <row r="38016" customFormat="false" ht="15" hidden="false" customHeight="true" outlineLevel="0" collapsed="false"/>
    <row r="38017" customFormat="false" ht="15" hidden="false" customHeight="true" outlineLevel="0" collapsed="false"/>
    <row r="38018" customFormat="false" ht="15" hidden="false" customHeight="true" outlineLevel="0" collapsed="false"/>
    <row r="38019" customFormat="false" ht="15" hidden="false" customHeight="true" outlineLevel="0" collapsed="false"/>
    <row r="38020" customFormat="false" ht="15" hidden="false" customHeight="true" outlineLevel="0" collapsed="false"/>
    <row r="38021" customFormat="false" ht="15" hidden="false" customHeight="true" outlineLevel="0" collapsed="false"/>
    <row r="38022" customFormat="false" ht="15" hidden="false" customHeight="true" outlineLevel="0" collapsed="false"/>
    <row r="38023" customFormat="false" ht="15" hidden="false" customHeight="true" outlineLevel="0" collapsed="false"/>
    <row r="38024" customFormat="false" ht="15" hidden="false" customHeight="true" outlineLevel="0" collapsed="false"/>
    <row r="38025" customFormat="false" ht="15" hidden="false" customHeight="true" outlineLevel="0" collapsed="false"/>
    <row r="38026" customFormat="false" ht="15" hidden="false" customHeight="true" outlineLevel="0" collapsed="false"/>
    <row r="38027" customFormat="false" ht="15" hidden="false" customHeight="true" outlineLevel="0" collapsed="false"/>
    <row r="38028" customFormat="false" ht="15" hidden="false" customHeight="true" outlineLevel="0" collapsed="false"/>
    <row r="38029" customFormat="false" ht="15" hidden="false" customHeight="true" outlineLevel="0" collapsed="false"/>
    <row r="38030" customFormat="false" ht="15" hidden="false" customHeight="true" outlineLevel="0" collapsed="false"/>
    <row r="38031" customFormat="false" ht="15" hidden="false" customHeight="true" outlineLevel="0" collapsed="false"/>
    <row r="38032" customFormat="false" ht="15" hidden="false" customHeight="true" outlineLevel="0" collapsed="false"/>
    <row r="38033" customFormat="false" ht="15" hidden="false" customHeight="true" outlineLevel="0" collapsed="false"/>
    <row r="38034" customFormat="false" ht="15" hidden="false" customHeight="true" outlineLevel="0" collapsed="false"/>
    <row r="38035" customFormat="false" ht="15" hidden="false" customHeight="true" outlineLevel="0" collapsed="false"/>
    <row r="38036" customFormat="false" ht="15" hidden="false" customHeight="true" outlineLevel="0" collapsed="false"/>
    <row r="38037" customFormat="false" ht="15" hidden="false" customHeight="true" outlineLevel="0" collapsed="false"/>
    <row r="38038" customFormat="false" ht="15" hidden="false" customHeight="true" outlineLevel="0" collapsed="false"/>
    <row r="38039" customFormat="false" ht="15" hidden="false" customHeight="true" outlineLevel="0" collapsed="false"/>
    <row r="38040" customFormat="false" ht="15" hidden="false" customHeight="true" outlineLevel="0" collapsed="false"/>
    <row r="38041" customFormat="false" ht="15" hidden="false" customHeight="true" outlineLevel="0" collapsed="false"/>
    <row r="38042" customFormat="false" ht="15" hidden="false" customHeight="true" outlineLevel="0" collapsed="false"/>
    <row r="38043" customFormat="false" ht="15" hidden="false" customHeight="true" outlineLevel="0" collapsed="false"/>
    <row r="38044" customFormat="false" ht="15" hidden="false" customHeight="true" outlineLevel="0" collapsed="false"/>
    <row r="38045" customFormat="false" ht="15" hidden="false" customHeight="true" outlineLevel="0" collapsed="false"/>
    <row r="38046" customFormat="false" ht="15" hidden="false" customHeight="true" outlineLevel="0" collapsed="false"/>
    <row r="38047" customFormat="false" ht="15" hidden="false" customHeight="true" outlineLevel="0" collapsed="false"/>
    <row r="38048" customFormat="false" ht="15" hidden="false" customHeight="true" outlineLevel="0" collapsed="false"/>
    <row r="38049" customFormat="false" ht="15" hidden="false" customHeight="true" outlineLevel="0" collapsed="false"/>
    <row r="38050" customFormat="false" ht="15" hidden="false" customHeight="true" outlineLevel="0" collapsed="false"/>
    <row r="38051" customFormat="false" ht="15" hidden="false" customHeight="true" outlineLevel="0" collapsed="false"/>
    <row r="38052" customFormat="false" ht="15" hidden="false" customHeight="true" outlineLevel="0" collapsed="false"/>
    <row r="38053" customFormat="false" ht="15" hidden="false" customHeight="true" outlineLevel="0" collapsed="false"/>
    <row r="38054" customFormat="false" ht="15" hidden="false" customHeight="true" outlineLevel="0" collapsed="false"/>
    <row r="38055" customFormat="false" ht="15" hidden="false" customHeight="true" outlineLevel="0" collapsed="false"/>
    <row r="38056" customFormat="false" ht="15" hidden="false" customHeight="true" outlineLevel="0" collapsed="false"/>
    <row r="38057" customFormat="false" ht="15" hidden="false" customHeight="true" outlineLevel="0" collapsed="false"/>
    <row r="38058" customFormat="false" ht="15" hidden="false" customHeight="true" outlineLevel="0" collapsed="false"/>
    <row r="38059" customFormat="false" ht="15" hidden="false" customHeight="true" outlineLevel="0" collapsed="false"/>
    <row r="38060" customFormat="false" ht="15" hidden="false" customHeight="true" outlineLevel="0" collapsed="false"/>
    <row r="38061" customFormat="false" ht="15" hidden="false" customHeight="true" outlineLevel="0" collapsed="false"/>
    <row r="38062" customFormat="false" ht="15" hidden="false" customHeight="true" outlineLevel="0" collapsed="false"/>
    <row r="38063" customFormat="false" ht="15" hidden="false" customHeight="true" outlineLevel="0" collapsed="false"/>
    <row r="38064" customFormat="false" ht="15" hidden="false" customHeight="true" outlineLevel="0" collapsed="false"/>
    <row r="38065" customFormat="false" ht="15" hidden="false" customHeight="true" outlineLevel="0" collapsed="false"/>
    <row r="38066" customFormat="false" ht="15" hidden="false" customHeight="true" outlineLevel="0" collapsed="false"/>
    <row r="38067" customFormat="false" ht="15" hidden="false" customHeight="true" outlineLevel="0" collapsed="false"/>
    <row r="38068" customFormat="false" ht="15" hidden="false" customHeight="true" outlineLevel="0" collapsed="false"/>
    <row r="38069" customFormat="false" ht="15" hidden="false" customHeight="true" outlineLevel="0" collapsed="false"/>
    <row r="38070" customFormat="false" ht="15" hidden="false" customHeight="true" outlineLevel="0" collapsed="false"/>
    <row r="38071" customFormat="false" ht="15" hidden="false" customHeight="true" outlineLevel="0" collapsed="false"/>
    <row r="38072" customFormat="false" ht="15" hidden="false" customHeight="true" outlineLevel="0" collapsed="false"/>
    <row r="38073" customFormat="false" ht="15" hidden="false" customHeight="true" outlineLevel="0" collapsed="false"/>
    <row r="38074" customFormat="false" ht="15" hidden="false" customHeight="true" outlineLevel="0" collapsed="false"/>
    <row r="38075" customFormat="false" ht="15" hidden="false" customHeight="true" outlineLevel="0" collapsed="false"/>
    <row r="38076" customFormat="false" ht="15" hidden="false" customHeight="true" outlineLevel="0" collapsed="false"/>
    <row r="38077" customFormat="false" ht="15" hidden="false" customHeight="true" outlineLevel="0" collapsed="false"/>
    <row r="38078" customFormat="false" ht="15" hidden="false" customHeight="true" outlineLevel="0" collapsed="false"/>
    <row r="38079" customFormat="false" ht="15" hidden="false" customHeight="true" outlineLevel="0" collapsed="false"/>
    <row r="38080" customFormat="false" ht="15" hidden="false" customHeight="true" outlineLevel="0" collapsed="false"/>
    <row r="38081" customFormat="false" ht="15" hidden="false" customHeight="true" outlineLevel="0" collapsed="false"/>
    <row r="38082" customFormat="false" ht="15" hidden="false" customHeight="true" outlineLevel="0" collapsed="false"/>
    <row r="38083" customFormat="false" ht="15" hidden="false" customHeight="true" outlineLevel="0" collapsed="false"/>
    <row r="38084" customFormat="false" ht="15" hidden="false" customHeight="true" outlineLevel="0" collapsed="false"/>
    <row r="38085" customFormat="false" ht="15" hidden="false" customHeight="true" outlineLevel="0" collapsed="false"/>
    <row r="38086" customFormat="false" ht="15" hidden="false" customHeight="true" outlineLevel="0" collapsed="false"/>
    <row r="38087" customFormat="false" ht="15" hidden="false" customHeight="true" outlineLevel="0" collapsed="false"/>
    <row r="38088" customFormat="false" ht="15" hidden="false" customHeight="true" outlineLevel="0" collapsed="false"/>
    <row r="38089" customFormat="false" ht="15" hidden="false" customHeight="true" outlineLevel="0" collapsed="false"/>
    <row r="38090" customFormat="false" ht="15" hidden="false" customHeight="true" outlineLevel="0" collapsed="false"/>
    <row r="38091" customFormat="false" ht="15" hidden="false" customHeight="true" outlineLevel="0" collapsed="false"/>
    <row r="38092" customFormat="false" ht="15" hidden="false" customHeight="true" outlineLevel="0" collapsed="false"/>
    <row r="38093" customFormat="false" ht="15" hidden="false" customHeight="true" outlineLevel="0" collapsed="false"/>
    <row r="38094" customFormat="false" ht="15" hidden="false" customHeight="true" outlineLevel="0" collapsed="false"/>
    <row r="38095" customFormat="false" ht="15" hidden="false" customHeight="true" outlineLevel="0" collapsed="false"/>
    <row r="38096" customFormat="false" ht="15" hidden="false" customHeight="true" outlineLevel="0" collapsed="false"/>
    <row r="38097" customFormat="false" ht="15" hidden="false" customHeight="true" outlineLevel="0" collapsed="false"/>
    <row r="38098" customFormat="false" ht="15" hidden="false" customHeight="true" outlineLevel="0" collapsed="false"/>
    <row r="38099" customFormat="false" ht="15" hidden="false" customHeight="true" outlineLevel="0" collapsed="false"/>
    <row r="38100" customFormat="false" ht="15" hidden="false" customHeight="true" outlineLevel="0" collapsed="false"/>
    <row r="38101" customFormat="false" ht="15" hidden="false" customHeight="true" outlineLevel="0" collapsed="false"/>
    <row r="38102" customFormat="false" ht="15" hidden="false" customHeight="true" outlineLevel="0" collapsed="false"/>
    <row r="38103" customFormat="false" ht="15" hidden="false" customHeight="true" outlineLevel="0" collapsed="false"/>
    <row r="38104" customFormat="false" ht="15" hidden="false" customHeight="true" outlineLevel="0" collapsed="false"/>
    <row r="38105" customFormat="false" ht="15" hidden="false" customHeight="true" outlineLevel="0" collapsed="false"/>
    <row r="38106" customFormat="false" ht="15" hidden="false" customHeight="true" outlineLevel="0" collapsed="false"/>
    <row r="38107" customFormat="false" ht="15" hidden="false" customHeight="true" outlineLevel="0" collapsed="false"/>
    <row r="38108" customFormat="false" ht="15" hidden="false" customHeight="true" outlineLevel="0" collapsed="false"/>
    <row r="38109" customFormat="false" ht="15" hidden="false" customHeight="true" outlineLevel="0" collapsed="false"/>
    <row r="38110" customFormat="false" ht="15" hidden="false" customHeight="true" outlineLevel="0" collapsed="false"/>
    <row r="38111" customFormat="false" ht="15" hidden="false" customHeight="true" outlineLevel="0" collapsed="false"/>
    <row r="38112" customFormat="false" ht="15" hidden="false" customHeight="true" outlineLevel="0" collapsed="false"/>
    <row r="38113" customFormat="false" ht="15" hidden="false" customHeight="true" outlineLevel="0" collapsed="false"/>
    <row r="38114" customFormat="false" ht="15" hidden="false" customHeight="true" outlineLevel="0" collapsed="false"/>
    <row r="38115" customFormat="false" ht="15" hidden="false" customHeight="true" outlineLevel="0" collapsed="false"/>
    <row r="38116" customFormat="false" ht="15" hidden="false" customHeight="true" outlineLevel="0" collapsed="false"/>
    <row r="38117" customFormat="false" ht="15" hidden="false" customHeight="true" outlineLevel="0" collapsed="false"/>
    <row r="38118" customFormat="false" ht="15" hidden="false" customHeight="true" outlineLevel="0" collapsed="false"/>
    <row r="38119" customFormat="false" ht="15" hidden="false" customHeight="true" outlineLevel="0" collapsed="false"/>
    <row r="38120" customFormat="false" ht="15" hidden="false" customHeight="true" outlineLevel="0" collapsed="false"/>
    <row r="38121" customFormat="false" ht="15" hidden="false" customHeight="true" outlineLevel="0" collapsed="false"/>
    <row r="38122" customFormat="false" ht="15" hidden="false" customHeight="true" outlineLevel="0" collapsed="false"/>
    <row r="38123" customFormat="false" ht="15" hidden="false" customHeight="true" outlineLevel="0" collapsed="false"/>
    <row r="38124" customFormat="false" ht="15" hidden="false" customHeight="true" outlineLevel="0" collapsed="false"/>
    <row r="38125" customFormat="false" ht="15" hidden="false" customHeight="true" outlineLevel="0" collapsed="false"/>
    <row r="38126" customFormat="false" ht="15" hidden="false" customHeight="true" outlineLevel="0" collapsed="false"/>
    <row r="38127" customFormat="false" ht="15" hidden="false" customHeight="true" outlineLevel="0" collapsed="false"/>
    <row r="38128" customFormat="false" ht="15" hidden="false" customHeight="true" outlineLevel="0" collapsed="false"/>
    <row r="38129" customFormat="false" ht="15" hidden="false" customHeight="true" outlineLevel="0" collapsed="false"/>
    <row r="38130" customFormat="false" ht="15" hidden="false" customHeight="true" outlineLevel="0" collapsed="false"/>
    <row r="38131" customFormat="false" ht="15" hidden="false" customHeight="true" outlineLevel="0" collapsed="false"/>
    <row r="38132" customFormat="false" ht="15" hidden="false" customHeight="true" outlineLevel="0" collapsed="false"/>
    <row r="38133" customFormat="false" ht="15" hidden="false" customHeight="true" outlineLevel="0" collapsed="false"/>
    <row r="38134" customFormat="false" ht="15" hidden="false" customHeight="true" outlineLevel="0" collapsed="false"/>
    <row r="38135" customFormat="false" ht="15" hidden="false" customHeight="true" outlineLevel="0" collapsed="false"/>
    <row r="38136" customFormat="false" ht="15" hidden="false" customHeight="true" outlineLevel="0" collapsed="false"/>
    <row r="38137" customFormat="false" ht="15" hidden="false" customHeight="true" outlineLevel="0" collapsed="false"/>
    <row r="38138" customFormat="false" ht="15" hidden="false" customHeight="true" outlineLevel="0" collapsed="false"/>
    <row r="38139" customFormat="false" ht="15" hidden="false" customHeight="true" outlineLevel="0" collapsed="false"/>
    <row r="38140" customFormat="false" ht="15" hidden="false" customHeight="true" outlineLevel="0" collapsed="false"/>
    <row r="38141" customFormat="false" ht="15" hidden="false" customHeight="true" outlineLevel="0" collapsed="false"/>
    <row r="38142" customFormat="false" ht="15" hidden="false" customHeight="true" outlineLevel="0" collapsed="false"/>
    <row r="38143" customFormat="false" ht="15" hidden="false" customHeight="true" outlineLevel="0" collapsed="false"/>
    <row r="38144" customFormat="false" ht="15" hidden="false" customHeight="true" outlineLevel="0" collapsed="false"/>
    <row r="38145" customFormat="false" ht="15" hidden="false" customHeight="true" outlineLevel="0" collapsed="false"/>
    <row r="38146" customFormat="false" ht="15" hidden="false" customHeight="true" outlineLevel="0" collapsed="false"/>
    <row r="38147" customFormat="false" ht="15" hidden="false" customHeight="true" outlineLevel="0" collapsed="false"/>
    <row r="38148" customFormat="false" ht="15" hidden="false" customHeight="true" outlineLevel="0" collapsed="false"/>
    <row r="38149" customFormat="false" ht="15" hidden="false" customHeight="true" outlineLevel="0" collapsed="false"/>
    <row r="38150" customFormat="false" ht="15" hidden="false" customHeight="true" outlineLevel="0" collapsed="false"/>
    <row r="38151" customFormat="false" ht="15" hidden="false" customHeight="true" outlineLevel="0" collapsed="false"/>
    <row r="38152" customFormat="false" ht="15" hidden="false" customHeight="true" outlineLevel="0" collapsed="false"/>
    <row r="38153" customFormat="false" ht="15" hidden="false" customHeight="true" outlineLevel="0" collapsed="false"/>
    <row r="38154" customFormat="false" ht="15" hidden="false" customHeight="true" outlineLevel="0" collapsed="false"/>
    <row r="38155" customFormat="false" ht="15" hidden="false" customHeight="true" outlineLevel="0" collapsed="false"/>
    <row r="38156" customFormat="false" ht="15" hidden="false" customHeight="true" outlineLevel="0" collapsed="false"/>
    <row r="38157" customFormat="false" ht="15" hidden="false" customHeight="true" outlineLevel="0" collapsed="false"/>
    <row r="38158" customFormat="false" ht="15" hidden="false" customHeight="true" outlineLevel="0" collapsed="false"/>
    <row r="38159" customFormat="false" ht="15" hidden="false" customHeight="true" outlineLevel="0" collapsed="false"/>
    <row r="38160" customFormat="false" ht="15" hidden="false" customHeight="true" outlineLevel="0" collapsed="false"/>
    <row r="38161" customFormat="false" ht="15" hidden="false" customHeight="true" outlineLevel="0" collapsed="false"/>
    <row r="38162" customFormat="false" ht="15" hidden="false" customHeight="true" outlineLevel="0" collapsed="false"/>
    <row r="38163" customFormat="false" ht="15" hidden="false" customHeight="true" outlineLevel="0" collapsed="false"/>
    <row r="38164" customFormat="false" ht="15" hidden="false" customHeight="true" outlineLevel="0" collapsed="false"/>
    <row r="38165" customFormat="false" ht="15" hidden="false" customHeight="true" outlineLevel="0" collapsed="false"/>
    <row r="38166" customFormat="false" ht="15" hidden="false" customHeight="true" outlineLevel="0" collapsed="false"/>
    <row r="38167" customFormat="false" ht="15" hidden="false" customHeight="true" outlineLevel="0" collapsed="false"/>
    <row r="38168" customFormat="false" ht="15" hidden="false" customHeight="true" outlineLevel="0" collapsed="false"/>
    <row r="38169" customFormat="false" ht="15" hidden="false" customHeight="true" outlineLevel="0" collapsed="false"/>
    <row r="38170" customFormat="false" ht="15" hidden="false" customHeight="true" outlineLevel="0" collapsed="false"/>
    <row r="38171" customFormat="false" ht="15" hidden="false" customHeight="true" outlineLevel="0" collapsed="false"/>
    <row r="38172" customFormat="false" ht="15" hidden="false" customHeight="true" outlineLevel="0" collapsed="false"/>
    <row r="38173" customFormat="false" ht="15" hidden="false" customHeight="true" outlineLevel="0" collapsed="false"/>
    <row r="38174" customFormat="false" ht="15" hidden="false" customHeight="true" outlineLevel="0" collapsed="false"/>
    <row r="38175" customFormat="false" ht="15" hidden="false" customHeight="true" outlineLevel="0" collapsed="false"/>
    <row r="38176" customFormat="false" ht="15" hidden="false" customHeight="true" outlineLevel="0" collapsed="false"/>
    <row r="38177" customFormat="false" ht="15" hidden="false" customHeight="true" outlineLevel="0" collapsed="false"/>
    <row r="38178" customFormat="false" ht="15" hidden="false" customHeight="true" outlineLevel="0" collapsed="false"/>
    <row r="38179" customFormat="false" ht="15" hidden="false" customHeight="true" outlineLevel="0" collapsed="false"/>
    <row r="38180" customFormat="false" ht="15" hidden="false" customHeight="true" outlineLevel="0" collapsed="false"/>
    <row r="38181" customFormat="false" ht="15" hidden="false" customHeight="true" outlineLevel="0" collapsed="false"/>
    <row r="38182" customFormat="false" ht="15" hidden="false" customHeight="true" outlineLevel="0" collapsed="false"/>
    <row r="38183" customFormat="false" ht="15" hidden="false" customHeight="true" outlineLevel="0" collapsed="false"/>
    <row r="38184" customFormat="false" ht="15" hidden="false" customHeight="true" outlineLevel="0" collapsed="false"/>
    <row r="38185" customFormat="false" ht="15" hidden="false" customHeight="true" outlineLevel="0" collapsed="false"/>
    <row r="38186" customFormat="false" ht="15" hidden="false" customHeight="true" outlineLevel="0" collapsed="false"/>
    <row r="38187" customFormat="false" ht="15" hidden="false" customHeight="true" outlineLevel="0" collapsed="false"/>
    <row r="38188" customFormat="false" ht="15" hidden="false" customHeight="true" outlineLevel="0" collapsed="false"/>
    <row r="38189" customFormat="false" ht="15" hidden="false" customHeight="true" outlineLevel="0" collapsed="false"/>
    <row r="38190" customFormat="false" ht="15" hidden="false" customHeight="true" outlineLevel="0" collapsed="false"/>
    <row r="38191" customFormat="false" ht="15" hidden="false" customHeight="true" outlineLevel="0" collapsed="false"/>
    <row r="38192" customFormat="false" ht="15" hidden="false" customHeight="true" outlineLevel="0" collapsed="false"/>
    <row r="38193" customFormat="false" ht="15" hidden="false" customHeight="true" outlineLevel="0" collapsed="false"/>
    <row r="38194" customFormat="false" ht="15" hidden="false" customHeight="true" outlineLevel="0" collapsed="false"/>
    <row r="38195" customFormat="false" ht="15" hidden="false" customHeight="true" outlineLevel="0" collapsed="false"/>
    <row r="38196" customFormat="false" ht="15" hidden="false" customHeight="true" outlineLevel="0" collapsed="false"/>
    <row r="38197" customFormat="false" ht="15" hidden="false" customHeight="true" outlineLevel="0" collapsed="false"/>
    <row r="38198" customFormat="false" ht="15" hidden="false" customHeight="true" outlineLevel="0" collapsed="false"/>
    <row r="38199" customFormat="false" ht="15" hidden="false" customHeight="true" outlineLevel="0" collapsed="false"/>
    <row r="38200" customFormat="false" ht="15" hidden="false" customHeight="true" outlineLevel="0" collapsed="false"/>
    <row r="38201" customFormat="false" ht="15" hidden="false" customHeight="true" outlineLevel="0" collapsed="false"/>
    <row r="38202" customFormat="false" ht="15" hidden="false" customHeight="true" outlineLevel="0" collapsed="false"/>
    <row r="38203" customFormat="false" ht="15" hidden="false" customHeight="true" outlineLevel="0" collapsed="false"/>
    <row r="38204" customFormat="false" ht="15" hidden="false" customHeight="true" outlineLevel="0" collapsed="false"/>
    <row r="38205" customFormat="false" ht="15" hidden="false" customHeight="true" outlineLevel="0" collapsed="false"/>
    <row r="38206" customFormat="false" ht="15" hidden="false" customHeight="true" outlineLevel="0" collapsed="false"/>
    <row r="38207" customFormat="false" ht="15" hidden="false" customHeight="true" outlineLevel="0" collapsed="false"/>
    <row r="38208" customFormat="false" ht="15" hidden="false" customHeight="true" outlineLevel="0" collapsed="false"/>
    <row r="38209" customFormat="false" ht="15" hidden="false" customHeight="true" outlineLevel="0" collapsed="false"/>
    <row r="38210" customFormat="false" ht="15" hidden="false" customHeight="true" outlineLevel="0" collapsed="false"/>
    <row r="38211" customFormat="false" ht="15" hidden="false" customHeight="true" outlineLevel="0" collapsed="false"/>
    <row r="38212" customFormat="false" ht="15" hidden="false" customHeight="true" outlineLevel="0" collapsed="false"/>
    <row r="38213" customFormat="false" ht="15" hidden="false" customHeight="true" outlineLevel="0" collapsed="false"/>
    <row r="38214" customFormat="false" ht="15" hidden="false" customHeight="true" outlineLevel="0" collapsed="false"/>
    <row r="38215" customFormat="false" ht="15" hidden="false" customHeight="true" outlineLevel="0" collapsed="false"/>
    <row r="38216" customFormat="false" ht="15" hidden="false" customHeight="true" outlineLevel="0" collapsed="false"/>
    <row r="38217" customFormat="false" ht="15" hidden="false" customHeight="true" outlineLevel="0" collapsed="false"/>
    <row r="38218" customFormat="false" ht="15" hidden="false" customHeight="true" outlineLevel="0" collapsed="false"/>
    <row r="38219" customFormat="false" ht="15" hidden="false" customHeight="true" outlineLevel="0" collapsed="false"/>
    <row r="38220" customFormat="false" ht="15" hidden="false" customHeight="true" outlineLevel="0" collapsed="false"/>
    <row r="38221" customFormat="false" ht="15" hidden="false" customHeight="true" outlineLevel="0" collapsed="false"/>
    <row r="38222" customFormat="false" ht="15" hidden="false" customHeight="true" outlineLevel="0" collapsed="false"/>
    <row r="38223" customFormat="false" ht="15" hidden="false" customHeight="true" outlineLevel="0" collapsed="false"/>
    <row r="38224" customFormat="false" ht="15" hidden="false" customHeight="true" outlineLevel="0" collapsed="false"/>
    <row r="38225" customFormat="false" ht="15" hidden="false" customHeight="true" outlineLevel="0" collapsed="false"/>
    <row r="38226" customFormat="false" ht="15" hidden="false" customHeight="true" outlineLevel="0" collapsed="false"/>
    <row r="38227" customFormat="false" ht="15" hidden="false" customHeight="true" outlineLevel="0" collapsed="false"/>
    <row r="38228" customFormat="false" ht="15" hidden="false" customHeight="true" outlineLevel="0" collapsed="false"/>
    <row r="38229" customFormat="false" ht="15" hidden="false" customHeight="true" outlineLevel="0" collapsed="false"/>
    <row r="38230" customFormat="false" ht="15" hidden="false" customHeight="true" outlineLevel="0" collapsed="false"/>
    <row r="38231" customFormat="false" ht="15" hidden="false" customHeight="true" outlineLevel="0" collapsed="false"/>
    <row r="38232" customFormat="false" ht="15" hidden="false" customHeight="true" outlineLevel="0" collapsed="false"/>
    <row r="38233" customFormat="false" ht="15" hidden="false" customHeight="true" outlineLevel="0" collapsed="false"/>
    <row r="38234" customFormat="false" ht="15" hidden="false" customHeight="true" outlineLevel="0" collapsed="false"/>
    <row r="38235" customFormat="false" ht="15" hidden="false" customHeight="true" outlineLevel="0" collapsed="false"/>
    <row r="38236" customFormat="false" ht="15" hidden="false" customHeight="true" outlineLevel="0" collapsed="false"/>
    <row r="38237" customFormat="false" ht="15" hidden="false" customHeight="true" outlineLevel="0" collapsed="false"/>
    <row r="38238" customFormat="false" ht="15" hidden="false" customHeight="true" outlineLevel="0" collapsed="false"/>
    <row r="38239" customFormat="false" ht="15" hidden="false" customHeight="true" outlineLevel="0" collapsed="false"/>
    <row r="38240" customFormat="false" ht="15" hidden="false" customHeight="true" outlineLevel="0" collapsed="false"/>
    <row r="38241" customFormat="false" ht="15" hidden="false" customHeight="true" outlineLevel="0" collapsed="false"/>
    <row r="38242" customFormat="false" ht="15" hidden="false" customHeight="true" outlineLevel="0" collapsed="false"/>
    <row r="38243" customFormat="false" ht="15" hidden="false" customHeight="true" outlineLevel="0" collapsed="false"/>
    <row r="38244" customFormat="false" ht="15" hidden="false" customHeight="true" outlineLevel="0" collapsed="false"/>
    <row r="38245" customFormat="false" ht="15" hidden="false" customHeight="true" outlineLevel="0" collapsed="false"/>
    <row r="38246" customFormat="false" ht="15" hidden="false" customHeight="true" outlineLevel="0" collapsed="false"/>
    <row r="38247" customFormat="false" ht="15" hidden="false" customHeight="true" outlineLevel="0" collapsed="false"/>
    <row r="38248" customFormat="false" ht="15" hidden="false" customHeight="true" outlineLevel="0" collapsed="false"/>
    <row r="38249" customFormat="false" ht="15" hidden="false" customHeight="true" outlineLevel="0" collapsed="false"/>
    <row r="38250" customFormat="false" ht="15" hidden="false" customHeight="true" outlineLevel="0" collapsed="false"/>
    <row r="38251" customFormat="false" ht="15" hidden="false" customHeight="true" outlineLevel="0" collapsed="false"/>
    <row r="38252" customFormat="false" ht="15" hidden="false" customHeight="true" outlineLevel="0" collapsed="false"/>
    <row r="38253" customFormat="false" ht="15" hidden="false" customHeight="true" outlineLevel="0" collapsed="false"/>
    <row r="38254" customFormat="false" ht="15" hidden="false" customHeight="true" outlineLevel="0" collapsed="false"/>
    <row r="38255" customFormat="false" ht="15" hidden="false" customHeight="true" outlineLevel="0" collapsed="false"/>
    <row r="38256" customFormat="false" ht="15" hidden="false" customHeight="true" outlineLevel="0" collapsed="false"/>
    <row r="38257" customFormat="false" ht="15" hidden="false" customHeight="true" outlineLevel="0" collapsed="false"/>
    <row r="38258" customFormat="false" ht="15" hidden="false" customHeight="true" outlineLevel="0" collapsed="false"/>
    <row r="38259" customFormat="false" ht="15" hidden="false" customHeight="true" outlineLevel="0" collapsed="false"/>
    <row r="38260" customFormat="false" ht="15" hidden="false" customHeight="true" outlineLevel="0" collapsed="false"/>
    <row r="38261" customFormat="false" ht="15" hidden="false" customHeight="true" outlineLevel="0" collapsed="false"/>
    <row r="38262" customFormat="false" ht="15" hidden="false" customHeight="true" outlineLevel="0" collapsed="false"/>
    <row r="38263" customFormat="false" ht="15" hidden="false" customHeight="true" outlineLevel="0" collapsed="false"/>
    <row r="38264" customFormat="false" ht="15" hidden="false" customHeight="true" outlineLevel="0" collapsed="false"/>
    <row r="38265" customFormat="false" ht="15" hidden="false" customHeight="true" outlineLevel="0" collapsed="false"/>
    <row r="38266" customFormat="false" ht="15" hidden="false" customHeight="true" outlineLevel="0" collapsed="false"/>
    <row r="38267" customFormat="false" ht="15" hidden="false" customHeight="true" outlineLevel="0" collapsed="false"/>
    <row r="38268" customFormat="false" ht="15" hidden="false" customHeight="true" outlineLevel="0" collapsed="false"/>
    <row r="38269" customFormat="false" ht="15" hidden="false" customHeight="true" outlineLevel="0" collapsed="false"/>
    <row r="38270" customFormat="false" ht="15" hidden="false" customHeight="true" outlineLevel="0" collapsed="false"/>
    <row r="38271" customFormat="false" ht="15" hidden="false" customHeight="true" outlineLevel="0" collapsed="false"/>
    <row r="38272" customFormat="false" ht="15" hidden="false" customHeight="true" outlineLevel="0" collapsed="false"/>
    <row r="38273" customFormat="false" ht="15" hidden="false" customHeight="true" outlineLevel="0" collapsed="false"/>
    <row r="38274" customFormat="false" ht="15" hidden="false" customHeight="true" outlineLevel="0" collapsed="false"/>
    <row r="38275" customFormat="false" ht="15" hidden="false" customHeight="true" outlineLevel="0" collapsed="false"/>
    <row r="38276" customFormat="false" ht="15" hidden="false" customHeight="true" outlineLevel="0" collapsed="false"/>
    <row r="38277" customFormat="false" ht="15" hidden="false" customHeight="true" outlineLevel="0" collapsed="false"/>
    <row r="38278" customFormat="false" ht="15" hidden="false" customHeight="true" outlineLevel="0" collapsed="false"/>
    <row r="38279" customFormat="false" ht="15" hidden="false" customHeight="true" outlineLevel="0" collapsed="false"/>
    <row r="38280" customFormat="false" ht="15" hidden="false" customHeight="true" outlineLevel="0" collapsed="false"/>
    <row r="38281" customFormat="false" ht="15" hidden="false" customHeight="true" outlineLevel="0" collapsed="false"/>
    <row r="38282" customFormat="false" ht="15" hidden="false" customHeight="true" outlineLevel="0" collapsed="false"/>
    <row r="38283" customFormat="false" ht="15" hidden="false" customHeight="true" outlineLevel="0" collapsed="false"/>
    <row r="38284" customFormat="false" ht="15" hidden="false" customHeight="true" outlineLevel="0" collapsed="false"/>
    <row r="38285" customFormat="false" ht="15" hidden="false" customHeight="true" outlineLevel="0" collapsed="false"/>
    <row r="38286" customFormat="false" ht="15" hidden="false" customHeight="true" outlineLevel="0" collapsed="false"/>
    <row r="38287" customFormat="false" ht="15" hidden="false" customHeight="true" outlineLevel="0" collapsed="false"/>
    <row r="38288" customFormat="false" ht="15" hidden="false" customHeight="true" outlineLevel="0" collapsed="false"/>
    <row r="38289" customFormat="false" ht="15" hidden="false" customHeight="true" outlineLevel="0" collapsed="false"/>
    <row r="38290" customFormat="false" ht="15" hidden="false" customHeight="true" outlineLevel="0" collapsed="false"/>
    <row r="38291" customFormat="false" ht="15" hidden="false" customHeight="true" outlineLevel="0" collapsed="false"/>
    <row r="38292" customFormat="false" ht="15" hidden="false" customHeight="true" outlineLevel="0" collapsed="false"/>
    <row r="38293" customFormat="false" ht="15" hidden="false" customHeight="true" outlineLevel="0" collapsed="false"/>
    <row r="38294" customFormat="false" ht="15" hidden="false" customHeight="true" outlineLevel="0" collapsed="false"/>
    <row r="38295" customFormat="false" ht="15" hidden="false" customHeight="true" outlineLevel="0" collapsed="false"/>
    <row r="38296" customFormat="false" ht="15" hidden="false" customHeight="true" outlineLevel="0" collapsed="false"/>
    <row r="38297" customFormat="false" ht="15" hidden="false" customHeight="true" outlineLevel="0" collapsed="false"/>
    <row r="38298" customFormat="false" ht="15" hidden="false" customHeight="true" outlineLevel="0" collapsed="false"/>
    <row r="38299" customFormat="false" ht="15" hidden="false" customHeight="true" outlineLevel="0" collapsed="false"/>
    <row r="38300" customFormat="false" ht="15" hidden="false" customHeight="true" outlineLevel="0" collapsed="false"/>
    <row r="38301" customFormat="false" ht="15" hidden="false" customHeight="true" outlineLevel="0" collapsed="false"/>
    <row r="38302" customFormat="false" ht="15" hidden="false" customHeight="true" outlineLevel="0" collapsed="false"/>
    <row r="38303" customFormat="false" ht="15" hidden="false" customHeight="true" outlineLevel="0" collapsed="false"/>
    <row r="38304" customFormat="false" ht="15" hidden="false" customHeight="true" outlineLevel="0" collapsed="false"/>
    <row r="38305" customFormat="false" ht="15" hidden="false" customHeight="true" outlineLevel="0" collapsed="false"/>
    <row r="38306" customFormat="false" ht="15" hidden="false" customHeight="true" outlineLevel="0" collapsed="false"/>
    <row r="38307" customFormat="false" ht="15" hidden="false" customHeight="true" outlineLevel="0" collapsed="false"/>
    <row r="38308" customFormat="false" ht="15" hidden="false" customHeight="true" outlineLevel="0" collapsed="false"/>
    <row r="38309" customFormat="false" ht="15" hidden="false" customHeight="true" outlineLevel="0" collapsed="false"/>
    <row r="38310" customFormat="false" ht="15" hidden="false" customHeight="true" outlineLevel="0" collapsed="false"/>
    <row r="38311" customFormat="false" ht="15" hidden="false" customHeight="true" outlineLevel="0" collapsed="false"/>
    <row r="38312" customFormat="false" ht="15" hidden="false" customHeight="true" outlineLevel="0" collapsed="false"/>
    <row r="38313" customFormat="false" ht="15" hidden="false" customHeight="true" outlineLevel="0" collapsed="false"/>
    <row r="38314" customFormat="false" ht="15" hidden="false" customHeight="true" outlineLevel="0" collapsed="false"/>
    <row r="38315" customFormat="false" ht="15" hidden="false" customHeight="true" outlineLevel="0" collapsed="false"/>
    <row r="38316" customFormat="false" ht="15" hidden="false" customHeight="true" outlineLevel="0" collapsed="false"/>
    <row r="38317" customFormat="false" ht="15" hidden="false" customHeight="true" outlineLevel="0" collapsed="false"/>
    <row r="38318" customFormat="false" ht="15" hidden="false" customHeight="true" outlineLevel="0" collapsed="false"/>
    <row r="38319" customFormat="false" ht="15" hidden="false" customHeight="true" outlineLevel="0" collapsed="false"/>
    <row r="38320" customFormat="false" ht="15" hidden="false" customHeight="true" outlineLevel="0" collapsed="false"/>
    <row r="38321" customFormat="false" ht="15" hidden="false" customHeight="true" outlineLevel="0" collapsed="false"/>
    <row r="38322" customFormat="false" ht="15" hidden="false" customHeight="true" outlineLevel="0" collapsed="false"/>
    <row r="38323" customFormat="false" ht="15" hidden="false" customHeight="true" outlineLevel="0" collapsed="false"/>
    <row r="38324" customFormat="false" ht="15" hidden="false" customHeight="true" outlineLevel="0" collapsed="false"/>
    <row r="38325" customFormat="false" ht="15" hidden="false" customHeight="true" outlineLevel="0" collapsed="false"/>
    <row r="38326" customFormat="false" ht="15" hidden="false" customHeight="true" outlineLevel="0" collapsed="false"/>
    <row r="38327" customFormat="false" ht="15" hidden="false" customHeight="true" outlineLevel="0" collapsed="false"/>
    <row r="38328" customFormat="false" ht="15" hidden="false" customHeight="true" outlineLevel="0" collapsed="false"/>
    <row r="38329" customFormat="false" ht="15" hidden="false" customHeight="true" outlineLevel="0" collapsed="false"/>
    <row r="38330" customFormat="false" ht="15" hidden="false" customHeight="true" outlineLevel="0" collapsed="false"/>
    <row r="38331" customFormat="false" ht="15" hidden="false" customHeight="true" outlineLevel="0" collapsed="false"/>
    <row r="38332" customFormat="false" ht="15" hidden="false" customHeight="true" outlineLevel="0" collapsed="false"/>
    <row r="38333" customFormat="false" ht="15" hidden="false" customHeight="true" outlineLevel="0" collapsed="false"/>
    <row r="38334" customFormat="false" ht="15" hidden="false" customHeight="true" outlineLevel="0" collapsed="false"/>
    <row r="38335" customFormat="false" ht="15" hidden="false" customHeight="true" outlineLevel="0" collapsed="false"/>
    <row r="38336" customFormat="false" ht="15" hidden="false" customHeight="true" outlineLevel="0" collapsed="false"/>
    <row r="38337" customFormat="false" ht="15" hidden="false" customHeight="true" outlineLevel="0" collapsed="false"/>
    <row r="38338" customFormat="false" ht="15" hidden="false" customHeight="true" outlineLevel="0" collapsed="false"/>
    <row r="38339" customFormat="false" ht="15" hidden="false" customHeight="true" outlineLevel="0" collapsed="false"/>
    <row r="38340" customFormat="false" ht="15" hidden="false" customHeight="true" outlineLevel="0" collapsed="false"/>
    <row r="38341" customFormat="false" ht="15" hidden="false" customHeight="true" outlineLevel="0" collapsed="false"/>
    <row r="38342" customFormat="false" ht="15" hidden="false" customHeight="true" outlineLevel="0" collapsed="false"/>
    <row r="38343" customFormat="false" ht="15" hidden="false" customHeight="true" outlineLevel="0" collapsed="false"/>
    <row r="38344" customFormat="false" ht="15" hidden="false" customHeight="true" outlineLevel="0" collapsed="false"/>
    <row r="38345" customFormat="false" ht="15" hidden="false" customHeight="true" outlineLevel="0" collapsed="false"/>
    <row r="38346" customFormat="false" ht="15" hidden="false" customHeight="true" outlineLevel="0" collapsed="false"/>
    <row r="38347" customFormat="false" ht="15" hidden="false" customHeight="true" outlineLevel="0" collapsed="false"/>
    <row r="38348" customFormat="false" ht="15" hidden="false" customHeight="true" outlineLevel="0" collapsed="false"/>
    <row r="38349" customFormat="false" ht="15" hidden="false" customHeight="true" outlineLevel="0" collapsed="false"/>
    <row r="38350" customFormat="false" ht="15" hidden="false" customHeight="true" outlineLevel="0" collapsed="false"/>
    <row r="38351" customFormat="false" ht="15" hidden="false" customHeight="true" outlineLevel="0" collapsed="false"/>
    <row r="38352" customFormat="false" ht="15" hidden="false" customHeight="true" outlineLevel="0" collapsed="false"/>
    <row r="38353" customFormat="false" ht="15" hidden="false" customHeight="true" outlineLevel="0" collapsed="false"/>
    <row r="38354" customFormat="false" ht="15" hidden="false" customHeight="true" outlineLevel="0" collapsed="false"/>
    <row r="38355" customFormat="false" ht="15" hidden="false" customHeight="true" outlineLevel="0" collapsed="false"/>
    <row r="38356" customFormat="false" ht="15" hidden="false" customHeight="true" outlineLevel="0" collapsed="false"/>
    <row r="38357" customFormat="false" ht="15" hidden="false" customHeight="true" outlineLevel="0" collapsed="false"/>
    <row r="38358" customFormat="false" ht="15" hidden="false" customHeight="true" outlineLevel="0" collapsed="false"/>
    <row r="38359" customFormat="false" ht="15" hidden="false" customHeight="true" outlineLevel="0" collapsed="false"/>
    <row r="38360" customFormat="false" ht="15" hidden="false" customHeight="true" outlineLevel="0" collapsed="false"/>
    <row r="38361" customFormat="false" ht="15" hidden="false" customHeight="true" outlineLevel="0" collapsed="false"/>
    <row r="38362" customFormat="false" ht="15" hidden="false" customHeight="true" outlineLevel="0" collapsed="false"/>
    <row r="38363" customFormat="false" ht="15" hidden="false" customHeight="true" outlineLevel="0" collapsed="false"/>
    <row r="38364" customFormat="false" ht="15" hidden="false" customHeight="true" outlineLevel="0" collapsed="false"/>
    <row r="38365" customFormat="false" ht="15" hidden="false" customHeight="true" outlineLevel="0" collapsed="false"/>
    <row r="38366" customFormat="false" ht="15" hidden="false" customHeight="true" outlineLevel="0" collapsed="false"/>
    <row r="38367" customFormat="false" ht="15" hidden="false" customHeight="true" outlineLevel="0" collapsed="false"/>
    <row r="38368" customFormat="false" ht="15" hidden="false" customHeight="true" outlineLevel="0" collapsed="false"/>
    <row r="38369" customFormat="false" ht="15" hidden="false" customHeight="true" outlineLevel="0" collapsed="false"/>
    <row r="38370" customFormat="false" ht="15" hidden="false" customHeight="true" outlineLevel="0" collapsed="false"/>
    <row r="38371" customFormat="false" ht="15" hidden="false" customHeight="true" outlineLevel="0" collapsed="false"/>
    <row r="38372" customFormat="false" ht="15" hidden="false" customHeight="true" outlineLevel="0" collapsed="false"/>
    <row r="38373" customFormat="false" ht="15" hidden="false" customHeight="true" outlineLevel="0" collapsed="false"/>
    <row r="38374" customFormat="false" ht="15" hidden="false" customHeight="true" outlineLevel="0" collapsed="false"/>
    <row r="38375" customFormat="false" ht="15" hidden="false" customHeight="true" outlineLevel="0" collapsed="false"/>
    <row r="38376" customFormat="false" ht="15" hidden="false" customHeight="true" outlineLevel="0" collapsed="false"/>
    <row r="38377" customFormat="false" ht="15" hidden="false" customHeight="true" outlineLevel="0" collapsed="false"/>
    <row r="38378" customFormat="false" ht="15" hidden="false" customHeight="true" outlineLevel="0" collapsed="false"/>
    <row r="38379" customFormat="false" ht="15" hidden="false" customHeight="true" outlineLevel="0" collapsed="false"/>
    <row r="38380" customFormat="false" ht="15" hidden="false" customHeight="true" outlineLevel="0" collapsed="false"/>
    <row r="38381" customFormat="false" ht="15" hidden="false" customHeight="true" outlineLevel="0" collapsed="false"/>
    <row r="38382" customFormat="false" ht="15" hidden="false" customHeight="true" outlineLevel="0" collapsed="false"/>
    <row r="38383" customFormat="false" ht="15" hidden="false" customHeight="true" outlineLevel="0" collapsed="false"/>
    <row r="38384" customFormat="false" ht="15" hidden="false" customHeight="true" outlineLevel="0" collapsed="false"/>
    <row r="38385" customFormat="false" ht="15" hidden="false" customHeight="true" outlineLevel="0" collapsed="false"/>
    <row r="38386" customFormat="false" ht="15" hidden="false" customHeight="true" outlineLevel="0" collapsed="false"/>
    <row r="38387" customFormat="false" ht="15" hidden="false" customHeight="true" outlineLevel="0" collapsed="false"/>
    <row r="38388" customFormat="false" ht="15" hidden="false" customHeight="true" outlineLevel="0" collapsed="false"/>
    <row r="38389" customFormat="false" ht="15" hidden="false" customHeight="true" outlineLevel="0" collapsed="false"/>
    <row r="38390" customFormat="false" ht="15" hidden="false" customHeight="true" outlineLevel="0" collapsed="false"/>
    <row r="38391" customFormat="false" ht="15" hidden="false" customHeight="true" outlineLevel="0" collapsed="false"/>
    <row r="38392" customFormat="false" ht="15" hidden="false" customHeight="true" outlineLevel="0" collapsed="false"/>
    <row r="38393" customFormat="false" ht="15" hidden="false" customHeight="true" outlineLevel="0" collapsed="false"/>
    <row r="38394" customFormat="false" ht="15" hidden="false" customHeight="true" outlineLevel="0" collapsed="false"/>
    <row r="38395" customFormat="false" ht="15" hidden="false" customHeight="true" outlineLevel="0" collapsed="false"/>
    <row r="38396" customFormat="false" ht="15" hidden="false" customHeight="true" outlineLevel="0" collapsed="false"/>
    <row r="38397" customFormat="false" ht="15" hidden="false" customHeight="true" outlineLevel="0" collapsed="false"/>
    <row r="38398" customFormat="false" ht="15" hidden="false" customHeight="true" outlineLevel="0" collapsed="false"/>
    <row r="38399" customFormat="false" ht="15" hidden="false" customHeight="true" outlineLevel="0" collapsed="false"/>
    <row r="38400" customFormat="false" ht="15" hidden="false" customHeight="true" outlineLevel="0" collapsed="false"/>
    <row r="38401" customFormat="false" ht="15" hidden="false" customHeight="true" outlineLevel="0" collapsed="false"/>
    <row r="38402" customFormat="false" ht="15" hidden="false" customHeight="true" outlineLevel="0" collapsed="false"/>
    <row r="38403" customFormat="false" ht="15" hidden="false" customHeight="true" outlineLevel="0" collapsed="false"/>
    <row r="38404" customFormat="false" ht="15" hidden="false" customHeight="true" outlineLevel="0" collapsed="false"/>
    <row r="38405" customFormat="false" ht="15" hidden="false" customHeight="true" outlineLevel="0" collapsed="false"/>
    <row r="38406" customFormat="false" ht="15" hidden="false" customHeight="true" outlineLevel="0" collapsed="false"/>
    <row r="38407" customFormat="false" ht="15" hidden="false" customHeight="true" outlineLevel="0" collapsed="false"/>
    <row r="38408" customFormat="false" ht="15" hidden="false" customHeight="true" outlineLevel="0" collapsed="false"/>
    <row r="38409" customFormat="false" ht="15" hidden="false" customHeight="true" outlineLevel="0" collapsed="false"/>
    <row r="38410" customFormat="false" ht="15" hidden="false" customHeight="true" outlineLevel="0" collapsed="false"/>
    <row r="38411" customFormat="false" ht="15" hidden="false" customHeight="true" outlineLevel="0" collapsed="false"/>
    <row r="38412" customFormat="false" ht="15" hidden="false" customHeight="true" outlineLevel="0" collapsed="false"/>
    <row r="38413" customFormat="false" ht="15" hidden="false" customHeight="true" outlineLevel="0" collapsed="false"/>
    <row r="38414" customFormat="false" ht="15" hidden="false" customHeight="true" outlineLevel="0" collapsed="false"/>
    <row r="38415" customFormat="false" ht="15" hidden="false" customHeight="true" outlineLevel="0" collapsed="false"/>
    <row r="38416" customFormat="false" ht="15" hidden="false" customHeight="true" outlineLevel="0" collapsed="false"/>
    <row r="38417" customFormat="false" ht="15" hidden="false" customHeight="true" outlineLevel="0" collapsed="false"/>
    <row r="38418" customFormat="false" ht="15" hidden="false" customHeight="true" outlineLevel="0" collapsed="false"/>
    <row r="38419" customFormat="false" ht="15" hidden="false" customHeight="true" outlineLevel="0" collapsed="false"/>
    <row r="38420" customFormat="false" ht="15" hidden="false" customHeight="true" outlineLevel="0" collapsed="false"/>
    <row r="38421" customFormat="false" ht="15" hidden="false" customHeight="true" outlineLevel="0" collapsed="false"/>
    <row r="38422" customFormat="false" ht="15" hidden="false" customHeight="true" outlineLevel="0" collapsed="false"/>
    <row r="38423" customFormat="false" ht="15" hidden="false" customHeight="true" outlineLevel="0" collapsed="false"/>
    <row r="38424" customFormat="false" ht="15" hidden="false" customHeight="true" outlineLevel="0" collapsed="false"/>
    <row r="38425" customFormat="false" ht="15" hidden="false" customHeight="true" outlineLevel="0" collapsed="false"/>
    <row r="38426" customFormat="false" ht="15" hidden="false" customHeight="true" outlineLevel="0" collapsed="false"/>
    <row r="38427" customFormat="false" ht="15" hidden="false" customHeight="true" outlineLevel="0" collapsed="false"/>
    <row r="38428" customFormat="false" ht="15" hidden="false" customHeight="true" outlineLevel="0" collapsed="false"/>
    <row r="38429" customFormat="false" ht="15" hidden="false" customHeight="true" outlineLevel="0" collapsed="false"/>
    <row r="38430" customFormat="false" ht="15" hidden="false" customHeight="true" outlineLevel="0" collapsed="false"/>
    <row r="38431" customFormat="false" ht="15" hidden="false" customHeight="true" outlineLevel="0" collapsed="false"/>
    <row r="38432" customFormat="false" ht="15" hidden="false" customHeight="true" outlineLevel="0" collapsed="false"/>
    <row r="38433" customFormat="false" ht="15" hidden="false" customHeight="true" outlineLevel="0" collapsed="false"/>
    <row r="38434" customFormat="false" ht="15" hidden="false" customHeight="true" outlineLevel="0" collapsed="false"/>
    <row r="38435" customFormat="false" ht="15" hidden="false" customHeight="true" outlineLevel="0" collapsed="false"/>
    <row r="38436" customFormat="false" ht="15" hidden="false" customHeight="true" outlineLevel="0" collapsed="false"/>
    <row r="38437" customFormat="false" ht="15" hidden="false" customHeight="true" outlineLevel="0" collapsed="false"/>
    <row r="38438" customFormat="false" ht="15" hidden="false" customHeight="true" outlineLevel="0" collapsed="false"/>
    <row r="38439" customFormat="false" ht="15" hidden="false" customHeight="true" outlineLevel="0" collapsed="false"/>
    <row r="38440" customFormat="false" ht="15" hidden="false" customHeight="true" outlineLevel="0" collapsed="false"/>
    <row r="38441" customFormat="false" ht="15" hidden="false" customHeight="true" outlineLevel="0" collapsed="false"/>
    <row r="38442" customFormat="false" ht="15" hidden="false" customHeight="true" outlineLevel="0" collapsed="false"/>
    <row r="38443" customFormat="false" ht="15" hidden="false" customHeight="true" outlineLevel="0" collapsed="false"/>
    <row r="38444" customFormat="false" ht="15" hidden="false" customHeight="true" outlineLevel="0" collapsed="false"/>
    <row r="38445" customFormat="false" ht="15" hidden="false" customHeight="true" outlineLevel="0" collapsed="false"/>
    <row r="38446" customFormat="false" ht="15" hidden="false" customHeight="true" outlineLevel="0" collapsed="false"/>
    <row r="38447" customFormat="false" ht="15" hidden="false" customHeight="true" outlineLevel="0" collapsed="false"/>
    <row r="38448" customFormat="false" ht="15" hidden="false" customHeight="true" outlineLevel="0" collapsed="false"/>
    <row r="38449" customFormat="false" ht="15" hidden="false" customHeight="true" outlineLevel="0" collapsed="false"/>
    <row r="38450" customFormat="false" ht="15" hidden="false" customHeight="true" outlineLevel="0" collapsed="false"/>
    <row r="38451" customFormat="false" ht="15" hidden="false" customHeight="true" outlineLevel="0" collapsed="false"/>
    <row r="38452" customFormat="false" ht="15" hidden="false" customHeight="true" outlineLevel="0" collapsed="false"/>
    <row r="38453" customFormat="false" ht="15" hidden="false" customHeight="true" outlineLevel="0" collapsed="false"/>
    <row r="38454" customFormat="false" ht="15" hidden="false" customHeight="true" outlineLevel="0" collapsed="false"/>
    <row r="38455" customFormat="false" ht="15" hidden="false" customHeight="true" outlineLevel="0" collapsed="false"/>
    <row r="38456" customFormat="false" ht="15" hidden="false" customHeight="true" outlineLevel="0" collapsed="false"/>
    <row r="38457" customFormat="false" ht="15" hidden="false" customHeight="true" outlineLevel="0" collapsed="false"/>
    <row r="38458" customFormat="false" ht="15" hidden="false" customHeight="true" outlineLevel="0" collapsed="false"/>
    <row r="38459" customFormat="false" ht="15" hidden="false" customHeight="true" outlineLevel="0" collapsed="false"/>
    <row r="38460" customFormat="false" ht="15" hidden="false" customHeight="true" outlineLevel="0" collapsed="false"/>
    <row r="38461" customFormat="false" ht="15" hidden="false" customHeight="true" outlineLevel="0" collapsed="false"/>
    <row r="38462" customFormat="false" ht="15" hidden="false" customHeight="true" outlineLevel="0" collapsed="false"/>
    <row r="38463" customFormat="false" ht="15" hidden="false" customHeight="true" outlineLevel="0" collapsed="false"/>
    <row r="38464" customFormat="false" ht="15" hidden="false" customHeight="true" outlineLevel="0" collapsed="false"/>
    <row r="38465" customFormat="false" ht="15" hidden="false" customHeight="true" outlineLevel="0" collapsed="false"/>
    <row r="38466" customFormat="false" ht="15" hidden="false" customHeight="true" outlineLevel="0" collapsed="false"/>
    <row r="38467" customFormat="false" ht="15" hidden="false" customHeight="true" outlineLevel="0" collapsed="false"/>
    <row r="38468" customFormat="false" ht="15" hidden="false" customHeight="true" outlineLevel="0" collapsed="false"/>
    <row r="38469" customFormat="false" ht="15" hidden="false" customHeight="true" outlineLevel="0" collapsed="false"/>
    <row r="38470" customFormat="false" ht="15" hidden="false" customHeight="true" outlineLevel="0" collapsed="false"/>
    <row r="38471" customFormat="false" ht="15" hidden="false" customHeight="true" outlineLevel="0" collapsed="false"/>
    <row r="38472" customFormat="false" ht="15" hidden="false" customHeight="true" outlineLevel="0" collapsed="false"/>
    <row r="38473" customFormat="false" ht="15" hidden="false" customHeight="true" outlineLevel="0" collapsed="false"/>
    <row r="38474" customFormat="false" ht="15" hidden="false" customHeight="true" outlineLevel="0" collapsed="false"/>
    <row r="38475" customFormat="false" ht="15" hidden="false" customHeight="true" outlineLevel="0" collapsed="false"/>
    <row r="38476" customFormat="false" ht="15" hidden="false" customHeight="true" outlineLevel="0" collapsed="false"/>
    <row r="38477" customFormat="false" ht="15" hidden="false" customHeight="true" outlineLevel="0" collapsed="false"/>
    <row r="38478" customFormat="false" ht="15" hidden="false" customHeight="true" outlineLevel="0" collapsed="false"/>
    <row r="38479" customFormat="false" ht="15" hidden="false" customHeight="true" outlineLevel="0" collapsed="false"/>
    <row r="38480" customFormat="false" ht="15" hidden="false" customHeight="true" outlineLevel="0" collapsed="false"/>
    <row r="38481" customFormat="false" ht="15" hidden="false" customHeight="true" outlineLevel="0" collapsed="false"/>
    <row r="38482" customFormat="false" ht="15" hidden="false" customHeight="true" outlineLevel="0" collapsed="false"/>
    <row r="38483" customFormat="false" ht="15" hidden="false" customHeight="true" outlineLevel="0" collapsed="false"/>
    <row r="38484" customFormat="false" ht="15" hidden="false" customHeight="true" outlineLevel="0" collapsed="false"/>
    <row r="38485" customFormat="false" ht="15" hidden="false" customHeight="true" outlineLevel="0" collapsed="false"/>
    <row r="38486" customFormat="false" ht="15" hidden="false" customHeight="true" outlineLevel="0" collapsed="false"/>
    <row r="38487" customFormat="false" ht="15" hidden="false" customHeight="true" outlineLevel="0" collapsed="false"/>
    <row r="38488" customFormat="false" ht="15" hidden="false" customHeight="true" outlineLevel="0" collapsed="false"/>
    <row r="38489" customFormat="false" ht="15" hidden="false" customHeight="true" outlineLevel="0" collapsed="false"/>
    <row r="38490" customFormat="false" ht="15" hidden="false" customHeight="true" outlineLevel="0" collapsed="false"/>
    <row r="38491" customFormat="false" ht="15" hidden="false" customHeight="true" outlineLevel="0" collapsed="false"/>
    <row r="38492" customFormat="false" ht="15" hidden="false" customHeight="true" outlineLevel="0" collapsed="false"/>
    <row r="38493" customFormat="false" ht="15" hidden="false" customHeight="true" outlineLevel="0" collapsed="false"/>
    <row r="38494" customFormat="false" ht="15" hidden="false" customHeight="true" outlineLevel="0" collapsed="false"/>
    <row r="38495" customFormat="false" ht="15" hidden="false" customHeight="true" outlineLevel="0" collapsed="false"/>
    <row r="38496" customFormat="false" ht="15" hidden="false" customHeight="true" outlineLevel="0" collapsed="false"/>
    <row r="38497" customFormat="false" ht="15" hidden="false" customHeight="true" outlineLevel="0" collapsed="false"/>
    <row r="38498" customFormat="false" ht="15" hidden="false" customHeight="true" outlineLevel="0" collapsed="false"/>
    <row r="38499" customFormat="false" ht="15" hidden="false" customHeight="true" outlineLevel="0" collapsed="false"/>
    <row r="38500" customFormat="false" ht="15" hidden="false" customHeight="true" outlineLevel="0" collapsed="false"/>
    <row r="38501" customFormat="false" ht="15" hidden="false" customHeight="true" outlineLevel="0" collapsed="false"/>
    <row r="38502" customFormat="false" ht="15" hidden="false" customHeight="true" outlineLevel="0" collapsed="false"/>
    <row r="38503" customFormat="false" ht="15" hidden="false" customHeight="true" outlineLevel="0" collapsed="false"/>
    <row r="38504" customFormat="false" ht="15" hidden="false" customHeight="true" outlineLevel="0" collapsed="false"/>
    <row r="38505" customFormat="false" ht="15" hidden="false" customHeight="true" outlineLevel="0" collapsed="false"/>
    <row r="38506" customFormat="false" ht="15" hidden="false" customHeight="true" outlineLevel="0" collapsed="false"/>
    <row r="38507" customFormat="false" ht="15" hidden="false" customHeight="true" outlineLevel="0" collapsed="false"/>
    <row r="38508" customFormat="false" ht="15" hidden="false" customHeight="true" outlineLevel="0" collapsed="false"/>
    <row r="38509" customFormat="false" ht="15" hidden="false" customHeight="true" outlineLevel="0" collapsed="false"/>
    <row r="38510" customFormat="false" ht="15" hidden="false" customHeight="true" outlineLevel="0" collapsed="false"/>
    <row r="38511" customFormat="false" ht="15" hidden="false" customHeight="true" outlineLevel="0" collapsed="false"/>
    <row r="38512" customFormat="false" ht="15" hidden="false" customHeight="true" outlineLevel="0" collapsed="false"/>
    <row r="38513" customFormat="false" ht="15" hidden="false" customHeight="true" outlineLevel="0" collapsed="false"/>
    <row r="38514" customFormat="false" ht="15" hidden="false" customHeight="true" outlineLevel="0" collapsed="false"/>
    <row r="38515" customFormat="false" ht="15" hidden="false" customHeight="true" outlineLevel="0" collapsed="false"/>
    <row r="38516" customFormat="false" ht="15" hidden="false" customHeight="true" outlineLevel="0" collapsed="false"/>
    <row r="38517" customFormat="false" ht="15" hidden="false" customHeight="true" outlineLevel="0" collapsed="false"/>
    <row r="38518" customFormat="false" ht="15" hidden="false" customHeight="true" outlineLevel="0" collapsed="false"/>
    <row r="38519" customFormat="false" ht="15" hidden="false" customHeight="true" outlineLevel="0" collapsed="false"/>
    <row r="38520" customFormat="false" ht="15" hidden="false" customHeight="true" outlineLevel="0" collapsed="false"/>
    <row r="38521" customFormat="false" ht="15" hidden="false" customHeight="true" outlineLevel="0" collapsed="false"/>
    <row r="38522" customFormat="false" ht="15" hidden="false" customHeight="true" outlineLevel="0" collapsed="false"/>
    <row r="38523" customFormat="false" ht="15" hidden="false" customHeight="true" outlineLevel="0" collapsed="false"/>
    <row r="38524" customFormat="false" ht="15" hidden="false" customHeight="true" outlineLevel="0" collapsed="false"/>
    <row r="38525" customFormat="false" ht="15" hidden="false" customHeight="true" outlineLevel="0" collapsed="false"/>
    <row r="38526" customFormat="false" ht="15" hidden="false" customHeight="true" outlineLevel="0" collapsed="false"/>
    <row r="38527" customFormat="false" ht="15" hidden="false" customHeight="true" outlineLevel="0" collapsed="false"/>
    <row r="38528" customFormat="false" ht="15" hidden="false" customHeight="true" outlineLevel="0" collapsed="false"/>
    <row r="38529" customFormat="false" ht="15" hidden="false" customHeight="true" outlineLevel="0" collapsed="false"/>
    <row r="38530" customFormat="false" ht="15" hidden="false" customHeight="true" outlineLevel="0" collapsed="false"/>
    <row r="38531" customFormat="false" ht="15" hidden="false" customHeight="true" outlineLevel="0" collapsed="false"/>
    <row r="38532" customFormat="false" ht="15" hidden="false" customHeight="true" outlineLevel="0" collapsed="false"/>
    <row r="38533" customFormat="false" ht="15" hidden="false" customHeight="true" outlineLevel="0" collapsed="false"/>
    <row r="38534" customFormat="false" ht="15" hidden="false" customHeight="true" outlineLevel="0" collapsed="false"/>
    <row r="38535" customFormat="false" ht="15" hidden="false" customHeight="true" outlineLevel="0" collapsed="false"/>
    <row r="38536" customFormat="false" ht="15" hidden="false" customHeight="true" outlineLevel="0" collapsed="false"/>
    <row r="38537" customFormat="false" ht="15" hidden="false" customHeight="true" outlineLevel="0" collapsed="false"/>
    <row r="38538" customFormat="false" ht="15" hidden="false" customHeight="true" outlineLevel="0" collapsed="false"/>
    <row r="38539" customFormat="false" ht="15" hidden="false" customHeight="true" outlineLevel="0" collapsed="false"/>
    <row r="38540" customFormat="false" ht="15" hidden="false" customHeight="true" outlineLevel="0" collapsed="false"/>
    <row r="38541" customFormat="false" ht="15" hidden="false" customHeight="true" outlineLevel="0" collapsed="false"/>
    <row r="38542" customFormat="false" ht="15" hidden="false" customHeight="true" outlineLevel="0" collapsed="false"/>
    <row r="38543" customFormat="false" ht="15" hidden="false" customHeight="true" outlineLevel="0" collapsed="false"/>
    <row r="38544" customFormat="false" ht="15" hidden="false" customHeight="true" outlineLevel="0" collapsed="false"/>
    <row r="38545" customFormat="false" ht="15" hidden="false" customHeight="true" outlineLevel="0" collapsed="false"/>
    <row r="38546" customFormat="false" ht="15" hidden="false" customHeight="true" outlineLevel="0" collapsed="false"/>
    <row r="38547" customFormat="false" ht="15" hidden="false" customHeight="true" outlineLevel="0" collapsed="false"/>
    <row r="38548" customFormat="false" ht="15" hidden="false" customHeight="true" outlineLevel="0" collapsed="false"/>
    <row r="38549" customFormat="false" ht="15" hidden="false" customHeight="true" outlineLevel="0" collapsed="false"/>
    <row r="38550" customFormat="false" ht="15" hidden="false" customHeight="true" outlineLevel="0" collapsed="false"/>
    <row r="38551" customFormat="false" ht="15" hidden="false" customHeight="true" outlineLevel="0" collapsed="false"/>
    <row r="38552" customFormat="false" ht="15" hidden="false" customHeight="true" outlineLevel="0" collapsed="false"/>
    <row r="38553" customFormat="false" ht="15" hidden="false" customHeight="true" outlineLevel="0" collapsed="false"/>
    <row r="38554" customFormat="false" ht="15" hidden="false" customHeight="true" outlineLevel="0" collapsed="false"/>
    <row r="38555" customFormat="false" ht="15" hidden="false" customHeight="true" outlineLevel="0" collapsed="false"/>
    <row r="38556" customFormat="false" ht="15" hidden="false" customHeight="true" outlineLevel="0" collapsed="false"/>
    <row r="38557" customFormat="false" ht="15" hidden="false" customHeight="true" outlineLevel="0" collapsed="false"/>
    <row r="38558" customFormat="false" ht="15" hidden="false" customHeight="true" outlineLevel="0" collapsed="false"/>
    <row r="38559" customFormat="false" ht="15" hidden="false" customHeight="true" outlineLevel="0" collapsed="false"/>
    <row r="38560" customFormat="false" ht="15" hidden="false" customHeight="true" outlineLevel="0" collapsed="false"/>
    <row r="38561" customFormat="false" ht="15" hidden="false" customHeight="true" outlineLevel="0" collapsed="false"/>
    <row r="38562" customFormat="false" ht="15" hidden="false" customHeight="true" outlineLevel="0" collapsed="false"/>
    <row r="38563" customFormat="false" ht="15" hidden="false" customHeight="true" outlineLevel="0" collapsed="false"/>
    <row r="38564" customFormat="false" ht="15" hidden="false" customHeight="true" outlineLevel="0" collapsed="false"/>
    <row r="38565" customFormat="false" ht="15" hidden="false" customHeight="true" outlineLevel="0" collapsed="false"/>
    <row r="38566" customFormat="false" ht="15" hidden="false" customHeight="true" outlineLevel="0" collapsed="false"/>
    <row r="38567" customFormat="false" ht="15" hidden="false" customHeight="true" outlineLevel="0" collapsed="false"/>
    <row r="38568" customFormat="false" ht="15" hidden="false" customHeight="true" outlineLevel="0" collapsed="false"/>
    <row r="38569" customFormat="false" ht="15" hidden="false" customHeight="true" outlineLevel="0" collapsed="false"/>
    <row r="38570" customFormat="false" ht="15" hidden="false" customHeight="true" outlineLevel="0" collapsed="false"/>
    <row r="38571" customFormat="false" ht="15" hidden="false" customHeight="true" outlineLevel="0" collapsed="false"/>
    <row r="38572" customFormat="false" ht="15" hidden="false" customHeight="true" outlineLevel="0" collapsed="false"/>
    <row r="38573" customFormat="false" ht="15" hidden="false" customHeight="true" outlineLevel="0" collapsed="false"/>
    <row r="38574" customFormat="false" ht="15" hidden="false" customHeight="true" outlineLevel="0" collapsed="false"/>
    <row r="38575" customFormat="false" ht="15" hidden="false" customHeight="true" outlineLevel="0" collapsed="false"/>
    <row r="38576" customFormat="false" ht="15" hidden="false" customHeight="true" outlineLevel="0" collapsed="false"/>
    <row r="38577" customFormat="false" ht="15" hidden="false" customHeight="true" outlineLevel="0" collapsed="false"/>
    <row r="38578" customFormat="false" ht="15" hidden="false" customHeight="true" outlineLevel="0" collapsed="false"/>
    <row r="38579" customFormat="false" ht="15" hidden="false" customHeight="true" outlineLevel="0" collapsed="false"/>
    <row r="38580" customFormat="false" ht="15" hidden="false" customHeight="true" outlineLevel="0" collapsed="false"/>
    <row r="38581" customFormat="false" ht="15" hidden="false" customHeight="true" outlineLevel="0" collapsed="false"/>
    <row r="38582" customFormat="false" ht="15" hidden="false" customHeight="true" outlineLevel="0" collapsed="false"/>
    <row r="38583" customFormat="false" ht="15" hidden="false" customHeight="true" outlineLevel="0" collapsed="false"/>
    <row r="38584" customFormat="false" ht="15" hidden="false" customHeight="true" outlineLevel="0" collapsed="false"/>
    <row r="38585" customFormat="false" ht="15" hidden="false" customHeight="true" outlineLevel="0" collapsed="false"/>
    <row r="38586" customFormat="false" ht="15" hidden="false" customHeight="true" outlineLevel="0" collapsed="false"/>
    <row r="38587" customFormat="false" ht="15" hidden="false" customHeight="true" outlineLevel="0" collapsed="false"/>
    <row r="38588" customFormat="false" ht="15" hidden="false" customHeight="true" outlineLevel="0" collapsed="false"/>
    <row r="38589" customFormat="false" ht="15" hidden="false" customHeight="true" outlineLevel="0" collapsed="false"/>
    <row r="38590" customFormat="false" ht="15" hidden="false" customHeight="true" outlineLevel="0" collapsed="false"/>
    <row r="38591" customFormat="false" ht="15" hidden="false" customHeight="true" outlineLevel="0" collapsed="false"/>
    <row r="38592" customFormat="false" ht="15" hidden="false" customHeight="true" outlineLevel="0" collapsed="false"/>
    <row r="38593" customFormat="false" ht="15" hidden="false" customHeight="true" outlineLevel="0" collapsed="false"/>
    <row r="38594" customFormat="false" ht="15" hidden="false" customHeight="true" outlineLevel="0" collapsed="false"/>
    <row r="38595" customFormat="false" ht="15" hidden="false" customHeight="true" outlineLevel="0" collapsed="false"/>
    <row r="38596" customFormat="false" ht="15" hidden="false" customHeight="true" outlineLevel="0" collapsed="false"/>
    <row r="38597" customFormat="false" ht="15" hidden="false" customHeight="true" outlineLevel="0" collapsed="false"/>
    <row r="38598" customFormat="false" ht="15" hidden="false" customHeight="true" outlineLevel="0" collapsed="false"/>
    <row r="38599" customFormat="false" ht="15" hidden="false" customHeight="true" outlineLevel="0" collapsed="false"/>
    <row r="38600" customFormat="false" ht="15" hidden="false" customHeight="true" outlineLevel="0" collapsed="false"/>
    <row r="38601" customFormat="false" ht="15" hidden="false" customHeight="true" outlineLevel="0" collapsed="false"/>
    <row r="38602" customFormat="false" ht="15" hidden="false" customHeight="true" outlineLevel="0" collapsed="false"/>
    <row r="38603" customFormat="false" ht="15" hidden="false" customHeight="true" outlineLevel="0" collapsed="false"/>
    <row r="38604" customFormat="false" ht="15" hidden="false" customHeight="true" outlineLevel="0" collapsed="false"/>
    <row r="38605" customFormat="false" ht="15" hidden="false" customHeight="true" outlineLevel="0" collapsed="false"/>
    <row r="38606" customFormat="false" ht="15" hidden="false" customHeight="true" outlineLevel="0" collapsed="false"/>
    <row r="38607" customFormat="false" ht="15" hidden="false" customHeight="true" outlineLevel="0" collapsed="false"/>
    <row r="38608" customFormat="false" ht="15" hidden="false" customHeight="true" outlineLevel="0" collapsed="false"/>
    <row r="38609" customFormat="false" ht="15" hidden="false" customHeight="true" outlineLevel="0" collapsed="false"/>
    <row r="38610" customFormat="false" ht="15" hidden="false" customHeight="true" outlineLevel="0" collapsed="false"/>
    <row r="38611" customFormat="false" ht="15" hidden="false" customHeight="true" outlineLevel="0" collapsed="false"/>
    <row r="38612" customFormat="false" ht="15" hidden="false" customHeight="true" outlineLevel="0" collapsed="false"/>
    <row r="38613" customFormat="false" ht="15" hidden="false" customHeight="true" outlineLevel="0" collapsed="false"/>
    <row r="38614" customFormat="false" ht="15" hidden="false" customHeight="true" outlineLevel="0" collapsed="false"/>
    <row r="38615" customFormat="false" ht="15" hidden="false" customHeight="true" outlineLevel="0" collapsed="false"/>
    <row r="38616" customFormat="false" ht="15" hidden="false" customHeight="true" outlineLevel="0" collapsed="false"/>
    <row r="38617" customFormat="false" ht="15" hidden="false" customHeight="true" outlineLevel="0" collapsed="false"/>
    <row r="38618" customFormat="false" ht="15" hidden="false" customHeight="true" outlineLevel="0" collapsed="false"/>
    <row r="38619" customFormat="false" ht="15" hidden="false" customHeight="true" outlineLevel="0" collapsed="false"/>
    <row r="38620" customFormat="false" ht="15" hidden="false" customHeight="true" outlineLevel="0" collapsed="false"/>
    <row r="38621" customFormat="false" ht="15" hidden="false" customHeight="true" outlineLevel="0" collapsed="false"/>
    <row r="38622" customFormat="false" ht="15" hidden="false" customHeight="true" outlineLevel="0" collapsed="false"/>
    <row r="38623" customFormat="false" ht="15" hidden="false" customHeight="true" outlineLevel="0" collapsed="false"/>
    <row r="38624" customFormat="false" ht="15" hidden="false" customHeight="true" outlineLevel="0" collapsed="false"/>
    <row r="38625" customFormat="false" ht="15" hidden="false" customHeight="true" outlineLevel="0" collapsed="false"/>
    <row r="38626" customFormat="false" ht="15" hidden="false" customHeight="true" outlineLevel="0" collapsed="false"/>
    <row r="38627" customFormat="false" ht="15" hidden="false" customHeight="true" outlineLevel="0" collapsed="false"/>
    <row r="38628" customFormat="false" ht="15" hidden="false" customHeight="true" outlineLevel="0" collapsed="false"/>
    <row r="38629" customFormat="false" ht="15" hidden="false" customHeight="true" outlineLevel="0" collapsed="false"/>
    <row r="38630" customFormat="false" ht="15" hidden="false" customHeight="true" outlineLevel="0" collapsed="false"/>
    <row r="38631" customFormat="false" ht="15" hidden="false" customHeight="true" outlineLevel="0" collapsed="false"/>
    <row r="38632" customFormat="false" ht="15" hidden="false" customHeight="true" outlineLevel="0" collapsed="false"/>
    <row r="38633" customFormat="false" ht="15" hidden="false" customHeight="true" outlineLevel="0" collapsed="false"/>
    <row r="38634" customFormat="false" ht="15" hidden="false" customHeight="true" outlineLevel="0" collapsed="false"/>
    <row r="38635" customFormat="false" ht="15" hidden="false" customHeight="true" outlineLevel="0" collapsed="false"/>
    <row r="38636" customFormat="false" ht="15" hidden="false" customHeight="true" outlineLevel="0" collapsed="false"/>
    <row r="38637" customFormat="false" ht="15" hidden="false" customHeight="true" outlineLevel="0" collapsed="false"/>
    <row r="38638" customFormat="false" ht="15" hidden="false" customHeight="true" outlineLevel="0" collapsed="false"/>
    <row r="38639" customFormat="false" ht="15" hidden="false" customHeight="true" outlineLevel="0" collapsed="false"/>
    <row r="38640" customFormat="false" ht="15" hidden="false" customHeight="true" outlineLevel="0" collapsed="false"/>
    <row r="38641" customFormat="false" ht="15" hidden="false" customHeight="true" outlineLevel="0" collapsed="false"/>
    <row r="38642" customFormat="false" ht="15" hidden="false" customHeight="true" outlineLevel="0" collapsed="false"/>
    <row r="38643" customFormat="false" ht="15" hidden="false" customHeight="true" outlineLevel="0" collapsed="false"/>
    <row r="38644" customFormat="false" ht="15" hidden="false" customHeight="true" outlineLevel="0" collapsed="false"/>
    <row r="38645" customFormat="false" ht="15" hidden="false" customHeight="true" outlineLevel="0" collapsed="false"/>
    <row r="38646" customFormat="false" ht="15" hidden="false" customHeight="true" outlineLevel="0" collapsed="false"/>
    <row r="38647" customFormat="false" ht="15" hidden="false" customHeight="true" outlineLevel="0" collapsed="false"/>
    <row r="38648" customFormat="false" ht="15" hidden="false" customHeight="true" outlineLevel="0" collapsed="false"/>
    <row r="38649" customFormat="false" ht="15" hidden="false" customHeight="true" outlineLevel="0" collapsed="false"/>
    <row r="38650" customFormat="false" ht="15" hidden="false" customHeight="true" outlineLevel="0" collapsed="false"/>
    <row r="38651" customFormat="false" ht="15" hidden="false" customHeight="true" outlineLevel="0" collapsed="false"/>
    <row r="38652" customFormat="false" ht="15" hidden="false" customHeight="true" outlineLevel="0" collapsed="false"/>
    <row r="38653" customFormat="false" ht="15" hidden="false" customHeight="true" outlineLevel="0" collapsed="false"/>
    <row r="38654" customFormat="false" ht="15" hidden="false" customHeight="true" outlineLevel="0" collapsed="false"/>
    <row r="38655" customFormat="false" ht="15" hidden="false" customHeight="true" outlineLevel="0" collapsed="false"/>
    <row r="38656" customFormat="false" ht="15" hidden="false" customHeight="true" outlineLevel="0" collapsed="false"/>
    <row r="38657" customFormat="false" ht="15" hidden="false" customHeight="true" outlineLevel="0" collapsed="false"/>
    <row r="38658" customFormat="false" ht="15" hidden="false" customHeight="true" outlineLevel="0" collapsed="false"/>
    <row r="38659" customFormat="false" ht="15" hidden="false" customHeight="true" outlineLevel="0" collapsed="false"/>
    <row r="38660" customFormat="false" ht="15" hidden="false" customHeight="true" outlineLevel="0" collapsed="false"/>
    <row r="38661" customFormat="false" ht="15" hidden="false" customHeight="true" outlineLevel="0" collapsed="false"/>
    <row r="38662" customFormat="false" ht="15" hidden="false" customHeight="true" outlineLevel="0" collapsed="false"/>
    <row r="38663" customFormat="false" ht="15" hidden="false" customHeight="true" outlineLevel="0" collapsed="false"/>
    <row r="38664" customFormat="false" ht="15" hidden="false" customHeight="true" outlineLevel="0" collapsed="false"/>
    <row r="38665" customFormat="false" ht="15" hidden="false" customHeight="true" outlineLevel="0" collapsed="false"/>
    <row r="38666" customFormat="false" ht="15" hidden="false" customHeight="true" outlineLevel="0" collapsed="false"/>
    <row r="38667" customFormat="false" ht="15" hidden="false" customHeight="true" outlineLevel="0" collapsed="false"/>
    <row r="38668" customFormat="false" ht="15" hidden="false" customHeight="true" outlineLevel="0" collapsed="false"/>
    <row r="38669" customFormat="false" ht="15" hidden="false" customHeight="true" outlineLevel="0" collapsed="false"/>
    <row r="38670" customFormat="false" ht="15" hidden="false" customHeight="true" outlineLevel="0" collapsed="false"/>
    <row r="38671" customFormat="false" ht="15" hidden="false" customHeight="true" outlineLevel="0" collapsed="false"/>
    <row r="38672" customFormat="false" ht="15" hidden="false" customHeight="true" outlineLevel="0" collapsed="false"/>
    <row r="38673" customFormat="false" ht="15" hidden="false" customHeight="true" outlineLevel="0" collapsed="false"/>
    <row r="38674" customFormat="false" ht="15" hidden="false" customHeight="true" outlineLevel="0" collapsed="false"/>
    <row r="38675" customFormat="false" ht="15" hidden="false" customHeight="true" outlineLevel="0" collapsed="false"/>
    <row r="38676" customFormat="false" ht="15" hidden="false" customHeight="true" outlineLevel="0" collapsed="false"/>
    <row r="38677" customFormat="false" ht="15" hidden="false" customHeight="true" outlineLevel="0" collapsed="false"/>
    <row r="38678" customFormat="false" ht="15" hidden="false" customHeight="true" outlineLevel="0" collapsed="false"/>
    <row r="38679" customFormat="false" ht="15" hidden="false" customHeight="true" outlineLevel="0" collapsed="false"/>
    <row r="38680" customFormat="false" ht="15" hidden="false" customHeight="true" outlineLevel="0" collapsed="false"/>
    <row r="38681" customFormat="false" ht="15" hidden="false" customHeight="true" outlineLevel="0" collapsed="false"/>
    <row r="38682" customFormat="false" ht="15" hidden="false" customHeight="true" outlineLevel="0" collapsed="false"/>
    <row r="38683" customFormat="false" ht="15" hidden="false" customHeight="true" outlineLevel="0" collapsed="false"/>
    <row r="38684" customFormat="false" ht="15" hidden="false" customHeight="true" outlineLevel="0" collapsed="false"/>
    <row r="38685" customFormat="false" ht="15" hidden="false" customHeight="true" outlineLevel="0" collapsed="false"/>
    <row r="38686" customFormat="false" ht="15" hidden="false" customHeight="true" outlineLevel="0" collapsed="false"/>
    <row r="38687" customFormat="false" ht="15" hidden="false" customHeight="true" outlineLevel="0" collapsed="false"/>
    <row r="38688" customFormat="false" ht="15" hidden="false" customHeight="true" outlineLevel="0" collapsed="false"/>
    <row r="38689" customFormat="false" ht="15" hidden="false" customHeight="true" outlineLevel="0" collapsed="false"/>
    <row r="38690" customFormat="false" ht="15" hidden="false" customHeight="true" outlineLevel="0" collapsed="false"/>
    <row r="38691" customFormat="false" ht="15" hidden="false" customHeight="true" outlineLevel="0" collapsed="false"/>
    <row r="38692" customFormat="false" ht="15" hidden="false" customHeight="true" outlineLevel="0" collapsed="false"/>
    <row r="38693" customFormat="false" ht="15" hidden="false" customHeight="true" outlineLevel="0" collapsed="false"/>
    <row r="38694" customFormat="false" ht="15" hidden="false" customHeight="true" outlineLevel="0" collapsed="false"/>
    <row r="38695" customFormat="false" ht="15" hidden="false" customHeight="true" outlineLevel="0" collapsed="false"/>
    <row r="38696" customFormat="false" ht="15" hidden="false" customHeight="true" outlineLevel="0" collapsed="false"/>
    <row r="38697" customFormat="false" ht="15" hidden="false" customHeight="true" outlineLevel="0" collapsed="false"/>
    <row r="38698" customFormat="false" ht="15" hidden="false" customHeight="true" outlineLevel="0" collapsed="false"/>
    <row r="38699" customFormat="false" ht="15" hidden="false" customHeight="true" outlineLevel="0" collapsed="false"/>
    <row r="38700" customFormat="false" ht="15" hidden="false" customHeight="true" outlineLevel="0" collapsed="false"/>
    <row r="38701" customFormat="false" ht="15" hidden="false" customHeight="true" outlineLevel="0" collapsed="false"/>
    <row r="38702" customFormat="false" ht="15" hidden="false" customHeight="true" outlineLevel="0" collapsed="false"/>
    <row r="38703" customFormat="false" ht="15" hidden="false" customHeight="true" outlineLevel="0" collapsed="false"/>
    <row r="38704" customFormat="false" ht="15" hidden="false" customHeight="true" outlineLevel="0" collapsed="false"/>
    <row r="38705" customFormat="false" ht="15" hidden="false" customHeight="true" outlineLevel="0" collapsed="false"/>
    <row r="38706" customFormat="false" ht="15" hidden="false" customHeight="true" outlineLevel="0" collapsed="false"/>
    <row r="38707" customFormat="false" ht="15" hidden="false" customHeight="true" outlineLevel="0" collapsed="false"/>
    <row r="38708" customFormat="false" ht="15" hidden="false" customHeight="true" outlineLevel="0" collapsed="false"/>
    <row r="38709" customFormat="false" ht="15" hidden="false" customHeight="true" outlineLevel="0" collapsed="false"/>
    <row r="38710" customFormat="false" ht="15" hidden="false" customHeight="true" outlineLevel="0" collapsed="false"/>
    <row r="38711" customFormat="false" ht="15" hidden="false" customHeight="true" outlineLevel="0" collapsed="false"/>
    <row r="38712" customFormat="false" ht="15" hidden="false" customHeight="true" outlineLevel="0" collapsed="false"/>
    <row r="38713" customFormat="false" ht="15" hidden="false" customHeight="true" outlineLevel="0" collapsed="false"/>
    <row r="38714" customFormat="false" ht="15" hidden="false" customHeight="true" outlineLevel="0" collapsed="false"/>
    <row r="38715" customFormat="false" ht="15" hidden="false" customHeight="true" outlineLevel="0" collapsed="false"/>
    <row r="38716" customFormat="false" ht="15" hidden="false" customHeight="true" outlineLevel="0" collapsed="false"/>
    <row r="38717" customFormat="false" ht="15" hidden="false" customHeight="true" outlineLevel="0" collapsed="false"/>
    <row r="38718" customFormat="false" ht="15" hidden="false" customHeight="true" outlineLevel="0" collapsed="false"/>
    <row r="38719" customFormat="false" ht="15" hidden="false" customHeight="true" outlineLevel="0" collapsed="false"/>
    <row r="38720" customFormat="false" ht="15" hidden="false" customHeight="true" outlineLevel="0" collapsed="false"/>
    <row r="38721" customFormat="false" ht="15" hidden="false" customHeight="true" outlineLevel="0" collapsed="false"/>
    <row r="38722" customFormat="false" ht="15" hidden="false" customHeight="true" outlineLevel="0" collapsed="false"/>
    <row r="38723" customFormat="false" ht="15" hidden="false" customHeight="true" outlineLevel="0" collapsed="false"/>
    <row r="38724" customFormat="false" ht="15" hidden="false" customHeight="true" outlineLevel="0" collapsed="false"/>
    <row r="38725" customFormat="false" ht="15" hidden="false" customHeight="true" outlineLevel="0" collapsed="false"/>
    <row r="38726" customFormat="false" ht="15" hidden="false" customHeight="true" outlineLevel="0" collapsed="false"/>
    <row r="38727" customFormat="false" ht="15" hidden="false" customHeight="true" outlineLevel="0" collapsed="false"/>
    <row r="38728" customFormat="false" ht="15" hidden="false" customHeight="true" outlineLevel="0" collapsed="false"/>
    <row r="38729" customFormat="false" ht="15" hidden="false" customHeight="true" outlineLevel="0" collapsed="false"/>
    <row r="38730" customFormat="false" ht="15" hidden="false" customHeight="true" outlineLevel="0" collapsed="false"/>
    <row r="38731" customFormat="false" ht="15" hidden="false" customHeight="true" outlineLevel="0" collapsed="false"/>
    <row r="38732" customFormat="false" ht="15" hidden="false" customHeight="true" outlineLevel="0" collapsed="false"/>
    <row r="38733" customFormat="false" ht="15" hidden="false" customHeight="true" outlineLevel="0" collapsed="false"/>
    <row r="38734" customFormat="false" ht="15" hidden="false" customHeight="true" outlineLevel="0" collapsed="false"/>
    <row r="38735" customFormat="false" ht="15" hidden="false" customHeight="true" outlineLevel="0" collapsed="false"/>
    <row r="38736" customFormat="false" ht="15" hidden="false" customHeight="true" outlineLevel="0" collapsed="false"/>
    <row r="38737" customFormat="false" ht="15" hidden="false" customHeight="true" outlineLevel="0" collapsed="false"/>
    <row r="38738" customFormat="false" ht="15" hidden="false" customHeight="true" outlineLevel="0" collapsed="false"/>
    <row r="38739" customFormat="false" ht="15" hidden="false" customHeight="true" outlineLevel="0" collapsed="false"/>
    <row r="38740" customFormat="false" ht="15" hidden="false" customHeight="true" outlineLevel="0" collapsed="false"/>
    <row r="38741" customFormat="false" ht="15" hidden="false" customHeight="true" outlineLevel="0" collapsed="false"/>
    <row r="38742" customFormat="false" ht="15" hidden="false" customHeight="true" outlineLevel="0" collapsed="false"/>
    <row r="38743" customFormat="false" ht="15" hidden="false" customHeight="true" outlineLevel="0" collapsed="false"/>
    <row r="38744" customFormat="false" ht="15" hidden="false" customHeight="true" outlineLevel="0" collapsed="false"/>
    <row r="38745" customFormat="false" ht="15" hidden="false" customHeight="true" outlineLevel="0" collapsed="false"/>
    <row r="38746" customFormat="false" ht="15" hidden="false" customHeight="true" outlineLevel="0" collapsed="false"/>
    <row r="38747" customFormat="false" ht="15" hidden="false" customHeight="true" outlineLevel="0" collapsed="false"/>
    <row r="38748" customFormat="false" ht="15" hidden="false" customHeight="true" outlineLevel="0" collapsed="false"/>
    <row r="38749" customFormat="false" ht="15" hidden="false" customHeight="true" outlineLevel="0" collapsed="false"/>
    <row r="38750" customFormat="false" ht="15" hidden="false" customHeight="true" outlineLevel="0" collapsed="false"/>
    <row r="38751" customFormat="false" ht="15" hidden="false" customHeight="true" outlineLevel="0" collapsed="false"/>
    <row r="38752" customFormat="false" ht="15" hidden="false" customHeight="true" outlineLevel="0" collapsed="false"/>
    <row r="38753" customFormat="false" ht="15" hidden="false" customHeight="true" outlineLevel="0" collapsed="false"/>
    <row r="38754" customFormat="false" ht="15" hidden="false" customHeight="true" outlineLevel="0" collapsed="false"/>
    <row r="38755" customFormat="false" ht="15" hidden="false" customHeight="true" outlineLevel="0" collapsed="false"/>
    <row r="38756" customFormat="false" ht="15" hidden="false" customHeight="true" outlineLevel="0" collapsed="false"/>
    <row r="38757" customFormat="false" ht="15" hidden="false" customHeight="true" outlineLevel="0" collapsed="false"/>
    <row r="38758" customFormat="false" ht="15" hidden="false" customHeight="true" outlineLevel="0" collapsed="false"/>
    <row r="38759" customFormat="false" ht="15" hidden="false" customHeight="true" outlineLevel="0" collapsed="false"/>
    <row r="38760" customFormat="false" ht="15" hidden="false" customHeight="true" outlineLevel="0" collapsed="false"/>
    <row r="38761" customFormat="false" ht="15" hidden="false" customHeight="true" outlineLevel="0" collapsed="false"/>
    <row r="38762" customFormat="false" ht="15" hidden="false" customHeight="true" outlineLevel="0" collapsed="false"/>
    <row r="38763" customFormat="false" ht="15" hidden="false" customHeight="true" outlineLevel="0" collapsed="false"/>
    <row r="38764" customFormat="false" ht="15" hidden="false" customHeight="true" outlineLevel="0" collapsed="false"/>
    <row r="38765" customFormat="false" ht="15" hidden="false" customHeight="true" outlineLevel="0" collapsed="false"/>
    <row r="38766" customFormat="false" ht="15" hidden="false" customHeight="true" outlineLevel="0" collapsed="false"/>
    <row r="38767" customFormat="false" ht="15" hidden="false" customHeight="true" outlineLevel="0" collapsed="false"/>
    <row r="38768" customFormat="false" ht="15" hidden="false" customHeight="true" outlineLevel="0" collapsed="false"/>
    <row r="38769" customFormat="false" ht="15" hidden="false" customHeight="true" outlineLevel="0" collapsed="false"/>
    <row r="38770" customFormat="false" ht="15" hidden="false" customHeight="true" outlineLevel="0" collapsed="false"/>
    <row r="38771" customFormat="false" ht="15" hidden="false" customHeight="true" outlineLevel="0" collapsed="false"/>
    <row r="38772" customFormat="false" ht="15" hidden="false" customHeight="true" outlineLevel="0" collapsed="false"/>
    <row r="38773" customFormat="false" ht="15" hidden="false" customHeight="true" outlineLevel="0" collapsed="false"/>
    <row r="38774" customFormat="false" ht="15" hidden="false" customHeight="true" outlineLevel="0" collapsed="false"/>
    <row r="38775" customFormat="false" ht="15" hidden="false" customHeight="true" outlineLevel="0" collapsed="false"/>
    <row r="38776" customFormat="false" ht="15" hidden="false" customHeight="true" outlineLevel="0" collapsed="false"/>
    <row r="38777" customFormat="false" ht="15" hidden="false" customHeight="true" outlineLevel="0" collapsed="false"/>
    <row r="38778" customFormat="false" ht="15" hidden="false" customHeight="true" outlineLevel="0" collapsed="false"/>
    <row r="38779" customFormat="false" ht="15" hidden="false" customHeight="true" outlineLevel="0" collapsed="false"/>
    <row r="38780" customFormat="false" ht="15" hidden="false" customHeight="true" outlineLevel="0" collapsed="false"/>
    <row r="38781" customFormat="false" ht="15" hidden="false" customHeight="true" outlineLevel="0" collapsed="false"/>
    <row r="38782" customFormat="false" ht="15" hidden="false" customHeight="true" outlineLevel="0" collapsed="false"/>
    <row r="38783" customFormat="false" ht="15" hidden="false" customHeight="true" outlineLevel="0" collapsed="false"/>
    <row r="38784" customFormat="false" ht="15" hidden="false" customHeight="true" outlineLevel="0" collapsed="false"/>
    <row r="38785" customFormat="false" ht="15" hidden="false" customHeight="true" outlineLevel="0" collapsed="false"/>
    <row r="38786" customFormat="false" ht="15" hidden="false" customHeight="true" outlineLevel="0" collapsed="false"/>
    <row r="38787" customFormat="false" ht="15" hidden="false" customHeight="true" outlineLevel="0" collapsed="false"/>
    <row r="38788" customFormat="false" ht="15" hidden="false" customHeight="true" outlineLevel="0" collapsed="false"/>
    <row r="38789" customFormat="false" ht="15" hidden="false" customHeight="true" outlineLevel="0" collapsed="false"/>
    <row r="38790" customFormat="false" ht="15" hidden="false" customHeight="true" outlineLevel="0" collapsed="false"/>
    <row r="38791" customFormat="false" ht="15" hidden="false" customHeight="true" outlineLevel="0" collapsed="false"/>
    <row r="38792" customFormat="false" ht="15" hidden="false" customHeight="true" outlineLevel="0" collapsed="false"/>
    <row r="38793" customFormat="false" ht="15" hidden="false" customHeight="true" outlineLevel="0" collapsed="false"/>
    <row r="38794" customFormat="false" ht="15" hidden="false" customHeight="true" outlineLevel="0" collapsed="false"/>
    <row r="38795" customFormat="false" ht="15" hidden="false" customHeight="true" outlineLevel="0" collapsed="false"/>
    <row r="38796" customFormat="false" ht="15" hidden="false" customHeight="true" outlineLevel="0" collapsed="false"/>
    <row r="38797" customFormat="false" ht="15" hidden="false" customHeight="true" outlineLevel="0" collapsed="false"/>
    <row r="38798" customFormat="false" ht="15" hidden="false" customHeight="true" outlineLevel="0" collapsed="false"/>
    <row r="38799" customFormat="false" ht="15" hidden="false" customHeight="true" outlineLevel="0" collapsed="false"/>
    <row r="38800" customFormat="false" ht="15" hidden="false" customHeight="true" outlineLevel="0" collapsed="false"/>
    <row r="38801" customFormat="false" ht="15" hidden="false" customHeight="true" outlineLevel="0" collapsed="false"/>
    <row r="38802" customFormat="false" ht="15" hidden="false" customHeight="true" outlineLevel="0" collapsed="false"/>
    <row r="38803" customFormat="false" ht="15" hidden="false" customHeight="true" outlineLevel="0" collapsed="false"/>
    <row r="38804" customFormat="false" ht="15" hidden="false" customHeight="true" outlineLevel="0" collapsed="false"/>
    <row r="38805" customFormat="false" ht="15" hidden="false" customHeight="true" outlineLevel="0" collapsed="false"/>
    <row r="38806" customFormat="false" ht="15" hidden="false" customHeight="true" outlineLevel="0" collapsed="false"/>
    <row r="38807" customFormat="false" ht="15" hidden="false" customHeight="true" outlineLevel="0" collapsed="false"/>
    <row r="38808" customFormat="false" ht="15" hidden="false" customHeight="true" outlineLevel="0" collapsed="false"/>
    <row r="38809" customFormat="false" ht="15" hidden="false" customHeight="true" outlineLevel="0" collapsed="false"/>
    <row r="38810" customFormat="false" ht="15" hidden="false" customHeight="true" outlineLevel="0" collapsed="false"/>
    <row r="38811" customFormat="false" ht="15" hidden="false" customHeight="true" outlineLevel="0" collapsed="false"/>
    <row r="38812" customFormat="false" ht="15" hidden="false" customHeight="true" outlineLevel="0" collapsed="false"/>
    <row r="38813" customFormat="false" ht="15" hidden="false" customHeight="true" outlineLevel="0" collapsed="false"/>
    <row r="38814" customFormat="false" ht="15" hidden="false" customHeight="true" outlineLevel="0" collapsed="false"/>
    <row r="38815" customFormat="false" ht="15" hidden="false" customHeight="true" outlineLevel="0" collapsed="false"/>
    <row r="38816" customFormat="false" ht="15" hidden="false" customHeight="true" outlineLevel="0" collapsed="false"/>
    <row r="38817" customFormat="false" ht="15" hidden="false" customHeight="true" outlineLevel="0" collapsed="false"/>
    <row r="38818" customFormat="false" ht="15" hidden="false" customHeight="true" outlineLevel="0" collapsed="false"/>
    <row r="38819" customFormat="false" ht="15" hidden="false" customHeight="true" outlineLevel="0" collapsed="false"/>
    <row r="38820" customFormat="false" ht="15" hidden="false" customHeight="true" outlineLevel="0" collapsed="false"/>
    <row r="38821" customFormat="false" ht="15" hidden="false" customHeight="true" outlineLevel="0" collapsed="false"/>
    <row r="38822" customFormat="false" ht="15" hidden="false" customHeight="true" outlineLevel="0" collapsed="false"/>
    <row r="38823" customFormat="false" ht="15" hidden="false" customHeight="true" outlineLevel="0" collapsed="false"/>
    <row r="38824" customFormat="false" ht="15" hidden="false" customHeight="true" outlineLevel="0" collapsed="false"/>
    <row r="38825" customFormat="false" ht="15" hidden="false" customHeight="true" outlineLevel="0" collapsed="false"/>
    <row r="38826" customFormat="false" ht="15" hidden="false" customHeight="true" outlineLevel="0" collapsed="false"/>
    <row r="38827" customFormat="false" ht="15" hidden="false" customHeight="true" outlineLevel="0" collapsed="false"/>
    <row r="38828" customFormat="false" ht="15" hidden="false" customHeight="true" outlineLevel="0" collapsed="false"/>
    <row r="38829" customFormat="false" ht="15" hidden="false" customHeight="true" outlineLevel="0" collapsed="false"/>
    <row r="38830" customFormat="false" ht="15" hidden="false" customHeight="true" outlineLevel="0" collapsed="false"/>
    <row r="38831" customFormat="false" ht="15" hidden="false" customHeight="true" outlineLevel="0" collapsed="false"/>
    <row r="38832" customFormat="false" ht="15" hidden="false" customHeight="true" outlineLevel="0" collapsed="false"/>
    <row r="38833" customFormat="false" ht="15" hidden="false" customHeight="true" outlineLevel="0" collapsed="false"/>
    <row r="38834" customFormat="false" ht="15" hidden="false" customHeight="true" outlineLevel="0" collapsed="false"/>
    <row r="38835" customFormat="false" ht="15" hidden="false" customHeight="true" outlineLevel="0" collapsed="false"/>
    <row r="38836" customFormat="false" ht="15" hidden="false" customHeight="true" outlineLevel="0" collapsed="false"/>
    <row r="38837" customFormat="false" ht="15" hidden="false" customHeight="true" outlineLevel="0" collapsed="false"/>
    <row r="38838" customFormat="false" ht="15" hidden="false" customHeight="true" outlineLevel="0" collapsed="false"/>
    <row r="38839" customFormat="false" ht="15" hidden="false" customHeight="true" outlineLevel="0" collapsed="false"/>
    <row r="38840" customFormat="false" ht="15" hidden="false" customHeight="true" outlineLevel="0" collapsed="false"/>
    <row r="38841" customFormat="false" ht="15" hidden="false" customHeight="true" outlineLevel="0" collapsed="false"/>
    <row r="38842" customFormat="false" ht="15" hidden="false" customHeight="true" outlineLevel="0" collapsed="false"/>
    <row r="38843" customFormat="false" ht="15" hidden="false" customHeight="true" outlineLevel="0" collapsed="false"/>
    <row r="38844" customFormat="false" ht="15" hidden="false" customHeight="true" outlineLevel="0" collapsed="false"/>
    <row r="38845" customFormat="false" ht="15" hidden="false" customHeight="true" outlineLevel="0" collapsed="false"/>
    <row r="38846" customFormat="false" ht="15" hidden="false" customHeight="true" outlineLevel="0" collapsed="false"/>
    <row r="38847" customFormat="false" ht="15" hidden="false" customHeight="true" outlineLevel="0" collapsed="false"/>
    <row r="38848" customFormat="false" ht="15" hidden="false" customHeight="true" outlineLevel="0" collapsed="false"/>
    <row r="38849" customFormat="false" ht="15" hidden="false" customHeight="true" outlineLevel="0" collapsed="false"/>
    <row r="38850" customFormat="false" ht="15" hidden="false" customHeight="true" outlineLevel="0" collapsed="false"/>
    <row r="38851" customFormat="false" ht="15" hidden="false" customHeight="true" outlineLevel="0" collapsed="false"/>
    <row r="38852" customFormat="false" ht="15" hidden="false" customHeight="true" outlineLevel="0" collapsed="false"/>
    <row r="38853" customFormat="false" ht="15" hidden="false" customHeight="true" outlineLevel="0" collapsed="false"/>
    <row r="38854" customFormat="false" ht="15" hidden="false" customHeight="true" outlineLevel="0" collapsed="false"/>
    <row r="38855" customFormat="false" ht="15" hidden="false" customHeight="true" outlineLevel="0" collapsed="false"/>
    <row r="38856" customFormat="false" ht="15" hidden="false" customHeight="true" outlineLevel="0" collapsed="false"/>
    <row r="38857" customFormat="false" ht="15" hidden="false" customHeight="true" outlineLevel="0" collapsed="false"/>
    <row r="38858" customFormat="false" ht="15" hidden="false" customHeight="true" outlineLevel="0" collapsed="false"/>
    <row r="38859" customFormat="false" ht="15" hidden="false" customHeight="true" outlineLevel="0" collapsed="false"/>
    <row r="38860" customFormat="false" ht="15" hidden="false" customHeight="true" outlineLevel="0" collapsed="false"/>
    <row r="38861" customFormat="false" ht="15" hidden="false" customHeight="true" outlineLevel="0" collapsed="false"/>
    <row r="38862" customFormat="false" ht="15" hidden="false" customHeight="true" outlineLevel="0" collapsed="false"/>
    <row r="38863" customFormat="false" ht="15" hidden="false" customHeight="true" outlineLevel="0" collapsed="false"/>
    <row r="38864" customFormat="false" ht="15" hidden="false" customHeight="true" outlineLevel="0" collapsed="false"/>
    <row r="38865" customFormat="false" ht="15" hidden="false" customHeight="true" outlineLevel="0" collapsed="false"/>
    <row r="38866" customFormat="false" ht="15" hidden="false" customHeight="true" outlineLevel="0" collapsed="false"/>
    <row r="38867" customFormat="false" ht="15" hidden="false" customHeight="true" outlineLevel="0" collapsed="false"/>
    <row r="38868" customFormat="false" ht="15" hidden="false" customHeight="true" outlineLevel="0" collapsed="false"/>
    <row r="38869" customFormat="false" ht="15" hidden="false" customHeight="true" outlineLevel="0" collapsed="false"/>
    <row r="38870" customFormat="false" ht="15" hidden="false" customHeight="true" outlineLevel="0" collapsed="false"/>
    <row r="38871" customFormat="false" ht="15" hidden="false" customHeight="true" outlineLevel="0" collapsed="false"/>
    <row r="38872" customFormat="false" ht="15" hidden="false" customHeight="true" outlineLevel="0" collapsed="false"/>
    <row r="38873" customFormat="false" ht="15" hidden="false" customHeight="true" outlineLevel="0" collapsed="false"/>
    <row r="38874" customFormat="false" ht="15" hidden="false" customHeight="true" outlineLevel="0" collapsed="false"/>
    <row r="38875" customFormat="false" ht="15" hidden="false" customHeight="true" outlineLevel="0" collapsed="false"/>
    <row r="38876" customFormat="false" ht="15" hidden="false" customHeight="true" outlineLevel="0" collapsed="false"/>
    <row r="38877" customFormat="false" ht="15" hidden="false" customHeight="true" outlineLevel="0" collapsed="false"/>
    <row r="38878" customFormat="false" ht="15" hidden="false" customHeight="true" outlineLevel="0" collapsed="false"/>
    <row r="38879" customFormat="false" ht="15" hidden="false" customHeight="true" outlineLevel="0" collapsed="false"/>
    <row r="38880" customFormat="false" ht="15" hidden="false" customHeight="true" outlineLevel="0" collapsed="false"/>
    <row r="38881" customFormat="false" ht="15" hidden="false" customHeight="true" outlineLevel="0" collapsed="false"/>
    <row r="38882" customFormat="false" ht="15" hidden="false" customHeight="true" outlineLevel="0" collapsed="false"/>
    <row r="38883" customFormat="false" ht="15" hidden="false" customHeight="true" outlineLevel="0" collapsed="false"/>
    <row r="38884" customFormat="false" ht="15" hidden="false" customHeight="true" outlineLevel="0" collapsed="false"/>
    <row r="38885" customFormat="false" ht="15" hidden="false" customHeight="true" outlineLevel="0" collapsed="false"/>
    <row r="38886" customFormat="false" ht="15" hidden="false" customHeight="true" outlineLevel="0" collapsed="false"/>
    <row r="38887" customFormat="false" ht="15" hidden="false" customHeight="true" outlineLevel="0" collapsed="false"/>
    <row r="38888" customFormat="false" ht="15" hidden="false" customHeight="true" outlineLevel="0" collapsed="false"/>
    <row r="38889" customFormat="false" ht="15" hidden="false" customHeight="true" outlineLevel="0" collapsed="false"/>
    <row r="38890" customFormat="false" ht="15" hidden="false" customHeight="true" outlineLevel="0" collapsed="false"/>
    <row r="38891" customFormat="false" ht="15" hidden="false" customHeight="true" outlineLevel="0" collapsed="false"/>
    <row r="38892" customFormat="false" ht="15" hidden="false" customHeight="true" outlineLevel="0" collapsed="false"/>
    <row r="38893" customFormat="false" ht="15" hidden="false" customHeight="true" outlineLevel="0" collapsed="false"/>
    <row r="38894" customFormat="false" ht="15" hidden="false" customHeight="true" outlineLevel="0" collapsed="false"/>
    <row r="38895" customFormat="false" ht="15" hidden="false" customHeight="true" outlineLevel="0" collapsed="false"/>
    <row r="38896" customFormat="false" ht="15" hidden="false" customHeight="true" outlineLevel="0" collapsed="false"/>
    <row r="38897" customFormat="false" ht="15" hidden="false" customHeight="true" outlineLevel="0" collapsed="false"/>
    <row r="38898" customFormat="false" ht="15" hidden="false" customHeight="true" outlineLevel="0" collapsed="false"/>
    <row r="38899" customFormat="false" ht="15" hidden="false" customHeight="true" outlineLevel="0" collapsed="false"/>
    <row r="38900" customFormat="false" ht="15" hidden="false" customHeight="true" outlineLevel="0" collapsed="false"/>
    <row r="38901" customFormat="false" ht="15" hidden="false" customHeight="true" outlineLevel="0" collapsed="false"/>
    <row r="38902" customFormat="false" ht="15" hidden="false" customHeight="true" outlineLevel="0" collapsed="false"/>
    <row r="38903" customFormat="false" ht="15" hidden="false" customHeight="true" outlineLevel="0" collapsed="false"/>
    <row r="38904" customFormat="false" ht="15" hidden="false" customHeight="true" outlineLevel="0" collapsed="false"/>
    <row r="38905" customFormat="false" ht="15" hidden="false" customHeight="true" outlineLevel="0" collapsed="false"/>
    <row r="38906" customFormat="false" ht="15" hidden="false" customHeight="true" outlineLevel="0" collapsed="false"/>
    <row r="38907" customFormat="false" ht="15" hidden="false" customHeight="true" outlineLevel="0" collapsed="false"/>
    <row r="38908" customFormat="false" ht="15" hidden="false" customHeight="true" outlineLevel="0" collapsed="false"/>
    <row r="38909" customFormat="false" ht="15" hidden="false" customHeight="true" outlineLevel="0" collapsed="false"/>
    <row r="38910" customFormat="false" ht="15" hidden="false" customHeight="true" outlineLevel="0" collapsed="false"/>
    <row r="38911" customFormat="false" ht="15" hidden="false" customHeight="true" outlineLevel="0" collapsed="false"/>
    <row r="38912" customFormat="false" ht="15" hidden="false" customHeight="true" outlineLevel="0" collapsed="false"/>
    <row r="38913" customFormat="false" ht="15" hidden="false" customHeight="true" outlineLevel="0" collapsed="false"/>
    <row r="38914" customFormat="false" ht="15" hidden="false" customHeight="true" outlineLevel="0" collapsed="false"/>
    <row r="38915" customFormat="false" ht="15" hidden="false" customHeight="true" outlineLevel="0" collapsed="false"/>
    <row r="38916" customFormat="false" ht="15" hidden="false" customHeight="true" outlineLevel="0" collapsed="false"/>
    <row r="38917" customFormat="false" ht="15" hidden="false" customHeight="true" outlineLevel="0" collapsed="false"/>
    <row r="38918" customFormat="false" ht="15" hidden="false" customHeight="true" outlineLevel="0" collapsed="false"/>
    <row r="38919" customFormat="false" ht="15" hidden="false" customHeight="true" outlineLevel="0" collapsed="false"/>
    <row r="38920" customFormat="false" ht="15" hidden="false" customHeight="true" outlineLevel="0" collapsed="false"/>
    <row r="38921" customFormat="false" ht="15" hidden="false" customHeight="true" outlineLevel="0" collapsed="false"/>
    <row r="38922" customFormat="false" ht="15" hidden="false" customHeight="true" outlineLevel="0" collapsed="false"/>
    <row r="38923" customFormat="false" ht="15" hidden="false" customHeight="true" outlineLevel="0" collapsed="false"/>
    <row r="38924" customFormat="false" ht="15" hidden="false" customHeight="true" outlineLevel="0" collapsed="false"/>
    <row r="38925" customFormat="false" ht="15" hidden="false" customHeight="true" outlineLevel="0" collapsed="false"/>
    <row r="38926" customFormat="false" ht="15" hidden="false" customHeight="true" outlineLevel="0" collapsed="false"/>
    <row r="38927" customFormat="false" ht="15" hidden="false" customHeight="true" outlineLevel="0" collapsed="false"/>
    <row r="38928" customFormat="false" ht="15" hidden="false" customHeight="true" outlineLevel="0" collapsed="false"/>
    <row r="38929" customFormat="false" ht="15" hidden="false" customHeight="true" outlineLevel="0" collapsed="false"/>
    <row r="38930" customFormat="false" ht="15" hidden="false" customHeight="true" outlineLevel="0" collapsed="false"/>
    <row r="38931" customFormat="false" ht="15" hidden="false" customHeight="true" outlineLevel="0" collapsed="false"/>
    <row r="38932" customFormat="false" ht="15" hidden="false" customHeight="true" outlineLevel="0" collapsed="false"/>
    <row r="38933" customFormat="false" ht="15" hidden="false" customHeight="true" outlineLevel="0" collapsed="false"/>
    <row r="38934" customFormat="false" ht="15" hidden="false" customHeight="true" outlineLevel="0" collapsed="false"/>
    <row r="38935" customFormat="false" ht="15" hidden="false" customHeight="true" outlineLevel="0" collapsed="false"/>
    <row r="38936" customFormat="false" ht="15" hidden="false" customHeight="true" outlineLevel="0" collapsed="false"/>
    <row r="38937" customFormat="false" ht="15" hidden="false" customHeight="true" outlineLevel="0" collapsed="false"/>
    <row r="38938" customFormat="false" ht="15" hidden="false" customHeight="true" outlineLevel="0" collapsed="false"/>
    <row r="38939" customFormat="false" ht="15" hidden="false" customHeight="true" outlineLevel="0" collapsed="false"/>
    <row r="38940" customFormat="false" ht="15" hidden="false" customHeight="true" outlineLevel="0" collapsed="false"/>
    <row r="38941" customFormat="false" ht="15" hidden="false" customHeight="true" outlineLevel="0" collapsed="false"/>
    <row r="38942" customFormat="false" ht="15" hidden="false" customHeight="true" outlineLevel="0" collapsed="false"/>
    <row r="38943" customFormat="false" ht="15" hidden="false" customHeight="true" outlineLevel="0" collapsed="false"/>
    <row r="38944" customFormat="false" ht="15" hidden="false" customHeight="true" outlineLevel="0" collapsed="false"/>
    <row r="38945" customFormat="false" ht="15" hidden="false" customHeight="true" outlineLevel="0" collapsed="false"/>
    <row r="38946" customFormat="false" ht="15" hidden="false" customHeight="true" outlineLevel="0" collapsed="false"/>
    <row r="38947" customFormat="false" ht="15" hidden="false" customHeight="true" outlineLevel="0" collapsed="false"/>
    <row r="38948" customFormat="false" ht="15" hidden="false" customHeight="true" outlineLevel="0" collapsed="false"/>
    <row r="38949" customFormat="false" ht="15" hidden="false" customHeight="true" outlineLevel="0" collapsed="false"/>
    <row r="38950" customFormat="false" ht="15" hidden="false" customHeight="true" outlineLevel="0" collapsed="false"/>
    <row r="38951" customFormat="false" ht="15" hidden="false" customHeight="true" outlineLevel="0" collapsed="false"/>
    <row r="38952" customFormat="false" ht="15" hidden="false" customHeight="true" outlineLevel="0" collapsed="false"/>
    <row r="38953" customFormat="false" ht="15" hidden="false" customHeight="true" outlineLevel="0" collapsed="false"/>
    <row r="38954" customFormat="false" ht="15" hidden="false" customHeight="true" outlineLevel="0" collapsed="false"/>
    <row r="38955" customFormat="false" ht="15" hidden="false" customHeight="true" outlineLevel="0" collapsed="false"/>
    <row r="38956" customFormat="false" ht="15" hidden="false" customHeight="true" outlineLevel="0" collapsed="false"/>
    <row r="38957" customFormat="false" ht="15" hidden="false" customHeight="true" outlineLevel="0" collapsed="false"/>
    <row r="38958" customFormat="false" ht="15" hidden="false" customHeight="true" outlineLevel="0" collapsed="false"/>
    <row r="38959" customFormat="false" ht="15" hidden="false" customHeight="true" outlineLevel="0" collapsed="false"/>
    <row r="38960" customFormat="false" ht="15" hidden="false" customHeight="true" outlineLevel="0" collapsed="false"/>
    <row r="38961" customFormat="false" ht="15" hidden="false" customHeight="true" outlineLevel="0" collapsed="false"/>
    <row r="38962" customFormat="false" ht="15" hidden="false" customHeight="true" outlineLevel="0" collapsed="false"/>
    <row r="38963" customFormat="false" ht="15" hidden="false" customHeight="true" outlineLevel="0" collapsed="false"/>
    <row r="38964" customFormat="false" ht="15" hidden="false" customHeight="true" outlineLevel="0" collapsed="false"/>
    <row r="38965" customFormat="false" ht="15" hidden="false" customHeight="true" outlineLevel="0" collapsed="false"/>
    <row r="38966" customFormat="false" ht="15" hidden="false" customHeight="true" outlineLevel="0" collapsed="false"/>
    <row r="38967" customFormat="false" ht="15" hidden="false" customHeight="true" outlineLevel="0" collapsed="false"/>
    <row r="38968" customFormat="false" ht="15" hidden="false" customHeight="true" outlineLevel="0" collapsed="false"/>
    <row r="38969" customFormat="false" ht="15" hidden="false" customHeight="true" outlineLevel="0" collapsed="false"/>
    <row r="38970" customFormat="false" ht="15" hidden="false" customHeight="true" outlineLevel="0" collapsed="false"/>
    <row r="38971" customFormat="false" ht="15" hidden="false" customHeight="true" outlineLevel="0" collapsed="false"/>
    <row r="38972" customFormat="false" ht="15" hidden="false" customHeight="true" outlineLevel="0" collapsed="false"/>
    <row r="38973" customFormat="false" ht="15" hidden="false" customHeight="true" outlineLevel="0" collapsed="false"/>
    <row r="38974" customFormat="false" ht="15" hidden="false" customHeight="true" outlineLevel="0" collapsed="false"/>
    <row r="38975" customFormat="false" ht="15" hidden="false" customHeight="true" outlineLevel="0" collapsed="false"/>
    <row r="38976" customFormat="false" ht="15" hidden="false" customHeight="true" outlineLevel="0" collapsed="false"/>
    <row r="38977" customFormat="false" ht="15" hidden="false" customHeight="true" outlineLevel="0" collapsed="false"/>
    <row r="38978" customFormat="false" ht="15" hidden="false" customHeight="true" outlineLevel="0" collapsed="false"/>
    <row r="38979" customFormat="false" ht="15" hidden="false" customHeight="true" outlineLevel="0" collapsed="false"/>
    <row r="38980" customFormat="false" ht="15" hidden="false" customHeight="true" outlineLevel="0" collapsed="false"/>
    <row r="38981" customFormat="false" ht="15" hidden="false" customHeight="true" outlineLevel="0" collapsed="false"/>
    <row r="38982" customFormat="false" ht="15" hidden="false" customHeight="true" outlineLevel="0" collapsed="false"/>
    <row r="38983" customFormat="false" ht="15" hidden="false" customHeight="true" outlineLevel="0" collapsed="false"/>
    <row r="38984" customFormat="false" ht="15" hidden="false" customHeight="true" outlineLevel="0" collapsed="false"/>
    <row r="38985" customFormat="false" ht="15" hidden="false" customHeight="true" outlineLevel="0" collapsed="false"/>
    <row r="38986" customFormat="false" ht="15" hidden="false" customHeight="true" outlineLevel="0" collapsed="false"/>
    <row r="38987" customFormat="false" ht="15" hidden="false" customHeight="true" outlineLevel="0" collapsed="false"/>
    <row r="38988" customFormat="false" ht="15" hidden="false" customHeight="true" outlineLevel="0" collapsed="false"/>
    <row r="38989" customFormat="false" ht="15" hidden="false" customHeight="true" outlineLevel="0" collapsed="false"/>
    <row r="38990" customFormat="false" ht="15" hidden="false" customHeight="true" outlineLevel="0" collapsed="false"/>
    <row r="38991" customFormat="false" ht="15" hidden="false" customHeight="true" outlineLevel="0" collapsed="false"/>
    <row r="38992" customFormat="false" ht="15" hidden="false" customHeight="true" outlineLevel="0" collapsed="false"/>
    <row r="38993" customFormat="false" ht="15" hidden="false" customHeight="true" outlineLevel="0" collapsed="false"/>
    <row r="38994" customFormat="false" ht="15" hidden="false" customHeight="true" outlineLevel="0" collapsed="false"/>
    <row r="38995" customFormat="false" ht="15" hidden="false" customHeight="true" outlineLevel="0" collapsed="false"/>
    <row r="38996" customFormat="false" ht="15" hidden="false" customHeight="true" outlineLevel="0" collapsed="false"/>
    <row r="38997" customFormat="false" ht="15" hidden="false" customHeight="true" outlineLevel="0" collapsed="false"/>
    <row r="38998" customFormat="false" ht="15" hidden="false" customHeight="true" outlineLevel="0" collapsed="false"/>
    <row r="38999" customFormat="false" ht="15" hidden="false" customHeight="true" outlineLevel="0" collapsed="false"/>
    <row r="39000" customFormat="false" ht="15" hidden="false" customHeight="true" outlineLevel="0" collapsed="false"/>
    <row r="39001" customFormat="false" ht="15" hidden="false" customHeight="true" outlineLevel="0" collapsed="false"/>
    <row r="39002" customFormat="false" ht="15" hidden="false" customHeight="true" outlineLevel="0" collapsed="false"/>
    <row r="39003" customFormat="false" ht="15" hidden="false" customHeight="true" outlineLevel="0" collapsed="false"/>
    <row r="39004" customFormat="false" ht="15" hidden="false" customHeight="true" outlineLevel="0" collapsed="false"/>
    <row r="39005" customFormat="false" ht="15" hidden="false" customHeight="true" outlineLevel="0" collapsed="false"/>
    <row r="39006" customFormat="false" ht="15" hidden="false" customHeight="true" outlineLevel="0" collapsed="false"/>
    <row r="39007" customFormat="false" ht="15" hidden="false" customHeight="true" outlineLevel="0" collapsed="false"/>
    <row r="39008" customFormat="false" ht="15" hidden="false" customHeight="true" outlineLevel="0" collapsed="false"/>
    <row r="39009" customFormat="false" ht="15" hidden="false" customHeight="true" outlineLevel="0" collapsed="false"/>
    <row r="39010" customFormat="false" ht="15" hidden="false" customHeight="true" outlineLevel="0" collapsed="false"/>
    <row r="39011" customFormat="false" ht="15" hidden="false" customHeight="true" outlineLevel="0" collapsed="false"/>
    <row r="39012" customFormat="false" ht="15" hidden="false" customHeight="true" outlineLevel="0" collapsed="false"/>
    <row r="39013" customFormat="false" ht="15" hidden="false" customHeight="true" outlineLevel="0" collapsed="false"/>
    <row r="39014" customFormat="false" ht="15" hidden="false" customHeight="true" outlineLevel="0" collapsed="false"/>
    <row r="39015" customFormat="false" ht="15" hidden="false" customHeight="true" outlineLevel="0" collapsed="false"/>
    <row r="39016" customFormat="false" ht="15" hidden="false" customHeight="true" outlineLevel="0" collapsed="false"/>
    <row r="39017" customFormat="false" ht="15" hidden="false" customHeight="true" outlineLevel="0" collapsed="false"/>
    <row r="39018" customFormat="false" ht="15" hidden="false" customHeight="true" outlineLevel="0" collapsed="false"/>
    <row r="39019" customFormat="false" ht="15" hidden="false" customHeight="true" outlineLevel="0" collapsed="false"/>
    <row r="39020" customFormat="false" ht="15" hidden="false" customHeight="true" outlineLevel="0" collapsed="false"/>
    <row r="39021" customFormat="false" ht="15" hidden="false" customHeight="true" outlineLevel="0" collapsed="false"/>
    <row r="39022" customFormat="false" ht="15" hidden="false" customHeight="true" outlineLevel="0" collapsed="false"/>
    <row r="39023" customFormat="false" ht="15" hidden="false" customHeight="true" outlineLevel="0" collapsed="false"/>
    <row r="39024" customFormat="false" ht="15" hidden="false" customHeight="true" outlineLevel="0" collapsed="false"/>
    <row r="39025" customFormat="false" ht="15" hidden="false" customHeight="true" outlineLevel="0" collapsed="false"/>
    <row r="39026" customFormat="false" ht="15" hidden="false" customHeight="true" outlineLevel="0" collapsed="false"/>
    <row r="39027" customFormat="false" ht="15" hidden="false" customHeight="true" outlineLevel="0" collapsed="false"/>
    <row r="39028" customFormat="false" ht="15" hidden="false" customHeight="true" outlineLevel="0" collapsed="false"/>
    <row r="39029" customFormat="false" ht="15" hidden="false" customHeight="true" outlineLevel="0" collapsed="false"/>
    <row r="39030" customFormat="false" ht="15" hidden="false" customHeight="true" outlineLevel="0" collapsed="false"/>
    <row r="39031" customFormat="false" ht="15" hidden="false" customHeight="true" outlineLevel="0" collapsed="false"/>
    <row r="39032" customFormat="false" ht="15" hidden="false" customHeight="true" outlineLevel="0" collapsed="false"/>
    <row r="39033" customFormat="false" ht="15" hidden="false" customHeight="true" outlineLevel="0" collapsed="false"/>
    <row r="39034" customFormat="false" ht="15" hidden="false" customHeight="true" outlineLevel="0" collapsed="false"/>
    <row r="39035" customFormat="false" ht="15" hidden="false" customHeight="true" outlineLevel="0" collapsed="false"/>
    <row r="39036" customFormat="false" ht="15" hidden="false" customHeight="true" outlineLevel="0" collapsed="false"/>
    <row r="39037" customFormat="false" ht="15" hidden="false" customHeight="true" outlineLevel="0" collapsed="false"/>
    <row r="39038" customFormat="false" ht="15" hidden="false" customHeight="true" outlineLevel="0" collapsed="false"/>
    <row r="39039" customFormat="false" ht="15" hidden="false" customHeight="true" outlineLevel="0" collapsed="false"/>
    <row r="39040" customFormat="false" ht="15" hidden="false" customHeight="true" outlineLevel="0" collapsed="false"/>
    <row r="39041" customFormat="false" ht="15" hidden="false" customHeight="true" outlineLevel="0" collapsed="false"/>
    <row r="39042" customFormat="false" ht="15" hidden="false" customHeight="true" outlineLevel="0" collapsed="false"/>
    <row r="39043" customFormat="false" ht="15" hidden="false" customHeight="true" outlineLevel="0" collapsed="false"/>
    <row r="39044" customFormat="false" ht="15" hidden="false" customHeight="true" outlineLevel="0" collapsed="false"/>
    <row r="39045" customFormat="false" ht="15" hidden="false" customHeight="true" outlineLevel="0" collapsed="false"/>
    <row r="39046" customFormat="false" ht="15" hidden="false" customHeight="true" outlineLevel="0" collapsed="false"/>
    <row r="39047" customFormat="false" ht="15" hidden="false" customHeight="true" outlineLevel="0" collapsed="false"/>
    <row r="39048" customFormat="false" ht="15" hidden="false" customHeight="true" outlineLevel="0" collapsed="false"/>
    <row r="39049" customFormat="false" ht="15" hidden="false" customHeight="true" outlineLevel="0" collapsed="false"/>
    <row r="39050" customFormat="false" ht="15" hidden="false" customHeight="true" outlineLevel="0" collapsed="false"/>
    <row r="39051" customFormat="false" ht="15" hidden="false" customHeight="true" outlineLevel="0" collapsed="false"/>
    <row r="39052" customFormat="false" ht="15" hidden="false" customHeight="true" outlineLevel="0" collapsed="false"/>
    <row r="39053" customFormat="false" ht="15" hidden="false" customHeight="true" outlineLevel="0" collapsed="false"/>
    <row r="39054" customFormat="false" ht="15" hidden="false" customHeight="true" outlineLevel="0" collapsed="false"/>
    <row r="39055" customFormat="false" ht="15" hidden="false" customHeight="true" outlineLevel="0" collapsed="false"/>
    <row r="39056" customFormat="false" ht="15" hidden="false" customHeight="true" outlineLevel="0" collapsed="false"/>
    <row r="39057" customFormat="false" ht="15" hidden="false" customHeight="true" outlineLevel="0" collapsed="false"/>
    <row r="39058" customFormat="false" ht="15" hidden="false" customHeight="true" outlineLevel="0" collapsed="false"/>
    <row r="39059" customFormat="false" ht="15" hidden="false" customHeight="true" outlineLevel="0" collapsed="false"/>
    <row r="39060" customFormat="false" ht="15" hidden="false" customHeight="true" outlineLevel="0" collapsed="false"/>
    <row r="39061" customFormat="false" ht="15" hidden="false" customHeight="true" outlineLevel="0" collapsed="false"/>
    <row r="39062" customFormat="false" ht="15" hidden="false" customHeight="true" outlineLevel="0" collapsed="false"/>
    <row r="39063" customFormat="false" ht="15" hidden="false" customHeight="true" outlineLevel="0" collapsed="false"/>
    <row r="39064" customFormat="false" ht="15" hidden="false" customHeight="true" outlineLevel="0" collapsed="false"/>
    <row r="39065" customFormat="false" ht="15" hidden="false" customHeight="true" outlineLevel="0" collapsed="false"/>
    <row r="39066" customFormat="false" ht="15" hidden="false" customHeight="true" outlineLevel="0" collapsed="false"/>
    <row r="39067" customFormat="false" ht="15" hidden="false" customHeight="true" outlineLevel="0" collapsed="false"/>
    <row r="39068" customFormat="false" ht="15" hidden="false" customHeight="true" outlineLevel="0" collapsed="false"/>
    <row r="39069" customFormat="false" ht="15" hidden="false" customHeight="true" outlineLevel="0" collapsed="false"/>
    <row r="39070" customFormat="false" ht="15" hidden="false" customHeight="true" outlineLevel="0" collapsed="false"/>
    <row r="39071" customFormat="false" ht="15" hidden="false" customHeight="true" outlineLevel="0" collapsed="false"/>
    <row r="39072" customFormat="false" ht="15" hidden="false" customHeight="true" outlineLevel="0" collapsed="false"/>
    <row r="39073" customFormat="false" ht="15" hidden="false" customHeight="true" outlineLevel="0" collapsed="false"/>
    <row r="39074" customFormat="false" ht="15" hidden="false" customHeight="true" outlineLevel="0" collapsed="false"/>
    <row r="39075" customFormat="false" ht="15" hidden="false" customHeight="true" outlineLevel="0" collapsed="false"/>
    <row r="39076" customFormat="false" ht="15" hidden="false" customHeight="true" outlineLevel="0" collapsed="false"/>
    <row r="39077" customFormat="false" ht="15" hidden="false" customHeight="true" outlineLevel="0" collapsed="false"/>
    <row r="39078" customFormat="false" ht="15" hidden="false" customHeight="true" outlineLevel="0" collapsed="false"/>
    <row r="39079" customFormat="false" ht="15" hidden="false" customHeight="true" outlineLevel="0" collapsed="false"/>
    <row r="39080" customFormat="false" ht="15" hidden="false" customHeight="true" outlineLevel="0" collapsed="false"/>
    <row r="39081" customFormat="false" ht="15" hidden="false" customHeight="true" outlineLevel="0" collapsed="false"/>
    <row r="39082" customFormat="false" ht="15" hidden="false" customHeight="true" outlineLevel="0" collapsed="false"/>
    <row r="39083" customFormat="false" ht="15" hidden="false" customHeight="true" outlineLevel="0" collapsed="false"/>
    <row r="39084" customFormat="false" ht="15" hidden="false" customHeight="true" outlineLevel="0" collapsed="false"/>
    <row r="39085" customFormat="false" ht="15" hidden="false" customHeight="true" outlineLevel="0" collapsed="false"/>
    <row r="39086" customFormat="false" ht="15" hidden="false" customHeight="true" outlineLevel="0" collapsed="false"/>
    <row r="39087" customFormat="false" ht="15" hidden="false" customHeight="true" outlineLevel="0" collapsed="false"/>
    <row r="39088" customFormat="false" ht="15" hidden="false" customHeight="true" outlineLevel="0" collapsed="false"/>
    <row r="39089" customFormat="false" ht="15" hidden="false" customHeight="true" outlineLevel="0" collapsed="false"/>
    <row r="39090" customFormat="false" ht="15" hidden="false" customHeight="true" outlineLevel="0" collapsed="false"/>
    <row r="39091" customFormat="false" ht="15" hidden="false" customHeight="true" outlineLevel="0" collapsed="false"/>
    <row r="39092" customFormat="false" ht="15" hidden="false" customHeight="true" outlineLevel="0" collapsed="false"/>
    <row r="39093" customFormat="false" ht="15" hidden="false" customHeight="true" outlineLevel="0" collapsed="false"/>
    <row r="39094" customFormat="false" ht="15" hidden="false" customHeight="true" outlineLevel="0" collapsed="false"/>
    <row r="39095" customFormat="false" ht="15" hidden="false" customHeight="true" outlineLevel="0" collapsed="false"/>
    <row r="39096" customFormat="false" ht="15" hidden="false" customHeight="true" outlineLevel="0" collapsed="false"/>
    <row r="39097" customFormat="false" ht="15" hidden="false" customHeight="true" outlineLevel="0" collapsed="false"/>
    <row r="39098" customFormat="false" ht="15" hidden="false" customHeight="true" outlineLevel="0" collapsed="false"/>
    <row r="39099" customFormat="false" ht="15" hidden="false" customHeight="true" outlineLevel="0" collapsed="false"/>
    <row r="39100" customFormat="false" ht="15" hidden="false" customHeight="true" outlineLevel="0" collapsed="false"/>
    <row r="39101" customFormat="false" ht="15" hidden="false" customHeight="true" outlineLevel="0" collapsed="false"/>
    <row r="39102" customFormat="false" ht="15" hidden="false" customHeight="true" outlineLevel="0" collapsed="false"/>
    <row r="39103" customFormat="false" ht="15" hidden="false" customHeight="true" outlineLevel="0" collapsed="false"/>
    <row r="39104" customFormat="false" ht="15" hidden="false" customHeight="true" outlineLevel="0" collapsed="false"/>
    <row r="39105" customFormat="false" ht="15" hidden="false" customHeight="true" outlineLevel="0" collapsed="false"/>
    <row r="39106" customFormat="false" ht="15" hidden="false" customHeight="true" outlineLevel="0" collapsed="false"/>
    <row r="39107" customFormat="false" ht="15" hidden="false" customHeight="true" outlineLevel="0" collapsed="false"/>
    <row r="39108" customFormat="false" ht="15" hidden="false" customHeight="true" outlineLevel="0" collapsed="false"/>
    <row r="39109" customFormat="false" ht="15" hidden="false" customHeight="true" outlineLevel="0" collapsed="false"/>
    <row r="39110" customFormat="false" ht="15" hidden="false" customHeight="true" outlineLevel="0" collapsed="false"/>
    <row r="39111" customFormat="false" ht="15" hidden="false" customHeight="true" outlineLevel="0" collapsed="false"/>
    <row r="39112" customFormat="false" ht="15" hidden="false" customHeight="true" outlineLevel="0" collapsed="false"/>
    <row r="39113" customFormat="false" ht="15" hidden="false" customHeight="true" outlineLevel="0" collapsed="false"/>
    <row r="39114" customFormat="false" ht="15" hidden="false" customHeight="true" outlineLevel="0" collapsed="false"/>
    <row r="39115" customFormat="false" ht="15" hidden="false" customHeight="true" outlineLevel="0" collapsed="false"/>
    <row r="39116" customFormat="false" ht="15" hidden="false" customHeight="true" outlineLevel="0" collapsed="false"/>
    <row r="39117" customFormat="false" ht="15" hidden="false" customHeight="true" outlineLevel="0" collapsed="false"/>
    <row r="39118" customFormat="false" ht="15" hidden="false" customHeight="true" outlineLevel="0" collapsed="false"/>
    <row r="39119" customFormat="false" ht="15" hidden="false" customHeight="true" outlineLevel="0" collapsed="false"/>
    <row r="39120" customFormat="false" ht="15" hidden="false" customHeight="true" outlineLevel="0" collapsed="false"/>
    <row r="39121" customFormat="false" ht="15" hidden="false" customHeight="true" outlineLevel="0" collapsed="false"/>
    <row r="39122" customFormat="false" ht="15" hidden="false" customHeight="true" outlineLevel="0" collapsed="false"/>
    <row r="39123" customFormat="false" ht="15" hidden="false" customHeight="true" outlineLevel="0" collapsed="false"/>
    <row r="39124" customFormat="false" ht="15" hidden="false" customHeight="true" outlineLevel="0" collapsed="false"/>
    <row r="39125" customFormat="false" ht="15" hidden="false" customHeight="true" outlineLevel="0" collapsed="false"/>
    <row r="39126" customFormat="false" ht="15" hidden="false" customHeight="true" outlineLevel="0" collapsed="false"/>
    <row r="39127" customFormat="false" ht="15" hidden="false" customHeight="true" outlineLevel="0" collapsed="false"/>
    <row r="39128" customFormat="false" ht="15" hidden="false" customHeight="true" outlineLevel="0" collapsed="false"/>
    <row r="39129" customFormat="false" ht="15" hidden="false" customHeight="true" outlineLevel="0" collapsed="false"/>
    <row r="39130" customFormat="false" ht="15" hidden="false" customHeight="true" outlineLevel="0" collapsed="false"/>
    <row r="39131" customFormat="false" ht="15" hidden="false" customHeight="true" outlineLevel="0" collapsed="false"/>
    <row r="39132" customFormat="false" ht="15" hidden="false" customHeight="true" outlineLevel="0" collapsed="false"/>
    <row r="39133" customFormat="false" ht="15" hidden="false" customHeight="true" outlineLevel="0" collapsed="false"/>
    <row r="39134" customFormat="false" ht="15" hidden="false" customHeight="true" outlineLevel="0" collapsed="false"/>
    <row r="39135" customFormat="false" ht="15" hidden="false" customHeight="true" outlineLevel="0" collapsed="false"/>
    <row r="39136" customFormat="false" ht="15" hidden="false" customHeight="true" outlineLevel="0" collapsed="false"/>
    <row r="39137" customFormat="false" ht="15" hidden="false" customHeight="true" outlineLevel="0" collapsed="false"/>
    <row r="39138" customFormat="false" ht="15" hidden="false" customHeight="true" outlineLevel="0" collapsed="false"/>
    <row r="39139" customFormat="false" ht="15" hidden="false" customHeight="true" outlineLevel="0" collapsed="false"/>
    <row r="39140" customFormat="false" ht="15" hidden="false" customHeight="true" outlineLevel="0" collapsed="false"/>
    <row r="39141" customFormat="false" ht="15" hidden="false" customHeight="true" outlineLevel="0" collapsed="false"/>
    <row r="39142" customFormat="false" ht="15" hidden="false" customHeight="true" outlineLevel="0" collapsed="false"/>
    <row r="39143" customFormat="false" ht="15" hidden="false" customHeight="true" outlineLevel="0" collapsed="false"/>
    <row r="39144" customFormat="false" ht="15" hidden="false" customHeight="true" outlineLevel="0" collapsed="false"/>
    <row r="39145" customFormat="false" ht="15" hidden="false" customHeight="true" outlineLevel="0" collapsed="false"/>
    <row r="39146" customFormat="false" ht="15" hidden="false" customHeight="true" outlineLevel="0" collapsed="false"/>
    <row r="39147" customFormat="false" ht="15" hidden="false" customHeight="true" outlineLevel="0" collapsed="false"/>
    <row r="39148" customFormat="false" ht="15" hidden="false" customHeight="true" outlineLevel="0" collapsed="false"/>
    <row r="39149" customFormat="false" ht="15" hidden="false" customHeight="true" outlineLevel="0" collapsed="false"/>
    <row r="39150" customFormat="false" ht="15" hidden="false" customHeight="true" outlineLevel="0" collapsed="false"/>
    <row r="39151" customFormat="false" ht="15" hidden="false" customHeight="true" outlineLevel="0" collapsed="false"/>
    <row r="39152" customFormat="false" ht="15" hidden="false" customHeight="true" outlineLevel="0" collapsed="false"/>
    <row r="39153" customFormat="false" ht="15" hidden="false" customHeight="true" outlineLevel="0" collapsed="false"/>
    <row r="39154" customFormat="false" ht="15" hidden="false" customHeight="true" outlineLevel="0" collapsed="false"/>
    <row r="39155" customFormat="false" ht="15" hidden="false" customHeight="true" outlineLevel="0" collapsed="false"/>
    <row r="39156" customFormat="false" ht="15" hidden="false" customHeight="true" outlineLevel="0" collapsed="false"/>
    <row r="39157" customFormat="false" ht="15" hidden="false" customHeight="true" outlineLevel="0" collapsed="false"/>
    <row r="39158" customFormat="false" ht="15" hidden="false" customHeight="true" outlineLevel="0" collapsed="false"/>
    <row r="39159" customFormat="false" ht="15" hidden="false" customHeight="true" outlineLevel="0" collapsed="false"/>
    <row r="39160" customFormat="false" ht="15" hidden="false" customHeight="true" outlineLevel="0" collapsed="false"/>
    <row r="39161" customFormat="false" ht="15" hidden="false" customHeight="true" outlineLevel="0" collapsed="false"/>
    <row r="39162" customFormat="false" ht="15" hidden="false" customHeight="true" outlineLevel="0" collapsed="false"/>
    <row r="39163" customFormat="false" ht="15" hidden="false" customHeight="true" outlineLevel="0" collapsed="false"/>
    <row r="39164" customFormat="false" ht="15" hidden="false" customHeight="true" outlineLevel="0" collapsed="false"/>
    <row r="39165" customFormat="false" ht="15" hidden="false" customHeight="true" outlineLevel="0" collapsed="false"/>
    <row r="39166" customFormat="false" ht="15" hidden="false" customHeight="true" outlineLevel="0" collapsed="false"/>
    <row r="39167" customFormat="false" ht="15" hidden="false" customHeight="true" outlineLevel="0" collapsed="false"/>
    <row r="39168" customFormat="false" ht="15" hidden="false" customHeight="true" outlineLevel="0" collapsed="false"/>
    <row r="39169" customFormat="false" ht="15" hidden="false" customHeight="true" outlineLevel="0" collapsed="false"/>
    <row r="39170" customFormat="false" ht="15" hidden="false" customHeight="true" outlineLevel="0" collapsed="false"/>
    <row r="39171" customFormat="false" ht="15" hidden="false" customHeight="true" outlineLevel="0" collapsed="false"/>
    <row r="39172" customFormat="false" ht="15" hidden="false" customHeight="true" outlineLevel="0" collapsed="false"/>
    <row r="39173" customFormat="false" ht="15" hidden="false" customHeight="true" outlineLevel="0" collapsed="false"/>
    <row r="39174" customFormat="false" ht="15" hidden="false" customHeight="true" outlineLevel="0" collapsed="false"/>
    <row r="39175" customFormat="false" ht="15" hidden="false" customHeight="true" outlineLevel="0" collapsed="false"/>
    <row r="39176" customFormat="false" ht="15" hidden="false" customHeight="true" outlineLevel="0" collapsed="false"/>
    <row r="39177" customFormat="false" ht="15" hidden="false" customHeight="true" outlineLevel="0" collapsed="false"/>
    <row r="39178" customFormat="false" ht="15" hidden="false" customHeight="true" outlineLevel="0" collapsed="false"/>
    <row r="39179" customFormat="false" ht="15" hidden="false" customHeight="true" outlineLevel="0" collapsed="false"/>
    <row r="39180" customFormat="false" ht="15" hidden="false" customHeight="true" outlineLevel="0" collapsed="false"/>
    <row r="39181" customFormat="false" ht="15" hidden="false" customHeight="true" outlineLevel="0" collapsed="false"/>
    <row r="39182" customFormat="false" ht="15" hidden="false" customHeight="true" outlineLevel="0" collapsed="false"/>
    <row r="39183" customFormat="false" ht="15" hidden="false" customHeight="true" outlineLevel="0" collapsed="false"/>
    <row r="39184" customFormat="false" ht="15" hidden="false" customHeight="true" outlineLevel="0" collapsed="false"/>
    <row r="39185" customFormat="false" ht="15" hidden="false" customHeight="true" outlineLevel="0" collapsed="false"/>
    <row r="39186" customFormat="false" ht="15" hidden="false" customHeight="true" outlineLevel="0" collapsed="false"/>
    <row r="39187" customFormat="false" ht="15" hidden="false" customHeight="true" outlineLevel="0" collapsed="false"/>
    <row r="39188" customFormat="false" ht="15" hidden="false" customHeight="true" outlineLevel="0" collapsed="false"/>
    <row r="39189" customFormat="false" ht="15" hidden="false" customHeight="true" outlineLevel="0" collapsed="false"/>
    <row r="39190" customFormat="false" ht="15" hidden="false" customHeight="true" outlineLevel="0" collapsed="false"/>
    <row r="39191" customFormat="false" ht="15" hidden="false" customHeight="true" outlineLevel="0" collapsed="false"/>
    <row r="39192" customFormat="false" ht="15" hidden="false" customHeight="true" outlineLevel="0" collapsed="false"/>
    <row r="39193" customFormat="false" ht="15" hidden="false" customHeight="true" outlineLevel="0" collapsed="false"/>
    <row r="39194" customFormat="false" ht="15" hidden="false" customHeight="true" outlineLevel="0" collapsed="false"/>
    <row r="39195" customFormat="false" ht="15" hidden="false" customHeight="true" outlineLevel="0" collapsed="false"/>
    <row r="39196" customFormat="false" ht="15" hidden="false" customHeight="true" outlineLevel="0" collapsed="false"/>
    <row r="39197" customFormat="false" ht="15" hidden="false" customHeight="true" outlineLevel="0" collapsed="false"/>
    <row r="39198" customFormat="false" ht="15" hidden="false" customHeight="true" outlineLevel="0" collapsed="false"/>
    <row r="39199" customFormat="false" ht="15" hidden="false" customHeight="true" outlineLevel="0" collapsed="false"/>
    <row r="39200" customFormat="false" ht="15" hidden="false" customHeight="true" outlineLevel="0" collapsed="false"/>
    <row r="39201" customFormat="false" ht="15" hidden="false" customHeight="true" outlineLevel="0" collapsed="false"/>
    <row r="39202" customFormat="false" ht="15" hidden="false" customHeight="true" outlineLevel="0" collapsed="false"/>
    <row r="39203" customFormat="false" ht="15" hidden="false" customHeight="true" outlineLevel="0" collapsed="false"/>
    <row r="39204" customFormat="false" ht="15" hidden="false" customHeight="true" outlineLevel="0" collapsed="false"/>
    <row r="39205" customFormat="false" ht="15" hidden="false" customHeight="true" outlineLevel="0" collapsed="false"/>
    <row r="39206" customFormat="false" ht="15" hidden="false" customHeight="true" outlineLevel="0" collapsed="false"/>
    <row r="39207" customFormat="false" ht="15" hidden="false" customHeight="true" outlineLevel="0" collapsed="false"/>
    <row r="39208" customFormat="false" ht="15" hidden="false" customHeight="true" outlineLevel="0" collapsed="false"/>
    <row r="39209" customFormat="false" ht="15" hidden="false" customHeight="true" outlineLevel="0" collapsed="false"/>
    <row r="39210" customFormat="false" ht="15" hidden="false" customHeight="true" outlineLevel="0" collapsed="false"/>
    <row r="39211" customFormat="false" ht="15" hidden="false" customHeight="true" outlineLevel="0" collapsed="false"/>
    <row r="39212" customFormat="false" ht="15" hidden="false" customHeight="true" outlineLevel="0" collapsed="false"/>
    <row r="39213" customFormat="false" ht="15" hidden="false" customHeight="true" outlineLevel="0" collapsed="false"/>
    <row r="39214" customFormat="false" ht="15" hidden="false" customHeight="true" outlineLevel="0" collapsed="false"/>
    <row r="39215" customFormat="false" ht="15" hidden="false" customHeight="true" outlineLevel="0" collapsed="false"/>
    <row r="39216" customFormat="false" ht="15" hidden="false" customHeight="true" outlineLevel="0" collapsed="false"/>
    <row r="39217" customFormat="false" ht="15" hidden="false" customHeight="true" outlineLevel="0" collapsed="false"/>
    <row r="39218" customFormat="false" ht="15" hidden="false" customHeight="true" outlineLevel="0" collapsed="false"/>
    <row r="39219" customFormat="false" ht="15" hidden="false" customHeight="true" outlineLevel="0" collapsed="false"/>
    <row r="39220" customFormat="false" ht="15" hidden="false" customHeight="true" outlineLevel="0" collapsed="false"/>
    <row r="39221" customFormat="false" ht="15" hidden="false" customHeight="true" outlineLevel="0" collapsed="false"/>
    <row r="39222" customFormat="false" ht="15" hidden="false" customHeight="true" outlineLevel="0" collapsed="false"/>
    <row r="39223" customFormat="false" ht="15" hidden="false" customHeight="true" outlineLevel="0" collapsed="false"/>
    <row r="39224" customFormat="false" ht="15" hidden="false" customHeight="true" outlineLevel="0" collapsed="false"/>
    <row r="39225" customFormat="false" ht="15" hidden="false" customHeight="true" outlineLevel="0" collapsed="false"/>
    <row r="39226" customFormat="false" ht="15" hidden="false" customHeight="true" outlineLevel="0" collapsed="false"/>
    <row r="39227" customFormat="false" ht="15" hidden="false" customHeight="true" outlineLevel="0" collapsed="false"/>
    <row r="39228" customFormat="false" ht="15" hidden="false" customHeight="true" outlineLevel="0" collapsed="false"/>
    <row r="39229" customFormat="false" ht="15" hidden="false" customHeight="true" outlineLevel="0" collapsed="false"/>
    <row r="39230" customFormat="false" ht="15" hidden="false" customHeight="true" outlineLevel="0" collapsed="false"/>
    <row r="39231" customFormat="false" ht="15" hidden="false" customHeight="true" outlineLevel="0" collapsed="false"/>
    <row r="39232" customFormat="false" ht="15" hidden="false" customHeight="true" outlineLevel="0" collapsed="false"/>
    <row r="39233" customFormat="false" ht="15" hidden="false" customHeight="true" outlineLevel="0" collapsed="false"/>
    <row r="39234" customFormat="false" ht="15" hidden="false" customHeight="true" outlineLevel="0" collapsed="false"/>
    <row r="39235" customFormat="false" ht="15" hidden="false" customHeight="true" outlineLevel="0" collapsed="false"/>
    <row r="39236" customFormat="false" ht="15" hidden="false" customHeight="true" outlineLevel="0" collapsed="false"/>
    <row r="39237" customFormat="false" ht="15" hidden="false" customHeight="true" outlineLevel="0" collapsed="false"/>
    <row r="39238" customFormat="false" ht="15" hidden="false" customHeight="true" outlineLevel="0" collapsed="false"/>
    <row r="39239" customFormat="false" ht="15" hidden="false" customHeight="true" outlineLevel="0" collapsed="false"/>
    <row r="39240" customFormat="false" ht="15" hidden="false" customHeight="true" outlineLevel="0" collapsed="false"/>
    <row r="39241" customFormat="false" ht="15" hidden="false" customHeight="true" outlineLevel="0" collapsed="false"/>
    <row r="39242" customFormat="false" ht="15" hidden="false" customHeight="true" outlineLevel="0" collapsed="false"/>
    <row r="39243" customFormat="false" ht="15" hidden="false" customHeight="true" outlineLevel="0" collapsed="false"/>
    <row r="39244" customFormat="false" ht="15" hidden="false" customHeight="true" outlineLevel="0" collapsed="false"/>
    <row r="39245" customFormat="false" ht="15" hidden="false" customHeight="true" outlineLevel="0" collapsed="false"/>
    <row r="39246" customFormat="false" ht="15" hidden="false" customHeight="true" outlineLevel="0" collapsed="false"/>
    <row r="39247" customFormat="false" ht="15" hidden="false" customHeight="true" outlineLevel="0" collapsed="false"/>
    <row r="39248" customFormat="false" ht="15" hidden="false" customHeight="true" outlineLevel="0" collapsed="false"/>
    <row r="39249" customFormat="false" ht="15" hidden="false" customHeight="true" outlineLevel="0" collapsed="false"/>
    <row r="39250" customFormat="false" ht="15" hidden="false" customHeight="true" outlineLevel="0" collapsed="false"/>
    <row r="39251" customFormat="false" ht="15" hidden="false" customHeight="true" outlineLevel="0" collapsed="false"/>
    <row r="39252" customFormat="false" ht="15" hidden="false" customHeight="true" outlineLevel="0" collapsed="false"/>
    <row r="39253" customFormat="false" ht="15" hidden="false" customHeight="true" outlineLevel="0" collapsed="false"/>
    <row r="39254" customFormat="false" ht="15" hidden="false" customHeight="true" outlineLevel="0" collapsed="false"/>
    <row r="39255" customFormat="false" ht="15" hidden="false" customHeight="true" outlineLevel="0" collapsed="false"/>
    <row r="39256" customFormat="false" ht="15" hidden="false" customHeight="true" outlineLevel="0" collapsed="false"/>
    <row r="39257" customFormat="false" ht="15" hidden="false" customHeight="true" outlineLevel="0" collapsed="false"/>
    <row r="39258" customFormat="false" ht="15" hidden="false" customHeight="true" outlineLevel="0" collapsed="false"/>
    <row r="39259" customFormat="false" ht="15" hidden="false" customHeight="true" outlineLevel="0" collapsed="false"/>
    <row r="39260" customFormat="false" ht="15" hidden="false" customHeight="true" outlineLevel="0" collapsed="false"/>
    <row r="39261" customFormat="false" ht="15" hidden="false" customHeight="true" outlineLevel="0" collapsed="false"/>
    <row r="39262" customFormat="false" ht="15" hidden="false" customHeight="true" outlineLevel="0" collapsed="false"/>
    <row r="39263" customFormat="false" ht="15" hidden="false" customHeight="true" outlineLevel="0" collapsed="false"/>
    <row r="39264" customFormat="false" ht="15" hidden="false" customHeight="true" outlineLevel="0" collapsed="false"/>
    <row r="39265" customFormat="false" ht="15" hidden="false" customHeight="true" outlineLevel="0" collapsed="false"/>
    <row r="39266" customFormat="false" ht="15" hidden="false" customHeight="true" outlineLevel="0" collapsed="false"/>
    <row r="39267" customFormat="false" ht="15" hidden="false" customHeight="true" outlineLevel="0" collapsed="false"/>
    <row r="39268" customFormat="false" ht="15" hidden="false" customHeight="true" outlineLevel="0" collapsed="false"/>
    <row r="39269" customFormat="false" ht="15" hidden="false" customHeight="true" outlineLevel="0" collapsed="false"/>
    <row r="39270" customFormat="false" ht="15" hidden="false" customHeight="true" outlineLevel="0" collapsed="false"/>
    <row r="39271" customFormat="false" ht="15" hidden="false" customHeight="true" outlineLevel="0" collapsed="false"/>
    <row r="39272" customFormat="false" ht="15" hidden="false" customHeight="true" outlineLevel="0" collapsed="false"/>
    <row r="39273" customFormat="false" ht="15" hidden="false" customHeight="true" outlineLevel="0" collapsed="false"/>
    <row r="39274" customFormat="false" ht="15" hidden="false" customHeight="true" outlineLevel="0" collapsed="false"/>
    <row r="39275" customFormat="false" ht="15" hidden="false" customHeight="true" outlineLevel="0" collapsed="false"/>
    <row r="39276" customFormat="false" ht="15" hidden="false" customHeight="true" outlineLevel="0" collapsed="false"/>
    <row r="39277" customFormat="false" ht="15" hidden="false" customHeight="true" outlineLevel="0" collapsed="false"/>
    <row r="39278" customFormat="false" ht="15" hidden="false" customHeight="true" outlineLevel="0" collapsed="false"/>
    <row r="39279" customFormat="false" ht="15" hidden="false" customHeight="true" outlineLevel="0" collapsed="false"/>
    <row r="39280" customFormat="false" ht="15" hidden="false" customHeight="true" outlineLevel="0" collapsed="false"/>
    <row r="39281" customFormat="false" ht="15" hidden="false" customHeight="true" outlineLevel="0" collapsed="false"/>
    <row r="39282" customFormat="false" ht="15" hidden="false" customHeight="true" outlineLevel="0" collapsed="false"/>
    <row r="39283" customFormat="false" ht="15" hidden="false" customHeight="true" outlineLevel="0" collapsed="false"/>
    <row r="39284" customFormat="false" ht="15" hidden="false" customHeight="true" outlineLevel="0" collapsed="false"/>
    <row r="39285" customFormat="false" ht="15" hidden="false" customHeight="true" outlineLevel="0" collapsed="false"/>
    <row r="39286" customFormat="false" ht="15" hidden="false" customHeight="true" outlineLevel="0" collapsed="false"/>
    <row r="39287" customFormat="false" ht="15" hidden="false" customHeight="true" outlineLevel="0" collapsed="false"/>
    <row r="39288" customFormat="false" ht="15" hidden="false" customHeight="true" outlineLevel="0" collapsed="false"/>
    <row r="39289" customFormat="false" ht="15" hidden="false" customHeight="true" outlineLevel="0" collapsed="false"/>
    <row r="39290" customFormat="false" ht="15" hidden="false" customHeight="true" outlineLevel="0" collapsed="false"/>
    <row r="39291" customFormat="false" ht="15" hidden="false" customHeight="true" outlineLevel="0" collapsed="false"/>
    <row r="39292" customFormat="false" ht="15" hidden="false" customHeight="true" outlineLevel="0" collapsed="false"/>
    <row r="39293" customFormat="false" ht="15" hidden="false" customHeight="true" outlineLevel="0" collapsed="false"/>
    <row r="39294" customFormat="false" ht="15" hidden="false" customHeight="true" outlineLevel="0" collapsed="false"/>
    <row r="39295" customFormat="false" ht="15" hidden="false" customHeight="true" outlineLevel="0" collapsed="false"/>
    <row r="39296" customFormat="false" ht="15" hidden="false" customHeight="true" outlineLevel="0" collapsed="false"/>
    <row r="39297" customFormat="false" ht="15" hidden="false" customHeight="true" outlineLevel="0" collapsed="false"/>
    <row r="39298" customFormat="false" ht="15" hidden="false" customHeight="true" outlineLevel="0" collapsed="false"/>
    <row r="39299" customFormat="false" ht="15" hidden="false" customHeight="true" outlineLevel="0" collapsed="false"/>
    <row r="39300" customFormat="false" ht="15" hidden="false" customHeight="true" outlineLevel="0" collapsed="false"/>
    <row r="39301" customFormat="false" ht="15" hidden="false" customHeight="true" outlineLevel="0" collapsed="false"/>
    <row r="39302" customFormat="false" ht="15" hidden="false" customHeight="true" outlineLevel="0" collapsed="false"/>
    <row r="39303" customFormat="false" ht="15" hidden="false" customHeight="true" outlineLevel="0" collapsed="false"/>
    <row r="39304" customFormat="false" ht="15" hidden="false" customHeight="true" outlineLevel="0" collapsed="false"/>
    <row r="39305" customFormat="false" ht="15" hidden="false" customHeight="true" outlineLevel="0" collapsed="false"/>
    <row r="39306" customFormat="false" ht="15" hidden="false" customHeight="true" outlineLevel="0" collapsed="false"/>
    <row r="39307" customFormat="false" ht="15" hidden="false" customHeight="true" outlineLevel="0" collapsed="false"/>
    <row r="39308" customFormat="false" ht="15" hidden="false" customHeight="true" outlineLevel="0" collapsed="false"/>
    <row r="39309" customFormat="false" ht="15" hidden="false" customHeight="true" outlineLevel="0" collapsed="false"/>
    <row r="39310" customFormat="false" ht="15" hidden="false" customHeight="true" outlineLevel="0" collapsed="false"/>
    <row r="39311" customFormat="false" ht="15" hidden="false" customHeight="true" outlineLevel="0" collapsed="false"/>
    <row r="39312" customFormat="false" ht="15" hidden="false" customHeight="true" outlineLevel="0" collapsed="false"/>
    <row r="39313" customFormat="false" ht="15" hidden="false" customHeight="true" outlineLevel="0" collapsed="false"/>
    <row r="39314" customFormat="false" ht="15" hidden="false" customHeight="true" outlineLevel="0" collapsed="false"/>
    <row r="39315" customFormat="false" ht="15" hidden="false" customHeight="true" outlineLevel="0" collapsed="false"/>
    <row r="39316" customFormat="false" ht="15" hidden="false" customHeight="true" outlineLevel="0" collapsed="false"/>
    <row r="39317" customFormat="false" ht="15" hidden="false" customHeight="true" outlineLevel="0" collapsed="false"/>
    <row r="39318" customFormat="false" ht="15" hidden="false" customHeight="true" outlineLevel="0" collapsed="false"/>
    <row r="39319" customFormat="false" ht="15" hidden="false" customHeight="true" outlineLevel="0" collapsed="false"/>
    <row r="39320" customFormat="false" ht="15" hidden="false" customHeight="true" outlineLevel="0" collapsed="false"/>
    <row r="39321" customFormat="false" ht="15" hidden="false" customHeight="true" outlineLevel="0" collapsed="false"/>
    <row r="39322" customFormat="false" ht="15" hidden="false" customHeight="true" outlineLevel="0" collapsed="false"/>
    <row r="39323" customFormat="false" ht="15" hidden="false" customHeight="true" outlineLevel="0" collapsed="false"/>
    <row r="39324" customFormat="false" ht="15" hidden="false" customHeight="true" outlineLevel="0" collapsed="false"/>
    <row r="39325" customFormat="false" ht="15" hidden="false" customHeight="true" outlineLevel="0" collapsed="false"/>
    <row r="39326" customFormat="false" ht="15" hidden="false" customHeight="true" outlineLevel="0" collapsed="false"/>
    <row r="39327" customFormat="false" ht="15" hidden="false" customHeight="true" outlineLevel="0" collapsed="false"/>
    <row r="39328" customFormat="false" ht="15" hidden="false" customHeight="true" outlineLevel="0" collapsed="false"/>
    <row r="39329" customFormat="false" ht="15" hidden="false" customHeight="true" outlineLevel="0" collapsed="false"/>
    <row r="39330" customFormat="false" ht="15" hidden="false" customHeight="true" outlineLevel="0" collapsed="false"/>
    <row r="39331" customFormat="false" ht="15" hidden="false" customHeight="true" outlineLevel="0" collapsed="false"/>
    <row r="39332" customFormat="false" ht="15" hidden="false" customHeight="true" outlineLevel="0" collapsed="false"/>
    <row r="39333" customFormat="false" ht="15" hidden="false" customHeight="true" outlineLevel="0" collapsed="false"/>
    <row r="39334" customFormat="false" ht="15" hidden="false" customHeight="true" outlineLevel="0" collapsed="false"/>
    <row r="39335" customFormat="false" ht="15" hidden="false" customHeight="true" outlineLevel="0" collapsed="false"/>
    <row r="39336" customFormat="false" ht="15" hidden="false" customHeight="true" outlineLevel="0" collapsed="false"/>
    <row r="39337" customFormat="false" ht="15" hidden="false" customHeight="true" outlineLevel="0" collapsed="false"/>
    <row r="39338" customFormat="false" ht="15" hidden="false" customHeight="true" outlineLevel="0" collapsed="false"/>
    <row r="39339" customFormat="false" ht="15" hidden="false" customHeight="true" outlineLevel="0" collapsed="false"/>
    <row r="39340" customFormat="false" ht="15" hidden="false" customHeight="true" outlineLevel="0" collapsed="false"/>
    <row r="39341" customFormat="false" ht="15" hidden="false" customHeight="true" outlineLevel="0" collapsed="false"/>
    <row r="39342" customFormat="false" ht="15" hidden="false" customHeight="true" outlineLevel="0" collapsed="false"/>
    <row r="39343" customFormat="false" ht="15" hidden="false" customHeight="true" outlineLevel="0" collapsed="false"/>
    <row r="39344" customFormat="false" ht="15" hidden="false" customHeight="true" outlineLevel="0" collapsed="false"/>
    <row r="39345" customFormat="false" ht="15" hidden="false" customHeight="true" outlineLevel="0" collapsed="false"/>
    <row r="39346" customFormat="false" ht="15" hidden="false" customHeight="true" outlineLevel="0" collapsed="false"/>
    <row r="39347" customFormat="false" ht="15" hidden="false" customHeight="true" outlineLevel="0" collapsed="false"/>
    <row r="39348" customFormat="false" ht="15" hidden="false" customHeight="true" outlineLevel="0" collapsed="false"/>
    <row r="39349" customFormat="false" ht="15" hidden="false" customHeight="true" outlineLevel="0" collapsed="false"/>
    <row r="39350" customFormat="false" ht="15" hidden="false" customHeight="true" outlineLevel="0" collapsed="false"/>
    <row r="39351" customFormat="false" ht="15" hidden="false" customHeight="true" outlineLevel="0" collapsed="false"/>
    <row r="39352" customFormat="false" ht="15" hidden="false" customHeight="true" outlineLevel="0" collapsed="false"/>
    <row r="39353" customFormat="false" ht="15" hidden="false" customHeight="true" outlineLevel="0" collapsed="false"/>
    <row r="39354" customFormat="false" ht="15" hidden="false" customHeight="true" outlineLevel="0" collapsed="false"/>
    <row r="39355" customFormat="false" ht="15" hidden="false" customHeight="true" outlineLevel="0" collapsed="false"/>
    <row r="39356" customFormat="false" ht="15" hidden="false" customHeight="true" outlineLevel="0" collapsed="false"/>
    <row r="39357" customFormat="false" ht="15" hidden="false" customHeight="true" outlineLevel="0" collapsed="false"/>
    <row r="39358" customFormat="false" ht="15" hidden="false" customHeight="true" outlineLevel="0" collapsed="false"/>
    <row r="39359" customFormat="false" ht="15" hidden="false" customHeight="true" outlineLevel="0" collapsed="false"/>
    <row r="39360" customFormat="false" ht="15" hidden="false" customHeight="true" outlineLevel="0" collapsed="false"/>
    <row r="39361" customFormat="false" ht="15" hidden="false" customHeight="true" outlineLevel="0" collapsed="false"/>
    <row r="39362" customFormat="false" ht="15" hidden="false" customHeight="true" outlineLevel="0" collapsed="false"/>
    <row r="39363" customFormat="false" ht="15" hidden="false" customHeight="true" outlineLevel="0" collapsed="false"/>
    <row r="39364" customFormat="false" ht="15" hidden="false" customHeight="true" outlineLevel="0" collapsed="false"/>
    <row r="39365" customFormat="false" ht="15" hidden="false" customHeight="true" outlineLevel="0" collapsed="false"/>
    <row r="39366" customFormat="false" ht="15" hidden="false" customHeight="true" outlineLevel="0" collapsed="false"/>
    <row r="39367" customFormat="false" ht="15" hidden="false" customHeight="true" outlineLevel="0" collapsed="false"/>
    <row r="39368" customFormat="false" ht="15" hidden="false" customHeight="true" outlineLevel="0" collapsed="false"/>
    <row r="39369" customFormat="false" ht="15" hidden="false" customHeight="true" outlineLevel="0" collapsed="false"/>
    <row r="39370" customFormat="false" ht="15" hidden="false" customHeight="true" outlineLevel="0" collapsed="false"/>
    <row r="39371" customFormat="false" ht="15" hidden="false" customHeight="true" outlineLevel="0" collapsed="false"/>
    <row r="39372" customFormat="false" ht="15" hidden="false" customHeight="true" outlineLevel="0" collapsed="false"/>
    <row r="39373" customFormat="false" ht="15" hidden="false" customHeight="true" outlineLevel="0" collapsed="false"/>
    <row r="39374" customFormat="false" ht="15" hidden="false" customHeight="true" outlineLevel="0" collapsed="false"/>
    <row r="39375" customFormat="false" ht="15" hidden="false" customHeight="true" outlineLevel="0" collapsed="false"/>
    <row r="39376" customFormat="false" ht="15" hidden="false" customHeight="true" outlineLevel="0" collapsed="false"/>
    <row r="39377" customFormat="false" ht="15" hidden="false" customHeight="true" outlineLevel="0" collapsed="false"/>
    <row r="39378" customFormat="false" ht="15" hidden="false" customHeight="true" outlineLevel="0" collapsed="false"/>
    <row r="39379" customFormat="false" ht="15" hidden="false" customHeight="true" outlineLevel="0" collapsed="false"/>
    <row r="39380" customFormat="false" ht="15" hidden="false" customHeight="true" outlineLevel="0" collapsed="false"/>
    <row r="39381" customFormat="false" ht="15" hidden="false" customHeight="true" outlineLevel="0" collapsed="false"/>
    <row r="39382" customFormat="false" ht="15" hidden="false" customHeight="true" outlineLevel="0" collapsed="false"/>
    <row r="39383" customFormat="false" ht="15" hidden="false" customHeight="true" outlineLevel="0" collapsed="false"/>
    <row r="39384" customFormat="false" ht="15" hidden="false" customHeight="true" outlineLevel="0" collapsed="false"/>
    <row r="39385" customFormat="false" ht="15" hidden="false" customHeight="true" outlineLevel="0" collapsed="false"/>
    <row r="39386" customFormat="false" ht="15" hidden="false" customHeight="true" outlineLevel="0" collapsed="false"/>
    <row r="39387" customFormat="false" ht="15" hidden="false" customHeight="true" outlineLevel="0" collapsed="false"/>
    <row r="39388" customFormat="false" ht="15" hidden="false" customHeight="true" outlineLevel="0" collapsed="false"/>
    <row r="39389" customFormat="false" ht="15" hidden="false" customHeight="true" outlineLevel="0" collapsed="false"/>
    <row r="39390" customFormat="false" ht="15" hidden="false" customHeight="true" outlineLevel="0" collapsed="false"/>
    <row r="39391" customFormat="false" ht="15" hidden="false" customHeight="true" outlineLevel="0" collapsed="false"/>
    <row r="39392" customFormat="false" ht="15" hidden="false" customHeight="true" outlineLevel="0" collapsed="false"/>
    <row r="39393" customFormat="false" ht="15" hidden="false" customHeight="true" outlineLevel="0" collapsed="false"/>
    <row r="39394" customFormat="false" ht="15" hidden="false" customHeight="true" outlineLevel="0" collapsed="false"/>
    <row r="39395" customFormat="false" ht="15" hidden="false" customHeight="true" outlineLevel="0" collapsed="false"/>
    <row r="39396" customFormat="false" ht="15" hidden="false" customHeight="true" outlineLevel="0" collapsed="false"/>
    <row r="39397" customFormat="false" ht="15" hidden="false" customHeight="true" outlineLevel="0" collapsed="false"/>
    <row r="39398" customFormat="false" ht="15" hidden="false" customHeight="true" outlineLevel="0" collapsed="false"/>
    <row r="39399" customFormat="false" ht="15" hidden="false" customHeight="true" outlineLevel="0" collapsed="false"/>
    <row r="39400" customFormat="false" ht="15" hidden="false" customHeight="true" outlineLevel="0" collapsed="false"/>
    <row r="39401" customFormat="false" ht="15" hidden="false" customHeight="true" outlineLevel="0" collapsed="false"/>
    <row r="39402" customFormat="false" ht="15" hidden="false" customHeight="true" outlineLevel="0" collapsed="false"/>
    <row r="39403" customFormat="false" ht="15" hidden="false" customHeight="true" outlineLevel="0" collapsed="false"/>
    <row r="39404" customFormat="false" ht="15" hidden="false" customHeight="true" outlineLevel="0" collapsed="false"/>
    <row r="39405" customFormat="false" ht="15" hidden="false" customHeight="true" outlineLevel="0" collapsed="false"/>
    <row r="39406" customFormat="false" ht="15" hidden="false" customHeight="true" outlineLevel="0" collapsed="false"/>
    <row r="39407" customFormat="false" ht="15" hidden="false" customHeight="true" outlineLevel="0" collapsed="false"/>
    <row r="39408" customFormat="false" ht="15" hidden="false" customHeight="true" outlineLevel="0" collapsed="false"/>
    <row r="39409" customFormat="false" ht="15" hidden="false" customHeight="true" outlineLevel="0" collapsed="false"/>
    <row r="39410" customFormat="false" ht="15" hidden="false" customHeight="true" outlineLevel="0" collapsed="false"/>
    <row r="39411" customFormat="false" ht="15" hidden="false" customHeight="true" outlineLevel="0" collapsed="false"/>
    <row r="39412" customFormat="false" ht="15" hidden="false" customHeight="true" outlineLevel="0" collapsed="false"/>
    <row r="39413" customFormat="false" ht="15" hidden="false" customHeight="true" outlineLevel="0" collapsed="false"/>
    <row r="39414" customFormat="false" ht="15" hidden="false" customHeight="true" outlineLevel="0" collapsed="false"/>
    <row r="39415" customFormat="false" ht="15" hidden="false" customHeight="true" outlineLevel="0" collapsed="false"/>
    <row r="39416" customFormat="false" ht="15" hidden="false" customHeight="true" outlineLevel="0" collapsed="false"/>
    <row r="39417" customFormat="false" ht="15" hidden="false" customHeight="true" outlineLevel="0" collapsed="false"/>
    <row r="39418" customFormat="false" ht="15" hidden="false" customHeight="true" outlineLevel="0" collapsed="false"/>
    <row r="39419" customFormat="false" ht="15" hidden="false" customHeight="true" outlineLevel="0" collapsed="false"/>
    <row r="39420" customFormat="false" ht="15" hidden="false" customHeight="true" outlineLevel="0" collapsed="false"/>
    <row r="39421" customFormat="false" ht="15" hidden="false" customHeight="true" outlineLevel="0" collapsed="false"/>
    <row r="39422" customFormat="false" ht="15" hidden="false" customHeight="true" outlineLevel="0" collapsed="false"/>
    <row r="39423" customFormat="false" ht="15" hidden="false" customHeight="true" outlineLevel="0" collapsed="false"/>
    <row r="39424" customFormat="false" ht="15" hidden="false" customHeight="true" outlineLevel="0" collapsed="false"/>
    <row r="39425" customFormat="false" ht="15" hidden="false" customHeight="true" outlineLevel="0" collapsed="false"/>
    <row r="39426" customFormat="false" ht="15" hidden="false" customHeight="true" outlineLevel="0" collapsed="false"/>
    <row r="39427" customFormat="false" ht="15" hidden="false" customHeight="true" outlineLevel="0" collapsed="false"/>
    <row r="39428" customFormat="false" ht="15" hidden="false" customHeight="true" outlineLevel="0" collapsed="false"/>
    <row r="39429" customFormat="false" ht="15" hidden="false" customHeight="true" outlineLevel="0" collapsed="false"/>
    <row r="39430" customFormat="false" ht="15" hidden="false" customHeight="true" outlineLevel="0" collapsed="false"/>
    <row r="39431" customFormat="false" ht="15" hidden="false" customHeight="true" outlineLevel="0" collapsed="false"/>
    <row r="39432" customFormat="false" ht="15" hidden="false" customHeight="true" outlineLevel="0" collapsed="false"/>
    <row r="39433" customFormat="false" ht="15" hidden="false" customHeight="true" outlineLevel="0" collapsed="false"/>
    <row r="39434" customFormat="false" ht="15" hidden="false" customHeight="true" outlineLevel="0" collapsed="false"/>
    <row r="39435" customFormat="false" ht="15" hidden="false" customHeight="true" outlineLevel="0" collapsed="false"/>
    <row r="39436" customFormat="false" ht="15" hidden="false" customHeight="true" outlineLevel="0" collapsed="false"/>
    <row r="39437" customFormat="false" ht="15" hidden="false" customHeight="true" outlineLevel="0" collapsed="false"/>
    <row r="39438" customFormat="false" ht="15" hidden="false" customHeight="true" outlineLevel="0" collapsed="false"/>
    <row r="39439" customFormat="false" ht="15" hidden="false" customHeight="true" outlineLevel="0" collapsed="false"/>
    <row r="39440" customFormat="false" ht="15" hidden="false" customHeight="true" outlineLevel="0" collapsed="false"/>
    <row r="39441" customFormat="false" ht="15" hidden="false" customHeight="true" outlineLevel="0" collapsed="false"/>
    <row r="39442" customFormat="false" ht="15" hidden="false" customHeight="true" outlineLevel="0" collapsed="false"/>
    <row r="39443" customFormat="false" ht="15" hidden="false" customHeight="true" outlineLevel="0" collapsed="false"/>
    <row r="39444" customFormat="false" ht="15" hidden="false" customHeight="true" outlineLevel="0" collapsed="false"/>
    <row r="39445" customFormat="false" ht="15" hidden="false" customHeight="true" outlineLevel="0" collapsed="false"/>
    <row r="39446" customFormat="false" ht="15" hidden="false" customHeight="true" outlineLevel="0" collapsed="false"/>
    <row r="39447" customFormat="false" ht="15" hidden="false" customHeight="true" outlineLevel="0" collapsed="false"/>
    <row r="39448" customFormat="false" ht="15" hidden="false" customHeight="true" outlineLevel="0" collapsed="false"/>
    <row r="39449" customFormat="false" ht="15" hidden="false" customHeight="true" outlineLevel="0" collapsed="false"/>
    <row r="39450" customFormat="false" ht="15" hidden="false" customHeight="true" outlineLevel="0" collapsed="false"/>
    <row r="39451" customFormat="false" ht="15" hidden="false" customHeight="true" outlineLevel="0" collapsed="false"/>
    <row r="39452" customFormat="false" ht="15" hidden="false" customHeight="true" outlineLevel="0" collapsed="false"/>
    <row r="39453" customFormat="false" ht="15" hidden="false" customHeight="true" outlineLevel="0" collapsed="false"/>
    <row r="39454" customFormat="false" ht="15" hidden="false" customHeight="true" outlineLevel="0" collapsed="false"/>
    <row r="39455" customFormat="false" ht="15" hidden="false" customHeight="true" outlineLevel="0" collapsed="false"/>
    <row r="39456" customFormat="false" ht="15" hidden="false" customHeight="true" outlineLevel="0" collapsed="false"/>
    <row r="39457" customFormat="false" ht="15" hidden="false" customHeight="true" outlineLevel="0" collapsed="false"/>
    <row r="39458" customFormat="false" ht="15" hidden="false" customHeight="true" outlineLevel="0" collapsed="false"/>
    <row r="39459" customFormat="false" ht="15" hidden="false" customHeight="true" outlineLevel="0" collapsed="false"/>
    <row r="39460" customFormat="false" ht="15" hidden="false" customHeight="true" outlineLevel="0" collapsed="false"/>
    <row r="39461" customFormat="false" ht="15" hidden="false" customHeight="true" outlineLevel="0" collapsed="false"/>
    <row r="39462" customFormat="false" ht="15" hidden="false" customHeight="true" outlineLevel="0" collapsed="false"/>
    <row r="39463" customFormat="false" ht="15" hidden="false" customHeight="true" outlineLevel="0" collapsed="false"/>
    <row r="39464" customFormat="false" ht="15" hidden="false" customHeight="true" outlineLevel="0" collapsed="false"/>
    <row r="39465" customFormat="false" ht="15" hidden="false" customHeight="true" outlineLevel="0" collapsed="false"/>
    <row r="39466" customFormat="false" ht="15" hidden="false" customHeight="true" outlineLevel="0" collapsed="false"/>
    <row r="39467" customFormat="false" ht="15" hidden="false" customHeight="true" outlineLevel="0" collapsed="false"/>
    <row r="39468" customFormat="false" ht="15" hidden="false" customHeight="true" outlineLevel="0" collapsed="false"/>
    <row r="39469" customFormat="false" ht="15" hidden="false" customHeight="true" outlineLevel="0" collapsed="false"/>
    <row r="39470" customFormat="false" ht="15" hidden="false" customHeight="true" outlineLevel="0" collapsed="false"/>
    <row r="39471" customFormat="false" ht="15" hidden="false" customHeight="true" outlineLevel="0" collapsed="false"/>
    <row r="39472" customFormat="false" ht="15" hidden="false" customHeight="true" outlineLevel="0" collapsed="false"/>
    <row r="39473" customFormat="false" ht="15" hidden="false" customHeight="true" outlineLevel="0" collapsed="false"/>
    <row r="39474" customFormat="false" ht="15" hidden="false" customHeight="true" outlineLevel="0" collapsed="false"/>
    <row r="39475" customFormat="false" ht="15" hidden="false" customHeight="true" outlineLevel="0" collapsed="false"/>
    <row r="39476" customFormat="false" ht="15" hidden="false" customHeight="true" outlineLevel="0" collapsed="false"/>
    <row r="39477" customFormat="false" ht="15" hidden="false" customHeight="true" outlineLevel="0" collapsed="false"/>
    <row r="39478" customFormat="false" ht="15" hidden="false" customHeight="true" outlineLevel="0" collapsed="false"/>
    <row r="39479" customFormat="false" ht="15" hidden="false" customHeight="true" outlineLevel="0" collapsed="false"/>
    <row r="39480" customFormat="false" ht="15" hidden="false" customHeight="true" outlineLevel="0" collapsed="false"/>
    <row r="39481" customFormat="false" ht="15" hidden="false" customHeight="true" outlineLevel="0" collapsed="false"/>
    <row r="39482" customFormat="false" ht="15" hidden="false" customHeight="true" outlineLevel="0" collapsed="false"/>
    <row r="39483" customFormat="false" ht="15" hidden="false" customHeight="true" outlineLevel="0" collapsed="false"/>
    <row r="39484" customFormat="false" ht="15" hidden="false" customHeight="true" outlineLevel="0" collapsed="false"/>
    <row r="39485" customFormat="false" ht="15" hidden="false" customHeight="true" outlineLevel="0" collapsed="false"/>
    <row r="39486" customFormat="false" ht="15" hidden="false" customHeight="true" outlineLevel="0" collapsed="false"/>
    <row r="39487" customFormat="false" ht="15" hidden="false" customHeight="true" outlineLevel="0" collapsed="false"/>
    <row r="39488" customFormat="false" ht="15" hidden="false" customHeight="true" outlineLevel="0" collapsed="false"/>
    <row r="39489" customFormat="false" ht="15" hidden="false" customHeight="true" outlineLevel="0" collapsed="false"/>
    <row r="39490" customFormat="false" ht="15" hidden="false" customHeight="true" outlineLevel="0" collapsed="false"/>
    <row r="39491" customFormat="false" ht="15" hidden="false" customHeight="true" outlineLevel="0" collapsed="false"/>
    <row r="39492" customFormat="false" ht="15" hidden="false" customHeight="true" outlineLevel="0" collapsed="false"/>
    <row r="39493" customFormat="false" ht="15" hidden="false" customHeight="true" outlineLevel="0" collapsed="false"/>
    <row r="39494" customFormat="false" ht="15" hidden="false" customHeight="true" outlineLevel="0" collapsed="false"/>
    <row r="39495" customFormat="false" ht="15" hidden="false" customHeight="true" outlineLevel="0" collapsed="false"/>
    <row r="39496" customFormat="false" ht="15" hidden="false" customHeight="true" outlineLevel="0" collapsed="false"/>
    <row r="39497" customFormat="false" ht="15" hidden="false" customHeight="true" outlineLevel="0" collapsed="false"/>
    <row r="39498" customFormat="false" ht="15" hidden="false" customHeight="true" outlineLevel="0" collapsed="false"/>
    <row r="39499" customFormat="false" ht="15" hidden="false" customHeight="true" outlineLevel="0" collapsed="false"/>
    <row r="39500" customFormat="false" ht="15" hidden="false" customHeight="true" outlineLevel="0" collapsed="false"/>
    <row r="39501" customFormat="false" ht="15" hidden="false" customHeight="true" outlineLevel="0" collapsed="false"/>
    <row r="39502" customFormat="false" ht="15" hidden="false" customHeight="true" outlineLevel="0" collapsed="false"/>
    <row r="39503" customFormat="false" ht="15" hidden="false" customHeight="true" outlineLevel="0" collapsed="false"/>
    <row r="39504" customFormat="false" ht="15" hidden="false" customHeight="true" outlineLevel="0" collapsed="false"/>
    <row r="39505" customFormat="false" ht="15" hidden="false" customHeight="true" outlineLevel="0" collapsed="false"/>
    <row r="39506" customFormat="false" ht="15" hidden="false" customHeight="true" outlineLevel="0" collapsed="false"/>
    <row r="39507" customFormat="false" ht="15" hidden="false" customHeight="true" outlineLevel="0" collapsed="false"/>
    <row r="39508" customFormat="false" ht="15" hidden="false" customHeight="true" outlineLevel="0" collapsed="false"/>
    <row r="39509" customFormat="false" ht="15" hidden="false" customHeight="true" outlineLevel="0" collapsed="false"/>
    <row r="39510" customFormat="false" ht="15" hidden="false" customHeight="true" outlineLevel="0" collapsed="false"/>
    <row r="39511" customFormat="false" ht="15" hidden="false" customHeight="true" outlineLevel="0" collapsed="false"/>
    <row r="39512" customFormat="false" ht="15" hidden="false" customHeight="true" outlineLevel="0" collapsed="false"/>
    <row r="39513" customFormat="false" ht="15" hidden="false" customHeight="true" outlineLevel="0" collapsed="false"/>
    <row r="39514" customFormat="false" ht="15" hidden="false" customHeight="true" outlineLevel="0" collapsed="false"/>
    <row r="39515" customFormat="false" ht="15" hidden="false" customHeight="true" outlineLevel="0" collapsed="false"/>
    <row r="39516" customFormat="false" ht="15" hidden="false" customHeight="true" outlineLevel="0" collapsed="false"/>
    <row r="39517" customFormat="false" ht="15" hidden="false" customHeight="true" outlineLevel="0" collapsed="false"/>
    <row r="39518" customFormat="false" ht="15" hidden="false" customHeight="true" outlineLevel="0" collapsed="false"/>
    <row r="39519" customFormat="false" ht="15" hidden="false" customHeight="true" outlineLevel="0" collapsed="false"/>
    <row r="39520" customFormat="false" ht="15" hidden="false" customHeight="true" outlineLevel="0" collapsed="false"/>
    <row r="39521" customFormat="false" ht="15" hidden="false" customHeight="true" outlineLevel="0" collapsed="false"/>
    <row r="39522" customFormat="false" ht="15" hidden="false" customHeight="true" outlineLevel="0" collapsed="false"/>
    <row r="39523" customFormat="false" ht="15" hidden="false" customHeight="true" outlineLevel="0" collapsed="false"/>
    <row r="39524" customFormat="false" ht="15" hidden="false" customHeight="true" outlineLevel="0" collapsed="false"/>
    <row r="39525" customFormat="false" ht="15" hidden="false" customHeight="true" outlineLevel="0" collapsed="false"/>
    <row r="39526" customFormat="false" ht="15" hidden="false" customHeight="true" outlineLevel="0" collapsed="false"/>
    <row r="39527" customFormat="false" ht="15" hidden="false" customHeight="true" outlineLevel="0" collapsed="false"/>
    <row r="39528" customFormat="false" ht="15" hidden="false" customHeight="true" outlineLevel="0" collapsed="false"/>
    <row r="39529" customFormat="false" ht="15" hidden="false" customHeight="true" outlineLevel="0" collapsed="false"/>
    <row r="39530" customFormat="false" ht="15" hidden="false" customHeight="true" outlineLevel="0" collapsed="false"/>
    <row r="39531" customFormat="false" ht="15" hidden="false" customHeight="true" outlineLevel="0" collapsed="false"/>
    <row r="39532" customFormat="false" ht="15" hidden="false" customHeight="true" outlineLevel="0" collapsed="false"/>
    <row r="39533" customFormat="false" ht="15" hidden="false" customHeight="true" outlineLevel="0" collapsed="false"/>
    <row r="39534" customFormat="false" ht="15" hidden="false" customHeight="true" outlineLevel="0" collapsed="false"/>
    <row r="39535" customFormat="false" ht="15" hidden="false" customHeight="true" outlineLevel="0" collapsed="false"/>
    <row r="39536" customFormat="false" ht="15" hidden="false" customHeight="true" outlineLevel="0" collapsed="false"/>
    <row r="39537" customFormat="false" ht="15" hidden="false" customHeight="true" outlineLevel="0" collapsed="false"/>
    <row r="39538" customFormat="false" ht="15" hidden="false" customHeight="true" outlineLevel="0" collapsed="false"/>
    <row r="39539" customFormat="false" ht="15" hidden="false" customHeight="true" outlineLevel="0" collapsed="false"/>
    <row r="39540" customFormat="false" ht="15" hidden="false" customHeight="true" outlineLevel="0" collapsed="false"/>
    <row r="39541" customFormat="false" ht="15" hidden="false" customHeight="true" outlineLevel="0" collapsed="false"/>
    <row r="39542" customFormat="false" ht="15" hidden="false" customHeight="true" outlineLevel="0" collapsed="false"/>
    <row r="39543" customFormat="false" ht="15" hidden="false" customHeight="true" outlineLevel="0" collapsed="false"/>
    <row r="39544" customFormat="false" ht="15" hidden="false" customHeight="true" outlineLevel="0" collapsed="false"/>
    <row r="39545" customFormat="false" ht="15" hidden="false" customHeight="true" outlineLevel="0" collapsed="false"/>
    <row r="39546" customFormat="false" ht="15" hidden="false" customHeight="true" outlineLevel="0" collapsed="false"/>
    <row r="39547" customFormat="false" ht="15" hidden="false" customHeight="true" outlineLevel="0" collapsed="false"/>
    <row r="39548" customFormat="false" ht="15" hidden="false" customHeight="true" outlineLevel="0" collapsed="false"/>
    <row r="39549" customFormat="false" ht="15" hidden="false" customHeight="true" outlineLevel="0" collapsed="false"/>
    <row r="39550" customFormat="false" ht="15" hidden="false" customHeight="true" outlineLevel="0" collapsed="false"/>
    <row r="39551" customFormat="false" ht="15" hidden="false" customHeight="true" outlineLevel="0" collapsed="false"/>
    <row r="39552" customFormat="false" ht="15" hidden="false" customHeight="true" outlineLevel="0" collapsed="false"/>
    <row r="39553" customFormat="false" ht="15" hidden="false" customHeight="true" outlineLevel="0" collapsed="false"/>
    <row r="39554" customFormat="false" ht="15" hidden="false" customHeight="true" outlineLevel="0" collapsed="false"/>
    <row r="39555" customFormat="false" ht="15" hidden="false" customHeight="true" outlineLevel="0" collapsed="false"/>
    <row r="39556" customFormat="false" ht="15" hidden="false" customHeight="true" outlineLevel="0" collapsed="false"/>
    <row r="39557" customFormat="false" ht="15" hidden="false" customHeight="true" outlineLevel="0" collapsed="false"/>
    <row r="39558" customFormat="false" ht="15" hidden="false" customHeight="true" outlineLevel="0" collapsed="false"/>
    <row r="39559" customFormat="false" ht="15" hidden="false" customHeight="true" outlineLevel="0" collapsed="false"/>
    <row r="39560" customFormat="false" ht="15" hidden="false" customHeight="true" outlineLevel="0" collapsed="false"/>
    <row r="39561" customFormat="false" ht="15" hidden="false" customHeight="true" outlineLevel="0" collapsed="false"/>
    <row r="39562" customFormat="false" ht="15" hidden="false" customHeight="true" outlineLevel="0" collapsed="false"/>
    <row r="39563" customFormat="false" ht="15" hidden="false" customHeight="true" outlineLevel="0" collapsed="false"/>
    <row r="39564" customFormat="false" ht="15" hidden="false" customHeight="true" outlineLevel="0" collapsed="false"/>
    <row r="39565" customFormat="false" ht="15" hidden="false" customHeight="true" outlineLevel="0" collapsed="false"/>
    <row r="39566" customFormat="false" ht="15" hidden="false" customHeight="true" outlineLevel="0" collapsed="false"/>
    <row r="39567" customFormat="false" ht="15" hidden="false" customHeight="true" outlineLevel="0" collapsed="false"/>
    <row r="39568" customFormat="false" ht="15" hidden="false" customHeight="true" outlineLevel="0" collapsed="false"/>
    <row r="39569" customFormat="false" ht="15" hidden="false" customHeight="true" outlineLevel="0" collapsed="false"/>
    <row r="39570" customFormat="false" ht="15" hidden="false" customHeight="true" outlineLevel="0" collapsed="false"/>
    <row r="39571" customFormat="false" ht="15" hidden="false" customHeight="true" outlineLevel="0" collapsed="false"/>
    <row r="39572" customFormat="false" ht="15" hidden="false" customHeight="true" outlineLevel="0" collapsed="false"/>
    <row r="39573" customFormat="false" ht="15" hidden="false" customHeight="true" outlineLevel="0" collapsed="false"/>
    <row r="39574" customFormat="false" ht="15" hidden="false" customHeight="true" outlineLevel="0" collapsed="false"/>
    <row r="39575" customFormat="false" ht="15" hidden="false" customHeight="true" outlineLevel="0" collapsed="false"/>
    <row r="39576" customFormat="false" ht="15" hidden="false" customHeight="true" outlineLevel="0" collapsed="false"/>
    <row r="39577" customFormat="false" ht="15" hidden="false" customHeight="true" outlineLevel="0" collapsed="false"/>
    <row r="39578" customFormat="false" ht="15" hidden="false" customHeight="true" outlineLevel="0" collapsed="false"/>
    <row r="39579" customFormat="false" ht="15" hidden="false" customHeight="true" outlineLevel="0" collapsed="false"/>
    <row r="39580" customFormat="false" ht="15" hidden="false" customHeight="true" outlineLevel="0" collapsed="false"/>
    <row r="39581" customFormat="false" ht="15" hidden="false" customHeight="true" outlineLevel="0" collapsed="false"/>
    <row r="39582" customFormat="false" ht="15" hidden="false" customHeight="true" outlineLevel="0" collapsed="false"/>
    <row r="39583" customFormat="false" ht="15" hidden="false" customHeight="true" outlineLevel="0" collapsed="false"/>
    <row r="39584" customFormat="false" ht="15" hidden="false" customHeight="true" outlineLevel="0" collapsed="false"/>
    <row r="39585" customFormat="false" ht="15" hidden="false" customHeight="true" outlineLevel="0" collapsed="false"/>
    <row r="39586" customFormat="false" ht="15" hidden="false" customHeight="true" outlineLevel="0" collapsed="false"/>
    <row r="39587" customFormat="false" ht="15" hidden="false" customHeight="true" outlineLevel="0" collapsed="false"/>
    <row r="39588" customFormat="false" ht="15" hidden="false" customHeight="true" outlineLevel="0" collapsed="false"/>
    <row r="39589" customFormat="false" ht="15" hidden="false" customHeight="true" outlineLevel="0" collapsed="false"/>
    <row r="39590" customFormat="false" ht="15" hidden="false" customHeight="true" outlineLevel="0" collapsed="false"/>
    <row r="39591" customFormat="false" ht="15" hidden="false" customHeight="true" outlineLevel="0" collapsed="false"/>
    <row r="39592" customFormat="false" ht="15" hidden="false" customHeight="true" outlineLevel="0" collapsed="false"/>
    <row r="39593" customFormat="false" ht="15" hidden="false" customHeight="true" outlineLevel="0" collapsed="false"/>
    <row r="39594" customFormat="false" ht="15" hidden="false" customHeight="true" outlineLevel="0" collapsed="false"/>
    <row r="39595" customFormat="false" ht="15" hidden="false" customHeight="true" outlineLevel="0" collapsed="false"/>
    <row r="39596" customFormat="false" ht="15" hidden="false" customHeight="true" outlineLevel="0" collapsed="false"/>
    <row r="39597" customFormat="false" ht="15" hidden="false" customHeight="true" outlineLevel="0" collapsed="false"/>
    <row r="39598" customFormat="false" ht="15" hidden="false" customHeight="true" outlineLevel="0" collapsed="false"/>
    <row r="39599" customFormat="false" ht="15" hidden="false" customHeight="true" outlineLevel="0" collapsed="false"/>
    <row r="39600" customFormat="false" ht="15" hidden="false" customHeight="true" outlineLevel="0" collapsed="false"/>
    <row r="39601" customFormat="false" ht="15" hidden="false" customHeight="true" outlineLevel="0" collapsed="false"/>
    <row r="39602" customFormat="false" ht="15" hidden="false" customHeight="true" outlineLevel="0" collapsed="false"/>
    <row r="39603" customFormat="false" ht="15" hidden="false" customHeight="true" outlineLevel="0" collapsed="false"/>
    <row r="39604" customFormat="false" ht="15" hidden="false" customHeight="true" outlineLevel="0" collapsed="false"/>
    <row r="39605" customFormat="false" ht="15" hidden="false" customHeight="true" outlineLevel="0" collapsed="false"/>
    <row r="39606" customFormat="false" ht="15" hidden="false" customHeight="true" outlineLevel="0" collapsed="false"/>
    <row r="39607" customFormat="false" ht="15" hidden="false" customHeight="true" outlineLevel="0" collapsed="false"/>
    <row r="39608" customFormat="false" ht="15" hidden="false" customHeight="true" outlineLevel="0" collapsed="false"/>
    <row r="39609" customFormat="false" ht="15" hidden="false" customHeight="true" outlineLevel="0" collapsed="false"/>
    <row r="39610" customFormat="false" ht="15" hidden="false" customHeight="true" outlineLevel="0" collapsed="false"/>
    <row r="39611" customFormat="false" ht="15" hidden="false" customHeight="true" outlineLevel="0" collapsed="false"/>
    <row r="39612" customFormat="false" ht="15" hidden="false" customHeight="true" outlineLevel="0" collapsed="false"/>
    <row r="39613" customFormat="false" ht="15" hidden="false" customHeight="true" outlineLevel="0" collapsed="false"/>
    <row r="39614" customFormat="false" ht="15" hidden="false" customHeight="true" outlineLevel="0" collapsed="false"/>
    <row r="39615" customFormat="false" ht="15" hidden="false" customHeight="true" outlineLevel="0" collapsed="false"/>
    <row r="39616" customFormat="false" ht="15" hidden="false" customHeight="true" outlineLevel="0" collapsed="false"/>
    <row r="39617" customFormat="false" ht="15" hidden="false" customHeight="true" outlineLevel="0" collapsed="false"/>
    <row r="39618" customFormat="false" ht="15" hidden="false" customHeight="true" outlineLevel="0" collapsed="false"/>
    <row r="39619" customFormat="false" ht="15" hidden="false" customHeight="true" outlineLevel="0" collapsed="false"/>
    <row r="39620" customFormat="false" ht="15" hidden="false" customHeight="true" outlineLevel="0" collapsed="false"/>
    <row r="39621" customFormat="false" ht="15" hidden="false" customHeight="true" outlineLevel="0" collapsed="false"/>
    <row r="39622" customFormat="false" ht="15" hidden="false" customHeight="true" outlineLevel="0" collapsed="false"/>
    <row r="39623" customFormat="false" ht="15" hidden="false" customHeight="true" outlineLevel="0" collapsed="false"/>
    <row r="39624" customFormat="false" ht="15" hidden="false" customHeight="true" outlineLevel="0" collapsed="false"/>
    <row r="39625" customFormat="false" ht="15" hidden="false" customHeight="true" outlineLevel="0" collapsed="false"/>
    <row r="39626" customFormat="false" ht="15" hidden="false" customHeight="true" outlineLevel="0" collapsed="false"/>
    <row r="39627" customFormat="false" ht="15" hidden="false" customHeight="true" outlineLevel="0" collapsed="false"/>
    <row r="39628" customFormat="false" ht="15" hidden="false" customHeight="true" outlineLevel="0" collapsed="false"/>
    <row r="39629" customFormat="false" ht="15" hidden="false" customHeight="true" outlineLevel="0" collapsed="false"/>
    <row r="39630" customFormat="false" ht="15" hidden="false" customHeight="true" outlineLevel="0" collapsed="false"/>
    <row r="39631" customFormat="false" ht="15" hidden="false" customHeight="true" outlineLevel="0" collapsed="false"/>
    <row r="39632" customFormat="false" ht="15" hidden="false" customHeight="true" outlineLevel="0" collapsed="false"/>
    <row r="39633" customFormat="false" ht="15" hidden="false" customHeight="true" outlineLevel="0" collapsed="false"/>
    <row r="39634" customFormat="false" ht="15" hidden="false" customHeight="true" outlineLevel="0" collapsed="false"/>
    <row r="39635" customFormat="false" ht="15" hidden="false" customHeight="true" outlineLevel="0" collapsed="false"/>
    <row r="39636" customFormat="false" ht="15" hidden="false" customHeight="true" outlineLevel="0" collapsed="false"/>
    <row r="39637" customFormat="false" ht="15" hidden="false" customHeight="true" outlineLevel="0" collapsed="false"/>
    <row r="39638" customFormat="false" ht="15" hidden="false" customHeight="true" outlineLevel="0" collapsed="false"/>
    <row r="39639" customFormat="false" ht="15" hidden="false" customHeight="true" outlineLevel="0" collapsed="false"/>
    <row r="39640" customFormat="false" ht="15" hidden="false" customHeight="true" outlineLevel="0" collapsed="false"/>
    <row r="39641" customFormat="false" ht="15" hidden="false" customHeight="true" outlineLevel="0" collapsed="false"/>
    <row r="39642" customFormat="false" ht="15" hidden="false" customHeight="true" outlineLevel="0" collapsed="false"/>
    <row r="39643" customFormat="false" ht="15" hidden="false" customHeight="true" outlineLevel="0" collapsed="false"/>
    <row r="39644" customFormat="false" ht="15" hidden="false" customHeight="true" outlineLevel="0" collapsed="false"/>
    <row r="39645" customFormat="false" ht="15" hidden="false" customHeight="true" outlineLevel="0" collapsed="false"/>
    <row r="39646" customFormat="false" ht="15" hidden="false" customHeight="true" outlineLevel="0" collapsed="false"/>
    <row r="39647" customFormat="false" ht="15" hidden="false" customHeight="true" outlineLevel="0" collapsed="false"/>
    <row r="39648" customFormat="false" ht="15" hidden="false" customHeight="true" outlineLevel="0" collapsed="false"/>
    <row r="39649" customFormat="false" ht="15" hidden="false" customHeight="true" outlineLevel="0" collapsed="false"/>
    <row r="39650" customFormat="false" ht="15" hidden="false" customHeight="true" outlineLevel="0" collapsed="false"/>
    <row r="39651" customFormat="false" ht="15" hidden="false" customHeight="true" outlineLevel="0" collapsed="false"/>
    <row r="39652" customFormat="false" ht="15" hidden="false" customHeight="true" outlineLevel="0" collapsed="false"/>
    <row r="39653" customFormat="false" ht="15" hidden="false" customHeight="true" outlineLevel="0" collapsed="false"/>
    <row r="39654" customFormat="false" ht="15" hidden="false" customHeight="true" outlineLevel="0" collapsed="false"/>
    <row r="39655" customFormat="false" ht="15" hidden="false" customHeight="true" outlineLevel="0" collapsed="false"/>
    <row r="39656" customFormat="false" ht="15" hidden="false" customHeight="true" outlineLevel="0" collapsed="false"/>
    <row r="39657" customFormat="false" ht="15" hidden="false" customHeight="true" outlineLevel="0" collapsed="false"/>
    <row r="39658" customFormat="false" ht="15" hidden="false" customHeight="true" outlineLevel="0" collapsed="false"/>
    <row r="39659" customFormat="false" ht="15" hidden="false" customHeight="true" outlineLevel="0" collapsed="false"/>
    <row r="39660" customFormat="false" ht="15" hidden="false" customHeight="true" outlineLevel="0" collapsed="false"/>
    <row r="39661" customFormat="false" ht="15" hidden="false" customHeight="true" outlineLevel="0" collapsed="false"/>
    <row r="39662" customFormat="false" ht="15" hidden="false" customHeight="true" outlineLevel="0" collapsed="false"/>
    <row r="39663" customFormat="false" ht="15" hidden="false" customHeight="true" outlineLevel="0" collapsed="false"/>
    <row r="39664" customFormat="false" ht="15" hidden="false" customHeight="true" outlineLevel="0" collapsed="false"/>
    <row r="39665" customFormat="false" ht="15" hidden="false" customHeight="true" outlineLevel="0" collapsed="false"/>
    <row r="39666" customFormat="false" ht="15" hidden="false" customHeight="true" outlineLevel="0" collapsed="false"/>
    <row r="39667" customFormat="false" ht="15" hidden="false" customHeight="true" outlineLevel="0" collapsed="false"/>
    <row r="39668" customFormat="false" ht="15" hidden="false" customHeight="true" outlineLevel="0" collapsed="false"/>
    <row r="39669" customFormat="false" ht="15" hidden="false" customHeight="true" outlineLevel="0" collapsed="false"/>
    <row r="39670" customFormat="false" ht="15" hidden="false" customHeight="true" outlineLevel="0" collapsed="false"/>
    <row r="39671" customFormat="false" ht="15" hidden="false" customHeight="true" outlineLevel="0" collapsed="false"/>
    <row r="39672" customFormat="false" ht="15" hidden="false" customHeight="true" outlineLevel="0" collapsed="false"/>
    <row r="39673" customFormat="false" ht="15" hidden="false" customHeight="true" outlineLevel="0" collapsed="false"/>
    <row r="39674" customFormat="false" ht="15" hidden="false" customHeight="true" outlineLevel="0" collapsed="false"/>
    <row r="39675" customFormat="false" ht="15" hidden="false" customHeight="true" outlineLevel="0" collapsed="false"/>
    <row r="39676" customFormat="false" ht="15" hidden="false" customHeight="true" outlineLevel="0" collapsed="false"/>
    <row r="39677" customFormat="false" ht="15" hidden="false" customHeight="true" outlineLevel="0" collapsed="false"/>
    <row r="39678" customFormat="false" ht="15" hidden="false" customHeight="true" outlineLevel="0" collapsed="false"/>
    <row r="39679" customFormat="false" ht="15" hidden="false" customHeight="true" outlineLevel="0" collapsed="false"/>
    <row r="39680" customFormat="false" ht="15" hidden="false" customHeight="true" outlineLevel="0" collapsed="false"/>
    <row r="39681" customFormat="false" ht="15" hidden="false" customHeight="true" outlineLevel="0" collapsed="false"/>
    <row r="39682" customFormat="false" ht="15" hidden="false" customHeight="true" outlineLevel="0" collapsed="false"/>
    <row r="39683" customFormat="false" ht="15" hidden="false" customHeight="true" outlineLevel="0" collapsed="false"/>
    <row r="39684" customFormat="false" ht="15" hidden="false" customHeight="true" outlineLevel="0" collapsed="false"/>
    <row r="39685" customFormat="false" ht="15" hidden="false" customHeight="true" outlineLevel="0" collapsed="false"/>
    <row r="39686" customFormat="false" ht="15" hidden="false" customHeight="true" outlineLevel="0" collapsed="false"/>
    <row r="39687" customFormat="false" ht="15" hidden="false" customHeight="true" outlineLevel="0" collapsed="false"/>
    <row r="39688" customFormat="false" ht="15" hidden="false" customHeight="true" outlineLevel="0" collapsed="false"/>
    <row r="39689" customFormat="false" ht="15" hidden="false" customHeight="true" outlineLevel="0" collapsed="false"/>
    <row r="39690" customFormat="false" ht="15" hidden="false" customHeight="true" outlineLevel="0" collapsed="false"/>
    <row r="39691" customFormat="false" ht="15" hidden="false" customHeight="true" outlineLevel="0" collapsed="false"/>
    <row r="39692" customFormat="false" ht="15" hidden="false" customHeight="true" outlineLevel="0" collapsed="false"/>
    <row r="39693" customFormat="false" ht="15" hidden="false" customHeight="true" outlineLevel="0" collapsed="false"/>
    <row r="39694" customFormat="false" ht="15" hidden="false" customHeight="true" outlineLevel="0" collapsed="false"/>
    <row r="39695" customFormat="false" ht="15" hidden="false" customHeight="true" outlineLevel="0" collapsed="false"/>
    <row r="39696" customFormat="false" ht="15" hidden="false" customHeight="true" outlineLevel="0" collapsed="false"/>
    <row r="39697" customFormat="false" ht="15" hidden="false" customHeight="true" outlineLevel="0" collapsed="false"/>
    <row r="39698" customFormat="false" ht="15" hidden="false" customHeight="true" outlineLevel="0" collapsed="false"/>
    <row r="39699" customFormat="false" ht="15" hidden="false" customHeight="true" outlineLevel="0" collapsed="false"/>
    <row r="39700" customFormat="false" ht="15" hidden="false" customHeight="true" outlineLevel="0" collapsed="false"/>
    <row r="39701" customFormat="false" ht="15" hidden="false" customHeight="true" outlineLevel="0" collapsed="false"/>
    <row r="39702" customFormat="false" ht="15" hidden="false" customHeight="true" outlineLevel="0" collapsed="false"/>
    <row r="39703" customFormat="false" ht="15" hidden="false" customHeight="true" outlineLevel="0" collapsed="false"/>
    <row r="39704" customFormat="false" ht="15" hidden="false" customHeight="true" outlineLevel="0" collapsed="false"/>
    <row r="39705" customFormat="false" ht="15" hidden="false" customHeight="true" outlineLevel="0" collapsed="false"/>
    <row r="39706" customFormat="false" ht="15" hidden="false" customHeight="true" outlineLevel="0" collapsed="false"/>
    <row r="39707" customFormat="false" ht="15" hidden="false" customHeight="true" outlineLevel="0" collapsed="false"/>
    <row r="39708" customFormat="false" ht="15" hidden="false" customHeight="true" outlineLevel="0" collapsed="false"/>
    <row r="39709" customFormat="false" ht="15" hidden="false" customHeight="true" outlineLevel="0" collapsed="false"/>
    <row r="39710" customFormat="false" ht="15" hidden="false" customHeight="true" outlineLevel="0" collapsed="false"/>
    <row r="39711" customFormat="false" ht="15" hidden="false" customHeight="true" outlineLevel="0" collapsed="false"/>
    <row r="39712" customFormat="false" ht="15" hidden="false" customHeight="true" outlineLevel="0" collapsed="false"/>
    <row r="39713" customFormat="false" ht="15" hidden="false" customHeight="true" outlineLevel="0" collapsed="false"/>
    <row r="39714" customFormat="false" ht="15" hidden="false" customHeight="true" outlineLevel="0" collapsed="false"/>
    <row r="39715" customFormat="false" ht="15" hidden="false" customHeight="true" outlineLevel="0" collapsed="false"/>
    <row r="39716" customFormat="false" ht="15" hidden="false" customHeight="true" outlineLevel="0" collapsed="false"/>
    <row r="39717" customFormat="false" ht="15" hidden="false" customHeight="true" outlineLevel="0" collapsed="false"/>
    <row r="39718" customFormat="false" ht="15" hidden="false" customHeight="true" outlineLevel="0" collapsed="false"/>
    <row r="39719" customFormat="false" ht="15" hidden="false" customHeight="true" outlineLevel="0" collapsed="false"/>
    <row r="39720" customFormat="false" ht="15" hidden="false" customHeight="true" outlineLevel="0" collapsed="false"/>
    <row r="39721" customFormat="false" ht="15" hidden="false" customHeight="true" outlineLevel="0" collapsed="false"/>
    <row r="39722" customFormat="false" ht="15" hidden="false" customHeight="true" outlineLevel="0" collapsed="false"/>
    <row r="39723" customFormat="false" ht="15" hidden="false" customHeight="true" outlineLevel="0" collapsed="false"/>
    <row r="39724" customFormat="false" ht="15" hidden="false" customHeight="true" outlineLevel="0" collapsed="false"/>
    <row r="39725" customFormat="false" ht="15" hidden="false" customHeight="true" outlineLevel="0" collapsed="false"/>
    <row r="39726" customFormat="false" ht="15" hidden="false" customHeight="true" outlineLevel="0" collapsed="false"/>
    <row r="39727" customFormat="false" ht="15" hidden="false" customHeight="true" outlineLevel="0" collapsed="false"/>
    <row r="39728" customFormat="false" ht="15" hidden="false" customHeight="true" outlineLevel="0" collapsed="false"/>
    <row r="39729" customFormat="false" ht="15" hidden="false" customHeight="true" outlineLevel="0" collapsed="false"/>
    <row r="39730" customFormat="false" ht="15" hidden="false" customHeight="true" outlineLevel="0" collapsed="false"/>
    <row r="39731" customFormat="false" ht="15" hidden="false" customHeight="true" outlineLevel="0" collapsed="false"/>
    <row r="39732" customFormat="false" ht="15" hidden="false" customHeight="true" outlineLevel="0" collapsed="false"/>
    <row r="39733" customFormat="false" ht="15" hidden="false" customHeight="true" outlineLevel="0" collapsed="false"/>
    <row r="39734" customFormat="false" ht="15" hidden="false" customHeight="true" outlineLevel="0" collapsed="false"/>
    <row r="39735" customFormat="false" ht="15" hidden="false" customHeight="true" outlineLevel="0" collapsed="false"/>
    <row r="39736" customFormat="false" ht="15" hidden="false" customHeight="true" outlineLevel="0" collapsed="false"/>
    <row r="39737" customFormat="false" ht="15" hidden="false" customHeight="true" outlineLevel="0" collapsed="false"/>
    <row r="39738" customFormat="false" ht="15" hidden="false" customHeight="true" outlineLevel="0" collapsed="false"/>
    <row r="39739" customFormat="false" ht="15" hidden="false" customHeight="true" outlineLevel="0" collapsed="false"/>
    <row r="39740" customFormat="false" ht="15" hidden="false" customHeight="true" outlineLevel="0" collapsed="false"/>
    <row r="39741" customFormat="false" ht="15" hidden="false" customHeight="true" outlineLevel="0" collapsed="false"/>
    <row r="39742" customFormat="false" ht="15" hidden="false" customHeight="true" outlineLevel="0" collapsed="false"/>
    <row r="39743" customFormat="false" ht="15" hidden="false" customHeight="true" outlineLevel="0" collapsed="false"/>
    <row r="39744" customFormat="false" ht="15" hidden="false" customHeight="true" outlineLevel="0" collapsed="false"/>
    <row r="39745" customFormat="false" ht="15" hidden="false" customHeight="true" outlineLevel="0" collapsed="false"/>
    <row r="39746" customFormat="false" ht="15" hidden="false" customHeight="true" outlineLevel="0" collapsed="false"/>
    <row r="39747" customFormat="false" ht="15" hidden="false" customHeight="true" outlineLevel="0" collapsed="false"/>
    <row r="39748" customFormat="false" ht="15" hidden="false" customHeight="true" outlineLevel="0" collapsed="false"/>
    <row r="39749" customFormat="false" ht="15" hidden="false" customHeight="true" outlineLevel="0" collapsed="false"/>
    <row r="39750" customFormat="false" ht="15" hidden="false" customHeight="true" outlineLevel="0" collapsed="false"/>
    <row r="39751" customFormat="false" ht="15" hidden="false" customHeight="true" outlineLevel="0" collapsed="false"/>
    <row r="39752" customFormat="false" ht="15" hidden="false" customHeight="true" outlineLevel="0" collapsed="false"/>
    <row r="39753" customFormat="false" ht="15" hidden="false" customHeight="true" outlineLevel="0" collapsed="false"/>
    <row r="39754" customFormat="false" ht="15" hidden="false" customHeight="true" outlineLevel="0" collapsed="false"/>
    <row r="39755" customFormat="false" ht="15" hidden="false" customHeight="true" outlineLevel="0" collapsed="false"/>
    <row r="39756" customFormat="false" ht="15" hidden="false" customHeight="true" outlineLevel="0" collapsed="false"/>
    <row r="39757" customFormat="false" ht="15" hidden="false" customHeight="true" outlineLevel="0" collapsed="false"/>
    <row r="39758" customFormat="false" ht="15" hidden="false" customHeight="true" outlineLevel="0" collapsed="false"/>
    <row r="39759" customFormat="false" ht="15" hidden="false" customHeight="true" outlineLevel="0" collapsed="false"/>
    <row r="39760" customFormat="false" ht="15" hidden="false" customHeight="true" outlineLevel="0" collapsed="false"/>
    <row r="39761" customFormat="false" ht="15" hidden="false" customHeight="true" outlineLevel="0" collapsed="false"/>
    <row r="39762" customFormat="false" ht="15" hidden="false" customHeight="true" outlineLevel="0" collapsed="false"/>
    <row r="39763" customFormat="false" ht="15" hidden="false" customHeight="true" outlineLevel="0" collapsed="false"/>
    <row r="39764" customFormat="false" ht="15" hidden="false" customHeight="true" outlineLevel="0" collapsed="false"/>
    <row r="39765" customFormat="false" ht="15" hidden="false" customHeight="true" outlineLevel="0" collapsed="false"/>
    <row r="39766" customFormat="false" ht="15" hidden="false" customHeight="true" outlineLevel="0" collapsed="false"/>
    <row r="39767" customFormat="false" ht="15" hidden="false" customHeight="true" outlineLevel="0" collapsed="false"/>
    <row r="39768" customFormat="false" ht="15" hidden="false" customHeight="true" outlineLevel="0" collapsed="false"/>
    <row r="39769" customFormat="false" ht="15" hidden="false" customHeight="true" outlineLevel="0" collapsed="false"/>
    <row r="39770" customFormat="false" ht="15" hidden="false" customHeight="true" outlineLevel="0" collapsed="false"/>
    <row r="39771" customFormat="false" ht="15" hidden="false" customHeight="true" outlineLevel="0" collapsed="false"/>
    <row r="39772" customFormat="false" ht="15" hidden="false" customHeight="true" outlineLevel="0" collapsed="false"/>
    <row r="39773" customFormat="false" ht="15" hidden="false" customHeight="true" outlineLevel="0" collapsed="false"/>
    <row r="39774" customFormat="false" ht="15" hidden="false" customHeight="true" outlineLevel="0" collapsed="false"/>
    <row r="39775" customFormat="false" ht="15" hidden="false" customHeight="true" outlineLevel="0" collapsed="false"/>
    <row r="39776" customFormat="false" ht="15" hidden="false" customHeight="true" outlineLevel="0" collapsed="false"/>
    <row r="39777" customFormat="false" ht="15" hidden="false" customHeight="true" outlineLevel="0" collapsed="false"/>
    <row r="39778" customFormat="false" ht="15" hidden="false" customHeight="true" outlineLevel="0" collapsed="false"/>
    <row r="39779" customFormat="false" ht="15" hidden="false" customHeight="true" outlineLevel="0" collapsed="false"/>
    <row r="39780" customFormat="false" ht="15" hidden="false" customHeight="true" outlineLevel="0" collapsed="false"/>
    <row r="39781" customFormat="false" ht="15" hidden="false" customHeight="true" outlineLevel="0" collapsed="false"/>
    <row r="39782" customFormat="false" ht="15" hidden="false" customHeight="true" outlineLevel="0" collapsed="false"/>
    <row r="39783" customFormat="false" ht="15" hidden="false" customHeight="true" outlineLevel="0" collapsed="false"/>
    <row r="39784" customFormat="false" ht="15" hidden="false" customHeight="true" outlineLevel="0" collapsed="false"/>
    <row r="39785" customFormat="false" ht="15" hidden="false" customHeight="true" outlineLevel="0" collapsed="false"/>
    <row r="39786" customFormat="false" ht="15" hidden="false" customHeight="true" outlineLevel="0" collapsed="false"/>
    <row r="39787" customFormat="false" ht="15" hidden="false" customHeight="true" outlineLevel="0" collapsed="false"/>
    <row r="39788" customFormat="false" ht="15" hidden="false" customHeight="true" outlineLevel="0" collapsed="false"/>
    <row r="39789" customFormat="false" ht="15" hidden="false" customHeight="true" outlineLevel="0" collapsed="false"/>
    <row r="39790" customFormat="false" ht="15" hidden="false" customHeight="true" outlineLevel="0" collapsed="false"/>
    <row r="39791" customFormat="false" ht="15" hidden="false" customHeight="true" outlineLevel="0" collapsed="false"/>
    <row r="39792" customFormat="false" ht="15" hidden="false" customHeight="true" outlineLevel="0" collapsed="false"/>
    <row r="39793" customFormat="false" ht="15" hidden="false" customHeight="true" outlineLevel="0" collapsed="false"/>
    <row r="39794" customFormat="false" ht="15" hidden="false" customHeight="true" outlineLevel="0" collapsed="false"/>
    <row r="39795" customFormat="false" ht="15" hidden="false" customHeight="true" outlineLevel="0" collapsed="false"/>
    <row r="39796" customFormat="false" ht="15" hidden="false" customHeight="true" outlineLevel="0" collapsed="false"/>
    <row r="39797" customFormat="false" ht="15" hidden="false" customHeight="true" outlineLevel="0" collapsed="false"/>
    <row r="39798" customFormat="false" ht="15" hidden="false" customHeight="true" outlineLevel="0" collapsed="false"/>
    <row r="39799" customFormat="false" ht="15" hidden="false" customHeight="true" outlineLevel="0" collapsed="false"/>
    <row r="39800" customFormat="false" ht="15" hidden="false" customHeight="true" outlineLevel="0" collapsed="false"/>
    <row r="39801" customFormat="false" ht="15" hidden="false" customHeight="true" outlineLevel="0" collapsed="false"/>
    <row r="39802" customFormat="false" ht="15" hidden="false" customHeight="true" outlineLevel="0" collapsed="false"/>
    <row r="39803" customFormat="false" ht="15" hidden="false" customHeight="true" outlineLevel="0" collapsed="false"/>
    <row r="39804" customFormat="false" ht="15" hidden="false" customHeight="true" outlineLevel="0" collapsed="false"/>
    <row r="39805" customFormat="false" ht="15" hidden="false" customHeight="true" outlineLevel="0" collapsed="false"/>
    <row r="39806" customFormat="false" ht="15" hidden="false" customHeight="true" outlineLevel="0" collapsed="false"/>
    <row r="39807" customFormat="false" ht="15" hidden="false" customHeight="true" outlineLevel="0" collapsed="false"/>
    <row r="39808" customFormat="false" ht="15" hidden="false" customHeight="true" outlineLevel="0" collapsed="false"/>
    <row r="39809" customFormat="false" ht="15" hidden="false" customHeight="true" outlineLevel="0" collapsed="false"/>
    <row r="39810" customFormat="false" ht="15" hidden="false" customHeight="true" outlineLevel="0" collapsed="false"/>
    <row r="39811" customFormat="false" ht="15" hidden="false" customHeight="true" outlineLevel="0" collapsed="false"/>
    <row r="39812" customFormat="false" ht="15" hidden="false" customHeight="true" outlineLevel="0" collapsed="false"/>
    <row r="39813" customFormat="false" ht="15" hidden="false" customHeight="true" outlineLevel="0" collapsed="false"/>
    <row r="39814" customFormat="false" ht="15" hidden="false" customHeight="true" outlineLevel="0" collapsed="false"/>
    <row r="39815" customFormat="false" ht="15" hidden="false" customHeight="true" outlineLevel="0" collapsed="false"/>
    <row r="39816" customFormat="false" ht="15" hidden="false" customHeight="true" outlineLevel="0" collapsed="false"/>
    <row r="39817" customFormat="false" ht="15" hidden="false" customHeight="true" outlineLevel="0" collapsed="false"/>
    <row r="39818" customFormat="false" ht="15" hidden="false" customHeight="true" outlineLevel="0" collapsed="false"/>
    <row r="39819" customFormat="false" ht="15" hidden="false" customHeight="true" outlineLevel="0" collapsed="false"/>
    <row r="39820" customFormat="false" ht="15" hidden="false" customHeight="true" outlineLevel="0" collapsed="false"/>
    <row r="39821" customFormat="false" ht="15" hidden="false" customHeight="true" outlineLevel="0" collapsed="false"/>
    <row r="39822" customFormat="false" ht="15" hidden="false" customHeight="true" outlineLevel="0" collapsed="false"/>
    <row r="39823" customFormat="false" ht="15" hidden="false" customHeight="true" outlineLevel="0" collapsed="false"/>
    <row r="39824" customFormat="false" ht="15" hidden="false" customHeight="true" outlineLevel="0" collapsed="false"/>
    <row r="39825" customFormat="false" ht="15" hidden="false" customHeight="true" outlineLevel="0" collapsed="false"/>
    <row r="39826" customFormat="false" ht="15" hidden="false" customHeight="true" outlineLevel="0" collapsed="false"/>
    <row r="39827" customFormat="false" ht="15" hidden="false" customHeight="true" outlineLevel="0" collapsed="false"/>
    <row r="39828" customFormat="false" ht="15" hidden="false" customHeight="true" outlineLevel="0" collapsed="false"/>
    <row r="39829" customFormat="false" ht="15" hidden="false" customHeight="true" outlineLevel="0" collapsed="false"/>
    <row r="39830" customFormat="false" ht="15" hidden="false" customHeight="true" outlineLevel="0" collapsed="false"/>
    <row r="39831" customFormat="false" ht="15" hidden="false" customHeight="true" outlineLevel="0" collapsed="false"/>
    <row r="39832" customFormat="false" ht="15" hidden="false" customHeight="true" outlineLevel="0" collapsed="false"/>
    <row r="39833" customFormat="false" ht="15" hidden="false" customHeight="true" outlineLevel="0" collapsed="false"/>
    <row r="39834" customFormat="false" ht="15" hidden="false" customHeight="true" outlineLevel="0" collapsed="false"/>
    <row r="39835" customFormat="false" ht="15" hidden="false" customHeight="true" outlineLevel="0" collapsed="false"/>
    <row r="39836" customFormat="false" ht="15" hidden="false" customHeight="true" outlineLevel="0" collapsed="false"/>
    <row r="39837" customFormat="false" ht="15" hidden="false" customHeight="true" outlineLevel="0" collapsed="false"/>
    <row r="39838" customFormat="false" ht="15" hidden="false" customHeight="true" outlineLevel="0" collapsed="false"/>
    <row r="39839" customFormat="false" ht="15" hidden="false" customHeight="true" outlineLevel="0" collapsed="false"/>
    <row r="39840" customFormat="false" ht="15" hidden="false" customHeight="true" outlineLevel="0" collapsed="false"/>
    <row r="39841" customFormat="false" ht="15" hidden="false" customHeight="true" outlineLevel="0" collapsed="false"/>
    <row r="39842" customFormat="false" ht="15" hidden="false" customHeight="true" outlineLevel="0" collapsed="false"/>
    <row r="39843" customFormat="false" ht="15" hidden="false" customHeight="true" outlineLevel="0" collapsed="false"/>
    <row r="39844" customFormat="false" ht="15" hidden="false" customHeight="true" outlineLevel="0" collapsed="false"/>
    <row r="39845" customFormat="false" ht="15" hidden="false" customHeight="true" outlineLevel="0" collapsed="false"/>
    <row r="39846" customFormat="false" ht="15" hidden="false" customHeight="true" outlineLevel="0" collapsed="false"/>
    <row r="39847" customFormat="false" ht="15" hidden="false" customHeight="true" outlineLevel="0" collapsed="false"/>
    <row r="39848" customFormat="false" ht="15" hidden="false" customHeight="true" outlineLevel="0" collapsed="false"/>
    <row r="39849" customFormat="false" ht="15" hidden="false" customHeight="true" outlineLevel="0" collapsed="false"/>
    <row r="39850" customFormat="false" ht="15" hidden="false" customHeight="true" outlineLevel="0" collapsed="false"/>
    <row r="39851" customFormat="false" ht="15" hidden="false" customHeight="true" outlineLevel="0" collapsed="false"/>
    <row r="39852" customFormat="false" ht="15" hidden="false" customHeight="true" outlineLevel="0" collapsed="false"/>
    <row r="39853" customFormat="false" ht="15" hidden="false" customHeight="true" outlineLevel="0" collapsed="false"/>
    <row r="39854" customFormat="false" ht="15" hidden="false" customHeight="true" outlineLevel="0" collapsed="false"/>
    <row r="39855" customFormat="false" ht="15" hidden="false" customHeight="true" outlineLevel="0" collapsed="false"/>
    <row r="39856" customFormat="false" ht="15" hidden="false" customHeight="true" outlineLevel="0" collapsed="false"/>
    <row r="39857" customFormat="false" ht="15" hidden="false" customHeight="true" outlineLevel="0" collapsed="false"/>
    <row r="39858" customFormat="false" ht="15" hidden="false" customHeight="true" outlineLevel="0" collapsed="false"/>
    <row r="39859" customFormat="false" ht="15" hidden="false" customHeight="true" outlineLevel="0" collapsed="false"/>
    <row r="39860" customFormat="false" ht="15" hidden="false" customHeight="true" outlineLevel="0" collapsed="false"/>
    <row r="39861" customFormat="false" ht="15" hidden="false" customHeight="true" outlineLevel="0" collapsed="false"/>
    <row r="39862" customFormat="false" ht="15" hidden="false" customHeight="true" outlineLevel="0" collapsed="false"/>
    <row r="39863" customFormat="false" ht="15" hidden="false" customHeight="true" outlineLevel="0" collapsed="false"/>
    <row r="39864" customFormat="false" ht="15" hidden="false" customHeight="true" outlineLevel="0" collapsed="false"/>
    <row r="39865" customFormat="false" ht="15" hidden="false" customHeight="true" outlineLevel="0" collapsed="false"/>
    <row r="39866" customFormat="false" ht="15" hidden="false" customHeight="true" outlineLevel="0" collapsed="false"/>
    <row r="39867" customFormat="false" ht="15" hidden="false" customHeight="true" outlineLevel="0" collapsed="false"/>
    <row r="39868" customFormat="false" ht="15" hidden="false" customHeight="true" outlineLevel="0" collapsed="false"/>
    <row r="39869" customFormat="false" ht="15" hidden="false" customHeight="true" outlineLevel="0" collapsed="false"/>
    <row r="39870" customFormat="false" ht="15" hidden="false" customHeight="true" outlineLevel="0" collapsed="false"/>
    <row r="39871" customFormat="false" ht="15" hidden="false" customHeight="true" outlineLevel="0" collapsed="false"/>
    <row r="39872" customFormat="false" ht="15" hidden="false" customHeight="true" outlineLevel="0" collapsed="false"/>
    <row r="39873" customFormat="false" ht="15" hidden="false" customHeight="true" outlineLevel="0" collapsed="false"/>
    <row r="39874" customFormat="false" ht="15" hidden="false" customHeight="true" outlineLevel="0" collapsed="false"/>
    <row r="39875" customFormat="false" ht="15" hidden="false" customHeight="true" outlineLevel="0" collapsed="false"/>
    <row r="39876" customFormat="false" ht="15" hidden="false" customHeight="true" outlineLevel="0" collapsed="false"/>
    <row r="39877" customFormat="false" ht="15" hidden="false" customHeight="true" outlineLevel="0" collapsed="false"/>
    <row r="39878" customFormat="false" ht="15" hidden="false" customHeight="true" outlineLevel="0" collapsed="false"/>
    <row r="39879" customFormat="false" ht="15" hidden="false" customHeight="true" outlineLevel="0" collapsed="false"/>
    <row r="39880" customFormat="false" ht="15" hidden="false" customHeight="true" outlineLevel="0" collapsed="false"/>
    <row r="39881" customFormat="false" ht="15" hidden="false" customHeight="true" outlineLevel="0" collapsed="false"/>
    <row r="39882" customFormat="false" ht="15" hidden="false" customHeight="true" outlineLevel="0" collapsed="false"/>
    <row r="39883" customFormat="false" ht="15" hidden="false" customHeight="true" outlineLevel="0" collapsed="false"/>
    <row r="39884" customFormat="false" ht="15" hidden="false" customHeight="true" outlineLevel="0" collapsed="false"/>
    <row r="39885" customFormat="false" ht="15" hidden="false" customHeight="true" outlineLevel="0" collapsed="false"/>
    <row r="39886" customFormat="false" ht="15" hidden="false" customHeight="true" outlineLevel="0" collapsed="false"/>
    <row r="39887" customFormat="false" ht="15" hidden="false" customHeight="true" outlineLevel="0" collapsed="false"/>
    <row r="39888" customFormat="false" ht="15" hidden="false" customHeight="true" outlineLevel="0" collapsed="false"/>
    <row r="39889" customFormat="false" ht="15" hidden="false" customHeight="true" outlineLevel="0" collapsed="false"/>
    <row r="39890" customFormat="false" ht="15" hidden="false" customHeight="true" outlineLevel="0" collapsed="false"/>
    <row r="39891" customFormat="false" ht="15" hidden="false" customHeight="true" outlineLevel="0" collapsed="false"/>
    <row r="39892" customFormat="false" ht="15" hidden="false" customHeight="true" outlineLevel="0" collapsed="false"/>
    <row r="39893" customFormat="false" ht="15" hidden="false" customHeight="true" outlineLevel="0" collapsed="false"/>
    <row r="39894" customFormat="false" ht="15" hidden="false" customHeight="true" outlineLevel="0" collapsed="false"/>
    <row r="39895" customFormat="false" ht="15" hidden="false" customHeight="true" outlineLevel="0" collapsed="false"/>
    <row r="39896" customFormat="false" ht="15" hidden="false" customHeight="true" outlineLevel="0" collapsed="false"/>
    <row r="39897" customFormat="false" ht="15" hidden="false" customHeight="true" outlineLevel="0" collapsed="false"/>
    <row r="39898" customFormat="false" ht="15" hidden="false" customHeight="true" outlineLevel="0" collapsed="false"/>
    <row r="39899" customFormat="false" ht="15" hidden="false" customHeight="true" outlineLevel="0" collapsed="false"/>
    <row r="39900" customFormat="false" ht="15" hidden="false" customHeight="true" outlineLevel="0" collapsed="false"/>
    <row r="39901" customFormat="false" ht="15" hidden="false" customHeight="true" outlineLevel="0" collapsed="false"/>
    <row r="39902" customFormat="false" ht="15" hidden="false" customHeight="true" outlineLevel="0" collapsed="false"/>
    <row r="39903" customFormat="false" ht="15" hidden="false" customHeight="true" outlineLevel="0" collapsed="false"/>
    <row r="39904" customFormat="false" ht="15" hidden="false" customHeight="true" outlineLevel="0" collapsed="false"/>
    <row r="39905" customFormat="false" ht="15" hidden="false" customHeight="true" outlineLevel="0" collapsed="false"/>
    <row r="39906" customFormat="false" ht="15" hidden="false" customHeight="true" outlineLevel="0" collapsed="false"/>
    <row r="39907" customFormat="false" ht="15" hidden="false" customHeight="true" outlineLevel="0" collapsed="false"/>
    <row r="39908" customFormat="false" ht="15" hidden="false" customHeight="true" outlineLevel="0" collapsed="false"/>
    <row r="39909" customFormat="false" ht="15" hidden="false" customHeight="true" outlineLevel="0" collapsed="false"/>
    <row r="39910" customFormat="false" ht="15" hidden="false" customHeight="true" outlineLevel="0" collapsed="false"/>
    <row r="39911" customFormat="false" ht="15" hidden="false" customHeight="true" outlineLevel="0" collapsed="false"/>
    <row r="39912" customFormat="false" ht="15" hidden="false" customHeight="true" outlineLevel="0" collapsed="false"/>
    <row r="39913" customFormat="false" ht="15" hidden="false" customHeight="true" outlineLevel="0" collapsed="false"/>
    <row r="39914" customFormat="false" ht="15" hidden="false" customHeight="true" outlineLevel="0" collapsed="false"/>
    <row r="39915" customFormat="false" ht="15" hidden="false" customHeight="true" outlineLevel="0" collapsed="false"/>
    <row r="39916" customFormat="false" ht="15" hidden="false" customHeight="true" outlineLevel="0" collapsed="false"/>
    <row r="39917" customFormat="false" ht="15" hidden="false" customHeight="true" outlineLevel="0" collapsed="false"/>
    <row r="39918" customFormat="false" ht="15" hidden="false" customHeight="true" outlineLevel="0" collapsed="false"/>
    <row r="39919" customFormat="false" ht="15" hidden="false" customHeight="true" outlineLevel="0" collapsed="false"/>
    <row r="39920" customFormat="false" ht="15" hidden="false" customHeight="true" outlineLevel="0" collapsed="false"/>
    <row r="39921" customFormat="false" ht="15" hidden="false" customHeight="true" outlineLevel="0" collapsed="false"/>
    <row r="39922" customFormat="false" ht="15" hidden="false" customHeight="true" outlineLevel="0" collapsed="false"/>
    <row r="39923" customFormat="false" ht="15" hidden="false" customHeight="true" outlineLevel="0" collapsed="false"/>
    <row r="39924" customFormat="false" ht="15" hidden="false" customHeight="true" outlineLevel="0" collapsed="false"/>
    <row r="39925" customFormat="false" ht="15" hidden="false" customHeight="true" outlineLevel="0" collapsed="false"/>
    <row r="39926" customFormat="false" ht="15" hidden="false" customHeight="true" outlineLevel="0" collapsed="false"/>
    <row r="39927" customFormat="false" ht="15" hidden="false" customHeight="true" outlineLevel="0" collapsed="false"/>
    <row r="39928" customFormat="false" ht="15" hidden="false" customHeight="true" outlineLevel="0" collapsed="false"/>
    <row r="39929" customFormat="false" ht="15" hidden="false" customHeight="true" outlineLevel="0" collapsed="false"/>
    <row r="39930" customFormat="false" ht="15" hidden="false" customHeight="true" outlineLevel="0" collapsed="false"/>
    <row r="39931" customFormat="false" ht="15" hidden="false" customHeight="true" outlineLevel="0" collapsed="false"/>
    <row r="39932" customFormat="false" ht="15" hidden="false" customHeight="true" outlineLevel="0" collapsed="false"/>
    <row r="39933" customFormat="false" ht="15" hidden="false" customHeight="true" outlineLevel="0" collapsed="false"/>
    <row r="39934" customFormat="false" ht="15" hidden="false" customHeight="true" outlineLevel="0" collapsed="false"/>
    <row r="39935" customFormat="false" ht="15" hidden="false" customHeight="true" outlineLevel="0" collapsed="false"/>
    <row r="39936" customFormat="false" ht="15" hidden="false" customHeight="true" outlineLevel="0" collapsed="false"/>
    <row r="39937" customFormat="false" ht="15" hidden="false" customHeight="true" outlineLevel="0" collapsed="false"/>
    <row r="39938" customFormat="false" ht="15" hidden="false" customHeight="true" outlineLevel="0" collapsed="false"/>
    <row r="39939" customFormat="false" ht="15" hidden="false" customHeight="true" outlineLevel="0" collapsed="false"/>
    <row r="39940" customFormat="false" ht="15" hidden="false" customHeight="true" outlineLevel="0" collapsed="false"/>
    <row r="39941" customFormat="false" ht="15" hidden="false" customHeight="true" outlineLevel="0" collapsed="false"/>
    <row r="39942" customFormat="false" ht="15" hidden="false" customHeight="true" outlineLevel="0" collapsed="false"/>
    <row r="39943" customFormat="false" ht="15" hidden="false" customHeight="true" outlineLevel="0" collapsed="false"/>
    <row r="39944" customFormat="false" ht="15" hidden="false" customHeight="true" outlineLevel="0" collapsed="false"/>
    <row r="39945" customFormat="false" ht="15" hidden="false" customHeight="true" outlineLevel="0" collapsed="false"/>
    <row r="39946" customFormat="false" ht="15" hidden="false" customHeight="true" outlineLevel="0" collapsed="false"/>
    <row r="39947" customFormat="false" ht="15" hidden="false" customHeight="true" outlineLevel="0" collapsed="false"/>
    <row r="39948" customFormat="false" ht="15" hidden="false" customHeight="true" outlineLevel="0" collapsed="false"/>
    <row r="39949" customFormat="false" ht="15" hidden="false" customHeight="true" outlineLevel="0" collapsed="false"/>
    <row r="39950" customFormat="false" ht="15" hidden="false" customHeight="true" outlineLevel="0" collapsed="false"/>
    <row r="39951" customFormat="false" ht="15" hidden="false" customHeight="true" outlineLevel="0" collapsed="false"/>
    <row r="39952" customFormat="false" ht="15" hidden="false" customHeight="true" outlineLevel="0" collapsed="false"/>
    <row r="39953" customFormat="false" ht="15" hidden="false" customHeight="true" outlineLevel="0" collapsed="false"/>
    <row r="39954" customFormat="false" ht="15" hidden="false" customHeight="true" outlineLevel="0" collapsed="false"/>
    <row r="39955" customFormat="false" ht="15" hidden="false" customHeight="true" outlineLevel="0" collapsed="false"/>
    <row r="39956" customFormat="false" ht="15" hidden="false" customHeight="true" outlineLevel="0" collapsed="false"/>
    <row r="39957" customFormat="false" ht="15" hidden="false" customHeight="true" outlineLevel="0" collapsed="false"/>
    <row r="39958" customFormat="false" ht="15" hidden="false" customHeight="true" outlineLevel="0" collapsed="false"/>
    <row r="39959" customFormat="false" ht="15" hidden="false" customHeight="true" outlineLevel="0" collapsed="false"/>
    <row r="39960" customFormat="false" ht="15" hidden="false" customHeight="true" outlineLevel="0" collapsed="false"/>
    <row r="39961" customFormat="false" ht="15" hidden="false" customHeight="true" outlineLevel="0" collapsed="false"/>
    <row r="39962" customFormat="false" ht="15" hidden="false" customHeight="true" outlineLevel="0" collapsed="false"/>
    <row r="39963" customFormat="false" ht="15" hidden="false" customHeight="true" outlineLevel="0" collapsed="false"/>
    <row r="39964" customFormat="false" ht="15" hidden="false" customHeight="true" outlineLevel="0" collapsed="false"/>
    <row r="39965" customFormat="false" ht="15" hidden="false" customHeight="true" outlineLevel="0" collapsed="false"/>
    <row r="39966" customFormat="false" ht="15" hidden="false" customHeight="true" outlineLevel="0" collapsed="false"/>
    <row r="39967" customFormat="false" ht="15" hidden="false" customHeight="true" outlineLevel="0" collapsed="false"/>
    <row r="39968" customFormat="false" ht="15" hidden="false" customHeight="true" outlineLevel="0" collapsed="false"/>
    <row r="39969" customFormat="false" ht="15" hidden="false" customHeight="true" outlineLevel="0" collapsed="false"/>
    <row r="39970" customFormat="false" ht="15" hidden="false" customHeight="true" outlineLevel="0" collapsed="false"/>
    <row r="39971" customFormat="false" ht="15" hidden="false" customHeight="true" outlineLevel="0" collapsed="false"/>
    <row r="39972" customFormat="false" ht="15" hidden="false" customHeight="true" outlineLevel="0" collapsed="false"/>
    <row r="39973" customFormat="false" ht="15" hidden="false" customHeight="true" outlineLevel="0" collapsed="false"/>
    <row r="39974" customFormat="false" ht="15" hidden="false" customHeight="true" outlineLevel="0" collapsed="false"/>
    <row r="39975" customFormat="false" ht="15" hidden="false" customHeight="true" outlineLevel="0" collapsed="false"/>
    <row r="39976" customFormat="false" ht="15" hidden="false" customHeight="true" outlineLevel="0" collapsed="false"/>
    <row r="39977" customFormat="false" ht="15" hidden="false" customHeight="true" outlineLevel="0" collapsed="false"/>
    <row r="39978" customFormat="false" ht="15" hidden="false" customHeight="true" outlineLevel="0" collapsed="false"/>
    <row r="39979" customFormat="false" ht="15" hidden="false" customHeight="true" outlineLevel="0" collapsed="false"/>
    <row r="39980" customFormat="false" ht="15" hidden="false" customHeight="true" outlineLevel="0" collapsed="false"/>
    <row r="39981" customFormat="false" ht="15" hidden="false" customHeight="true" outlineLevel="0" collapsed="false"/>
    <row r="39982" customFormat="false" ht="15" hidden="false" customHeight="true" outlineLevel="0" collapsed="false"/>
    <row r="39983" customFormat="false" ht="15" hidden="false" customHeight="true" outlineLevel="0" collapsed="false"/>
    <row r="39984" customFormat="false" ht="15" hidden="false" customHeight="true" outlineLevel="0" collapsed="false"/>
    <row r="39985" customFormat="false" ht="15" hidden="false" customHeight="true" outlineLevel="0" collapsed="false"/>
    <row r="39986" customFormat="false" ht="15" hidden="false" customHeight="true" outlineLevel="0" collapsed="false"/>
    <row r="39987" customFormat="false" ht="15" hidden="false" customHeight="true" outlineLevel="0" collapsed="false"/>
    <row r="39988" customFormat="false" ht="15" hidden="false" customHeight="true" outlineLevel="0" collapsed="false"/>
    <row r="39989" customFormat="false" ht="15" hidden="false" customHeight="true" outlineLevel="0" collapsed="false"/>
    <row r="39990" customFormat="false" ht="15" hidden="false" customHeight="true" outlineLevel="0" collapsed="false"/>
    <row r="39991" customFormat="false" ht="15" hidden="false" customHeight="true" outlineLevel="0" collapsed="false"/>
    <row r="39992" customFormat="false" ht="15" hidden="false" customHeight="true" outlineLevel="0" collapsed="false"/>
    <row r="39993" customFormat="false" ht="15" hidden="false" customHeight="true" outlineLevel="0" collapsed="false"/>
    <row r="39994" customFormat="false" ht="15" hidden="false" customHeight="true" outlineLevel="0" collapsed="false"/>
    <row r="39995" customFormat="false" ht="15" hidden="false" customHeight="true" outlineLevel="0" collapsed="false"/>
    <row r="39996" customFormat="false" ht="15" hidden="false" customHeight="true" outlineLevel="0" collapsed="false"/>
    <row r="39997" customFormat="false" ht="15" hidden="false" customHeight="true" outlineLevel="0" collapsed="false"/>
    <row r="39998" customFormat="false" ht="15" hidden="false" customHeight="true" outlineLevel="0" collapsed="false"/>
    <row r="39999" customFormat="false" ht="15" hidden="false" customHeight="true" outlineLevel="0" collapsed="false"/>
    <row r="40000" customFormat="false" ht="15" hidden="false" customHeight="true" outlineLevel="0" collapsed="false"/>
    <row r="40001" customFormat="false" ht="15" hidden="false" customHeight="true" outlineLevel="0" collapsed="false"/>
    <row r="40002" customFormat="false" ht="15" hidden="false" customHeight="true" outlineLevel="0" collapsed="false"/>
    <row r="40003" customFormat="false" ht="15" hidden="false" customHeight="true" outlineLevel="0" collapsed="false"/>
    <row r="40004" customFormat="false" ht="15" hidden="false" customHeight="true" outlineLevel="0" collapsed="false"/>
    <row r="40005" customFormat="false" ht="15" hidden="false" customHeight="true" outlineLevel="0" collapsed="false"/>
    <row r="40006" customFormat="false" ht="15" hidden="false" customHeight="true" outlineLevel="0" collapsed="false"/>
    <row r="40007" customFormat="false" ht="15" hidden="false" customHeight="true" outlineLevel="0" collapsed="false"/>
    <row r="40008" customFormat="false" ht="15" hidden="false" customHeight="true" outlineLevel="0" collapsed="false"/>
    <row r="40009" customFormat="false" ht="15" hidden="false" customHeight="true" outlineLevel="0" collapsed="false"/>
    <row r="40010" customFormat="false" ht="15" hidden="false" customHeight="true" outlineLevel="0" collapsed="false"/>
    <row r="40011" customFormat="false" ht="15" hidden="false" customHeight="true" outlineLevel="0" collapsed="false"/>
    <row r="40012" customFormat="false" ht="15" hidden="false" customHeight="true" outlineLevel="0" collapsed="false"/>
    <row r="40013" customFormat="false" ht="15" hidden="false" customHeight="true" outlineLevel="0" collapsed="false"/>
    <row r="40014" customFormat="false" ht="15" hidden="false" customHeight="true" outlineLevel="0" collapsed="false"/>
    <row r="40015" customFormat="false" ht="15" hidden="false" customHeight="true" outlineLevel="0" collapsed="false"/>
    <row r="40016" customFormat="false" ht="15" hidden="false" customHeight="true" outlineLevel="0" collapsed="false"/>
    <row r="40017" customFormat="false" ht="15" hidden="false" customHeight="true" outlineLevel="0" collapsed="false"/>
    <row r="40018" customFormat="false" ht="15" hidden="false" customHeight="true" outlineLevel="0" collapsed="false"/>
    <row r="40019" customFormat="false" ht="15" hidden="false" customHeight="true" outlineLevel="0" collapsed="false"/>
    <row r="40020" customFormat="false" ht="15" hidden="false" customHeight="true" outlineLevel="0" collapsed="false"/>
    <row r="40021" customFormat="false" ht="15" hidden="false" customHeight="true" outlineLevel="0" collapsed="false"/>
    <row r="40022" customFormat="false" ht="15" hidden="false" customHeight="true" outlineLevel="0" collapsed="false"/>
    <row r="40023" customFormat="false" ht="15" hidden="false" customHeight="true" outlineLevel="0" collapsed="false"/>
    <row r="40024" customFormat="false" ht="15" hidden="false" customHeight="true" outlineLevel="0" collapsed="false"/>
    <row r="40025" customFormat="false" ht="15" hidden="false" customHeight="true" outlineLevel="0" collapsed="false"/>
    <row r="40026" customFormat="false" ht="15" hidden="false" customHeight="true" outlineLevel="0" collapsed="false"/>
    <row r="40027" customFormat="false" ht="15" hidden="false" customHeight="true" outlineLevel="0" collapsed="false"/>
    <row r="40028" customFormat="false" ht="15" hidden="false" customHeight="true" outlineLevel="0" collapsed="false"/>
    <row r="40029" customFormat="false" ht="15" hidden="false" customHeight="true" outlineLevel="0" collapsed="false"/>
    <row r="40030" customFormat="false" ht="15" hidden="false" customHeight="true" outlineLevel="0" collapsed="false"/>
    <row r="40031" customFormat="false" ht="15" hidden="false" customHeight="true" outlineLevel="0" collapsed="false"/>
    <row r="40032" customFormat="false" ht="15" hidden="false" customHeight="true" outlineLevel="0" collapsed="false"/>
    <row r="40033" customFormat="false" ht="15" hidden="false" customHeight="true" outlineLevel="0" collapsed="false"/>
    <row r="40034" customFormat="false" ht="15" hidden="false" customHeight="true" outlineLevel="0" collapsed="false"/>
    <row r="40035" customFormat="false" ht="15" hidden="false" customHeight="true" outlineLevel="0" collapsed="false"/>
    <row r="40036" customFormat="false" ht="15" hidden="false" customHeight="true" outlineLevel="0" collapsed="false"/>
    <row r="40037" customFormat="false" ht="15" hidden="false" customHeight="true" outlineLevel="0" collapsed="false"/>
    <row r="40038" customFormat="false" ht="15" hidden="false" customHeight="true" outlineLevel="0" collapsed="false"/>
    <row r="40039" customFormat="false" ht="15" hidden="false" customHeight="true" outlineLevel="0" collapsed="false"/>
    <row r="40040" customFormat="false" ht="15" hidden="false" customHeight="true" outlineLevel="0" collapsed="false"/>
    <row r="40041" customFormat="false" ht="15" hidden="false" customHeight="true" outlineLevel="0" collapsed="false"/>
    <row r="40042" customFormat="false" ht="15" hidden="false" customHeight="true" outlineLevel="0" collapsed="false"/>
    <row r="40043" customFormat="false" ht="15" hidden="false" customHeight="true" outlineLevel="0" collapsed="false"/>
    <row r="40044" customFormat="false" ht="15" hidden="false" customHeight="true" outlineLevel="0" collapsed="false"/>
    <row r="40045" customFormat="false" ht="15" hidden="false" customHeight="true" outlineLevel="0" collapsed="false"/>
    <row r="40046" customFormat="false" ht="15" hidden="false" customHeight="true" outlineLevel="0" collapsed="false"/>
    <row r="40047" customFormat="false" ht="15" hidden="false" customHeight="true" outlineLevel="0" collapsed="false"/>
    <row r="40048" customFormat="false" ht="15" hidden="false" customHeight="true" outlineLevel="0" collapsed="false"/>
    <row r="40049" customFormat="false" ht="15" hidden="false" customHeight="true" outlineLevel="0" collapsed="false"/>
    <row r="40050" customFormat="false" ht="15" hidden="false" customHeight="true" outlineLevel="0" collapsed="false"/>
    <row r="40051" customFormat="false" ht="15" hidden="false" customHeight="true" outlineLevel="0" collapsed="false"/>
    <row r="40052" customFormat="false" ht="15" hidden="false" customHeight="true" outlineLevel="0" collapsed="false"/>
    <row r="40053" customFormat="false" ht="15" hidden="false" customHeight="true" outlineLevel="0" collapsed="false"/>
    <row r="40054" customFormat="false" ht="15" hidden="false" customHeight="true" outlineLevel="0" collapsed="false"/>
    <row r="40055" customFormat="false" ht="15" hidden="false" customHeight="true" outlineLevel="0" collapsed="false"/>
    <row r="40056" customFormat="false" ht="15" hidden="false" customHeight="true" outlineLevel="0" collapsed="false"/>
    <row r="40057" customFormat="false" ht="15" hidden="false" customHeight="true" outlineLevel="0" collapsed="false"/>
    <row r="40058" customFormat="false" ht="15" hidden="false" customHeight="true" outlineLevel="0" collapsed="false"/>
    <row r="40059" customFormat="false" ht="15" hidden="false" customHeight="true" outlineLevel="0" collapsed="false"/>
    <row r="40060" customFormat="false" ht="15" hidden="false" customHeight="true" outlineLevel="0" collapsed="false"/>
    <row r="40061" customFormat="false" ht="15" hidden="false" customHeight="true" outlineLevel="0" collapsed="false"/>
    <row r="40062" customFormat="false" ht="15" hidden="false" customHeight="true" outlineLevel="0" collapsed="false"/>
    <row r="40063" customFormat="false" ht="15" hidden="false" customHeight="true" outlineLevel="0" collapsed="false"/>
    <row r="40064" customFormat="false" ht="15" hidden="false" customHeight="true" outlineLevel="0" collapsed="false"/>
    <row r="40065" customFormat="false" ht="15" hidden="false" customHeight="true" outlineLevel="0" collapsed="false"/>
    <row r="40066" customFormat="false" ht="15" hidden="false" customHeight="true" outlineLevel="0" collapsed="false"/>
    <row r="40067" customFormat="false" ht="15" hidden="false" customHeight="true" outlineLevel="0" collapsed="false"/>
    <row r="40068" customFormat="false" ht="15" hidden="false" customHeight="true" outlineLevel="0" collapsed="false"/>
    <row r="40069" customFormat="false" ht="15" hidden="false" customHeight="true" outlineLevel="0" collapsed="false"/>
    <row r="40070" customFormat="false" ht="15" hidden="false" customHeight="true" outlineLevel="0" collapsed="false"/>
    <row r="40071" customFormat="false" ht="15" hidden="false" customHeight="true" outlineLevel="0" collapsed="false"/>
    <row r="40072" customFormat="false" ht="15" hidden="false" customHeight="true" outlineLevel="0" collapsed="false"/>
    <row r="40073" customFormat="false" ht="15" hidden="false" customHeight="true" outlineLevel="0" collapsed="false"/>
    <row r="40074" customFormat="false" ht="15" hidden="false" customHeight="true" outlineLevel="0" collapsed="false"/>
    <row r="40075" customFormat="false" ht="15" hidden="false" customHeight="true" outlineLevel="0" collapsed="false"/>
    <row r="40076" customFormat="false" ht="15" hidden="false" customHeight="true" outlineLevel="0" collapsed="false"/>
    <row r="40077" customFormat="false" ht="15" hidden="false" customHeight="true" outlineLevel="0" collapsed="false"/>
    <row r="40078" customFormat="false" ht="15" hidden="false" customHeight="true" outlineLevel="0" collapsed="false"/>
    <row r="40079" customFormat="false" ht="15" hidden="false" customHeight="true" outlineLevel="0" collapsed="false"/>
    <row r="40080" customFormat="false" ht="15" hidden="false" customHeight="true" outlineLevel="0" collapsed="false"/>
    <row r="40081" customFormat="false" ht="15" hidden="false" customHeight="true" outlineLevel="0" collapsed="false"/>
    <row r="40082" customFormat="false" ht="15" hidden="false" customHeight="true" outlineLevel="0" collapsed="false"/>
    <row r="40083" customFormat="false" ht="15" hidden="false" customHeight="true" outlineLevel="0" collapsed="false"/>
    <row r="40084" customFormat="false" ht="15" hidden="false" customHeight="true" outlineLevel="0" collapsed="false"/>
    <row r="40085" customFormat="false" ht="15" hidden="false" customHeight="true" outlineLevel="0" collapsed="false"/>
    <row r="40086" customFormat="false" ht="15" hidden="false" customHeight="true" outlineLevel="0" collapsed="false"/>
    <row r="40087" customFormat="false" ht="15" hidden="false" customHeight="true" outlineLevel="0" collapsed="false"/>
    <row r="40088" customFormat="false" ht="15" hidden="false" customHeight="true" outlineLevel="0" collapsed="false"/>
    <row r="40089" customFormat="false" ht="15" hidden="false" customHeight="true" outlineLevel="0" collapsed="false"/>
    <row r="40090" customFormat="false" ht="15" hidden="false" customHeight="true" outlineLevel="0" collapsed="false"/>
    <row r="40091" customFormat="false" ht="15" hidden="false" customHeight="true" outlineLevel="0" collapsed="false"/>
    <row r="40092" customFormat="false" ht="15" hidden="false" customHeight="true" outlineLevel="0" collapsed="false"/>
    <row r="40093" customFormat="false" ht="15" hidden="false" customHeight="true" outlineLevel="0" collapsed="false"/>
    <row r="40094" customFormat="false" ht="15" hidden="false" customHeight="true" outlineLevel="0" collapsed="false"/>
    <row r="40095" customFormat="false" ht="15" hidden="false" customHeight="true" outlineLevel="0" collapsed="false"/>
    <row r="40096" customFormat="false" ht="15" hidden="false" customHeight="true" outlineLevel="0" collapsed="false"/>
    <row r="40097" customFormat="false" ht="15" hidden="false" customHeight="true" outlineLevel="0" collapsed="false"/>
    <row r="40098" customFormat="false" ht="15" hidden="false" customHeight="true" outlineLevel="0" collapsed="false"/>
    <row r="40099" customFormat="false" ht="15" hidden="false" customHeight="true" outlineLevel="0" collapsed="false"/>
    <row r="40100" customFormat="false" ht="15" hidden="false" customHeight="true" outlineLevel="0" collapsed="false"/>
    <row r="40101" customFormat="false" ht="15" hidden="false" customHeight="true" outlineLevel="0" collapsed="false"/>
    <row r="40102" customFormat="false" ht="15" hidden="false" customHeight="true" outlineLevel="0" collapsed="false"/>
    <row r="40103" customFormat="false" ht="15" hidden="false" customHeight="true" outlineLevel="0" collapsed="false"/>
    <row r="40104" customFormat="false" ht="15" hidden="false" customHeight="true" outlineLevel="0" collapsed="false"/>
    <row r="40105" customFormat="false" ht="15" hidden="false" customHeight="true" outlineLevel="0" collapsed="false"/>
    <row r="40106" customFormat="false" ht="15" hidden="false" customHeight="true" outlineLevel="0" collapsed="false"/>
    <row r="40107" customFormat="false" ht="15" hidden="false" customHeight="true" outlineLevel="0" collapsed="false"/>
    <row r="40108" customFormat="false" ht="15" hidden="false" customHeight="true" outlineLevel="0" collapsed="false"/>
    <row r="40109" customFormat="false" ht="15" hidden="false" customHeight="true" outlineLevel="0" collapsed="false"/>
    <row r="40110" customFormat="false" ht="15" hidden="false" customHeight="true" outlineLevel="0" collapsed="false"/>
    <row r="40111" customFormat="false" ht="15" hidden="false" customHeight="true" outlineLevel="0" collapsed="false"/>
    <row r="40112" customFormat="false" ht="15" hidden="false" customHeight="true" outlineLevel="0" collapsed="false"/>
    <row r="40113" customFormat="false" ht="15" hidden="false" customHeight="true" outlineLevel="0" collapsed="false"/>
    <row r="40114" customFormat="false" ht="15" hidden="false" customHeight="true" outlineLevel="0" collapsed="false"/>
    <row r="40115" customFormat="false" ht="15" hidden="false" customHeight="true" outlineLevel="0" collapsed="false"/>
    <row r="40116" customFormat="false" ht="15" hidden="false" customHeight="true" outlineLevel="0" collapsed="false"/>
    <row r="40117" customFormat="false" ht="15" hidden="false" customHeight="true" outlineLevel="0" collapsed="false"/>
    <row r="40118" customFormat="false" ht="15" hidden="false" customHeight="true" outlineLevel="0" collapsed="false"/>
    <row r="40119" customFormat="false" ht="15" hidden="false" customHeight="true" outlineLevel="0" collapsed="false"/>
    <row r="40120" customFormat="false" ht="15" hidden="false" customHeight="true" outlineLevel="0" collapsed="false"/>
    <row r="40121" customFormat="false" ht="15" hidden="false" customHeight="true" outlineLevel="0" collapsed="false"/>
    <row r="40122" customFormat="false" ht="15" hidden="false" customHeight="true" outlineLevel="0" collapsed="false"/>
    <row r="40123" customFormat="false" ht="15" hidden="false" customHeight="true" outlineLevel="0" collapsed="false"/>
    <row r="40124" customFormat="false" ht="15" hidden="false" customHeight="true" outlineLevel="0" collapsed="false"/>
    <row r="40125" customFormat="false" ht="15" hidden="false" customHeight="true" outlineLevel="0" collapsed="false"/>
    <row r="40126" customFormat="false" ht="15" hidden="false" customHeight="true" outlineLevel="0" collapsed="false"/>
    <row r="40127" customFormat="false" ht="15" hidden="false" customHeight="true" outlineLevel="0" collapsed="false"/>
    <row r="40128" customFormat="false" ht="15" hidden="false" customHeight="true" outlineLevel="0" collapsed="false"/>
    <row r="40129" customFormat="false" ht="15" hidden="false" customHeight="true" outlineLevel="0" collapsed="false"/>
    <row r="40130" customFormat="false" ht="15" hidden="false" customHeight="true" outlineLevel="0" collapsed="false"/>
    <row r="40131" customFormat="false" ht="15" hidden="false" customHeight="true" outlineLevel="0" collapsed="false"/>
    <row r="40132" customFormat="false" ht="15" hidden="false" customHeight="true" outlineLevel="0" collapsed="false"/>
    <row r="40133" customFormat="false" ht="15" hidden="false" customHeight="true" outlineLevel="0" collapsed="false"/>
    <row r="40134" customFormat="false" ht="15" hidden="false" customHeight="true" outlineLevel="0" collapsed="false"/>
    <row r="40135" customFormat="false" ht="15" hidden="false" customHeight="true" outlineLevel="0" collapsed="false"/>
    <row r="40136" customFormat="false" ht="15" hidden="false" customHeight="true" outlineLevel="0" collapsed="false"/>
    <row r="40137" customFormat="false" ht="15" hidden="false" customHeight="true" outlineLevel="0" collapsed="false"/>
    <row r="40138" customFormat="false" ht="15" hidden="false" customHeight="true" outlineLevel="0" collapsed="false"/>
    <row r="40139" customFormat="false" ht="15" hidden="false" customHeight="true" outlineLevel="0" collapsed="false"/>
    <row r="40140" customFormat="false" ht="15" hidden="false" customHeight="true" outlineLevel="0" collapsed="false"/>
    <row r="40141" customFormat="false" ht="15" hidden="false" customHeight="true" outlineLevel="0" collapsed="false"/>
    <row r="40142" customFormat="false" ht="15" hidden="false" customHeight="true" outlineLevel="0" collapsed="false"/>
    <row r="40143" customFormat="false" ht="15" hidden="false" customHeight="true" outlineLevel="0" collapsed="false"/>
    <row r="40144" customFormat="false" ht="15" hidden="false" customHeight="true" outlineLevel="0" collapsed="false"/>
    <row r="40145" customFormat="false" ht="15" hidden="false" customHeight="true" outlineLevel="0" collapsed="false"/>
    <row r="40146" customFormat="false" ht="15" hidden="false" customHeight="true" outlineLevel="0" collapsed="false"/>
    <row r="40147" customFormat="false" ht="15" hidden="false" customHeight="true" outlineLevel="0" collapsed="false"/>
    <row r="40148" customFormat="false" ht="15" hidden="false" customHeight="true" outlineLevel="0" collapsed="false"/>
    <row r="40149" customFormat="false" ht="15" hidden="false" customHeight="true" outlineLevel="0" collapsed="false"/>
    <row r="40150" customFormat="false" ht="15" hidden="false" customHeight="true" outlineLevel="0" collapsed="false"/>
    <row r="40151" customFormat="false" ht="15" hidden="false" customHeight="true" outlineLevel="0" collapsed="false"/>
    <row r="40152" customFormat="false" ht="15" hidden="false" customHeight="true" outlineLevel="0" collapsed="false"/>
    <row r="40153" customFormat="false" ht="15" hidden="false" customHeight="true" outlineLevel="0" collapsed="false"/>
    <row r="40154" customFormat="false" ht="15" hidden="false" customHeight="true" outlineLevel="0" collapsed="false"/>
    <row r="40155" customFormat="false" ht="15" hidden="false" customHeight="true" outlineLevel="0" collapsed="false"/>
    <row r="40156" customFormat="false" ht="15" hidden="false" customHeight="true" outlineLevel="0" collapsed="false"/>
    <row r="40157" customFormat="false" ht="15" hidden="false" customHeight="true" outlineLevel="0" collapsed="false"/>
    <row r="40158" customFormat="false" ht="15" hidden="false" customHeight="true" outlineLevel="0" collapsed="false"/>
    <row r="40159" customFormat="false" ht="15" hidden="false" customHeight="true" outlineLevel="0" collapsed="false"/>
    <row r="40160" customFormat="false" ht="15" hidden="false" customHeight="true" outlineLevel="0" collapsed="false"/>
    <row r="40161" customFormat="false" ht="15" hidden="false" customHeight="true" outlineLevel="0" collapsed="false"/>
    <row r="40162" customFormat="false" ht="15" hidden="false" customHeight="true" outlineLevel="0" collapsed="false"/>
    <row r="40163" customFormat="false" ht="15" hidden="false" customHeight="true" outlineLevel="0" collapsed="false"/>
    <row r="40164" customFormat="false" ht="15" hidden="false" customHeight="true" outlineLevel="0" collapsed="false"/>
    <row r="40165" customFormat="false" ht="15" hidden="false" customHeight="true" outlineLevel="0" collapsed="false"/>
    <row r="40166" customFormat="false" ht="15" hidden="false" customHeight="true" outlineLevel="0" collapsed="false"/>
    <row r="40167" customFormat="false" ht="15" hidden="false" customHeight="true" outlineLevel="0" collapsed="false"/>
    <row r="40168" customFormat="false" ht="15" hidden="false" customHeight="true" outlineLevel="0" collapsed="false"/>
    <row r="40169" customFormat="false" ht="15" hidden="false" customHeight="true" outlineLevel="0" collapsed="false"/>
    <row r="40170" customFormat="false" ht="15" hidden="false" customHeight="true" outlineLevel="0" collapsed="false"/>
    <row r="40171" customFormat="false" ht="15" hidden="false" customHeight="true" outlineLevel="0" collapsed="false"/>
    <row r="40172" customFormat="false" ht="15" hidden="false" customHeight="true" outlineLevel="0" collapsed="false"/>
    <row r="40173" customFormat="false" ht="15" hidden="false" customHeight="true" outlineLevel="0" collapsed="false"/>
    <row r="40174" customFormat="false" ht="15" hidden="false" customHeight="true" outlineLevel="0" collapsed="false"/>
    <row r="40175" customFormat="false" ht="15" hidden="false" customHeight="true" outlineLevel="0" collapsed="false"/>
    <row r="40176" customFormat="false" ht="15" hidden="false" customHeight="true" outlineLevel="0" collapsed="false"/>
    <row r="40177" customFormat="false" ht="15" hidden="false" customHeight="true" outlineLevel="0" collapsed="false"/>
    <row r="40178" customFormat="false" ht="15" hidden="false" customHeight="true" outlineLevel="0" collapsed="false"/>
    <row r="40179" customFormat="false" ht="15" hidden="false" customHeight="true" outlineLevel="0" collapsed="false"/>
    <row r="40180" customFormat="false" ht="15" hidden="false" customHeight="true" outlineLevel="0" collapsed="false"/>
    <row r="40181" customFormat="false" ht="15" hidden="false" customHeight="true" outlineLevel="0" collapsed="false"/>
    <row r="40182" customFormat="false" ht="15" hidden="false" customHeight="true" outlineLevel="0" collapsed="false"/>
    <row r="40183" customFormat="false" ht="15" hidden="false" customHeight="true" outlineLevel="0" collapsed="false"/>
    <row r="40184" customFormat="false" ht="15" hidden="false" customHeight="true" outlineLevel="0" collapsed="false"/>
    <row r="40185" customFormat="false" ht="15" hidden="false" customHeight="true" outlineLevel="0" collapsed="false"/>
    <row r="40186" customFormat="false" ht="15" hidden="false" customHeight="true" outlineLevel="0" collapsed="false"/>
    <row r="40187" customFormat="false" ht="15" hidden="false" customHeight="true" outlineLevel="0" collapsed="false"/>
    <row r="40188" customFormat="false" ht="15" hidden="false" customHeight="true" outlineLevel="0" collapsed="false"/>
    <row r="40189" customFormat="false" ht="15" hidden="false" customHeight="true" outlineLevel="0" collapsed="false"/>
    <row r="40190" customFormat="false" ht="15" hidden="false" customHeight="true" outlineLevel="0" collapsed="false"/>
    <row r="40191" customFormat="false" ht="15" hidden="false" customHeight="true" outlineLevel="0" collapsed="false"/>
    <row r="40192" customFormat="false" ht="15" hidden="false" customHeight="true" outlineLevel="0" collapsed="false"/>
    <row r="40193" customFormat="false" ht="15" hidden="false" customHeight="true" outlineLevel="0" collapsed="false"/>
    <row r="40194" customFormat="false" ht="15" hidden="false" customHeight="true" outlineLevel="0" collapsed="false"/>
    <row r="40195" customFormat="false" ht="15" hidden="false" customHeight="true" outlineLevel="0" collapsed="false"/>
    <row r="40196" customFormat="false" ht="15" hidden="false" customHeight="true" outlineLevel="0" collapsed="false"/>
    <row r="40197" customFormat="false" ht="15" hidden="false" customHeight="true" outlineLevel="0" collapsed="false"/>
    <row r="40198" customFormat="false" ht="15" hidden="false" customHeight="true" outlineLevel="0" collapsed="false"/>
    <row r="40199" customFormat="false" ht="15" hidden="false" customHeight="true" outlineLevel="0" collapsed="false"/>
    <row r="40200" customFormat="false" ht="15" hidden="false" customHeight="true" outlineLevel="0" collapsed="false"/>
    <row r="40201" customFormat="false" ht="15" hidden="false" customHeight="true" outlineLevel="0" collapsed="false"/>
    <row r="40202" customFormat="false" ht="15" hidden="false" customHeight="true" outlineLevel="0" collapsed="false"/>
    <row r="40203" customFormat="false" ht="15" hidden="false" customHeight="true" outlineLevel="0" collapsed="false"/>
    <row r="40204" customFormat="false" ht="15" hidden="false" customHeight="true" outlineLevel="0" collapsed="false"/>
    <row r="40205" customFormat="false" ht="15" hidden="false" customHeight="true" outlineLevel="0" collapsed="false"/>
    <row r="40206" customFormat="false" ht="15" hidden="false" customHeight="true" outlineLevel="0" collapsed="false"/>
    <row r="40207" customFormat="false" ht="15" hidden="false" customHeight="true" outlineLevel="0" collapsed="false"/>
    <row r="40208" customFormat="false" ht="15" hidden="false" customHeight="true" outlineLevel="0" collapsed="false"/>
    <row r="40209" customFormat="false" ht="15" hidden="false" customHeight="true" outlineLevel="0" collapsed="false"/>
    <row r="40210" customFormat="false" ht="15" hidden="false" customHeight="true" outlineLevel="0" collapsed="false"/>
    <row r="40211" customFormat="false" ht="15" hidden="false" customHeight="true" outlineLevel="0" collapsed="false"/>
    <row r="40212" customFormat="false" ht="15" hidden="false" customHeight="true" outlineLevel="0" collapsed="false"/>
    <row r="40213" customFormat="false" ht="15" hidden="false" customHeight="true" outlineLevel="0" collapsed="false"/>
    <row r="40214" customFormat="false" ht="15" hidden="false" customHeight="true" outlineLevel="0" collapsed="false"/>
    <row r="40215" customFormat="false" ht="15" hidden="false" customHeight="true" outlineLevel="0" collapsed="false"/>
    <row r="40216" customFormat="false" ht="15" hidden="false" customHeight="true" outlineLevel="0" collapsed="false"/>
    <row r="40217" customFormat="false" ht="15" hidden="false" customHeight="true" outlineLevel="0" collapsed="false"/>
    <row r="40218" customFormat="false" ht="15" hidden="false" customHeight="true" outlineLevel="0" collapsed="false"/>
    <row r="40219" customFormat="false" ht="15" hidden="false" customHeight="true" outlineLevel="0" collapsed="false"/>
    <row r="40220" customFormat="false" ht="15" hidden="false" customHeight="true" outlineLevel="0" collapsed="false"/>
    <row r="40221" customFormat="false" ht="15" hidden="false" customHeight="true" outlineLevel="0" collapsed="false"/>
    <row r="40222" customFormat="false" ht="15" hidden="false" customHeight="true" outlineLevel="0" collapsed="false"/>
    <row r="40223" customFormat="false" ht="15" hidden="false" customHeight="true" outlineLevel="0" collapsed="false"/>
    <row r="40224" customFormat="false" ht="15" hidden="false" customHeight="true" outlineLevel="0" collapsed="false"/>
    <row r="40225" customFormat="false" ht="15" hidden="false" customHeight="true" outlineLevel="0" collapsed="false"/>
    <row r="40226" customFormat="false" ht="15" hidden="false" customHeight="true" outlineLevel="0" collapsed="false"/>
    <row r="40227" customFormat="false" ht="15" hidden="false" customHeight="true" outlineLevel="0" collapsed="false"/>
    <row r="40228" customFormat="false" ht="15" hidden="false" customHeight="true" outlineLevel="0" collapsed="false"/>
    <row r="40229" customFormat="false" ht="15" hidden="false" customHeight="true" outlineLevel="0" collapsed="false"/>
    <row r="40230" customFormat="false" ht="15" hidden="false" customHeight="true" outlineLevel="0" collapsed="false"/>
    <row r="40231" customFormat="false" ht="15" hidden="false" customHeight="true" outlineLevel="0" collapsed="false"/>
    <row r="40232" customFormat="false" ht="15" hidden="false" customHeight="true" outlineLevel="0" collapsed="false"/>
    <row r="40233" customFormat="false" ht="15" hidden="false" customHeight="true" outlineLevel="0" collapsed="false"/>
    <row r="40234" customFormat="false" ht="15" hidden="false" customHeight="true" outlineLevel="0" collapsed="false"/>
    <row r="40235" customFormat="false" ht="15" hidden="false" customHeight="true" outlineLevel="0" collapsed="false"/>
    <row r="40236" customFormat="false" ht="15" hidden="false" customHeight="true" outlineLevel="0" collapsed="false"/>
    <row r="40237" customFormat="false" ht="15" hidden="false" customHeight="true" outlineLevel="0" collapsed="false"/>
    <row r="40238" customFormat="false" ht="15" hidden="false" customHeight="true" outlineLevel="0" collapsed="false"/>
    <row r="40239" customFormat="false" ht="15" hidden="false" customHeight="true" outlineLevel="0" collapsed="false"/>
    <row r="40240" customFormat="false" ht="15" hidden="false" customHeight="true" outlineLevel="0" collapsed="false"/>
    <row r="40241" customFormat="false" ht="15" hidden="false" customHeight="true" outlineLevel="0" collapsed="false"/>
    <row r="40242" customFormat="false" ht="15" hidden="false" customHeight="true" outlineLevel="0" collapsed="false"/>
    <row r="40243" customFormat="false" ht="15" hidden="false" customHeight="true" outlineLevel="0" collapsed="false"/>
    <row r="40244" customFormat="false" ht="15" hidden="false" customHeight="true" outlineLevel="0" collapsed="false"/>
    <row r="40245" customFormat="false" ht="15" hidden="false" customHeight="true" outlineLevel="0" collapsed="false"/>
    <row r="40246" customFormat="false" ht="15" hidden="false" customHeight="true" outlineLevel="0" collapsed="false"/>
    <row r="40247" customFormat="false" ht="15" hidden="false" customHeight="true" outlineLevel="0" collapsed="false"/>
    <row r="40248" customFormat="false" ht="15" hidden="false" customHeight="true" outlineLevel="0" collapsed="false"/>
    <row r="40249" customFormat="false" ht="15" hidden="false" customHeight="true" outlineLevel="0" collapsed="false"/>
    <row r="40250" customFormat="false" ht="15" hidden="false" customHeight="true" outlineLevel="0" collapsed="false"/>
    <row r="40251" customFormat="false" ht="15" hidden="false" customHeight="true" outlineLevel="0" collapsed="false"/>
    <row r="40252" customFormat="false" ht="15" hidden="false" customHeight="true" outlineLevel="0" collapsed="false"/>
    <row r="40253" customFormat="false" ht="15" hidden="false" customHeight="true" outlineLevel="0" collapsed="false"/>
    <row r="40254" customFormat="false" ht="15" hidden="false" customHeight="true" outlineLevel="0" collapsed="false"/>
    <row r="40255" customFormat="false" ht="15" hidden="false" customHeight="true" outlineLevel="0" collapsed="false"/>
    <row r="40256" customFormat="false" ht="15" hidden="false" customHeight="true" outlineLevel="0" collapsed="false"/>
    <row r="40257" customFormat="false" ht="15" hidden="false" customHeight="true" outlineLevel="0" collapsed="false"/>
    <row r="40258" customFormat="false" ht="15" hidden="false" customHeight="true" outlineLevel="0" collapsed="false"/>
    <row r="40259" customFormat="false" ht="15" hidden="false" customHeight="true" outlineLevel="0" collapsed="false"/>
    <row r="40260" customFormat="false" ht="15" hidden="false" customHeight="true" outlineLevel="0" collapsed="false"/>
    <row r="40261" customFormat="false" ht="15" hidden="false" customHeight="true" outlineLevel="0" collapsed="false"/>
    <row r="40262" customFormat="false" ht="15" hidden="false" customHeight="true" outlineLevel="0" collapsed="false"/>
    <row r="40263" customFormat="false" ht="15" hidden="false" customHeight="true" outlineLevel="0" collapsed="false"/>
    <row r="40264" customFormat="false" ht="15" hidden="false" customHeight="true" outlineLevel="0" collapsed="false"/>
    <row r="40265" customFormat="false" ht="15" hidden="false" customHeight="true" outlineLevel="0" collapsed="false"/>
    <row r="40266" customFormat="false" ht="15" hidden="false" customHeight="true" outlineLevel="0" collapsed="false"/>
    <row r="40267" customFormat="false" ht="15" hidden="false" customHeight="true" outlineLevel="0" collapsed="false"/>
    <row r="40268" customFormat="false" ht="15" hidden="false" customHeight="true" outlineLevel="0" collapsed="false"/>
    <row r="40269" customFormat="false" ht="15" hidden="false" customHeight="true" outlineLevel="0" collapsed="false"/>
    <row r="40270" customFormat="false" ht="15" hidden="false" customHeight="true" outlineLevel="0" collapsed="false"/>
    <row r="40271" customFormat="false" ht="15" hidden="false" customHeight="true" outlineLevel="0" collapsed="false"/>
    <row r="40272" customFormat="false" ht="15" hidden="false" customHeight="true" outlineLevel="0" collapsed="false"/>
    <row r="40273" customFormat="false" ht="15" hidden="false" customHeight="true" outlineLevel="0" collapsed="false"/>
    <row r="40274" customFormat="false" ht="15" hidden="false" customHeight="true" outlineLevel="0" collapsed="false"/>
    <row r="40275" customFormat="false" ht="15" hidden="false" customHeight="true" outlineLevel="0" collapsed="false"/>
    <row r="40276" customFormat="false" ht="15" hidden="false" customHeight="true" outlineLevel="0" collapsed="false"/>
    <row r="40277" customFormat="false" ht="15" hidden="false" customHeight="true" outlineLevel="0" collapsed="false"/>
    <row r="40278" customFormat="false" ht="15" hidden="false" customHeight="true" outlineLevel="0" collapsed="false"/>
    <row r="40279" customFormat="false" ht="15" hidden="false" customHeight="true" outlineLevel="0" collapsed="false"/>
    <row r="40280" customFormat="false" ht="15" hidden="false" customHeight="true" outlineLevel="0" collapsed="false"/>
    <row r="40281" customFormat="false" ht="15" hidden="false" customHeight="true" outlineLevel="0" collapsed="false"/>
    <row r="40282" customFormat="false" ht="15" hidden="false" customHeight="true" outlineLevel="0" collapsed="false"/>
    <row r="40283" customFormat="false" ht="15" hidden="false" customHeight="true" outlineLevel="0" collapsed="false"/>
    <row r="40284" customFormat="false" ht="15" hidden="false" customHeight="true" outlineLevel="0" collapsed="false"/>
    <row r="40285" customFormat="false" ht="15" hidden="false" customHeight="true" outlineLevel="0" collapsed="false"/>
    <row r="40286" customFormat="false" ht="15" hidden="false" customHeight="true" outlineLevel="0" collapsed="false"/>
    <row r="40287" customFormat="false" ht="15" hidden="false" customHeight="true" outlineLevel="0" collapsed="false"/>
    <row r="40288" customFormat="false" ht="15" hidden="false" customHeight="true" outlineLevel="0" collapsed="false"/>
    <row r="40289" customFormat="false" ht="15" hidden="false" customHeight="true" outlineLevel="0" collapsed="false"/>
    <row r="40290" customFormat="false" ht="15" hidden="false" customHeight="true" outlineLevel="0" collapsed="false"/>
    <row r="40291" customFormat="false" ht="15" hidden="false" customHeight="true" outlineLevel="0" collapsed="false"/>
    <row r="40292" customFormat="false" ht="15" hidden="false" customHeight="true" outlineLevel="0" collapsed="false"/>
    <row r="40293" customFormat="false" ht="15" hidden="false" customHeight="true" outlineLevel="0" collapsed="false"/>
    <row r="40294" customFormat="false" ht="15" hidden="false" customHeight="true" outlineLevel="0" collapsed="false"/>
    <row r="40295" customFormat="false" ht="15" hidden="false" customHeight="true" outlineLevel="0" collapsed="false"/>
    <row r="40296" customFormat="false" ht="15" hidden="false" customHeight="true" outlineLevel="0" collapsed="false"/>
    <row r="40297" customFormat="false" ht="15" hidden="false" customHeight="true" outlineLevel="0" collapsed="false"/>
    <row r="40298" customFormat="false" ht="15" hidden="false" customHeight="true" outlineLevel="0" collapsed="false"/>
    <row r="40299" customFormat="false" ht="15" hidden="false" customHeight="true" outlineLevel="0" collapsed="false"/>
    <row r="40300" customFormat="false" ht="15" hidden="false" customHeight="true" outlineLevel="0" collapsed="false"/>
    <row r="40301" customFormat="false" ht="15" hidden="false" customHeight="true" outlineLevel="0" collapsed="false"/>
    <row r="40302" customFormat="false" ht="15" hidden="false" customHeight="true" outlineLevel="0" collapsed="false"/>
    <row r="40303" customFormat="false" ht="15" hidden="false" customHeight="true" outlineLevel="0" collapsed="false"/>
    <row r="40304" customFormat="false" ht="15" hidden="false" customHeight="true" outlineLevel="0" collapsed="false"/>
    <row r="40305" customFormat="false" ht="15" hidden="false" customHeight="true" outlineLevel="0" collapsed="false"/>
    <row r="40306" customFormat="false" ht="15" hidden="false" customHeight="true" outlineLevel="0" collapsed="false"/>
    <row r="40307" customFormat="false" ht="15" hidden="false" customHeight="true" outlineLevel="0" collapsed="false"/>
    <row r="40308" customFormat="false" ht="15" hidden="false" customHeight="true" outlineLevel="0" collapsed="false"/>
    <row r="40309" customFormat="false" ht="15" hidden="false" customHeight="true" outlineLevel="0" collapsed="false"/>
    <row r="40310" customFormat="false" ht="15" hidden="false" customHeight="true" outlineLevel="0" collapsed="false"/>
    <row r="40311" customFormat="false" ht="15" hidden="false" customHeight="true" outlineLevel="0" collapsed="false"/>
    <row r="40312" customFormat="false" ht="15" hidden="false" customHeight="true" outlineLevel="0" collapsed="false"/>
    <row r="40313" customFormat="false" ht="15" hidden="false" customHeight="true" outlineLevel="0" collapsed="false"/>
    <row r="40314" customFormat="false" ht="15" hidden="false" customHeight="true" outlineLevel="0" collapsed="false"/>
    <row r="40315" customFormat="false" ht="15" hidden="false" customHeight="true" outlineLevel="0" collapsed="false"/>
    <row r="40316" customFormat="false" ht="15" hidden="false" customHeight="true" outlineLevel="0" collapsed="false"/>
    <row r="40317" customFormat="false" ht="15" hidden="false" customHeight="true" outlineLevel="0" collapsed="false"/>
    <row r="40318" customFormat="false" ht="15" hidden="false" customHeight="true" outlineLevel="0" collapsed="false"/>
    <row r="40319" customFormat="false" ht="15" hidden="false" customHeight="true" outlineLevel="0" collapsed="false"/>
    <row r="40320" customFormat="false" ht="15" hidden="false" customHeight="true" outlineLevel="0" collapsed="false"/>
    <row r="40321" customFormat="false" ht="15" hidden="false" customHeight="true" outlineLevel="0" collapsed="false"/>
    <row r="40322" customFormat="false" ht="15" hidden="false" customHeight="true" outlineLevel="0" collapsed="false"/>
    <row r="40323" customFormat="false" ht="15" hidden="false" customHeight="true" outlineLevel="0" collapsed="false"/>
    <row r="40324" customFormat="false" ht="15" hidden="false" customHeight="true" outlineLevel="0" collapsed="false"/>
    <row r="40325" customFormat="false" ht="15" hidden="false" customHeight="true" outlineLevel="0" collapsed="false"/>
    <row r="40326" customFormat="false" ht="15" hidden="false" customHeight="true" outlineLevel="0" collapsed="false"/>
    <row r="40327" customFormat="false" ht="15" hidden="false" customHeight="true" outlineLevel="0" collapsed="false"/>
    <row r="40328" customFormat="false" ht="15" hidden="false" customHeight="true" outlineLevel="0" collapsed="false"/>
    <row r="40329" customFormat="false" ht="15" hidden="false" customHeight="true" outlineLevel="0" collapsed="false"/>
    <row r="40330" customFormat="false" ht="15" hidden="false" customHeight="true" outlineLevel="0" collapsed="false"/>
    <row r="40331" customFormat="false" ht="15" hidden="false" customHeight="true" outlineLevel="0" collapsed="false"/>
    <row r="40332" customFormat="false" ht="15" hidden="false" customHeight="true" outlineLevel="0" collapsed="false"/>
    <row r="40333" customFormat="false" ht="15" hidden="false" customHeight="true" outlineLevel="0" collapsed="false"/>
    <row r="40334" customFormat="false" ht="15" hidden="false" customHeight="true" outlineLevel="0" collapsed="false"/>
    <row r="40335" customFormat="false" ht="15" hidden="false" customHeight="true" outlineLevel="0" collapsed="false"/>
    <row r="40336" customFormat="false" ht="15" hidden="false" customHeight="true" outlineLevel="0" collapsed="false"/>
    <row r="40337" customFormat="false" ht="15" hidden="false" customHeight="true" outlineLevel="0" collapsed="false"/>
    <row r="40338" customFormat="false" ht="15" hidden="false" customHeight="true" outlineLevel="0" collapsed="false"/>
    <row r="40339" customFormat="false" ht="15" hidden="false" customHeight="true" outlineLevel="0" collapsed="false"/>
    <row r="40340" customFormat="false" ht="15" hidden="false" customHeight="true" outlineLevel="0" collapsed="false"/>
    <row r="40341" customFormat="false" ht="15" hidden="false" customHeight="true" outlineLevel="0" collapsed="false"/>
    <row r="40342" customFormat="false" ht="15" hidden="false" customHeight="true" outlineLevel="0" collapsed="false"/>
    <row r="40343" customFormat="false" ht="15" hidden="false" customHeight="true" outlineLevel="0" collapsed="false"/>
    <row r="40344" customFormat="false" ht="15" hidden="false" customHeight="true" outlineLevel="0" collapsed="false"/>
    <row r="40345" customFormat="false" ht="15" hidden="false" customHeight="true" outlineLevel="0" collapsed="false"/>
    <row r="40346" customFormat="false" ht="15" hidden="false" customHeight="true" outlineLevel="0" collapsed="false"/>
    <row r="40347" customFormat="false" ht="15" hidden="false" customHeight="true" outlineLevel="0" collapsed="false"/>
    <row r="40348" customFormat="false" ht="15" hidden="false" customHeight="true" outlineLevel="0" collapsed="false"/>
    <row r="40349" customFormat="false" ht="15" hidden="false" customHeight="true" outlineLevel="0" collapsed="false"/>
    <row r="40350" customFormat="false" ht="15" hidden="false" customHeight="true" outlineLevel="0" collapsed="false"/>
    <row r="40351" customFormat="false" ht="15" hidden="false" customHeight="true" outlineLevel="0" collapsed="false"/>
    <row r="40352" customFormat="false" ht="15" hidden="false" customHeight="true" outlineLevel="0" collapsed="false"/>
    <row r="40353" customFormat="false" ht="15" hidden="false" customHeight="true" outlineLevel="0" collapsed="false"/>
    <row r="40354" customFormat="false" ht="15" hidden="false" customHeight="true" outlineLevel="0" collapsed="false"/>
    <row r="40355" customFormat="false" ht="15" hidden="false" customHeight="true" outlineLevel="0" collapsed="false"/>
    <row r="40356" customFormat="false" ht="15" hidden="false" customHeight="true" outlineLevel="0" collapsed="false"/>
    <row r="40357" customFormat="false" ht="15" hidden="false" customHeight="true" outlineLevel="0" collapsed="false"/>
    <row r="40358" customFormat="false" ht="15" hidden="false" customHeight="true" outlineLevel="0" collapsed="false"/>
    <row r="40359" customFormat="false" ht="15" hidden="false" customHeight="true" outlineLevel="0" collapsed="false"/>
    <row r="40360" customFormat="false" ht="15" hidden="false" customHeight="true" outlineLevel="0" collapsed="false"/>
    <row r="40361" customFormat="false" ht="15" hidden="false" customHeight="true" outlineLevel="0" collapsed="false"/>
    <row r="40362" customFormat="false" ht="15" hidden="false" customHeight="true" outlineLevel="0" collapsed="false"/>
    <row r="40363" customFormat="false" ht="15" hidden="false" customHeight="true" outlineLevel="0" collapsed="false"/>
    <row r="40364" customFormat="false" ht="15" hidden="false" customHeight="true" outlineLevel="0" collapsed="false"/>
    <row r="40365" customFormat="false" ht="15" hidden="false" customHeight="true" outlineLevel="0" collapsed="false"/>
    <row r="40366" customFormat="false" ht="15" hidden="false" customHeight="true" outlineLevel="0" collapsed="false"/>
    <row r="40367" customFormat="false" ht="15" hidden="false" customHeight="true" outlineLevel="0" collapsed="false"/>
    <row r="40368" customFormat="false" ht="15" hidden="false" customHeight="true" outlineLevel="0" collapsed="false"/>
    <row r="40369" customFormat="false" ht="15" hidden="false" customHeight="true" outlineLevel="0" collapsed="false"/>
    <row r="40370" customFormat="false" ht="15" hidden="false" customHeight="true" outlineLevel="0" collapsed="false"/>
    <row r="40371" customFormat="false" ht="15" hidden="false" customHeight="true" outlineLevel="0" collapsed="false"/>
    <row r="40372" customFormat="false" ht="15" hidden="false" customHeight="true" outlineLevel="0" collapsed="false"/>
    <row r="40373" customFormat="false" ht="15" hidden="false" customHeight="true" outlineLevel="0" collapsed="false"/>
    <row r="40374" customFormat="false" ht="15" hidden="false" customHeight="true" outlineLevel="0" collapsed="false"/>
    <row r="40375" customFormat="false" ht="15" hidden="false" customHeight="true" outlineLevel="0" collapsed="false"/>
    <row r="40376" customFormat="false" ht="15" hidden="false" customHeight="true" outlineLevel="0" collapsed="false"/>
    <row r="40377" customFormat="false" ht="15" hidden="false" customHeight="true" outlineLevel="0" collapsed="false"/>
    <row r="40378" customFormat="false" ht="15" hidden="false" customHeight="true" outlineLevel="0" collapsed="false"/>
    <row r="40379" customFormat="false" ht="15" hidden="false" customHeight="true" outlineLevel="0" collapsed="false"/>
    <row r="40380" customFormat="false" ht="15" hidden="false" customHeight="true" outlineLevel="0" collapsed="false"/>
    <row r="40381" customFormat="false" ht="15" hidden="false" customHeight="true" outlineLevel="0" collapsed="false"/>
    <row r="40382" customFormat="false" ht="15" hidden="false" customHeight="true" outlineLevel="0" collapsed="false"/>
    <row r="40383" customFormat="false" ht="15" hidden="false" customHeight="true" outlineLevel="0" collapsed="false"/>
    <row r="40384" customFormat="false" ht="15" hidden="false" customHeight="true" outlineLevel="0" collapsed="false"/>
    <row r="40385" customFormat="false" ht="15" hidden="false" customHeight="true" outlineLevel="0" collapsed="false"/>
    <row r="40386" customFormat="false" ht="15" hidden="false" customHeight="true" outlineLevel="0" collapsed="false"/>
    <row r="40387" customFormat="false" ht="15" hidden="false" customHeight="true" outlineLevel="0" collapsed="false"/>
    <row r="40388" customFormat="false" ht="15" hidden="false" customHeight="true" outlineLevel="0" collapsed="false"/>
    <row r="40389" customFormat="false" ht="15" hidden="false" customHeight="true" outlineLevel="0" collapsed="false"/>
    <row r="40390" customFormat="false" ht="15" hidden="false" customHeight="true" outlineLevel="0" collapsed="false"/>
    <row r="40391" customFormat="false" ht="15" hidden="false" customHeight="true" outlineLevel="0" collapsed="false"/>
    <row r="40392" customFormat="false" ht="15" hidden="false" customHeight="true" outlineLevel="0" collapsed="false"/>
    <row r="40393" customFormat="false" ht="15" hidden="false" customHeight="true" outlineLevel="0" collapsed="false"/>
    <row r="40394" customFormat="false" ht="15" hidden="false" customHeight="true" outlineLevel="0" collapsed="false"/>
    <row r="40395" customFormat="false" ht="15" hidden="false" customHeight="true" outlineLevel="0" collapsed="false"/>
    <row r="40396" customFormat="false" ht="15" hidden="false" customHeight="true" outlineLevel="0" collapsed="false"/>
    <row r="40397" customFormat="false" ht="15" hidden="false" customHeight="true" outlineLevel="0" collapsed="false"/>
    <row r="40398" customFormat="false" ht="15" hidden="false" customHeight="true" outlineLevel="0" collapsed="false"/>
    <row r="40399" customFormat="false" ht="15" hidden="false" customHeight="true" outlineLevel="0" collapsed="false"/>
    <row r="40400" customFormat="false" ht="15" hidden="false" customHeight="true" outlineLevel="0" collapsed="false"/>
    <row r="40401" customFormat="false" ht="15" hidden="false" customHeight="true" outlineLevel="0" collapsed="false"/>
    <row r="40402" customFormat="false" ht="15" hidden="false" customHeight="true" outlineLevel="0" collapsed="false"/>
    <row r="40403" customFormat="false" ht="15" hidden="false" customHeight="true" outlineLevel="0" collapsed="false"/>
    <row r="40404" customFormat="false" ht="15" hidden="false" customHeight="true" outlineLevel="0" collapsed="false"/>
    <row r="40405" customFormat="false" ht="15" hidden="false" customHeight="true" outlineLevel="0" collapsed="false"/>
    <row r="40406" customFormat="false" ht="15" hidden="false" customHeight="true" outlineLevel="0" collapsed="false"/>
    <row r="40407" customFormat="false" ht="15" hidden="false" customHeight="true" outlineLevel="0" collapsed="false"/>
    <row r="40408" customFormat="false" ht="15" hidden="false" customHeight="true" outlineLevel="0" collapsed="false"/>
    <row r="40409" customFormat="false" ht="15" hidden="false" customHeight="true" outlineLevel="0" collapsed="false"/>
    <row r="40410" customFormat="false" ht="15" hidden="false" customHeight="true" outlineLevel="0" collapsed="false"/>
    <row r="40411" customFormat="false" ht="15" hidden="false" customHeight="true" outlineLevel="0" collapsed="false"/>
    <row r="40412" customFormat="false" ht="15" hidden="false" customHeight="true" outlineLevel="0" collapsed="false"/>
    <row r="40413" customFormat="false" ht="15" hidden="false" customHeight="true" outlineLevel="0" collapsed="false"/>
    <row r="40414" customFormat="false" ht="15" hidden="false" customHeight="true" outlineLevel="0" collapsed="false"/>
    <row r="40415" customFormat="false" ht="15" hidden="false" customHeight="true" outlineLevel="0" collapsed="false"/>
    <row r="40416" customFormat="false" ht="15" hidden="false" customHeight="true" outlineLevel="0" collapsed="false"/>
    <row r="40417" customFormat="false" ht="15" hidden="false" customHeight="true" outlineLevel="0" collapsed="false"/>
    <row r="40418" customFormat="false" ht="15" hidden="false" customHeight="true" outlineLevel="0" collapsed="false"/>
    <row r="40419" customFormat="false" ht="15" hidden="false" customHeight="true" outlineLevel="0" collapsed="false"/>
    <row r="40420" customFormat="false" ht="15" hidden="false" customHeight="true" outlineLevel="0" collapsed="false"/>
    <row r="40421" customFormat="false" ht="15" hidden="false" customHeight="true" outlineLevel="0" collapsed="false"/>
    <row r="40422" customFormat="false" ht="15" hidden="false" customHeight="true" outlineLevel="0" collapsed="false"/>
    <row r="40423" customFormat="false" ht="15" hidden="false" customHeight="true" outlineLevel="0" collapsed="false"/>
    <row r="40424" customFormat="false" ht="15" hidden="false" customHeight="true" outlineLevel="0" collapsed="false"/>
    <row r="40425" customFormat="false" ht="15" hidden="false" customHeight="true" outlineLevel="0" collapsed="false"/>
    <row r="40426" customFormat="false" ht="15" hidden="false" customHeight="true" outlineLevel="0" collapsed="false"/>
    <row r="40427" customFormat="false" ht="15" hidden="false" customHeight="true" outlineLevel="0" collapsed="false"/>
    <row r="40428" customFormat="false" ht="15" hidden="false" customHeight="true" outlineLevel="0" collapsed="false"/>
    <row r="40429" customFormat="false" ht="15" hidden="false" customHeight="true" outlineLevel="0" collapsed="false"/>
    <row r="40430" customFormat="false" ht="15" hidden="false" customHeight="true" outlineLevel="0" collapsed="false"/>
    <row r="40431" customFormat="false" ht="15" hidden="false" customHeight="true" outlineLevel="0" collapsed="false"/>
    <row r="40432" customFormat="false" ht="15" hidden="false" customHeight="true" outlineLevel="0" collapsed="false"/>
    <row r="40433" customFormat="false" ht="15" hidden="false" customHeight="true" outlineLevel="0" collapsed="false"/>
    <row r="40434" customFormat="false" ht="15" hidden="false" customHeight="true" outlineLevel="0" collapsed="false"/>
    <row r="40435" customFormat="false" ht="15" hidden="false" customHeight="true" outlineLevel="0" collapsed="false"/>
    <row r="40436" customFormat="false" ht="15" hidden="false" customHeight="true" outlineLevel="0" collapsed="false"/>
    <row r="40437" customFormat="false" ht="15" hidden="false" customHeight="true" outlineLevel="0" collapsed="false"/>
    <row r="40438" customFormat="false" ht="15" hidden="false" customHeight="true" outlineLevel="0" collapsed="false"/>
    <row r="40439" customFormat="false" ht="15" hidden="false" customHeight="true" outlineLevel="0" collapsed="false"/>
    <row r="40440" customFormat="false" ht="15" hidden="false" customHeight="true" outlineLevel="0" collapsed="false"/>
    <row r="40441" customFormat="false" ht="15" hidden="false" customHeight="true" outlineLevel="0" collapsed="false"/>
    <row r="40442" customFormat="false" ht="15" hidden="false" customHeight="true" outlineLevel="0" collapsed="false"/>
    <row r="40443" customFormat="false" ht="15" hidden="false" customHeight="true" outlineLevel="0" collapsed="false"/>
    <row r="40444" customFormat="false" ht="15" hidden="false" customHeight="true" outlineLevel="0" collapsed="false"/>
    <row r="40445" customFormat="false" ht="15" hidden="false" customHeight="true" outlineLevel="0" collapsed="false"/>
    <row r="40446" customFormat="false" ht="15" hidden="false" customHeight="true" outlineLevel="0" collapsed="false"/>
    <row r="40447" customFormat="false" ht="15" hidden="false" customHeight="true" outlineLevel="0" collapsed="false"/>
    <row r="40448" customFormat="false" ht="15" hidden="false" customHeight="true" outlineLevel="0" collapsed="false"/>
    <row r="40449" customFormat="false" ht="15" hidden="false" customHeight="true" outlineLevel="0" collapsed="false"/>
    <row r="40450" customFormat="false" ht="15" hidden="false" customHeight="true" outlineLevel="0" collapsed="false"/>
    <row r="40451" customFormat="false" ht="15" hidden="false" customHeight="true" outlineLevel="0" collapsed="false"/>
    <row r="40452" customFormat="false" ht="15" hidden="false" customHeight="true" outlineLevel="0" collapsed="false"/>
    <row r="40453" customFormat="false" ht="15" hidden="false" customHeight="true" outlineLevel="0" collapsed="false"/>
    <row r="40454" customFormat="false" ht="15" hidden="false" customHeight="true" outlineLevel="0" collapsed="false"/>
    <row r="40455" customFormat="false" ht="15" hidden="false" customHeight="true" outlineLevel="0" collapsed="false"/>
    <row r="40456" customFormat="false" ht="15" hidden="false" customHeight="true" outlineLevel="0" collapsed="false"/>
    <row r="40457" customFormat="false" ht="15" hidden="false" customHeight="true" outlineLevel="0" collapsed="false"/>
    <row r="40458" customFormat="false" ht="15" hidden="false" customHeight="true" outlineLevel="0" collapsed="false"/>
    <row r="40459" customFormat="false" ht="15" hidden="false" customHeight="true" outlineLevel="0" collapsed="false"/>
    <row r="40460" customFormat="false" ht="15" hidden="false" customHeight="true" outlineLevel="0" collapsed="false"/>
    <row r="40461" customFormat="false" ht="15" hidden="false" customHeight="true" outlineLevel="0" collapsed="false"/>
    <row r="40462" customFormat="false" ht="15" hidden="false" customHeight="true" outlineLevel="0" collapsed="false"/>
    <row r="40463" customFormat="false" ht="15" hidden="false" customHeight="true" outlineLevel="0" collapsed="false"/>
    <row r="40464" customFormat="false" ht="15" hidden="false" customHeight="true" outlineLevel="0" collapsed="false"/>
    <row r="40465" customFormat="false" ht="15" hidden="false" customHeight="true" outlineLevel="0" collapsed="false"/>
    <row r="40466" customFormat="false" ht="15" hidden="false" customHeight="true" outlineLevel="0" collapsed="false"/>
    <row r="40467" customFormat="false" ht="15" hidden="false" customHeight="true" outlineLevel="0" collapsed="false"/>
    <row r="40468" customFormat="false" ht="15" hidden="false" customHeight="true" outlineLevel="0" collapsed="false"/>
    <row r="40469" customFormat="false" ht="15" hidden="false" customHeight="true" outlineLevel="0" collapsed="false"/>
    <row r="40470" customFormat="false" ht="15" hidden="false" customHeight="true" outlineLevel="0" collapsed="false"/>
    <row r="40471" customFormat="false" ht="15" hidden="false" customHeight="true" outlineLevel="0" collapsed="false"/>
    <row r="40472" customFormat="false" ht="15" hidden="false" customHeight="true" outlineLevel="0" collapsed="false"/>
    <row r="40473" customFormat="false" ht="15" hidden="false" customHeight="true" outlineLevel="0" collapsed="false"/>
    <row r="40474" customFormat="false" ht="15" hidden="false" customHeight="true" outlineLevel="0" collapsed="false"/>
    <row r="40475" customFormat="false" ht="15" hidden="false" customHeight="true" outlineLevel="0" collapsed="false"/>
    <row r="40476" customFormat="false" ht="15" hidden="false" customHeight="true" outlineLevel="0" collapsed="false"/>
    <row r="40477" customFormat="false" ht="15" hidden="false" customHeight="true" outlineLevel="0" collapsed="false"/>
    <row r="40478" customFormat="false" ht="15" hidden="false" customHeight="true" outlineLevel="0" collapsed="false"/>
    <row r="40479" customFormat="false" ht="15" hidden="false" customHeight="true" outlineLevel="0" collapsed="false"/>
    <row r="40480" customFormat="false" ht="15" hidden="false" customHeight="true" outlineLevel="0" collapsed="false"/>
    <row r="40481" customFormat="false" ht="15" hidden="false" customHeight="true" outlineLevel="0" collapsed="false"/>
    <row r="40482" customFormat="false" ht="15" hidden="false" customHeight="true" outlineLevel="0" collapsed="false"/>
    <row r="40483" customFormat="false" ht="15" hidden="false" customHeight="true" outlineLevel="0" collapsed="false"/>
    <row r="40484" customFormat="false" ht="15" hidden="false" customHeight="true" outlineLevel="0" collapsed="false"/>
    <row r="40485" customFormat="false" ht="15" hidden="false" customHeight="true" outlineLevel="0" collapsed="false"/>
    <row r="40486" customFormat="false" ht="15" hidden="false" customHeight="true" outlineLevel="0" collapsed="false"/>
    <row r="40487" customFormat="false" ht="15" hidden="false" customHeight="true" outlineLevel="0" collapsed="false"/>
    <row r="40488" customFormat="false" ht="15" hidden="false" customHeight="true" outlineLevel="0" collapsed="false"/>
    <row r="40489" customFormat="false" ht="15" hidden="false" customHeight="true" outlineLevel="0" collapsed="false"/>
    <row r="40490" customFormat="false" ht="15" hidden="false" customHeight="true" outlineLevel="0" collapsed="false"/>
    <row r="40491" customFormat="false" ht="15" hidden="false" customHeight="true" outlineLevel="0" collapsed="false"/>
    <row r="40492" customFormat="false" ht="15" hidden="false" customHeight="true" outlineLevel="0" collapsed="false"/>
    <row r="40493" customFormat="false" ht="15" hidden="false" customHeight="true" outlineLevel="0" collapsed="false"/>
    <row r="40494" customFormat="false" ht="15" hidden="false" customHeight="true" outlineLevel="0" collapsed="false"/>
    <row r="40495" customFormat="false" ht="15" hidden="false" customHeight="true" outlineLevel="0" collapsed="false"/>
    <row r="40496" customFormat="false" ht="15" hidden="false" customHeight="true" outlineLevel="0" collapsed="false"/>
    <row r="40497" customFormat="false" ht="15" hidden="false" customHeight="true" outlineLevel="0" collapsed="false"/>
    <row r="40498" customFormat="false" ht="15" hidden="false" customHeight="true" outlineLevel="0" collapsed="false"/>
    <row r="40499" customFormat="false" ht="15" hidden="false" customHeight="true" outlineLevel="0" collapsed="false"/>
    <row r="40500" customFormat="false" ht="15" hidden="false" customHeight="true" outlineLevel="0" collapsed="false"/>
    <row r="40501" customFormat="false" ht="15" hidden="false" customHeight="true" outlineLevel="0" collapsed="false"/>
    <row r="40502" customFormat="false" ht="15" hidden="false" customHeight="true" outlineLevel="0" collapsed="false"/>
    <row r="40503" customFormat="false" ht="15" hidden="false" customHeight="true" outlineLevel="0" collapsed="false"/>
    <row r="40504" customFormat="false" ht="15" hidden="false" customHeight="true" outlineLevel="0" collapsed="false"/>
    <row r="40505" customFormat="false" ht="15" hidden="false" customHeight="true" outlineLevel="0" collapsed="false"/>
    <row r="40506" customFormat="false" ht="15" hidden="false" customHeight="true" outlineLevel="0" collapsed="false"/>
    <row r="40507" customFormat="false" ht="15" hidden="false" customHeight="true" outlineLevel="0" collapsed="false"/>
    <row r="40508" customFormat="false" ht="15" hidden="false" customHeight="true" outlineLevel="0" collapsed="false"/>
    <row r="40509" customFormat="false" ht="15" hidden="false" customHeight="true" outlineLevel="0" collapsed="false"/>
    <row r="40510" customFormat="false" ht="15" hidden="false" customHeight="true" outlineLevel="0" collapsed="false"/>
    <row r="40511" customFormat="false" ht="15" hidden="false" customHeight="true" outlineLevel="0" collapsed="false"/>
    <row r="40512" customFormat="false" ht="15" hidden="false" customHeight="true" outlineLevel="0" collapsed="false"/>
    <row r="40513" customFormat="false" ht="15" hidden="false" customHeight="true" outlineLevel="0" collapsed="false"/>
    <row r="40514" customFormat="false" ht="15" hidden="false" customHeight="true" outlineLevel="0" collapsed="false"/>
    <row r="40515" customFormat="false" ht="15" hidden="false" customHeight="true" outlineLevel="0" collapsed="false"/>
    <row r="40516" customFormat="false" ht="15" hidden="false" customHeight="true" outlineLevel="0" collapsed="false"/>
    <row r="40517" customFormat="false" ht="15" hidden="false" customHeight="true" outlineLevel="0" collapsed="false"/>
    <row r="40518" customFormat="false" ht="15" hidden="false" customHeight="true" outlineLevel="0" collapsed="false"/>
    <row r="40519" customFormat="false" ht="15" hidden="false" customHeight="true" outlineLevel="0" collapsed="false"/>
    <row r="40520" customFormat="false" ht="15" hidden="false" customHeight="true" outlineLevel="0" collapsed="false"/>
    <row r="40521" customFormat="false" ht="15" hidden="false" customHeight="true" outlineLevel="0" collapsed="false"/>
    <row r="40522" customFormat="false" ht="15" hidden="false" customHeight="true" outlineLevel="0" collapsed="false"/>
    <row r="40523" customFormat="false" ht="15" hidden="false" customHeight="true" outlineLevel="0" collapsed="false"/>
    <row r="40524" customFormat="false" ht="15" hidden="false" customHeight="true" outlineLevel="0" collapsed="false"/>
    <row r="40525" customFormat="false" ht="15" hidden="false" customHeight="true" outlineLevel="0" collapsed="false"/>
    <row r="40526" customFormat="false" ht="15" hidden="false" customHeight="true" outlineLevel="0" collapsed="false"/>
    <row r="40527" customFormat="false" ht="15" hidden="false" customHeight="true" outlineLevel="0" collapsed="false"/>
    <row r="40528" customFormat="false" ht="15" hidden="false" customHeight="true" outlineLevel="0" collapsed="false"/>
    <row r="40529" customFormat="false" ht="15" hidden="false" customHeight="true" outlineLevel="0" collapsed="false"/>
    <row r="40530" customFormat="false" ht="15" hidden="false" customHeight="true" outlineLevel="0" collapsed="false"/>
    <row r="40531" customFormat="false" ht="15" hidden="false" customHeight="true" outlineLevel="0" collapsed="false"/>
    <row r="40532" customFormat="false" ht="15" hidden="false" customHeight="true" outlineLevel="0" collapsed="false"/>
    <row r="40533" customFormat="false" ht="15" hidden="false" customHeight="true" outlineLevel="0" collapsed="false"/>
    <row r="40534" customFormat="false" ht="15" hidden="false" customHeight="true" outlineLevel="0" collapsed="false"/>
    <row r="40535" customFormat="false" ht="15" hidden="false" customHeight="true" outlineLevel="0" collapsed="false"/>
    <row r="40536" customFormat="false" ht="15" hidden="false" customHeight="true" outlineLevel="0" collapsed="false"/>
    <row r="40537" customFormat="false" ht="15" hidden="false" customHeight="true" outlineLevel="0" collapsed="false"/>
    <row r="40538" customFormat="false" ht="15" hidden="false" customHeight="true" outlineLevel="0" collapsed="false"/>
    <row r="40539" customFormat="false" ht="15" hidden="false" customHeight="true" outlineLevel="0" collapsed="false"/>
    <row r="40540" customFormat="false" ht="15" hidden="false" customHeight="true" outlineLevel="0" collapsed="false"/>
    <row r="40541" customFormat="false" ht="15" hidden="false" customHeight="true" outlineLevel="0" collapsed="false"/>
    <row r="40542" customFormat="false" ht="15" hidden="false" customHeight="true" outlineLevel="0" collapsed="false"/>
    <row r="40543" customFormat="false" ht="15" hidden="false" customHeight="true" outlineLevel="0" collapsed="false"/>
    <row r="40544" customFormat="false" ht="15" hidden="false" customHeight="true" outlineLevel="0" collapsed="false"/>
    <row r="40545" customFormat="false" ht="15" hidden="false" customHeight="true" outlineLevel="0" collapsed="false"/>
    <row r="40546" customFormat="false" ht="15" hidden="false" customHeight="true" outlineLevel="0" collapsed="false"/>
    <row r="40547" customFormat="false" ht="15" hidden="false" customHeight="true" outlineLevel="0" collapsed="false"/>
    <row r="40548" customFormat="false" ht="15" hidden="false" customHeight="true" outlineLevel="0" collapsed="false"/>
    <row r="40549" customFormat="false" ht="15" hidden="false" customHeight="true" outlineLevel="0" collapsed="false"/>
    <row r="40550" customFormat="false" ht="15" hidden="false" customHeight="true" outlineLevel="0" collapsed="false"/>
    <row r="40551" customFormat="false" ht="15" hidden="false" customHeight="true" outlineLevel="0" collapsed="false"/>
    <row r="40552" customFormat="false" ht="15" hidden="false" customHeight="true" outlineLevel="0" collapsed="false"/>
    <row r="40553" customFormat="false" ht="15" hidden="false" customHeight="true" outlineLevel="0" collapsed="false"/>
    <row r="40554" customFormat="false" ht="15" hidden="false" customHeight="true" outlineLevel="0" collapsed="false"/>
    <row r="40555" customFormat="false" ht="15" hidden="false" customHeight="true" outlineLevel="0" collapsed="false"/>
    <row r="40556" customFormat="false" ht="15" hidden="false" customHeight="true" outlineLevel="0" collapsed="false"/>
    <row r="40557" customFormat="false" ht="15" hidden="false" customHeight="true" outlineLevel="0" collapsed="false"/>
    <row r="40558" customFormat="false" ht="15" hidden="false" customHeight="true" outlineLevel="0" collapsed="false"/>
    <row r="40559" customFormat="false" ht="15" hidden="false" customHeight="true" outlineLevel="0" collapsed="false"/>
    <row r="40560" customFormat="false" ht="15" hidden="false" customHeight="true" outlineLevel="0" collapsed="false"/>
    <row r="40561" customFormat="false" ht="15" hidden="false" customHeight="true" outlineLevel="0" collapsed="false"/>
    <row r="40562" customFormat="false" ht="15" hidden="false" customHeight="true" outlineLevel="0" collapsed="false"/>
    <row r="40563" customFormat="false" ht="15" hidden="false" customHeight="true" outlineLevel="0" collapsed="false"/>
    <row r="40564" customFormat="false" ht="15" hidden="false" customHeight="true" outlineLevel="0" collapsed="false"/>
    <row r="40565" customFormat="false" ht="15" hidden="false" customHeight="true" outlineLevel="0" collapsed="false"/>
    <row r="40566" customFormat="false" ht="15" hidden="false" customHeight="true" outlineLevel="0" collapsed="false"/>
    <row r="40567" customFormat="false" ht="15" hidden="false" customHeight="true" outlineLevel="0" collapsed="false"/>
    <row r="40568" customFormat="false" ht="15" hidden="false" customHeight="true" outlineLevel="0" collapsed="false"/>
    <row r="40569" customFormat="false" ht="15" hidden="false" customHeight="true" outlineLevel="0" collapsed="false"/>
    <row r="40570" customFormat="false" ht="15" hidden="false" customHeight="true" outlineLevel="0" collapsed="false"/>
    <row r="40571" customFormat="false" ht="15" hidden="false" customHeight="true" outlineLevel="0" collapsed="false"/>
    <row r="40572" customFormat="false" ht="15" hidden="false" customHeight="true" outlineLevel="0" collapsed="false"/>
    <row r="40573" customFormat="false" ht="15" hidden="false" customHeight="true" outlineLevel="0" collapsed="false"/>
    <row r="40574" customFormat="false" ht="15" hidden="false" customHeight="true" outlineLevel="0" collapsed="false"/>
    <row r="40575" customFormat="false" ht="15" hidden="false" customHeight="true" outlineLevel="0" collapsed="false"/>
    <row r="40576" customFormat="false" ht="15" hidden="false" customHeight="true" outlineLevel="0" collapsed="false"/>
    <row r="40577" customFormat="false" ht="15" hidden="false" customHeight="true" outlineLevel="0" collapsed="false"/>
    <row r="40578" customFormat="false" ht="15" hidden="false" customHeight="true" outlineLevel="0" collapsed="false"/>
    <row r="40579" customFormat="false" ht="15" hidden="false" customHeight="true" outlineLevel="0" collapsed="false"/>
    <row r="40580" customFormat="false" ht="15" hidden="false" customHeight="true" outlineLevel="0" collapsed="false"/>
    <row r="40581" customFormat="false" ht="15" hidden="false" customHeight="true" outlineLevel="0" collapsed="false"/>
    <row r="40582" customFormat="false" ht="15" hidden="false" customHeight="true" outlineLevel="0" collapsed="false"/>
    <row r="40583" customFormat="false" ht="15" hidden="false" customHeight="true" outlineLevel="0" collapsed="false"/>
    <row r="40584" customFormat="false" ht="15" hidden="false" customHeight="true" outlineLevel="0" collapsed="false"/>
    <row r="40585" customFormat="false" ht="15" hidden="false" customHeight="true" outlineLevel="0" collapsed="false"/>
    <row r="40586" customFormat="false" ht="15" hidden="false" customHeight="true" outlineLevel="0" collapsed="false"/>
    <row r="40587" customFormat="false" ht="15" hidden="false" customHeight="true" outlineLevel="0" collapsed="false"/>
    <row r="40588" customFormat="false" ht="15" hidden="false" customHeight="true" outlineLevel="0" collapsed="false"/>
    <row r="40589" customFormat="false" ht="15" hidden="false" customHeight="true" outlineLevel="0" collapsed="false"/>
    <row r="40590" customFormat="false" ht="15" hidden="false" customHeight="true" outlineLevel="0" collapsed="false"/>
    <row r="40591" customFormat="false" ht="15" hidden="false" customHeight="true" outlineLevel="0" collapsed="false"/>
    <row r="40592" customFormat="false" ht="15" hidden="false" customHeight="true" outlineLevel="0" collapsed="false"/>
    <row r="40593" customFormat="false" ht="15" hidden="false" customHeight="true" outlineLevel="0" collapsed="false"/>
    <row r="40594" customFormat="false" ht="15" hidden="false" customHeight="true" outlineLevel="0" collapsed="false"/>
    <row r="40595" customFormat="false" ht="15" hidden="false" customHeight="true" outlineLevel="0" collapsed="false"/>
    <row r="40596" customFormat="false" ht="15" hidden="false" customHeight="true" outlineLevel="0" collapsed="false"/>
    <row r="40597" customFormat="false" ht="15" hidden="false" customHeight="true" outlineLevel="0" collapsed="false"/>
    <row r="40598" customFormat="false" ht="15" hidden="false" customHeight="true" outlineLevel="0" collapsed="false"/>
    <row r="40599" customFormat="false" ht="15" hidden="false" customHeight="true" outlineLevel="0" collapsed="false"/>
    <row r="40600" customFormat="false" ht="15" hidden="false" customHeight="true" outlineLevel="0" collapsed="false"/>
    <row r="40601" customFormat="false" ht="15" hidden="false" customHeight="true" outlineLevel="0" collapsed="false"/>
    <row r="40602" customFormat="false" ht="15" hidden="false" customHeight="true" outlineLevel="0" collapsed="false"/>
    <row r="40603" customFormat="false" ht="15" hidden="false" customHeight="true" outlineLevel="0" collapsed="false"/>
    <row r="40604" customFormat="false" ht="15" hidden="false" customHeight="true" outlineLevel="0" collapsed="false"/>
    <row r="40605" customFormat="false" ht="15" hidden="false" customHeight="true" outlineLevel="0" collapsed="false"/>
    <row r="40606" customFormat="false" ht="15" hidden="false" customHeight="true" outlineLevel="0" collapsed="false"/>
    <row r="40607" customFormat="false" ht="15" hidden="false" customHeight="true" outlineLevel="0" collapsed="false"/>
    <row r="40608" customFormat="false" ht="15" hidden="false" customHeight="true" outlineLevel="0" collapsed="false"/>
    <row r="40609" customFormat="false" ht="15" hidden="false" customHeight="true" outlineLevel="0" collapsed="false"/>
    <row r="40610" customFormat="false" ht="15" hidden="false" customHeight="true" outlineLevel="0" collapsed="false"/>
    <row r="40611" customFormat="false" ht="15" hidden="false" customHeight="true" outlineLevel="0" collapsed="false"/>
    <row r="40612" customFormat="false" ht="15" hidden="false" customHeight="true" outlineLevel="0" collapsed="false"/>
    <row r="40613" customFormat="false" ht="15" hidden="false" customHeight="true" outlineLevel="0" collapsed="false"/>
    <row r="40614" customFormat="false" ht="15" hidden="false" customHeight="true" outlineLevel="0" collapsed="false"/>
    <row r="40615" customFormat="false" ht="15" hidden="false" customHeight="true" outlineLevel="0" collapsed="false"/>
    <row r="40616" customFormat="false" ht="15" hidden="false" customHeight="true" outlineLevel="0" collapsed="false"/>
    <row r="40617" customFormat="false" ht="15" hidden="false" customHeight="true" outlineLevel="0" collapsed="false"/>
    <row r="40618" customFormat="false" ht="15" hidden="false" customHeight="true" outlineLevel="0" collapsed="false"/>
    <row r="40619" customFormat="false" ht="15" hidden="false" customHeight="true" outlineLevel="0" collapsed="false"/>
    <row r="40620" customFormat="false" ht="15" hidden="false" customHeight="true" outlineLevel="0" collapsed="false"/>
    <row r="40621" customFormat="false" ht="15" hidden="false" customHeight="true" outlineLevel="0" collapsed="false"/>
    <row r="40622" customFormat="false" ht="15" hidden="false" customHeight="true" outlineLevel="0" collapsed="false"/>
    <row r="40623" customFormat="false" ht="15" hidden="false" customHeight="true" outlineLevel="0" collapsed="false"/>
    <row r="40624" customFormat="false" ht="15" hidden="false" customHeight="true" outlineLevel="0" collapsed="false"/>
    <row r="40625" customFormat="false" ht="15" hidden="false" customHeight="true" outlineLevel="0" collapsed="false"/>
    <row r="40626" customFormat="false" ht="15" hidden="false" customHeight="true" outlineLevel="0" collapsed="false"/>
    <row r="40627" customFormat="false" ht="15" hidden="false" customHeight="true" outlineLevel="0" collapsed="false"/>
    <row r="40628" customFormat="false" ht="15" hidden="false" customHeight="true" outlineLevel="0" collapsed="false"/>
    <row r="40629" customFormat="false" ht="15" hidden="false" customHeight="true" outlineLevel="0" collapsed="false"/>
    <row r="40630" customFormat="false" ht="15" hidden="false" customHeight="true" outlineLevel="0" collapsed="false"/>
    <row r="40631" customFormat="false" ht="15" hidden="false" customHeight="true" outlineLevel="0" collapsed="false"/>
    <row r="40632" customFormat="false" ht="15" hidden="false" customHeight="true" outlineLevel="0" collapsed="false"/>
    <row r="40633" customFormat="false" ht="15" hidden="false" customHeight="true" outlineLevel="0" collapsed="false"/>
    <row r="40634" customFormat="false" ht="15" hidden="false" customHeight="true" outlineLevel="0" collapsed="false"/>
    <row r="40635" customFormat="false" ht="15" hidden="false" customHeight="true" outlineLevel="0" collapsed="false"/>
    <row r="40636" customFormat="false" ht="15" hidden="false" customHeight="true" outlineLevel="0" collapsed="false"/>
    <row r="40637" customFormat="false" ht="15" hidden="false" customHeight="true" outlineLevel="0" collapsed="false"/>
    <row r="40638" customFormat="false" ht="15" hidden="false" customHeight="true" outlineLevel="0" collapsed="false"/>
    <row r="40639" customFormat="false" ht="15" hidden="false" customHeight="true" outlineLevel="0" collapsed="false"/>
    <row r="40640" customFormat="false" ht="15" hidden="false" customHeight="true" outlineLevel="0" collapsed="false"/>
    <row r="40641" customFormat="false" ht="15" hidden="false" customHeight="true" outlineLevel="0" collapsed="false"/>
    <row r="40642" customFormat="false" ht="15" hidden="false" customHeight="true" outlineLevel="0" collapsed="false"/>
    <row r="40643" customFormat="false" ht="15" hidden="false" customHeight="true" outlineLevel="0" collapsed="false"/>
    <row r="40644" customFormat="false" ht="15" hidden="false" customHeight="true" outlineLevel="0" collapsed="false"/>
    <row r="40645" customFormat="false" ht="15" hidden="false" customHeight="true" outlineLevel="0" collapsed="false"/>
    <row r="40646" customFormat="false" ht="15" hidden="false" customHeight="true" outlineLevel="0" collapsed="false"/>
    <row r="40647" customFormat="false" ht="15" hidden="false" customHeight="true" outlineLevel="0" collapsed="false"/>
    <row r="40648" customFormat="false" ht="15" hidden="false" customHeight="true" outlineLevel="0" collapsed="false"/>
    <row r="40649" customFormat="false" ht="15" hidden="false" customHeight="true" outlineLevel="0" collapsed="false"/>
    <row r="40650" customFormat="false" ht="15" hidden="false" customHeight="true" outlineLevel="0" collapsed="false"/>
    <row r="40651" customFormat="false" ht="15" hidden="false" customHeight="true" outlineLevel="0" collapsed="false"/>
    <row r="40652" customFormat="false" ht="15" hidden="false" customHeight="true" outlineLevel="0" collapsed="false"/>
    <row r="40653" customFormat="false" ht="15" hidden="false" customHeight="true" outlineLevel="0" collapsed="false"/>
    <row r="40654" customFormat="false" ht="15" hidden="false" customHeight="true" outlineLevel="0" collapsed="false"/>
    <row r="40655" customFormat="false" ht="15" hidden="false" customHeight="true" outlineLevel="0" collapsed="false"/>
    <row r="40656" customFormat="false" ht="15" hidden="false" customHeight="true" outlineLevel="0" collapsed="false"/>
    <row r="40657" customFormat="false" ht="15" hidden="false" customHeight="true" outlineLevel="0" collapsed="false"/>
    <row r="40658" customFormat="false" ht="15" hidden="false" customHeight="true" outlineLevel="0" collapsed="false"/>
    <row r="40659" customFormat="false" ht="15" hidden="false" customHeight="true" outlineLevel="0" collapsed="false"/>
    <row r="40660" customFormat="false" ht="15" hidden="false" customHeight="true" outlineLevel="0" collapsed="false"/>
    <row r="40661" customFormat="false" ht="15" hidden="false" customHeight="true" outlineLevel="0" collapsed="false"/>
    <row r="40662" customFormat="false" ht="15" hidden="false" customHeight="true" outlineLevel="0" collapsed="false"/>
    <row r="40663" customFormat="false" ht="15" hidden="false" customHeight="true" outlineLevel="0" collapsed="false"/>
    <row r="40664" customFormat="false" ht="15" hidden="false" customHeight="true" outlineLevel="0" collapsed="false"/>
    <row r="40665" customFormat="false" ht="15" hidden="false" customHeight="true" outlineLevel="0" collapsed="false"/>
    <row r="40666" customFormat="false" ht="15" hidden="false" customHeight="true" outlineLevel="0" collapsed="false"/>
    <row r="40667" customFormat="false" ht="15" hidden="false" customHeight="true" outlineLevel="0" collapsed="false"/>
    <row r="40668" customFormat="false" ht="15" hidden="false" customHeight="true" outlineLevel="0" collapsed="false"/>
    <row r="40669" customFormat="false" ht="15" hidden="false" customHeight="true" outlineLevel="0" collapsed="false"/>
    <row r="40670" customFormat="false" ht="15" hidden="false" customHeight="true" outlineLevel="0" collapsed="false"/>
    <row r="40671" customFormat="false" ht="15" hidden="false" customHeight="true" outlineLevel="0" collapsed="false"/>
    <row r="40672" customFormat="false" ht="15" hidden="false" customHeight="true" outlineLevel="0" collapsed="false"/>
    <row r="40673" customFormat="false" ht="15" hidden="false" customHeight="true" outlineLevel="0" collapsed="false"/>
    <row r="40674" customFormat="false" ht="15" hidden="false" customHeight="true" outlineLevel="0" collapsed="false"/>
    <row r="40675" customFormat="false" ht="15" hidden="false" customHeight="true" outlineLevel="0" collapsed="false"/>
    <row r="40676" customFormat="false" ht="15" hidden="false" customHeight="true" outlineLevel="0" collapsed="false"/>
    <row r="40677" customFormat="false" ht="15" hidden="false" customHeight="true" outlineLevel="0" collapsed="false"/>
    <row r="40678" customFormat="false" ht="15" hidden="false" customHeight="true" outlineLevel="0" collapsed="false"/>
    <row r="40679" customFormat="false" ht="15" hidden="false" customHeight="true" outlineLevel="0" collapsed="false"/>
    <row r="40680" customFormat="false" ht="15" hidden="false" customHeight="true" outlineLevel="0" collapsed="false"/>
    <row r="40681" customFormat="false" ht="15" hidden="false" customHeight="true" outlineLevel="0" collapsed="false"/>
    <row r="40682" customFormat="false" ht="15" hidden="false" customHeight="true" outlineLevel="0" collapsed="false"/>
    <row r="40683" customFormat="false" ht="15" hidden="false" customHeight="true" outlineLevel="0" collapsed="false"/>
    <row r="40684" customFormat="false" ht="15" hidden="false" customHeight="true" outlineLevel="0" collapsed="false"/>
    <row r="40685" customFormat="false" ht="15" hidden="false" customHeight="true" outlineLevel="0" collapsed="false"/>
    <row r="40686" customFormat="false" ht="15" hidden="false" customHeight="true" outlineLevel="0" collapsed="false"/>
    <row r="40687" customFormat="false" ht="15" hidden="false" customHeight="true" outlineLevel="0" collapsed="false"/>
    <row r="40688" customFormat="false" ht="15" hidden="false" customHeight="true" outlineLevel="0" collapsed="false"/>
    <row r="40689" customFormat="false" ht="15" hidden="false" customHeight="true" outlineLevel="0" collapsed="false"/>
    <row r="40690" customFormat="false" ht="15" hidden="false" customHeight="true" outlineLevel="0" collapsed="false"/>
    <row r="40691" customFormat="false" ht="15" hidden="false" customHeight="true" outlineLevel="0" collapsed="false"/>
    <row r="40692" customFormat="false" ht="15" hidden="false" customHeight="true" outlineLevel="0" collapsed="false"/>
    <row r="40693" customFormat="false" ht="15" hidden="false" customHeight="true" outlineLevel="0" collapsed="false"/>
    <row r="40694" customFormat="false" ht="15" hidden="false" customHeight="true" outlineLevel="0" collapsed="false"/>
    <row r="40695" customFormat="false" ht="15" hidden="false" customHeight="true" outlineLevel="0" collapsed="false"/>
    <row r="40696" customFormat="false" ht="15" hidden="false" customHeight="true" outlineLevel="0" collapsed="false"/>
    <row r="40697" customFormat="false" ht="15" hidden="false" customHeight="true" outlineLevel="0" collapsed="false"/>
    <row r="40698" customFormat="false" ht="15" hidden="false" customHeight="true" outlineLevel="0" collapsed="false"/>
    <row r="40699" customFormat="false" ht="15" hidden="false" customHeight="true" outlineLevel="0" collapsed="false"/>
    <row r="40700" customFormat="false" ht="15" hidden="false" customHeight="true" outlineLevel="0" collapsed="false"/>
    <row r="40701" customFormat="false" ht="15" hidden="false" customHeight="true" outlineLevel="0" collapsed="false"/>
    <row r="40702" customFormat="false" ht="15" hidden="false" customHeight="true" outlineLevel="0" collapsed="false"/>
    <row r="40703" customFormat="false" ht="15" hidden="false" customHeight="true" outlineLevel="0" collapsed="false"/>
    <row r="40704" customFormat="false" ht="15" hidden="false" customHeight="true" outlineLevel="0" collapsed="false"/>
    <row r="40705" customFormat="false" ht="15" hidden="false" customHeight="true" outlineLevel="0" collapsed="false"/>
    <row r="40706" customFormat="false" ht="15" hidden="false" customHeight="true" outlineLevel="0" collapsed="false"/>
    <row r="40707" customFormat="false" ht="15" hidden="false" customHeight="true" outlineLevel="0" collapsed="false"/>
    <row r="40708" customFormat="false" ht="15" hidden="false" customHeight="true" outlineLevel="0" collapsed="false"/>
    <row r="40709" customFormat="false" ht="15" hidden="false" customHeight="true" outlineLevel="0" collapsed="false"/>
    <row r="40710" customFormat="false" ht="15" hidden="false" customHeight="true" outlineLevel="0" collapsed="false"/>
    <row r="40711" customFormat="false" ht="15" hidden="false" customHeight="true" outlineLevel="0" collapsed="false"/>
    <row r="40712" customFormat="false" ht="15" hidden="false" customHeight="true" outlineLevel="0" collapsed="false"/>
    <row r="40713" customFormat="false" ht="15" hidden="false" customHeight="true" outlineLevel="0" collapsed="false"/>
    <row r="40714" customFormat="false" ht="15" hidden="false" customHeight="true" outlineLevel="0" collapsed="false"/>
    <row r="40715" customFormat="false" ht="15" hidden="false" customHeight="true" outlineLevel="0" collapsed="false"/>
    <row r="40716" customFormat="false" ht="15" hidden="false" customHeight="true" outlineLevel="0" collapsed="false"/>
    <row r="40717" customFormat="false" ht="15" hidden="false" customHeight="true" outlineLevel="0" collapsed="false"/>
    <row r="40718" customFormat="false" ht="15" hidden="false" customHeight="true" outlineLevel="0" collapsed="false"/>
    <row r="40719" customFormat="false" ht="15" hidden="false" customHeight="true" outlineLevel="0" collapsed="false"/>
    <row r="40720" customFormat="false" ht="15" hidden="false" customHeight="true" outlineLevel="0" collapsed="false"/>
    <row r="40721" customFormat="false" ht="15" hidden="false" customHeight="true" outlineLevel="0" collapsed="false"/>
    <row r="40722" customFormat="false" ht="15" hidden="false" customHeight="true" outlineLevel="0" collapsed="false"/>
    <row r="40723" customFormat="false" ht="15" hidden="false" customHeight="true" outlineLevel="0" collapsed="false"/>
    <row r="40724" customFormat="false" ht="15" hidden="false" customHeight="true" outlineLevel="0" collapsed="false"/>
    <row r="40725" customFormat="false" ht="15" hidden="false" customHeight="true" outlineLevel="0" collapsed="false"/>
    <row r="40726" customFormat="false" ht="15" hidden="false" customHeight="true" outlineLevel="0" collapsed="false"/>
    <row r="40727" customFormat="false" ht="15" hidden="false" customHeight="true" outlineLevel="0" collapsed="false"/>
    <row r="40728" customFormat="false" ht="15" hidden="false" customHeight="true" outlineLevel="0" collapsed="false"/>
    <row r="40729" customFormat="false" ht="15" hidden="false" customHeight="true" outlineLevel="0" collapsed="false"/>
    <row r="40730" customFormat="false" ht="15" hidden="false" customHeight="true" outlineLevel="0" collapsed="false"/>
    <row r="40731" customFormat="false" ht="15" hidden="false" customHeight="true" outlineLevel="0" collapsed="false"/>
    <row r="40732" customFormat="false" ht="15" hidden="false" customHeight="true" outlineLevel="0" collapsed="false"/>
    <row r="40733" customFormat="false" ht="15" hidden="false" customHeight="true" outlineLevel="0" collapsed="false"/>
    <row r="40734" customFormat="false" ht="15" hidden="false" customHeight="true" outlineLevel="0" collapsed="false"/>
    <row r="40735" customFormat="false" ht="15" hidden="false" customHeight="true" outlineLevel="0" collapsed="false"/>
    <row r="40736" customFormat="false" ht="15" hidden="false" customHeight="true" outlineLevel="0" collapsed="false"/>
    <row r="40737" customFormat="false" ht="15" hidden="false" customHeight="true" outlineLevel="0" collapsed="false"/>
    <row r="40738" customFormat="false" ht="15" hidden="false" customHeight="true" outlineLevel="0" collapsed="false"/>
    <row r="40739" customFormat="false" ht="15" hidden="false" customHeight="true" outlineLevel="0" collapsed="false"/>
    <row r="40740" customFormat="false" ht="15" hidden="false" customHeight="true" outlineLevel="0" collapsed="false"/>
    <row r="40741" customFormat="false" ht="15" hidden="false" customHeight="true" outlineLevel="0" collapsed="false"/>
    <row r="40742" customFormat="false" ht="15" hidden="false" customHeight="true" outlineLevel="0" collapsed="false"/>
    <row r="40743" customFormat="false" ht="15" hidden="false" customHeight="true" outlineLevel="0" collapsed="false"/>
    <row r="40744" customFormat="false" ht="15" hidden="false" customHeight="true" outlineLevel="0" collapsed="false"/>
    <row r="40745" customFormat="false" ht="15" hidden="false" customHeight="true" outlineLevel="0" collapsed="false"/>
    <row r="40746" customFormat="false" ht="15" hidden="false" customHeight="true" outlineLevel="0" collapsed="false"/>
    <row r="40747" customFormat="false" ht="15" hidden="false" customHeight="true" outlineLevel="0" collapsed="false"/>
    <row r="40748" customFormat="false" ht="15" hidden="false" customHeight="true" outlineLevel="0" collapsed="false"/>
    <row r="40749" customFormat="false" ht="15" hidden="false" customHeight="true" outlineLevel="0" collapsed="false"/>
    <row r="40750" customFormat="false" ht="15" hidden="false" customHeight="true" outlineLevel="0" collapsed="false"/>
    <row r="40751" customFormat="false" ht="15" hidden="false" customHeight="true" outlineLevel="0" collapsed="false"/>
    <row r="40752" customFormat="false" ht="15" hidden="false" customHeight="true" outlineLevel="0" collapsed="false"/>
    <row r="40753" customFormat="false" ht="15" hidden="false" customHeight="true" outlineLevel="0" collapsed="false"/>
    <row r="40754" customFormat="false" ht="15" hidden="false" customHeight="true" outlineLevel="0" collapsed="false"/>
    <row r="40755" customFormat="false" ht="15" hidden="false" customHeight="true" outlineLevel="0" collapsed="false"/>
    <row r="40756" customFormat="false" ht="15" hidden="false" customHeight="true" outlineLevel="0" collapsed="false"/>
    <row r="40757" customFormat="false" ht="15" hidden="false" customHeight="true" outlineLevel="0" collapsed="false"/>
    <row r="40758" customFormat="false" ht="15" hidden="false" customHeight="true" outlineLevel="0" collapsed="false"/>
    <row r="40759" customFormat="false" ht="15" hidden="false" customHeight="true" outlineLevel="0" collapsed="false"/>
    <row r="40760" customFormat="false" ht="15" hidden="false" customHeight="true" outlineLevel="0" collapsed="false"/>
    <row r="40761" customFormat="false" ht="15" hidden="false" customHeight="true" outlineLevel="0" collapsed="false"/>
    <row r="40762" customFormat="false" ht="15" hidden="false" customHeight="true" outlineLevel="0" collapsed="false"/>
    <row r="40763" customFormat="false" ht="15" hidden="false" customHeight="true" outlineLevel="0" collapsed="false"/>
    <row r="40764" customFormat="false" ht="15" hidden="false" customHeight="true" outlineLevel="0" collapsed="false"/>
    <row r="40765" customFormat="false" ht="15" hidden="false" customHeight="true" outlineLevel="0" collapsed="false"/>
    <row r="40766" customFormat="false" ht="15" hidden="false" customHeight="true" outlineLevel="0" collapsed="false"/>
    <row r="40767" customFormat="false" ht="15" hidden="false" customHeight="true" outlineLevel="0" collapsed="false"/>
    <row r="40768" customFormat="false" ht="15" hidden="false" customHeight="true" outlineLevel="0" collapsed="false"/>
    <row r="40769" customFormat="false" ht="15" hidden="false" customHeight="true" outlineLevel="0" collapsed="false"/>
    <row r="40770" customFormat="false" ht="15" hidden="false" customHeight="true" outlineLevel="0" collapsed="false"/>
    <row r="40771" customFormat="false" ht="15" hidden="false" customHeight="true" outlineLevel="0" collapsed="false"/>
    <row r="40772" customFormat="false" ht="15" hidden="false" customHeight="true" outlineLevel="0" collapsed="false"/>
    <row r="40773" customFormat="false" ht="15" hidden="false" customHeight="true" outlineLevel="0" collapsed="false"/>
    <row r="40774" customFormat="false" ht="15" hidden="false" customHeight="true" outlineLevel="0" collapsed="false"/>
    <row r="40775" customFormat="false" ht="15" hidden="false" customHeight="true" outlineLevel="0" collapsed="false"/>
    <row r="40776" customFormat="false" ht="15" hidden="false" customHeight="true" outlineLevel="0" collapsed="false"/>
    <row r="40777" customFormat="false" ht="15" hidden="false" customHeight="true" outlineLevel="0" collapsed="false"/>
    <row r="40778" customFormat="false" ht="15" hidden="false" customHeight="true" outlineLevel="0" collapsed="false"/>
    <row r="40779" customFormat="false" ht="15" hidden="false" customHeight="true" outlineLevel="0" collapsed="false"/>
    <row r="40780" customFormat="false" ht="15" hidden="false" customHeight="true" outlineLevel="0" collapsed="false"/>
    <row r="40781" customFormat="false" ht="15" hidden="false" customHeight="true" outlineLevel="0" collapsed="false"/>
    <row r="40782" customFormat="false" ht="15" hidden="false" customHeight="true" outlineLevel="0" collapsed="false"/>
    <row r="40783" customFormat="false" ht="15" hidden="false" customHeight="true" outlineLevel="0" collapsed="false"/>
    <row r="40784" customFormat="false" ht="15" hidden="false" customHeight="true" outlineLevel="0" collapsed="false"/>
    <row r="40785" customFormat="false" ht="15" hidden="false" customHeight="true" outlineLevel="0" collapsed="false"/>
    <row r="40786" customFormat="false" ht="15" hidden="false" customHeight="true" outlineLevel="0" collapsed="false"/>
    <row r="40787" customFormat="false" ht="15" hidden="false" customHeight="true" outlineLevel="0" collapsed="false"/>
    <row r="40788" customFormat="false" ht="15" hidden="false" customHeight="true" outlineLevel="0" collapsed="false"/>
    <row r="40789" customFormat="false" ht="15" hidden="false" customHeight="true" outlineLevel="0" collapsed="false"/>
    <row r="40790" customFormat="false" ht="15" hidden="false" customHeight="true" outlineLevel="0" collapsed="false"/>
    <row r="40791" customFormat="false" ht="15" hidden="false" customHeight="true" outlineLevel="0" collapsed="false"/>
    <row r="40792" customFormat="false" ht="15" hidden="false" customHeight="true" outlineLevel="0" collapsed="false"/>
    <row r="40793" customFormat="false" ht="15" hidden="false" customHeight="true" outlineLevel="0" collapsed="false"/>
    <row r="40794" customFormat="false" ht="15" hidden="false" customHeight="true" outlineLevel="0" collapsed="false"/>
    <row r="40795" customFormat="false" ht="15" hidden="false" customHeight="true" outlineLevel="0" collapsed="false"/>
    <row r="40796" customFormat="false" ht="15" hidden="false" customHeight="true" outlineLevel="0" collapsed="false"/>
    <row r="40797" customFormat="false" ht="15" hidden="false" customHeight="true" outlineLevel="0" collapsed="false"/>
    <row r="40798" customFormat="false" ht="15" hidden="false" customHeight="true" outlineLevel="0" collapsed="false"/>
    <row r="40799" customFormat="false" ht="15" hidden="false" customHeight="true" outlineLevel="0" collapsed="false"/>
    <row r="40800" customFormat="false" ht="15" hidden="false" customHeight="true" outlineLevel="0" collapsed="false"/>
    <row r="40801" customFormat="false" ht="15" hidden="false" customHeight="true" outlineLevel="0" collapsed="false"/>
    <row r="40802" customFormat="false" ht="15" hidden="false" customHeight="true" outlineLevel="0" collapsed="false"/>
    <row r="40803" customFormat="false" ht="15" hidden="false" customHeight="true" outlineLevel="0" collapsed="false"/>
    <row r="40804" customFormat="false" ht="15" hidden="false" customHeight="true" outlineLevel="0" collapsed="false"/>
    <row r="40805" customFormat="false" ht="15" hidden="false" customHeight="true" outlineLevel="0" collapsed="false"/>
    <row r="40806" customFormat="false" ht="15" hidden="false" customHeight="true" outlineLevel="0" collapsed="false"/>
    <row r="40807" customFormat="false" ht="15" hidden="false" customHeight="true" outlineLevel="0" collapsed="false"/>
    <row r="40808" customFormat="false" ht="15" hidden="false" customHeight="true" outlineLevel="0" collapsed="false"/>
    <row r="40809" customFormat="false" ht="15" hidden="false" customHeight="true" outlineLevel="0" collapsed="false"/>
    <row r="40810" customFormat="false" ht="15" hidden="false" customHeight="true" outlineLevel="0" collapsed="false"/>
    <row r="40811" customFormat="false" ht="15" hidden="false" customHeight="true" outlineLevel="0" collapsed="false"/>
    <row r="40812" customFormat="false" ht="15" hidden="false" customHeight="true" outlineLevel="0" collapsed="false"/>
    <row r="40813" customFormat="false" ht="15" hidden="false" customHeight="true" outlineLevel="0" collapsed="false"/>
    <row r="40814" customFormat="false" ht="15" hidden="false" customHeight="true" outlineLevel="0" collapsed="false"/>
    <row r="40815" customFormat="false" ht="15" hidden="false" customHeight="true" outlineLevel="0" collapsed="false"/>
    <row r="40816" customFormat="false" ht="15" hidden="false" customHeight="true" outlineLevel="0" collapsed="false"/>
    <row r="40817" customFormat="false" ht="15" hidden="false" customHeight="true" outlineLevel="0" collapsed="false"/>
    <row r="40818" customFormat="false" ht="15" hidden="false" customHeight="true" outlineLevel="0" collapsed="false"/>
    <row r="40819" customFormat="false" ht="15" hidden="false" customHeight="true" outlineLevel="0" collapsed="false"/>
    <row r="40820" customFormat="false" ht="15" hidden="false" customHeight="true" outlineLevel="0" collapsed="false"/>
    <row r="40821" customFormat="false" ht="15" hidden="false" customHeight="true" outlineLevel="0" collapsed="false"/>
    <row r="40822" customFormat="false" ht="15" hidden="false" customHeight="true" outlineLevel="0" collapsed="false"/>
    <row r="40823" customFormat="false" ht="15" hidden="false" customHeight="true" outlineLevel="0" collapsed="false"/>
    <row r="40824" customFormat="false" ht="15" hidden="false" customHeight="true" outlineLevel="0" collapsed="false"/>
    <row r="40825" customFormat="false" ht="15" hidden="false" customHeight="true" outlineLevel="0" collapsed="false"/>
    <row r="40826" customFormat="false" ht="15" hidden="false" customHeight="true" outlineLevel="0" collapsed="false"/>
    <row r="40827" customFormat="false" ht="15" hidden="false" customHeight="true" outlineLevel="0" collapsed="false"/>
    <row r="40828" customFormat="false" ht="15" hidden="false" customHeight="true" outlineLevel="0" collapsed="false"/>
    <row r="40829" customFormat="false" ht="15" hidden="false" customHeight="true" outlineLevel="0" collapsed="false"/>
    <row r="40830" customFormat="false" ht="15" hidden="false" customHeight="true" outlineLevel="0" collapsed="false"/>
    <row r="40831" customFormat="false" ht="15" hidden="false" customHeight="true" outlineLevel="0" collapsed="false"/>
    <row r="40832" customFormat="false" ht="15" hidden="false" customHeight="true" outlineLevel="0" collapsed="false"/>
    <row r="40833" customFormat="false" ht="15" hidden="false" customHeight="true" outlineLevel="0" collapsed="false"/>
    <row r="40834" customFormat="false" ht="15" hidden="false" customHeight="true" outlineLevel="0" collapsed="false"/>
    <row r="40835" customFormat="false" ht="15" hidden="false" customHeight="true" outlineLevel="0" collapsed="false"/>
    <row r="40836" customFormat="false" ht="15" hidden="false" customHeight="true" outlineLevel="0" collapsed="false"/>
    <row r="40837" customFormat="false" ht="15" hidden="false" customHeight="true" outlineLevel="0" collapsed="false"/>
    <row r="40838" customFormat="false" ht="15" hidden="false" customHeight="true" outlineLevel="0" collapsed="false"/>
    <row r="40839" customFormat="false" ht="15" hidden="false" customHeight="true" outlineLevel="0" collapsed="false"/>
    <row r="40840" customFormat="false" ht="15" hidden="false" customHeight="true" outlineLevel="0" collapsed="false"/>
    <row r="40841" customFormat="false" ht="15" hidden="false" customHeight="true" outlineLevel="0" collapsed="false"/>
    <row r="40842" customFormat="false" ht="15" hidden="false" customHeight="true" outlineLevel="0" collapsed="false"/>
    <row r="40843" customFormat="false" ht="15" hidden="false" customHeight="true" outlineLevel="0" collapsed="false"/>
    <row r="40844" customFormat="false" ht="15" hidden="false" customHeight="true" outlineLevel="0" collapsed="false"/>
    <row r="40845" customFormat="false" ht="15" hidden="false" customHeight="true" outlineLevel="0" collapsed="false"/>
    <row r="40846" customFormat="false" ht="15" hidden="false" customHeight="true" outlineLevel="0" collapsed="false"/>
    <row r="40847" customFormat="false" ht="15" hidden="false" customHeight="true" outlineLevel="0" collapsed="false"/>
    <row r="40848" customFormat="false" ht="15" hidden="false" customHeight="true" outlineLevel="0" collapsed="false"/>
    <row r="40849" customFormat="false" ht="15" hidden="false" customHeight="true" outlineLevel="0" collapsed="false"/>
    <row r="40850" customFormat="false" ht="15" hidden="false" customHeight="true" outlineLevel="0" collapsed="false"/>
    <row r="40851" customFormat="false" ht="15" hidden="false" customHeight="true" outlineLevel="0" collapsed="false"/>
    <row r="40852" customFormat="false" ht="15" hidden="false" customHeight="true" outlineLevel="0" collapsed="false"/>
    <row r="40853" customFormat="false" ht="15" hidden="false" customHeight="true" outlineLevel="0" collapsed="false"/>
    <row r="40854" customFormat="false" ht="15" hidden="false" customHeight="true" outlineLevel="0" collapsed="false"/>
    <row r="40855" customFormat="false" ht="15" hidden="false" customHeight="true" outlineLevel="0" collapsed="false"/>
    <row r="40856" customFormat="false" ht="15" hidden="false" customHeight="true" outlineLevel="0" collapsed="false"/>
    <row r="40857" customFormat="false" ht="15" hidden="false" customHeight="true" outlineLevel="0" collapsed="false"/>
    <row r="40858" customFormat="false" ht="15" hidden="false" customHeight="true" outlineLevel="0" collapsed="false"/>
    <row r="40859" customFormat="false" ht="15" hidden="false" customHeight="true" outlineLevel="0" collapsed="false"/>
    <row r="40860" customFormat="false" ht="15" hidden="false" customHeight="true" outlineLevel="0" collapsed="false"/>
    <row r="40861" customFormat="false" ht="15" hidden="false" customHeight="true" outlineLevel="0" collapsed="false"/>
    <row r="40862" customFormat="false" ht="15" hidden="false" customHeight="true" outlineLevel="0" collapsed="false"/>
    <row r="40863" customFormat="false" ht="15" hidden="false" customHeight="true" outlineLevel="0" collapsed="false"/>
    <row r="40864" customFormat="false" ht="15" hidden="false" customHeight="true" outlineLevel="0" collapsed="false"/>
    <row r="40865" customFormat="false" ht="15" hidden="false" customHeight="true" outlineLevel="0" collapsed="false"/>
    <row r="40866" customFormat="false" ht="15" hidden="false" customHeight="true" outlineLevel="0" collapsed="false"/>
    <row r="40867" customFormat="false" ht="15" hidden="false" customHeight="true" outlineLevel="0" collapsed="false"/>
    <row r="40868" customFormat="false" ht="15" hidden="false" customHeight="true" outlineLevel="0" collapsed="false"/>
    <row r="40869" customFormat="false" ht="15" hidden="false" customHeight="true" outlineLevel="0" collapsed="false"/>
    <row r="40870" customFormat="false" ht="15" hidden="false" customHeight="true" outlineLevel="0" collapsed="false"/>
    <row r="40871" customFormat="false" ht="15" hidden="false" customHeight="true" outlineLevel="0" collapsed="false"/>
    <row r="40872" customFormat="false" ht="15" hidden="false" customHeight="true" outlineLevel="0" collapsed="false"/>
    <row r="40873" customFormat="false" ht="15" hidden="false" customHeight="true" outlineLevel="0" collapsed="false"/>
    <row r="40874" customFormat="false" ht="15" hidden="false" customHeight="true" outlineLevel="0" collapsed="false"/>
    <row r="40875" customFormat="false" ht="15" hidden="false" customHeight="true" outlineLevel="0" collapsed="false"/>
    <row r="40876" customFormat="false" ht="15" hidden="false" customHeight="true" outlineLevel="0" collapsed="false"/>
    <row r="40877" customFormat="false" ht="15" hidden="false" customHeight="true" outlineLevel="0" collapsed="false"/>
    <row r="40878" customFormat="false" ht="15" hidden="false" customHeight="true" outlineLevel="0" collapsed="false"/>
    <row r="40879" customFormat="false" ht="15" hidden="false" customHeight="true" outlineLevel="0" collapsed="false"/>
    <row r="40880" customFormat="false" ht="15" hidden="false" customHeight="true" outlineLevel="0" collapsed="false"/>
    <row r="40881" customFormat="false" ht="15" hidden="false" customHeight="true" outlineLevel="0" collapsed="false"/>
    <row r="40882" customFormat="false" ht="15" hidden="false" customHeight="true" outlineLevel="0" collapsed="false"/>
    <row r="40883" customFormat="false" ht="15" hidden="false" customHeight="true" outlineLevel="0" collapsed="false"/>
    <row r="40884" customFormat="false" ht="15" hidden="false" customHeight="true" outlineLevel="0" collapsed="false"/>
    <row r="40885" customFormat="false" ht="15" hidden="false" customHeight="true" outlineLevel="0" collapsed="false"/>
    <row r="40886" customFormat="false" ht="15" hidden="false" customHeight="true" outlineLevel="0" collapsed="false"/>
    <row r="40887" customFormat="false" ht="15" hidden="false" customHeight="true" outlineLevel="0" collapsed="false"/>
    <row r="40888" customFormat="false" ht="15" hidden="false" customHeight="true" outlineLevel="0" collapsed="false"/>
    <row r="40889" customFormat="false" ht="15" hidden="false" customHeight="true" outlineLevel="0" collapsed="false"/>
    <row r="40890" customFormat="false" ht="15" hidden="false" customHeight="true" outlineLevel="0" collapsed="false"/>
    <row r="40891" customFormat="false" ht="15" hidden="false" customHeight="true" outlineLevel="0" collapsed="false"/>
    <row r="40892" customFormat="false" ht="15" hidden="false" customHeight="true" outlineLevel="0" collapsed="false"/>
    <row r="40893" customFormat="false" ht="15" hidden="false" customHeight="true" outlineLevel="0" collapsed="false"/>
    <row r="40894" customFormat="false" ht="15" hidden="false" customHeight="true" outlineLevel="0" collapsed="false"/>
    <row r="40895" customFormat="false" ht="15" hidden="false" customHeight="true" outlineLevel="0" collapsed="false"/>
    <row r="40896" customFormat="false" ht="15" hidden="false" customHeight="true" outlineLevel="0" collapsed="false"/>
    <row r="40897" customFormat="false" ht="15" hidden="false" customHeight="true" outlineLevel="0" collapsed="false"/>
    <row r="40898" customFormat="false" ht="15" hidden="false" customHeight="true" outlineLevel="0" collapsed="false"/>
    <row r="40899" customFormat="false" ht="15" hidden="false" customHeight="true" outlineLevel="0" collapsed="false"/>
    <row r="40900" customFormat="false" ht="15" hidden="false" customHeight="true" outlineLevel="0" collapsed="false"/>
    <row r="40901" customFormat="false" ht="15" hidden="false" customHeight="true" outlineLevel="0" collapsed="false"/>
    <row r="40902" customFormat="false" ht="15" hidden="false" customHeight="true" outlineLevel="0" collapsed="false"/>
    <row r="40903" customFormat="false" ht="15" hidden="false" customHeight="true" outlineLevel="0" collapsed="false"/>
    <row r="40904" customFormat="false" ht="15" hidden="false" customHeight="true" outlineLevel="0" collapsed="false"/>
    <row r="40905" customFormat="false" ht="15" hidden="false" customHeight="true" outlineLevel="0" collapsed="false"/>
    <row r="40906" customFormat="false" ht="15" hidden="false" customHeight="true" outlineLevel="0" collapsed="false"/>
    <row r="40907" customFormat="false" ht="15" hidden="false" customHeight="true" outlineLevel="0" collapsed="false"/>
    <row r="40908" customFormat="false" ht="15" hidden="false" customHeight="true" outlineLevel="0" collapsed="false"/>
    <row r="40909" customFormat="false" ht="15" hidden="false" customHeight="true" outlineLevel="0" collapsed="false"/>
    <row r="40910" customFormat="false" ht="15" hidden="false" customHeight="true" outlineLevel="0" collapsed="false"/>
    <row r="40911" customFormat="false" ht="15" hidden="false" customHeight="true" outlineLevel="0" collapsed="false"/>
    <row r="40912" customFormat="false" ht="15" hidden="false" customHeight="true" outlineLevel="0" collapsed="false"/>
    <row r="40913" customFormat="false" ht="15" hidden="false" customHeight="true" outlineLevel="0" collapsed="false"/>
    <row r="40914" customFormat="false" ht="15" hidden="false" customHeight="true" outlineLevel="0" collapsed="false"/>
    <row r="40915" customFormat="false" ht="15" hidden="false" customHeight="true" outlineLevel="0" collapsed="false"/>
    <row r="40916" customFormat="false" ht="15" hidden="false" customHeight="true" outlineLevel="0" collapsed="false"/>
    <row r="40917" customFormat="false" ht="15" hidden="false" customHeight="true" outlineLevel="0" collapsed="false"/>
    <row r="40918" customFormat="false" ht="15" hidden="false" customHeight="true" outlineLevel="0" collapsed="false"/>
    <row r="40919" customFormat="false" ht="15" hidden="false" customHeight="true" outlineLevel="0" collapsed="false"/>
    <row r="40920" customFormat="false" ht="15" hidden="false" customHeight="true" outlineLevel="0" collapsed="false"/>
    <row r="40921" customFormat="false" ht="15" hidden="false" customHeight="true" outlineLevel="0" collapsed="false"/>
    <row r="40922" customFormat="false" ht="15" hidden="false" customHeight="true" outlineLevel="0" collapsed="false"/>
    <row r="40923" customFormat="false" ht="15" hidden="false" customHeight="true" outlineLevel="0" collapsed="false"/>
    <row r="40924" customFormat="false" ht="15" hidden="false" customHeight="true" outlineLevel="0" collapsed="false"/>
    <row r="40925" customFormat="false" ht="15" hidden="false" customHeight="true" outlineLevel="0" collapsed="false"/>
    <row r="40926" customFormat="false" ht="15" hidden="false" customHeight="true" outlineLevel="0" collapsed="false"/>
    <row r="40927" customFormat="false" ht="15" hidden="false" customHeight="true" outlineLevel="0" collapsed="false"/>
    <row r="40928" customFormat="false" ht="15" hidden="false" customHeight="true" outlineLevel="0" collapsed="false"/>
    <row r="40929" customFormat="false" ht="15" hidden="false" customHeight="true" outlineLevel="0" collapsed="false"/>
    <row r="40930" customFormat="false" ht="15" hidden="false" customHeight="true" outlineLevel="0" collapsed="false"/>
    <row r="40931" customFormat="false" ht="15" hidden="false" customHeight="true" outlineLevel="0" collapsed="false"/>
    <row r="40932" customFormat="false" ht="15" hidden="false" customHeight="true" outlineLevel="0" collapsed="false"/>
    <row r="40933" customFormat="false" ht="15" hidden="false" customHeight="true" outlineLevel="0" collapsed="false"/>
    <row r="40934" customFormat="false" ht="15" hidden="false" customHeight="true" outlineLevel="0" collapsed="false"/>
    <row r="40935" customFormat="false" ht="15" hidden="false" customHeight="true" outlineLevel="0" collapsed="false"/>
    <row r="40936" customFormat="false" ht="15" hidden="false" customHeight="true" outlineLevel="0" collapsed="false"/>
    <row r="40937" customFormat="false" ht="15" hidden="false" customHeight="true" outlineLevel="0" collapsed="false"/>
    <row r="40938" customFormat="false" ht="15" hidden="false" customHeight="true" outlineLevel="0" collapsed="false"/>
    <row r="40939" customFormat="false" ht="15" hidden="false" customHeight="true" outlineLevel="0" collapsed="false"/>
    <row r="40940" customFormat="false" ht="15" hidden="false" customHeight="true" outlineLevel="0" collapsed="false"/>
    <row r="40941" customFormat="false" ht="15" hidden="false" customHeight="true" outlineLevel="0" collapsed="false"/>
    <row r="40942" customFormat="false" ht="15" hidden="false" customHeight="true" outlineLevel="0" collapsed="false"/>
    <row r="40943" customFormat="false" ht="15" hidden="false" customHeight="true" outlineLevel="0" collapsed="false"/>
    <row r="40944" customFormat="false" ht="15" hidden="false" customHeight="true" outlineLevel="0" collapsed="false"/>
    <row r="40945" customFormat="false" ht="15" hidden="false" customHeight="true" outlineLevel="0" collapsed="false"/>
    <row r="40946" customFormat="false" ht="15" hidden="false" customHeight="true" outlineLevel="0" collapsed="false"/>
    <row r="40947" customFormat="false" ht="15" hidden="false" customHeight="true" outlineLevel="0" collapsed="false"/>
    <row r="40948" customFormat="false" ht="15" hidden="false" customHeight="true" outlineLevel="0" collapsed="false"/>
    <row r="40949" customFormat="false" ht="15" hidden="false" customHeight="true" outlineLevel="0" collapsed="false"/>
    <row r="40950" customFormat="false" ht="15" hidden="false" customHeight="true" outlineLevel="0" collapsed="false"/>
    <row r="40951" customFormat="false" ht="15" hidden="false" customHeight="true" outlineLevel="0" collapsed="false"/>
    <row r="40952" customFormat="false" ht="15" hidden="false" customHeight="true" outlineLevel="0" collapsed="false"/>
    <row r="40953" customFormat="false" ht="15" hidden="false" customHeight="true" outlineLevel="0" collapsed="false"/>
    <row r="40954" customFormat="false" ht="15" hidden="false" customHeight="true" outlineLevel="0" collapsed="false"/>
    <row r="40955" customFormat="false" ht="15" hidden="false" customHeight="true" outlineLevel="0" collapsed="false"/>
    <row r="40956" customFormat="false" ht="15" hidden="false" customHeight="true" outlineLevel="0" collapsed="false"/>
    <row r="40957" customFormat="false" ht="15" hidden="false" customHeight="true" outlineLevel="0" collapsed="false"/>
    <row r="40958" customFormat="false" ht="15" hidden="false" customHeight="true" outlineLevel="0" collapsed="false"/>
    <row r="40959" customFormat="false" ht="15" hidden="false" customHeight="true" outlineLevel="0" collapsed="false"/>
    <row r="40960" customFormat="false" ht="15" hidden="false" customHeight="true" outlineLevel="0" collapsed="false"/>
    <row r="40961" customFormat="false" ht="15" hidden="false" customHeight="true" outlineLevel="0" collapsed="false"/>
    <row r="40962" customFormat="false" ht="15" hidden="false" customHeight="true" outlineLevel="0" collapsed="false"/>
    <row r="40963" customFormat="false" ht="15" hidden="false" customHeight="true" outlineLevel="0" collapsed="false"/>
    <row r="40964" customFormat="false" ht="15" hidden="false" customHeight="true" outlineLevel="0" collapsed="false"/>
    <row r="40965" customFormat="false" ht="15" hidden="false" customHeight="true" outlineLevel="0" collapsed="false"/>
    <row r="40966" customFormat="false" ht="15" hidden="false" customHeight="true" outlineLevel="0" collapsed="false"/>
    <row r="40967" customFormat="false" ht="15" hidden="false" customHeight="true" outlineLevel="0" collapsed="false"/>
    <row r="40968" customFormat="false" ht="15" hidden="false" customHeight="true" outlineLevel="0" collapsed="false"/>
    <row r="40969" customFormat="false" ht="15" hidden="false" customHeight="true" outlineLevel="0" collapsed="false"/>
    <row r="40970" customFormat="false" ht="15" hidden="false" customHeight="true" outlineLevel="0" collapsed="false"/>
    <row r="40971" customFormat="false" ht="15" hidden="false" customHeight="true" outlineLevel="0" collapsed="false"/>
    <row r="40972" customFormat="false" ht="15" hidden="false" customHeight="true" outlineLevel="0" collapsed="false"/>
    <row r="40973" customFormat="false" ht="15" hidden="false" customHeight="true" outlineLevel="0" collapsed="false"/>
    <row r="40974" customFormat="false" ht="15" hidden="false" customHeight="true" outlineLevel="0" collapsed="false"/>
    <row r="40975" customFormat="false" ht="15" hidden="false" customHeight="true" outlineLevel="0" collapsed="false"/>
    <row r="40976" customFormat="false" ht="15" hidden="false" customHeight="true" outlineLevel="0" collapsed="false"/>
    <row r="40977" customFormat="false" ht="15" hidden="false" customHeight="true" outlineLevel="0" collapsed="false"/>
    <row r="40978" customFormat="false" ht="15" hidden="false" customHeight="true" outlineLevel="0" collapsed="false"/>
    <row r="40979" customFormat="false" ht="15" hidden="false" customHeight="true" outlineLevel="0" collapsed="false"/>
    <row r="40980" customFormat="false" ht="15" hidden="false" customHeight="true" outlineLevel="0" collapsed="false"/>
    <row r="40981" customFormat="false" ht="15" hidden="false" customHeight="true" outlineLevel="0" collapsed="false"/>
    <row r="40982" customFormat="false" ht="15" hidden="false" customHeight="true" outlineLevel="0" collapsed="false"/>
    <row r="40983" customFormat="false" ht="15" hidden="false" customHeight="true" outlineLevel="0" collapsed="false"/>
    <row r="40984" customFormat="false" ht="15" hidden="false" customHeight="true" outlineLevel="0" collapsed="false"/>
    <row r="40985" customFormat="false" ht="15" hidden="false" customHeight="true" outlineLevel="0" collapsed="false"/>
    <row r="40986" customFormat="false" ht="15" hidden="false" customHeight="true" outlineLevel="0" collapsed="false"/>
    <row r="40987" customFormat="false" ht="15" hidden="false" customHeight="true" outlineLevel="0" collapsed="false"/>
    <row r="40988" customFormat="false" ht="15" hidden="false" customHeight="true" outlineLevel="0" collapsed="false"/>
    <row r="40989" customFormat="false" ht="15" hidden="false" customHeight="true" outlineLevel="0" collapsed="false"/>
    <row r="40990" customFormat="false" ht="15" hidden="false" customHeight="true" outlineLevel="0" collapsed="false"/>
    <row r="40991" customFormat="false" ht="15" hidden="false" customHeight="true" outlineLevel="0" collapsed="false"/>
    <row r="40992" customFormat="false" ht="15" hidden="false" customHeight="true" outlineLevel="0" collapsed="false"/>
    <row r="40993" customFormat="false" ht="15" hidden="false" customHeight="true" outlineLevel="0" collapsed="false"/>
    <row r="40994" customFormat="false" ht="15" hidden="false" customHeight="true" outlineLevel="0" collapsed="false"/>
    <row r="40995" customFormat="false" ht="15" hidden="false" customHeight="true" outlineLevel="0" collapsed="false"/>
    <row r="40996" customFormat="false" ht="15" hidden="false" customHeight="true" outlineLevel="0" collapsed="false"/>
    <row r="40997" customFormat="false" ht="15" hidden="false" customHeight="true" outlineLevel="0" collapsed="false"/>
    <row r="40998" customFormat="false" ht="15" hidden="false" customHeight="true" outlineLevel="0" collapsed="false"/>
    <row r="40999" customFormat="false" ht="15" hidden="false" customHeight="true" outlineLevel="0" collapsed="false"/>
    <row r="41000" customFormat="false" ht="15" hidden="false" customHeight="true" outlineLevel="0" collapsed="false"/>
    <row r="41001" customFormat="false" ht="15" hidden="false" customHeight="true" outlineLevel="0" collapsed="false"/>
    <row r="41002" customFormat="false" ht="15" hidden="false" customHeight="true" outlineLevel="0" collapsed="false"/>
    <row r="41003" customFormat="false" ht="15" hidden="false" customHeight="true" outlineLevel="0" collapsed="false"/>
    <row r="41004" customFormat="false" ht="15" hidden="false" customHeight="true" outlineLevel="0" collapsed="false"/>
    <row r="41005" customFormat="false" ht="15" hidden="false" customHeight="true" outlineLevel="0" collapsed="false"/>
    <row r="41006" customFormat="false" ht="15" hidden="false" customHeight="true" outlineLevel="0" collapsed="false"/>
    <row r="41007" customFormat="false" ht="15" hidden="false" customHeight="true" outlineLevel="0" collapsed="false"/>
    <row r="41008" customFormat="false" ht="15" hidden="false" customHeight="true" outlineLevel="0" collapsed="false"/>
    <row r="41009" customFormat="false" ht="15" hidden="false" customHeight="true" outlineLevel="0" collapsed="false"/>
    <row r="41010" customFormat="false" ht="15" hidden="false" customHeight="true" outlineLevel="0" collapsed="false"/>
    <row r="41011" customFormat="false" ht="15" hidden="false" customHeight="true" outlineLevel="0" collapsed="false"/>
    <row r="41012" customFormat="false" ht="15" hidden="false" customHeight="true" outlineLevel="0" collapsed="false"/>
    <row r="41013" customFormat="false" ht="15" hidden="false" customHeight="true" outlineLevel="0" collapsed="false"/>
    <row r="41014" customFormat="false" ht="15" hidden="false" customHeight="true" outlineLevel="0" collapsed="false"/>
    <row r="41015" customFormat="false" ht="15" hidden="false" customHeight="true" outlineLevel="0" collapsed="false"/>
    <row r="41016" customFormat="false" ht="15" hidden="false" customHeight="true" outlineLevel="0" collapsed="false"/>
    <row r="41017" customFormat="false" ht="15" hidden="false" customHeight="true" outlineLevel="0" collapsed="false"/>
    <row r="41018" customFormat="false" ht="15" hidden="false" customHeight="true" outlineLevel="0" collapsed="false"/>
    <row r="41019" customFormat="false" ht="15" hidden="false" customHeight="true" outlineLevel="0" collapsed="false"/>
    <row r="41020" customFormat="false" ht="15" hidden="false" customHeight="true" outlineLevel="0" collapsed="false"/>
    <row r="41021" customFormat="false" ht="15" hidden="false" customHeight="true" outlineLevel="0" collapsed="false"/>
    <row r="41022" customFormat="false" ht="15" hidden="false" customHeight="true" outlineLevel="0" collapsed="false"/>
    <row r="41023" customFormat="false" ht="15" hidden="false" customHeight="true" outlineLevel="0" collapsed="false"/>
    <row r="41024" customFormat="false" ht="15" hidden="false" customHeight="true" outlineLevel="0" collapsed="false"/>
    <row r="41025" customFormat="false" ht="15" hidden="false" customHeight="true" outlineLevel="0" collapsed="false"/>
    <row r="41026" customFormat="false" ht="15" hidden="false" customHeight="true" outlineLevel="0" collapsed="false"/>
    <row r="41027" customFormat="false" ht="15" hidden="false" customHeight="true" outlineLevel="0" collapsed="false"/>
    <row r="41028" customFormat="false" ht="15" hidden="false" customHeight="true" outlineLevel="0" collapsed="false"/>
    <row r="41029" customFormat="false" ht="15" hidden="false" customHeight="true" outlineLevel="0" collapsed="false"/>
    <row r="41030" customFormat="false" ht="15" hidden="false" customHeight="true" outlineLevel="0" collapsed="false"/>
    <row r="41031" customFormat="false" ht="15" hidden="false" customHeight="true" outlineLevel="0" collapsed="false"/>
    <row r="41032" customFormat="false" ht="15" hidden="false" customHeight="true" outlineLevel="0" collapsed="false"/>
    <row r="41033" customFormat="false" ht="15" hidden="false" customHeight="true" outlineLevel="0" collapsed="false"/>
    <row r="41034" customFormat="false" ht="15" hidden="false" customHeight="true" outlineLevel="0" collapsed="false"/>
    <row r="41035" customFormat="false" ht="15" hidden="false" customHeight="true" outlineLevel="0" collapsed="false"/>
    <row r="41036" customFormat="false" ht="15" hidden="false" customHeight="true" outlineLevel="0" collapsed="false"/>
    <row r="41037" customFormat="false" ht="15" hidden="false" customHeight="true" outlineLevel="0" collapsed="false"/>
    <row r="41038" customFormat="false" ht="15" hidden="false" customHeight="true" outlineLevel="0" collapsed="false"/>
    <row r="41039" customFormat="false" ht="15" hidden="false" customHeight="true" outlineLevel="0" collapsed="false"/>
    <row r="41040" customFormat="false" ht="15" hidden="false" customHeight="true" outlineLevel="0" collapsed="false"/>
    <row r="41041" customFormat="false" ht="15" hidden="false" customHeight="true" outlineLevel="0" collapsed="false"/>
    <row r="41042" customFormat="false" ht="15" hidden="false" customHeight="true" outlineLevel="0" collapsed="false"/>
    <row r="41043" customFormat="false" ht="15" hidden="false" customHeight="true" outlineLevel="0" collapsed="false"/>
    <row r="41044" customFormat="false" ht="15" hidden="false" customHeight="true" outlineLevel="0" collapsed="false"/>
    <row r="41045" customFormat="false" ht="15" hidden="false" customHeight="true" outlineLevel="0" collapsed="false"/>
    <row r="41046" customFormat="false" ht="15" hidden="false" customHeight="true" outlineLevel="0" collapsed="false"/>
    <row r="41047" customFormat="false" ht="15" hidden="false" customHeight="true" outlineLevel="0" collapsed="false"/>
    <row r="41048" customFormat="false" ht="15" hidden="false" customHeight="true" outlineLevel="0" collapsed="false"/>
    <row r="41049" customFormat="false" ht="15" hidden="false" customHeight="true" outlineLevel="0" collapsed="false"/>
    <row r="41050" customFormat="false" ht="15" hidden="false" customHeight="true" outlineLevel="0" collapsed="false"/>
    <row r="41051" customFormat="false" ht="15" hidden="false" customHeight="true" outlineLevel="0" collapsed="false"/>
    <row r="41052" customFormat="false" ht="15" hidden="false" customHeight="true" outlineLevel="0" collapsed="false"/>
    <row r="41053" customFormat="false" ht="15" hidden="false" customHeight="true" outlineLevel="0" collapsed="false"/>
    <row r="41054" customFormat="false" ht="15" hidden="false" customHeight="true" outlineLevel="0" collapsed="false"/>
    <row r="41055" customFormat="false" ht="15" hidden="false" customHeight="true" outlineLevel="0" collapsed="false"/>
    <row r="41056" customFormat="false" ht="15" hidden="false" customHeight="true" outlineLevel="0" collapsed="false"/>
    <row r="41057" customFormat="false" ht="15" hidden="false" customHeight="true" outlineLevel="0" collapsed="false"/>
    <row r="41058" customFormat="false" ht="15" hidden="false" customHeight="true" outlineLevel="0" collapsed="false"/>
    <row r="41059" customFormat="false" ht="15" hidden="false" customHeight="true" outlineLevel="0" collapsed="false"/>
    <row r="41060" customFormat="false" ht="15" hidden="false" customHeight="true" outlineLevel="0" collapsed="false"/>
    <row r="41061" customFormat="false" ht="15" hidden="false" customHeight="true" outlineLevel="0" collapsed="false"/>
    <row r="41062" customFormat="false" ht="15" hidden="false" customHeight="true" outlineLevel="0" collapsed="false"/>
    <row r="41063" customFormat="false" ht="15" hidden="false" customHeight="true" outlineLevel="0" collapsed="false"/>
    <row r="41064" customFormat="false" ht="15" hidden="false" customHeight="true" outlineLevel="0" collapsed="false"/>
    <row r="41065" customFormat="false" ht="15" hidden="false" customHeight="true" outlineLevel="0" collapsed="false"/>
    <row r="41066" customFormat="false" ht="15" hidden="false" customHeight="true" outlineLevel="0" collapsed="false"/>
    <row r="41067" customFormat="false" ht="15" hidden="false" customHeight="true" outlineLevel="0" collapsed="false"/>
    <row r="41068" customFormat="false" ht="15" hidden="false" customHeight="true" outlineLevel="0" collapsed="false"/>
    <row r="41069" customFormat="false" ht="15" hidden="false" customHeight="true" outlineLevel="0" collapsed="false"/>
    <row r="41070" customFormat="false" ht="15" hidden="false" customHeight="true" outlineLevel="0" collapsed="false"/>
    <row r="41071" customFormat="false" ht="15" hidden="false" customHeight="true" outlineLevel="0" collapsed="false"/>
    <row r="41072" customFormat="false" ht="15" hidden="false" customHeight="true" outlineLevel="0" collapsed="false"/>
    <row r="41073" customFormat="false" ht="15" hidden="false" customHeight="true" outlineLevel="0" collapsed="false"/>
    <row r="41074" customFormat="false" ht="15" hidden="false" customHeight="true" outlineLevel="0" collapsed="false"/>
    <row r="41075" customFormat="false" ht="15" hidden="false" customHeight="true" outlineLevel="0" collapsed="false"/>
    <row r="41076" customFormat="false" ht="15" hidden="false" customHeight="true" outlineLevel="0" collapsed="false"/>
    <row r="41077" customFormat="false" ht="15" hidden="false" customHeight="true" outlineLevel="0" collapsed="false"/>
    <row r="41078" customFormat="false" ht="15" hidden="false" customHeight="true" outlineLevel="0" collapsed="false"/>
    <row r="41079" customFormat="false" ht="15" hidden="false" customHeight="true" outlineLevel="0" collapsed="false"/>
    <row r="41080" customFormat="false" ht="15" hidden="false" customHeight="true" outlineLevel="0" collapsed="false"/>
    <row r="41081" customFormat="false" ht="15" hidden="false" customHeight="true" outlineLevel="0" collapsed="false"/>
    <row r="41082" customFormat="false" ht="15" hidden="false" customHeight="true" outlineLevel="0" collapsed="false"/>
    <row r="41083" customFormat="false" ht="15" hidden="false" customHeight="true" outlineLevel="0" collapsed="false"/>
    <row r="41084" customFormat="false" ht="15" hidden="false" customHeight="true" outlineLevel="0" collapsed="false"/>
    <row r="41085" customFormat="false" ht="15" hidden="false" customHeight="true" outlineLevel="0" collapsed="false"/>
    <row r="41086" customFormat="false" ht="15" hidden="false" customHeight="true" outlineLevel="0" collapsed="false"/>
    <row r="41087" customFormat="false" ht="15" hidden="false" customHeight="true" outlineLevel="0" collapsed="false"/>
    <row r="41088" customFormat="false" ht="15" hidden="false" customHeight="true" outlineLevel="0" collapsed="false"/>
    <row r="41089" customFormat="false" ht="15" hidden="false" customHeight="true" outlineLevel="0" collapsed="false"/>
    <row r="41090" customFormat="false" ht="15" hidden="false" customHeight="true" outlineLevel="0" collapsed="false"/>
    <row r="41091" customFormat="false" ht="15" hidden="false" customHeight="true" outlineLevel="0" collapsed="false"/>
    <row r="41092" customFormat="false" ht="15" hidden="false" customHeight="true" outlineLevel="0" collapsed="false"/>
    <row r="41093" customFormat="false" ht="15" hidden="false" customHeight="true" outlineLevel="0" collapsed="false"/>
    <row r="41094" customFormat="false" ht="15" hidden="false" customHeight="true" outlineLevel="0" collapsed="false"/>
    <row r="41095" customFormat="false" ht="15" hidden="false" customHeight="true" outlineLevel="0" collapsed="false"/>
    <row r="41096" customFormat="false" ht="15" hidden="false" customHeight="true" outlineLevel="0" collapsed="false"/>
    <row r="41097" customFormat="false" ht="15" hidden="false" customHeight="true" outlineLevel="0" collapsed="false"/>
    <row r="41098" customFormat="false" ht="15" hidden="false" customHeight="true" outlineLevel="0" collapsed="false"/>
    <row r="41099" customFormat="false" ht="15" hidden="false" customHeight="true" outlineLevel="0" collapsed="false"/>
    <row r="41100" customFormat="false" ht="15" hidden="false" customHeight="true" outlineLevel="0" collapsed="false"/>
    <row r="41101" customFormat="false" ht="15" hidden="false" customHeight="true" outlineLevel="0" collapsed="false"/>
    <row r="41102" customFormat="false" ht="15" hidden="false" customHeight="true" outlineLevel="0" collapsed="false"/>
    <row r="41103" customFormat="false" ht="15" hidden="false" customHeight="true" outlineLevel="0" collapsed="false"/>
    <row r="41104" customFormat="false" ht="15" hidden="false" customHeight="true" outlineLevel="0" collapsed="false"/>
    <row r="41105" customFormat="false" ht="15" hidden="false" customHeight="true" outlineLevel="0" collapsed="false"/>
    <row r="41106" customFormat="false" ht="15" hidden="false" customHeight="true" outlineLevel="0" collapsed="false"/>
    <row r="41107" customFormat="false" ht="15" hidden="false" customHeight="true" outlineLevel="0" collapsed="false"/>
    <row r="41108" customFormat="false" ht="15" hidden="false" customHeight="true" outlineLevel="0" collapsed="false"/>
    <row r="41109" customFormat="false" ht="15" hidden="false" customHeight="true" outlineLevel="0" collapsed="false"/>
    <row r="41110" customFormat="false" ht="15" hidden="false" customHeight="true" outlineLevel="0" collapsed="false"/>
    <row r="41111" customFormat="false" ht="15" hidden="false" customHeight="true" outlineLevel="0" collapsed="false"/>
    <row r="41112" customFormat="false" ht="15" hidden="false" customHeight="true" outlineLevel="0" collapsed="false"/>
    <row r="41113" customFormat="false" ht="15" hidden="false" customHeight="true" outlineLevel="0" collapsed="false"/>
    <row r="41114" customFormat="false" ht="15" hidden="false" customHeight="true" outlineLevel="0" collapsed="false"/>
    <row r="41115" customFormat="false" ht="15" hidden="false" customHeight="true" outlineLevel="0" collapsed="false"/>
    <row r="41116" customFormat="false" ht="15" hidden="false" customHeight="true" outlineLevel="0" collapsed="false"/>
    <row r="41117" customFormat="false" ht="15" hidden="false" customHeight="true" outlineLevel="0" collapsed="false"/>
    <row r="41118" customFormat="false" ht="15" hidden="false" customHeight="true" outlineLevel="0" collapsed="false"/>
    <row r="41119" customFormat="false" ht="15" hidden="false" customHeight="true" outlineLevel="0" collapsed="false"/>
    <row r="41120" customFormat="false" ht="15" hidden="false" customHeight="true" outlineLevel="0" collapsed="false"/>
    <row r="41121" customFormat="false" ht="15" hidden="false" customHeight="true" outlineLevel="0" collapsed="false"/>
    <row r="41122" customFormat="false" ht="15" hidden="false" customHeight="true" outlineLevel="0" collapsed="false"/>
    <row r="41123" customFormat="false" ht="15" hidden="false" customHeight="true" outlineLevel="0" collapsed="false"/>
    <row r="41124" customFormat="false" ht="15" hidden="false" customHeight="true" outlineLevel="0" collapsed="false"/>
    <row r="41125" customFormat="false" ht="15" hidden="false" customHeight="true" outlineLevel="0" collapsed="false"/>
    <row r="41126" customFormat="false" ht="15" hidden="false" customHeight="true" outlineLevel="0" collapsed="false"/>
    <row r="41127" customFormat="false" ht="15" hidden="false" customHeight="true" outlineLevel="0" collapsed="false"/>
    <row r="41128" customFormat="false" ht="15" hidden="false" customHeight="true" outlineLevel="0" collapsed="false"/>
    <row r="41129" customFormat="false" ht="15" hidden="false" customHeight="true" outlineLevel="0" collapsed="false"/>
    <row r="41130" customFormat="false" ht="15" hidden="false" customHeight="true" outlineLevel="0" collapsed="false"/>
    <row r="41131" customFormat="false" ht="15" hidden="false" customHeight="true" outlineLevel="0" collapsed="false"/>
    <row r="41132" customFormat="false" ht="15" hidden="false" customHeight="true" outlineLevel="0" collapsed="false"/>
    <row r="41133" customFormat="false" ht="15" hidden="false" customHeight="true" outlineLevel="0" collapsed="false"/>
    <row r="41134" customFormat="false" ht="15" hidden="false" customHeight="true" outlineLevel="0" collapsed="false"/>
    <row r="41135" customFormat="false" ht="15" hidden="false" customHeight="true" outlineLevel="0" collapsed="false"/>
    <row r="41136" customFormat="false" ht="15" hidden="false" customHeight="true" outlineLevel="0" collapsed="false"/>
    <row r="41137" customFormat="false" ht="15" hidden="false" customHeight="true" outlineLevel="0" collapsed="false"/>
    <row r="41138" customFormat="false" ht="15" hidden="false" customHeight="true" outlineLevel="0" collapsed="false"/>
    <row r="41139" customFormat="false" ht="15" hidden="false" customHeight="true" outlineLevel="0" collapsed="false"/>
    <row r="41140" customFormat="false" ht="15" hidden="false" customHeight="true" outlineLevel="0" collapsed="false"/>
    <row r="41141" customFormat="false" ht="15" hidden="false" customHeight="true" outlineLevel="0" collapsed="false"/>
    <row r="41142" customFormat="false" ht="15" hidden="false" customHeight="true" outlineLevel="0" collapsed="false"/>
    <row r="41143" customFormat="false" ht="15" hidden="false" customHeight="true" outlineLevel="0" collapsed="false"/>
    <row r="41144" customFormat="false" ht="15" hidden="false" customHeight="true" outlineLevel="0" collapsed="false"/>
    <row r="41145" customFormat="false" ht="15" hidden="false" customHeight="true" outlineLevel="0" collapsed="false"/>
    <row r="41146" customFormat="false" ht="15" hidden="false" customHeight="true" outlineLevel="0" collapsed="false"/>
    <row r="41147" customFormat="false" ht="15" hidden="false" customHeight="true" outlineLevel="0" collapsed="false"/>
    <row r="41148" customFormat="false" ht="15" hidden="false" customHeight="true" outlineLevel="0" collapsed="false"/>
    <row r="41149" customFormat="false" ht="15" hidden="false" customHeight="true" outlineLevel="0" collapsed="false"/>
    <row r="41150" customFormat="false" ht="15" hidden="false" customHeight="true" outlineLevel="0" collapsed="false"/>
    <row r="41151" customFormat="false" ht="15" hidden="false" customHeight="true" outlineLevel="0" collapsed="false"/>
    <row r="41152" customFormat="false" ht="15" hidden="false" customHeight="true" outlineLevel="0" collapsed="false"/>
    <row r="41153" customFormat="false" ht="15" hidden="false" customHeight="true" outlineLevel="0" collapsed="false"/>
    <row r="41154" customFormat="false" ht="15" hidden="false" customHeight="true" outlineLevel="0" collapsed="false"/>
    <row r="41155" customFormat="false" ht="15" hidden="false" customHeight="true" outlineLevel="0" collapsed="false"/>
    <row r="41156" customFormat="false" ht="15" hidden="false" customHeight="true" outlineLevel="0" collapsed="false"/>
    <row r="41157" customFormat="false" ht="15" hidden="false" customHeight="true" outlineLevel="0" collapsed="false"/>
    <row r="41158" customFormat="false" ht="15" hidden="false" customHeight="true" outlineLevel="0" collapsed="false"/>
    <row r="41159" customFormat="false" ht="15" hidden="false" customHeight="true" outlineLevel="0" collapsed="false"/>
    <row r="41160" customFormat="false" ht="15" hidden="false" customHeight="true" outlineLevel="0" collapsed="false"/>
    <row r="41161" customFormat="false" ht="15" hidden="false" customHeight="true" outlineLevel="0" collapsed="false"/>
    <row r="41162" customFormat="false" ht="15" hidden="false" customHeight="true" outlineLevel="0" collapsed="false"/>
    <row r="41163" customFormat="false" ht="15" hidden="false" customHeight="true" outlineLevel="0" collapsed="false"/>
    <row r="41164" customFormat="false" ht="15" hidden="false" customHeight="true" outlineLevel="0" collapsed="false"/>
    <row r="41165" customFormat="false" ht="15" hidden="false" customHeight="true" outlineLevel="0" collapsed="false"/>
    <row r="41166" customFormat="false" ht="15" hidden="false" customHeight="true" outlineLevel="0" collapsed="false"/>
    <row r="41167" customFormat="false" ht="15" hidden="false" customHeight="true" outlineLevel="0" collapsed="false"/>
    <row r="41168" customFormat="false" ht="15" hidden="false" customHeight="true" outlineLevel="0" collapsed="false"/>
    <row r="41169" customFormat="false" ht="15" hidden="false" customHeight="true" outlineLevel="0" collapsed="false"/>
    <row r="41170" customFormat="false" ht="15" hidden="false" customHeight="true" outlineLevel="0" collapsed="false"/>
    <row r="41171" customFormat="false" ht="15" hidden="false" customHeight="true" outlineLevel="0" collapsed="false"/>
    <row r="41172" customFormat="false" ht="15" hidden="false" customHeight="true" outlineLevel="0" collapsed="false"/>
    <row r="41173" customFormat="false" ht="15" hidden="false" customHeight="true" outlineLevel="0" collapsed="false"/>
    <row r="41174" customFormat="false" ht="15" hidden="false" customHeight="true" outlineLevel="0" collapsed="false"/>
    <row r="41175" customFormat="false" ht="15" hidden="false" customHeight="true" outlineLevel="0" collapsed="false"/>
    <row r="41176" customFormat="false" ht="15" hidden="false" customHeight="true" outlineLevel="0" collapsed="false"/>
    <row r="41177" customFormat="false" ht="15" hidden="false" customHeight="true" outlineLevel="0" collapsed="false"/>
    <row r="41178" customFormat="false" ht="15" hidden="false" customHeight="true" outlineLevel="0" collapsed="false"/>
    <row r="41179" customFormat="false" ht="15" hidden="false" customHeight="true" outlineLevel="0" collapsed="false"/>
    <row r="41180" customFormat="false" ht="15" hidden="false" customHeight="true" outlineLevel="0" collapsed="false"/>
    <row r="41181" customFormat="false" ht="15" hidden="false" customHeight="true" outlineLevel="0" collapsed="false"/>
    <row r="41182" customFormat="false" ht="15" hidden="false" customHeight="true" outlineLevel="0" collapsed="false"/>
    <row r="41183" customFormat="false" ht="15" hidden="false" customHeight="true" outlineLevel="0" collapsed="false"/>
    <row r="41184" customFormat="false" ht="15" hidden="false" customHeight="true" outlineLevel="0" collapsed="false"/>
    <row r="41185" customFormat="false" ht="15" hidden="false" customHeight="true" outlineLevel="0" collapsed="false"/>
    <row r="41186" customFormat="false" ht="15" hidden="false" customHeight="true" outlineLevel="0" collapsed="false"/>
    <row r="41187" customFormat="false" ht="15" hidden="false" customHeight="true" outlineLevel="0" collapsed="false"/>
    <row r="41188" customFormat="false" ht="15" hidden="false" customHeight="true" outlineLevel="0" collapsed="false"/>
    <row r="41189" customFormat="false" ht="15" hidden="false" customHeight="true" outlineLevel="0" collapsed="false"/>
    <row r="41190" customFormat="false" ht="15" hidden="false" customHeight="true" outlineLevel="0" collapsed="false"/>
    <row r="41191" customFormat="false" ht="15" hidden="false" customHeight="true" outlineLevel="0" collapsed="false"/>
    <row r="41192" customFormat="false" ht="15" hidden="false" customHeight="true" outlineLevel="0" collapsed="false"/>
    <row r="41193" customFormat="false" ht="15" hidden="false" customHeight="true" outlineLevel="0" collapsed="false"/>
    <row r="41194" customFormat="false" ht="15" hidden="false" customHeight="true" outlineLevel="0" collapsed="false"/>
    <row r="41195" customFormat="false" ht="15" hidden="false" customHeight="true" outlineLevel="0" collapsed="false"/>
    <row r="41196" customFormat="false" ht="15" hidden="false" customHeight="true" outlineLevel="0" collapsed="false"/>
    <row r="41197" customFormat="false" ht="15" hidden="false" customHeight="true" outlineLevel="0" collapsed="false"/>
    <row r="41198" customFormat="false" ht="15" hidden="false" customHeight="true" outlineLevel="0" collapsed="false"/>
    <row r="41199" customFormat="false" ht="15" hidden="false" customHeight="true" outlineLevel="0" collapsed="false"/>
    <row r="41200" customFormat="false" ht="15" hidden="false" customHeight="true" outlineLevel="0" collapsed="false"/>
    <row r="41201" customFormat="false" ht="15" hidden="false" customHeight="true" outlineLevel="0" collapsed="false"/>
    <row r="41202" customFormat="false" ht="15" hidden="false" customHeight="true" outlineLevel="0" collapsed="false"/>
    <row r="41203" customFormat="false" ht="15" hidden="false" customHeight="true" outlineLevel="0" collapsed="false"/>
    <row r="41204" customFormat="false" ht="15" hidden="false" customHeight="true" outlineLevel="0" collapsed="false"/>
    <row r="41205" customFormat="false" ht="15" hidden="false" customHeight="true" outlineLevel="0" collapsed="false"/>
    <row r="41206" customFormat="false" ht="15" hidden="false" customHeight="true" outlineLevel="0" collapsed="false"/>
    <row r="41207" customFormat="false" ht="15" hidden="false" customHeight="true" outlineLevel="0" collapsed="false"/>
    <row r="41208" customFormat="false" ht="15" hidden="false" customHeight="true" outlineLevel="0" collapsed="false"/>
    <row r="41209" customFormat="false" ht="15" hidden="false" customHeight="true" outlineLevel="0" collapsed="false"/>
    <row r="41210" customFormat="false" ht="15" hidden="false" customHeight="true" outlineLevel="0" collapsed="false"/>
    <row r="41211" customFormat="false" ht="15" hidden="false" customHeight="true" outlineLevel="0" collapsed="false"/>
    <row r="41212" customFormat="false" ht="15" hidden="false" customHeight="true" outlineLevel="0" collapsed="false"/>
    <row r="41213" customFormat="false" ht="15" hidden="false" customHeight="true" outlineLevel="0" collapsed="false"/>
    <row r="41214" customFormat="false" ht="15" hidden="false" customHeight="true" outlineLevel="0" collapsed="false"/>
    <row r="41215" customFormat="false" ht="15" hidden="false" customHeight="true" outlineLevel="0" collapsed="false"/>
    <row r="41216" customFormat="false" ht="15" hidden="false" customHeight="true" outlineLevel="0" collapsed="false"/>
    <row r="41217" customFormat="false" ht="15" hidden="false" customHeight="true" outlineLevel="0" collapsed="false"/>
    <row r="41218" customFormat="false" ht="15" hidden="false" customHeight="true" outlineLevel="0" collapsed="false"/>
    <row r="41219" customFormat="false" ht="15" hidden="false" customHeight="true" outlineLevel="0" collapsed="false"/>
    <row r="41220" customFormat="false" ht="15" hidden="false" customHeight="true" outlineLevel="0" collapsed="false"/>
    <row r="41221" customFormat="false" ht="15" hidden="false" customHeight="true" outlineLevel="0" collapsed="false"/>
    <row r="41222" customFormat="false" ht="15" hidden="false" customHeight="true" outlineLevel="0" collapsed="false"/>
    <row r="41223" customFormat="false" ht="15" hidden="false" customHeight="true" outlineLevel="0" collapsed="false"/>
    <row r="41224" customFormat="false" ht="15" hidden="false" customHeight="true" outlineLevel="0" collapsed="false"/>
    <row r="41225" customFormat="false" ht="15" hidden="false" customHeight="true" outlineLevel="0" collapsed="false"/>
    <row r="41226" customFormat="false" ht="15" hidden="false" customHeight="true" outlineLevel="0" collapsed="false"/>
    <row r="41227" customFormat="false" ht="15" hidden="false" customHeight="true" outlineLevel="0" collapsed="false"/>
    <row r="41228" customFormat="false" ht="15" hidden="false" customHeight="true" outlineLevel="0" collapsed="false"/>
    <row r="41229" customFormat="false" ht="15" hidden="false" customHeight="true" outlineLevel="0" collapsed="false"/>
    <row r="41230" customFormat="false" ht="15" hidden="false" customHeight="true" outlineLevel="0" collapsed="false"/>
    <row r="41231" customFormat="false" ht="15" hidden="false" customHeight="true" outlineLevel="0" collapsed="false"/>
    <row r="41232" customFormat="false" ht="15" hidden="false" customHeight="true" outlineLevel="0" collapsed="false"/>
    <row r="41233" customFormat="false" ht="15" hidden="false" customHeight="true" outlineLevel="0" collapsed="false"/>
    <row r="41234" customFormat="false" ht="15" hidden="false" customHeight="true" outlineLevel="0" collapsed="false"/>
    <row r="41235" customFormat="false" ht="15" hidden="false" customHeight="true" outlineLevel="0" collapsed="false"/>
    <row r="41236" customFormat="false" ht="15" hidden="false" customHeight="true" outlineLevel="0" collapsed="false"/>
    <row r="41237" customFormat="false" ht="15" hidden="false" customHeight="true" outlineLevel="0" collapsed="false"/>
    <row r="41238" customFormat="false" ht="15" hidden="false" customHeight="true" outlineLevel="0" collapsed="false"/>
    <row r="41239" customFormat="false" ht="15" hidden="false" customHeight="true" outlineLevel="0" collapsed="false"/>
    <row r="41240" customFormat="false" ht="15" hidden="false" customHeight="true" outlineLevel="0" collapsed="false"/>
    <row r="41241" customFormat="false" ht="15" hidden="false" customHeight="true" outlineLevel="0" collapsed="false"/>
    <row r="41242" customFormat="false" ht="15" hidden="false" customHeight="true" outlineLevel="0" collapsed="false"/>
    <row r="41243" customFormat="false" ht="15" hidden="false" customHeight="true" outlineLevel="0" collapsed="false"/>
    <row r="41244" customFormat="false" ht="15" hidden="false" customHeight="true" outlineLevel="0" collapsed="false"/>
    <row r="41245" customFormat="false" ht="15" hidden="false" customHeight="true" outlineLevel="0" collapsed="false"/>
    <row r="41246" customFormat="false" ht="15" hidden="false" customHeight="true" outlineLevel="0" collapsed="false"/>
    <row r="41247" customFormat="false" ht="15" hidden="false" customHeight="true" outlineLevel="0" collapsed="false"/>
    <row r="41248" customFormat="false" ht="15" hidden="false" customHeight="true" outlineLevel="0" collapsed="false"/>
    <row r="41249" customFormat="false" ht="15" hidden="false" customHeight="true" outlineLevel="0" collapsed="false"/>
    <row r="41250" customFormat="false" ht="15" hidden="false" customHeight="true" outlineLevel="0" collapsed="false"/>
    <row r="41251" customFormat="false" ht="15" hidden="false" customHeight="true" outlineLevel="0" collapsed="false"/>
    <row r="41252" customFormat="false" ht="15" hidden="false" customHeight="true" outlineLevel="0" collapsed="false"/>
    <row r="41253" customFormat="false" ht="15" hidden="false" customHeight="true" outlineLevel="0" collapsed="false"/>
    <row r="41254" customFormat="false" ht="15" hidden="false" customHeight="true" outlineLevel="0" collapsed="false"/>
    <row r="41255" customFormat="false" ht="15" hidden="false" customHeight="true" outlineLevel="0" collapsed="false"/>
    <row r="41256" customFormat="false" ht="15" hidden="false" customHeight="true" outlineLevel="0" collapsed="false"/>
    <row r="41257" customFormat="false" ht="15" hidden="false" customHeight="true" outlineLevel="0" collapsed="false"/>
    <row r="41258" customFormat="false" ht="15" hidden="false" customHeight="true" outlineLevel="0" collapsed="false"/>
    <row r="41259" customFormat="false" ht="15" hidden="false" customHeight="true" outlineLevel="0" collapsed="false"/>
    <row r="41260" customFormat="false" ht="15" hidden="false" customHeight="true" outlineLevel="0" collapsed="false"/>
    <row r="41261" customFormat="false" ht="15" hidden="false" customHeight="true" outlineLevel="0" collapsed="false"/>
    <row r="41262" customFormat="false" ht="15" hidden="false" customHeight="true" outlineLevel="0" collapsed="false"/>
    <row r="41263" customFormat="false" ht="15" hidden="false" customHeight="true" outlineLevel="0" collapsed="false"/>
    <row r="41264" customFormat="false" ht="15" hidden="false" customHeight="true" outlineLevel="0" collapsed="false"/>
    <row r="41265" customFormat="false" ht="15" hidden="false" customHeight="true" outlineLevel="0" collapsed="false"/>
    <row r="41266" customFormat="false" ht="15" hidden="false" customHeight="true" outlineLevel="0" collapsed="false"/>
    <row r="41267" customFormat="false" ht="15" hidden="false" customHeight="true" outlineLevel="0" collapsed="false"/>
    <row r="41268" customFormat="false" ht="15" hidden="false" customHeight="true" outlineLevel="0" collapsed="false"/>
    <row r="41269" customFormat="false" ht="15" hidden="false" customHeight="true" outlineLevel="0" collapsed="false"/>
    <row r="41270" customFormat="false" ht="15" hidden="false" customHeight="true" outlineLevel="0" collapsed="false"/>
    <row r="41271" customFormat="false" ht="15" hidden="false" customHeight="true" outlineLevel="0" collapsed="false"/>
    <row r="41272" customFormat="false" ht="15" hidden="false" customHeight="true" outlineLevel="0" collapsed="false"/>
    <row r="41273" customFormat="false" ht="15" hidden="false" customHeight="true" outlineLevel="0" collapsed="false"/>
    <row r="41274" customFormat="false" ht="15" hidden="false" customHeight="true" outlineLevel="0" collapsed="false"/>
    <row r="41275" customFormat="false" ht="15" hidden="false" customHeight="true" outlineLevel="0" collapsed="false"/>
    <row r="41276" customFormat="false" ht="15" hidden="false" customHeight="true" outlineLevel="0" collapsed="false"/>
    <row r="41277" customFormat="false" ht="15" hidden="false" customHeight="true" outlineLevel="0" collapsed="false"/>
    <row r="41278" customFormat="false" ht="15" hidden="false" customHeight="true" outlineLevel="0" collapsed="false"/>
    <row r="41279" customFormat="false" ht="15" hidden="false" customHeight="true" outlineLevel="0" collapsed="false"/>
    <row r="41280" customFormat="false" ht="15" hidden="false" customHeight="true" outlineLevel="0" collapsed="false"/>
    <row r="41281" customFormat="false" ht="15" hidden="false" customHeight="true" outlineLevel="0" collapsed="false"/>
    <row r="41282" customFormat="false" ht="15" hidden="false" customHeight="true" outlineLevel="0" collapsed="false"/>
    <row r="41283" customFormat="false" ht="15" hidden="false" customHeight="true" outlineLevel="0" collapsed="false"/>
    <row r="41284" customFormat="false" ht="15" hidden="false" customHeight="true" outlineLevel="0" collapsed="false"/>
    <row r="41285" customFormat="false" ht="15" hidden="false" customHeight="true" outlineLevel="0" collapsed="false"/>
    <row r="41286" customFormat="false" ht="15" hidden="false" customHeight="true" outlineLevel="0" collapsed="false"/>
    <row r="41287" customFormat="false" ht="15" hidden="false" customHeight="true" outlineLevel="0" collapsed="false"/>
    <row r="41288" customFormat="false" ht="15" hidden="false" customHeight="true" outlineLevel="0" collapsed="false"/>
    <row r="41289" customFormat="false" ht="15" hidden="false" customHeight="true" outlineLevel="0" collapsed="false"/>
    <row r="41290" customFormat="false" ht="15" hidden="false" customHeight="true" outlineLevel="0" collapsed="false"/>
    <row r="41291" customFormat="false" ht="15" hidden="false" customHeight="true" outlineLevel="0" collapsed="false"/>
    <row r="41292" customFormat="false" ht="15" hidden="false" customHeight="true" outlineLevel="0" collapsed="false"/>
    <row r="41293" customFormat="false" ht="15" hidden="false" customHeight="true" outlineLevel="0" collapsed="false"/>
    <row r="41294" customFormat="false" ht="15" hidden="false" customHeight="true" outlineLevel="0" collapsed="false"/>
    <row r="41295" customFormat="false" ht="15" hidden="false" customHeight="true" outlineLevel="0" collapsed="false"/>
    <row r="41296" customFormat="false" ht="15" hidden="false" customHeight="true" outlineLevel="0" collapsed="false"/>
    <row r="41297" customFormat="false" ht="15" hidden="false" customHeight="true" outlineLevel="0" collapsed="false"/>
    <row r="41298" customFormat="false" ht="15" hidden="false" customHeight="true" outlineLevel="0" collapsed="false"/>
    <row r="41299" customFormat="false" ht="15" hidden="false" customHeight="true" outlineLevel="0" collapsed="false"/>
    <row r="41300" customFormat="false" ht="15" hidden="false" customHeight="true" outlineLevel="0" collapsed="false"/>
    <row r="41301" customFormat="false" ht="15" hidden="false" customHeight="true" outlineLevel="0" collapsed="false"/>
    <row r="41302" customFormat="false" ht="15" hidden="false" customHeight="true" outlineLevel="0" collapsed="false"/>
    <row r="41303" customFormat="false" ht="15" hidden="false" customHeight="true" outlineLevel="0" collapsed="false"/>
    <row r="41304" customFormat="false" ht="15" hidden="false" customHeight="true" outlineLevel="0" collapsed="false"/>
    <row r="41305" customFormat="false" ht="15" hidden="false" customHeight="true" outlineLevel="0" collapsed="false"/>
    <row r="41306" customFormat="false" ht="15" hidden="false" customHeight="true" outlineLevel="0" collapsed="false"/>
    <row r="41307" customFormat="false" ht="15" hidden="false" customHeight="true" outlineLevel="0" collapsed="false"/>
    <row r="41308" customFormat="false" ht="15" hidden="false" customHeight="true" outlineLevel="0" collapsed="false"/>
    <row r="41309" customFormat="false" ht="15" hidden="false" customHeight="true" outlineLevel="0" collapsed="false"/>
    <row r="41310" customFormat="false" ht="15" hidden="false" customHeight="true" outlineLevel="0" collapsed="false"/>
    <row r="41311" customFormat="false" ht="15" hidden="false" customHeight="true" outlineLevel="0" collapsed="false"/>
    <row r="41312" customFormat="false" ht="15" hidden="false" customHeight="true" outlineLevel="0" collapsed="false"/>
    <row r="41313" customFormat="false" ht="15" hidden="false" customHeight="true" outlineLevel="0" collapsed="false"/>
    <row r="41314" customFormat="false" ht="15" hidden="false" customHeight="true" outlineLevel="0" collapsed="false"/>
    <row r="41315" customFormat="false" ht="15" hidden="false" customHeight="true" outlineLevel="0" collapsed="false"/>
    <row r="41316" customFormat="false" ht="15" hidden="false" customHeight="true" outlineLevel="0" collapsed="false"/>
    <row r="41317" customFormat="false" ht="15" hidden="false" customHeight="true" outlineLevel="0" collapsed="false"/>
    <row r="41318" customFormat="false" ht="15" hidden="false" customHeight="true" outlineLevel="0" collapsed="false"/>
    <row r="41319" customFormat="false" ht="15" hidden="false" customHeight="true" outlineLevel="0" collapsed="false"/>
    <row r="41320" customFormat="false" ht="15" hidden="false" customHeight="true" outlineLevel="0" collapsed="false"/>
    <row r="41321" customFormat="false" ht="15" hidden="false" customHeight="true" outlineLevel="0" collapsed="false"/>
    <row r="41322" customFormat="false" ht="15" hidden="false" customHeight="true" outlineLevel="0" collapsed="false"/>
    <row r="41323" customFormat="false" ht="15" hidden="false" customHeight="true" outlineLevel="0" collapsed="false"/>
    <row r="41324" customFormat="false" ht="15" hidden="false" customHeight="true" outlineLevel="0" collapsed="false"/>
    <row r="41325" customFormat="false" ht="15" hidden="false" customHeight="true" outlineLevel="0" collapsed="false"/>
    <row r="41326" customFormat="false" ht="15" hidden="false" customHeight="true" outlineLevel="0" collapsed="false"/>
    <row r="41327" customFormat="false" ht="15" hidden="false" customHeight="true" outlineLevel="0" collapsed="false"/>
    <row r="41328" customFormat="false" ht="15" hidden="false" customHeight="true" outlineLevel="0" collapsed="false"/>
    <row r="41329" customFormat="false" ht="15" hidden="false" customHeight="true" outlineLevel="0" collapsed="false"/>
    <row r="41330" customFormat="false" ht="15" hidden="false" customHeight="true" outlineLevel="0" collapsed="false"/>
    <row r="41331" customFormat="false" ht="15" hidden="false" customHeight="true" outlineLevel="0" collapsed="false"/>
    <row r="41332" customFormat="false" ht="15" hidden="false" customHeight="true" outlineLevel="0" collapsed="false"/>
    <row r="41333" customFormat="false" ht="15" hidden="false" customHeight="true" outlineLevel="0" collapsed="false"/>
    <row r="41334" customFormat="false" ht="15" hidden="false" customHeight="true" outlineLevel="0" collapsed="false"/>
    <row r="41335" customFormat="false" ht="15" hidden="false" customHeight="true" outlineLevel="0" collapsed="false"/>
    <row r="41336" customFormat="false" ht="15" hidden="false" customHeight="true" outlineLevel="0" collapsed="false"/>
    <row r="41337" customFormat="false" ht="15" hidden="false" customHeight="true" outlineLevel="0" collapsed="false"/>
    <row r="41338" customFormat="false" ht="15" hidden="false" customHeight="true" outlineLevel="0" collapsed="false"/>
    <row r="41339" customFormat="false" ht="15" hidden="false" customHeight="true" outlineLevel="0" collapsed="false"/>
    <row r="41340" customFormat="false" ht="15" hidden="false" customHeight="true" outlineLevel="0" collapsed="false"/>
    <row r="41341" customFormat="false" ht="15" hidden="false" customHeight="true" outlineLevel="0" collapsed="false"/>
    <row r="41342" customFormat="false" ht="15" hidden="false" customHeight="true" outlineLevel="0" collapsed="false"/>
    <row r="41343" customFormat="false" ht="15" hidden="false" customHeight="true" outlineLevel="0" collapsed="false"/>
    <row r="41344" customFormat="false" ht="15" hidden="false" customHeight="true" outlineLevel="0" collapsed="false"/>
    <row r="41345" customFormat="false" ht="15" hidden="false" customHeight="true" outlineLevel="0" collapsed="false"/>
    <row r="41346" customFormat="false" ht="15" hidden="false" customHeight="true" outlineLevel="0" collapsed="false"/>
    <row r="41347" customFormat="false" ht="15" hidden="false" customHeight="true" outlineLevel="0" collapsed="false"/>
    <row r="41348" customFormat="false" ht="15" hidden="false" customHeight="true" outlineLevel="0" collapsed="false"/>
    <row r="41349" customFormat="false" ht="15" hidden="false" customHeight="true" outlineLevel="0" collapsed="false"/>
    <row r="41350" customFormat="false" ht="15" hidden="false" customHeight="true" outlineLevel="0" collapsed="false"/>
    <row r="41351" customFormat="false" ht="15" hidden="false" customHeight="true" outlineLevel="0" collapsed="false"/>
    <row r="41352" customFormat="false" ht="15" hidden="false" customHeight="true" outlineLevel="0" collapsed="false"/>
    <row r="41353" customFormat="false" ht="15" hidden="false" customHeight="true" outlineLevel="0" collapsed="false"/>
    <row r="41354" customFormat="false" ht="15" hidden="false" customHeight="true" outlineLevel="0" collapsed="false"/>
    <row r="41355" customFormat="false" ht="15" hidden="false" customHeight="true" outlineLevel="0" collapsed="false"/>
    <row r="41356" customFormat="false" ht="15" hidden="false" customHeight="true" outlineLevel="0" collapsed="false"/>
    <row r="41357" customFormat="false" ht="15" hidden="false" customHeight="true" outlineLevel="0" collapsed="false"/>
    <row r="41358" customFormat="false" ht="15" hidden="false" customHeight="true" outlineLevel="0" collapsed="false"/>
    <row r="41359" customFormat="false" ht="15" hidden="false" customHeight="true" outlineLevel="0" collapsed="false"/>
    <row r="41360" customFormat="false" ht="15" hidden="false" customHeight="true" outlineLevel="0" collapsed="false"/>
    <row r="41361" customFormat="false" ht="15" hidden="false" customHeight="true" outlineLevel="0" collapsed="false"/>
    <row r="41362" customFormat="false" ht="15" hidden="false" customHeight="true" outlineLevel="0" collapsed="false"/>
    <row r="41363" customFormat="false" ht="15" hidden="false" customHeight="true" outlineLevel="0" collapsed="false"/>
    <row r="41364" customFormat="false" ht="15" hidden="false" customHeight="true" outlineLevel="0" collapsed="false"/>
    <row r="41365" customFormat="false" ht="15" hidden="false" customHeight="true" outlineLevel="0" collapsed="false"/>
    <row r="41366" customFormat="false" ht="15" hidden="false" customHeight="true" outlineLevel="0" collapsed="false"/>
    <row r="41367" customFormat="false" ht="15" hidden="false" customHeight="true" outlineLevel="0" collapsed="false"/>
    <row r="41368" customFormat="false" ht="15" hidden="false" customHeight="true" outlineLevel="0" collapsed="false"/>
    <row r="41369" customFormat="false" ht="15" hidden="false" customHeight="true" outlineLevel="0" collapsed="false"/>
    <row r="41370" customFormat="false" ht="15" hidden="false" customHeight="true" outlineLevel="0" collapsed="false"/>
    <row r="41371" customFormat="false" ht="15" hidden="false" customHeight="true" outlineLevel="0" collapsed="false"/>
    <row r="41372" customFormat="false" ht="15" hidden="false" customHeight="true" outlineLevel="0" collapsed="false"/>
    <row r="41373" customFormat="false" ht="15" hidden="false" customHeight="true" outlineLevel="0" collapsed="false"/>
    <row r="41374" customFormat="false" ht="15" hidden="false" customHeight="true" outlineLevel="0" collapsed="false"/>
    <row r="41375" customFormat="false" ht="15" hidden="false" customHeight="true" outlineLevel="0" collapsed="false"/>
    <row r="41376" customFormat="false" ht="15" hidden="false" customHeight="true" outlineLevel="0" collapsed="false"/>
    <row r="41377" customFormat="false" ht="15" hidden="false" customHeight="true" outlineLevel="0" collapsed="false"/>
    <row r="41378" customFormat="false" ht="15" hidden="false" customHeight="true" outlineLevel="0" collapsed="false"/>
    <row r="41379" customFormat="false" ht="15" hidden="false" customHeight="true" outlineLevel="0" collapsed="false"/>
    <row r="41380" customFormat="false" ht="15" hidden="false" customHeight="true" outlineLevel="0" collapsed="false"/>
    <row r="41381" customFormat="false" ht="15" hidden="false" customHeight="true" outlineLevel="0" collapsed="false"/>
    <row r="41382" customFormat="false" ht="15" hidden="false" customHeight="true" outlineLevel="0" collapsed="false"/>
    <row r="41383" customFormat="false" ht="15" hidden="false" customHeight="true" outlineLevel="0" collapsed="false"/>
    <row r="41384" customFormat="false" ht="15" hidden="false" customHeight="true" outlineLevel="0" collapsed="false"/>
    <row r="41385" customFormat="false" ht="15" hidden="false" customHeight="true" outlineLevel="0" collapsed="false"/>
    <row r="41386" customFormat="false" ht="15" hidden="false" customHeight="true" outlineLevel="0" collapsed="false"/>
    <row r="41387" customFormat="false" ht="15" hidden="false" customHeight="true" outlineLevel="0" collapsed="false"/>
    <row r="41388" customFormat="false" ht="15" hidden="false" customHeight="true" outlineLevel="0" collapsed="false"/>
    <row r="41389" customFormat="false" ht="15" hidden="false" customHeight="true" outlineLevel="0" collapsed="false"/>
    <row r="41390" customFormat="false" ht="15" hidden="false" customHeight="true" outlineLevel="0" collapsed="false"/>
    <row r="41391" customFormat="false" ht="15" hidden="false" customHeight="true" outlineLevel="0" collapsed="false"/>
    <row r="41392" customFormat="false" ht="15" hidden="false" customHeight="true" outlineLevel="0" collapsed="false"/>
    <row r="41393" customFormat="false" ht="15" hidden="false" customHeight="true" outlineLevel="0" collapsed="false"/>
    <row r="41394" customFormat="false" ht="15" hidden="false" customHeight="true" outlineLevel="0" collapsed="false"/>
    <row r="41395" customFormat="false" ht="15" hidden="false" customHeight="true" outlineLevel="0" collapsed="false"/>
    <row r="41396" customFormat="false" ht="15" hidden="false" customHeight="true" outlineLevel="0" collapsed="false"/>
    <row r="41397" customFormat="false" ht="15" hidden="false" customHeight="true" outlineLevel="0" collapsed="false"/>
    <row r="41398" customFormat="false" ht="15" hidden="false" customHeight="true" outlineLevel="0" collapsed="false"/>
    <row r="41399" customFormat="false" ht="15" hidden="false" customHeight="true" outlineLevel="0" collapsed="false"/>
    <row r="41400" customFormat="false" ht="15" hidden="false" customHeight="true" outlineLevel="0" collapsed="false"/>
    <row r="41401" customFormat="false" ht="15" hidden="false" customHeight="true" outlineLevel="0" collapsed="false"/>
    <row r="41402" customFormat="false" ht="15" hidden="false" customHeight="true" outlineLevel="0" collapsed="false"/>
    <row r="41403" customFormat="false" ht="15" hidden="false" customHeight="true" outlineLevel="0" collapsed="false"/>
    <row r="41404" customFormat="false" ht="15" hidden="false" customHeight="true" outlineLevel="0" collapsed="false"/>
    <row r="41405" customFormat="false" ht="15" hidden="false" customHeight="true" outlineLevel="0" collapsed="false"/>
    <row r="41406" customFormat="false" ht="15" hidden="false" customHeight="true" outlineLevel="0" collapsed="false"/>
    <row r="41407" customFormat="false" ht="15" hidden="false" customHeight="true" outlineLevel="0" collapsed="false"/>
    <row r="41408" customFormat="false" ht="15" hidden="false" customHeight="true" outlineLevel="0" collapsed="false"/>
    <row r="41409" customFormat="false" ht="15" hidden="false" customHeight="true" outlineLevel="0" collapsed="false"/>
    <row r="41410" customFormat="false" ht="15" hidden="false" customHeight="true" outlineLevel="0" collapsed="false"/>
    <row r="41411" customFormat="false" ht="15" hidden="false" customHeight="true" outlineLevel="0" collapsed="false"/>
    <row r="41412" customFormat="false" ht="15" hidden="false" customHeight="true" outlineLevel="0" collapsed="false"/>
    <row r="41413" customFormat="false" ht="15" hidden="false" customHeight="true" outlineLevel="0" collapsed="false"/>
    <row r="41414" customFormat="false" ht="15" hidden="false" customHeight="true" outlineLevel="0" collapsed="false"/>
    <row r="41415" customFormat="false" ht="15" hidden="false" customHeight="true" outlineLevel="0" collapsed="false"/>
    <row r="41416" customFormat="false" ht="15" hidden="false" customHeight="true" outlineLevel="0" collapsed="false"/>
    <row r="41417" customFormat="false" ht="15" hidden="false" customHeight="true" outlineLevel="0" collapsed="false"/>
    <row r="41418" customFormat="false" ht="15" hidden="false" customHeight="true" outlineLevel="0" collapsed="false"/>
    <row r="41419" customFormat="false" ht="15" hidden="false" customHeight="true" outlineLevel="0" collapsed="false"/>
    <row r="41420" customFormat="false" ht="15" hidden="false" customHeight="true" outlineLevel="0" collapsed="false"/>
    <row r="41421" customFormat="false" ht="15" hidden="false" customHeight="true" outlineLevel="0" collapsed="false"/>
    <row r="41422" customFormat="false" ht="15" hidden="false" customHeight="true" outlineLevel="0" collapsed="false"/>
    <row r="41423" customFormat="false" ht="15" hidden="false" customHeight="true" outlineLevel="0" collapsed="false"/>
    <row r="41424" customFormat="false" ht="15" hidden="false" customHeight="true" outlineLevel="0" collapsed="false"/>
    <row r="41425" customFormat="false" ht="15" hidden="false" customHeight="true" outlineLevel="0" collapsed="false"/>
    <row r="41426" customFormat="false" ht="15" hidden="false" customHeight="true" outlineLevel="0" collapsed="false"/>
    <row r="41427" customFormat="false" ht="15" hidden="false" customHeight="true" outlineLevel="0" collapsed="false"/>
    <row r="41428" customFormat="false" ht="15" hidden="false" customHeight="true" outlineLevel="0" collapsed="false"/>
    <row r="41429" customFormat="false" ht="15" hidden="false" customHeight="true" outlineLevel="0" collapsed="false"/>
    <row r="41430" customFormat="false" ht="15" hidden="false" customHeight="true" outlineLevel="0" collapsed="false"/>
    <row r="41431" customFormat="false" ht="15" hidden="false" customHeight="true" outlineLevel="0" collapsed="false"/>
    <row r="41432" customFormat="false" ht="15" hidden="false" customHeight="true" outlineLevel="0" collapsed="false"/>
    <row r="41433" customFormat="false" ht="15" hidden="false" customHeight="true" outlineLevel="0" collapsed="false"/>
    <row r="41434" customFormat="false" ht="15" hidden="false" customHeight="true" outlineLevel="0" collapsed="false"/>
    <row r="41435" customFormat="false" ht="15" hidden="false" customHeight="true" outlineLevel="0" collapsed="false"/>
    <row r="41436" customFormat="false" ht="15" hidden="false" customHeight="true" outlineLevel="0" collapsed="false"/>
    <row r="41437" customFormat="false" ht="15" hidden="false" customHeight="true" outlineLevel="0" collapsed="false"/>
    <row r="41438" customFormat="false" ht="15" hidden="false" customHeight="true" outlineLevel="0" collapsed="false"/>
    <row r="41439" customFormat="false" ht="15" hidden="false" customHeight="true" outlineLevel="0" collapsed="false"/>
    <row r="41440" customFormat="false" ht="15" hidden="false" customHeight="true" outlineLevel="0" collapsed="false"/>
    <row r="41441" customFormat="false" ht="15" hidden="false" customHeight="true" outlineLevel="0" collapsed="false"/>
    <row r="41442" customFormat="false" ht="15" hidden="false" customHeight="true" outlineLevel="0" collapsed="false"/>
    <row r="41443" customFormat="false" ht="15" hidden="false" customHeight="true" outlineLevel="0" collapsed="false"/>
    <row r="41444" customFormat="false" ht="15" hidden="false" customHeight="true" outlineLevel="0" collapsed="false"/>
    <row r="41445" customFormat="false" ht="15" hidden="false" customHeight="true" outlineLevel="0" collapsed="false"/>
    <row r="41446" customFormat="false" ht="15" hidden="false" customHeight="true" outlineLevel="0" collapsed="false"/>
    <row r="41447" customFormat="false" ht="15" hidden="false" customHeight="true" outlineLevel="0" collapsed="false"/>
    <row r="41448" customFormat="false" ht="15" hidden="false" customHeight="true" outlineLevel="0" collapsed="false"/>
    <row r="41449" customFormat="false" ht="15" hidden="false" customHeight="true" outlineLevel="0" collapsed="false"/>
    <row r="41450" customFormat="false" ht="15" hidden="false" customHeight="true" outlineLevel="0" collapsed="false"/>
    <row r="41451" customFormat="false" ht="15" hidden="false" customHeight="true" outlineLevel="0" collapsed="false"/>
    <row r="41452" customFormat="false" ht="15" hidden="false" customHeight="true" outlineLevel="0" collapsed="false"/>
    <row r="41453" customFormat="false" ht="15" hidden="false" customHeight="true" outlineLevel="0" collapsed="false"/>
    <row r="41454" customFormat="false" ht="15" hidden="false" customHeight="true" outlineLevel="0" collapsed="false"/>
    <row r="41455" customFormat="false" ht="15" hidden="false" customHeight="true" outlineLevel="0" collapsed="false"/>
    <row r="41456" customFormat="false" ht="15" hidden="false" customHeight="true" outlineLevel="0" collapsed="false"/>
    <row r="41457" customFormat="false" ht="15" hidden="false" customHeight="true" outlineLevel="0" collapsed="false"/>
    <row r="41458" customFormat="false" ht="15" hidden="false" customHeight="true" outlineLevel="0" collapsed="false"/>
    <row r="41459" customFormat="false" ht="15" hidden="false" customHeight="true" outlineLevel="0" collapsed="false"/>
    <row r="41460" customFormat="false" ht="15" hidden="false" customHeight="true" outlineLevel="0" collapsed="false"/>
    <row r="41461" customFormat="false" ht="15" hidden="false" customHeight="true" outlineLevel="0" collapsed="false"/>
    <row r="41462" customFormat="false" ht="15" hidden="false" customHeight="true" outlineLevel="0" collapsed="false"/>
    <row r="41463" customFormat="false" ht="15" hidden="false" customHeight="true" outlineLevel="0" collapsed="false"/>
    <row r="41464" customFormat="false" ht="15" hidden="false" customHeight="true" outlineLevel="0" collapsed="false"/>
    <row r="41465" customFormat="false" ht="15" hidden="false" customHeight="true" outlineLevel="0" collapsed="false"/>
    <row r="41466" customFormat="false" ht="15" hidden="false" customHeight="true" outlineLevel="0" collapsed="false"/>
    <row r="41467" customFormat="false" ht="15" hidden="false" customHeight="true" outlineLevel="0" collapsed="false"/>
    <row r="41468" customFormat="false" ht="15" hidden="false" customHeight="true" outlineLevel="0" collapsed="false"/>
    <row r="41469" customFormat="false" ht="15" hidden="false" customHeight="true" outlineLevel="0" collapsed="false"/>
    <row r="41470" customFormat="false" ht="15" hidden="false" customHeight="true" outlineLevel="0" collapsed="false"/>
    <row r="41471" customFormat="false" ht="15" hidden="false" customHeight="true" outlineLevel="0" collapsed="false"/>
    <row r="41472" customFormat="false" ht="15" hidden="false" customHeight="true" outlineLevel="0" collapsed="false"/>
    <row r="41473" customFormat="false" ht="15" hidden="false" customHeight="true" outlineLevel="0" collapsed="false"/>
    <row r="41474" customFormat="false" ht="15" hidden="false" customHeight="true" outlineLevel="0" collapsed="false"/>
    <row r="41475" customFormat="false" ht="15" hidden="false" customHeight="true" outlineLevel="0" collapsed="false"/>
    <row r="41476" customFormat="false" ht="15" hidden="false" customHeight="true" outlineLevel="0" collapsed="false"/>
    <row r="41477" customFormat="false" ht="15" hidden="false" customHeight="true" outlineLevel="0" collapsed="false"/>
    <row r="41478" customFormat="false" ht="15" hidden="false" customHeight="true" outlineLevel="0" collapsed="false"/>
    <row r="41479" customFormat="false" ht="15" hidden="false" customHeight="true" outlineLevel="0" collapsed="false"/>
    <row r="41480" customFormat="false" ht="15" hidden="false" customHeight="true" outlineLevel="0" collapsed="false"/>
    <row r="41481" customFormat="false" ht="15" hidden="false" customHeight="true" outlineLevel="0" collapsed="false"/>
    <row r="41482" customFormat="false" ht="15" hidden="false" customHeight="true" outlineLevel="0" collapsed="false"/>
    <row r="41483" customFormat="false" ht="15" hidden="false" customHeight="true" outlineLevel="0" collapsed="false"/>
    <row r="41484" customFormat="false" ht="15" hidden="false" customHeight="true" outlineLevel="0" collapsed="false"/>
    <row r="41485" customFormat="false" ht="15" hidden="false" customHeight="true" outlineLevel="0" collapsed="false"/>
    <row r="41486" customFormat="false" ht="15" hidden="false" customHeight="true" outlineLevel="0" collapsed="false"/>
    <row r="41487" customFormat="false" ht="15" hidden="false" customHeight="true" outlineLevel="0" collapsed="false"/>
    <row r="41488" customFormat="false" ht="15" hidden="false" customHeight="true" outlineLevel="0" collapsed="false"/>
    <row r="41489" customFormat="false" ht="15" hidden="false" customHeight="true" outlineLevel="0" collapsed="false"/>
    <row r="41490" customFormat="false" ht="15" hidden="false" customHeight="true" outlineLevel="0" collapsed="false"/>
    <row r="41491" customFormat="false" ht="15" hidden="false" customHeight="true" outlineLevel="0" collapsed="false"/>
    <row r="41492" customFormat="false" ht="15" hidden="false" customHeight="true" outlineLevel="0" collapsed="false"/>
    <row r="41493" customFormat="false" ht="15" hidden="false" customHeight="true" outlineLevel="0" collapsed="false"/>
    <row r="41494" customFormat="false" ht="15" hidden="false" customHeight="true" outlineLevel="0" collapsed="false"/>
    <row r="41495" customFormat="false" ht="15" hidden="false" customHeight="true" outlineLevel="0" collapsed="false"/>
    <row r="41496" customFormat="false" ht="15" hidden="false" customHeight="true" outlineLevel="0" collapsed="false"/>
    <row r="41497" customFormat="false" ht="15" hidden="false" customHeight="true" outlineLevel="0" collapsed="false"/>
    <row r="41498" customFormat="false" ht="15" hidden="false" customHeight="true" outlineLevel="0" collapsed="false"/>
    <row r="41499" customFormat="false" ht="15" hidden="false" customHeight="true" outlineLevel="0" collapsed="false"/>
    <row r="41500" customFormat="false" ht="15" hidden="false" customHeight="true" outlineLevel="0" collapsed="false"/>
    <row r="41501" customFormat="false" ht="15" hidden="false" customHeight="true" outlineLevel="0" collapsed="false"/>
    <row r="41502" customFormat="false" ht="15" hidden="false" customHeight="true" outlineLevel="0" collapsed="false"/>
    <row r="41503" customFormat="false" ht="15" hidden="false" customHeight="true" outlineLevel="0" collapsed="false"/>
    <row r="41504" customFormat="false" ht="15" hidden="false" customHeight="true" outlineLevel="0" collapsed="false"/>
    <row r="41505" customFormat="false" ht="15" hidden="false" customHeight="true" outlineLevel="0" collapsed="false"/>
    <row r="41506" customFormat="false" ht="15" hidden="false" customHeight="true" outlineLevel="0" collapsed="false"/>
    <row r="41507" customFormat="false" ht="15" hidden="false" customHeight="true" outlineLevel="0" collapsed="false"/>
    <row r="41508" customFormat="false" ht="15" hidden="false" customHeight="true" outlineLevel="0" collapsed="false"/>
    <row r="41509" customFormat="false" ht="15" hidden="false" customHeight="true" outlineLevel="0" collapsed="false"/>
    <row r="41510" customFormat="false" ht="15" hidden="false" customHeight="true" outlineLevel="0" collapsed="false"/>
    <row r="41511" customFormat="false" ht="15" hidden="false" customHeight="true" outlineLevel="0" collapsed="false"/>
    <row r="41512" customFormat="false" ht="15" hidden="false" customHeight="true" outlineLevel="0" collapsed="false"/>
    <row r="41513" customFormat="false" ht="15" hidden="false" customHeight="true" outlineLevel="0" collapsed="false"/>
    <row r="41514" customFormat="false" ht="15" hidden="false" customHeight="true" outlineLevel="0" collapsed="false"/>
    <row r="41515" customFormat="false" ht="15" hidden="false" customHeight="true" outlineLevel="0" collapsed="false"/>
    <row r="41516" customFormat="false" ht="15" hidden="false" customHeight="true" outlineLevel="0" collapsed="false"/>
    <row r="41517" customFormat="false" ht="15" hidden="false" customHeight="true" outlineLevel="0" collapsed="false"/>
    <row r="41518" customFormat="false" ht="15" hidden="false" customHeight="true" outlineLevel="0" collapsed="false"/>
    <row r="41519" customFormat="false" ht="15" hidden="false" customHeight="true" outlineLevel="0" collapsed="false"/>
    <row r="41520" customFormat="false" ht="15" hidden="false" customHeight="true" outlineLevel="0" collapsed="false"/>
    <row r="41521" customFormat="false" ht="15" hidden="false" customHeight="true" outlineLevel="0" collapsed="false"/>
    <row r="41522" customFormat="false" ht="15" hidden="false" customHeight="true" outlineLevel="0" collapsed="false"/>
    <row r="41523" customFormat="false" ht="15" hidden="false" customHeight="true" outlineLevel="0" collapsed="false"/>
    <row r="41524" customFormat="false" ht="15" hidden="false" customHeight="true" outlineLevel="0" collapsed="false"/>
    <row r="41525" customFormat="false" ht="15" hidden="false" customHeight="true" outlineLevel="0" collapsed="false"/>
    <row r="41526" customFormat="false" ht="15" hidden="false" customHeight="true" outlineLevel="0" collapsed="false"/>
    <row r="41527" customFormat="false" ht="15" hidden="false" customHeight="true" outlineLevel="0" collapsed="false"/>
    <row r="41528" customFormat="false" ht="15" hidden="false" customHeight="true" outlineLevel="0" collapsed="false"/>
    <row r="41529" customFormat="false" ht="15" hidden="false" customHeight="true" outlineLevel="0" collapsed="false"/>
    <row r="41530" customFormat="false" ht="15" hidden="false" customHeight="true" outlineLevel="0" collapsed="false"/>
    <row r="41531" customFormat="false" ht="15" hidden="false" customHeight="true" outlineLevel="0" collapsed="false"/>
    <row r="41532" customFormat="false" ht="15" hidden="false" customHeight="true" outlineLevel="0" collapsed="false"/>
    <row r="41533" customFormat="false" ht="15" hidden="false" customHeight="true" outlineLevel="0" collapsed="false"/>
    <row r="41534" customFormat="false" ht="15" hidden="false" customHeight="true" outlineLevel="0" collapsed="false"/>
    <row r="41535" customFormat="false" ht="15" hidden="false" customHeight="true" outlineLevel="0" collapsed="false"/>
    <row r="41536" customFormat="false" ht="15" hidden="false" customHeight="true" outlineLevel="0" collapsed="false"/>
    <row r="41537" customFormat="false" ht="15" hidden="false" customHeight="true" outlineLevel="0" collapsed="false"/>
    <row r="41538" customFormat="false" ht="15" hidden="false" customHeight="true" outlineLevel="0" collapsed="false"/>
    <row r="41539" customFormat="false" ht="15" hidden="false" customHeight="true" outlineLevel="0" collapsed="false"/>
    <row r="41540" customFormat="false" ht="15" hidden="false" customHeight="true" outlineLevel="0" collapsed="false"/>
    <row r="41541" customFormat="false" ht="15" hidden="false" customHeight="true" outlineLevel="0" collapsed="false"/>
    <row r="41542" customFormat="false" ht="15" hidden="false" customHeight="true" outlineLevel="0" collapsed="false"/>
    <row r="41543" customFormat="false" ht="15" hidden="false" customHeight="true" outlineLevel="0" collapsed="false"/>
    <row r="41544" customFormat="false" ht="15" hidden="false" customHeight="true" outlineLevel="0" collapsed="false"/>
    <row r="41545" customFormat="false" ht="15" hidden="false" customHeight="true" outlineLevel="0" collapsed="false"/>
    <row r="41546" customFormat="false" ht="15" hidden="false" customHeight="true" outlineLevel="0" collapsed="false"/>
    <row r="41547" customFormat="false" ht="15" hidden="false" customHeight="true" outlineLevel="0" collapsed="false"/>
    <row r="41548" customFormat="false" ht="15" hidden="false" customHeight="true" outlineLevel="0" collapsed="false"/>
    <row r="41549" customFormat="false" ht="15" hidden="false" customHeight="true" outlineLevel="0" collapsed="false"/>
    <row r="41550" customFormat="false" ht="15" hidden="false" customHeight="true" outlineLevel="0" collapsed="false"/>
    <row r="41551" customFormat="false" ht="15" hidden="false" customHeight="true" outlineLevel="0" collapsed="false"/>
    <row r="41552" customFormat="false" ht="15" hidden="false" customHeight="true" outlineLevel="0" collapsed="false"/>
    <row r="41553" customFormat="false" ht="15" hidden="false" customHeight="true" outlineLevel="0" collapsed="false"/>
    <row r="41554" customFormat="false" ht="15" hidden="false" customHeight="true" outlineLevel="0" collapsed="false"/>
    <row r="41555" customFormat="false" ht="15" hidden="false" customHeight="true" outlineLevel="0" collapsed="false"/>
    <row r="41556" customFormat="false" ht="15" hidden="false" customHeight="true" outlineLevel="0" collapsed="false"/>
    <row r="41557" customFormat="false" ht="15" hidden="false" customHeight="true" outlineLevel="0" collapsed="false"/>
    <row r="41558" customFormat="false" ht="15" hidden="false" customHeight="true" outlineLevel="0" collapsed="false"/>
    <row r="41559" customFormat="false" ht="15" hidden="false" customHeight="true" outlineLevel="0" collapsed="false"/>
    <row r="41560" customFormat="false" ht="15" hidden="false" customHeight="true" outlineLevel="0" collapsed="false"/>
    <row r="41561" customFormat="false" ht="15" hidden="false" customHeight="true" outlineLevel="0" collapsed="false"/>
    <row r="41562" customFormat="false" ht="15" hidden="false" customHeight="true" outlineLevel="0" collapsed="false"/>
    <row r="41563" customFormat="false" ht="15" hidden="false" customHeight="true" outlineLevel="0" collapsed="false"/>
    <row r="41564" customFormat="false" ht="15" hidden="false" customHeight="true" outlineLevel="0" collapsed="false"/>
    <row r="41565" customFormat="false" ht="15" hidden="false" customHeight="true" outlineLevel="0" collapsed="false"/>
    <row r="41566" customFormat="false" ht="15" hidden="false" customHeight="true" outlineLevel="0" collapsed="false"/>
    <row r="41567" customFormat="false" ht="15" hidden="false" customHeight="true" outlineLevel="0" collapsed="false"/>
    <row r="41568" customFormat="false" ht="15" hidden="false" customHeight="true" outlineLevel="0" collapsed="false"/>
    <row r="41569" customFormat="false" ht="15" hidden="false" customHeight="true" outlineLevel="0" collapsed="false"/>
    <row r="41570" customFormat="false" ht="15" hidden="false" customHeight="true" outlineLevel="0" collapsed="false"/>
    <row r="41571" customFormat="false" ht="15" hidden="false" customHeight="true" outlineLevel="0" collapsed="false"/>
    <row r="41572" customFormat="false" ht="15" hidden="false" customHeight="true" outlineLevel="0" collapsed="false"/>
    <row r="41573" customFormat="false" ht="15" hidden="false" customHeight="true" outlineLevel="0" collapsed="false"/>
    <row r="41574" customFormat="false" ht="15" hidden="false" customHeight="true" outlineLevel="0" collapsed="false"/>
    <row r="41575" customFormat="false" ht="15" hidden="false" customHeight="true" outlineLevel="0" collapsed="false"/>
    <row r="41576" customFormat="false" ht="15" hidden="false" customHeight="true" outlineLevel="0" collapsed="false"/>
    <row r="41577" customFormat="false" ht="15" hidden="false" customHeight="true" outlineLevel="0" collapsed="false"/>
    <row r="41578" customFormat="false" ht="15" hidden="false" customHeight="true" outlineLevel="0" collapsed="false"/>
    <row r="41579" customFormat="false" ht="15" hidden="false" customHeight="true" outlineLevel="0" collapsed="false"/>
    <row r="41580" customFormat="false" ht="15" hidden="false" customHeight="true" outlineLevel="0" collapsed="false"/>
    <row r="41581" customFormat="false" ht="15" hidden="false" customHeight="true" outlineLevel="0" collapsed="false"/>
    <row r="41582" customFormat="false" ht="15" hidden="false" customHeight="true" outlineLevel="0" collapsed="false"/>
    <row r="41583" customFormat="false" ht="15" hidden="false" customHeight="true" outlineLevel="0" collapsed="false"/>
    <row r="41584" customFormat="false" ht="15" hidden="false" customHeight="true" outlineLevel="0" collapsed="false"/>
    <row r="41585" customFormat="false" ht="15" hidden="false" customHeight="true" outlineLevel="0" collapsed="false"/>
    <row r="41586" customFormat="false" ht="15" hidden="false" customHeight="true" outlineLevel="0" collapsed="false"/>
    <row r="41587" customFormat="false" ht="15" hidden="false" customHeight="true" outlineLevel="0" collapsed="false"/>
    <row r="41588" customFormat="false" ht="15" hidden="false" customHeight="true" outlineLevel="0" collapsed="false"/>
    <row r="41589" customFormat="false" ht="15" hidden="false" customHeight="true" outlineLevel="0" collapsed="false"/>
    <row r="41590" customFormat="false" ht="15" hidden="false" customHeight="true" outlineLevel="0" collapsed="false"/>
    <row r="41591" customFormat="false" ht="15" hidden="false" customHeight="true" outlineLevel="0" collapsed="false"/>
    <row r="41592" customFormat="false" ht="15" hidden="false" customHeight="true" outlineLevel="0" collapsed="false"/>
    <row r="41593" customFormat="false" ht="15" hidden="false" customHeight="true" outlineLevel="0" collapsed="false"/>
    <row r="41594" customFormat="false" ht="15" hidden="false" customHeight="true" outlineLevel="0" collapsed="false"/>
    <row r="41595" customFormat="false" ht="15" hidden="false" customHeight="true" outlineLevel="0" collapsed="false"/>
    <row r="41596" customFormat="false" ht="15" hidden="false" customHeight="true" outlineLevel="0" collapsed="false"/>
    <row r="41597" customFormat="false" ht="15" hidden="false" customHeight="true" outlineLevel="0" collapsed="false"/>
    <row r="41598" customFormat="false" ht="15" hidden="false" customHeight="true" outlineLevel="0" collapsed="false"/>
    <row r="41599" customFormat="false" ht="15" hidden="false" customHeight="true" outlineLevel="0" collapsed="false"/>
    <row r="41600" customFormat="false" ht="15" hidden="false" customHeight="true" outlineLevel="0" collapsed="false"/>
    <row r="41601" customFormat="false" ht="15" hidden="false" customHeight="true" outlineLevel="0" collapsed="false"/>
    <row r="41602" customFormat="false" ht="15" hidden="false" customHeight="true" outlineLevel="0" collapsed="false"/>
    <row r="41603" customFormat="false" ht="15" hidden="false" customHeight="true" outlineLevel="0" collapsed="false"/>
    <row r="41604" customFormat="false" ht="15" hidden="false" customHeight="true" outlineLevel="0" collapsed="false"/>
    <row r="41605" customFormat="false" ht="15" hidden="false" customHeight="true" outlineLevel="0" collapsed="false"/>
    <row r="41606" customFormat="false" ht="15" hidden="false" customHeight="true" outlineLevel="0" collapsed="false"/>
    <row r="41607" customFormat="false" ht="15" hidden="false" customHeight="true" outlineLevel="0" collapsed="false"/>
    <row r="41608" customFormat="false" ht="15" hidden="false" customHeight="true" outlineLevel="0" collapsed="false"/>
    <row r="41609" customFormat="false" ht="15" hidden="false" customHeight="true" outlineLevel="0" collapsed="false"/>
    <row r="41610" customFormat="false" ht="15" hidden="false" customHeight="true" outlineLevel="0" collapsed="false"/>
    <row r="41611" customFormat="false" ht="15" hidden="false" customHeight="true" outlineLevel="0" collapsed="false"/>
    <row r="41612" customFormat="false" ht="15" hidden="false" customHeight="true" outlineLevel="0" collapsed="false"/>
    <row r="41613" customFormat="false" ht="15" hidden="false" customHeight="true" outlineLevel="0" collapsed="false"/>
    <row r="41614" customFormat="false" ht="15" hidden="false" customHeight="true" outlineLevel="0" collapsed="false"/>
    <row r="41615" customFormat="false" ht="15" hidden="false" customHeight="true" outlineLevel="0" collapsed="false"/>
    <row r="41616" customFormat="false" ht="15" hidden="false" customHeight="true" outlineLevel="0" collapsed="false"/>
    <row r="41617" customFormat="false" ht="15" hidden="false" customHeight="true" outlineLevel="0" collapsed="false"/>
    <row r="41618" customFormat="false" ht="15" hidden="false" customHeight="true" outlineLevel="0" collapsed="false"/>
    <row r="41619" customFormat="false" ht="15" hidden="false" customHeight="true" outlineLevel="0" collapsed="false"/>
    <row r="41620" customFormat="false" ht="15" hidden="false" customHeight="true" outlineLevel="0" collapsed="false"/>
    <row r="41621" customFormat="false" ht="15" hidden="false" customHeight="true" outlineLevel="0" collapsed="false"/>
    <row r="41622" customFormat="false" ht="15" hidden="false" customHeight="true" outlineLevel="0" collapsed="false"/>
    <row r="41623" customFormat="false" ht="15" hidden="false" customHeight="true" outlineLevel="0" collapsed="false"/>
    <row r="41624" customFormat="false" ht="15" hidden="false" customHeight="true" outlineLevel="0" collapsed="false"/>
    <row r="41625" customFormat="false" ht="15" hidden="false" customHeight="true" outlineLevel="0" collapsed="false"/>
    <row r="41626" customFormat="false" ht="15" hidden="false" customHeight="true" outlineLevel="0" collapsed="false"/>
    <row r="41627" customFormat="false" ht="15" hidden="false" customHeight="true" outlineLevel="0" collapsed="false"/>
    <row r="41628" customFormat="false" ht="15" hidden="false" customHeight="true" outlineLevel="0" collapsed="false"/>
    <row r="41629" customFormat="false" ht="15" hidden="false" customHeight="true" outlineLevel="0" collapsed="false"/>
    <row r="41630" customFormat="false" ht="15" hidden="false" customHeight="true" outlineLevel="0" collapsed="false"/>
    <row r="41631" customFormat="false" ht="15" hidden="false" customHeight="true" outlineLevel="0" collapsed="false"/>
    <row r="41632" customFormat="false" ht="15" hidden="false" customHeight="true" outlineLevel="0" collapsed="false"/>
    <row r="41633" customFormat="false" ht="15" hidden="false" customHeight="true" outlineLevel="0" collapsed="false"/>
    <row r="41634" customFormat="false" ht="15" hidden="false" customHeight="true" outlineLevel="0" collapsed="false"/>
    <row r="41635" customFormat="false" ht="15" hidden="false" customHeight="true" outlineLevel="0" collapsed="false"/>
    <row r="41636" customFormat="false" ht="15" hidden="false" customHeight="true" outlineLevel="0" collapsed="false"/>
    <row r="41637" customFormat="false" ht="15" hidden="false" customHeight="true" outlineLevel="0" collapsed="false"/>
    <row r="41638" customFormat="false" ht="15" hidden="false" customHeight="true" outlineLevel="0" collapsed="false"/>
    <row r="41639" customFormat="false" ht="15" hidden="false" customHeight="true" outlineLevel="0" collapsed="false"/>
    <row r="41640" customFormat="false" ht="15" hidden="false" customHeight="true" outlineLevel="0" collapsed="false"/>
    <row r="41641" customFormat="false" ht="15" hidden="false" customHeight="true" outlineLevel="0" collapsed="false"/>
    <row r="41642" customFormat="false" ht="15" hidden="false" customHeight="true" outlineLevel="0" collapsed="false"/>
    <row r="41643" customFormat="false" ht="15" hidden="false" customHeight="true" outlineLevel="0" collapsed="false"/>
    <row r="41644" customFormat="false" ht="15" hidden="false" customHeight="true" outlineLevel="0" collapsed="false"/>
    <row r="41645" customFormat="false" ht="15" hidden="false" customHeight="true" outlineLevel="0" collapsed="false"/>
    <row r="41646" customFormat="false" ht="15" hidden="false" customHeight="true" outlineLevel="0" collapsed="false"/>
    <row r="41647" customFormat="false" ht="15" hidden="false" customHeight="true" outlineLevel="0" collapsed="false"/>
    <row r="41648" customFormat="false" ht="15" hidden="false" customHeight="true" outlineLevel="0" collapsed="false"/>
    <row r="41649" customFormat="false" ht="15" hidden="false" customHeight="true" outlineLevel="0" collapsed="false"/>
    <row r="41650" customFormat="false" ht="15" hidden="false" customHeight="true" outlineLevel="0" collapsed="false"/>
    <row r="41651" customFormat="false" ht="15" hidden="false" customHeight="true" outlineLevel="0" collapsed="false"/>
    <row r="41652" customFormat="false" ht="15" hidden="false" customHeight="true" outlineLevel="0" collapsed="false"/>
    <row r="41653" customFormat="false" ht="15" hidden="false" customHeight="true" outlineLevel="0" collapsed="false"/>
    <row r="41654" customFormat="false" ht="15" hidden="false" customHeight="true" outlineLevel="0" collapsed="false"/>
    <row r="41655" customFormat="false" ht="15" hidden="false" customHeight="true" outlineLevel="0" collapsed="false"/>
    <row r="41656" customFormat="false" ht="15" hidden="false" customHeight="true" outlineLevel="0" collapsed="false"/>
    <row r="41657" customFormat="false" ht="15" hidden="false" customHeight="true" outlineLevel="0" collapsed="false"/>
    <row r="41658" customFormat="false" ht="15" hidden="false" customHeight="true" outlineLevel="0" collapsed="false"/>
    <row r="41659" customFormat="false" ht="15" hidden="false" customHeight="true" outlineLevel="0" collapsed="false"/>
    <row r="41660" customFormat="false" ht="15" hidden="false" customHeight="true" outlineLevel="0" collapsed="false"/>
    <row r="41661" customFormat="false" ht="15" hidden="false" customHeight="true" outlineLevel="0" collapsed="false"/>
    <row r="41662" customFormat="false" ht="15" hidden="false" customHeight="true" outlineLevel="0" collapsed="false"/>
    <row r="41663" customFormat="false" ht="15" hidden="false" customHeight="true" outlineLevel="0" collapsed="false"/>
    <row r="41664" customFormat="false" ht="15" hidden="false" customHeight="true" outlineLevel="0" collapsed="false"/>
    <row r="41665" customFormat="false" ht="15" hidden="false" customHeight="true" outlineLevel="0" collapsed="false"/>
    <row r="41666" customFormat="false" ht="15" hidden="false" customHeight="true" outlineLevel="0" collapsed="false"/>
    <row r="41667" customFormat="false" ht="15" hidden="false" customHeight="true" outlineLevel="0" collapsed="false"/>
    <row r="41668" customFormat="false" ht="15" hidden="false" customHeight="true" outlineLevel="0" collapsed="false"/>
    <row r="41669" customFormat="false" ht="15" hidden="false" customHeight="true" outlineLevel="0" collapsed="false"/>
    <row r="41670" customFormat="false" ht="15" hidden="false" customHeight="true" outlineLevel="0" collapsed="false"/>
    <row r="41671" customFormat="false" ht="15" hidden="false" customHeight="true" outlineLevel="0" collapsed="false"/>
    <row r="41672" customFormat="false" ht="15" hidden="false" customHeight="true" outlineLevel="0" collapsed="false"/>
    <row r="41673" customFormat="false" ht="15" hidden="false" customHeight="true" outlineLevel="0" collapsed="false"/>
    <row r="41674" customFormat="false" ht="15" hidden="false" customHeight="true" outlineLevel="0" collapsed="false"/>
    <row r="41675" customFormat="false" ht="15" hidden="false" customHeight="true" outlineLevel="0" collapsed="false"/>
    <row r="41676" customFormat="false" ht="15" hidden="false" customHeight="true" outlineLevel="0" collapsed="false"/>
    <row r="41677" customFormat="false" ht="15" hidden="false" customHeight="true" outlineLevel="0" collapsed="false"/>
    <row r="41678" customFormat="false" ht="15" hidden="false" customHeight="true" outlineLevel="0" collapsed="false"/>
    <row r="41679" customFormat="false" ht="15" hidden="false" customHeight="true" outlineLevel="0" collapsed="false"/>
    <row r="41680" customFormat="false" ht="15" hidden="false" customHeight="true" outlineLevel="0" collapsed="false"/>
    <row r="41681" customFormat="false" ht="15" hidden="false" customHeight="true" outlineLevel="0" collapsed="false"/>
    <row r="41682" customFormat="false" ht="15" hidden="false" customHeight="true" outlineLevel="0" collapsed="false"/>
    <row r="41683" customFormat="false" ht="15" hidden="false" customHeight="true" outlineLevel="0" collapsed="false"/>
    <row r="41684" customFormat="false" ht="15" hidden="false" customHeight="true" outlineLevel="0" collapsed="false"/>
    <row r="41685" customFormat="false" ht="15" hidden="false" customHeight="true" outlineLevel="0" collapsed="false"/>
    <row r="41686" customFormat="false" ht="15" hidden="false" customHeight="true" outlineLevel="0" collapsed="false"/>
    <row r="41687" customFormat="false" ht="15" hidden="false" customHeight="true" outlineLevel="0" collapsed="false"/>
    <row r="41688" customFormat="false" ht="15" hidden="false" customHeight="true" outlineLevel="0" collapsed="false"/>
    <row r="41689" customFormat="false" ht="15" hidden="false" customHeight="true" outlineLevel="0" collapsed="false"/>
    <row r="41690" customFormat="false" ht="15" hidden="false" customHeight="true" outlineLevel="0" collapsed="false"/>
    <row r="41691" customFormat="false" ht="15" hidden="false" customHeight="true" outlineLevel="0" collapsed="false"/>
    <row r="41692" customFormat="false" ht="15" hidden="false" customHeight="true" outlineLevel="0" collapsed="false"/>
    <row r="41693" customFormat="false" ht="15" hidden="false" customHeight="true" outlineLevel="0" collapsed="false"/>
    <row r="41694" customFormat="false" ht="15" hidden="false" customHeight="true" outlineLevel="0" collapsed="false"/>
    <row r="41695" customFormat="false" ht="15" hidden="false" customHeight="true" outlineLevel="0" collapsed="false"/>
    <row r="41696" customFormat="false" ht="15" hidden="false" customHeight="true" outlineLevel="0" collapsed="false"/>
    <row r="41697" customFormat="false" ht="15" hidden="false" customHeight="true" outlineLevel="0" collapsed="false"/>
    <row r="41698" customFormat="false" ht="15" hidden="false" customHeight="true" outlineLevel="0" collapsed="false"/>
    <row r="41699" customFormat="false" ht="15" hidden="false" customHeight="true" outlineLevel="0" collapsed="false"/>
    <row r="41700" customFormat="false" ht="15" hidden="false" customHeight="true" outlineLevel="0" collapsed="false"/>
    <row r="41701" customFormat="false" ht="15" hidden="false" customHeight="true" outlineLevel="0" collapsed="false"/>
    <row r="41702" customFormat="false" ht="15" hidden="false" customHeight="true" outlineLevel="0" collapsed="false"/>
    <row r="41703" customFormat="false" ht="15" hidden="false" customHeight="true" outlineLevel="0" collapsed="false"/>
    <row r="41704" customFormat="false" ht="15" hidden="false" customHeight="true" outlineLevel="0" collapsed="false"/>
    <row r="41705" customFormat="false" ht="15" hidden="false" customHeight="true" outlineLevel="0" collapsed="false"/>
    <row r="41706" customFormat="false" ht="15" hidden="false" customHeight="true" outlineLevel="0" collapsed="false"/>
    <row r="41707" customFormat="false" ht="15" hidden="false" customHeight="true" outlineLevel="0" collapsed="false"/>
    <row r="41708" customFormat="false" ht="15" hidden="false" customHeight="true" outlineLevel="0" collapsed="false"/>
    <row r="41709" customFormat="false" ht="15" hidden="false" customHeight="true" outlineLevel="0" collapsed="false"/>
    <row r="41710" customFormat="false" ht="15" hidden="false" customHeight="true" outlineLevel="0" collapsed="false"/>
    <row r="41711" customFormat="false" ht="15" hidden="false" customHeight="true" outlineLevel="0" collapsed="false"/>
    <row r="41712" customFormat="false" ht="15" hidden="false" customHeight="true" outlineLevel="0" collapsed="false"/>
    <row r="41713" customFormat="false" ht="15" hidden="false" customHeight="true" outlineLevel="0" collapsed="false"/>
    <row r="41714" customFormat="false" ht="15" hidden="false" customHeight="true" outlineLevel="0" collapsed="false"/>
    <row r="41715" customFormat="false" ht="15" hidden="false" customHeight="true" outlineLevel="0" collapsed="false"/>
    <row r="41716" customFormat="false" ht="15" hidden="false" customHeight="true" outlineLevel="0" collapsed="false"/>
    <row r="41717" customFormat="false" ht="15" hidden="false" customHeight="true" outlineLevel="0" collapsed="false"/>
    <row r="41718" customFormat="false" ht="15" hidden="false" customHeight="true" outlineLevel="0" collapsed="false"/>
    <row r="41719" customFormat="false" ht="15" hidden="false" customHeight="true" outlineLevel="0" collapsed="false"/>
    <row r="41720" customFormat="false" ht="15" hidden="false" customHeight="true" outlineLevel="0" collapsed="false"/>
    <row r="41721" customFormat="false" ht="15" hidden="false" customHeight="true" outlineLevel="0" collapsed="false"/>
    <row r="41722" customFormat="false" ht="15" hidden="false" customHeight="true" outlineLevel="0" collapsed="false"/>
    <row r="41723" customFormat="false" ht="15" hidden="false" customHeight="true" outlineLevel="0" collapsed="false"/>
    <row r="41724" customFormat="false" ht="15" hidden="false" customHeight="true" outlineLevel="0" collapsed="false"/>
    <row r="41725" customFormat="false" ht="15" hidden="false" customHeight="true" outlineLevel="0" collapsed="false"/>
    <row r="41726" customFormat="false" ht="15" hidden="false" customHeight="true" outlineLevel="0" collapsed="false"/>
    <row r="41727" customFormat="false" ht="15" hidden="false" customHeight="true" outlineLevel="0" collapsed="false"/>
    <row r="41728" customFormat="false" ht="15" hidden="false" customHeight="true" outlineLevel="0" collapsed="false"/>
    <row r="41729" customFormat="false" ht="15" hidden="false" customHeight="true" outlineLevel="0" collapsed="false"/>
    <row r="41730" customFormat="false" ht="15" hidden="false" customHeight="true" outlineLevel="0" collapsed="false"/>
    <row r="41731" customFormat="false" ht="15" hidden="false" customHeight="true" outlineLevel="0" collapsed="false"/>
    <row r="41732" customFormat="false" ht="15" hidden="false" customHeight="true" outlineLevel="0" collapsed="false"/>
    <row r="41733" customFormat="false" ht="15" hidden="false" customHeight="true" outlineLevel="0" collapsed="false"/>
    <row r="41734" customFormat="false" ht="15" hidden="false" customHeight="true" outlineLevel="0" collapsed="false"/>
    <row r="41735" customFormat="false" ht="15" hidden="false" customHeight="true" outlineLevel="0" collapsed="false"/>
    <row r="41736" customFormat="false" ht="15" hidden="false" customHeight="true" outlineLevel="0" collapsed="false"/>
    <row r="41737" customFormat="false" ht="15" hidden="false" customHeight="true" outlineLevel="0" collapsed="false"/>
    <row r="41738" customFormat="false" ht="15" hidden="false" customHeight="true" outlineLevel="0" collapsed="false"/>
    <row r="41739" customFormat="false" ht="15" hidden="false" customHeight="true" outlineLevel="0" collapsed="false"/>
    <row r="41740" customFormat="false" ht="15" hidden="false" customHeight="true" outlineLevel="0" collapsed="false"/>
    <row r="41741" customFormat="false" ht="15" hidden="false" customHeight="true" outlineLevel="0" collapsed="false"/>
    <row r="41742" customFormat="false" ht="15" hidden="false" customHeight="true" outlineLevel="0" collapsed="false"/>
    <row r="41743" customFormat="false" ht="15" hidden="false" customHeight="true" outlineLevel="0" collapsed="false"/>
    <row r="41744" customFormat="false" ht="15" hidden="false" customHeight="true" outlineLevel="0" collapsed="false"/>
    <row r="41745" customFormat="false" ht="15" hidden="false" customHeight="true" outlineLevel="0" collapsed="false"/>
    <row r="41746" customFormat="false" ht="15" hidden="false" customHeight="true" outlineLevel="0" collapsed="false"/>
    <row r="41747" customFormat="false" ht="15" hidden="false" customHeight="true" outlineLevel="0" collapsed="false"/>
    <row r="41748" customFormat="false" ht="15" hidden="false" customHeight="true" outlineLevel="0" collapsed="false"/>
    <row r="41749" customFormat="false" ht="15" hidden="false" customHeight="true" outlineLevel="0" collapsed="false"/>
    <row r="41750" customFormat="false" ht="15" hidden="false" customHeight="true" outlineLevel="0" collapsed="false"/>
    <row r="41751" customFormat="false" ht="15" hidden="false" customHeight="true" outlineLevel="0" collapsed="false"/>
    <row r="41752" customFormat="false" ht="15" hidden="false" customHeight="true" outlineLevel="0" collapsed="false"/>
    <row r="41753" customFormat="false" ht="15" hidden="false" customHeight="true" outlineLevel="0" collapsed="false"/>
    <row r="41754" customFormat="false" ht="15" hidden="false" customHeight="true" outlineLevel="0" collapsed="false"/>
    <row r="41755" customFormat="false" ht="15" hidden="false" customHeight="true" outlineLevel="0" collapsed="false"/>
    <row r="41756" customFormat="false" ht="15" hidden="false" customHeight="true" outlineLevel="0" collapsed="false"/>
    <row r="41757" customFormat="false" ht="15" hidden="false" customHeight="true" outlineLevel="0" collapsed="false"/>
    <row r="41758" customFormat="false" ht="15" hidden="false" customHeight="true" outlineLevel="0" collapsed="false"/>
    <row r="41759" customFormat="false" ht="15" hidden="false" customHeight="true" outlineLevel="0" collapsed="false"/>
    <row r="41760" customFormat="false" ht="15" hidden="false" customHeight="true" outlineLevel="0" collapsed="false"/>
    <row r="41761" customFormat="false" ht="15" hidden="false" customHeight="true" outlineLevel="0" collapsed="false"/>
    <row r="41762" customFormat="false" ht="15" hidden="false" customHeight="true" outlineLevel="0" collapsed="false"/>
    <row r="41763" customFormat="false" ht="15" hidden="false" customHeight="true" outlineLevel="0" collapsed="false"/>
    <row r="41764" customFormat="false" ht="15" hidden="false" customHeight="true" outlineLevel="0" collapsed="false"/>
    <row r="41765" customFormat="false" ht="15" hidden="false" customHeight="true" outlineLevel="0" collapsed="false"/>
    <row r="41766" customFormat="false" ht="15" hidden="false" customHeight="true" outlineLevel="0" collapsed="false"/>
    <row r="41767" customFormat="false" ht="15" hidden="false" customHeight="true" outlineLevel="0" collapsed="false"/>
    <row r="41768" customFormat="false" ht="15" hidden="false" customHeight="true" outlineLevel="0" collapsed="false"/>
    <row r="41769" customFormat="false" ht="15" hidden="false" customHeight="true" outlineLevel="0" collapsed="false"/>
    <row r="41770" customFormat="false" ht="15" hidden="false" customHeight="true" outlineLevel="0" collapsed="false"/>
    <row r="41771" customFormat="false" ht="15" hidden="false" customHeight="true" outlineLevel="0" collapsed="false"/>
    <row r="41772" customFormat="false" ht="15" hidden="false" customHeight="true" outlineLevel="0" collapsed="false"/>
    <row r="41773" customFormat="false" ht="15" hidden="false" customHeight="true" outlineLevel="0" collapsed="false"/>
    <row r="41774" customFormat="false" ht="15" hidden="false" customHeight="true" outlineLevel="0" collapsed="false"/>
    <row r="41775" customFormat="false" ht="15" hidden="false" customHeight="true" outlineLevel="0" collapsed="false"/>
    <row r="41776" customFormat="false" ht="15" hidden="false" customHeight="true" outlineLevel="0" collapsed="false"/>
    <row r="41777" customFormat="false" ht="15" hidden="false" customHeight="true" outlineLevel="0" collapsed="false"/>
    <row r="41778" customFormat="false" ht="15" hidden="false" customHeight="true" outlineLevel="0" collapsed="false"/>
    <row r="41779" customFormat="false" ht="15" hidden="false" customHeight="true" outlineLevel="0" collapsed="false"/>
    <row r="41780" customFormat="false" ht="15" hidden="false" customHeight="true" outlineLevel="0" collapsed="false"/>
    <row r="41781" customFormat="false" ht="15" hidden="false" customHeight="true" outlineLevel="0" collapsed="false"/>
    <row r="41782" customFormat="false" ht="15" hidden="false" customHeight="true" outlineLevel="0" collapsed="false"/>
    <row r="41783" customFormat="false" ht="15" hidden="false" customHeight="true" outlineLevel="0" collapsed="false"/>
    <row r="41784" customFormat="false" ht="15" hidden="false" customHeight="true" outlineLevel="0" collapsed="false"/>
    <row r="41785" customFormat="false" ht="15" hidden="false" customHeight="true" outlineLevel="0" collapsed="false"/>
    <row r="41786" customFormat="false" ht="15" hidden="false" customHeight="true" outlineLevel="0" collapsed="false"/>
    <row r="41787" customFormat="false" ht="15" hidden="false" customHeight="true" outlineLevel="0" collapsed="false"/>
    <row r="41788" customFormat="false" ht="15" hidden="false" customHeight="true" outlineLevel="0" collapsed="false"/>
    <row r="41789" customFormat="false" ht="15" hidden="false" customHeight="true" outlineLevel="0" collapsed="false"/>
    <row r="41790" customFormat="false" ht="15" hidden="false" customHeight="true" outlineLevel="0" collapsed="false"/>
    <row r="41791" customFormat="false" ht="15" hidden="false" customHeight="true" outlineLevel="0" collapsed="false"/>
    <row r="41792" customFormat="false" ht="15" hidden="false" customHeight="true" outlineLevel="0" collapsed="false"/>
    <row r="41793" customFormat="false" ht="15" hidden="false" customHeight="true" outlineLevel="0" collapsed="false"/>
    <row r="41794" customFormat="false" ht="15" hidden="false" customHeight="true" outlineLevel="0" collapsed="false"/>
    <row r="41795" customFormat="false" ht="15" hidden="false" customHeight="true" outlineLevel="0" collapsed="false"/>
    <row r="41796" customFormat="false" ht="15" hidden="false" customHeight="true" outlineLevel="0" collapsed="false"/>
    <row r="41797" customFormat="false" ht="15" hidden="false" customHeight="true" outlineLevel="0" collapsed="false"/>
    <row r="41798" customFormat="false" ht="15" hidden="false" customHeight="true" outlineLevel="0" collapsed="false"/>
    <row r="41799" customFormat="false" ht="15" hidden="false" customHeight="true" outlineLevel="0" collapsed="false"/>
    <row r="41800" customFormat="false" ht="15" hidden="false" customHeight="true" outlineLevel="0" collapsed="false"/>
    <row r="41801" customFormat="false" ht="15" hidden="false" customHeight="true" outlineLevel="0" collapsed="false"/>
    <row r="41802" customFormat="false" ht="15" hidden="false" customHeight="true" outlineLevel="0" collapsed="false"/>
    <row r="41803" customFormat="false" ht="15" hidden="false" customHeight="true" outlineLevel="0" collapsed="false"/>
    <row r="41804" customFormat="false" ht="15" hidden="false" customHeight="true" outlineLevel="0" collapsed="false"/>
    <row r="41805" customFormat="false" ht="15" hidden="false" customHeight="true" outlineLevel="0" collapsed="false"/>
    <row r="41806" customFormat="false" ht="15" hidden="false" customHeight="true" outlineLevel="0" collapsed="false"/>
    <row r="41807" customFormat="false" ht="15" hidden="false" customHeight="true" outlineLevel="0" collapsed="false"/>
    <row r="41808" customFormat="false" ht="15" hidden="false" customHeight="true" outlineLevel="0" collapsed="false"/>
    <row r="41809" customFormat="false" ht="15" hidden="false" customHeight="true" outlineLevel="0" collapsed="false"/>
    <row r="41810" customFormat="false" ht="15" hidden="false" customHeight="true" outlineLevel="0" collapsed="false"/>
    <row r="41811" customFormat="false" ht="15" hidden="false" customHeight="true" outlineLevel="0" collapsed="false"/>
    <row r="41812" customFormat="false" ht="15" hidden="false" customHeight="true" outlineLevel="0" collapsed="false"/>
    <row r="41813" customFormat="false" ht="15" hidden="false" customHeight="true" outlineLevel="0" collapsed="false"/>
    <row r="41814" customFormat="false" ht="15" hidden="false" customHeight="true" outlineLevel="0" collapsed="false"/>
    <row r="41815" customFormat="false" ht="15" hidden="false" customHeight="true" outlineLevel="0" collapsed="false"/>
    <row r="41816" customFormat="false" ht="15" hidden="false" customHeight="true" outlineLevel="0" collapsed="false"/>
    <row r="41817" customFormat="false" ht="15" hidden="false" customHeight="true" outlineLevel="0" collapsed="false"/>
    <row r="41818" customFormat="false" ht="15" hidden="false" customHeight="true" outlineLevel="0" collapsed="false"/>
    <row r="41819" customFormat="false" ht="15" hidden="false" customHeight="true" outlineLevel="0" collapsed="false"/>
    <row r="41820" customFormat="false" ht="15" hidden="false" customHeight="true" outlineLevel="0" collapsed="false"/>
    <row r="41821" customFormat="false" ht="15" hidden="false" customHeight="true" outlineLevel="0" collapsed="false"/>
    <row r="41822" customFormat="false" ht="15" hidden="false" customHeight="true" outlineLevel="0" collapsed="false"/>
    <row r="41823" customFormat="false" ht="15" hidden="false" customHeight="true" outlineLevel="0" collapsed="false"/>
    <row r="41824" customFormat="false" ht="15" hidden="false" customHeight="true" outlineLevel="0" collapsed="false"/>
    <row r="41825" customFormat="false" ht="15" hidden="false" customHeight="true" outlineLevel="0" collapsed="false"/>
    <row r="41826" customFormat="false" ht="15" hidden="false" customHeight="true" outlineLevel="0" collapsed="false"/>
    <row r="41827" customFormat="false" ht="15" hidden="false" customHeight="true" outlineLevel="0" collapsed="false"/>
    <row r="41828" customFormat="false" ht="15" hidden="false" customHeight="true" outlineLevel="0" collapsed="false"/>
    <row r="41829" customFormat="false" ht="15" hidden="false" customHeight="true" outlineLevel="0" collapsed="false"/>
    <row r="41830" customFormat="false" ht="15" hidden="false" customHeight="true" outlineLevel="0" collapsed="false"/>
    <row r="41831" customFormat="false" ht="15" hidden="false" customHeight="true" outlineLevel="0" collapsed="false"/>
    <row r="41832" customFormat="false" ht="15" hidden="false" customHeight="true" outlineLevel="0" collapsed="false"/>
    <row r="41833" customFormat="false" ht="15" hidden="false" customHeight="true" outlineLevel="0" collapsed="false"/>
    <row r="41834" customFormat="false" ht="15" hidden="false" customHeight="true" outlineLevel="0" collapsed="false"/>
    <row r="41835" customFormat="false" ht="15" hidden="false" customHeight="true" outlineLevel="0" collapsed="false"/>
    <row r="41836" customFormat="false" ht="15" hidden="false" customHeight="true" outlineLevel="0" collapsed="false"/>
    <row r="41837" customFormat="false" ht="15" hidden="false" customHeight="true" outlineLevel="0" collapsed="false"/>
    <row r="41838" customFormat="false" ht="15" hidden="false" customHeight="true" outlineLevel="0" collapsed="false"/>
    <row r="41839" customFormat="false" ht="15" hidden="false" customHeight="true" outlineLevel="0" collapsed="false"/>
    <row r="41840" customFormat="false" ht="15" hidden="false" customHeight="true" outlineLevel="0" collapsed="false"/>
    <row r="41841" customFormat="false" ht="15" hidden="false" customHeight="true" outlineLevel="0" collapsed="false"/>
    <row r="41842" customFormat="false" ht="15" hidden="false" customHeight="true" outlineLevel="0" collapsed="false"/>
    <row r="41843" customFormat="false" ht="15" hidden="false" customHeight="true" outlineLevel="0" collapsed="false"/>
    <row r="41844" customFormat="false" ht="15" hidden="false" customHeight="true" outlineLevel="0" collapsed="false"/>
    <row r="41845" customFormat="false" ht="15" hidden="false" customHeight="true" outlineLevel="0" collapsed="false"/>
    <row r="41846" customFormat="false" ht="15" hidden="false" customHeight="true" outlineLevel="0" collapsed="false"/>
    <row r="41847" customFormat="false" ht="15" hidden="false" customHeight="true" outlineLevel="0" collapsed="false"/>
    <row r="41848" customFormat="false" ht="15" hidden="false" customHeight="true" outlineLevel="0" collapsed="false"/>
    <row r="41849" customFormat="false" ht="15" hidden="false" customHeight="true" outlineLevel="0" collapsed="false"/>
    <row r="41850" customFormat="false" ht="15" hidden="false" customHeight="true" outlineLevel="0" collapsed="false"/>
    <row r="41851" customFormat="false" ht="15" hidden="false" customHeight="true" outlineLevel="0" collapsed="false"/>
    <row r="41852" customFormat="false" ht="15" hidden="false" customHeight="true" outlineLevel="0" collapsed="false"/>
    <row r="41853" customFormat="false" ht="15" hidden="false" customHeight="true" outlineLevel="0" collapsed="false"/>
    <row r="41854" customFormat="false" ht="15" hidden="false" customHeight="true" outlineLevel="0" collapsed="false"/>
    <row r="41855" customFormat="false" ht="15" hidden="false" customHeight="true" outlineLevel="0" collapsed="false"/>
    <row r="41856" customFormat="false" ht="15" hidden="false" customHeight="true" outlineLevel="0" collapsed="false"/>
    <row r="41857" customFormat="false" ht="15" hidden="false" customHeight="true" outlineLevel="0" collapsed="false"/>
    <row r="41858" customFormat="false" ht="15" hidden="false" customHeight="true" outlineLevel="0" collapsed="false"/>
    <row r="41859" customFormat="false" ht="15" hidden="false" customHeight="true" outlineLevel="0" collapsed="false"/>
    <row r="41860" customFormat="false" ht="15" hidden="false" customHeight="true" outlineLevel="0" collapsed="false"/>
    <row r="41861" customFormat="false" ht="15" hidden="false" customHeight="true" outlineLevel="0" collapsed="false"/>
    <row r="41862" customFormat="false" ht="15" hidden="false" customHeight="true" outlineLevel="0" collapsed="false"/>
    <row r="41863" customFormat="false" ht="15" hidden="false" customHeight="true" outlineLevel="0" collapsed="false"/>
    <row r="41864" customFormat="false" ht="15" hidden="false" customHeight="true" outlineLevel="0" collapsed="false"/>
    <row r="41865" customFormat="false" ht="15" hidden="false" customHeight="true" outlineLevel="0" collapsed="false"/>
    <row r="41866" customFormat="false" ht="15" hidden="false" customHeight="true" outlineLevel="0" collapsed="false"/>
    <row r="41867" customFormat="false" ht="15" hidden="false" customHeight="true" outlineLevel="0" collapsed="false"/>
    <row r="41868" customFormat="false" ht="15" hidden="false" customHeight="true" outlineLevel="0" collapsed="false"/>
    <row r="41869" customFormat="false" ht="15" hidden="false" customHeight="true" outlineLevel="0" collapsed="false"/>
    <row r="41870" customFormat="false" ht="15" hidden="false" customHeight="true" outlineLevel="0" collapsed="false"/>
    <row r="41871" customFormat="false" ht="15" hidden="false" customHeight="true" outlineLevel="0" collapsed="false"/>
    <row r="41872" customFormat="false" ht="15" hidden="false" customHeight="true" outlineLevel="0" collapsed="false"/>
    <row r="41873" customFormat="false" ht="15" hidden="false" customHeight="true" outlineLevel="0" collapsed="false"/>
    <row r="41874" customFormat="false" ht="15" hidden="false" customHeight="true" outlineLevel="0" collapsed="false"/>
    <row r="41875" customFormat="false" ht="15" hidden="false" customHeight="true" outlineLevel="0" collapsed="false"/>
    <row r="41876" customFormat="false" ht="15" hidden="false" customHeight="true" outlineLevel="0" collapsed="false"/>
    <row r="41877" customFormat="false" ht="15" hidden="false" customHeight="true" outlineLevel="0" collapsed="false"/>
    <row r="41878" customFormat="false" ht="15" hidden="false" customHeight="true" outlineLevel="0" collapsed="false"/>
    <row r="41879" customFormat="false" ht="15" hidden="false" customHeight="true" outlineLevel="0" collapsed="false"/>
    <row r="41880" customFormat="false" ht="15" hidden="false" customHeight="true" outlineLevel="0" collapsed="false"/>
    <row r="41881" customFormat="false" ht="15" hidden="false" customHeight="true" outlineLevel="0" collapsed="false"/>
    <row r="41882" customFormat="false" ht="15" hidden="false" customHeight="true" outlineLevel="0" collapsed="false"/>
    <row r="41883" customFormat="false" ht="15" hidden="false" customHeight="true" outlineLevel="0" collapsed="false"/>
    <row r="41884" customFormat="false" ht="15" hidden="false" customHeight="true" outlineLevel="0" collapsed="false"/>
    <row r="41885" customFormat="false" ht="15" hidden="false" customHeight="true" outlineLevel="0" collapsed="false"/>
    <row r="41886" customFormat="false" ht="15" hidden="false" customHeight="true" outlineLevel="0" collapsed="false"/>
    <row r="41887" customFormat="false" ht="15" hidden="false" customHeight="true" outlineLevel="0" collapsed="false"/>
    <row r="41888" customFormat="false" ht="15" hidden="false" customHeight="true" outlineLevel="0" collapsed="false"/>
    <row r="41889" customFormat="false" ht="15" hidden="false" customHeight="true" outlineLevel="0" collapsed="false"/>
    <row r="41890" customFormat="false" ht="15" hidden="false" customHeight="true" outlineLevel="0" collapsed="false"/>
    <row r="41891" customFormat="false" ht="15" hidden="false" customHeight="true" outlineLevel="0" collapsed="false"/>
    <row r="41892" customFormat="false" ht="15" hidden="false" customHeight="true" outlineLevel="0" collapsed="false"/>
    <row r="41893" customFormat="false" ht="15" hidden="false" customHeight="true" outlineLevel="0" collapsed="false"/>
    <row r="41894" customFormat="false" ht="15" hidden="false" customHeight="true" outlineLevel="0" collapsed="false"/>
    <row r="41895" customFormat="false" ht="15" hidden="false" customHeight="true" outlineLevel="0" collapsed="false"/>
    <row r="41896" customFormat="false" ht="15" hidden="false" customHeight="true" outlineLevel="0" collapsed="false"/>
    <row r="41897" customFormat="false" ht="15" hidden="false" customHeight="true" outlineLevel="0" collapsed="false"/>
    <row r="41898" customFormat="false" ht="15" hidden="false" customHeight="true" outlineLevel="0" collapsed="false"/>
    <row r="41899" customFormat="false" ht="15" hidden="false" customHeight="true" outlineLevel="0" collapsed="false"/>
    <row r="41900" customFormat="false" ht="15" hidden="false" customHeight="true" outlineLevel="0" collapsed="false"/>
    <row r="41901" customFormat="false" ht="15" hidden="false" customHeight="true" outlineLevel="0" collapsed="false"/>
    <row r="41902" customFormat="false" ht="15" hidden="false" customHeight="true" outlineLevel="0" collapsed="false"/>
    <row r="41903" customFormat="false" ht="15" hidden="false" customHeight="true" outlineLevel="0" collapsed="false"/>
    <row r="41904" customFormat="false" ht="15" hidden="false" customHeight="true" outlineLevel="0" collapsed="false"/>
    <row r="41905" customFormat="false" ht="15" hidden="false" customHeight="true" outlineLevel="0" collapsed="false"/>
    <row r="41906" customFormat="false" ht="15" hidden="false" customHeight="true" outlineLevel="0" collapsed="false"/>
    <row r="41907" customFormat="false" ht="15" hidden="false" customHeight="true" outlineLevel="0" collapsed="false"/>
    <row r="41908" customFormat="false" ht="15" hidden="false" customHeight="true" outlineLevel="0" collapsed="false"/>
    <row r="41909" customFormat="false" ht="15" hidden="false" customHeight="true" outlineLevel="0" collapsed="false"/>
    <row r="41910" customFormat="false" ht="15" hidden="false" customHeight="true" outlineLevel="0" collapsed="false"/>
    <row r="41911" customFormat="false" ht="15" hidden="false" customHeight="true" outlineLevel="0" collapsed="false"/>
    <row r="41912" customFormat="false" ht="15" hidden="false" customHeight="true" outlineLevel="0" collapsed="false"/>
    <row r="41913" customFormat="false" ht="15" hidden="false" customHeight="true" outlineLevel="0" collapsed="false"/>
    <row r="41914" customFormat="false" ht="15" hidden="false" customHeight="true" outlineLevel="0" collapsed="false"/>
    <row r="41915" customFormat="false" ht="15" hidden="false" customHeight="true" outlineLevel="0" collapsed="false"/>
    <row r="41916" customFormat="false" ht="15" hidden="false" customHeight="true" outlineLevel="0" collapsed="false"/>
    <row r="41917" customFormat="false" ht="15" hidden="false" customHeight="true" outlineLevel="0" collapsed="false"/>
    <row r="41918" customFormat="false" ht="15" hidden="false" customHeight="true" outlineLevel="0" collapsed="false"/>
    <row r="41919" customFormat="false" ht="15" hidden="false" customHeight="true" outlineLevel="0" collapsed="false"/>
    <row r="41920" customFormat="false" ht="15" hidden="false" customHeight="true" outlineLevel="0" collapsed="false"/>
    <row r="41921" customFormat="false" ht="15" hidden="false" customHeight="true" outlineLevel="0" collapsed="false"/>
    <row r="41922" customFormat="false" ht="15" hidden="false" customHeight="true" outlineLevel="0" collapsed="false"/>
    <row r="41923" customFormat="false" ht="15" hidden="false" customHeight="true" outlineLevel="0" collapsed="false"/>
    <row r="41924" customFormat="false" ht="15" hidden="false" customHeight="true" outlineLevel="0" collapsed="false"/>
    <row r="41925" customFormat="false" ht="15" hidden="false" customHeight="true" outlineLevel="0" collapsed="false"/>
    <row r="41926" customFormat="false" ht="15" hidden="false" customHeight="true" outlineLevel="0" collapsed="false"/>
    <row r="41927" customFormat="false" ht="15" hidden="false" customHeight="true" outlineLevel="0" collapsed="false"/>
    <row r="41928" customFormat="false" ht="15" hidden="false" customHeight="true" outlineLevel="0" collapsed="false"/>
    <row r="41929" customFormat="false" ht="15" hidden="false" customHeight="true" outlineLevel="0" collapsed="false"/>
    <row r="41930" customFormat="false" ht="15" hidden="false" customHeight="true" outlineLevel="0" collapsed="false"/>
    <row r="41931" customFormat="false" ht="15" hidden="false" customHeight="true" outlineLevel="0" collapsed="false"/>
    <row r="41932" customFormat="false" ht="15" hidden="false" customHeight="true" outlineLevel="0" collapsed="false"/>
    <row r="41933" customFormat="false" ht="15" hidden="false" customHeight="true" outlineLevel="0" collapsed="false"/>
    <row r="41934" customFormat="false" ht="15" hidden="false" customHeight="true" outlineLevel="0" collapsed="false"/>
    <row r="41935" customFormat="false" ht="15" hidden="false" customHeight="true" outlineLevel="0" collapsed="false"/>
    <row r="41936" customFormat="false" ht="15" hidden="false" customHeight="true" outlineLevel="0" collapsed="false"/>
    <row r="41937" customFormat="false" ht="15" hidden="false" customHeight="true" outlineLevel="0" collapsed="false"/>
    <row r="41938" customFormat="false" ht="15" hidden="false" customHeight="true" outlineLevel="0" collapsed="false"/>
    <row r="41939" customFormat="false" ht="15" hidden="false" customHeight="true" outlineLevel="0" collapsed="false"/>
    <row r="41940" customFormat="false" ht="15" hidden="false" customHeight="true" outlineLevel="0" collapsed="false"/>
    <row r="41941" customFormat="false" ht="15" hidden="false" customHeight="true" outlineLevel="0" collapsed="false"/>
    <row r="41942" customFormat="false" ht="15" hidden="false" customHeight="true" outlineLevel="0" collapsed="false"/>
    <row r="41943" customFormat="false" ht="15" hidden="false" customHeight="true" outlineLevel="0" collapsed="false"/>
    <row r="41944" customFormat="false" ht="15" hidden="false" customHeight="true" outlineLevel="0" collapsed="false"/>
    <row r="41945" customFormat="false" ht="15" hidden="false" customHeight="true" outlineLevel="0" collapsed="false"/>
    <row r="41946" customFormat="false" ht="15" hidden="false" customHeight="true" outlineLevel="0" collapsed="false"/>
    <row r="41947" customFormat="false" ht="15" hidden="false" customHeight="true" outlineLevel="0" collapsed="false"/>
    <row r="41948" customFormat="false" ht="15" hidden="false" customHeight="true" outlineLevel="0" collapsed="false"/>
    <row r="41949" customFormat="false" ht="15" hidden="false" customHeight="true" outlineLevel="0" collapsed="false"/>
    <row r="41950" customFormat="false" ht="15" hidden="false" customHeight="true" outlineLevel="0" collapsed="false"/>
    <row r="41951" customFormat="false" ht="15" hidden="false" customHeight="true" outlineLevel="0" collapsed="false"/>
    <row r="41952" customFormat="false" ht="15" hidden="false" customHeight="true" outlineLevel="0" collapsed="false"/>
    <row r="41953" customFormat="false" ht="15" hidden="false" customHeight="true" outlineLevel="0" collapsed="false"/>
    <row r="41954" customFormat="false" ht="15" hidden="false" customHeight="true" outlineLevel="0" collapsed="false"/>
    <row r="41955" customFormat="false" ht="15" hidden="false" customHeight="true" outlineLevel="0" collapsed="false"/>
    <row r="41956" customFormat="false" ht="15" hidden="false" customHeight="true" outlineLevel="0" collapsed="false"/>
    <row r="41957" customFormat="false" ht="15" hidden="false" customHeight="true" outlineLevel="0" collapsed="false"/>
    <row r="41958" customFormat="false" ht="15" hidden="false" customHeight="true" outlineLevel="0" collapsed="false"/>
    <row r="41959" customFormat="false" ht="15" hidden="false" customHeight="true" outlineLevel="0" collapsed="false"/>
    <row r="41960" customFormat="false" ht="15" hidden="false" customHeight="true" outlineLevel="0" collapsed="false"/>
    <row r="41961" customFormat="false" ht="15" hidden="false" customHeight="true" outlineLevel="0" collapsed="false"/>
    <row r="41962" customFormat="false" ht="15" hidden="false" customHeight="true" outlineLevel="0" collapsed="false"/>
    <row r="41963" customFormat="false" ht="15" hidden="false" customHeight="true" outlineLevel="0" collapsed="false"/>
    <row r="41964" customFormat="false" ht="15" hidden="false" customHeight="true" outlineLevel="0" collapsed="false"/>
    <row r="41965" customFormat="false" ht="15" hidden="false" customHeight="true" outlineLevel="0" collapsed="false"/>
    <row r="41966" customFormat="false" ht="15" hidden="false" customHeight="true" outlineLevel="0" collapsed="false"/>
    <row r="41967" customFormat="false" ht="15" hidden="false" customHeight="true" outlineLevel="0" collapsed="false"/>
    <row r="41968" customFormat="false" ht="15" hidden="false" customHeight="true" outlineLevel="0" collapsed="false"/>
    <row r="41969" customFormat="false" ht="15" hidden="false" customHeight="true" outlineLevel="0" collapsed="false"/>
    <row r="41970" customFormat="false" ht="15" hidden="false" customHeight="true" outlineLevel="0" collapsed="false"/>
    <row r="41971" customFormat="false" ht="15" hidden="false" customHeight="true" outlineLevel="0" collapsed="false"/>
    <row r="41972" customFormat="false" ht="15" hidden="false" customHeight="true" outlineLevel="0" collapsed="false"/>
    <row r="41973" customFormat="false" ht="15" hidden="false" customHeight="true" outlineLevel="0" collapsed="false"/>
    <row r="41974" customFormat="false" ht="15" hidden="false" customHeight="true" outlineLevel="0" collapsed="false"/>
    <row r="41975" customFormat="false" ht="15" hidden="false" customHeight="true" outlineLevel="0" collapsed="false"/>
    <row r="41976" customFormat="false" ht="15" hidden="false" customHeight="true" outlineLevel="0" collapsed="false"/>
    <row r="41977" customFormat="false" ht="15" hidden="false" customHeight="true" outlineLevel="0" collapsed="false"/>
    <row r="41978" customFormat="false" ht="15" hidden="false" customHeight="true" outlineLevel="0" collapsed="false"/>
    <row r="41979" customFormat="false" ht="15" hidden="false" customHeight="true" outlineLevel="0" collapsed="false"/>
    <row r="41980" customFormat="false" ht="15" hidden="false" customHeight="true" outlineLevel="0" collapsed="false"/>
    <row r="41981" customFormat="false" ht="15" hidden="false" customHeight="true" outlineLevel="0" collapsed="false"/>
    <row r="41982" customFormat="false" ht="15" hidden="false" customHeight="true" outlineLevel="0" collapsed="false"/>
    <row r="41983" customFormat="false" ht="15" hidden="false" customHeight="true" outlineLevel="0" collapsed="false"/>
    <row r="41984" customFormat="false" ht="15" hidden="false" customHeight="true" outlineLevel="0" collapsed="false"/>
    <row r="41985" customFormat="false" ht="15" hidden="false" customHeight="true" outlineLevel="0" collapsed="false"/>
    <row r="41986" customFormat="false" ht="15" hidden="false" customHeight="true" outlineLevel="0" collapsed="false"/>
    <row r="41987" customFormat="false" ht="15" hidden="false" customHeight="true" outlineLevel="0" collapsed="false"/>
    <row r="41988" customFormat="false" ht="15" hidden="false" customHeight="true" outlineLevel="0" collapsed="false"/>
    <row r="41989" customFormat="false" ht="15" hidden="false" customHeight="true" outlineLevel="0" collapsed="false"/>
    <row r="41990" customFormat="false" ht="15" hidden="false" customHeight="true" outlineLevel="0" collapsed="false"/>
    <row r="41991" customFormat="false" ht="15" hidden="false" customHeight="true" outlineLevel="0" collapsed="false"/>
    <row r="41992" customFormat="false" ht="15" hidden="false" customHeight="true" outlineLevel="0" collapsed="false"/>
    <row r="41993" customFormat="false" ht="15" hidden="false" customHeight="true" outlineLevel="0" collapsed="false"/>
    <row r="41994" customFormat="false" ht="15" hidden="false" customHeight="true" outlineLevel="0" collapsed="false"/>
    <row r="41995" customFormat="false" ht="15" hidden="false" customHeight="true" outlineLevel="0" collapsed="false"/>
    <row r="41996" customFormat="false" ht="15" hidden="false" customHeight="true" outlineLevel="0" collapsed="false"/>
    <row r="41997" customFormat="false" ht="15" hidden="false" customHeight="true" outlineLevel="0" collapsed="false"/>
    <row r="41998" customFormat="false" ht="15" hidden="false" customHeight="true" outlineLevel="0" collapsed="false"/>
    <row r="41999" customFormat="false" ht="15" hidden="false" customHeight="true" outlineLevel="0" collapsed="false"/>
    <row r="42000" customFormat="false" ht="15" hidden="false" customHeight="true" outlineLevel="0" collapsed="false"/>
    <row r="42001" customFormat="false" ht="15" hidden="false" customHeight="true" outlineLevel="0" collapsed="false"/>
    <row r="42002" customFormat="false" ht="15" hidden="false" customHeight="true" outlineLevel="0" collapsed="false"/>
    <row r="42003" customFormat="false" ht="15" hidden="false" customHeight="true" outlineLevel="0" collapsed="false"/>
    <row r="42004" customFormat="false" ht="15" hidden="false" customHeight="true" outlineLevel="0" collapsed="false"/>
    <row r="42005" customFormat="false" ht="15" hidden="false" customHeight="true" outlineLevel="0" collapsed="false"/>
    <row r="42006" customFormat="false" ht="15" hidden="false" customHeight="true" outlineLevel="0" collapsed="false"/>
    <row r="42007" customFormat="false" ht="15" hidden="false" customHeight="true" outlineLevel="0" collapsed="false"/>
    <row r="42008" customFormat="false" ht="15" hidden="false" customHeight="true" outlineLevel="0" collapsed="false"/>
    <row r="42009" customFormat="false" ht="15" hidden="false" customHeight="true" outlineLevel="0" collapsed="false"/>
    <row r="42010" customFormat="false" ht="15" hidden="false" customHeight="true" outlineLevel="0" collapsed="false"/>
    <row r="42011" customFormat="false" ht="15" hidden="false" customHeight="true" outlineLevel="0" collapsed="false"/>
    <row r="42012" customFormat="false" ht="15" hidden="false" customHeight="true" outlineLevel="0" collapsed="false"/>
    <row r="42013" customFormat="false" ht="15" hidden="false" customHeight="true" outlineLevel="0" collapsed="false"/>
    <row r="42014" customFormat="false" ht="15" hidden="false" customHeight="true" outlineLevel="0" collapsed="false"/>
    <row r="42015" customFormat="false" ht="15" hidden="false" customHeight="true" outlineLevel="0" collapsed="false"/>
    <row r="42016" customFormat="false" ht="15" hidden="false" customHeight="true" outlineLevel="0" collapsed="false"/>
    <row r="42017" customFormat="false" ht="15" hidden="false" customHeight="true" outlineLevel="0" collapsed="false"/>
    <row r="42018" customFormat="false" ht="15" hidden="false" customHeight="true" outlineLevel="0" collapsed="false"/>
    <row r="42019" customFormat="false" ht="15" hidden="false" customHeight="true" outlineLevel="0" collapsed="false"/>
    <row r="42020" customFormat="false" ht="15" hidden="false" customHeight="true" outlineLevel="0" collapsed="false"/>
    <row r="42021" customFormat="false" ht="15" hidden="false" customHeight="true" outlineLevel="0" collapsed="false"/>
    <row r="42022" customFormat="false" ht="15" hidden="false" customHeight="true" outlineLevel="0" collapsed="false"/>
    <row r="42023" customFormat="false" ht="15" hidden="false" customHeight="true" outlineLevel="0" collapsed="false"/>
    <row r="42024" customFormat="false" ht="15" hidden="false" customHeight="true" outlineLevel="0" collapsed="false"/>
    <row r="42025" customFormat="false" ht="15" hidden="false" customHeight="true" outlineLevel="0" collapsed="false"/>
    <row r="42026" customFormat="false" ht="15" hidden="false" customHeight="true" outlineLevel="0" collapsed="false"/>
    <row r="42027" customFormat="false" ht="15" hidden="false" customHeight="true" outlineLevel="0" collapsed="false"/>
    <row r="42028" customFormat="false" ht="15" hidden="false" customHeight="true" outlineLevel="0" collapsed="false"/>
    <row r="42029" customFormat="false" ht="15" hidden="false" customHeight="true" outlineLevel="0" collapsed="false"/>
    <row r="42030" customFormat="false" ht="15" hidden="false" customHeight="true" outlineLevel="0" collapsed="false"/>
    <row r="42031" customFormat="false" ht="15" hidden="false" customHeight="true" outlineLevel="0" collapsed="false"/>
    <row r="42032" customFormat="false" ht="15" hidden="false" customHeight="true" outlineLevel="0" collapsed="false"/>
    <row r="42033" customFormat="false" ht="15" hidden="false" customHeight="true" outlineLevel="0" collapsed="false"/>
    <row r="42034" customFormat="false" ht="15" hidden="false" customHeight="true" outlineLevel="0" collapsed="false"/>
    <row r="42035" customFormat="false" ht="15" hidden="false" customHeight="true" outlineLevel="0" collapsed="false"/>
    <row r="42036" customFormat="false" ht="15" hidden="false" customHeight="true" outlineLevel="0" collapsed="false"/>
    <row r="42037" customFormat="false" ht="15" hidden="false" customHeight="true" outlineLevel="0" collapsed="false"/>
    <row r="42038" customFormat="false" ht="15" hidden="false" customHeight="true" outlineLevel="0" collapsed="false"/>
    <row r="42039" customFormat="false" ht="15" hidden="false" customHeight="true" outlineLevel="0" collapsed="false"/>
    <row r="42040" customFormat="false" ht="15" hidden="false" customHeight="true" outlineLevel="0" collapsed="false"/>
    <row r="42041" customFormat="false" ht="15" hidden="false" customHeight="true" outlineLevel="0" collapsed="false"/>
    <row r="42042" customFormat="false" ht="15" hidden="false" customHeight="true" outlineLevel="0" collapsed="false"/>
    <row r="42043" customFormat="false" ht="15" hidden="false" customHeight="true" outlineLevel="0" collapsed="false"/>
    <row r="42044" customFormat="false" ht="15" hidden="false" customHeight="true" outlineLevel="0" collapsed="false"/>
    <row r="42045" customFormat="false" ht="15" hidden="false" customHeight="true" outlineLevel="0" collapsed="false"/>
    <row r="42046" customFormat="false" ht="15" hidden="false" customHeight="true" outlineLevel="0" collapsed="false"/>
    <row r="42047" customFormat="false" ht="15" hidden="false" customHeight="true" outlineLevel="0" collapsed="false"/>
    <row r="42048" customFormat="false" ht="15" hidden="false" customHeight="true" outlineLevel="0" collapsed="false"/>
    <row r="42049" customFormat="false" ht="15" hidden="false" customHeight="true" outlineLevel="0" collapsed="false"/>
    <row r="42050" customFormat="false" ht="15" hidden="false" customHeight="true" outlineLevel="0" collapsed="false"/>
    <row r="42051" customFormat="false" ht="15" hidden="false" customHeight="true" outlineLevel="0" collapsed="false"/>
    <row r="42052" customFormat="false" ht="15" hidden="false" customHeight="true" outlineLevel="0" collapsed="false"/>
    <row r="42053" customFormat="false" ht="15" hidden="false" customHeight="true" outlineLevel="0" collapsed="false"/>
    <row r="42054" customFormat="false" ht="15" hidden="false" customHeight="true" outlineLevel="0" collapsed="false"/>
    <row r="42055" customFormat="false" ht="15" hidden="false" customHeight="true" outlineLevel="0" collapsed="false"/>
    <row r="42056" customFormat="false" ht="15" hidden="false" customHeight="true" outlineLevel="0" collapsed="false"/>
    <row r="42057" customFormat="false" ht="15" hidden="false" customHeight="true" outlineLevel="0" collapsed="false"/>
    <row r="42058" customFormat="false" ht="15" hidden="false" customHeight="true" outlineLevel="0" collapsed="false"/>
    <row r="42059" customFormat="false" ht="15" hidden="false" customHeight="true" outlineLevel="0" collapsed="false"/>
    <row r="42060" customFormat="false" ht="15" hidden="false" customHeight="true" outlineLevel="0" collapsed="false"/>
    <row r="42061" customFormat="false" ht="15" hidden="false" customHeight="true" outlineLevel="0" collapsed="false"/>
    <row r="42062" customFormat="false" ht="15" hidden="false" customHeight="true" outlineLevel="0" collapsed="false"/>
    <row r="42063" customFormat="false" ht="15" hidden="false" customHeight="true" outlineLevel="0" collapsed="false"/>
    <row r="42064" customFormat="false" ht="15" hidden="false" customHeight="true" outlineLevel="0" collapsed="false"/>
    <row r="42065" customFormat="false" ht="15" hidden="false" customHeight="true" outlineLevel="0" collapsed="false"/>
    <row r="42066" customFormat="false" ht="15" hidden="false" customHeight="true" outlineLevel="0" collapsed="false"/>
    <row r="42067" customFormat="false" ht="15" hidden="false" customHeight="true" outlineLevel="0" collapsed="false"/>
    <row r="42068" customFormat="false" ht="15" hidden="false" customHeight="true" outlineLevel="0" collapsed="false"/>
    <row r="42069" customFormat="false" ht="15" hidden="false" customHeight="true" outlineLevel="0" collapsed="false"/>
    <row r="42070" customFormat="false" ht="15" hidden="false" customHeight="true" outlineLevel="0" collapsed="false"/>
    <row r="42071" customFormat="false" ht="15" hidden="false" customHeight="true" outlineLevel="0" collapsed="false"/>
    <row r="42072" customFormat="false" ht="15" hidden="false" customHeight="true" outlineLevel="0" collapsed="false"/>
    <row r="42073" customFormat="false" ht="15" hidden="false" customHeight="true" outlineLevel="0" collapsed="false"/>
    <row r="42074" customFormat="false" ht="15" hidden="false" customHeight="true" outlineLevel="0" collapsed="false"/>
    <row r="42075" customFormat="false" ht="15" hidden="false" customHeight="true" outlineLevel="0" collapsed="false"/>
    <row r="42076" customFormat="false" ht="15" hidden="false" customHeight="true" outlineLevel="0" collapsed="false"/>
    <row r="42077" customFormat="false" ht="15" hidden="false" customHeight="true" outlineLevel="0" collapsed="false"/>
    <row r="42078" customFormat="false" ht="15" hidden="false" customHeight="true" outlineLevel="0" collapsed="false"/>
    <row r="42079" customFormat="false" ht="15" hidden="false" customHeight="true" outlineLevel="0" collapsed="false"/>
    <row r="42080" customFormat="false" ht="15" hidden="false" customHeight="true" outlineLevel="0" collapsed="false"/>
    <row r="42081" customFormat="false" ht="15" hidden="false" customHeight="true" outlineLevel="0" collapsed="false"/>
    <row r="42082" customFormat="false" ht="15" hidden="false" customHeight="true" outlineLevel="0" collapsed="false"/>
    <row r="42083" customFormat="false" ht="15" hidden="false" customHeight="true" outlineLevel="0" collapsed="false"/>
    <row r="42084" customFormat="false" ht="15" hidden="false" customHeight="true" outlineLevel="0" collapsed="false"/>
    <row r="42085" customFormat="false" ht="15" hidden="false" customHeight="true" outlineLevel="0" collapsed="false"/>
    <row r="42086" customFormat="false" ht="15" hidden="false" customHeight="true" outlineLevel="0" collapsed="false"/>
    <row r="42087" customFormat="false" ht="15" hidden="false" customHeight="true" outlineLevel="0" collapsed="false"/>
    <row r="42088" customFormat="false" ht="15" hidden="false" customHeight="true" outlineLevel="0" collapsed="false"/>
    <row r="42089" customFormat="false" ht="15" hidden="false" customHeight="true" outlineLevel="0" collapsed="false"/>
    <row r="42090" customFormat="false" ht="15" hidden="false" customHeight="true" outlineLevel="0" collapsed="false"/>
    <row r="42091" customFormat="false" ht="15" hidden="false" customHeight="true" outlineLevel="0" collapsed="false"/>
    <row r="42092" customFormat="false" ht="15" hidden="false" customHeight="true" outlineLevel="0" collapsed="false"/>
    <row r="42093" customFormat="false" ht="15" hidden="false" customHeight="true" outlineLevel="0" collapsed="false"/>
    <row r="42094" customFormat="false" ht="15" hidden="false" customHeight="true" outlineLevel="0" collapsed="false"/>
    <row r="42095" customFormat="false" ht="15" hidden="false" customHeight="true" outlineLevel="0" collapsed="false"/>
    <row r="42096" customFormat="false" ht="15" hidden="false" customHeight="true" outlineLevel="0" collapsed="false"/>
    <row r="42097" customFormat="false" ht="15" hidden="false" customHeight="true" outlineLevel="0" collapsed="false"/>
    <row r="42098" customFormat="false" ht="15" hidden="false" customHeight="true" outlineLevel="0" collapsed="false"/>
    <row r="42099" customFormat="false" ht="15" hidden="false" customHeight="true" outlineLevel="0" collapsed="false"/>
    <row r="42100" customFormat="false" ht="15" hidden="false" customHeight="true" outlineLevel="0" collapsed="false"/>
    <row r="42101" customFormat="false" ht="15" hidden="false" customHeight="true" outlineLevel="0" collapsed="false"/>
    <row r="42102" customFormat="false" ht="15" hidden="false" customHeight="true" outlineLevel="0" collapsed="false"/>
    <row r="42103" customFormat="false" ht="15" hidden="false" customHeight="true" outlineLevel="0" collapsed="false"/>
    <row r="42104" customFormat="false" ht="15" hidden="false" customHeight="true" outlineLevel="0" collapsed="false"/>
    <row r="42105" customFormat="false" ht="15" hidden="false" customHeight="true" outlineLevel="0" collapsed="false"/>
    <row r="42106" customFormat="false" ht="15" hidden="false" customHeight="true" outlineLevel="0" collapsed="false"/>
    <row r="42107" customFormat="false" ht="15" hidden="false" customHeight="true" outlineLevel="0" collapsed="false"/>
    <row r="42108" customFormat="false" ht="15" hidden="false" customHeight="true" outlineLevel="0" collapsed="false"/>
    <row r="42109" customFormat="false" ht="15" hidden="false" customHeight="true" outlineLevel="0" collapsed="false"/>
    <row r="42110" customFormat="false" ht="15" hidden="false" customHeight="true" outlineLevel="0" collapsed="false"/>
    <row r="42111" customFormat="false" ht="15" hidden="false" customHeight="true" outlineLevel="0" collapsed="false"/>
    <row r="42112" customFormat="false" ht="15" hidden="false" customHeight="true" outlineLevel="0" collapsed="false"/>
    <row r="42113" customFormat="false" ht="15" hidden="false" customHeight="true" outlineLevel="0" collapsed="false"/>
    <row r="42114" customFormat="false" ht="15" hidden="false" customHeight="true" outlineLevel="0" collapsed="false"/>
    <row r="42115" customFormat="false" ht="15" hidden="false" customHeight="true" outlineLevel="0" collapsed="false"/>
    <row r="42116" customFormat="false" ht="15" hidden="false" customHeight="true" outlineLevel="0" collapsed="false"/>
    <row r="42117" customFormat="false" ht="15" hidden="false" customHeight="true" outlineLevel="0" collapsed="false"/>
    <row r="42118" customFormat="false" ht="15" hidden="false" customHeight="true" outlineLevel="0" collapsed="false"/>
    <row r="42119" customFormat="false" ht="15" hidden="false" customHeight="true" outlineLevel="0" collapsed="false"/>
    <row r="42120" customFormat="false" ht="15" hidden="false" customHeight="true" outlineLevel="0" collapsed="false"/>
    <row r="42121" customFormat="false" ht="15" hidden="false" customHeight="true" outlineLevel="0" collapsed="false"/>
    <row r="42122" customFormat="false" ht="15" hidden="false" customHeight="true" outlineLevel="0" collapsed="false"/>
    <row r="42123" customFormat="false" ht="15" hidden="false" customHeight="true" outlineLevel="0" collapsed="false"/>
    <row r="42124" customFormat="false" ht="15" hidden="false" customHeight="true" outlineLevel="0" collapsed="false"/>
    <row r="42125" customFormat="false" ht="15" hidden="false" customHeight="true" outlineLevel="0" collapsed="false"/>
    <row r="42126" customFormat="false" ht="15" hidden="false" customHeight="true" outlineLevel="0" collapsed="false"/>
    <row r="42127" customFormat="false" ht="15" hidden="false" customHeight="true" outlineLevel="0" collapsed="false"/>
    <row r="42128" customFormat="false" ht="15" hidden="false" customHeight="true" outlineLevel="0" collapsed="false"/>
    <row r="42129" customFormat="false" ht="15" hidden="false" customHeight="true" outlineLevel="0" collapsed="false"/>
    <row r="42130" customFormat="false" ht="15" hidden="false" customHeight="true" outlineLevel="0" collapsed="false"/>
    <row r="42131" customFormat="false" ht="15" hidden="false" customHeight="true" outlineLevel="0" collapsed="false"/>
    <row r="42132" customFormat="false" ht="15" hidden="false" customHeight="true" outlineLevel="0" collapsed="false"/>
    <row r="42133" customFormat="false" ht="15" hidden="false" customHeight="true" outlineLevel="0" collapsed="false"/>
    <row r="42134" customFormat="false" ht="15" hidden="false" customHeight="true" outlineLevel="0" collapsed="false"/>
    <row r="42135" customFormat="false" ht="15" hidden="false" customHeight="true" outlineLevel="0" collapsed="false"/>
    <row r="42136" customFormat="false" ht="15" hidden="false" customHeight="true" outlineLevel="0" collapsed="false"/>
    <row r="42137" customFormat="false" ht="15" hidden="false" customHeight="true" outlineLevel="0" collapsed="false"/>
    <row r="42138" customFormat="false" ht="15" hidden="false" customHeight="true" outlineLevel="0" collapsed="false"/>
    <row r="42139" customFormat="false" ht="15" hidden="false" customHeight="true" outlineLevel="0" collapsed="false"/>
    <row r="42140" customFormat="false" ht="15" hidden="false" customHeight="true" outlineLevel="0" collapsed="false"/>
    <row r="42141" customFormat="false" ht="15" hidden="false" customHeight="true" outlineLevel="0" collapsed="false"/>
    <row r="42142" customFormat="false" ht="15" hidden="false" customHeight="true" outlineLevel="0" collapsed="false"/>
    <row r="42143" customFormat="false" ht="15" hidden="false" customHeight="true" outlineLevel="0" collapsed="false"/>
    <row r="42144" customFormat="false" ht="15" hidden="false" customHeight="true" outlineLevel="0" collapsed="false"/>
    <row r="42145" customFormat="false" ht="15" hidden="false" customHeight="true" outlineLevel="0" collapsed="false"/>
    <row r="42146" customFormat="false" ht="15" hidden="false" customHeight="true" outlineLevel="0" collapsed="false"/>
    <row r="42147" customFormat="false" ht="15" hidden="false" customHeight="true" outlineLevel="0" collapsed="false"/>
    <row r="42148" customFormat="false" ht="15" hidden="false" customHeight="true" outlineLevel="0" collapsed="false"/>
    <row r="42149" customFormat="false" ht="15" hidden="false" customHeight="true" outlineLevel="0" collapsed="false"/>
    <row r="42150" customFormat="false" ht="15" hidden="false" customHeight="true" outlineLevel="0" collapsed="false"/>
    <row r="42151" customFormat="false" ht="15" hidden="false" customHeight="true" outlineLevel="0" collapsed="false"/>
    <row r="42152" customFormat="false" ht="15" hidden="false" customHeight="true" outlineLevel="0" collapsed="false"/>
    <row r="42153" customFormat="false" ht="15" hidden="false" customHeight="true" outlineLevel="0" collapsed="false"/>
    <row r="42154" customFormat="false" ht="15" hidden="false" customHeight="true" outlineLevel="0" collapsed="false"/>
    <row r="42155" customFormat="false" ht="15" hidden="false" customHeight="true" outlineLevel="0" collapsed="false"/>
    <row r="42156" customFormat="false" ht="15" hidden="false" customHeight="true" outlineLevel="0" collapsed="false"/>
    <row r="42157" customFormat="false" ht="15" hidden="false" customHeight="true" outlineLevel="0" collapsed="false"/>
    <row r="42158" customFormat="false" ht="15" hidden="false" customHeight="true" outlineLevel="0" collapsed="false"/>
    <row r="42159" customFormat="false" ht="15" hidden="false" customHeight="true" outlineLevel="0" collapsed="false"/>
    <row r="42160" customFormat="false" ht="15" hidden="false" customHeight="true" outlineLevel="0" collapsed="false"/>
    <row r="42161" customFormat="false" ht="15" hidden="false" customHeight="true" outlineLevel="0" collapsed="false"/>
    <row r="42162" customFormat="false" ht="15" hidden="false" customHeight="true" outlineLevel="0" collapsed="false"/>
    <row r="42163" customFormat="false" ht="15" hidden="false" customHeight="true" outlineLevel="0" collapsed="false"/>
    <row r="42164" customFormat="false" ht="15" hidden="false" customHeight="true" outlineLevel="0" collapsed="false"/>
    <row r="42165" customFormat="false" ht="15" hidden="false" customHeight="true" outlineLevel="0" collapsed="false"/>
    <row r="42166" customFormat="false" ht="15" hidden="false" customHeight="true" outlineLevel="0" collapsed="false"/>
    <row r="42167" customFormat="false" ht="15" hidden="false" customHeight="true" outlineLevel="0" collapsed="false"/>
    <row r="42168" customFormat="false" ht="15" hidden="false" customHeight="true" outlineLevel="0" collapsed="false"/>
    <row r="42169" customFormat="false" ht="15" hidden="false" customHeight="true" outlineLevel="0" collapsed="false"/>
    <row r="42170" customFormat="false" ht="15" hidden="false" customHeight="true" outlineLevel="0" collapsed="false"/>
    <row r="42171" customFormat="false" ht="15" hidden="false" customHeight="true" outlineLevel="0" collapsed="false"/>
    <row r="42172" customFormat="false" ht="15" hidden="false" customHeight="true" outlineLevel="0" collapsed="false"/>
    <row r="42173" customFormat="false" ht="15" hidden="false" customHeight="true" outlineLevel="0" collapsed="false"/>
    <row r="42174" customFormat="false" ht="15" hidden="false" customHeight="true" outlineLevel="0" collapsed="false"/>
    <row r="42175" customFormat="false" ht="15" hidden="false" customHeight="true" outlineLevel="0" collapsed="false"/>
    <row r="42176" customFormat="false" ht="15" hidden="false" customHeight="true" outlineLevel="0" collapsed="false"/>
    <row r="42177" customFormat="false" ht="15" hidden="false" customHeight="true" outlineLevel="0" collapsed="false"/>
    <row r="42178" customFormat="false" ht="15" hidden="false" customHeight="true" outlineLevel="0" collapsed="false"/>
    <row r="42179" customFormat="false" ht="15" hidden="false" customHeight="true" outlineLevel="0" collapsed="false"/>
    <row r="42180" customFormat="false" ht="15" hidden="false" customHeight="true" outlineLevel="0" collapsed="false"/>
    <row r="42181" customFormat="false" ht="15" hidden="false" customHeight="true" outlineLevel="0" collapsed="false"/>
    <row r="42182" customFormat="false" ht="15" hidden="false" customHeight="true" outlineLevel="0" collapsed="false"/>
    <row r="42183" customFormat="false" ht="15" hidden="false" customHeight="true" outlineLevel="0" collapsed="false"/>
    <row r="42184" customFormat="false" ht="15" hidden="false" customHeight="true" outlineLevel="0" collapsed="false"/>
    <row r="42185" customFormat="false" ht="15" hidden="false" customHeight="true" outlineLevel="0" collapsed="false"/>
    <row r="42186" customFormat="false" ht="15" hidden="false" customHeight="true" outlineLevel="0" collapsed="false"/>
    <row r="42187" customFormat="false" ht="15" hidden="false" customHeight="true" outlineLevel="0" collapsed="false"/>
    <row r="42188" customFormat="false" ht="15" hidden="false" customHeight="true" outlineLevel="0" collapsed="false"/>
    <row r="42189" customFormat="false" ht="15" hidden="false" customHeight="true" outlineLevel="0" collapsed="false"/>
    <row r="42190" customFormat="false" ht="15" hidden="false" customHeight="true" outlineLevel="0" collapsed="false"/>
    <row r="42191" customFormat="false" ht="15" hidden="false" customHeight="true" outlineLevel="0" collapsed="false"/>
    <row r="42192" customFormat="false" ht="15" hidden="false" customHeight="true" outlineLevel="0" collapsed="false"/>
    <row r="42193" customFormat="false" ht="15" hidden="false" customHeight="true" outlineLevel="0" collapsed="false"/>
    <row r="42194" customFormat="false" ht="15" hidden="false" customHeight="true" outlineLevel="0" collapsed="false"/>
    <row r="42195" customFormat="false" ht="15" hidden="false" customHeight="true" outlineLevel="0" collapsed="false"/>
    <row r="42196" customFormat="false" ht="15" hidden="false" customHeight="true" outlineLevel="0" collapsed="false"/>
    <row r="42197" customFormat="false" ht="15" hidden="false" customHeight="true" outlineLevel="0" collapsed="false"/>
    <row r="42198" customFormat="false" ht="15" hidden="false" customHeight="true" outlineLevel="0" collapsed="false"/>
    <row r="42199" customFormat="false" ht="15" hidden="false" customHeight="true" outlineLevel="0" collapsed="false"/>
    <row r="42200" customFormat="false" ht="15" hidden="false" customHeight="true" outlineLevel="0" collapsed="false"/>
    <row r="42201" customFormat="false" ht="15" hidden="false" customHeight="true" outlineLevel="0" collapsed="false"/>
    <row r="42202" customFormat="false" ht="15" hidden="false" customHeight="true" outlineLevel="0" collapsed="false"/>
    <row r="42203" customFormat="false" ht="15" hidden="false" customHeight="true" outlineLevel="0" collapsed="false"/>
    <row r="42204" customFormat="false" ht="15" hidden="false" customHeight="true" outlineLevel="0" collapsed="false"/>
    <row r="42205" customFormat="false" ht="15" hidden="false" customHeight="true" outlineLevel="0" collapsed="false"/>
    <row r="42206" customFormat="false" ht="15" hidden="false" customHeight="true" outlineLevel="0" collapsed="false"/>
    <row r="42207" customFormat="false" ht="15" hidden="false" customHeight="true" outlineLevel="0" collapsed="false"/>
    <row r="42208" customFormat="false" ht="15" hidden="false" customHeight="true" outlineLevel="0" collapsed="false"/>
    <row r="42209" customFormat="false" ht="15" hidden="false" customHeight="true" outlineLevel="0" collapsed="false"/>
    <row r="42210" customFormat="false" ht="15" hidden="false" customHeight="true" outlineLevel="0" collapsed="false"/>
    <row r="42211" customFormat="false" ht="15" hidden="false" customHeight="true" outlineLevel="0" collapsed="false"/>
    <row r="42212" customFormat="false" ht="15" hidden="false" customHeight="true" outlineLevel="0" collapsed="false"/>
    <row r="42213" customFormat="false" ht="15" hidden="false" customHeight="true" outlineLevel="0" collapsed="false"/>
    <row r="42214" customFormat="false" ht="15" hidden="false" customHeight="true" outlineLevel="0" collapsed="false"/>
    <row r="42215" customFormat="false" ht="15" hidden="false" customHeight="true" outlineLevel="0" collapsed="false"/>
    <row r="42216" customFormat="false" ht="15" hidden="false" customHeight="true" outlineLevel="0" collapsed="false"/>
    <row r="42217" customFormat="false" ht="15" hidden="false" customHeight="true" outlineLevel="0" collapsed="false"/>
    <row r="42218" customFormat="false" ht="15" hidden="false" customHeight="true" outlineLevel="0" collapsed="false"/>
    <row r="42219" customFormat="false" ht="15" hidden="false" customHeight="true" outlineLevel="0" collapsed="false"/>
    <row r="42220" customFormat="false" ht="15" hidden="false" customHeight="true" outlineLevel="0" collapsed="false"/>
    <row r="42221" customFormat="false" ht="15" hidden="false" customHeight="true" outlineLevel="0" collapsed="false"/>
    <row r="42222" customFormat="false" ht="15" hidden="false" customHeight="true" outlineLevel="0" collapsed="false"/>
    <row r="42223" customFormat="false" ht="15" hidden="false" customHeight="true" outlineLevel="0" collapsed="false"/>
    <row r="42224" customFormat="false" ht="15" hidden="false" customHeight="true" outlineLevel="0" collapsed="false"/>
    <row r="42225" customFormat="false" ht="15" hidden="false" customHeight="true" outlineLevel="0" collapsed="false"/>
    <row r="42226" customFormat="false" ht="15" hidden="false" customHeight="true" outlineLevel="0" collapsed="false"/>
    <row r="42227" customFormat="false" ht="15" hidden="false" customHeight="true" outlineLevel="0" collapsed="false"/>
    <row r="42228" customFormat="false" ht="15" hidden="false" customHeight="true" outlineLevel="0" collapsed="false"/>
    <row r="42229" customFormat="false" ht="15" hidden="false" customHeight="true" outlineLevel="0" collapsed="false"/>
    <row r="42230" customFormat="false" ht="15" hidden="false" customHeight="true" outlineLevel="0" collapsed="false"/>
    <row r="42231" customFormat="false" ht="15" hidden="false" customHeight="true" outlineLevel="0" collapsed="false"/>
    <row r="42232" customFormat="false" ht="15" hidden="false" customHeight="true" outlineLevel="0" collapsed="false"/>
    <row r="42233" customFormat="false" ht="15" hidden="false" customHeight="true" outlineLevel="0" collapsed="false"/>
    <row r="42234" customFormat="false" ht="15" hidden="false" customHeight="true" outlineLevel="0" collapsed="false"/>
    <row r="42235" customFormat="false" ht="15" hidden="false" customHeight="true" outlineLevel="0" collapsed="false"/>
    <row r="42236" customFormat="false" ht="15" hidden="false" customHeight="true" outlineLevel="0" collapsed="false"/>
    <row r="42237" customFormat="false" ht="15" hidden="false" customHeight="true" outlineLevel="0" collapsed="false"/>
    <row r="42238" customFormat="false" ht="15" hidden="false" customHeight="true" outlineLevel="0" collapsed="false"/>
    <row r="42239" customFormat="false" ht="15" hidden="false" customHeight="true" outlineLevel="0" collapsed="false"/>
    <row r="42240" customFormat="false" ht="15" hidden="false" customHeight="true" outlineLevel="0" collapsed="false"/>
    <row r="42241" customFormat="false" ht="15" hidden="false" customHeight="true" outlineLevel="0" collapsed="false"/>
    <row r="42242" customFormat="false" ht="15" hidden="false" customHeight="true" outlineLevel="0" collapsed="false"/>
    <row r="42243" customFormat="false" ht="15" hidden="false" customHeight="true" outlineLevel="0" collapsed="false"/>
    <row r="42244" customFormat="false" ht="15" hidden="false" customHeight="true" outlineLevel="0" collapsed="false"/>
    <row r="42245" customFormat="false" ht="15" hidden="false" customHeight="true" outlineLevel="0" collapsed="false"/>
    <row r="42246" customFormat="false" ht="15" hidden="false" customHeight="true" outlineLevel="0" collapsed="false"/>
    <row r="42247" customFormat="false" ht="15" hidden="false" customHeight="true" outlineLevel="0" collapsed="false"/>
    <row r="42248" customFormat="false" ht="15" hidden="false" customHeight="true" outlineLevel="0" collapsed="false"/>
    <row r="42249" customFormat="false" ht="15" hidden="false" customHeight="true" outlineLevel="0" collapsed="false"/>
    <row r="42250" customFormat="false" ht="15" hidden="false" customHeight="true" outlineLevel="0" collapsed="false"/>
    <row r="42251" customFormat="false" ht="15" hidden="false" customHeight="true" outlineLevel="0" collapsed="false"/>
    <row r="42252" customFormat="false" ht="15" hidden="false" customHeight="true" outlineLevel="0" collapsed="false"/>
    <row r="42253" customFormat="false" ht="15" hidden="false" customHeight="true" outlineLevel="0" collapsed="false"/>
    <row r="42254" customFormat="false" ht="15" hidden="false" customHeight="true" outlineLevel="0" collapsed="false"/>
    <row r="42255" customFormat="false" ht="15" hidden="false" customHeight="true" outlineLevel="0" collapsed="false"/>
    <row r="42256" customFormat="false" ht="15" hidden="false" customHeight="true" outlineLevel="0" collapsed="false"/>
    <row r="42257" customFormat="false" ht="15" hidden="false" customHeight="true" outlineLevel="0" collapsed="false"/>
    <row r="42258" customFormat="false" ht="15" hidden="false" customHeight="true" outlineLevel="0" collapsed="false"/>
    <row r="42259" customFormat="false" ht="15" hidden="false" customHeight="true" outlineLevel="0" collapsed="false"/>
    <row r="42260" customFormat="false" ht="15" hidden="false" customHeight="true" outlineLevel="0" collapsed="false"/>
    <row r="42261" customFormat="false" ht="15" hidden="false" customHeight="true" outlineLevel="0" collapsed="false"/>
    <row r="42262" customFormat="false" ht="15" hidden="false" customHeight="true" outlineLevel="0" collapsed="false"/>
    <row r="42263" customFormat="false" ht="15" hidden="false" customHeight="true" outlineLevel="0" collapsed="false"/>
    <row r="42264" customFormat="false" ht="15" hidden="false" customHeight="true" outlineLevel="0" collapsed="false"/>
    <row r="42265" customFormat="false" ht="15" hidden="false" customHeight="true" outlineLevel="0" collapsed="false"/>
    <row r="42266" customFormat="false" ht="15" hidden="false" customHeight="true" outlineLevel="0" collapsed="false"/>
    <row r="42267" customFormat="false" ht="15" hidden="false" customHeight="true" outlineLevel="0" collapsed="false"/>
    <row r="42268" customFormat="false" ht="15" hidden="false" customHeight="true" outlineLevel="0" collapsed="false"/>
    <row r="42269" customFormat="false" ht="15" hidden="false" customHeight="true" outlineLevel="0" collapsed="false"/>
    <row r="42270" customFormat="false" ht="15" hidden="false" customHeight="true" outlineLevel="0" collapsed="false"/>
    <row r="42271" customFormat="false" ht="15" hidden="false" customHeight="true" outlineLevel="0" collapsed="false"/>
    <row r="42272" customFormat="false" ht="15" hidden="false" customHeight="true" outlineLevel="0" collapsed="false"/>
    <row r="42273" customFormat="false" ht="15" hidden="false" customHeight="true" outlineLevel="0" collapsed="false"/>
    <row r="42274" customFormat="false" ht="15" hidden="false" customHeight="true" outlineLevel="0" collapsed="false"/>
    <row r="42275" customFormat="false" ht="15" hidden="false" customHeight="true" outlineLevel="0" collapsed="false"/>
    <row r="42276" customFormat="false" ht="15" hidden="false" customHeight="true" outlineLevel="0" collapsed="false"/>
    <row r="42277" customFormat="false" ht="15" hidden="false" customHeight="true" outlineLevel="0" collapsed="false"/>
    <row r="42278" customFormat="false" ht="15" hidden="false" customHeight="true" outlineLevel="0" collapsed="false"/>
    <row r="42279" customFormat="false" ht="15" hidden="false" customHeight="true" outlineLevel="0" collapsed="false"/>
    <row r="42280" customFormat="false" ht="15" hidden="false" customHeight="true" outlineLevel="0" collapsed="false"/>
    <row r="42281" customFormat="false" ht="15" hidden="false" customHeight="true" outlineLevel="0" collapsed="false"/>
    <row r="42282" customFormat="false" ht="15" hidden="false" customHeight="true" outlineLevel="0" collapsed="false"/>
    <row r="42283" customFormat="false" ht="15" hidden="false" customHeight="true" outlineLevel="0" collapsed="false"/>
    <row r="42284" customFormat="false" ht="15" hidden="false" customHeight="true" outlineLevel="0" collapsed="false"/>
    <row r="42285" customFormat="false" ht="15" hidden="false" customHeight="true" outlineLevel="0" collapsed="false"/>
    <row r="42286" customFormat="false" ht="15" hidden="false" customHeight="true" outlineLevel="0" collapsed="false"/>
    <row r="42287" customFormat="false" ht="15" hidden="false" customHeight="true" outlineLevel="0" collapsed="false"/>
    <row r="42288" customFormat="false" ht="15" hidden="false" customHeight="true" outlineLevel="0" collapsed="false"/>
    <row r="42289" customFormat="false" ht="15" hidden="false" customHeight="true" outlineLevel="0" collapsed="false"/>
    <row r="42290" customFormat="false" ht="15" hidden="false" customHeight="true" outlineLevel="0" collapsed="false"/>
    <row r="42291" customFormat="false" ht="15" hidden="false" customHeight="true" outlineLevel="0" collapsed="false"/>
    <row r="42292" customFormat="false" ht="15" hidden="false" customHeight="true" outlineLevel="0" collapsed="false"/>
    <row r="42293" customFormat="false" ht="15" hidden="false" customHeight="true" outlineLevel="0" collapsed="false"/>
    <row r="42294" customFormat="false" ht="15" hidden="false" customHeight="true" outlineLevel="0" collapsed="false"/>
    <row r="42295" customFormat="false" ht="15" hidden="false" customHeight="true" outlineLevel="0" collapsed="false"/>
    <row r="42296" customFormat="false" ht="15" hidden="false" customHeight="true" outlineLevel="0" collapsed="false"/>
    <row r="42297" customFormat="false" ht="15" hidden="false" customHeight="true" outlineLevel="0" collapsed="false"/>
    <row r="42298" customFormat="false" ht="15" hidden="false" customHeight="true" outlineLevel="0" collapsed="false"/>
    <row r="42299" customFormat="false" ht="15" hidden="false" customHeight="true" outlineLevel="0" collapsed="false"/>
    <row r="42300" customFormat="false" ht="15" hidden="false" customHeight="true" outlineLevel="0" collapsed="false"/>
    <row r="42301" customFormat="false" ht="15" hidden="false" customHeight="true" outlineLevel="0" collapsed="false"/>
    <row r="42302" customFormat="false" ht="15" hidden="false" customHeight="true" outlineLevel="0" collapsed="false"/>
    <row r="42303" customFormat="false" ht="15" hidden="false" customHeight="true" outlineLevel="0" collapsed="false"/>
    <row r="42304" customFormat="false" ht="15" hidden="false" customHeight="true" outlineLevel="0" collapsed="false"/>
    <row r="42305" customFormat="false" ht="15" hidden="false" customHeight="true" outlineLevel="0" collapsed="false"/>
    <row r="42306" customFormat="false" ht="15" hidden="false" customHeight="true" outlineLevel="0" collapsed="false"/>
    <row r="42307" customFormat="false" ht="15" hidden="false" customHeight="true" outlineLevel="0" collapsed="false"/>
    <row r="42308" customFormat="false" ht="15" hidden="false" customHeight="true" outlineLevel="0" collapsed="false"/>
    <row r="42309" customFormat="false" ht="15" hidden="false" customHeight="true" outlineLevel="0" collapsed="false"/>
    <row r="42310" customFormat="false" ht="15" hidden="false" customHeight="true" outlineLevel="0" collapsed="false"/>
    <row r="42311" customFormat="false" ht="15" hidden="false" customHeight="true" outlineLevel="0" collapsed="false"/>
    <row r="42312" customFormat="false" ht="15" hidden="false" customHeight="true" outlineLevel="0" collapsed="false"/>
    <row r="42313" customFormat="false" ht="15" hidden="false" customHeight="true" outlineLevel="0" collapsed="false"/>
    <row r="42314" customFormat="false" ht="15" hidden="false" customHeight="true" outlineLevel="0" collapsed="false"/>
    <row r="42315" customFormat="false" ht="15" hidden="false" customHeight="true" outlineLevel="0" collapsed="false"/>
    <row r="42316" customFormat="false" ht="15" hidden="false" customHeight="true" outlineLevel="0" collapsed="false"/>
    <row r="42317" customFormat="false" ht="15" hidden="false" customHeight="true" outlineLevel="0" collapsed="false"/>
    <row r="42318" customFormat="false" ht="15" hidden="false" customHeight="true" outlineLevel="0" collapsed="false"/>
    <row r="42319" customFormat="false" ht="15" hidden="false" customHeight="true" outlineLevel="0" collapsed="false"/>
    <row r="42320" customFormat="false" ht="15" hidden="false" customHeight="true" outlineLevel="0" collapsed="false"/>
    <row r="42321" customFormat="false" ht="15" hidden="false" customHeight="true" outlineLevel="0" collapsed="false"/>
    <row r="42322" customFormat="false" ht="15" hidden="false" customHeight="true" outlineLevel="0" collapsed="false"/>
    <row r="42323" customFormat="false" ht="15" hidden="false" customHeight="true" outlineLevel="0" collapsed="false"/>
    <row r="42324" customFormat="false" ht="15" hidden="false" customHeight="true" outlineLevel="0" collapsed="false"/>
    <row r="42325" customFormat="false" ht="15" hidden="false" customHeight="true" outlineLevel="0" collapsed="false"/>
    <row r="42326" customFormat="false" ht="15" hidden="false" customHeight="true" outlineLevel="0" collapsed="false"/>
    <row r="42327" customFormat="false" ht="15" hidden="false" customHeight="true" outlineLevel="0" collapsed="false"/>
    <row r="42328" customFormat="false" ht="15" hidden="false" customHeight="true" outlineLevel="0" collapsed="false"/>
    <row r="42329" customFormat="false" ht="15" hidden="false" customHeight="true" outlineLevel="0" collapsed="false"/>
    <row r="42330" customFormat="false" ht="15" hidden="false" customHeight="true" outlineLevel="0" collapsed="false"/>
    <row r="42331" customFormat="false" ht="15" hidden="false" customHeight="true" outlineLevel="0" collapsed="false"/>
    <row r="42332" customFormat="false" ht="15" hidden="false" customHeight="true" outlineLevel="0" collapsed="false"/>
    <row r="42333" customFormat="false" ht="15" hidden="false" customHeight="true" outlineLevel="0" collapsed="false"/>
    <row r="42334" customFormat="false" ht="15" hidden="false" customHeight="true" outlineLevel="0" collapsed="false"/>
    <row r="42335" customFormat="false" ht="15" hidden="false" customHeight="true" outlineLevel="0" collapsed="false"/>
    <row r="42336" customFormat="false" ht="15" hidden="false" customHeight="true" outlineLevel="0" collapsed="false"/>
    <row r="42337" customFormat="false" ht="15" hidden="false" customHeight="true" outlineLevel="0" collapsed="false"/>
    <row r="42338" customFormat="false" ht="15" hidden="false" customHeight="true" outlineLevel="0" collapsed="false"/>
    <row r="42339" customFormat="false" ht="15" hidden="false" customHeight="true" outlineLevel="0" collapsed="false"/>
    <row r="42340" customFormat="false" ht="15" hidden="false" customHeight="true" outlineLevel="0" collapsed="false"/>
    <row r="42341" customFormat="false" ht="15" hidden="false" customHeight="true" outlineLevel="0" collapsed="false"/>
    <row r="42342" customFormat="false" ht="15" hidden="false" customHeight="true" outlineLevel="0" collapsed="false"/>
    <row r="42343" customFormat="false" ht="15" hidden="false" customHeight="true" outlineLevel="0" collapsed="false"/>
    <row r="42344" customFormat="false" ht="15" hidden="false" customHeight="true" outlineLevel="0" collapsed="false"/>
    <row r="42345" customFormat="false" ht="15" hidden="false" customHeight="true" outlineLevel="0" collapsed="false"/>
    <row r="42346" customFormat="false" ht="15" hidden="false" customHeight="true" outlineLevel="0" collapsed="false"/>
    <row r="42347" customFormat="false" ht="15" hidden="false" customHeight="true" outlineLevel="0" collapsed="false"/>
    <row r="42348" customFormat="false" ht="15" hidden="false" customHeight="true" outlineLevel="0" collapsed="false"/>
    <row r="42349" customFormat="false" ht="15" hidden="false" customHeight="true" outlineLevel="0" collapsed="false"/>
    <row r="42350" customFormat="false" ht="15" hidden="false" customHeight="true" outlineLevel="0" collapsed="false"/>
    <row r="42351" customFormat="false" ht="15" hidden="false" customHeight="true" outlineLevel="0" collapsed="false"/>
    <row r="42352" customFormat="false" ht="15" hidden="false" customHeight="true" outlineLevel="0" collapsed="false"/>
    <row r="42353" customFormat="false" ht="15" hidden="false" customHeight="true" outlineLevel="0" collapsed="false"/>
    <row r="42354" customFormat="false" ht="15" hidden="false" customHeight="true" outlineLevel="0" collapsed="false"/>
    <row r="42355" customFormat="false" ht="15" hidden="false" customHeight="true" outlineLevel="0" collapsed="false"/>
    <row r="42356" customFormat="false" ht="15" hidden="false" customHeight="true" outlineLevel="0" collapsed="false"/>
    <row r="42357" customFormat="false" ht="15" hidden="false" customHeight="true" outlineLevel="0" collapsed="false"/>
    <row r="42358" customFormat="false" ht="15" hidden="false" customHeight="true" outlineLevel="0" collapsed="false"/>
    <row r="42359" customFormat="false" ht="15" hidden="false" customHeight="true" outlineLevel="0" collapsed="false"/>
    <row r="42360" customFormat="false" ht="15" hidden="false" customHeight="true" outlineLevel="0" collapsed="false"/>
    <row r="42361" customFormat="false" ht="15" hidden="false" customHeight="true" outlineLevel="0" collapsed="false"/>
    <row r="42362" customFormat="false" ht="15" hidden="false" customHeight="true" outlineLevel="0" collapsed="false"/>
    <row r="42363" customFormat="false" ht="15" hidden="false" customHeight="true" outlineLevel="0" collapsed="false"/>
    <row r="42364" customFormat="false" ht="15" hidden="false" customHeight="true" outlineLevel="0" collapsed="false"/>
    <row r="42365" customFormat="false" ht="15" hidden="false" customHeight="true" outlineLevel="0" collapsed="false"/>
    <row r="42366" customFormat="false" ht="15" hidden="false" customHeight="true" outlineLevel="0" collapsed="false"/>
    <row r="42367" customFormat="false" ht="15" hidden="false" customHeight="true" outlineLevel="0" collapsed="false"/>
    <row r="42368" customFormat="false" ht="15" hidden="false" customHeight="true" outlineLevel="0" collapsed="false"/>
    <row r="42369" customFormat="false" ht="15" hidden="false" customHeight="true" outlineLevel="0" collapsed="false"/>
    <row r="42370" customFormat="false" ht="15" hidden="false" customHeight="true" outlineLevel="0" collapsed="false"/>
    <row r="42371" customFormat="false" ht="15" hidden="false" customHeight="true" outlineLevel="0" collapsed="false"/>
    <row r="42372" customFormat="false" ht="15" hidden="false" customHeight="true" outlineLevel="0" collapsed="false"/>
    <row r="42373" customFormat="false" ht="15" hidden="false" customHeight="true" outlineLevel="0" collapsed="false"/>
    <row r="42374" customFormat="false" ht="15" hidden="false" customHeight="true" outlineLevel="0" collapsed="false"/>
    <row r="42375" customFormat="false" ht="15" hidden="false" customHeight="true" outlineLevel="0" collapsed="false"/>
    <row r="42376" customFormat="false" ht="15" hidden="false" customHeight="true" outlineLevel="0" collapsed="false"/>
    <row r="42377" customFormat="false" ht="15" hidden="false" customHeight="true" outlineLevel="0" collapsed="false"/>
    <row r="42378" customFormat="false" ht="15" hidden="false" customHeight="true" outlineLevel="0" collapsed="false"/>
    <row r="42379" customFormat="false" ht="15" hidden="false" customHeight="true" outlineLevel="0" collapsed="false"/>
    <row r="42380" customFormat="false" ht="15" hidden="false" customHeight="true" outlineLevel="0" collapsed="false"/>
    <row r="42381" customFormat="false" ht="15" hidden="false" customHeight="true" outlineLevel="0" collapsed="false"/>
    <row r="42382" customFormat="false" ht="15" hidden="false" customHeight="true" outlineLevel="0" collapsed="false"/>
    <row r="42383" customFormat="false" ht="15" hidden="false" customHeight="true" outlineLevel="0" collapsed="false"/>
    <row r="42384" customFormat="false" ht="15" hidden="false" customHeight="true" outlineLevel="0" collapsed="false"/>
    <row r="42385" customFormat="false" ht="15" hidden="false" customHeight="true" outlineLevel="0" collapsed="false"/>
    <row r="42386" customFormat="false" ht="15" hidden="false" customHeight="true" outlineLevel="0" collapsed="false"/>
    <row r="42387" customFormat="false" ht="15" hidden="false" customHeight="true" outlineLevel="0" collapsed="false"/>
    <row r="42388" customFormat="false" ht="15" hidden="false" customHeight="true" outlineLevel="0" collapsed="false"/>
    <row r="42389" customFormat="false" ht="15" hidden="false" customHeight="true" outlineLevel="0" collapsed="false"/>
    <row r="42390" customFormat="false" ht="15" hidden="false" customHeight="true" outlineLevel="0" collapsed="false"/>
    <row r="42391" customFormat="false" ht="15" hidden="false" customHeight="true" outlineLevel="0" collapsed="false"/>
    <row r="42392" customFormat="false" ht="15" hidden="false" customHeight="true" outlineLevel="0" collapsed="false"/>
    <row r="42393" customFormat="false" ht="15" hidden="false" customHeight="true" outlineLevel="0" collapsed="false"/>
    <row r="42394" customFormat="false" ht="15" hidden="false" customHeight="true" outlineLevel="0" collapsed="false"/>
    <row r="42395" customFormat="false" ht="15" hidden="false" customHeight="true" outlineLevel="0" collapsed="false"/>
    <row r="42396" customFormat="false" ht="15" hidden="false" customHeight="true" outlineLevel="0" collapsed="false"/>
    <row r="42397" customFormat="false" ht="15" hidden="false" customHeight="true" outlineLevel="0" collapsed="false"/>
    <row r="42398" customFormat="false" ht="15" hidden="false" customHeight="true" outlineLevel="0" collapsed="false"/>
    <row r="42399" customFormat="false" ht="15" hidden="false" customHeight="true" outlineLevel="0" collapsed="false"/>
    <row r="42400" customFormat="false" ht="15" hidden="false" customHeight="true" outlineLevel="0" collapsed="false"/>
    <row r="42401" customFormat="false" ht="15" hidden="false" customHeight="true" outlineLevel="0" collapsed="false"/>
    <row r="42402" customFormat="false" ht="15" hidden="false" customHeight="true" outlineLevel="0" collapsed="false"/>
    <row r="42403" customFormat="false" ht="15" hidden="false" customHeight="true" outlineLevel="0" collapsed="false"/>
    <row r="42404" customFormat="false" ht="15" hidden="false" customHeight="true" outlineLevel="0" collapsed="false"/>
    <row r="42405" customFormat="false" ht="15" hidden="false" customHeight="true" outlineLevel="0" collapsed="false"/>
    <row r="42406" customFormat="false" ht="15" hidden="false" customHeight="true" outlineLevel="0" collapsed="false"/>
    <row r="42407" customFormat="false" ht="15" hidden="false" customHeight="true" outlineLevel="0" collapsed="false"/>
    <row r="42408" customFormat="false" ht="15" hidden="false" customHeight="true" outlineLevel="0" collapsed="false"/>
    <row r="42409" customFormat="false" ht="15" hidden="false" customHeight="true" outlineLevel="0" collapsed="false"/>
    <row r="42410" customFormat="false" ht="15" hidden="false" customHeight="true" outlineLevel="0" collapsed="false"/>
    <row r="42411" customFormat="false" ht="15" hidden="false" customHeight="true" outlineLevel="0" collapsed="false"/>
    <row r="42412" customFormat="false" ht="15" hidden="false" customHeight="true" outlineLevel="0" collapsed="false"/>
    <row r="42413" customFormat="false" ht="15" hidden="false" customHeight="true" outlineLevel="0" collapsed="false"/>
    <row r="42414" customFormat="false" ht="15" hidden="false" customHeight="true" outlineLevel="0" collapsed="false"/>
    <row r="42415" customFormat="false" ht="15" hidden="false" customHeight="true" outlineLevel="0" collapsed="false"/>
    <row r="42416" customFormat="false" ht="15" hidden="false" customHeight="true" outlineLevel="0" collapsed="false"/>
    <row r="42417" customFormat="false" ht="15" hidden="false" customHeight="true" outlineLevel="0" collapsed="false"/>
    <row r="42418" customFormat="false" ht="15" hidden="false" customHeight="true" outlineLevel="0" collapsed="false"/>
    <row r="42419" customFormat="false" ht="15" hidden="false" customHeight="true" outlineLevel="0" collapsed="false"/>
    <row r="42420" customFormat="false" ht="15" hidden="false" customHeight="true" outlineLevel="0" collapsed="false"/>
    <row r="42421" customFormat="false" ht="15" hidden="false" customHeight="true" outlineLevel="0" collapsed="false"/>
    <row r="42422" customFormat="false" ht="15" hidden="false" customHeight="true" outlineLevel="0" collapsed="false"/>
    <row r="42423" customFormat="false" ht="15" hidden="false" customHeight="true" outlineLevel="0" collapsed="false"/>
    <row r="42424" customFormat="false" ht="15" hidden="false" customHeight="true" outlineLevel="0" collapsed="false"/>
    <row r="42425" customFormat="false" ht="15" hidden="false" customHeight="true" outlineLevel="0" collapsed="false"/>
    <row r="42426" customFormat="false" ht="15" hidden="false" customHeight="true" outlineLevel="0" collapsed="false"/>
    <row r="42427" customFormat="false" ht="15" hidden="false" customHeight="true" outlineLevel="0" collapsed="false"/>
    <row r="42428" customFormat="false" ht="15" hidden="false" customHeight="true" outlineLevel="0" collapsed="false"/>
    <row r="42429" customFormat="false" ht="15" hidden="false" customHeight="true" outlineLevel="0" collapsed="false"/>
    <row r="42430" customFormat="false" ht="15" hidden="false" customHeight="true" outlineLevel="0" collapsed="false"/>
    <row r="42431" customFormat="false" ht="15" hidden="false" customHeight="true" outlineLevel="0" collapsed="false"/>
    <row r="42432" customFormat="false" ht="15" hidden="false" customHeight="true" outlineLevel="0" collapsed="false"/>
    <row r="42433" customFormat="false" ht="15" hidden="false" customHeight="true" outlineLevel="0" collapsed="false"/>
    <row r="42434" customFormat="false" ht="15" hidden="false" customHeight="true" outlineLevel="0" collapsed="false"/>
    <row r="42435" customFormat="false" ht="15" hidden="false" customHeight="true" outlineLevel="0" collapsed="false"/>
    <row r="42436" customFormat="false" ht="15" hidden="false" customHeight="true" outlineLevel="0" collapsed="false"/>
    <row r="42437" customFormat="false" ht="15" hidden="false" customHeight="true" outlineLevel="0" collapsed="false"/>
    <row r="42438" customFormat="false" ht="15" hidden="false" customHeight="true" outlineLevel="0" collapsed="false"/>
    <row r="42439" customFormat="false" ht="15" hidden="false" customHeight="true" outlineLevel="0" collapsed="false"/>
    <row r="42440" customFormat="false" ht="15" hidden="false" customHeight="true" outlineLevel="0" collapsed="false"/>
    <row r="42441" customFormat="false" ht="15" hidden="false" customHeight="true" outlineLevel="0" collapsed="false"/>
    <row r="42442" customFormat="false" ht="15" hidden="false" customHeight="true" outlineLevel="0" collapsed="false"/>
    <row r="42443" customFormat="false" ht="15" hidden="false" customHeight="true" outlineLevel="0" collapsed="false"/>
    <row r="42444" customFormat="false" ht="15" hidden="false" customHeight="true" outlineLevel="0" collapsed="false"/>
    <row r="42445" customFormat="false" ht="15" hidden="false" customHeight="true" outlineLevel="0" collapsed="false"/>
    <row r="42446" customFormat="false" ht="15" hidden="false" customHeight="true" outlineLevel="0" collapsed="false"/>
    <row r="42447" customFormat="false" ht="15" hidden="false" customHeight="true" outlineLevel="0" collapsed="false"/>
    <row r="42448" customFormat="false" ht="15" hidden="false" customHeight="true" outlineLevel="0" collapsed="false"/>
    <row r="42449" customFormat="false" ht="15" hidden="false" customHeight="true" outlineLevel="0" collapsed="false"/>
    <row r="42450" customFormat="false" ht="15" hidden="false" customHeight="true" outlineLevel="0" collapsed="false"/>
    <row r="42451" customFormat="false" ht="15" hidden="false" customHeight="true" outlineLevel="0" collapsed="false"/>
    <row r="42452" customFormat="false" ht="15" hidden="false" customHeight="true" outlineLevel="0" collapsed="false"/>
    <row r="42453" customFormat="false" ht="15" hidden="false" customHeight="true" outlineLevel="0" collapsed="false"/>
    <row r="42454" customFormat="false" ht="15" hidden="false" customHeight="true" outlineLevel="0" collapsed="false"/>
    <row r="42455" customFormat="false" ht="15" hidden="false" customHeight="true" outlineLevel="0" collapsed="false"/>
    <row r="42456" customFormat="false" ht="15" hidden="false" customHeight="true" outlineLevel="0" collapsed="false"/>
    <row r="42457" customFormat="false" ht="15" hidden="false" customHeight="true" outlineLevel="0" collapsed="false"/>
    <row r="42458" customFormat="false" ht="15" hidden="false" customHeight="true" outlineLevel="0" collapsed="false"/>
    <row r="42459" customFormat="false" ht="15" hidden="false" customHeight="true" outlineLevel="0" collapsed="false"/>
    <row r="42460" customFormat="false" ht="15" hidden="false" customHeight="true" outlineLevel="0" collapsed="false"/>
    <row r="42461" customFormat="false" ht="15" hidden="false" customHeight="true" outlineLevel="0" collapsed="false"/>
    <row r="42462" customFormat="false" ht="15" hidden="false" customHeight="true" outlineLevel="0" collapsed="false"/>
    <row r="42463" customFormat="false" ht="15" hidden="false" customHeight="true" outlineLevel="0" collapsed="false"/>
    <row r="42464" customFormat="false" ht="15" hidden="false" customHeight="true" outlineLevel="0" collapsed="false"/>
    <row r="42465" customFormat="false" ht="15" hidden="false" customHeight="true" outlineLevel="0" collapsed="false"/>
    <row r="42466" customFormat="false" ht="15" hidden="false" customHeight="true" outlineLevel="0" collapsed="false"/>
    <row r="42467" customFormat="false" ht="15" hidden="false" customHeight="true" outlineLevel="0" collapsed="false"/>
    <row r="42468" customFormat="false" ht="15" hidden="false" customHeight="true" outlineLevel="0" collapsed="false"/>
    <row r="42469" customFormat="false" ht="15" hidden="false" customHeight="true" outlineLevel="0" collapsed="false"/>
    <row r="42470" customFormat="false" ht="15" hidden="false" customHeight="true" outlineLevel="0" collapsed="false"/>
    <row r="42471" customFormat="false" ht="15" hidden="false" customHeight="true" outlineLevel="0" collapsed="false"/>
    <row r="42472" customFormat="false" ht="15" hidden="false" customHeight="true" outlineLevel="0" collapsed="false"/>
    <row r="42473" customFormat="false" ht="15" hidden="false" customHeight="true" outlineLevel="0" collapsed="false"/>
    <row r="42474" customFormat="false" ht="15" hidden="false" customHeight="true" outlineLevel="0" collapsed="false"/>
    <row r="42475" customFormat="false" ht="15" hidden="false" customHeight="true" outlineLevel="0" collapsed="false"/>
    <row r="42476" customFormat="false" ht="15" hidden="false" customHeight="true" outlineLevel="0" collapsed="false"/>
    <row r="42477" customFormat="false" ht="15" hidden="false" customHeight="true" outlineLevel="0" collapsed="false"/>
    <row r="42478" customFormat="false" ht="15" hidden="false" customHeight="true" outlineLevel="0" collapsed="false"/>
    <row r="42479" customFormat="false" ht="15" hidden="false" customHeight="true" outlineLevel="0" collapsed="false"/>
    <row r="42480" customFormat="false" ht="15" hidden="false" customHeight="true" outlineLevel="0" collapsed="false"/>
    <row r="42481" customFormat="false" ht="15" hidden="false" customHeight="true" outlineLevel="0" collapsed="false"/>
    <row r="42482" customFormat="false" ht="15" hidden="false" customHeight="true" outlineLevel="0" collapsed="false"/>
    <row r="42483" customFormat="false" ht="15" hidden="false" customHeight="true" outlineLevel="0" collapsed="false"/>
    <row r="42484" customFormat="false" ht="15" hidden="false" customHeight="true" outlineLevel="0" collapsed="false"/>
    <row r="42485" customFormat="false" ht="15" hidden="false" customHeight="true" outlineLevel="0" collapsed="false"/>
    <row r="42486" customFormat="false" ht="15" hidden="false" customHeight="true" outlineLevel="0" collapsed="false"/>
    <row r="42487" customFormat="false" ht="15" hidden="false" customHeight="true" outlineLevel="0" collapsed="false"/>
    <row r="42488" customFormat="false" ht="15" hidden="false" customHeight="true" outlineLevel="0" collapsed="false"/>
    <row r="42489" customFormat="false" ht="15" hidden="false" customHeight="true" outlineLevel="0" collapsed="false"/>
    <row r="42490" customFormat="false" ht="15" hidden="false" customHeight="true" outlineLevel="0" collapsed="false"/>
    <row r="42491" customFormat="false" ht="15" hidden="false" customHeight="true" outlineLevel="0" collapsed="false"/>
    <row r="42492" customFormat="false" ht="15" hidden="false" customHeight="true" outlineLevel="0" collapsed="false"/>
    <row r="42493" customFormat="false" ht="15" hidden="false" customHeight="true" outlineLevel="0" collapsed="false"/>
    <row r="42494" customFormat="false" ht="15" hidden="false" customHeight="true" outlineLevel="0" collapsed="false"/>
    <row r="42495" customFormat="false" ht="15" hidden="false" customHeight="true" outlineLevel="0" collapsed="false"/>
    <row r="42496" customFormat="false" ht="15" hidden="false" customHeight="true" outlineLevel="0" collapsed="false"/>
    <row r="42497" customFormat="false" ht="15" hidden="false" customHeight="true" outlineLevel="0" collapsed="false"/>
    <row r="42498" customFormat="false" ht="15" hidden="false" customHeight="true" outlineLevel="0" collapsed="false"/>
    <row r="42499" customFormat="false" ht="15" hidden="false" customHeight="true" outlineLevel="0" collapsed="false"/>
    <row r="42500" customFormat="false" ht="15" hidden="false" customHeight="true" outlineLevel="0" collapsed="false"/>
    <row r="42501" customFormat="false" ht="15" hidden="false" customHeight="true" outlineLevel="0" collapsed="false"/>
    <row r="42502" customFormat="false" ht="15" hidden="false" customHeight="true" outlineLevel="0" collapsed="false"/>
    <row r="42503" customFormat="false" ht="15" hidden="false" customHeight="true" outlineLevel="0" collapsed="false"/>
    <row r="42504" customFormat="false" ht="15" hidden="false" customHeight="true" outlineLevel="0" collapsed="false"/>
    <row r="42505" customFormat="false" ht="15" hidden="false" customHeight="true" outlineLevel="0" collapsed="false"/>
    <row r="42506" customFormat="false" ht="15" hidden="false" customHeight="true" outlineLevel="0" collapsed="false"/>
    <row r="42507" customFormat="false" ht="15" hidden="false" customHeight="true" outlineLevel="0" collapsed="false"/>
    <row r="42508" customFormat="false" ht="15" hidden="false" customHeight="true" outlineLevel="0" collapsed="false"/>
    <row r="42509" customFormat="false" ht="15" hidden="false" customHeight="true" outlineLevel="0" collapsed="false"/>
    <row r="42510" customFormat="false" ht="15" hidden="false" customHeight="true" outlineLevel="0" collapsed="false"/>
    <row r="42511" customFormat="false" ht="15" hidden="false" customHeight="true" outlineLevel="0" collapsed="false"/>
    <row r="42512" customFormat="false" ht="15" hidden="false" customHeight="true" outlineLevel="0" collapsed="false"/>
    <row r="42513" customFormat="false" ht="15" hidden="false" customHeight="true" outlineLevel="0" collapsed="false"/>
    <row r="42514" customFormat="false" ht="15" hidden="false" customHeight="true" outlineLevel="0" collapsed="false"/>
    <row r="42515" customFormat="false" ht="15" hidden="false" customHeight="true" outlineLevel="0" collapsed="false"/>
    <row r="42516" customFormat="false" ht="15" hidden="false" customHeight="true" outlineLevel="0" collapsed="false"/>
    <row r="42517" customFormat="false" ht="15" hidden="false" customHeight="true" outlineLevel="0" collapsed="false"/>
    <row r="42518" customFormat="false" ht="15" hidden="false" customHeight="true" outlineLevel="0" collapsed="false"/>
    <row r="42519" customFormat="false" ht="15" hidden="false" customHeight="true" outlineLevel="0" collapsed="false"/>
    <row r="42520" customFormat="false" ht="15" hidden="false" customHeight="true" outlineLevel="0" collapsed="false"/>
    <row r="42521" customFormat="false" ht="15" hidden="false" customHeight="true" outlineLevel="0" collapsed="false"/>
    <row r="42522" customFormat="false" ht="15" hidden="false" customHeight="true" outlineLevel="0" collapsed="false"/>
    <row r="42523" customFormat="false" ht="15" hidden="false" customHeight="true" outlineLevel="0" collapsed="false"/>
    <row r="42524" customFormat="false" ht="15" hidden="false" customHeight="true" outlineLevel="0" collapsed="false"/>
    <row r="42525" customFormat="false" ht="15" hidden="false" customHeight="true" outlineLevel="0" collapsed="false"/>
    <row r="42526" customFormat="false" ht="15" hidden="false" customHeight="true" outlineLevel="0" collapsed="false"/>
    <row r="42527" customFormat="false" ht="15" hidden="false" customHeight="true" outlineLevel="0" collapsed="false"/>
    <row r="42528" customFormat="false" ht="15" hidden="false" customHeight="true" outlineLevel="0" collapsed="false"/>
    <row r="42529" customFormat="false" ht="15" hidden="false" customHeight="true" outlineLevel="0" collapsed="false"/>
    <row r="42530" customFormat="false" ht="15" hidden="false" customHeight="true" outlineLevel="0" collapsed="false"/>
    <row r="42531" customFormat="false" ht="15" hidden="false" customHeight="true" outlineLevel="0" collapsed="false"/>
    <row r="42532" customFormat="false" ht="15" hidden="false" customHeight="true" outlineLevel="0" collapsed="false"/>
    <row r="42533" customFormat="false" ht="15" hidden="false" customHeight="true" outlineLevel="0" collapsed="false"/>
    <row r="42534" customFormat="false" ht="15" hidden="false" customHeight="true" outlineLevel="0" collapsed="false"/>
    <row r="42535" customFormat="false" ht="15" hidden="false" customHeight="true" outlineLevel="0" collapsed="false"/>
    <row r="42536" customFormat="false" ht="15" hidden="false" customHeight="true" outlineLevel="0" collapsed="false"/>
    <row r="42537" customFormat="false" ht="15" hidden="false" customHeight="true" outlineLevel="0" collapsed="false"/>
    <row r="42538" customFormat="false" ht="15" hidden="false" customHeight="true" outlineLevel="0" collapsed="false"/>
    <row r="42539" customFormat="false" ht="15" hidden="false" customHeight="true" outlineLevel="0" collapsed="false"/>
    <row r="42540" customFormat="false" ht="15" hidden="false" customHeight="true" outlineLevel="0" collapsed="false"/>
    <row r="42541" customFormat="false" ht="15" hidden="false" customHeight="true" outlineLevel="0" collapsed="false"/>
    <row r="42542" customFormat="false" ht="15" hidden="false" customHeight="true" outlineLevel="0" collapsed="false"/>
    <row r="42543" customFormat="false" ht="15" hidden="false" customHeight="true" outlineLevel="0" collapsed="false"/>
    <row r="42544" customFormat="false" ht="15" hidden="false" customHeight="true" outlineLevel="0" collapsed="false"/>
    <row r="42545" customFormat="false" ht="15" hidden="false" customHeight="true" outlineLevel="0" collapsed="false"/>
    <row r="42546" customFormat="false" ht="15" hidden="false" customHeight="true" outlineLevel="0" collapsed="false"/>
    <row r="42547" customFormat="false" ht="15" hidden="false" customHeight="true" outlineLevel="0" collapsed="false"/>
    <row r="42548" customFormat="false" ht="15" hidden="false" customHeight="true" outlineLevel="0" collapsed="false"/>
    <row r="42549" customFormat="false" ht="15" hidden="false" customHeight="true" outlineLevel="0" collapsed="false"/>
    <row r="42550" customFormat="false" ht="15" hidden="false" customHeight="true" outlineLevel="0" collapsed="false"/>
    <row r="42551" customFormat="false" ht="15" hidden="false" customHeight="true" outlineLevel="0" collapsed="false"/>
    <row r="42552" customFormat="false" ht="15" hidden="false" customHeight="true" outlineLevel="0" collapsed="false"/>
    <row r="42553" customFormat="false" ht="15" hidden="false" customHeight="true" outlineLevel="0" collapsed="false"/>
    <row r="42554" customFormat="false" ht="15" hidden="false" customHeight="true" outlineLevel="0" collapsed="false"/>
    <row r="42555" customFormat="false" ht="15" hidden="false" customHeight="true" outlineLevel="0" collapsed="false"/>
    <row r="42556" customFormat="false" ht="15" hidden="false" customHeight="true" outlineLevel="0" collapsed="false"/>
    <row r="42557" customFormat="false" ht="15" hidden="false" customHeight="true" outlineLevel="0" collapsed="false"/>
    <row r="42558" customFormat="false" ht="15" hidden="false" customHeight="true" outlineLevel="0" collapsed="false"/>
    <row r="42559" customFormat="false" ht="15" hidden="false" customHeight="true" outlineLevel="0" collapsed="false"/>
    <row r="42560" customFormat="false" ht="15" hidden="false" customHeight="true" outlineLevel="0" collapsed="false"/>
    <row r="42561" customFormat="false" ht="15" hidden="false" customHeight="true" outlineLevel="0" collapsed="false"/>
    <row r="42562" customFormat="false" ht="15" hidden="false" customHeight="true" outlineLevel="0" collapsed="false"/>
    <row r="42563" customFormat="false" ht="15" hidden="false" customHeight="true" outlineLevel="0" collapsed="false"/>
    <row r="42564" customFormat="false" ht="15" hidden="false" customHeight="true" outlineLevel="0" collapsed="false"/>
    <row r="42565" customFormat="false" ht="15" hidden="false" customHeight="true" outlineLevel="0" collapsed="false"/>
    <row r="42566" customFormat="false" ht="15" hidden="false" customHeight="true" outlineLevel="0" collapsed="false"/>
    <row r="42567" customFormat="false" ht="15" hidden="false" customHeight="true" outlineLevel="0" collapsed="false"/>
    <row r="42568" customFormat="false" ht="15" hidden="false" customHeight="true" outlineLevel="0" collapsed="false"/>
    <row r="42569" customFormat="false" ht="15" hidden="false" customHeight="true" outlineLevel="0" collapsed="false"/>
    <row r="42570" customFormat="false" ht="15" hidden="false" customHeight="true" outlineLevel="0" collapsed="false"/>
    <row r="42571" customFormat="false" ht="15" hidden="false" customHeight="true" outlineLevel="0" collapsed="false"/>
    <row r="42572" customFormat="false" ht="15" hidden="false" customHeight="true" outlineLevel="0" collapsed="false"/>
    <row r="42573" customFormat="false" ht="15" hidden="false" customHeight="true" outlineLevel="0" collapsed="false"/>
    <row r="42574" customFormat="false" ht="15" hidden="false" customHeight="true" outlineLevel="0" collapsed="false"/>
    <row r="42575" customFormat="false" ht="15" hidden="false" customHeight="true" outlineLevel="0" collapsed="false"/>
    <row r="42576" customFormat="false" ht="15" hidden="false" customHeight="true" outlineLevel="0" collapsed="false"/>
    <row r="42577" customFormat="false" ht="15" hidden="false" customHeight="true" outlineLevel="0" collapsed="false"/>
    <row r="42578" customFormat="false" ht="15" hidden="false" customHeight="true" outlineLevel="0" collapsed="false"/>
    <row r="42579" customFormat="false" ht="15" hidden="false" customHeight="true" outlineLevel="0" collapsed="false"/>
    <row r="42580" customFormat="false" ht="15" hidden="false" customHeight="true" outlineLevel="0" collapsed="false"/>
    <row r="42581" customFormat="false" ht="15" hidden="false" customHeight="true" outlineLevel="0" collapsed="false"/>
    <row r="42582" customFormat="false" ht="15" hidden="false" customHeight="true" outlineLevel="0" collapsed="false"/>
    <row r="42583" customFormat="false" ht="15" hidden="false" customHeight="true" outlineLevel="0" collapsed="false"/>
    <row r="42584" customFormat="false" ht="15" hidden="false" customHeight="true" outlineLevel="0" collapsed="false"/>
    <row r="42585" customFormat="false" ht="15" hidden="false" customHeight="true" outlineLevel="0" collapsed="false"/>
    <row r="42586" customFormat="false" ht="15" hidden="false" customHeight="true" outlineLevel="0" collapsed="false"/>
    <row r="42587" customFormat="false" ht="15" hidden="false" customHeight="true" outlineLevel="0" collapsed="false"/>
    <row r="42588" customFormat="false" ht="15" hidden="false" customHeight="true" outlineLevel="0" collapsed="false"/>
    <row r="42589" customFormat="false" ht="15" hidden="false" customHeight="true" outlineLevel="0" collapsed="false"/>
    <row r="42590" customFormat="false" ht="15" hidden="false" customHeight="true" outlineLevel="0" collapsed="false"/>
    <row r="42591" customFormat="false" ht="15" hidden="false" customHeight="true" outlineLevel="0" collapsed="false"/>
    <row r="42592" customFormat="false" ht="15" hidden="false" customHeight="true" outlineLevel="0" collapsed="false"/>
    <row r="42593" customFormat="false" ht="15" hidden="false" customHeight="true" outlineLevel="0" collapsed="false"/>
    <row r="42594" customFormat="false" ht="15" hidden="false" customHeight="true" outlineLevel="0" collapsed="false"/>
    <row r="42595" customFormat="false" ht="15" hidden="false" customHeight="true" outlineLevel="0" collapsed="false"/>
    <row r="42596" customFormat="false" ht="15" hidden="false" customHeight="true" outlineLevel="0" collapsed="false"/>
    <row r="42597" customFormat="false" ht="15" hidden="false" customHeight="true" outlineLevel="0" collapsed="false"/>
    <row r="42598" customFormat="false" ht="15" hidden="false" customHeight="true" outlineLevel="0" collapsed="false"/>
    <row r="42599" customFormat="false" ht="15" hidden="false" customHeight="true" outlineLevel="0" collapsed="false"/>
    <row r="42600" customFormat="false" ht="15" hidden="false" customHeight="true" outlineLevel="0" collapsed="false"/>
    <row r="42601" customFormat="false" ht="15" hidden="false" customHeight="true" outlineLevel="0" collapsed="false"/>
    <row r="42602" customFormat="false" ht="15" hidden="false" customHeight="true" outlineLevel="0" collapsed="false"/>
    <row r="42603" customFormat="false" ht="15" hidden="false" customHeight="true" outlineLevel="0" collapsed="false"/>
    <row r="42604" customFormat="false" ht="15" hidden="false" customHeight="true" outlineLevel="0" collapsed="false"/>
    <row r="42605" customFormat="false" ht="15" hidden="false" customHeight="true" outlineLevel="0" collapsed="false"/>
    <row r="42606" customFormat="false" ht="15" hidden="false" customHeight="true" outlineLevel="0" collapsed="false"/>
    <row r="42607" customFormat="false" ht="15" hidden="false" customHeight="true" outlineLevel="0" collapsed="false"/>
    <row r="42608" customFormat="false" ht="15" hidden="false" customHeight="true" outlineLevel="0" collapsed="false"/>
    <row r="42609" customFormat="false" ht="15" hidden="false" customHeight="true" outlineLevel="0" collapsed="false"/>
    <row r="42610" customFormat="false" ht="15" hidden="false" customHeight="true" outlineLevel="0" collapsed="false"/>
    <row r="42611" customFormat="false" ht="15" hidden="false" customHeight="true" outlineLevel="0" collapsed="false"/>
    <row r="42612" customFormat="false" ht="15" hidden="false" customHeight="true" outlineLevel="0" collapsed="false"/>
    <row r="42613" customFormat="false" ht="15" hidden="false" customHeight="true" outlineLevel="0" collapsed="false"/>
    <row r="42614" customFormat="false" ht="15" hidden="false" customHeight="true" outlineLevel="0" collapsed="false"/>
    <row r="42615" customFormat="false" ht="15" hidden="false" customHeight="true" outlineLevel="0" collapsed="false"/>
    <row r="42616" customFormat="false" ht="15" hidden="false" customHeight="true" outlineLevel="0" collapsed="false"/>
    <row r="42617" customFormat="false" ht="15" hidden="false" customHeight="true" outlineLevel="0" collapsed="false"/>
    <row r="42618" customFormat="false" ht="15" hidden="false" customHeight="true" outlineLevel="0" collapsed="false"/>
    <row r="42619" customFormat="false" ht="15" hidden="false" customHeight="true" outlineLevel="0" collapsed="false"/>
    <row r="42620" customFormat="false" ht="15" hidden="false" customHeight="true" outlineLevel="0" collapsed="false"/>
    <row r="42621" customFormat="false" ht="15" hidden="false" customHeight="true" outlineLevel="0" collapsed="false"/>
    <row r="42622" customFormat="false" ht="15" hidden="false" customHeight="true" outlineLevel="0" collapsed="false"/>
    <row r="42623" customFormat="false" ht="15" hidden="false" customHeight="true" outlineLevel="0" collapsed="false"/>
    <row r="42624" customFormat="false" ht="15" hidden="false" customHeight="true" outlineLevel="0" collapsed="false"/>
    <row r="42625" customFormat="false" ht="15" hidden="false" customHeight="true" outlineLevel="0" collapsed="false"/>
    <row r="42626" customFormat="false" ht="15" hidden="false" customHeight="true" outlineLevel="0" collapsed="false"/>
    <row r="42627" customFormat="false" ht="15" hidden="false" customHeight="true" outlineLevel="0" collapsed="false"/>
    <row r="42628" customFormat="false" ht="15" hidden="false" customHeight="true" outlineLevel="0" collapsed="false"/>
    <row r="42629" customFormat="false" ht="15" hidden="false" customHeight="true" outlineLevel="0" collapsed="false"/>
    <row r="42630" customFormat="false" ht="15" hidden="false" customHeight="true" outlineLevel="0" collapsed="false"/>
    <row r="42631" customFormat="false" ht="15" hidden="false" customHeight="true" outlineLevel="0" collapsed="false"/>
    <row r="42632" customFormat="false" ht="15" hidden="false" customHeight="true" outlineLevel="0" collapsed="false"/>
    <row r="42633" customFormat="false" ht="15" hidden="false" customHeight="true" outlineLevel="0" collapsed="false"/>
    <row r="42634" customFormat="false" ht="15" hidden="false" customHeight="true" outlineLevel="0" collapsed="false"/>
    <row r="42635" customFormat="false" ht="15" hidden="false" customHeight="true" outlineLevel="0" collapsed="false"/>
    <row r="42636" customFormat="false" ht="15" hidden="false" customHeight="true" outlineLevel="0" collapsed="false"/>
    <row r="42637" customFormat="false" ht="15" hidden="false" customHeight="true" outlineLevel="0" collapsed="false"/>
    <row r="42638" customFormat="false" ht="15" hidden="false" customHeight="true" outlineLevel="0" collapsed="false"/>
    <row r="42639" customFormat="false" ht="15" hidden="false" customHeight="true" outlineLevel="0" collapsed="false"/>
    <row r="42640" customFormat="false" ht="15" hidden="false" customHeight="true" outlineLevel="0" collapsed="false"/>
    <row r="42641" customFormat="false" ht="15" hidden="false" customHeight="true" outlineLevel="0" collapsed="false"/>
    <row r="42642" customFormat="false" ht="15" hidden="false" customHeight="true" outlineLevel="0" collapsed="false"/>
    <row r="42643" customFormat="false" ht="15" hidden="false" customHeight="true" outlineLevel="0" collapsed="false"/>
    <row r="42644" customFormat="false" ht="15" hidden="false" customHeight="true" outlineLevel="0" collapsed="false"/>
    <row r="42645" customFormat="false" ht="15" hidden="false" customHeight="true" outlineLevel="0" collapsed="false"/>
    <row r="42646" customFormat="false" ht="15" hidden="false" customHeight="true" outlineLevel="0" collapsed="false"/>
    <row r="42647" customFormat="false" ht="15" hidden="false" customHeight="true" outlineLevel="0" collapsed="false"/>
    <row r="42648" customFormat="false" ht="15" hidden="false" customHeight="true" outlineLevel="0" collapsed="false"/>
    <row r="42649" customFormat="false" ht="15" hidden="false" customHeight="true" outlineLevel="0" collapsed="false"/>
    <row r="42650" customFormat="false" ht="15" hidden="false" customHeight="true" outlineLevel="0" collapsed="false"/>
    <row r="42651" customFormat="false" ht="15" hidden="false" customHeight="true" outlineLevel="0" collapsed="false"/>
    <row r="42652" customFormat="false" ht="15" hidden="false" customHeight="true" outlineLevel="0" collapsed="false"/>
    <row r="42653" customFormat="false" ht="15" hidden="false" customHeight="true" outlineLevel="0" collapsed="false"/>
    <row r="42654" customFormat="false" ht="15" hidden="false" customHeight="true" outlineLevel="0" collapsed="false"/>
    <row r="42655" customFormat="false" ht="15" hidden="false" customHeight="true" outlineLevel="0" collapsed="false"/>
    <row r="42656" customFormat="false" ht="15" hidden="false" customHeight="true" outlineLevel="0" collapsed="false"/>
    <row r="42657" customFormat="false" ht="15" hidden="false" customHeight="true" outlineLevel="0" collapsed="false"/>
    <row r="42658" customFormat="false" ht="15" hidden="false" customHeight="true" outlineLevel="0" collapsed="false"/>
    <row r="42659" customFormat="false" ht="15" hidden="false" customHeight="true" outlineLevel="0" collapsed="false"/>
    <row r="42660" customFormat="false" ht="15" hidden="false" customHeight="true" outlineLevel="0" collapsed="false"/>
    <row r="42661" customFormat="false" ht="15" hidden="false" customHeight="true" outlineLevel="0" collapsed="false"/>
    <row r="42662" customFormat="false" ht="15" hidden="false" customHeight="true" outlineLevel="0" collapsed="false"/>
    <row r="42663" customFormat="false" ht="15" hidden="false" customHeight="true" outlineLevel="0" collapsed="false"/>
    <row r="42664" customFormat="false" ht="15" hidden="false" customHeight="true" outlineLevel="0" collapsed="false"/>
    <row r="42665" customFormat="false" ht="15" hidden="false" customHeight="true" outlineLevel="0" collapsed="false"/>
    <row r="42666" customFormat="false" ht="15" hidden="false" customHeight="true" outlineLevel="0" collapsed="false"/>
    <row r="42667" customFormat="false" ht="15" hidden="false" customHeight="true" outlineLevel="0" collapsed="false"/>
    <row r="42668" customFormat="false" ht="15" hidden="false" customHeight="true" outlineLevel="0" collapsed="false"/>
    <row r="42669" customFormat="false" ht="15" hidden="false" customHeight="true" outlineLevel="0" collapsed="false"/>
    <row r="42670" customFormat="false" ht="15" hidden="false" customHeight="true" outlineLevel="0" collapsed="false"/>
    <row r="42671" customFormat="false" ht="15" hidden="false" customHeight="true" outlineLevel="0" collapsed="false"/>
    <row r="42672" customFormat="false" ht="15" hidden="false" customHeight="true" outlineLevel="0" collapsed="false"/>
    <row r="42673" customFormat="false" ht="15" hidden="false" customHeight="true" outlineLevel="0" collapsed="false"/>
    <row r="42674" customFormat="false" ht="15" hidden="false" customHeight="true" outlineLevel="0" collapsed="false"/>
    <row r="42675" customFormat="false" ht="15" hidden="false" customHeight="true" outlineLevel="0" collapsed="false"/>
    <row r="42676" customFormat="false" ht="15" hidden="false" customHeight="true" outlineLevel="0" collapsed="false"/>
    <row r="42677" customFormat="false" ht="15" hidden="false" customHeight="true" outlineLevel="0" collapsed="false"/>
    <row r="42678" customFormat="false" ht="15" hidden="false" customHeight="true" outlineLevel="0" collapsed="false"/>
    <row r="42679" customFormat="false" ht="15" hidden="false" customHeight="true" outlineLevel="0" collapsed="false"/>
    <row r="42680" customFormat="false" ht="15" hidden="false" customHeight="true" outlineLevel="0" collapsed="false"/>
    <row r="42681" customFormat="false" ht="15" hidden="false" customHeight="true" outlineLevel="0" collapsed="false"/>
    <row r="42682" customFormat="false" ht="15" hidden="false" customHeight="true" outlineLevel="0" collapsed="false"/>
    <row r="42683" customFormat="false" ht="15" hidden="false" customHeight="true" outlineLevel="0" collapsed="false"/>
    <row r="42684" customFormat="false" ht="15" hidden="false" customHeight="true" outlineLevel="0" collapsed="false"/>
    <row r="42685" customFormat="false" ht="15" hidden="false" customHeight="true" outlineLevel="0" collapsed="false"/>
    <row r="42686" customFormat="false" ht="15" hidden="false" customHeight="true" outlineLevel="0" collapsed="false"/>
    <row r="42687" customFormat="false" ht="15" hidden="false" customHeight="true" outlineLevel="0" collapsed="false"/>
    <row r="42688" customFormat="false" ht="15" hidden="false" customHeight="true" outlineLevel="0" collapsed="false"/>
    <row r="42689" customFormat="false" ht="15" hidden="false" customHeight="true" outlineLevel="0" collapsed="false"/>
    <row r="42690" customFormat="false" ht="15" hidden="false" customHeight="true" outlineLevel="0" collapsed="false"/>
    <row r="42691" customFormat="false" ht="15" hidden="false" customHeight="true" outlineLevel="0" collapsed="false"/>
    <row r="42692" customFormat="false" ht="15" hidden="false" customHeight="true" outlineLevel="0" collapsed="false"/>
    <row r="42693" customFormat="false" ht="15" hidden="false" customHeight="true" outlineLevel="0" collapsed="false"/>
    <row r="42694" customFormat="false" ht="15" hidden="false" customHeight="true" outlineLevel="0" collapsed="false"/>
    <row r="42695" customFormat="false" ht="15" hidden="false" customHeight="true" outlineLevel="0" collapsed="false"/>
    <row r="42696" customFormat="false" ht="15" hidden="false" customHeight="true" outlineLevel="0" collapsed="false"/>
    <row r="42697" customFormat="false" ht="15" hidden="false" customHeight="true" outlineLevel="0" collapsed="false"/>
    <row r="42698" customFormat="false" ht="15" hidden="false" customHeight="true" outlineLevel="0" collapsed="false"/>
    <row r="42699" customFormat="false" ht="15" hidden="false" customHeight="true" outlineLevel="0" collapsed="false"/>
    <row r="42700" customFormat="false" ht="15" hidden="false" customHeight="true" outlineLevel="0" collapsed="false"/>
    <row r="42701" customFormat="false" ht="15" hidden="false" customHeight="true" outlineLevel="0" collapsed="false"/>
    <row r="42702" customFormat="false" ht="15" hidden="false" customHeight="true" outlineLevel="0" collapsed="false"/>
    <row r="42703" customFormat="false" ht="15" hidden="false" customHeight="true" outlineLevel="0" collapsed="false"/>
    <row r="42704" customFormat="false" ht="15" hidden="false" customHeight="true" outlineLevel="0" collapsed="false"/>
    <row r="42705" customFormat="false" ht="15" hidden="false" customHeight="true" outlineLevel="0" collapsed="false"/>
    <row r="42706" customFormat="false" ht="15" hidden="false" customHeight="true" outlineLevel="0" collapsed="false"/>
    <row r="42707" customFormat="false" ht="15" hidden="false" customHeight="true" outlineLevel="0" collapsed="false"/>
    <row r="42708" customFormat="false" ht="15" hidden="false" customHeight="true" outlineLevel="0" collapsed="false"/>
    <row r="42709" customFormat="false" ht="15" hidden="false" customHeight="true" outlineLevel="0" collapsed="false"/>
    <row r="42710" customFormat="false" ht="15" hidden="false" customHeight="true" outlineLevel="0" collapsed="false"/>
    <row r="42711" customFormat="false" ht="15" hidden="false" customHeight="true" outlineLevel="0" collapsed="false"/>
    <row r="42712" customFormat="false" ht="15" hidden="false" customHeight="true" outlineLevel="0" collapsed="false"/>
    <row r="42713" customFormat="false" ht="15" hidden="false" customHeight="true" outlineLevel="0" collapsed="false"/>
    <row r="42714" customFormat="false" ht="15" hidden="false" customHeight="true" outlineLevel="0" collapsed="false"/>
    <row r="42715" customFormat="false" ht="15" hidden="false" customHeight="true" outlineLevel="0" collapsed="false"/>
    <row r="42716" customFormat="false" ht="15" hidden="false" customHeight="true" outlineLevel="0" collapsed="false"/>
    <row r="42717" customFormat="false" ht="15" hidden="false" customHeight="true" outlineLevel="0" collapsed="false"/>
    <row r="42718" customFormat="false" ht="15" hidden="false" customHeight="true" outlineLevel="0" collapsed="false"/>
    <row r="42719" customFormat="false" ht="15" hidden="false" customHeight="true" outlineLevel="0" collapsed="false"/>
    <row r="42720" customFormat="false" ht="15" hidden="false" customHeight="true" outlineLevel="0" collapsed="false"/>
    <row r="42721" customFormat="false" ht="15" hidden="false" customHeight="true" outlineLevel="0" collapsed="false"/>
    <row r="42722" customFormat="false" ht="15" hidden="false" customHeight="true" outlineLevel="0" collapsed="false"/>
    <row r="42723" customFormat="false" ht="15" hidden="false" customHeight="true" outlineLevel="0" collapsed="false"/>
    <row r="42724" customFormat="false" ht="15" hidden="false" customHeight="true" outlineLevel="0" collapsed="false"/>
    <row r="42725" customFormat="false" ht="15" hidden="false" customHeight="true" outlineLevel="0" collapsed="false"/>
    <row r="42726" customFormat="false" ht="15" hidden="false" customHeight="true" outlineLevel="0" collapsed="false"/>
    <row r="42727" customFormat="false" ht="15" hidden="false" customHeight="true" outlineLevel="0" collapsed="false"/>
    <row r="42728" customFormat="false" ht="15" hidden="false" customHeight="true" outlineLevel="0" collapsed="false"/>
    <row r="42729" customFormat="false" ht="15" hidden="false" customHeight="true" outlineLevel="0" collapsed="false"/>
    <row r="42730" customFormat="false" ht="15" hidden="false" customHeight="true" outlineLevel="0" collapsed="false"/>
    <row r="42731" customFormat="false" ht="15" hidden="false" customHeight="true" outlineLevel="0" collapsed="false"/>
    <row r="42732" customFormat="false" ht="15" hidden="false" customHeight="true" outlineLevel="0" collapsed="false"/>
    <row r="42733" customFormat="false" ht="15" hidden="false" customHeight="true" outlineLevel="0" collapsed="false"/>
    <row r="42734" customFormat="false" ht="15" hidden="false" customHeight="true" outlineLevel="0" collapsed="false"/>
    <row r="42735" customFormat="false" ht="15" hidden="false" customHeight="true" outlineLevel="0" collapsed="false"/>
    <row r="42736" customFormat="false" ht="15" hidden="false" customHeight="true" outlineLevel="0" collapsed="false"/>
    <row r="42737" customFormat="false" ht="15" hidden="false" customHeight="true" outlineLevel="0" collapsed="false"/>
    <row r="42738" customFormat="false" ht="15" hidden="false" customHeight="true" outlineLevel="0" collapsed="false"/>
    <row r="42739" customFormat="false" ht="15" hidden="false" customHeight="true" outlineLevel="0" collapsed="false"/>
    <row r="42740" customFormat="false" ht="15" hidden="false" customHeight="true" outlineLevel="0" collapsed="false"/>
    <row r="42741" customFormat="false" ht="15" hidden="false" customHeight="true" outlineLevel="0" collapsed="false"/>
    <row r="42742" customFormat="false" ht="15" hidden="false" customHeight="true" outlineLevel="0" collapsed="false"/>
    <row r="42743" customFormat="false" ht="15" hidden="false" customHeight="true" outlineLevel="0" collapsed="false"/>
    <row r="42744" customFormat="false" ht="15" hidden="false" customHeight="true" outlineLevel="0" collapsed="false"/>
    <row r="42745" customFormat="false" ht="15" hidden="false" customHeight="true" outlineLevel="0" collapsed="false"/>
    <row r="42746" customFormat="false" ht="15" hidden="false" customHeight="true" outlineLevel="0" collapsed="false"/>
    <row r="42747" customFormat="false" ht="15" hidden="false" customHeight="true" outlineLevel="0" collapsed="false"/>
    <row r="42748" customFormat="false" ht="15" hidden="false" customHeight="true" outlineLevel="0" collapsed="false"/>
    <row r="42749" customFormat="false" ht="15" hidden="false" customHeight="true" outlineLevel="0" collapsed="false"/>
    <row r="42750" customFormat="false" ht="15" hidden="false" customHeight="true" outlineLevel="0" collapsed="false"/>
    <row r="42751" customFormat="false" ht="15" hidden="false" customHeight="true" outlineLevel="0" collapsed="false"/>
    <row r="42752" customFormat="false" ht="15" hidden="false" customHeight="true" outlineLevel="0" collapsed="false"/>
    <row r="42753" customFormat="false" ht="15" hidden="false" customHeight="true" outlineLevel="0" collapsed="false"/>
    <row r="42754" customFormat="false" ht="15" hidden="false" customHeight="true" outlineLevel="0" collapsed="false"/>
    <row r="42755" customFormat="false" ht="15" hidden="false" customHeight="true" outlineLevel="0" collapsed="false"/>
    <row r="42756" customFormat="false" ht="15" hidden="false" customHeight="true" outlineLevel="0" collapsed="false"/>
    <row r="42757" customFormat="false" ht="15" hidden="false" customHeight="true" outlineLevel="0" collapsed="false"/>
    <row r="42758" customFormat="false" ht="15" hidden="false" customHeight="true" outlineLevel="0" collapsed="false"/>
    <row r="42759" customFormat="false" ht="15" hidden="false" customHeight="true" outlineLevel="0" collapsed="false"/>
    <row r="42760" customFormat="false" ht="15" hidden="false" customHeight="true" outlineLevel="0" collapsed="false"/>
    <row r="42761" customFormat="false" ht="15" hidden="false" customHeight="true" outlineLevel="0" collapsed="false"/>
    <row r="42762" customFormat="false" ht="15" hidden="false" customHeight="true" outlineLevel="0" collapsed="false"/>
    <row r="42763" customFormat="false" ht="15" hidden="false" customHeight="true" outlineLevel="0" collapsed="false"/>
    <row r="42764" customFormat="false" ht="15" hidden="false" customHeight="true" outlineLevel="0" collapsed="false"/>
    <row r="42765" customFormat="false" ht="15" hidden="false" customHeight="true" outlineLevel="0" collapsed="false"/>
    <row r="42766" customFormat="false" ht="15" hidden="false" customHeight="true" outlineLevel="0" collapsed="false"/>
    <row r="42767" customFormat="false" ht="15" hidden="false" customHeight="true" outlineLevel="0" collapsed="false"/>
    <row r="42768" customFormat="false" ht="15" hidden="false" customHeight="true" outlineLevel="0" collapsed="false"/>
    <row r="42769" customFormat="false" ht="15" hidden="false" customHeight="true" outlineLevel="0" collapsed="false"/>
    <row r="42770" customFormat="false" ht="15" hidden="false" customHeight="true" outlineLevel="0" collapsed="false"/>
    <row r="42771" customFormat="false" ht="15" hidden="false" customHeight="true" outlineLevel="0" collapsed="false"/>
    <row r="42772" customFormat="false" ht="15" hidden="false" customHeight="true" outlineLevel="0" collapsed="false"/>
    <row r="42773" customFormat="false" ht="15" hidden="false" customHeight="true" outlineLevel="0" collapsed="false"/>
    <row r="42774" customFormat="false" ht="15" hidden="false" customHeight="true" outlineLevel="0" collapsed="false"/>
    <row r="42775" customFormat="false" ht="15" hidden="false" customHeight="true" outlineLevel="0" collapsed="false"/>
    <row r="42776" customFormat="false" ht="15" hidden="false" customHeight="true" outlineLevel="0" collapsed="false"/>
    <row r="42777" customFormat="false" ht="15" hidden="false" customHeight="true" outlineLevel="0" collapsed="false"/>
    <row r="42778" customFormat="false" ht="15" hidden="false" customHeight="true" outlineLevel="0" collapsed="false"/>
    <row r="42779" customFormat="false" ht="15" hidden="false" customHeight="true" outlineLevel="0" collapsed="false"/>
    <row r="42780" customFormat="false" ht="15" hidden="false" customHeight="true" outlineLevel="0" collapsed="false"/>
    <row r="42781" customFormat="false" ht="15" hidden="false" customHeight="true" outlineLevel="0" collapsed="false"/>
    <row r="42782" customFormat="false" ht="15" hidden="false" customHeight="true" outlineLevel="0" collapsed="false"/>
    <row r="42783" customFormat="false" ht="15" hidden="false" customHeight="true" outlineLevel="0" collapsed="false"/>
    <row r="42784" customFormat="false" ht="15" hidden="false" customHeight="true" outlineLevel="0" collapsed="false"/>
    <row r="42785" customFormat="false" ht="15" hidden="false" customHeight="true" outlineLevel="0" collapsed="false"/>
    <row r="42786" customFormat="false" ht="15" hidden="false" customHeight="true" outlineLevel="0" collapsed="false"/>
    <row r="42787" customFormat="false" ht="15" hidden="false" customHeight="true" outlineLevel="0" collapsed="false"/>
    <row r="42788" customFormat="false" ht="15" hidden="false" customHeight="true" outlineLevel="0" collapsed="false"/>
    <row r="42789" customFormat="false" ht="15" hidden="false" customHeight="true" outlineLevel="0" collapsed="false"/>
    <row r="42790" customFormat="false" ht="15" hidden="false" customHeight="true" outlineLevel="0" collapsed="false"/>
    <row r="42791" customFormat="false" ht="15" hidden="false" customHeight="true" outlineLevel="0" collapsed="false"/>
    <row r="42792" customFormat="false" ht="15" hidden="false" customHeight="true" outlineLevel="0" collapsed="false"/>
    <row r="42793" customFormat="false" ht="15" hidden="false" customHeight="true" outlineLevel="0" collapsed="false"/>
    <row r="42794" customFormat="false" ht="15" hidden="false" customHeight="true" outlineLevel="0" collapsed="false"/>
    <row r="42795" customFormat="false" ht="15" hidden="false" customHeight="true" outlineLevel="0" collapsed="false"/>
    <row r="42796" customFormat="false" ht="15" hidden="false" customHeight="true" outlineLevel="0" collapsed="false"/>
    <row r="42797" customFormat="false" ht="15" hidden="false" customHeight="true" outlineLevel="0" collapsed="false"/>
    <row r="42798" customFormat="false" ht="15" hidden="false" customHeight="true" outlineLevel="0" collapsed="false"/>
    <row r="42799" customFormat="false" ht="15" hidden="false" customHeight="true" outlineLevel="0" collapsed="false"/>
    <row r="42800" customFormat="false" ht="15" hidden="false" customHeight="true" outlineLevel="0" collapsed="false"/>
    <row r="42801" customFormat="false" ht="15" hidden="false" customHeight="true" outlineLevel="0" collapsed="false"/>
    <row r="42802" customFormat="false" ht="15" hidden="false" customHeight="true" outlineLevel="0" collapsed="false"/>
    <row r="42803" customFormat="false" ht="15" hidden="false" customHeight="true" outlineLevel="0" collapsed="false"/>
    <row r="42804" customFormat="false" ht="15" hidden="false" customHeight="true" outlineLevel="0" collapsed="false"/>
    <row r="42805" customFormat="false" ht="15" hidden="false" customHeight="true" outlineLevel="0" collapsed="false"/>
    <row r="42806" customFormat="false" ht="15" hidden="false" customHeight="true" outlineLevel="0" collapsed="false"/>
    <row r="42807" customFormat="false" ht="15" hidden="false" customHeight="true" outlineLevel="0" collapsed="false"/>
    <row r="42808" customFormat="false" ht="15" hidden="false" customHeight="true" outlineLevel="0" collapsed="false"/>
    <row r="42809" customFormat="false" ht="15" hidden="false" customHeight="true" outlineLevel="0" collapsed="false"/>
    <row r="42810" customFormat="false" ht="15" hidden="false" customHeight="true" outlineLevel="0" collapsed="false"/>
    <row r="42811" customFormat="false" ht="15" hidden="false" customHeight="true" outlineLevel="0" collapsed="false"/>
    <row r="42812" customFormat="false" ht="15" hidden="false" customHeight="true" outlineLevel="0" collapsed="false"/>
    <row r="42813" customFormat="false" ht="15" hidden="false" customHeight="true" outlineLevel="0" collapsed="false"/>
    <row r="42814" customFormat="false" ht="15" hidden="false" customHeight="true" outlineLevel="0" collapsed="false"/>
    <row r="42815" customFormat="false" ht="15" hidden="false" customHeight="true" outlineLevel="0" collapsed="false"/>
    <row r="42816" customFormat="false" ht="15" hidden="false" customHeight="true" outlineLevel="0" collapsed="false"/>
    <row r="42817" customFormat="false" ht="15" hidden="false" customHeight="true" outlineLevel="0" collapsed="false"/>
    <row r="42818" customFormat="false" ht="15" hidden="false" customHeight="true" outlineLevel="0" collapsed="false"/>
    <row r="42819" customFormat="false" ht="15" hidden="false" customHeight="true" outlineLevel="0" collapsed="false"/>
    <row r="42820" customFormat="false" ht="15" hidden="false" customHeight="true" outlineLevel="0" collapsed="false"/>
    <row r="42821" customFormat="false" ht="15" hidden="false" customHeight="true" outlineLevel="0" collapsed="false"/>
    <row r="42822" customFormat="false" ht="15" hidden="false" customHeight="true" outlineLevel="0" collapsed="false"/>
    <row r="42823" customFormat="false" ht="15" hidden="false" customHeight="true" outlineLevel="0" collapsed="false"/>
    <row r="42824" customFormat="false" ht="15" hidden="false" customHeight="true" outlineLevel="0" collapsed="false"/>
    <row r="42825" customFormat="false" ht="15" hidden="false" customHeight="true" outlineLevel="0" collapsed="false"/>
    <row r="42826" customFormat="false" ht="15" hidden="false" customHeight="true" outlineLevel="0" collapsed="false"/>
    <row r="42827" customFormat="false" ht="15" hidden="false" customHeight="true" outlineLevel="0" collapsed="false"/>
    <row r="42828" customFormat="false" ht="15" hidden="false" customHeight="true" outlineLevel="0" collapsed="false"/>
    <row r="42829" customFormat="false" ht="15" hidden="false" customHeight="true" outlineLevel="0" collapsed="false"/>
    <row r="42830" customFormat="false" ht="15" hidden="false" customHeight="true" outlineLevel="0" collapsed="false"/>
    <row r="42831" customFormat="false" ht="15" hidden="false" customHeight="true" outlineLevel="0" collapsed="false"/>
    <row r="42832" customFormat="false" ht="15" hidden="false" customHeight="true" outlineLevel="0" collapsed="false"/>
    <row r="42833" customFormat="false" ht="15" hidden="false" customHeight="true" outlineLevel="0" collapsed="false"/>
    <row r="42834" customFormat="false" ht="15" hidden="false" customHeight="true" outlineLevel="0" collapsed="false"/>
    <row r="42835" customFormat="false" ht="15" hidden="false" customHeight="true" outlineLevel="0" collapsed="false"/>
    <row r="42836" customFormat="false" ht="15" hidden="false" customHeight="true" outlineLevel="0" collapsed="false"/>
    <row r="42837" customFormat="false" ht="15" hidden="false" customHeight="true" outlineLevel="0" collapsed="false"/>
    <row r="42838" customFormat="false" ht="15" hidden="false" customHeight="true" outlineLevel="0" collapsed="false"/>
    <row r="42839" customFormat="false" ht="15" hidden="false" customHeight="true" outlineLevel="0" collapsed="false"/>
    <row r="42840" customFormat="false" ht="15" hidden="false" customHeight="true" outlineLevel="0" collapsed="false"/>
    <row r="42841" customFormat="false" ht="15" hidden="false" customHeight="true" outlineLevel="0" collapsed="false"/>
    <row r="42842" customFormat="false" ht="15" hidden="false" customHeight="true" outlineLevel="0" collapsed="false"/>
    <row r="42843" customFormat="false" ht="15" hidden="false" customHeight="true" outlineLevel="0" collapsed="false"/>
    <row r="42844" customFormat="false" ht="15" hidden="false" customHeight="true" outlineLevel="0" collapsed="false"/>
    <row r="42845" customFormat="false" ht="15" hidden="false" customHeight="true" outlineLevel="0" collapsed="false"/>
    <row r="42846" customFormat="false" ht="15" hidden="false" customHeight="true" outlineLevel="0" collapsed="false"/>
    <row r="42847" customFormat="false" ht="15" hidden="false" customHeight="true" outlineLevel="0" collapsed="false"/>
    <row r="42848" customFormat="false" ht="15" hidden="false" customHeight="true" outlineLevel="0" collapsed="false"/>
    <row r="42849" customFormat="false" ht="15" hidden="false" customHeight="true" outlineLevel="0" collapsed="false"/>
    <row r="42850" customFormat="false" ht="15" hidden="false" customHeight="true" outlineLevel="0" collapsed="false"/>
    <row r="42851" customFormat="false" ht="15" hidden="false" customHeight="true" outlineLevel="0" collapsed="false"/>
    <row r="42852" customFormat="false" ht="15" hidden="false" customHeight="true" outlineLevel="0" collapsed="false"/>
    <row r="42853" customFormat="false" ht="15" hidden="false" customHeight="true" outlineLevel="0" collapsed="false"/>
    <row r="42854" customFormat="false" ht="15" hidden="false" customHeight="true" outlineLevel="0" collapsed="false"/>
    <row r="42855" customFormat="false" ht="15" hidden="false" customHeight="true" outlineLevel="0" collapsed="false"/>
    <row r="42856" customFormat="false" ht="15" hidden="false" customHeight="true" outlineLevel="0" collapsed="false"/>
    <row r="42857" customFormat="false" ht="15" hidden="false" customHeight="true" outlineLevel="0" collapsed="false"/>
    <row r="42858" customFormat="false" ht="15" hidden="false" customHeight="true" outlineLevel="0" collapsed="false"/>
    <row r="42859" customFormat="false" ht="15" hidden="false" customHeight="true" outlineLevel="0" collapsed="false"/>
    <row r="42860" customFormat="false" ht="15" hidden="false" customHeight="true" outlineLevel="0" collapsed="false"/>
    <row r="42861" customFormat="false" ht="15" hidden="false" customHeight="true" outlineLevel="0" collapsed="false"/>
    <row r="42862" customFormat="false" ht="15" hidden="false" customHeight="true" outlineLevel="0" collapsed="false"/>
    <row r="42863" customFormat="false" ht="15" hidden="false" customHeight="true" outlineLevel="0" collapsed="false"/>
    <row r="42864" customFormat="false" ht="15" hidden="false" customHeight="true" outlineLevel="0" collapsed="false"/>
    <row r="42865" customFormat="false" ht="15" hidden="false" customHeight="true" outlineLevel="0" collapsed="false"/>
    <row r="42866" customFormat="false" ht="15" hidden="false" customHeight="true" outlineLevel="0" collapsed="false"/>
    <row r="42867" customFormat="false" ht="15" hidden="false" customHeight="true" outlineLevel="0" collapsed="false"/>
    <row r="42868" customFormat="false" ht="15" hidden="false" customHeight="true" outlineLevel="0" collapsed="false"/>
    <row r="42869" customFormat="false" ht="15" hidden="false" customHeight="true" outlineLevel="0" collapsed="false"/>
    <row r="42870" customFormat="false" ht="15" hidden="false" customHeight="true" outlineLevel="0" collapsed="false"/>
    <row r="42871" customFormat="false" ht="15" hidden="false" customHeight="true" outlineLevel="0" collapsed="false"/>
    <row r="42872" customFormat="false" ht="15" hidden="false" customHeight="true" outlineLevel="0" collapsed="false"/>
    <row r="42873" customFormat="false" ht="15" hidden="false" customHeight="true" outlineLevel="0" collapsed="false"/>
    <row r="42874" customFormat="false" ht="15" hidden="false" customHeight="true" outlineLevel="0" collapsed="false"/>
    <row r="42875" customFormat="false" ht="15" hidden="false" customHeight="true" outlineLevel="0" collapsed="false"/>
    <row r="42876" customFormat="false" ht="15" hidden="false" customHeight="true" outlineLevel="0" collapsed="false"/>
    <row r="42877" customFormat="false" ht="15" hidden="false" customHeight="true" outlineLevel="0" collapsed="false"/>
    <row r="42878" customFormat="false" ht="15" hidden="false" customHeight="true" outlineLevel="0" collapsed="false"/>
    <row r="42879" customFormat="false" ht="15" hidden="false" customHeight="true" outlineLevel="0" collapsed="false"/>
    <row r="42880" customFormat="false" ht="15" hidden="false" customHeight="true" outlineLevel="0" collapsed="false"/>
    <row r="42881" customFormat="false" ht="15" hidden="false" customHeight="true" outlineLevel="0" collapsed="false"/>
    <row r="42882" customFormat="false" ht="15" hidden="false" customHeight="true" outlineLevel="0" collapsed="false"/>
    <row r="42883" customFormat="false" ht="15" hidden="false" customHeight="true" outlineLevel="0" collapsed="false"/>
    <row r="42884" customFormat="false" ht="15" hidden="false" customHeight="true" outlineLevel="0" collapsed="false"/>
    <row r="42885" customFormat="false" ht="15" hidden="false" customHeight="true" outlineLevel="0" collapsed="false"/>
    <row r="42886" customFormat="false" ht="15" hidden="false" customHeight="true" outlineLevel="0" collapsed="false"/>
    <row r="42887" customFormat="false" ht="15" hidden="false" customHeight="true" outlineLevel="0" collapsed="false"/>
    <row r="42888" customFormat="false" ht="15" hidden="false" customHeight="true" outlineLevel="0" collapsed="false"/>
    <row r="42889" customFormat="false" ht="15" hidden="false" customHeight="true" outlineLevel="0" collapsed="false"/>
    <row r="42890" customFormat="false" ht="15" hidden="false" customHeight="true" outlineLevel="0" collapsed="false"/>
    <row r="42891" customFormat="false" ht="15" hidden="false" customHeight="true" outlineLevel="0" collapsed="false"/>
    <row r="42892" customFormat="false" ht="15" hidden="false" customHeight="true" outlineLevel="0" collapsed="false"/>
    <row r="42893" customFormat="false" ht="15" hidden="false" customHeight="true" outlineLevel="0" collapsed="false"/>
    <row r="42894" customFormat="false" ht="15" hidden="false" customHeight="true" outlineLevel="0" collapsed="false"/>
    <row r="42895" customFormat="false" ht="15" hidden="false" customHeight="true" outlineLevel="0" collapsed="false"/>
    <row r="42896" customFormat="false" ht="15" hidden="false" customHeight="true" outlineLevel="0" collapsed="false"/>
    <row r="42897" customFormat="false" ht="15" hidden="false" customHeight="true" outlineLevel="0" collapsed="false"/>
    <row r="42898" customFormat="false" ht="15" hidden="false" customHeight="true" outlineLevel="0" collapsed="false"/>
    <row r="42899" customFormat="false" ht="15" hidden="false" customHeight="true" outlineLevel="0" collapsed="false"/>
    <row r="42900" customFormat="false" ht="15" hidden="false" customHeight="true" outlineLevel="0" collapsed="false"/>
    <row r="42901" customFormat="false" ht="15" hidden="false" customHeight="true" outlineLevel="0" collapsed="false"/>
    <row r="42902" customFormat="false" ht="15" hidden="false" customHeight="true" outlineLevel="0" collapsed="false"/>
    <row r="42903" customFormat="false" ht="15" hidden="false" customHeight="true" outlineLevel="0" collapsed="false"/>
    <row r="42904" customFormat="false" ht="15" hidden="false" customHeight="true" outlineLevel="0" collapsed="false"/>
    <row r="42905" customFormat="false" ht="15" hidden="false" customHeight="true" outlineLevel="0" collapsed="false"/>
    <row r="42906" customFormat="false" ht="15" hidden="false" customHeight="true" outlineLevel="0" collapsed="false"/>
    <row r="42907" customFormat="false" ht="15" hidden="false" customHeight="true" outlineLevel="0" collapsed="false"/>
    <row r="42908" customFormat="false" ht="15" hidden="false" customHeight="true" outlineLevel="0" collapsed="false"/>
    <row r="42909" customFormat="false" ht="15" hidden="false" customHeight="true" outlineLevel="0" collapsed="false"/>
    <row r="42910" customFormat="false" ht="15" hidden="false" customHeight="true" outlineLevel="0" collapsed="false"/>
    <row r="42911" customFormat="false" ht="15" hidden="false" customHeight="true" outlineLevel="0" collapsed="false"/>
    <row r="42912" customFormat="false" ht="15" hidden="false" customHeight="true" outlineLevel="0" collapsed="false"/>
    <row r="42913" customFormat="false" ht="15" hidden="false" customHeight="true" outlineLevel="0" collapsed="false"/>
    <row r="42914" customFormat="false" ht="15" hidden="false" customHeight="true" outlineLevel="0" collapsed="false"/>
    <row r="42915" customFormat="false" ht="15" hidden="false" customHeight="true" outlineLevel="0" collapsed="false"/>
    <row r="42916" customFormat="false" ht="15" hidden="false" customHeight="true" outlineLevel="0" collapsed="false"/>
    <row r="42917" customFormat="false" ht="15" hidden="false" customHeight="true" outlineLevel="0" collapsed="false"/>
    <row r="42918" customFormat="false" ht="15" hidden="false" customHeight="true" outlineLevel="0" collapsed="false"/>
    <row r="42919" customFormat="false" ht="15" hidden="false" customHeight="true" outlineLevel="0" collapsed="false"/>
    <row r="42920" customFormat="false" ht="15" hidden="false" customHeight="true" outlineLevel="0" collapsed="false"/>
    <row r="42921" customFormat="false" ht="15" hidden="false" customHeight="true" outlineLevel="0" collapsed="false"/>
    <row r="42922" customFormat="false" ht="15" hidden="false" customHeight="true" outlineLevel="0" collapsed="false"/>
    <row r="42923" customFormat="false" ht="15" hidden="false" customHeight="true" outlineLevel="0" collapsed="false"/>
    <row r="42924" customFormat="false" ht="15" hidden="false" customHeight="true" outlineLevel="0" collapsed="false"/>
    <row r="42925" customFormat="false" ht="15" hidden="false" customHeight="true" outlineLevel="0" collapsed="false"/>
    <row r="42926" customFormat="false" ht="15" hidden="false" customHeight="true" outlineLevel="0" collapsed="false"/>
    <row r="42927" customFormat="false" ht="15" hidden="false" customHeight="true" outlineLevel="0" collapsed="false"/>
    <row r="42928" customFormat="false" ht="15" hidden="false" customHeight="true" outlineLevel="0" collapsed="false"/>
    <row r="42929" customFormat="false" ht="15" hidden="false" customHeight="true" outlineLevel="0" collapsed="false"/>
    <row r="42930" customFormat="false" ht="15" hidden="false" customHeight="true" outlineLevel="0" collapsed="false"/>
    <row r="42931" customFormat="false" ht="15" hidden="false" customHeight="true" outlineLevel="0" collapsed="false"/>
    <row r="42932" customFormat="false" ht="15" hidden="false" customHeight="true" outlineLevel="0" collapsed="false"/>
    <row r="42933" customFormat="false" ht="15" hidden="false" customHeight="true" outlineLevel="0" collapsed="false"/>
    <row r="42934" customFormat="false" ht="15" hidden="false" customHeight="true" outlineLevel="0" collapsed="false"/>
    <row r="42935" customFormat="false" ht="15" hidden="false" customHeight="true" outlineLevel="0" collapsed="false"/>
    <row r="42936" customFormat="false" ht="15" hidden="false" customHeight="true" outlineLevel="0" collapsed="false"/>
    <row r="42937" customFormat="false" ht="15" hidden="false" customHeight="true" outlineLevel="0" collapsed="false"/>
    <row r="42938" customFormat="false" ht="15" hidden="false" customHeight="true" outlineLevel="0" collapsed="false"/>
    <row r="42939" customFormat="false" ht="15" hidden="false" customHeight="true" outlineLevel="0" collapsed="false"/>
    <row r="42940" customFormat="false" ht="15" hidden="false" customHeight="true" outlineLevel="0" collapsed="false"/>
    <row r="42941" customFormat="false" ht="15" hidden="false" customHeight="true" outlineLevel="0" collapsed="false"/>
    <row r="42942" customFormat="false" ht="15" hidden="false" customHeight="true" outlineLevel="0" collapsed="false"/>
    <row r="42943" customFormat="false" ht="15" hidden="false" customHeight="true" outlineLevel="0" collapsed="false"/>
    <row r="42944" customFormat="false" ht="15" hidden="false" customHeight="true" outlineLevel="0" collapsed="false"/>
    <row r="42945" customFormat="false" ht="15" hidden="false" customHeight="true" outlineLevel="0" collapsed="false"/>
    <row r="42946" customFormat="false" ht="15" hidden="false" customHeight="true" outlineLevel="0" collapsed="false"/>
    <row r="42947" customFormat="false" ht="15" hidden="false" customHeight="true" outlineLevel="0" collapsed="false"/>
    <row r="42948" customFormat="false" ht="15" hidden="false" customHeight="true" outlineLevel="0" collapsed="false"/>
    <row r="42949" customFormat="false" ht="15" hidden="false" customHeight="true" outlineLevel="0" collapsed="false"/>
    <row r="42950" customFormat="false" ht="15" hidden="false" customHeight="true" outlineLevel="0" collapsed="false"/>
    <row r="42951" customFormat="false" ht="15" hidden="false" customHeight="true" outlineLevel="0" collapsed="false"/>
    <row r="42952" customFormat="false" ht="15" hidden="false" customHeight="true" outlineLevel="0" collapsed="false"/>
    <row r="42953" customFormat="false" ht="15" hidden="false" customHeight="true" outlineLevel="0" collapsed="false"/>
    <row r="42954" customFormat="false" ht="15" hidden="false" customHeight="true" outlineLevel="0" collapsed="false"/>
    <row r="42955" customFormat="false" ht="15" hidden="false" customHeight="true" outlineLevel="0" collapsed="false"/>
    <row r="42956" customFormat="false" ht="15" hidden="false" customHeight="true" outlineLevel="0" collapsed="false"/>
    <row r="42957" customFormat="false" ht="15" hidden="false" customHeight="true" outlineLevel="0" collapsed="false"/>
    <row r="42958" customFormat="false" ht="15" hidden="false" customHeight="true" outlineLevel="0" collapsed="false"/>
    <row r="42959" customFormat="false" ht="15" hidden="false" customHeight="true" outlineLevel="0" collapsed="false"/>
    <row r="42960" customFormat="false" ht="15" hidden="false" customHeight="true" outlineLevel="0" collapsed="false"/>
    <row r="42961" customFormat="false" ht="15" hidden="false" customHeight="true" outlineLevel="0" collapsed="false"/>
    <row r="42962" customFormat="false" ht="15" hidden="false" customHeight="true" outlineLevel="0" collapsed="false"/>
    <row r="42963" customFormat="false" ht="15" hidden="false" customHeight="true" outlineLevel="0" collapsed="false"/>
    <row r="42964" customFormat="false" ht="15" hidden="false" customHeight="true" outlineLevel="0" collapsed="false"/>
    <row r="42965" customFormat="false" ht="15" hidden="false" customHeight="true" outlineLevel="0" collapsed="false"/>
    <row r="42966" customFormat="false" ht="15" hidden="false" customHeight="true" outlineLevel="0" collapsed="false"/>
    <row r="42967" customFormat="false" ht="15" hidden="false" customHeight="true" outlineLevel="0" collapsed="false"/>
    <row r="42968" customFormat="false" ht="15" hidden="false" customHeight="true" outlineLevel="0" collapsed="false"/>
    <row r="42969" customFormat="false" ht="15" hidden="false" customHeight="true" outlineLevel="0" collapsed="false"/>
    <row r="42970" customFormat="false" ht="15" hidden="false" customHeight="true" outlineLevel="0" collapsed="false"/>
    <row r="42971" customFormat="false" ht="15" hidden="false" customHeight="true" outlineLevel="0" collapsed="false"/>
    <row r="42972" customFormat="false" ht="15" hidden="false" customHeight="true" outlineLevel="0" collapsed="false"/>
    <row r="42973" customFormat="false" ht="15" hidden="false" customHeight="true" outlineLevel="0" collapsed="false"/>
    <row r="42974" customFormat="false" ht="15" hidden="false" customHeight="true" outlineLevel="0" collapsed="false"/>
    <row r="42975" customFormat="false" ht="15" hidden="false" customHeight="true" outlineLevel="0" collapsed="false"/>
    <row r="42976" customFormat="false" ht="15" hidden="false" customHeight="true" outlineLevel="0" collapsed="false"/>
    <row r="42977" customFormat="false" ht="15" hidden="false" customHeight="true" outlineLevel="0" collapsed="false"/>
    <row r="42978" customFormat="false" ht="15" hidden="false" customHeight="true" outlineLevel="0" collapsed="false"/>
    <row r="42979" customFormat="false" ht="15" hidden="false" customHeight="true" outlineLevel="0" collapsed="false"/>
    <row r="42980" customFormat="false" ht="15" hidden="false" customHeight="true" outlineLevel="0" collapsed="false"/>
    <row r="42981" customFormat="false" ht="15" hidden="false" customHeight="true" outlineLevel="0" collapsed="false"/>
    <row r="42982" customFormat="false" ht="15" hidden="false" customHeight="true" outlineLevel="0" collapsed="false"/>
    <row r="42983" customFormat="false" ht="15" hidden="false" customHeight="true" outlineLevel="0" collapsed="false"/>
    <row r="42984" customFormat="false" ht="15" hidden="false" customHeight="true" outlineLevel="0" collapsed="false"/>
    <row r="42985" customFormat="false" ht="15" hidden="false" customHeight="true" outlineLevel="0" collapsed="false"/>
    <row r="42986" customFormat="false" ht="15" hidden="false" customHeight="true" outlineLevel="0" collapsed="false"/>
    <row r="42987" customFormat="false" ht="15" hidden="false" customHeight="true" outlineLevel="0" collapsed="false"/>
    <row r="42988" customFormat="false" ht="15" hidden="false" customHeight="true" outlineLevel="0" collapsed="false"/>
    <row r="42989" customFormat="false" ht="15" hidden="false" customHeight="true" outlineLevel="0" collapsed="false"/>
    <row r="42990" customFormat="false" ht="15" hidden="false" customHeight="true" outlineLevel="0" collapsed="false"/>
    <row r="42991" customFormat="false" ht="15" hidden="false" customHeight="true" outlineLevel="0" collapsed="false"/>
    <row r="42992" customFormat="false" ht="15" hidden="false" customHeight="true" outlineLevel="0" collapsed="false"/>
    <row r="42993" customFormat="false" ht="15" hidden="false" customHeight="true" outlineLevel="0" collapsed="false"/>
    <row r="42994" customFormat="false" ht="15" hidden="false" customHeight="true" outlineLevel="0" collapsed="false"/>
    <row r="42995" customFormat="false" ht="15" hidden="false" customHeight="true" outlineLevel="0" collapsed="false"/>
    <row r="42996" customFormat="false" ht="15" hidden="false" customHeight="true" outlineLevel="0" collapsed="false"/>
    <row r="42997" customFormat="false" ht="15" hidden="false" customHeight="true" outlineLevel="0" collapsed="false"/>
    <row r="42998" customFormat="false" ht="15" hidden="false" customHeight="true" outlineLevel="0" collapsed="false"/>
    <row r="42999" customFormat="false" ht="15" hidden="false" customHeight="true" outlineLevel="0" collapsed="false"/>
    <row r="43000" customFormat="false" ht="15" hidden="false" customHeight="true" outlineLevel="0" collapsed="false"/>
    <row r="43001" customFormat="false" ht="15" hidden="false" customHeight="true" outlineLevel="0" collapsed="false"/>
    <row r="43002" customFormat="false" ht="15" hidden="false" customHeight="true" outlineLevel="0" collapsed="false"/>
    <row r="43003" customFormat="false" ht="15" hidden="false" customHeight="true" outlineLevel="0" collapsed="false"/>
    <row r="43004" customFormat="false" ht="15" hidden="false" customHeight="true" outlineLevel="0" collapsed="false"/>
    <row r="43005" customFormat="false" ht="15" hidden="false" customHeight="true" outlineLevel="0" collapsed="false"/>
    <row r="43006" customFormat="false" ht="15" hidden="false" customHeight="true" outlineLevel="0" collapsed="false"/>
    <row r="43007" customFormat="false" ht="15" hidden="false" customHeight="true" outlineLevel="0" collapsed="false"/>
    <row r="43008" customFormat="false" ht="15" hidden="false" customHeight="true" outlineLevel="0" collapsed="false"/>
    <row r="43009" customFormat="false" ht="15" hidden="false" customHeight="true" outlineLevel="0" collapsed="false"/>
    <row r="43010" customFormat="false" ht="15" hidden="false" customHeight="true" outlineLevel="0" collapsed="false"/>
    <row r="43011" customFormat="false" ht="15" hidden="false" customHeight="true" outlineLevel="0" collapsed="false"/>
    <row r="43012" customFormat="false" ht="15" hidden="false" customHeight="true" outlineLevel="0" collapsed="false"/>
    <row r="43013" customFormat="false" ht="15" hidden="false" customHeight="true" outlineLevel="0" collapsed="false"/>
    <row r="43014" customFormat="false" ht="15" hidden="false" customHeight="true" outlineLevel="0" collapsed="false"/>
    <row r="43015" customFormat="false" ht="15" hidden="false" customHeight="true" outlineLevel="0" collapsed="false"/>
    <row r="43016" customFormat="false" ht="15" hidden="false" customHeight="true" outlineLevel="0" collapsed="false"/>
    <row r="43017" customFormat="false" ht="15" hidden="false" customHeight="true" outlineLevel="0" collapsed="false"/>
    <row r="43018" customFormat="false" ht="15" hidden="false" customHeight="true" outlineLevel="0" collapsed="false"/>
    <row r="43019" customFormat="false" ht="15" hidden="false" customHeight="true" outlineLevel="0" collapsed="false"/>
    <row r="43020" customFormat="false" ht="15" hidden="false" customHeight="true" outlineLevel="0" collapsed="false"/>
    <row r="43021" customFormat="false" ht="15" hidden="false" customHeight="true" outlineLevel="0" collapsed="false"/>
    <row r="43022" customFormat="false" ht="15" hidden="false" customHeight="true" outlineLevel="0" collapsed="false"/>
    <row r="43023" customFormat="false" ht="15" hidden="false" customHeight="true" outlineLevel="0" collapsed="false"/>
    <row r="43024" customFormat="false" ht="15" hidden="false" customHeight="true" outlineLevel="0" collapsed="false"/>
    <row r="43025" customFormat="false" ht="15" hidden="false" customHeight="true" outlineLevel="0" collapsed="false"/>
    <row r="43026" customFormat="false" ht="15" hidden="false" customHeight="true" outlineLevel="0" collapsed="false"/>
    <row r="43027" customFormat="false" ht="15" hidden="false" customHeight="true" outlineLevel="0" collapsed="false"/>
    <row r="43028" customFormat="false" ht="15" hidden="false" customHeight="true" outlineLevel="0" collapsed="false"/>
    <row r="43029" customFormat="false" ht="15" hidden="false" customHeight="true" outlineLevel="0" collapsed="false"/>
    <row r="43030" customFormat="false" ht="15" hidden="false" customHeight="true" outlineLevel="0" collapsed="false"/>
    <row r="43031" customFormat="false" ht="15" hidden="false" customHeight="true" outlineLevel="0" collapsed="false"/>
    <row r="43032" customFormat="false" ht="15" hidden="false" customHeight="true" outlineLevel="0" collapsed="false"/>
    <row r="43033" customFormat="false" ht="15" hidden="false" customHeight="true" outlineLevel="0" collapsed="false"/>
    <row r="43034" customFormat="false" ht="15" hidden="false" customHeight="true" outlineLevel="0" collapsed="false"/>
    <row r="43035" customFormat="false" ht="15" hidden="false" customHeight="true" outlineLevel="0" collapsed="false"/>
    <row r="43036" customFormat="false" ht="15" hidden="false" customHeight="true" outlineLevel="0" collapsed="false"/>
    <row r="43037" customFormat="false" ht="15" hidden="false" customHeight="true" outlineLevel="0" collapsed="false"/>
    <row r="43038" customFormat="false" ht="15" hidden="false" customHeight="true" outlineLevel="0" collapsed="false"/>
    <row r="43039" customFormat="false" ht="15" hidden="false" customHeight="true" outlineLevel="0" collapsed="false"/>
    <row r="43040" customFormat="false" ht="15" hidden="false" customHeight="true" outlineLevel="0" collapsed="false"/>
    <row r="43041" customFormat="false" ht="15" hidden="false" customHeight="true" outlineLevel="0" collapsed="false"/>
    <row r="43042" customFormat="false" ht="15" hidden="false" customHeight="true" outlineLevel="0" collapsed="false"/>
    <row r="43043" customFormat="false" ht="15" hidden="false" customHeight="true" outlineLevel="0" collapsed="false"/>
    <row r="43044" customFormat="false" ht="15" hidden="false" customHeight="true" outlineLevel="0" collapsed="false"/>
    <row r="43045" customFormat="false" ht="15" hidden="false" customHeight="true" outlineLevel="0" collapsed="false"/>
    <row r="43046" customFormat="false" ht="15" hidden="false" customHeight="true" outlineLevel="0" collapsed="false"/>
    <row r="43047" customFormat="false" ht="15" hidden="false" customHeight="true" outlineLevel="0" collapsed="false"/>
    <row r="43048" customFormat="false" ht="15" hidden="false" customHeight="true" outlineLevel="0" collapsed="false"/>
    <row r="43049" customFormat="false" ht="15" hidden="false" customHeight="true" outlineLevel="0" collapsed="false"/>
    <row r="43050" customFormat="false" ht="15" hidden="false" customHeight="true" outlineLevel="0" collapsed="false"/>
    <row r="43051" customFormat="false" ht="15" hidden="false" customHeight="true" outlineLevel="0" collapsed="false"/>
    <row r="43052" customFormat="false" ht="15" hidden="false" customHeight="true" outlineLevel="0" collapsed="false"/>
    <row r="43053" customFormat="false" ht="15" hidden="false" customHeight="true" outlineLevel="0" collapsed="false"/>
    <row r="43054" customFormat="false" ht="15" hidden="false" customHeight="true" outlineLevel="0" collapsed="false"/>
    <row r="43055" customFormat="false" ht="15" hidden="false" customHeight="true" outlineLevel="0" collapsed="false"/>
    <row r="43056" customFormat="false" ht="15" hidden="false" customHeight="true" outlineLevel="0" collapsed="false"/>
    <row r="43057" customFormat="false" ht="15" hidden="false" customHeight="true" outlineLevel="0" collapsed="false"/>
    <row r="43058" customFormat="false" ht="15" hidden="false" customHeight="true" outlineLevel="0" collapsed="false"/>
    <row r="43059" customFormat="false" ht="15" hidden="false" customHeight="true" outlineLevel="0" collapsed="false"/>
    <row r="43060" customFormat="false" ht="15" hidden="false" customHeight="true" outlineLevel="0" collapsed="false"/>
    <row r="43061" customFormat="false" ht="15" hidden="false" customHeight="true" outlineLevel="0" collapsed="false"/>
    <row r="43062" customFormat="false" ht="15" hidden="false" customHeight="true" outlineLevel="0" collapsed="false"/>
    <row r="43063" customFormat="false" ht="15" hidden="false" customHeight="true" outlineLevel="0" collapsed="false"/>
    <row r="43064" customFormat="false" ht="15" hidden="false" customHeight="true" outlineLevel="0" collapsed="false"/>
    <row r="43065" customFormat="false" ht="15" hidden="false" customHeight="true" outlineLevel="0" collapsed="false"/>
    <row r="43066" customFormat="false" ht="15" hidden="false" customHeight="true" outlineLevel="0" collapsed="false"/>
    <row r="43067" customFormat="false" ht="15" hidden="false" customHeight="true" outlineLevel="0" collapsed="false"/>
    <row r="43068" customFormat="false" ht="15" hidden="false" customHeight="true" outlineLevel="0" collapsed="false"/>
    <row r="43069" customFormat="false" ht="15" hidden="false" customHeight="true" outlineLevel="0" collapsed="false"/>
    <row r="43070" customFormat="false" ht="15" hidden="false" customHeight="true" outlineLevel="0" collapsed="false"/>
    <row r="43071" customFormat="false" ht="15" hidden="false" customHeight="true" outlineLevel="0" collapsed="false"/>
    <row r="43072" customFormat="false" ht="15" hidden="false" customHeight="true" outlineLevel="0" collapsed="false"/>
    <row r="43073" customFormat="false" ht="15" hidden="false" customHeight="true" outlineLevel="0" collapsed="false"/>
    <row r="43074" customFormat="false" ht="15" hidden="false" customHeight="true" outlineLevel="0" collapsed="false"/>
    <row r="43075" customFormat="false" ht="15" hidden="false" customHeight="true" outlineLevel="0" collapsed="false"/>
    <row r="43076" customFormat="false" ht="15" hidden="false" customHeight="true" outlineLevel="0" collapsed="false"/>
    <row r="43077" customFormat="false" ht="15" hidden="false" customHeight="true" outlineLevel="0" collapsed="false"/>
    <row r="43078" customFormat="false" ht="15" hidden="false" customHeight="true" outlineLevel="0" collapsed="false"/>
    <row r="43079" customFormat="false" ht="15" hidden="false" customHeight="true" outlineLevel="0" collapsed="false"/>
    <row r="43080" customFormat="false" ht="15" hidden="false" customHeight="true" outlineLevel="0" collapsed="false"/>
    <row r="43081" customFormat="false" ht="15" hidden="false" customHeight="true" outlineLevel="0" collapsed="false"/>
    <row r="43082" customFormat="false" ht="15" hidden="false" customHeight="true" outlineLevel="0" collapsed="false"/>
    <row r="43083" customFormat="false" ht="15" hidden="false" customHeight="true" outlineLevel="0" collapsed="false"/>
    <row r="43084" customFormat="false" ht="15" hidden="false" customHeight="true" outlineLevel="0" collapsed="false"/>
    <row r="43085" customFormat="false" ht="15" hidden="false" customHeight="true" outlineLevel="0" collapsed="false"/>
    <row r="43086" customFormat="false" ht="15" hidden="false" customHeight="true" outlineLevel="0" collapsed="false"/>
    <row r="43087" customFormat="false" ht="15" hidden="false" customHeight="true" outlineLevel="0" collapsed="false"/>
    <row r="43088" customFormat="false" ht="15" hidden="false" customHeight="true" outlineLevel="0" collapsed="false"/>
    <row r="43089" customFormat="false" ht="15" hidden="false" customHeight="true" outlineLevel="0" collapsed="false"/>
    <row r="43090" customFormat="false" ht="15" hidden="false" customHeight="true" outlineLevel="0" collapsed="false"/>
    <row r="43091" customFormat="false" ht="15" hidden="false" customHeight="true" outlineLevel="0" collapsed="false"/>
    <row r="43092" customFormat="false" ht="15" hidden="false" customHeight="true" outlineLevel="0" collapsed="false"/>
    <row r="43093" customFormat="false" ht="15" hidden="false" customHeight="true" outlineLevel="0" collapsed="false"/>
    <row r="43094" customFormat="false" ht="15" hidden="false" customHeight="true" outlineLevel="0" collapsed="false"/>
    <row r="43095" customFormat="false" ht="15" hidden="false" customHeight="true" outlineLevel="0" collapsed="false"/>
    <row r="43096" customFormat="false" ht="15" hidden="false" customHeight="true" outlineLevel="0" collapsed="false"/>
    <row r="43097" customFormat="false" ht="15" hidden="false" customHeight="true" outlineLevel="0" collapsed="false"/>
    <row r="43098" customFormat="false" ht="15" hidden="false" customHeight="true" outlineLevel="0" collapsed="false"/>
    <row r="43099" customFormat="false" ht="15" hidden="false" customHeight="true" outlineLevel="0" collapsed="false"/>
    <row r="43100" customFormat="false" ht="15" hidden="false" customHeight="true" outlineLevel="0" collapsed="false"/>
    <row r="43101" customFormat="false" ht="15" hidden="false" customHeight="true" outlineLevel="0" collapsed="false"/>
    <row r="43102" customFormat="false" ht="15" hidden="false" customHeight="true" outlineLevel="0" collapsed="false"/>
    <row r="43103" customFormat="false" ht="15" hidden="false" customHeight="true" outlineLevel="0" collapsed="false"/>
    <row r="43104" customFormat="false" ht="15" hidden="false" customHeight="true" outlineLevel="0" collapsed="false"/>
    <row r="43105" customFormat="false" ht="15" hidden="false" customHeight="true" outlineLevel="0" collapsed="false"/>
    <row r="43106" customFormat="false" ht="15" hidden="false" customHeight="true" outlineLevel="0" collapsed="false"/>
    <row r="43107" customFormat="false" ht="15" hidden="false" customHeight="true" outlineLevel="0" collapsed="false"/>
    <row r="43108" customFormat="false" ht="15" hidden="false" customHeight="true" outlineLevel="0" collapsed="false"/>
    <row r="43109" customFormat="false" ht="15" hidden="false" customHeight="true" outlineLevel="0" collapsed="false"/>
    <row r="43110" customFormat="false" ht="15" hidden="false" customHeight="true" outlineLevel="0" collapsed="false"/>
    <row r="43111" customFormat="false" ht="15" hidden="false" customHeight="true" outlineLevel="0" collapsed="false"/>
    <row r="43112" customFormat="false" ht="15" hidden="false" customHeight="true" outlineLevel="0" collapsed="false"/>
    <row r="43113" customFormat="false" ht="15" hidden="false" customHeight="true" outlineLevel="0" collapsed="false"/>
    <row r="43114" customFormat="false" ht="15" hidden="false" customHeight="true" outlineLevel="0" collapsed="false"/>
    <row r="43115" customFormat="false" ht="15" hidden="false" customHeight="true" outlineLevel="0" collapsed="false"/>
    <row r="43116" customFormat="false" ht="15" hidden="false" customHeight="true" outlineLevel="0" collapsed="false"/>
    <row r="43117" customFormat="false" ht="15" hidden="false" customHeight="true" outlineLevel="0" collapsed="false"/>
    <row r="43118" customFormat="false" ht="15" hidden="false" customHeight="true" outlineLevel="0" collapsed="false"/>
    <row r="43119" customFormat="false" ht="15" hidden="false" customHeight="true" outlineLevel="0" collapsed="false"/>
    <row r="43120" customFormat="false" ht="15" hidden="false" customHeight="true" outlineLevel="0" collapsed="false"/>
    <row r="43121" customFormat="false" ht="15" hidden="false" customHeight="true" outlineLevel="0" collapsed="false"/>
    <row r="43122" customFormat="false" ht="15" hidden="false" customHeight="true" outlineLevel="0" collapsed="false"/>
    <row r="43123" customFormat="false" ht="15" hidden="false" customHeight="true" outlineLevel="0" collapsed="false"/>
    <row r="43124" customFormat="false" ht="15" hidden="false" customHeight="true" outlineLevel="0" collapsed="false"/>
    <row r="43125" customFormat="false" ht="15" hidden="false" customHeight="true" outlineLevel="0" collapsed="false"/>
    <row r="43126" customFormat="false" ht="15" hidden="false" customHeight="true" outlineLevel="0" collapsed="false"/>
    <row r="43127" customFormat="false" ht="15" hidden="false" customHeight="true" outlineLevel="0" collapsed="false"/>
    <row r="43128" customFormat="false" ht="15" hidden="false" customHeight="true" outlineLevel="0" collapsed="false"/>
    <row r="43129" customFormat="false" ht="15" hidden="false" customHeight="true" outlineLevel="0" collapsed="false"/>
    <row r="43130" customFormat="false" ht="15" hidden="false" customHeight="true" outlineLevel="0" collapsed="false"/>
    <row r="43131" customFormat="false" ht="15" hidden="false" customHeight="true" outlineLevel="0" collapsed="false"/>
    <row r="43132" customFormat="false" ht="15" hidden="false" customHeight="true" outlineLevel="0" collapsed="false"/>
    <row r="43133" customFormat="false" ht="15" hidden="false" customHeight="true" outlineLevel="0" collapsed="false"/>
    <row r="43134" customFormat="false" ht="15" hidden="false" customHeight="true" outlineLevel="0" collapsed="false"/>
    <row r="43135" customFormat="false" ht="15" hidden="false" customHeight="true" outlineLevel="0" collapsed="false"/>
    <row r="43136" customFormat="false" ht="15" hidden="false" customHeight="true" outlineLevel="0" collapsed="false"/>
    <row r="43137" customFormat="false" ht="15" hidden="false" customHeight="true" outlineLevel="0" collapsed="false"/>
    <row r="43138" customFormat="false" ht="15" hidden="false" customHeight="true" outlineLevel="0" collapsed="false"/>
    <row r="43139" customFormat="false" ht="15" hidden="false" customHeight="true" outlineLevel="0" collapsed="false"/>
    <row r="43140" customFormat="false" ht="15" hidden="false" customHeight="true" outlineLevel="0" collapsed="false"/>
    <row r="43141" customFormat="false" ht="15" hidden="false" customHeight="true" outlineLevel="0" collapsed="false"/>
    <row r="43142" customFormat="false" ht="15" hidden="false" customHeight="true" outlineLevel="0" collapsed="false"/>
    <row r="43143" customFormat="false" ht="15" hidden="false" customHeight="true" outlineLevel="0" collapsed="false"/>
    <row r="43144" customFormat="false" ht="15" hidden="false" customHeight="true" outlineLevel="0" collapsed="false"/>
    <row r="43145" customFormat="false" ht="15" hidden="false" customHeight="true" outlineLevel="0" collapsed="false"/>
    <row r="43146" customFormat="false" ht="15" hidden="false" customHeight="true" outlineLevel="0" collapsed="false"/>
    <row r="43147" customFormat="false" ht="15" hidden="false" customHeight="true" outlineLevel="0" collapsed="false"/>
    <row r="43148" customFormat="false" ht="15" hidden="false" customHeight="true" outlineLevel="0" collapsed="false"/>
    <row r="43149" customFormat="false" ht="15" hidden="false" customHeight="true" outlineLevel="0" collapsed="false"/>
    <row r="43150" customFormat="false" ht="15" hidden="false" customHeight="true" outlineLevel="0" collapsed="false"/>
    <row r="43151" customFormat="false" ht="15" hidden="false" customHeight="true" outlineLevel="0" collapsed="false"/>
    <row r="43152" customFormat="false" ht="15" hidden="false" customHeight="true" outlineLevel="0" collapsed="false"/>
    <row r="43153" customFormat="false" ht="15" hidden="false" customHeight="true" outlineLevel="0" collapsed="false"/>
    <row r="43154" customFormat="false" ht="15" hidden="false" customHeight="true" outlineLevel="0" collapsed="false"/>
    <row r="43155" customFormat="false" ht="15" hidden="false" customHeight="true" outlineLevel="0" collapsed="false"/>
    <row r="43156" customFormat="false" ht="15" hidden="false" customHeight="true" outlineLevel="0" collapsed="false"/>
    <row r="43157" customFormat="false" ht="15" hidden="false" customHeight="true" outlineLevel="0" collapsed="false"/>
    <row r="43158" customFormat="false" ht="15" hidden="false" customHeight="true" outlineLevel="0" collapsed="false"/>
    <row r="43159" customFormat="false" ht="15" hidden="false" customHeight="true" outlineLevel="0" collapsed="false"/>
    <row r="43160" customFormat="false" ht="15" hidden="false" customHeight="true" outlineLevel="0" collapsed="false"/>
    <row r="43161" customFormat="false" ht="15" hidden="false" customHeight="true" outlineLevel="0" collapsed="false"/>
    <row r="43162" customFormat="false" ht="15" hidden="false" customHeight="true" outlineLevel="0" collapsed="false"/>
    <row r="43163" customFormat="false" ht="15" hidden="false" customHeight="true" outlineLevel="0" collapsed="false"/>
    <row r="43164" customFormat="false" ht="15" hidden="false" customHeight="true" outlineLevel="0" collapsed="false"/>
    <row r="43165" customFormat="false" ht="15" hidden="false" customHeight="true" outlineLevel="0" collapsed="false"/>
    <row r="43166" customFormat="false" ht="15" hidden="false" customHeight="true" outlineLevel="0" collapsed="false"/>
    <row r="43167" customFormat="false" ht="15" hidden="false" customHeight="true" outlineLevel="0" collapsed="false"/>
    <row r="43168" customFormat="false" ht="15" hidden="false" customHeight="true" outlineLevel="0" collapsed="false"/>
    <row r="43169" customFormat="false" ht="15" hidden="false" customHeight="true" outlineLevel="0" collapsed="false"/>
    <row r="43170" customFormat="false" ht="15" hidden="false" customHeight="true" outlineLevel="0" collapsed="false"/>
    <row r="43171" customFormat="false" ht="15" hidden="false" customHeight="true" outlineLevel="0" collapsed="false"/>
    <row r="43172" customFormat="false" ht="15" hidden="false" customHeight="true" outlineLevel="0" collapsed="false"/>
    <row r="43173" customFormat="false" ht="15" hidden="false" customHeight="true" outlineLevel="0" collapsed="false"/>
    <row r="43174" customFormat="false" ht="15" hidden="false" customHeight="true" outlineLevel="0" collapsed="false"/>
    <row r="43175" customFormat="false" ht="15" hidden="false" customHeight="true" outlineLevel="0" collapsed="false"/>
    <row r="43176" customFormat="false" ht="15" hidden="false" customHeight="true" outlineLevel="0" collapsed="false"/>
    <row r="43177" customFormat="false" ht="15" hidden="false" customHeight="true" outlineLevel="0" collapsed="false"/>
    <row r="43178" customFormat="false" ht="15" hidden="false" customHeight="true" outlineLevel="0" collapsed="false"/>
    <row r="43179" customFormat="false" ht="15" hidden="false" customHeight="true" outlineLevel="0" collapsed="false"/>
    <row r="43180" customFormat="false" ht="15" hidden="false" customHeight="true" outlineLevel="0" collapsed="false"/>
    <row r="43181" customFormat="false" ht="15" hidden="false" customHeight="true" outlineLevel="0" collapsed="false"/>
    <row r="43182" customFormat="false" ht="15" hidden="false" customHeight="true" outlineLevel="0" collapsed="false"/>
    <row r="43183" customFormat="false" ht="15" hidden="false" customHeight="true" outlineLevel="0" collapsed="false"/>
    <row r="43184" customFormat="false" ht="15" hidden="false" customHeight="true" outlineLevel="0" collapsed="false"/>
    <row r="43185" customFormat="false" ht="15" hidden="false" customHeight="true" outlineLevel="0" collapsed="false"/>
    <row r="43186" customFormat="false" ht="15" hidden="false" customHeight="true" outlineLevel="0" collapsed="false"/>
    <row r="43187" customFormat="false" ht="15" hidden="false" customHeight="true" outlineLevel="0" collapsed="false"/>
    <row r="43188" customFormat="false" ht="15" hidden="false" customHeight="true" outlineLevel="0" collapsed="false"/>
    <row r="43189" customFormat="false" ht="15" hidden="false" customHeight="true" outlineLevel="0" collapsed="false"/>
    <row r="43190" customFormat="false" ht="15" hidden="false" customHeight="true" outlineLevel="0" collapsed="false"/>
    <row r="43191" customFormat="false" ht="15" hidden="false" customHeight="true" outlineLevel="0" collapsed="false"/>
    <row r="43192" customFormat="false" ht="15" hidden="false" customHeight="true" outlineLevel="0" collapsed="false"/>
    <row r="43193" customFormat="false" ht="15" hidden="false" customHeight="true" outlineLevel="0" collapsed="false"/>
    <row r="43194" customFormat="false" ht="15" hidden="false" customHeight="true" outlineLevel="0" collapsed="false"/>
    <row r="43195" customFormat="false" ht="15" hidden="false" customHeight="true" outlineLevel="0" collapsed="false"/>
    <row r="43196" customFormat="false" ht="15" hidden="false" customHeight="true" outlineLevel="0" collapsed="false"/>
    <row r="43197" customFormat="false" ht="15" hidden="false" customHeight="true" outlineLevel="0" collapsed="false"/>
    <row r="43198" customFormat="false" ht="15" hidden="false" customHeight="true" outlineLevel="0" collapsed="false"/>
    <row r="43199" customFormat="false" ht="15" hidden="false" customHeight="true" outlineLevel="0" collapsed="false"/>
    <row r="43200" customFormat="false" ht="15" hidden="false" customHeight="true" outlineLevel="0" collapsed="false"/>
    <row r="43201" customFormat="false" ht="15" hidden="false" customHeight="true" outlineLevel="0" collapsed="false"/>
    <row r="43202" customFormat="false" ht="15" hidden="false" customHeight="true" outlineLevel="0" collapsed="false"/>
    <row r="43203" customFormat="false" ht="15" hidden="false" customHeight="true" outlineLevel="0" collapsed="false"/>
    <row r="43204" customFormat="false" ht="15" hidden="false" customHeight="true" outlineLevel="0" collapsed="false"/>
    <row r="43205" customFormat="false" ht="15" hidden="false" customHeight="true" outlineLevel="0" collapsed="false"/>
    <row r="43206" customFormat="false" ht="15" hidden="false" customHeight="true" outlineLevel="0" collapsed="false"/>
    <row r="43207" customFormat="false" ht="15" hidden="false" customHeight="true" outlineLevel="0" collapsed="false"/>
    <row r="43208" customFormat="false" ht="15" hidden="false" customHeight="true" outlineLevel="0" collapsed="false"/>
    <row r="43209" customFormat="false" ht="15" hidden="false" customHeight="true" outlineLevel="0" collapsed="false"/>
    <row r="43210" customFormat="false" ht="15" hidden="false" customHeight="true" outlineLevel="0" collapsed="false"/>
    <row r="43211" customFormat="false" ht="15" hidden="false" customHeight="true" outlineLevel="0" collapsed="false"/>
    <row r="43212" customFormat="false" ht="15" hidden="false" customHeight="true" outlineLevel="0" collapsed="false"/>
    <row r="43213" customFormat="false" ht="15" hidden="false" customHeight="true" outlineLevel="0" collapsed="false"/>
    <row r="43214" customFormat="false" ht="15" hidden="false" customHeight="true" outlineLevel="0" collapsed="false"/>
    <row r="43215" customFormat="false" ht="15" hidden="false" customHeight="true" outlineLevel="0" collapsed="false"/>
    <row r="43216" customFormat="false" ht="15" hidden="false" customHeight="true" outlineLevel="0" collapsed="false"/>
    <row r="43217" customFormat="false" ht="15" hidden="false" customHeight="true" outlineLevel="0" collapsed="false"/>
    <row r="43218" customFormat="false" ht="15" hidden="false" customHeight="true" outlineLevel="0" collapsed="false"/>
    <row r="43219" customFormat="false" ht="15" hidden="false" customHeight="true" outlineLevel="0" collapsed="false"/>
    <row r="43220" customFormat="false" ht="15" hidden="false" customHeight="true" outlineLevel="0" collapsed="false"/>
    <row r="43221" customFormat="false" ht="15" hidden="false" customHeight="true" outlineLevel="0" collapsed="false"/>
    <row r="43222" customFormat="false" ht="15" hidden="false" customHeight="true" outlineLevel="0" collapsed="false"/>
    <row r="43223" customFormat="false" ht="15" hidden="false" customHeight="true" outlineLevel="0" collapsed="false"/>
    <row r="43224" customFormat="false" ht="15" hidden="false" customHeight="true" outlineLevel="0" collapsed="false"/>
    <row r="43225" customFormat="false" ht="15" hidden="false" customHeight="true" outlineLevel="0" collapsed="false"/>
    <row r="43226" customFormat="false" ht="15" hidden="false" customHeight="true" outlineLevel="0" collapsed="false"/>
    <row r="43227" customFormat="false" ht="15" hidden="false" customHeight="true" outlineLevel="0" collapsed="false"/>
    <row r="43228" customFormat="false" ht="15" hidden="false" customHeight="true" outlineLevel="0" collapsed="false"/>
    <row r="43229" customFormat="false" ht="15" hidden="false" customHeight="true" outlineLevel="0" collapsed="false"/>
    <row r="43230" customFormat="false" ht="15" hidden="false" customHeight="true" outlineLevel="0" collapsed="false"/>
    <row r="43231" customFormat="false" ht="15" hidden="false" customHeight="true" outlineLevel="0" collapsed="false"/>
    <row r="43232" customFormat="false" ht="15" hidden="false" customHeight="true" outlineLevel="0" collapsed="false"/>
    <row r="43233" customFormat="false" ht="15" hidden="false" customHeight="true" outlineLevel="0" collapsed="false"/>
    <row r="43234" customFormat="false" ht="15" hidden="false" customHeight="true" outlineLevel="0" collapsed="false"/>
    <row r="43235" customFormat="false" ht="15" hidden="false" customHeight="true" outlineLevel="0" collapsed="false"/>
    <row r="43236" customFormat="false" ht="15" hidden="false" customHeight="true" outlineLevel="0" collapsed="false"/>
    <row r="43237" customFormat="false" ht="15" hidden="false" customHeight="true" outlineLevel="0" collapsed="false"/>
    <row r="43238" customFormat="false" ht="15" hidden="false" customHeight="true" outlineLevel="0" collapsed="false"/>
    <row r="43239" customFormat="false" ht="15" hidden="false" customHeight="true" outlineLevel="0" collapsed="false"/>
    <row r="43240" customFormat="false" ht="15" hidden="false" customHeight="true" outlineLevel="0" collapsed="false"/>
    <row r="43241" customFormat="false" ht="15" hidden="false" customHeight="true" outlineLevel="0" collapsed="false"/>
    <row r="43242" customFormat="false" ht="15" hidden="false" customHeight="true" outlineLevel="0" collapsed="false"/>
    <row r="43243" customFormat="false" ht="15" hidden="false" customHeight="true" outlineLevel="0" collapsed="false"/>
    <row r="43244" customFormat="false" ht="15" hidden="false" customHeight="true" outlineLevel="0" collapsed="false"/>
    <row r="43245" customFormat="false" ht="15" hidden="false" customHeight="true" outlineLevel="0" collapsed="false"/>
    <row r="43246" customFormat="false" ht="15" hidden="false" customHeight="true" outlineLevel="0" collapsed="false"/>
    <row r="43247" customFormat="false" ht="15" hidden="false" customHeight="true" outlineLevel="0" collapsed="false"/>
    <row r="43248" customFormat="false" ht="15" hidden="false" customHeight="true" outlineLevel="0" collapsed="false"/>
    <row r="43249" customFormat="false" ht="15" hidden="false" customHeight="true" outlineLevel="0" collapsed="false"/>
    <row r="43250" customFormat="false" ht="15" hidden="false" customHeight="true" outlineLevel="0" collapsed="false"/>
    <row r="43251" customFormat="false" ht="15" hidden="false" customHeight="true" outlineLevel="0" collapsed="false"/>
    <row r="43252" customFormat="false" ht="15" hidden="false" customHeight="true" outlineLevel="0" collapsed="false"/>
    <row r="43253" customFormat="false" ht="15" hidden="false" customHeight="true" outlineLevel="0" collapsed="false"/>
    <row r="43254" customFormat="false" ht="15" hidden="false" customHeight="true" outlineLevel="0" collapsed="false"/>
    <row r="43255" customFormat="false" ht="15" hidden="false" customHeight="true" outlineLevel="0" collapsed="false"/>
    <row r="43256" customFormat="false" ht="15" hidden="false" customHeight="true" outlineLevel="0" collapsed="false"/>
    <row r="43257" customFormat="false" ht="15" hidden="false" customHeight="true" outlineLevel="0" collapsed="false"/>
    <row r="43258" customFormat="false" ht="15" hidden="false" customHeight="true" outlineLevel="0" collapsed="false"/>
    <row r="43259" customFormat="false" ht="15" hidden="false" customHeight="true" outlineLevel="0" collapsed="false"/>
    <row r="43260" customFormat="false" ht="15" hidden="false" customHeight="true" outlineLevel="0" collapsed="false"/>
    <row r="43261" customFormat="false" ht="15" hidden="false" customHeight="true" outlineLevel="0" collapsed="false"/>
    <row r="43262" customFormat="false" ht="15" hidden="false" customHeight="true" outlineLevel="0" collapsed="false"/>
    <row r="43263" customFormat="false" ht="15" hidden="false" customHeight="true" outlineLevel="0" collapsed="false"/>
    <row r="43264" customFormat="false" ht="15" hidden="false" customHeight="true" outlineLevel="0" collapsed="false"/>
    <row r="43265" customFormat="false" ht="15" hidden="false" customHeight="true" outlineLevel="0" collapsed="false"/>
    <row r="43266" customFormat="false" ht="15" hidden="false" customHeight="true" outlineLevel="0" collapsed="false"/>
    <row r="43267" customFormat="false" ht="15" hidden="false" customHeight="true" outlineLevel="0" collapsed="false"/>
    <row r="43268" customFormat="false" ht="15" hidden="false" customHeight="true" outlineLevel="0" collapsed="false"/>
    <row r="43269" customFormat="false" ht="15" hidden="false" customHeight="true" outlineLevel="0" collapsed="false"/>
    <row r="43270" customFormat="false" ht="15" hidden="false" customHeight="true" outlineLevel="0" collapsed="false"/>
    <row r="43271" customFormat="false" ht="15" hidden="false" customHeight="true" outlineLevel="0" collapsed="false"/>
    <row r="43272" customFormat="false" ht="15" hidden="false" customHeight="true" outlineLevel="0" collapsed="false"/>
    <row r="43273" customFormat="false" ht="15" hidden="false" customHeight="true" outlineLevel="0" collapsed="false"/>
    <row r="43274" customFormat="false" ht="15" hidden="false" customHeight="true" outlineLevel="0" collapsed="false"/>
    <row r="43275" customFormat="false" ht="15" hidden="false" customHeight="true" outlineLevel="0" collapsed="false"/>
    <row r="43276" customFormat="false" ht="15" hidden="false" customHeight="true" outlineLevel="0" collapsed="false"/>
    <row r="43277" customFormat="false" ht="15" hidden="false" customHeight="true" outlineLevel="0" collapsed="false"/>
    <row r="43278" customFormat="false" ht="15" hidden="false" customHeight="true" outlineLevel="0" collapsed="false"/>
    <row r="43279" customFormat="false" ht="15" hidden="false" customHeight="true" outlineLevel="0" collapsed="false"/>
    <row r="43280" customFormat="false" ht="15" hidden="false" customHeight="true" outlineLevel="0" collapsed="false"/>
    <row r="43281" customFormat="false" ht="15" hidden="false" customHeight="true" outlineLevel="0" collapsed="false"/>
    <row r="43282" customFormat="false" ht="15" hidden="false" customHeight="true" outlineLevel="0" collapsed="false"/>
    <row r="43283" customFormat="false" ht="15" hidden="false" customHeight="true" outlineLevel="0" collapsed="false"/>
    <row r="43284" customFormat="false" ht="15" hidden="false" customHeight="true" outlineLevel="0" collapsed="false"/>
    <row r="43285" customFormat="false" ht="15" hidden="false" customHeight="true" outlineLevel="0" collapsed="false"/>
    <row r="43286" customFormat="false" ht="15" hidden="false" customHeight="true" outlineLevel="0" collapsed="false"/>
    <row r="43287" customFormat="false" ht="15" hidden="false" customHeight="true" outlineLevel="0" collapsed="false"/>
    <row r="43288" customFormat="false" ht="15" hidden="false" customHeight="true" outlineLevel="0" collapsed="false"/>
    <row r="43289" customFormat="false" ht="15" hidden="false" customHeight="true" outlineLevel="0" collapsed="false"/>
    <row r="43290" customFormat="false" ht="15" hidden="false" customHeight="true" outlineLevel="0" collapsed="false"/>
    <row r="43291" customFormat="false" ht="15" hidden="false" customHeight="true" outlineLevel="0" collapsed="false"/>
    <row r="43292" customFormat="false" ht="15" hidden="false" customHeight="true" outlineLevel="0" collapsed="false"/>
    <row r="43293" customFormat="false" ht="15" hidden="false" customHeight="true" outlineLevel="0" collapsed="false"/>
    <row r="43294" customFormat="false" ht="15" hidden="false" customHeight="true" outlineLevel="0" collapsed="false"/>
    <row r="43295" customFormat="false" ht="15" hidden="false" customHeight="true" outlineLevel="0" collapsed="false"/>
    <row r="43296" customFormat="false" ht="15" hidden="false" customHeight="true" outlineLevel="0" collapsed="false"/>
    <row r="43297" customFormat="false" ht="15" hidden="false" customHeight="true" outlineLevel="0" collapsed="false"/>
    <row r="43298" customFormat="false" ht="15" hidden="false" customHeight="true" outlineLevel="0" collapsed="false"/>
    <row r="43299" customFormat="false" ht="15" hidden="false" customHeight="true" outlineLevel="0" collapsed="false"/>
    <row r="43300" customFormat="false" ht="15" hidden="false" customHeight="true" outlineLevel="0" collapsed="false"/>
    <row r="43301" customFormat="false" ht="15" hidden="false" customHeight="true" outlineLevel="0" collapsed="false"/>
    <row r="43302" customFormat="false" ht="15" hidden="false" customHeight="true" outlineLevel="0" collapsed="false"/>
    <row r="43303" customFormat="false" ht="15" hidden="false" customHeight="true" outlineLevel="0" collapsed="false"/>
    <row r="43304" customFormat="false" ht="15" hidden="false" customHeight="true" outlineLevel="0" collapsed="false"/>
    <row r="43305" customFormat="false" ht="15" hidden="false" customHeight="true" outlineLevel="0" collapsed="false"/>
    <row r="43306" customFormat="false" ht="15" hidden="false" customHeight="true" outlineLevel="0" collapsed="false"/>
    <row r="43307" customFormat="false" ht="15" hidden="false" customHeight="true" outlineLevel="0" collapsed="false"/>
    <row r="43308" customFormat="false" ht="15" hidden="false" customHeight="true" outlineLevel="0" collapsed="false"/>
    <row r="43309" customFormat="false" ht="15" hidden="false" customHeight="true" outlineLevel="0" collapsed="false"/>
    <row r="43310" customFormat="false" ht="15" hidden="false" customHeight="true" outlineLevel="0" collapsed="false"/>
    <row r="43311" customFormat="false" ht="15" hidden="false" customHeight="true" outlineLevel="0" collapsed="false"/>
    <row r="43312" customFormat="false" ht="15" hidden="false" customHeight="true" outlineLevel="0" collapsed="false"/>
    <row r="43313" customFormat="false" ht="15" hidden="false" customHeight="true" outlineLevel="0" collapsed="false"/>
    <row r="43314" customFormat="false" ht="15" hidden="false" customHeight="true" outlineLevel="0" collapsed="false"/>
    <row r="43315" customFormat="false" ht="15" hidden="false" customHeight="true" outlineLevel="0" collapsed="false"/>
    <row r="43316" customFormat="false" ht="15" hidden="false" customHeight="true" outlineLevel="0" collapsed="false"/>
    <row r="43317" customFormat="false" ht="15" hidden="false" customHeight="true" outlineLevel="0" collapsed="false"/>
    <row r="43318" customFormat="false" ht="15" hidden="false" customHeight="true" outlineLevel="0" collapsed="false"/>
    <row r="43319" customFormat="false" ht="15" hidden="false" customHeight="true" outlineLevel="0" collapsed="false"/>
    <row r="43320" customFormat="false" ht="15" hidden="false" customHeight="true" outlineLevel="0" collapsed="false"/>
    <row r="43321" customFormat="false" ht="15" hidden="false" customHeight="true" outlineLevel="0" collapsed="false"/>
    <row r="43322" customFormat="false" ht="15" hidden="false" customHeight="true" outlineLevel="0" collapsed="false"/>
    <row r="43323" customFormat="false" ht="15" hidden="false" customHeight="true" outlineLevel="0" collapsed="false"/>
    <row r="43324" customFormat="false" ht="15" hidden="false" customHeight="true" outlineLevel="0" collapsed="false"/>
    <row r="43325" customFormat="false" ht="15" hidden="false" customHeight="true" outlineLevel="0" collapsed="false"/>
    <row r="43326" customFormat="false" ht="15" hidden="false" customHeight="true" outlineLevel="0" collapsed="false"/>
    <row r="43327" customFormat="false" ht="15" hidden="false" customHeight="true" outlineLevel="0" collapsed="false"/>
    <row r="43328" customFormat="false" ht="15" hidden="false" customHeight="true" outlineLevel="0" collapsed="false"/>
    <row r="43329" customFormat="false" ht="15" hidden="false" customHeight="true" outlineLevel="0" collapsed="false"/>
    <row r="43330" customFormat="false" ht="15" hidden="false" customHeight="true" outlineLevel="0" collapsed="false"/>
    <row r="43331" customFormat="false" ht="15" hidden="false" customHeight="true" outlineLevel="0" collapsed="false"/>
    <row r="43332" customFormat="false" ht="15" hidden="false" customHeight="true" outlineLevel="0" collapsed="false"/>
    <row r="43333" customFormat="false" ht="15" hidden="false" customHeight="true" outlineLevel="0" collapsed="false"/>
    <row r="43334" customFormat="false" ht="15" hidden="false" customHeight="true" outlineLevel="0" collapsed="false"/>
    <row r="43335" customFormat="false" ht="15" hidden="false" customHeight="true" outlineLevel="0" collapsed="false"/>
    <row r="43336" customFormat="false" ht="15" hidden="false" customHeight="true" outlineLevel="0" collapsed="false"/>
    <row r="43337" customFormat="false" ht="15" hidden="false" customHeight="true" outlineLevel="0" collapsed="false"/>
    <row r="43338" customFormat="false" ht="15" hidden="false" customHeight="true" outlineLevel="0" collapsed="false"/>
    <row r="43339" customFormat="false" ht="15" hidden="false" customHeight="true" outlineLevel="0" collapsed="false"/>
    <row r="43340" customFormat="false" ht="15" hidden="false" customHeight="true" outlineLevel="0" collapsed="false"/>
    <row r="43341" customFormat="false" ht="15" hidden="false" customHeight="true" outlineLevel="0" collapsed="false"/>
    <row r="43342" customFormat="false" ht="15" hidden="false" customHeight="true" outlineLevel="0" collapsed="false"/>
    <row r="43343" customFormat="false" ht="15" hidden="false" customHeight="true" outlineLevel="0" collapsed="false"/>
    <row r="43344" customFormat="false" ht="15" hidden="false" customHeight="true" outlineLevel="0" collapsed="false"/>
    <row r="43345" customFormat="false" ht="15" hidden="false" customHeight="true" outlineLevel="0" collapsed="false"/>
    <row r="43346" customFormat="false" ht="15" hidden="false" customHeight="true" outlineLevel="0" collapsed="false"/>
    <row r="43347" customFormat="false" ht="15" hidden="false" customHeight="true" outlineLevel="0" collapsed="false"/>
    <row r="43348" customFormat="false" ht="15" hidden="false" customHeight="true" outlineLevel="0" collapsed="false"/>
    <row r="43349" customFormat="false" ht="15" hidden="false" customHeight="true" outlineLevel="0" collapsed="false"/>
    <row r="43350" customFormat="false" ht="15" hidden="false" customHeight="true" outlineLevel="0" collapsed="false"/>
    <row r="43351" customFormat="false" ht="15" hidden="false" customHeight="true" outlineLevel="0" collapsed="false"/>
    <row r="43352" customFormat="false" ht="15" hidden="false" customHeight="true" outlineLevel="0" collapsed="false"/>
    <row r="43353" customFormat="false" ht="15" hidden="false" customHeight="true" outlineLevel="0" collapsed="false"/>
    <row r="43354" customFormat="false" ht="15" hidden="false" customHeight="true" outlineLevel="0" collapsed="false"/>
    <row r="43355" customFormat="false" ht="15" hidden="false" customHeight="true" outlineLevel="0" collapsed="false"/>
    <row r="43356" customFormat="false" ht="15" hidden="false" customHeight="true" outlineLevel="0" collapsed="false"/>
    <row r="43357" customFormat="false" ht="15" hidden="false" customHeight="true" outlineLevel="0" collapsed="false"/>
    <row r="43358" customFormat="false" ht="15" hidden="false" customHeight="true" outlineLevel="0" collapsed="false"/>
    <row r="43359" customFormat="false" ht="15" hidden="false" customHeight="true" outlineLevel="0" collapsed="false"/>
    <row r="43360" customFormat="false" ht="15" hidden="false" customHeight="true" outlineLevel="0" collapsed="false"/>
    <row r="43361" customFormat="false" ht="15" hidden="false" customHeight="true" outlineLevel="0" collapsed="false"/>
    <row r="43362" customFormat="false" ht="15" hidden="false" customHeight="true" outlineLevel="0" collapsed="false"/>
    <row r="43363" customFormat="false" ht="15" hidden="false" customHeight="true" outlineLevel="0" collapsed="false"/>
    <row r="43364" customFormat="false" ht="15" hidden="false" customHeight="true" outlineLevel="0" collapsed="false"/>
    <row r="43365" customFormat="false" ht="15" hidden="false" customHeight="true" outlineLevel="0" collapsed="false"/>
    <row r="43366" customFormat="false" ht="15" hidden="false" customHeight="true" outlineLevel="0" collapsed="false"/>
    <row r="43367" customFormat="false" ht="15" hidden="false" customHeight="true" outlineLevel="0" collapsed="false"/>
    <row r="43368" customFormat="false" ht="15" hidden="false" customHeight="true" outlineLevel="0" collapsed="false"/>
    <row r="43369" customFormat="false" ht="15" hidden="false" customHeight="true" outlineLevel="0" collapsed="false"/>
    <row r="43370" customFormat="false" ht="15" hidden="false" customHeight="true" outlineLevel="0" collapsed="false"/>
    <row r="43371" customFormat="false" ht="15" hidden="false" customHeight="true" outlineLevel="0" collapsed="false"/>
    <row r="43372" customFormat="false" ht="15" hidden="false" customHeight="true" outlineLevel="0" collapsed="false"/>
    <row r="43373" customFormat="false" ht="15" hidden="false" customHeight="true" outlineLevel="0" collapsed="false"/>
    <row r="43374" customFormat="false" ht="15" hidden="false" customHeight="true" outlineLevel="0" collapsed="false"/>
    <row r="43375" customFormat="false" ht="15" hidden="false" customHeight="true" outlineLevel="0" collapsed="false"/>
    <row r="43376" customFormat="false" ht="15" hidden="false" customHeight="true" outlineLevel="0" collapsed="false"/>
    <row r="43377" customFormat="false" ht="15" hidden="false" customHeight="true" outlineLevel="0" collapsed="false"/>
    <row r="43378" customFormat="false" ht="15" hidden="false" customHeight="true" outlineLevel="0" collapsed="false"/>
    <row r="43379" customFormat="false" ht="15" hidden="false" customHeight="true" outlineLevel="0" collapsed="false"/>
    <row r="43380" customFormat="false" ht="15" hidden="false" customHeight="true" outlineLevel="0" collapsed="false"/>
    <row r="43381" customFormat="false" ht="15" hidden="false" customHeight="true" outlineLevel="0" collapsed="false"/>
    <row r="43382" customFormat="false" ht="15" hidden="false" customHeight="true" outlineLevel="0" collapsed="false"/>
    <row r="43383" customFormat="false" ht="15" hidden="false" customHeight="true" outlineLevel="0" collapsed="false"/>
    <row r="43384" customFormat="false" ht="15" hidden="false" customHeight="true" outlineLevel="0" collapsed="false"/>
    <row r="43385" customFormat="false" ht="15" hidden="false" customHeight="true" outlineLevel="0" collapsed="false"/>
    <row r="43386" customFormat="false" ht="15" hidden="false" customHeight="true" outlineLevel="0" collapsed="false"/>
    <row r="43387" customFormat="false" ht="15" hidden="false" customHeight="true" outlineLevel="0" collapsed="false"/>
    <row r="43388" customFormat="false" ht="15" hidden="false" customHeight="true" outlineLevel="0" collapsed="false"/>
    <row r="43389" customFormat="false" ht="15" hidden="false" customHeight="true" outlineLevel="0" collapsed="false"/>
    <row r="43390" customFormat="false" ht="15" hidden="false" customHeight="true" outlineLevel="0" collapsed="false"/>
    <row r="43391" customFormat="false" ht="15" hidden="false" customHeight="true" outlineLevel="0" collapsed="false"/>
    <row r="43392" customFormat="false" ht="15" hidden="false" customHeight="true" outlineLevel="0" collapsed="false"/>
    <row r="43393" customFormat="false" ht="15" hidden="false" customHeight="true" outlineLevel="0" collapsed="false"/>
    <row r="43394" customFormat="false" ht="15" hidden="false" customHeight="true" outlineLevel="0" collapsed="false"/>
    <row r="43395" customFormat="false" ht="15" hidden="false" customHeight="true" outlineLevel="0" collapsed="false"/>
    <row r="43396" customFormat="false" ht="15" hidden="false" customHeight="true" outlineLevel="0" collapsed="false"/>
    <row r="43397" customFormat="false" ht="15" hidden="false" customHeight="true" outlineLevel="0" collapsed="false"/>
    <row r="43398" customFormat="false" ht="15" hidden="false" customHeight="true" outlineLevel="0" collapsed="false"/>
    <row r="43399" customFormat="false" ht="15" hidden="false" customHeight="true" outlineLevel="0" collapsed="false"/>
    <row r="43400" customFormat="false" ht="15" hidden="false" customHeight="true" outlineLevel="0" collapsed="false"/>
    <row r="43401" customFormat="false" ht="15" hidden="false" customHeight="true" outlineLevel="0" collapsed="false"/>
    <row r="43402" customFormat="false" ht="15" hidden="false" customHeight="true" outlineLevel="0" collapsed="false"/>
    <row r="43403" customFormat="false" ht="15" hidden="false" customHeight="true" outlineLevel="0" collapsed="false"/>
    <row r="43404" customFormat="false" ht="15" hidden="false" customHeight="true" outlineLevel="0" collapsed="false"/>
    <row r="43405" customFormat="false" ht="15" hidden="false" customHeight="true" outlineLevel="0" collapsed="false"/>
    <row r="43406" customFormat="false" ht="15" hidden="false" customHeight="true" outlineLevel="0" collapsed="false"/>
    <row r="43407" customFormat="false" ht="15" hidden="false" customHeight="true" outlineLevel="0" collapsed="false"/>
    <row r="43408" customFormat="false" ht="15" hidden="false" customHeight="true" outlineLevel="0" collapsed="false"/>
    <row r="43409" customFormat="false" ht="15" hidden="false" customHeight="true" outlineLevel="0" collapsed="false"/>
    <row r="43410" customFormat="false" ht="15" hidden="false" customHeight="true" outlineLevel="0" collapsed="false"/>
    <row r="43411" customFormat="false" ht="15" hidden="false" customHeight="true" outlineLevel="0" collapsed="false"/>
    <row r="43412" customFormat="false" ht="15" hidden="false" customHeight="true" outlineLevel="0" collapsed="false"/>
    <row r="43413" customFormat="false" ht="15" hidden="false" customHeight="true" outlineLevel="0" collapsed="false"/>
    <row r="43414" customFormat="false" ht="15" hidden="false" customHeight="true" outlineLevel="0" collapsed="false"/>
    <row r="43415" customFormat="false" ht="15" hidden="false" customHeight="true" outlineLevel="0" collapsed="false"/>
    <row r="43416" customFormat="false" ht="15" hidden="false" customHeight="true" outlineLevel="0" collapsed="false"/>
    <row r="43417" customFormat="false" ht="15" hidden="false" customHeight="true" outlineLevel="0" collapsed="false"/>
    <row r="43418" customFormat="false" ht="15" hidden="false" customHeight="true" outlineLevel="0" collapsed="false"/>
    <row r="43419" customFormat="false" ht="15" hidden="false" customHeight="true" outlineLevel="0" collapsed="false"/>
    <row r="43420" customFormat="false" ht="15" hidden="false" customHeight="true" outlineLevel="0" collapsed="false"/>
    <row r="43421" customFormat="false" ht="15" hidden="false" customHeight="true" outlineLevel="0" collapsed="false"/>
    <row r="43422" customFormat="false" ht="15" hidden="false" customHeight="true" outlineLevel="0" collapsed="false"/>
    <row r="43423" customFormat="false" ht="15" hidden="false" customHeight="true" outlineLevel="0" collapsed="false"/>
    <row r="43424" customFormat="false" ht="15" hidden="false" customHeight="true" outlineLevel="0" collapsed="false"/>
    <row r="43425" customFormat="false" ht="15" hidden="false" customHeight="true" outlineLevel="0" collapsed="false"/>
    <row r="43426" customFormat="false" ht="15" hidden="false" customHeight="true" outlineLevel="0" collapsed="false"/>
    <row r="43427" customFormat="false" ht="15" hidden="false" customHeight="true" outlineLevel="0" collapsed="false"/>
    <row r="43428" customFormat="false" ht="15" hidden="false" customHeight="true" outlineLevel="0" collapsed="false"/>
    <row r="43429" customFormat="false" ht="15" hidden="false" customHeight="true" outlineLevel="0" collapsed="false"/>
    <row r="43430" customFormat="false" ht="15" hidden="false" customHeight="true" outlineLevel="0" collapsed="false"/>
    <row r="43431" customFormat="false" ht="15" hidden="false" customHeight="true" outlineLevel="0" collapsed="false"/>
    <row r="43432" customFormat="false" ht="15" hidden="false" customHeight="true" outlineLevel="0" collapsed="false"/>
    <row r="43433" customFormat="false" ht="15" hidden="false" customHeight="true" outlineLevel="0" collapsed="false"/>
    <row r="43434" customFormat="false" ht="15" hidden="false" customHeight="true" outlineLevel="0" collapsed="false"/>
    <row r="43435" customFormat="false" ht="15" hidden="false" customHeight="true" outlineLevel="0" collapsed="false"/>
    <row r="43436" customFormat="false" ht="15" hidden="false" customHeight="true" outlineLevel="0" collapsed="false"/>
    <row r="43437" customFormat="false" ht="15" hidden="false" customHeight="true" outlineLevel="0" collapsed="false"/>
    <row r="43438" customFormat="false" ht="15" hidden="false" customHeight="true" outlineLevel="0" collapsed="false"/>
    <row r="43439" customFormat="false" ht="15" hidden="false" customHeight="true" outlineLevel="0" collapsed="false"/>
    <row r="43440" customFormat="false" ht="15" hidden="false" customHeight="true" outlineLevel="0" collapsed="false"/>
    <row r="43441" customFormat="false" ht="15" hidden="false" customHeight="true" outlineLevel="0" collapsed="false"/>
    <row r="43442" customFormat="false" ht="15" hidden="false" customHeight="true" outlineLevel="0" collapsed="false"/>
    <row r="43443" customFormat="false" ht="15" hidden="false" customHeight="true" outlineLevel="0" collapsed="false"/>
    <row r="43444" customFormat="false" ht="15" hidden="false" customHeight="true" outlineLevel="0" collapsed="false"/>
    <row r="43445" customFormat="false" ht="15" hidden="false" customHeight="true" outlineLevel="0" collapsed="false"/>
    <row r="43446" customFormat="false" ht="15" hidden="false" customHeight="true" outlineLevel="0" collapsed="false"/>
    <row r="43447" customFormat="false" ht="15" hidden="false" customHeight="true" outlineLevel="0" collapsed="false"/>
    <row r="43448" customFormat="false" ht="15" hidden="false" customHeight="true" outlineLevel="0" collapsed="false"/>
    <row r="43449" customFormat="false" ht="15" hidden="false" customHeight="true" outlineLevel="0" collapsed="false"/>
    <row r="43450" customFormat="false" ht="15" hidden="false" customHeight="true" outlineLevel="0" collapsed="false"/>
    <row r="43451" customFormat="false" ht="15" hidden="false" customHeight="true" outlineLevel="0" collapsed="false"/>
    <row r="43452" customFormat="false" ht="15" hidden="false" customHeight="true" outlineLevel="0" collapsed="false"/>
    <row r="43453" customFormat="false" ht="15" hidden="false" customHeight="true" outlineLevel="0" collapsed="false"/>
    <row r="43454" customFormat="false" ht="15" hidden="false" customHeight="true" outlineLevel="0" collapsed="false"/>
    <row r="43455" customFormat="false" ht="15" hidden="false" customHeight="true" outlineLevel="0" collapsed="false"/>
    <row r="43456" customFormat="false" ht="15" hidden="false" customHeight="true" outlineLevel="0" collapsed="false"/>
    <row r="43457" customFormat="false" ht="15" hidden="false" customHeight="true" outlineLevel="0" collapsed="false"/>
    <row r="43458" customFormat="false" ht="15" hidden="false" customHeight="true" outlineLevel="0" collapsed="false"/>
    <row r="43459" customFormat="false" ht="15" hidden="false" customHeight="true" outlineLevel="0" collapsed="false"/>
    <row r="43460" customFormat="false" ht="15" hidden="false" customHeight="true" outlineLevel="0" collapsed="false"/>
    <row r="43461" customFormat="false" ht="15" hidden="false" customHeight="true" outlineLevel="0" collapsed="false"/>
    <row r="43462" customFormat="false" ht="15" hidden="false" customHeight="true" outlineLevel="0" collapsed="false"/>
    <row r="43463" customFormat="false" ht="15" hidden="false" customHeight="true" outlineLevel="0" collapsed="false"/>
    <row r="43464" customFormat="false" ht="15" hidden="false" customHeight="true" outlineLevel="0" collapsed="false"/>
    <row r="43465" customFormat="false" ht="15" hidden="false" customHeight="true" outlineLevel="0" collapsed="false"/>
    <row r="43466" customFormat="false" ht="15" hidden="false" customHeight="true" outlineLevel="0" collapsed="false"/>
    <row r="43467" customFormat="false" ht="15" hidden="false" customHeight="true" outlineLevel="0" collapsed="false"/>
    <row r="43468" customFormat="false" ht="15" hidden="false" customHeight="true" outlineLevel="0" collapsed="false"/>
    <row r="43469" customFormat="false" ht="15" hidden="false" customHeight="true" outlineLevel="0" collapsed="false"/>
    <row r="43470" customFormat="false" ht="15" hidden="false" customHeight="true" outlineLevel="0" collapsed="false"/>
    <row r="43471" customFormat="false" ht="15" hidden="false" customHeight="true" outlineLevel="0" collapsed="false"/>
    <row r="43472" customFormat="false" ht="15" hidden="false" customHeight="true" outlineLevel="0" collapsed="false"/>
    <row r="43473" customFormat="false" ht="15" hidden="false" customHeight="true" outlineLevel="0" collapsed="false"/>
    <row r="43474" customFormat="false" ht="15" hidden="false" customHeight="true" outlineLevel="0" collapsed="false"/>
    <row r="43475" customFormat="false" ht="15" hidden="false" customHeight="true" outlineLevel="0" collapsed="false"/>
    <row r="43476" customFormat="false" ht="15" hidden="false" customHeight="true" outlineLevel="0" collapsed="false"/>
    <row r="43477" customFormat="false" ht="15" hidden="false" customHeight="true" outlineLevel="0" collapsed="false"/>
    <row r="43478" customFormat="false" ht="15" hidden="false" customHeight="true" outlineLevel="0" collapsed="false"/>
    <row r="43479" customFormat="false" ht="15" hidden="false" customHeight="true" outlineLevel="0" collapsed="false"/>
    <row r="43480" customFormat="false" ht="15" hidden="false" customHeight="true" outlineLevel="0" collapsed="false"/>
    <row r="43481" customFormat="false" ht="15" hidden="false" customHeight="true" outlineLevel="0" collapsed="false"/>
    <row r="43482" customFormat="false" ht="15" hidden="false" customHeight="true" outlineLevel="0" collapsed="false"/>
    <row r="43483" customFormat="false" ht="15" hidden="false" customHeight="true" outlineLevel="0" collapsed="false"/>
    <row r="43484" customFormat="false" ht="15" hidden="false" customHeight="true" outlineLevel="0" collapsed="false"/>
    <row r="43485" customFormat="false" ht="15" hidden="false" customHeight="true" outlineLevel="0" collapsed="false"/>
    <row r="43486" customFormat="false" ht="15" hidden="false" customHeight="true" outlineLevel="0" collapsed="false"/>
    <row r="43487" customFormat="false" ht="15" hidden="false" customHeight="true" outlineLevel="0" collapsed="false"/>
    <row r="43488" customFormat="false" ht="15" hidden="false" customHeight="true" outlineLevel="0" collapsed="false"/>
    <row r="43489" customFormat="false" ht="15" hidden="false" customHeight="true" outlineLevel="0" collapsed="false"/>
    <row r="43490" customFormat="false" ht="15" hidden="false" customHeight="true" outlineLevel="0" collapsed="false"/>
    <row r="43491" customFormat="false" ht="15" hidden="false" customHeight="true" outlineLevel="0" collapsed="false"/>
    <row r="43492" customFormat="false" ht="15" hidden="false" customHeight="true" outlineLevel="0" collapsed="false"/>
    <row r="43493" customFormat="false" ht="15" hidden="false" customHeight="true" outlineLevel="0" collapsed="false"/>
    <row r="43494" customFormat="false" ht="15" hidden="false" customHeight="true" outlineLevel="0" collapsed="false"/>
    <row r="43495" customFormat="false" ht="15" hidden="false" customHeight="true" outlineLevel="0" collapsed="false"/>
    <row r="43496" customFormat="false" ht="15" hidden="false" customHeight="true" outlineLevel="0" collapsed="false"/>
    <row r="43497" customFormat="false" ht="15" hidden="false" customHeight="true" outlineLevel="0" collapsed="false"/>
    <row r="43498" customFormat="false" ht="15" hidden="false" customHeight="true" outlineLevel="0" collapsed="false"/>
    <row r="43499" customFormat="false" ht="15" hidden="false" customHeight="true" outlineLevel="0" collapsed="false"/>
    <row r="43500" customFormat="false" ht="15" hidden="false" customHeight="true" outlineLevel="0" collapsed="false"/>
    <row r="43501" customFormat="false" ht="15" hidden="false" customHeight="true" outlineLevel="0" collapsed="false"/>
    <row r="43502" customFormat="false" ht="15" hidden="false" customHeight="true" outlineLevel="0" collapsed="false"/>
    <row r="43503" customFormat="false" ht="15" hidden="false" customHeight="true" outlineLevel="0" collapsed="false"/>
    <row r="43504" customFormat="false" ht="15" hidden="false" customHeight="true" outlineLevel="0" collapsed="false"/>
    <row r="43505" customFormat="false" ht="15" hidden="false" customHeight="true" outlineLevel="0" collapsed="false"/>
    <row r="43506" customFormat="false" ht="15" hidden="false" customHeight="true" outlineLevel="0" collapsed="false"/>
    <row r="43507" customFormat="false" ht="15" hidden="false" customHeight="true" outlineLevel="0" collapsed="false"/>
    <row r="43508" customFormat="false" ht="15" hidden="false" customHeight="true" outlineLevel="0" collapsed="false"/>
    <row r="43509" customFormat="false" ht="15" hidden="false" customHeight="true" outlineLevel="0" collapsed="false"/>
    <row r="43510" customFormat="false" ht="15" hidden="false" customHeight="true" outlineLevel="0" collapsed="false"/>
    <row r="43511" customFormat="false" ht="15" hidden="false" customHeight="true" outlineLevel="0" collapsed="false"/>
    <row r="43512" customFormat="false" ht="15" hidden="false" customHeight="true" outlineLevel="0" collapsed="false"/>
    <row r="43513" customFormat="false" ht="15" hidden="false" customHeight="true" outlineLevel="0" collapsed="false"/>
    <row r="43514" customFormat="false" ht="15" hidden="false" customHeight="true" outlineLevel="0" collapsed="false"/>
    <row r="43515" customFormat="false" ht="15" hidden="false" customHeight="true" outlineLevel="0" collapsed="false"/>
    <row r="43516" customFormat="false" ht="15" hidden="false" customHeight="true" outlineLevel="0" collapsed="false"/>
    <row r="43517" customFormat="false" ht="15" hidden="false" customHeight="true" outlineLevel="0" collapsed="false"/>
    <row r="43518" customFormat="false" ht="15" hidden="false" customHeight="true" outlineLevel="0" collapsed="false"/>
    <row r="43519" customFormat="false" ht="15" hidden="false" customHeight="true" outlineLevel="0" collapsed="false"/>
    <row r="43520" customFormat="false" ht="15" hidden="false" customHeight="true" outlineLevel="0" collapsed="false"/>
    <row r="43521" customFormat="false" ht="15" hidden="false" customHeight="true" outlineLevel="0" collapsed="false"/>
    <row r="43522" customFormat="false" ht="15" hidden="false" customHeight="true" outlineLevel="0" collapsed="false"/>
    <row r="43523" customFormat="false" ht="15" hidden="false" customHeight="true" outlineLevel="0" collapsed="false"/>
    <row r="43524" customFormat="false" ht="15" hidden="false" customHeight="true" outlineLevel="0" collapsed="false"/>
    <row r="43525" customFormat="false" ht="15" hidden="false" customHeight="true" outlineLevel="0" collapsed="false"/>
    <row r="43526" customFormat="false" ht="15" hidden="false" customHeight="true" outlineLevel="0" collapsed="false"/>
    <row r="43527" customFormat="false" ht="15" hidden="false" customHeight="true" outlineLevel="0" collapsed="false"/>
    <row r="43528" customFormat="false" ht="15" hidden="false" customHeight="true" outlineLevel="0" collapsed="false"/>
    <row r="43529" customFormat="false" ht="15" hidden="false" customHeight="true" outlineLevel="0" collapsed="false"/>
    <row r="43530" customFormat="false" ht="15" hidden="false" customHeight="true" outlineLevel="0" collapsed="false"/>
    <row r="43531" customFormat="false" ht="15" hidden="false" customHeight="true" outlineLevel="0" collapsed="false"/>
    <row r="43532" customFormat="false" ht="15" hidden="false" customHeight="true" outlineLevel="0" collapsed="false"/>
    <row r="43533" customFormat="false" ht="15" hidden="false" customHeight="true" outlineLevel="0" collapsed="false"/>
    <row r="43534" customFormat="false" ht="15" hidden="false" customHeight="true" outlineLevel="0" collapsed="false"/>
    <row r="43535" customFormat="false" ht="15" hidden="false" customHeight="true" outlineLevel="0" collapsed="false"/>
    <row r="43536" customFormat="false" ht="15" hidden="false" customHeight="true" outlineLevel="0" collapsed="false"/>
    <row r="43537" customFormat="false" ht="15" hidden="false" customHeight="true" outlineLevel="0" collapsed="false"/>
    <row r="43538" customFormat="false" ht="15" hidden="false" customHeight="true" outlineLevel="0" collapsed="false"/>
    <row r="43539" customFormat="false" ht="15" hidden="false" customHeight="true" outlineLevel="0" collapsed="false"/>
    <row r="43540" customFormat="false" ht="15" hidden="false" customHeight="true" outlineLevel="0" collapsed="false"/>
    <row r="43541" customFormat="false" ht="15" hidden="false" customHeight="true" outlineLevel="0" collapsed="false"/>
    <row r="43542" customFormat="false" ht="15" hidden="false" customHeight="true" outlineLevel="0" collapsed="false"/>
    <row r="43543" customFormat="false" ht="15" hidden="false" customHeight="true" outlineLevel="0" collapsed="false"/>
    <row r="43544" customFormat="false" ht="15" hidden="false" customHeight="true" outlineLevel="0" collapsed="false"/>
    <row r="43545" customFormat="false" ht="15" hidden="false" customHeight="true" outlineLevel="0" collapsed="false"/>
    <row r="43546" customFormat="false" ht="15" hidden="false" customHeight="true" outlineLevel="0" collapsed="false"/>
    <row r="43547" customFormat="false" ht="15" hidden="false" customHeight="true" outlineLevel="0" collapsed="false"/>
    <row r="43548" customFormat="false" ht="15" hidden="false" customHeight="true" outlineLevel="0" collapsed="false"/>
    <row r="43549" customFormat="false" ht="15" hidden="false" customHeight="true" outlineLevel="0" collapsed="false"/>
    <row r="43550" customFormat="false" ht="15" hidden="false" customHeight="true" outlineLevel="0" collapsed="false"/>
    <row r="43551" customFormat="false" ht="15" hidden="false" customHeight="true" outlineLevel="0" collapsed="false"/>
    <row r="43552" customFormat="false" ht="15" hidden="false" customHeight="true" outlineLevel="0" collapsed="false"/>
    <row r="43553" customFormat="false" ht="15" hidden="false" customHeight="true" outlineLevel="0" collapsed="false"/>
    <row r="43554" customFormat="false" ht="15" hidden="false" customHeight="true" outlineLevel="0" collapsed="false"/>
    <row r="43555" customFormat="false" ht="15" hidden="false" customHeight="true" outlineLevel="0" collapsed="false"/>
    <row r="43556" customFormat="false" ht="15" hidden="false" customHeight="true" outlineLevel="0" collapsed="false"/>
    <row r="43557" customFormat="false" ht="15" hidden="false" customHeight="true" outlineLevel="0" collapsed="false"/>
    <row r="43558" customFormat="false" ht="15" hidden="false" customHeight="true" outlineLevel="0" collapsed="false"/>
    <row r="43559" customFormat="false" ht="15" hidden="false" customHeight="true" outlineLevel="0" collapsed="false"/>
    <row r="43560" customFormat="false" ht="15" hidden="false" customHeight="true" outlineLevel="0" collapsed="false"/>
    <row r="43561" customFormat="false" ht="15" hidden="false" customHeight="true" outlineLevel="0" collapsed="false"/>
    <row r="43562" customFormat="false" ht="15" hidden="false" customHeight="true" outlineLevel="0" collapsed="false"/>
    <row r="43563" customFormat="false" ht="15" hidden="false" customHeight="true" outlineLevel="0" collapsed="false"/>
    <row r="43564" customFormat="false" ht="15" hidden="false" customHeight="true" outlineLevel="0" collapsed="false"/>
    <row r="43565" customFormat="false" ht="15" hidden="false" customHeight="true" outlineLevel="0" collapsed="false"/>
    <row r="43566" customFormat="false" ht="15" hidden="false" customHeight="true" outlineLevel="0" collapsed="false"/>
    <row r="43567" customFormat="false" ht="15" hidden="false" customHeight="true" outlineLevel="0" collapsed="false"/>
    <row r="43568" customFormat="false" ht="15" hidden="false" customHeight="true" outlineLevel="0" collapsed="false"/>
    <row r="43569" customFormat="false" ht="15" hidden="false" customHeight="true" outlineLevel="0" collapsed="false"/>
    <row r="43570" customFormat="false" ht="15" hidden="false" customHeight="true" outlineLevel="0" collapsed="false"/>
    <row r="43571" customFormat="false" ht="15" hidden="false" customHeight="true" outlineLevel="0" collapsed="false"/>
    <row r="43572" customFormat="false" ht="15" hidden="false" customHeight="true" outlineLevel="0" collapsed="false"/>
    <row r="43573" customFormat="false" ht="15" hidden="false" customHeight="true" outlineLevel="0" collapsed="false"/>
    <row r="43574" customFormat="false" ht="15" hidden="false" customHeight="true" outlineLevel="0" collapsed="false"/>
    <row r="43575" customFormat="false" ht="15" hidden="false" customHeight="true" outlineLevel="0" collapsed="false"/>
    <row r="43576" customFormat="false" ht="15" hidden="false" customHeight="true" outlineLevel="0" collapsed="false"/>
    <row r="43577" customFormat="false" ht="15" hidden="false" customHeight="true" outlineLevel="0" collapsed="false"/>
    <row r="43578" customFormat="false" ht="15" hidden="false" customHeight="true" outlineLevel="0" collapsed="false"/>
    <row r="43579" customFormat="false" ht="15" hidden="false" customHeight="true" outlineLevel="0" collapsed="false"/>
    <row r="43580" customFormat="false" ht="15" hidden="false" customHeight="true" outlineLevel="0" collapsed="false"/>
    <row r="43581" customFormat="false" ht="15" hidden="false" customHeight="true" outlineLevel="0" collapsed="false"/>
    <row r="43582" customFormat="false" ht="15" hidden="false" customHeight="true" outlineLevel="0" collapsed="false"/>
    <row r="43583" customFormat="false" ht="15" hidden="false" customHeight="true" outlineLevel="0" collapsed="false"/>
    <row r="43584" customFormat="false" ht="15" hidden="false" customHeight="true" outlineLevel="0" collapsed="false"/>
    <row r="43585" customFormat="false" ht="15" hidden="false" customHeight="true" outlineLevel="0" collapsed="false"/>
    <row r="43586" customFormat="false" ht="15" hidden="false" customHeight="true" outlineLevel="0" collapsed="false"/>
    <row r="43587" customFormat="false" ht="15" hidden="false" customHeight="true" outlineLevel="0" collapsed="false"/>
    <row r="43588" customFormat="false" ht="15" hidden="false" customHeight="true" outlineLevel="0" collapsed="false"/>
    <row r="43589" customFormat="false" ht="15" hidden="false" customHeight="true" outlineLevel="0" collapsed="false"/>
    <row r="43590" customFormat="false" ht="15" hidden="false" customHeight="true" outlineLevel="0" collapsed="false"/>
    <row r="43591" customFormat="false" ht="15" hidden="false" customHeight="true" outlineLevel="0" collapsed="false"/>
    <row r="43592" customFormat="false" ht="15" hidden="false" customHeight="true" outlineLevel="0" collapsed="false"/>
    <row r="43593" customFormat="false" ht="15" hidden="false" customHeight="true" outlineLevel="0" collapsed="false"/>
    <row r="43594" customFormat="false" ht="15" hidden="false" customHeight="true" outlineLevel="0" collapsed="false"/>
    <row r="43595" customFormat="false" ht="15" hidden="false" customHeight="true" outlineLevel="0" collapsed="false"/>
    <row r="43596" customFormat="false" ht="15" hidden="false" customHeight="true" outlineLevel="0" collapsed="false"/>
    <row r="43597" customFormat="false" ht="15" hidden="false" customHeight="true" outlineLevel="0" collapsed="false"/>
    <row r="43598" customFormat="false" ht="15" hidden="false" customHeight="true" outlineLevel="0" collapsed="false"/>
    <row r="43599" customFormat="false" ht="15" hidden="false" customHeight="true" outlineLevel="0" collapsed="false"/>
    <row r="43600" customFormat="false" ht="15" hidden="false" customHeight="true" outlineLevel="0" collapsed="false"/>
    <row r="43601" customFormat="false" ht="15" hidden="false" customHeight="true" outlineLevel="0" collapsed="false"/>
    <row r="43602" customFormat="false" ht="15" hidden="false" customHeight="true" outlineLevel="0" collapsed="false"/>
    <row r="43603" customFormat="false" ht="15" hidden="false" customHeight="true" outlineLevel="0" collapsed="false"/>
    <row r="43604" customFormat="false" ht="15" hidden="false" customHeight="true" outlineLevel="0" collapsed="false"/>
    <row r="43605" customFormat="false" ht="15" hidden="false" customHeight="true" outlineLevel="0" collapsed="false"/>
    <row r="43606" customFormat="false" ht="15" hidden="false" customHeight="true" outlineLevel="0" collapsed="false"/>
    <row r="43607" customFormat="false" ht="15" hidden="false" customHeight="true" outlineLevel="0" collapsed="false"/>
    <row r="43608" customFormat="false" ht="15" hidden="false" customHeight="true" outlineLevel="0" collapsed="false"/>
    <row r="43609" customFormat="false" ht="15" hidden="false" customHeight="true" outlineLevel="0" collapsed="false"/>
    <row r="43610" customFormat="false" ht="15" hidden="false" customHeight="true" outlineLevel="0" collapsed="false"/>
    <row r="43611" customFormat="false" ht="15" hidden="false" customHeight="true" outlineLevel="0" collapsed="false"/>
    <row r="43612" customFormat="false" ht="15" hidden="false" customHeight="true" outlineLevel="0" collapsed="false"/>
    <row r="43613" customFormat="false" ht="15" hidden="false" customHeight="true" outlineLevel="0" collapsed="false"/>
    <row r="43614" customFormat="false" ht="15" hidden="false" customHeight="true" outlineLevel="0" collapsed="false"/>
    <row r="43615" customFormat="false" ht="15" hidden="false" customHeight="true" outlineLevel="0" collapsed="false"/>
    <row r="43616" customFormat="false" ht="15" hidden="false" customHeight="true" outlineLevel="0" collapsed="false"/>
    <row r="43617" customFormat="false" ht="15" hidden="false" customHeight="true" outlineLevel="0" collapsed="false"/>
    <row r="43618" customFormat="false" ht="15" hidden="false" customHeight="true" outlineLevel="0" collapsed="false"/>
    <row r="43619" customFormat="false" ht="15" hidden="false" customHeight="true" outlineLevel="0" collapsed="false"/>
    <row r="43620" customFormat="false" ht="15" hidden="false" customHeight="true" outlineLevel="0" collapsed="false"/>
    <row r="43621" customFormat="false" ht="15" hidden="false" customHeight="true" outlineLevel="0" collapsed="false"/>
    <row r="43622" customFormat="false" ht="15" hidden="false" customHeight="true" outlineLevel="0" collapsed="false"/>
    <row r="43623" customFormat="false" ht="15" hidden="false" customHeight="true" outlineLevel="0" collapsed="false"/>
    <row r="43624" customFormat="false" ht="15" hidden="false" customHeight="true" outlineLevel="0" collapsed="false"/>
    <row r="43625" customFormat="false" ht="15" hidden="false" customHeight="true" outlineLevel="0" collapsed="false"/>
    <row r="43626" customFormat="false" ht="15" hidden="false" customHeight="true" outlineLevel="0" collapsed="false"/>
    <row r="43627" customFormat="false" ht="15" hidden="false" customHeight="true" outlineLevel="0" collapsed="false"/>
    <row r="43628" customFormat="false" ht="15" hidden="false" customHeight="true" outlineLevel="0" collapsed="false"/>
    <row r="43629" customFormat="false" ht="15" hidden="false" customHeight="true" outlineLevel="0" collapsed="false"/>
    <row r="43630" customFormat="false" ht="15" hidden="false" customHeight="true" outlineLevel="0" collapsed="false"/>
    <row r="43631" customFormat="false" ht="15" hidden="false" customHeight="true" outlineLevel="0" collapsed="false"/>
    <row r="43632" customFormat="false" ht="15" hidden="false" customHeight="true" outlineLevel="0" collapsed="false"/>
    <row r="43633" customFormat="false" ht="15" hidden="false" customHeight="true" outlineLevel="0" collapsed="false"/>
    <row r="43634" customFormat="false" ht="15" hidden="false" customHeight="true" outlineLevel="0" collapsed="false"/>
    <row r="43635" customFormat="false" ht="15" hidden="false" customHeight="true" outlineLevel="0" collapsed="false"/>
    <row r="43636" customFormat="false" ht="15" hidden="false" customHeight="true" outlineLevel="0" collapsed="false"/>
    <row r="43637" customFormat="false" ht="15" hidden="false" customHeight="true" outlineLevel="0" collapsed="false"/>
    <row r="43638" customFormat="false" ht="15" hidden="false" customHeight="true" outlineLevel="0" collapsed="false"/>
    <row r="43639" customFormat="false" ht="15" hidden="false" customHeight="true" outlineLevel="0" collapsed="false"/>
    <row r="43640" customFormat="false" ht="15" hidden="false" customHeight="true" outlineLevel="0" collapsed="false"/>
    <row r="43641" customFormat="false" ht="15" hidden="false" customHeight="true" outlineLevel="0" collapsed="false"/>
    <row r="43642" customFormat="false" ht="15" hidden="false" customHeight="true" outlineLevel="0" collapsed="false"/>
    <row r="43643" customFormat="false" ht="15" hidden="false" customHeight="true" outlineLevel="0" collapsed="false"/>
    <row r="43644" customFormat="false" ht="15" hidden="false" customHeight="true" outlineLevel="0" collapsed="false"/>
    <row r="43645" customFormat="false" ht="15" hidden="false" customHeight="true" outlineLevel="0" collapsed="false"/>
    <row r="43646" customFormat="false" ht="15" hidden="false" customHeight="true" outlineLevel="0" collapsed="false"/>
    <row r="43647" customFormat="false" ht="15" hidden="false" customHeight="true" outlineLevel="0" collapsed="false"/>
    <row r="43648" customFormat="false" ht="15" hidden="false" customHeight="true" outlineLevel="0" collapsed="false"/>
    <row r="43649" customFormat="false" ht="15" hidden="false" customHeight="true" outlineLevel="0" collapsed="false"/>
    <row r="43650" customFormat="false" ht="15" hidden="false" customHeight="true" outlineLevel="0" collapsed="false"/>
    <row r="43651" customFormat="false" ht="15" hidden="false" customHeight="true" outlineLevel="0" collapsed="false"/>
    <row r="43652" customFormat="false" ht="15" hidden="false" customHeight="true" outlineLevel="0" collapsed="false"/>
    <row r="43653" customFormat="false" ht="15" hidden="false" customHeight="true" outlineLevel="0" collapsed="false"/>
    <row r="43654" customFormat="false" ht="15" hidden="false" customHeight="true" outlineLevel="0" collapsed="false"/>
    <row r="43655" customFormat="false" ht="15" hidden="false" customHeight="true" outlineLevel="0" collapsed="false"/>
    <row r="43656" customFormat="false" ht="15" hidden="false" customHeight="true" outlineLevel="0" collapsed="false"/>
    <row r="43657" customFormat="false" ht="15" hidden="false" customHeight="true" outlineLevel="0" collapsed="false"/>
    <row r="43658" customFormat="false" ht="15" hidden="false" customHeight="true" outlineLevel="0" collapsed="false"/>
    <row r="43659" customFormat="false" ht="15" hidden="false" customHeight="true" outlineLevel="0" collapsed="false"/>
    <row r="43660" customFormat="false" ht="15" hidden="false" customHeight="true" outlineLevel="0" collapsed="false"/>
    <row r="43661" customFormat="false" ht="15" hidden="false" customHeight="true" outlineLevel="0" collapsed="false"/>
    <row r="43662" customFormat="false" ht="15" hidden="false" customHeight="true" outlineLevel="0" collapsed="false"/>
    <row r="43663" customFormat="false" ht="15" hidden="false" customHeight="true" outlineLevel="0" collapsed="false"/>
    <row r="43664" customFormat="false" ht="15" hidden="false" customHeight="true" outlineLevel="0" collapsed="false"/>
    <row r="43665" customFormat="false" ht="15" hidden="false" customHeight="true" outlineLevel="0" collapsed="false"/>
    <row r="43666" customFormat="false" ht="15" hidden="false" customHeight="true" outlineLevel="0" collapsed="false"/>
    <row r="43667" customFormat="false" ht="15" hidden="false" customHeight="true" outlineLevel="0" collapsed="false"/>
    <row r="43668" customFormat="false" ht="15" hidden="false" customHeight="true" outlineLevel="0" collapsed="false"/>
    <row r="43669" customFormat="false" ht="15" hidden="false" customHeight="true" outlineLevel="0" collapsed="false"/>
    <row r="43670" customFormat="false" ht="15" hidden="false" customHeight="true" outlineLevel="0" collapsed="false"/>
    <row r="43671" customFormat="false" ht="15" hidden="false" customHeight="true" outlineLevel="0" collapsed="false"/>
    <row r="43672" customFormat="false" ht="15" hidden="false" customHeight="true" outlineLevel="0" collapsed="false"/>
    <row r="43673" customFormat="false" ht="15" hidden="false" customHeight="true" outlineLevel="0" collapsed="false"/>
    <row r="43674" customFormat="false" ht="15" hidden="false" customHeight="true" outlineLevel="0" collapsed="false"/>
    <row r="43675" customFormat="false" ht="15" hidden="false" customHeight="true" outlineLevel="0" collapsed="false"/>
    <row r="43676" customFormat="false" ht="15" hidden="false" customHeight="true" outlineLevel="0" collapsed="false"/>
    <row r="43677" customFormat="false" ht="15" hidden="false" customHeight="true" outlineLevel="0" collapsed="false"/>
    <row r="43678" customFormat="false" ht="15" hidden="false" customHeight="true" outlineLevel="0" collapsed="false"/>
    <row r="43679" customFormat="false" ht="15" hidden="false" customHeight="true" outlineLevel="0" collapsed="false"/>
    <row r="43680" customFormat="false" ht="15" hidden="false" customHeight="true" outlineLevel="0" collapsed="false"/>
    <row r="43681" customFormat="false" ht="15" hidden="false" customHeight="true" outlineLevel="0" collapsed="false"/>
    <row r="43682" customFormat="false" ht="15" hidden="false" customHeight="true" outlineLevel="0" collapsed="false"/>
    <row r="43683" customFormat="false" ht="15" hidden="false" customHeight="true" outlineLevel="0" collapsed="false"/>
    <row r="43684" customFormat="false" ht="15" hidden="false" customHeight="true" outlineLevel="0" collapsed="false"/>
    <row r="43685" customFormat="false" ht="15" hidden="false" customHeight="true" outlineLevel="0" collapsed="false"/>
    <row r="43686" customFormat="false" ht="15" hidden="false" customHeight="true" outlineLevel="0" collapsed="false"/>
    <row r="43687" customFormat="false" ht="15" hidden="false" customHeight="true" outlineLevel="0" collapsed="false"/>
    <row r="43688" customFormat="false" ht="15" hidden="false" customHeight="true" outlineLevel="0" collapsed="false"/>
    <row r="43689" customFormat="false" ht="15" hidden="false" customHeight="true" outlineLevel="0" collapsed="false"/>
    <row r="43690" customFormat="false" ht="15" hidden="false" customHeight="true" outlineLevel="0" collapsed="false"/>
    <row r="43691" customFormat="false" ht="15" hidden="false" customHeight="true" outlineLevel="0" collapsed="false"/>
    <row r="43692" customFormat="false" ht="15" hidden="false" customHeight="true" outlineLevel="0" collapsed="false"/>
    <row r="43693" customFormat="false" ht="15" hidden="false" customHeight="true" outlineLevel="0" collapsed="false"/>
    <row r="43694" customFormat="false" ht="15" hidden="false" customHeight="true" outlineLevel="0" collapsed="false"/>
    <row r="43695" customFormat="false" ht="15" hidden="false" customHeight="true" outlineLevel="0" collapsed="false"/>
    <row r="43696" customFormat="false" ht="15" hidden="false" customHeight="true" outlineLevel="0" collapsed="false"/>
    <row r="43697" customFormat="false" ht="15" hidden="false" customHeight="true" outlineLevel="0" collapsed="false"/>
    <row r="43698" customFormat="false" ht="15" hidden="false" customHeight="true" outlineLevel="0" collapsed="false"/>
    <row r="43699" customFormat="false" ht="15" hidden="false" customHeight="true" outlineLevel="0" collapsed="false"/>
    <row r="43700" customFormat="false" ht="15" hidden="false" customHeight="true" outlineLevel="0" collapsed="false"/>
    <row r="43701" customFormat="false" ht="15" hidden="false" customHeight="true" outlineLevel="0" collapsed="false"/>
    <row r="43702" customFormat="false" ht="15" hidden="false" customHeight="true" outlineLevel="0" collapsed="false"/>
    <row r="43703" customFormat="false" ht="15" hidden="false" customHeight="true" outlineLevel="0" collapsed="false"/>
    <row r="43704" customFormat="false" ht="15" hidden="false" customHeight="true" outlineLevel="0" collapsed="false"/>
    <row r="43705" customFormat="false" ht="15" hidden="false" customHeight="true" outlineLevel="0" collapsed="false"/>
    <row r="43706" customFormat="false" ht="15" hidden="false" customHeight="true" outlineLevel="0" collapsed="false"/>
    <row r="43707" customFormat="false" ht="15" hidden="false" customHeight="true" outlineLevel="0" collapsed="false"/>
    <row r="43708" customFormat="false" ht="15" hidden="false" customHeight="true" outlineLevel="0" collapsed="false"/>
    <row r="43709" customFormat="false" ht="15" hidden="false" customHeight="true" outlineLevel="0" collapsed="false"/>
    <row r="43710" customFormat="false" ht="15" hidden="false" customHeight="true" outlineLevel="0" collapsed="false"/>
    <row r="43711" customFormat="false" ht="15" hidden="false" customHeight="true" outlineLevel="0" collapsed="false"/>
    <row r="43712" customFormat="false" ht="15" hidden="false" customHeight="true" outlineLevel="0" collapsed="false"/>
    <row r="43713" customFormat="false" ht="15" hidden="false" customHeight="true" outlineLevel="0" collapsed="false"/>
    <row r="43714" customFormat="false" ht="15" hidden="false" customHeight="true" outlineLevel="0" collapsed="false"/>
    <row r="43715" customFormat="false" ht="15" hidden="false" customHeight="true" outlineLevel="0" collapsed="false"/>
    <row r="43716" customFormat="false" ht="15" hidden="false" customHeight="true" outlineLevel="0" collapsed="false"/>
    <row r="43717" customFormat="false" ht="15" hidden="false" customHeight="true" outlineLevel="0" collapsed="false"/>
    <row r="43718" customFormat="false" ht="15" hidden="false" customHeight="true" outlineLevel="0" collapsed="false"/>
    <row r="43719" customFormat="false" ht="15" hidden="false" customHeight="true" outlineLevel="0" collapsed="false"/>
    <row r="43720" customFormat="false" ht="15" hidden="false" customHeight="true" outlineLevel="0" collapsed="false"/>
    <row r="43721" customFormat="false" ht="15" hidden="false" customHeight="true" outlineLevel="0" collapsed="false"/>
    <row r="43722" customFormat="false" ht="15" hidden="false" customHeight="true" outlineLevel="0" collapsed="false"/>
    <row r="43723" customFormat="false" ht="15" hidden="false" customHeight="true" outlineLevel="0" collapsed="false"/>
    <row r="43724" customFormat="false" ht="15" hidden="false" customHeight="true" outlineLevel="0" collapsed="false"/>
    <row r="43725" customFormat="false" ht="15" hidden="false" customHeight="true" outlineLevel="0" collapsed="false"/>
    <row r="43726" customFormat="false" ht="15" hidden="false" customHeight="true" outlineLevel="0" collapsed="false"/>
    <row r="43727" customFormat="false" ht="15" hidden="false" customHeight="true" outlineLevel="0" collapsed="false"/>
    <row r="43728" customFormat="false" ht="15" hidden="false" customHeight="true" outlineLevel="0" collapsed="false"/>
    <row r="43729" customFormat="false" ht="15" hidden="false" customHeight="true" outlineLevel="0" collapsed="false"/>
    <row r="43730" customFormat="false" ht="15" hidden="false" customHeight="true" outlineLevel="0" collapsed="false"/>
    <row r="43731" customFormat="false" ht="15" hidden="false" customHeight="true" outlineLevel="0" collapsed="false"/>
    <row r="43732" customFormat="false" ht="15" hidden="false" customHeight="true" outlineLevel="0" collapsed="false"/>
    <row r="43733" customFormat="false" ht="15" hidden="false" customHeight="true" outlineLevel="0" collapsed="false"/>
    <row r="43734" customFormat="false" ht="15" hidden="false" customHeight="true" outlineLevel="0" collapsed="false"/>
    <row r="43735" customFormat="false" ht="15" hidden="false" customHeight="true" outlineLevel="0" collapsed="false"/>
    <row r="43736" customFormat="false" ht="15" hidden="false" customHeight="true" outlineLevel="0" collapsed="false"/>
    <row r="43737" customFormat="false" ht="15" hidden="false" customHeight="true" outlineLevel="0" collapsed="false"/>
    <row r="43738" customFormat="false" ht="15" hidden="false" customHeight="true" outlineLevel="0" collapsed="false"/>
    <row r="43739" customFormat="false" ht="15" hidden="false" customHeight="true" outlineLevel="0" collapsed="false"/>
    <row r="43740" customFormat="false" ht="15" hidden="false" customHeight="true" outlineLevel="0" collapsed="false"/>
    <row r="43741" customFormat="false" ht="15" hidden="false" customHeight="true" outlineLevel="0" collapsed="false"/>
    <row r="43742" customFormat="false" ht="15" hidden="false" customHeight="true" outlineLevel="0" collapsed="false"/>
    <row r="43743" customFormat="false" ht="15" hidden="false" customHeight="true" outlineLevel="0" collapsed="false"/>
    <row r="43744" customFormat="false" ht="15" hidden="false" customHeight="true" outlineLevel="0" collapsed="false"/>
    <row r="43745" customFormat="false" ht="15" hidden="false" customHeight="true" outlineLevel="0" collapsed="false"/>
    <row r="43746" customFormat="false" ht="15" hidden="false" customHeight="true" outlineLevel="0" collapsed="false"/>
    <row r="43747" customFormat="false" ht="15" hidden="false" customHeight="true" outlineLevel="0" collapsed="false"/>
    <row r="43748" customFormat="false" ht="15" hidden="false" customHeight="true" outlineLevel="0" collapsed="false"/>
    <row r="43749" customFormat="false" ht="15" hidden="false" customHeight="true" outlineLevel="0" collapsed="false"/>
    <row r="43750" customFormat="false" ht="15" hidden="false" customHeight="true" outlineLevel="0" collapsed="false"/>
    <row r="43751" customFormat="false" ht="15" hidden="false" customHeight="true" outlineLevel="0" collapsed="false"/>
    <row r="43752" customFormat="false" ht="15" hidden="false" customHeight="true" outlineLevel="0" collapsed="false"/>
    <row r="43753" customFormat="false" ht="15" hidden="false" customHeight="true" outlineLevel="0" collapsed="false"/>
    <row r="43754" customFormat="false" ht="15" hidden="false" customHeight="true" outlineLevel="0" collapsed="false"/>
    <row r="43755" customFormat="false" ht="15" hidden="false" customHeight="true" outlineLevel="0" collapsed="false"/>
    <row r="43756" customFormat="false" ht="15" hidden="false" customHeight="true" outlineLevel="0" collapsed="false"/>
    <row r="43757" customFormat="false" ht="15" hidden="false" customHeight="true" outlineLevel="0" collapsed="false"/>
    <row r="43758" customFormat="false" ht="15" hidden="false" customHeight="true" outlineLevel="0" collapsed="false"/>
    <row r="43759" customFormat="false" ht="15" hidden="false" customHeight="true" outlineLevel="0" collapsed="false"/>
    <row r="43760" customFormat="false" ht="15" hidden="false" customHeight="true" outlineLevel="0" collapsed="false"/>
    <row r="43761" customFormat="false" ht="15" hidden="false" customHeight="true" outlineLevel="0" collapsed="false"/>
    <row r="43762" customFormat="false" ht="15" hidden="false" customHeight="true" outlineLevel="0" collapsed="false"/>
    <row r="43763" customFormat="false" ht="15" hidden="false" customHeight="true" outlineLevel="0" collapsed="false"/>
    <row r="43764" customFormat="false" ht="15" hidden="false" customHeight="true" outlineLevel="0" collapsed="false"/>
    <row r="43765" customFormat="false" ht="15" hidden="false" customHeight="true" outlineLevel="0" collapsed="false"/>
    <row r="43766" customFormat="false" ht="15" hidden="false" customHeight="true" outlineLevel="0" collapsed="false"/>
    <row r="43767" customFormat="false" ht="15" hidden="false" customHeight="true" outlineLevel="0" collapsed="false"/>
    <row r="43768" customFormat="false" ht="15" hidden="false" customHeight="true" outlineLevel="0" collapsed="false"/>
    <row r="43769" customFormat="false" ht="15" hidden="false" customHeight="true" outlineLevel="0" collapsed="false"/>
    <row r="43770" customFormat="false" ht="15" hidden="false" customHeight="true" outlineLevel="0" collapsed="false"/>
    <row r="43771" customFormat="false" ht="15" hidden="false" customHeight="true" outlineLevel="0" collapsed="false"/>
    <row r="43772" customFormat="false" ht="15" hidden="false" customHeight="true" outlineLevel="0" collapsed="false"/>
    <row r="43773" customFormat="false" ht="15" hidden="false" customHeight="true" outlineLevel="0" collapsed="false"/>
    <row r="43774" customFormat="false" ht="15" hidden="false" customHeight="true" outlineLevel="0" collapsed="false"/>
    <row r="43775" customFormat="false" ht="15" hidden="false" customHeight="true" outlineLevel="0" collapsed="false"/>
    <row r="43776" customFormat="false" ht="15" hidden="false" customHeight="true" outlineLevel="0" collapsed="false"/>
    <row r="43777" customFormat="false" ht="15" hidden="false" customHeight="true" outlineLevel="0" collapsed="false"/>
    <row r="43778" customFormat="false" ht="15" hidden="false" customHeight="true" outlineLevel="0" collapsed="false"/>
    <row r="43779" customFormat="false" ht="15" hidden="false" customHeight="true" outlineLevel="0" collapsed="false"/>
    <row r="43780" customFormat="false" ht="15" hidden="false" customHeight="true" outlineLevel="0" collapsed="false"/>
    <row r="43781" customFormat="false" ht="15" hidden="false" customHeight="true" outlineLevel="0" collapsed="false"/>
    <row r="43782" customFormat="false" ht="15" hidden="false" customHeight="true" outlineLevel="0" collapsed="false"/>
    <row r="43783" customFormat="false" ht="15" hidden="false" customHeight="true" outlineLevel="0" collapsed="false"/>
    <row r="43784" customFormat="false" ht="15" hidden="false" customHeight="true" outlineLevel="0" collapsed="false"/>
    <row r="43785" customFormat="false" ht="15" hidden="false" customHeight="true" outlineLevel="0" collapsed="false"/>
    <row r="43786" customFormat="false" ht="15" hidden="false" customHeight="true" outlineLevel="0" collapsed="false"/>
    <row r="43787" customFormat="false" ht="15" hidden="false" customHeight="true" outlineLevel="0" collapsed="false"/>
    <row r="43788" customFormat="false" ht="15" hidden="false" customHeight="true" outlineLevel="0" collapsed="false"/>
    <row r="43789" customFormat="false" ht="15" hidden="false" customHeight="true" outlineLevel="0" collapsed="false"/>
    <row r="43790" customFormat="false" ht="15" hidden="false" customHeight="true" outlineLevel="0" collapsed="false"/>
    <row r="43791" customFormat="false" ht="15" hidden="false" customHeight="true" outlineLevel="0" collapsed="false"/>
    <row r="43792" customFormat="false" ht="15" hidden="false" customHeight="true" outlineLevel="0" collapsed="false"/>
    <row r="43793" customFormat="false" ht="15" hidden="false" customHeight="true" outlineLevel="0" collapsed="false"/>
    <row r="43794" customFormat="false" ht="15" hidden="false" customHeight="true" outlineLevel="0" collapsed="false"/>
    <row r="43795" customFormat="false" ht="15" hidden="false" customHeight="true" outlineLevel="0" collapsed="false"/>
    <row r="43796" customFormat="false" ht="15" hidden="false" customHeight="true" outlineLevel="0" collapsed="false"/>
    <row r="43797" customFormat="false" ht="15" hidden="false" customHeight="true" outlineLevel="0" collapsed="false"/>
    <row r="43798" customFormat="false" ht="15" hidden="false" customHeight="true" outlineLevel="0" collapsed="false"/>
    <row r="43799" customFormat="false" ht="15" hidden="false" customHeight="true" outlineLevel="0" collapsed="false"/>
    <row r="43800" customFormat="false" ht="15" hidden="false" customHeight="true" outlineLevel="0" collapsed="false"/>
    <row r="43801" customFormat="false" ht="15" hidden="false" customHeight="true" outlineLevel="0" collapsed="false"/>
    <row r="43802" customFormat="false" ht="15" hidden="false" customHeight="true" outlineLevel="0" collapsed="false"/>
    <row r="43803" customFormat="false" ht="15" hidden="false" customHeight="true" outlineLevel="0" collapsed="false"/>
    <row r="43804" customFormat="false" ht="15" hidden="false" customHeight="true" outlineLevel="0" collapsed="false"/>
    <row r="43805" customFormat="false" ht="15" hidden="false" customHeight="true" outlineLevel="0" collapsed="false"/>
    <row r="43806" customFormat="false" ht="15" hidden="false" customHeight="true" outlineLevel="0" collapsed="false"/>
    <row r="43807" customFormat="false" ht="15" hidden="false" customHeight="true" outlineLevel="0" collapsed="false"/>
    <row r="43808" customFormat="false" ht="15" hidden="false" customHeight="true" outlineLevel="0" collapsed="false"/>
    <row r="43809" customFormat="false" ht="15" hidden="false" customHeight="true" outlineLevel="0" collapsed="false"/>
    <row r="43810" customFormat="false" ht="15" hidden="false" customHeight="true" outlineLevel="0" collapsed="false"/>
    <row r="43811" customFormat="false" ht="15" hidden="false" customHeight="true" outlineLevel="0" collapsed="false"/>
    <row r="43812" customFormat="false" ht="15" hidden="false" customHeight="true" outlineLevel="0" collapsed="false"/>
    <row r="43813" customFormat="false" ht="15" hidden="false" customHeight="true" outlineLevel="0" collapsed="false"/>
    <row r="43814" customFormat="false" ht="15" hidden="false" customHeight="true" outlineLevel="0" collapsed="false"/>
    <row r="43815" customFormat="false" ht="15" hidden="false" customHeight="true" outlineLevel="0" collapsed="false"/>
    <row r="43816" customFormat="false" ht="15" hidden="false" customHeight="true" outlineLevel="0" collapsed="false"/>
    <row r="43817" customFormat="false" ht="15" hidden="false" customHeight="true" outlineLevel="0" collapsed="false"/>
    <row r="43818" customFormat="false" ht="15" hidden="false" customHeight="true" outlineLevel="0" collapsed="false"/>
    <row r="43819" customFormat="false" ht="15" hidden="false" customHeight="true" outlineLevel="0" collapsed="false"/>
    <row r="43820" customFormat="false" ht="15" hidden="false" customHeight="true" outlineLevel="0" collapsed="false"/>
    <row r="43821" customFormat="false" ht="15" hidden="false" customHeight="true" outlineLevel="0" collapsed="false"/>
    <row r="43822" customFormat="false" ht="15" hidden="false" customHeight="true" outlineLevel="0" collapsed="false"/>
    <row r="43823" customFormat="false" ht="15" hidden="false" customHeight="true" outlineLevel="0" collapsed="false"/>
    <row r="43824" customFormat="false" ht="15" hidden="false" customHeight="true" outlineLevel="0" collapsed="false"/>
    <row r="43825" customFormat="false" ht="15" hidden="false" customHeight="true" outlineLevel="0" collapsed="false"/>
    <row r="43826" customFormat="false" ht="15" hidden="false" customHeight="true" outlineLevel="0" collapsed="false"/>
    <row r="43827" customFormat="false" ht="15" hidden="false" customHeight="true" outlineLevel="0" collapsed="false"/>
    <row r="43828" customFormat="false" ht="15" hidden="false" customHeight="true" outlineLevel="0" collapsed="false"/>
    <row r="43829" customFormat="false" ht="15" hidden="false" customHeight="true" outlineLevel="0" collapsed="false"/>
    <row r="43830" customFormat="false" ht="15" hidden="false" customHeight="true" outlineLevel="0" collapsed="false"/>
    <row r="43831" customFormat="false" ht="15" hidden="false" customHeight="true" outlineLevel="0" collapsed="false"/>
    <row r="43832" customFormat="false" ht="15" hidden="false" customHeight="true" outlineLevel="0" collapsed="false"/>
    <row r="43833" customFormat="false" ht="15" hidden="false" customHeight="true" outlineLevel="0" collapsed="false"/>
    <row r="43834" customFormat="false" ht="15" hidden="false" customHeight="true" outlineLevel="0" collapsed="false"/>
    <row r="43835" customFormat="false" ht="15" hidden="false" customHeight="true" outlineLevel="0" collapsed="false"/>
    <row r="43836" customFormat="false" ht="15" hidden="false" customHeight="true" outlineLevel="0" collapsed="false"/>
    <row r="43837" customFormat="false" ht="15" hidden="false" customHeight="true" outlineLevel="0" collapsed="false"/>
    <row r="43838" customFormat="false" ht="15" hidden="false" customHeight="true" outlineLevel="0" collapsed="false"/>
    <row r="43839" customFormat="false" ht="15" hidden="false" customHeight="true" outlineLevel="0" collapsed="false"/>
    <row r="43840" customFormat="false" ht="15" hidden="false" customHeight="true" outlineLevel="0" collapsed="false"/>
    <row r="43841" customFormat="false" ht="15" hidden="false" customHeight="true" outlineLevel="0" collapsed="false"/>
    <row r="43842" customFormat="false" ht="15" hidden="false" customHeight="true" outlineLevel="0" collapsed="false"/>
    <row r="43843" customFormat="false" ht="15" hidden="false" customHeight="true" outlineLevel="0" collapsed="false"/>
    <row r="43844" customFormat="false" ht="15" hidden="false" customHeight="true" outlineLevel="0" collapsed="false"/>
    <row r="43845" customFormat="false" ht="15" hidden="false" customHeight="true" outlineLevel="0" collapsed="false"/>
    <row r="43846" customFormat="false" ht="15" hidden="false" customHeight="true" outlineLevel="0" collapsed="false"/>
    <row r="43847" customFormat="false" ht="15" hidden="false" customHeight="true" outlineLevel="0" collapsed="false"/>
    <row r="43848" customFormat="false" ht="15" hidden="false" customHeight="true" outlineLevel="0" collapsed="false"/>
    <row r="43849" customFormat="false" ht="15" hidden="false" customHeight="true" outlineLevel="0" collapsed="false"/>
    <row r="43850" customFormat="false" ht="15" hidden="false" customHeight="true" outlineLevel="0" collapsed="false"/>
    <row r="43851" customFormat="false" ht="15" hidden="false" customHeight="true" outlineLevel="0" collapsed="false"/>
    <row r="43852" customFormat="false" ht="15" hidden="false" customHeight="true" outlineLevel="0" collapsed="false"/>
    <row r="43853" customFormat="false" ht="15" hidden="false" customHeight="true" outlineLevel="0" collapsed="false"/>
    <row r="43854" customFormat="false" ht="15" hidden="false" customHeight="true" outlineLevel="0" collapsed="false"/>
    <row r="43855" customFormat="false" ht="15" hidden="false" customHeight="true" outlineLevel="0" collapsed="false"/>
    <row r="43856" customFormat="false" ht="15" hidden="false" customHeight="true" outlineLevel="0" collapsed="false"/>
    <row r="43857" customFormat="false" ht="15" hidden="false" customHeight="true" outlineLevel="0" collapsed="false"/>
    <row r="43858" customFormat="false" ht="15" hidden="false" customHeight="true" outlineLevel="0" collapsed="false"/>
    <row r="43859" customFormat="false" ht="15" hidden="false" customHeight="true" outlineLevel="0" collapsed="false"/>
    <row r="43860" customFormat="false" ht="15" hidden="false" customHeight="true" outlineLevel="0" collapsed="false"/>
    <row r="43861" customFormat="false" ht="15" hidden="false" customHeight="true" outlineLevel="0" collapsed="false"/>
    <row r="43862" customFormat="false" ht="15" hidden="false" customHeight="true" outlineLevel="0" collapsed="false"/>
    <row r="43863" customFormat="false" ht="15" hidden="false" customHeight="true" outlineLevel="0" collapsed="false"/>
    <row r="43864" customFormat="false" ht="15" hidden="false" customHeight="true" outlineLevel="0" collapsed="false"/>
    <row r="43865" customFormat="false" ht="15" hidden="false" customHeight="true" outlineLevel="0" collapsed="false"/>
    <row r="43866" customFormat="false" ht="15" hidden="false" customHeight="true" outlineLevel="0" collapsed="false"/>
    <row r="43867" customFormat="false" ht="15" hidden="false" customHeight="true" outlineLevel="0" collapsed="false"/>
    <row r="43868" customFormat="false" ht="15" hidden="false" customHeight="true" outlineLevel="0" collapsed="false"/>
    <row r="43869" customFormat="false" ht="15" hidden="false" customHeight="true" outlineLevel="0" collapsed="false"/>
    <row r="43870" customFormat="false" ht="15" hidden="false" customHeight="true" outlineLevel="0" collapsed="false"/>
    <row r="43871" customFormat="false" ht="15" hidden="false" customHeight="true" outlineLevel="0" collapsed="false"/>
    <row r="43872" customFormat="false" ht="15" hidden="false" customHeight="true" outlineLevel="0" collapsed="false"/>
    <row r="43873" customFormat="false" ht="15" hidden="false" customHeight="true" outlineLevel="0" collapsed="false"/>
    <row r="43874" customFormat="false" ht="15" hidden="false" customHeight="true" outlineLevel="0" collapsed="false"/>
    <row r="43875" customFormat="false" ht="15" hidden="false" customHeight="true" outlineLevel="0" collapsed="false"/>
    <row r="43876" customFormat="false" ht="15" hidden="false" customHeight="true" outlineLevel="0" collapsed="false"/>
    <row r="43877" customFormat="false" ht="15" hidden="false" customHeight="true" outlineLevel="0" collapsed="false"/>
    <row r="43878" customFormat="false" ht="15" hidden="false" customHeight="true" outlineLevel="0" collapsed="false"/>
    <row r="43879" customFormat="false" ht="15" hidden="false" customHeight="true" outlineLevel="0" collapsed="false"/>
    <row r="43880" customFormat="false" ht="15" hidden="false" customHeight="true" outlineLevel="0" collapsed="false"/>
    <row r="43881" customFormat="false" ht="15" hidden="false" customHeight="true" outlineLevel="0" collapsed="false"/>
    <row r="43882" customFormat="false" ht="15" hidden="false" customHeight="true" outlineLevel="0" collapsed="false"/>
    <row r="43883" customFormat="false" ht="15" hidden="false" customHeight="true" outlineLevel="0" collapsed="false"/>
    <row r="43884" customFormat="false" ht="15" hidden="false" customHeight="true" outlineLevel="0" collapsed="false"/>
    <row r="43885" customFormat="false" ht="15" hidden="false" customHeight="true" outlineLevel="0" collapsed="false"/>
    <row r="43886" customFormat="false" ht="15" hidden="false" customHeight="true" outlineLevel="0" collapsed="false"/>
    <row r="43887" customFormat="false" ht="15" hidden="false" customHeight="true" outlineLevel="0" collapsed="false"/>
    <row r="43888" customFormat="false" ht="15" hidden="false" customHeight="true" outlineLevel="0" collapsed="false"/>
    <row r="43889" customFormat="false" ht="15" hidden="false" customHeight="true" outlineLevel="0" collapsed="false"/>
    <row r="43890" customFormat="false" ht="15" hidden="false" customHeight="true" outlineLevel="0" collapsed="false"/>
    <row r="43891" customFormat="false" ht="15" hidden="false" customHeight="true" outlineLevel="0" collapsed="false"/>
    <row r="43892" customFormat="false" ht="15" hidden="false" customHeight="true" outlineLevel="0" collapsed="false"/>
    <row r="43893" customFormat="false" ht="15" hidden="false" customHeight="true" outlineLevel="0" collapsed="false"/>
    <row r="43894" customFormat="false" ht="15" hidden="false" customHeight="true" outlineLevel="0" collapsed="false"/>
    <row r="43895" customFormat="false" ht="15" hidden="false" customHeight="true" outlineLevel="0" collapsed="false"/>
    <row r="43896" customFormat="false" ht="15" hidden="false" customHeight="true" outlineLevel="0" collapsed="false"/>
    <row r="43897" customFormat="false" ht="15" hidden="false" customHeight="true" outlineLevel="0" collapsed="false"/>
    <row r="43898" customFormat="false" ht="15" hidden="false" customHeight="true" outlineLevel="0" collapsed="false"/>
    <row r="43899" customFormat="false" ht="15" hidden="false" customHeight="true" outlineLevel="0" collapsed="false"/>
    <row r="43900" customFormat="false" ht="15" hidden="false" customHeight="true" outlineLevel="0" collapsed="false"/>
    <row r="43901" customFormat="false" ht="15" hidden="false" customHeight="true" outlineLevel="0" collapsed="false"/>
    <row r="43902" customFormat="false" ht="15" hidden="false" customHeight="true" outlineLevel="0" collapsed="false"/>
    <row r="43903" customFormat="false" ht="15" hidden="false" customHeight="true" outlineLevel="0" collapsed="false"/>
    <row r="43904" customFormat="false" ht="15" hidden="false" customHeight="true" outlineLevel="0" collapsed="false"/>
    <row r="43905" customFormat="false" ht="15" hidden="false" customHeight="true" outlineLevel="0" collapsed="false"/>
    <row r="43906" customFormat="false" ht="15" hidden="false" customHeight="true" outlineLevel="0" collapsed="false"/>
    <row r="43907" customFormat="false" ht="15" hidden="false" customHeight="true" outlineLevel="0" collapsed="false"/>
    <row r="43908" customFormat="false" ht="15" hidden="false" customHeight="true" outlineLevel="0" collapsed="false"/>
    <row r="43909" customFormat="false" ht="15" hidden="false" customHeight="true" outlineLevel="0" collapsed="false"/>
    <row r="43910" customFormat="false" ht="15" hidden="false" customHeight="true" outlineLevel="0" collapsed="false"/>
    <row r="43911" customFormat="false" ht="15" hidden="false" customHeight="true" outlineLevel="0" collapsed="false"/>
    <row r="43912" customFormat="false" ht="15" hidden="false" customHeight="true" outlineLevel="0" collapsed="false"/>
    <row r="43913" customFormat="false" ht="15" hidden="false" customHeight="true" outlineLevel="0" collapsed="false"/>
    <row r="43914" customFormat="false" ht="15" hidden="false" customHeight="true" outlineLevel="0" collapsed="false"/>
    <row r="43915" customFormat="false" ht="15" hidden="false" customHeight="true" outlineLevel="0" collapsed="false"/>
    <row r="43916" customFormat="false" ht="15" hidden="false" customHeight="true" outlineLevel="0" collapsed="false"/>
    <row r="43917" customFormat="false" ht="15" hidden="false" customHeight="true" outlineLevel="0" collapsed="false"/>
    <row r="43918" customFormat="false" ht="15" hidden="false" customHeight="true" outlineLevel="0" collapsed="false"/>
    <row r="43919" customFormat="false" ht="15" hidden="false" customHeight="true" outlineLevel="0" collapsed="false"/>
    <row r="43920" customFormat="false" ht="15" hidden="false" customHeight="true" outlineLevel="0" collapsed="false"/>
    <row r="43921" customFormat="false" ht="15" hidden="false" customHeight="true" outlineLevel="0" collapsed="false"/>
    <row r="43922" customFormat="false" ht="15" hidden="false" customHeight="true" outlineLevel="0" collapsed="false"/>
    <row r="43923" customFormat="false" ht="15" hidden="false" customHeight="true" outlineLevel="0" collapsed="false"/>
    <row r="43924" customFormat="false" ht="15" hidden="false" customHeight="true" outlineLevel="0" collapsed="false"/>
    <row r="43925" customFormat="false" ht="15" hidden="false" customHeight="true" outlineLevel="0" collapsed="false"/>
    <row r="43926" customFormat="false" ht="15" hidden="false" customHeight="true" outlineLevel="0" collapsed="false"/>
    <row r="43927" customFormat="false" ht="15" hidden="false" customHeight="true" outlineLevel="0" collapsed="false"/>
    <row r="43928" customFormat="false" ht="15" hidden="false" customHeight="true" outlineLevel="0" collapsed="false"/>
    <row r="43929" customFormat="false" ht="15" hidden="false" customHeight="true" outlineLevel="0" collapsed="false"/>
    <row r="43930" customFormat="false" ht="15" hidden="false" customHeight="true" outlineLevel="0" collapsed="false"/>
    <row r="43931" customFormat="false" ht="15" hidden="false" customHeight="true" outlineLevel="0" collapsed="false"/>
    <row r="43932" customFormat="false" ht="15" hidden="false" customHeight="true" outlineLevel="0" collapsed="false"/>
    <row r="43933" customFormat="false" ht="15" hidden="false" customHeight="true" outlineLevel="0" collapsed="false"/>
    <row r="43934" customFormat="false" ht="15" hidden="false" customHeight="true" outlineLevel="0" collapsed="false"/>
    <row r="43935" customFormat="false" ht="15" hidden="false" customHeight="true" outlineLevel="0" collapsed="false"/>
    <row r="43936" customFormat="false" ht="15" hidden="false" customHeight="true" outlineLevel="0" collapsed="false"/>
    <row r="43937" customFormat="false" ht="15" hidden="false" customHeight="true" outlineLevel="0" collapsed="false"/>
    <row r="43938" customFormat="false" ht="15" hidden="false" customHeight="true" outlineLevel="0" collapsed="false"/>
    <row r="43939" customFormat="false" ht="15" hidden="false" customHeight="true" outlineLevel="0" collapsed="false"/>
    <row r="43940" customFormat="false" ht="15" hidden="false" customHeight="true" outlineLevel="0" collapsed="false"/>
    <row r="43941" customFormat="false" ht="15" hidden="false" customHeight="true" outlineLevel="0" collapsed="false"/>
    <row r="43942" customFormat="false" ht="15" hidden="false" customHeight="true" outlineLevel="0" collapsed="false"/>
    <row r="43943" customFormat="false" ht="15" hidden="false" customHeight="true" outlineLevel="0" collapsed="false"/>
    <row r="43944" customFormat="false" ht="15" hidden="false" customHeight="true" outlineLevel="0" collapsed="false"/>
    <row r="43945" customFormat="false" ht="15" hidden="false" customHeight="true" outlineLevel="0" collapsed="false"/>
    <row r="43946" customFormat="false" ht="15" hidden="false" customHeight="true" outlineLevel="0" collapsed="false"/>
    <row r="43947" customFormat="false" ht="15" hidden="false" customHeight="true" outlineLevel="0" collapsed="false"/>
    <row r="43948" customFormat="false" ht="15" hidden="false" customHeight="true" outlineLevel="0" collapsed="false"/>
    <row r="43949" customFormat="false" ht="15" hidden="false" customHeight="true" outlineLevel="0" collapsed="false"/>
    <row r="43950" customFormat="false" ht="15" hidden="false" customHeight="true" outlineLevel="0" collapsed="false"/>
    <row r="43951" customFormat="false" ht="15" hidden="false" customHeight="true" outlineLevel="0" collapsed="false"/>
    <row r="43952" customFormat="false" ht="15" hidden="false" customHeight="true" outlineLevel="0" collapsed="false"/>
    <row r="43953" customFormat="false" ht="15" hidden="false" customHeight="true" outlineLevel="0" collapsed="false"/>
    <row r="43954" customFormat="false" ht="15" hidden="false" customHeight="true" outlineLevel="0" collapsed="false"/>
    <row r="43955" customFormat="false" ht="15" hidden="false" customHeight="true" outlineLevel="0" collapsed="false"/>
    <row r="43956" customFormat="false" ht="15" hidden="false" customHeight="true" outlineLevel="0" collapsed="false"/>
    <row r="43957" customFormat="false" ht="15" hidden="false" customHeight="true" outlineLevel="0" collapsed="false"/>
    <row r="43958" customFormat="false" ht="15" hidden="false" customHeight="true" outlineLevel="0" collapsed="false"/>
    <row r="43959" customFormat="false" ht="15" hidden="false" customHeight="true" outlineLevel="0" collapsed="false"/>
    <row r="43960" customFormat="false" ht="15" hidden="false" customHeight="true" outlineLevel="0" collapsed="false"/>
    <row r="43961" customFormat="false" ht="15" hidden="false" customHeight="true" outlineLevel="0" collapsed="false"/>
    <row r="43962" customFormat="false" ht="15" hidden="false" customHeight="true" outlineLevel="0" collapsed="false"/>
    <row r="43963" customFormat="false" ht="15" hidden="false" customHeight="true" outlineLevel="0" collapsed="false"/>
    <row r="43964" customFormat="false" ht="15" hidden="false" customHeight="true" outlineLevel="0" collapsed="false"/>
    <row r="43965" customFormat="false" ht="15" hidden="false" customHeight="true" outlineLevel="0" collapsed="false"/>
    <row r="43966" customFormat="false" ht="15" hidden="false" customHeight="true" outlineLevel="0" collapsed="false"/>
    <row r="43967" customFormat="false" ht="15" hidden="false" customHeight="true" outlineLevel="0" collapsed="false"/>
    <row r="43968" customFormat="false" ht="15" hidden="false" customHeight="true" outlineLevel="0" collapsed="false"/>
    <row r="43969" customFormat="false" ht="15" hidden="false" customHeight="true" outlineLevel="0" collapsed="false"/>
    <row r="43970" customFormat="false" ht="15" hidden="false" customHeight="true" outlineLevel="0" collapsed="false"/>
    <row r="43971" customFormat="false" ht="15" hidden="false" customHeight="true" outlineLevel="0" collapsed="false"/>
    <row r="43972" customFormat="false" ht="15" hidden="false" customHeight="true" outlineLevel="0" collapsed="false"/>
    <row r="43973" customFormat="false" ht="15" hidden="false" customHeight="true" outlineLevel="0" collapsed="false"/>
    <row r="43974" customFormat="false" ht="15" hidden="false" customHeight="true" outlineLevel="0" collapsed="false"/>
    <row r="43975" customFormat="false" ht="15" hidden="false" customHeight="true" outlineLevel="0" collapsed="false"/>
    <row r="43976" customFormat="false" ht="15" hidden="false" customHeight="true" outlineLevel="0" collapsed="false"/>
    <row r="43977" customFormat="false" ht="15" hidden="false" customHeight="true" outlineLevel="0" collapsed="false"/>
    <row r="43978" customFormat="false" ht="15" hidden="false" customHeight="true" outlineLevel="0" collapsed="false"/>
    <row r="43979" customFormat="false" ht="15" hidden="false" customHeight="true" outlineLevel="0" collapsed="false"/>
    <row r="43980" customFormat="false" ht="15" hidden="false" customHeight="true" outlineLevel="0" collapsed="false"/>
    <row r="43981" customFormat="false" ht="15" hidden="false" customHeight="true" outlineLevel="0" collapsed="false"/>
    <row r="43982" customFormat="false" ht="15" hidden="false" customHeight="true" outlineLevel="0" collapsed="false"/>
    <row r="43983" customFormat="false" ht="15" hidden="false" customHeight="true" outlineLevel="0" collapsed="false"/>
    <row r="43984" customFormat="false" ht="15" hidden="false" customHeight="true" outlineLevel="0" collapsed="false"/>
    <row r="43985" customFormat="false" ht="15" hidden="false" customHeight="true" outlineLevel="0" collapsed="false"/>
    <row r="43986" customFormat="false" ht="15" hidden="false" customHeight="true" outlineLevel="0" collapsed="false"/>
    <row r="43987" customFormat="false" ht="15" hidden="false" customHeight="true" outlineLevel="0" collapsed="false"/>
    <row r="43988" customFormat="false" ht="15" hidden="false" customHeight="true" outlineLevel="0" collapsed="false"/>
    <row r="43989" customFormat="false" ht="15" hidden="false" customHeight="true" outlineLevel="0" collapsed="false"/>
    <row r="43990" customFormat="false" ht="15" hidden="false" customHeight="true" outlineLevel="0" collapsed="false"/>
    <row r="43991" customFormat="false" ht="15" hidden="false" customHeight="true" outlineLevel="0" collapsed="false"/>
    <row r="43992" customFormat="false" ht="15" hidden="false" customHeight="true" outlineLevel="0" collapsed="false"/>
    <row r="43993" customFormat="false" ht="15" hidden="false" customHeight="true" outlineLevel="0" collapsed="false"/>
    <row r="43994" customFormat="false" ht="15" hidden="false" customHeight="true" outlineLevel="0" collapsed="false"/>
    <row r="43995" customFormat="false" ht="15" hidden="false" customHeight="true" outlineLevel="0" collapsed="false"/>
    <row r="43996" customFormat="false" ht="15" hidden="false" customHeight="true" outlineLevel="0" collapsed="false"/>
    <row r="43997" customFormat="false" ht="15" hidden="false" customHeight="true" outlineLevel="0" collapsed="false"/>
    <row r="43998" customFormat="false" ht="15" hidden="false" customHeight="true" outlineLevel="0" collapsed="false"/>
    <row r="43999" customFormat="false" ht="15" hidden="false" customHeight="true" outlineLevel="0" collapsed="false"/>
    <row r="44000" customFormat="false" ht="15" hidden="false" customHeight="true" outlineLevel="0" collapsed="false"/>
    <row r="44001" customFormat="false" ht="15" hidden="false" customHeight="true" outlineLevel="0" collapsed="false"/>
    <row r="44002" customFormat="false" ht="15" hidden="false" customHeight="true" outlineLevel="0" collapsed="false"/>
    <row r="44003" customFormat="false" ht="15" hidden="false" customHeight="true" outlineLevel="0" collapsed="false"/>
    <row r="44004" customFormat="false" ht="15" hidden="false" customHeight="true" outlineLevel="0" collapsed="false"/>
    <row r="44005" customFormat="false" ht="15" hidden="false" customHeight="true" outlineLevel="0" collapsed="false"/>
    <row r="44006" customFormat="false" ht="15" hidden="false" customHeight="true" outlineLevel="0" collapsed="false"/>
    <row r="44007" customFormat="false" ht="15" hidden="false" customHeight="true" outlineLevel="0" collapsed="false"/>
    <row r="44008" customFormat="false" ht="15" hidden="false" customHeight="true" outlineLevel="0" collapsed="false"/>
    <row r="44009" customFormat="false" ht="15" hidden="false" customHeight="true" outlineLevel="0" collapsed="false"/>
    <row r="44010" customFormat="false" ht="15" hidden="false" customHeight="true" outlineLevel="0" collapsed="false"/>
    <row r="44011" customFormat="false" ht="15" hidden="false" customHeight="true" outlineLevel="0" collapsed="false"/>
    <row r="44012" customFormat="false" ht="15" hidden="false" customHeight="true" outlineLevel="0" collapsed="false"/>
    <row r="44013" customFormat="false" ht="15" hidden="false" customHeight="true" outlineLevel="0" collapsed="false"/>
    <row r="44014" customFormat="false" ht="15" hidden="false" customHeight="true" outlineLevel="0" collapsed="false"/>
    <row r="44015" customFormat="false" ht="15" hidden="false" customHeight="true" outlineLevel="0" collapsed="false"/>
    <row r="44016" customFormat="false" ht="15" hidden="false" customHeight="true" outlineLevel="0" collapsed="false"/>
    <row r="44017" customFormat="false" ht="15" hidden="false" customHeight="true" outlineLevel="0" collapsed="false"/>
    <row r="44018" customFormat="false" ht="15" hidden="false" customHeight="true" outlineLevel="0" collapsed="false"/>
    <row r="44019" customFormat="false" ht="15" hidden="false" customHeight="true" outlineLevel="0" collapsed="false"/>
    <row r="44020" customFormat="false" ht="15" hidden="false" customHeight="true" outlineLevel="0" collapsed="false"/>
    <row r="44021" customFormat="false" ht="15" hidden="false" customHeight="true" outlineLevel="0" collapsed="false"/>
    <row r="44022" customFormat="false" ht="15" hidden="false" customHeight="true" outlineLevel="0" collapsed="false"/>
    <row r="44023" customFormat="false" ht="15" hidden="false" customHeight="true" outlineLevel="0" collapsed="false"/>
    <row r="44024" customFormat="false" ht="15" hidden="false" customHeight="true" outlineLevel="0" collapsed="false"/>
    <row r="44025" customFormat="false" ht="15" hidden="false" customHeight="true" outlineLevel="0" collapsed="false"/>
    <row r="44026" customFormat="false" ht="15" hidden="false" customHeight="true" outlineLevel="0" collapsed="false"/>
    <row r="44027" customFormat="false" ht="15" hidden="false" customHeight="true" outlineLevel="0" collapsed="false"/>
    <row r="44028" customFormat="false" ht="15" hidden="false" customHeight="true" outlineLevel="0" collapsed="false"/>
    <row r="44029" customFormat="false" ht="15" hidden="false" customHeight="true" outlineLevel="0" collapsed="false"/>
    <row r="44030" customFormat="false" ht="15" hidden="false" customHeight="true" outlineLevel="0" collapsed="false"/>
    <row r="44031" customFormat="false" ht="15" hidden="false" customHeight="true" outlineLevel="0" collapsed="false"/>
    <row r="44032" customFormat="false" ht="15" hidden="false" customHeight="true" outlineLevel="0" collapsed="false"/>
    <row r="44033" customFormat="false" ht="15" hidden="false" customHeight="true" outlineLevel="0" collapsed="false"/>
    <row r="44034" customFormat="false" ht="15" hidden="false" customHeight="true" outlineLevel="0" collapsed="false"/>
    <row r="44035" customFormat="false" ht="15" hidden="false" customHeight="true" outlineLevel="0" collapsed="false"/>
    <row r="44036" customFormat="false" ht="15" hidden="false" customHeight="true" outlineLevel="0" collapsed="false"/>
    <row r="44037" customFormat="false" ht="15" hidden="false" customHeight="true" outlineLevel="0" collapsed="false"/>
    <row r="44038" customFormat="false" ht="15" hidden="false" customHeight="true" outlineLevel="0" collapsed="false"/>
    <row r="44039" customFormat="false" ht="15" hidden="false" customHeight="true" outlineLevel="0" collapsed="false"/>
    <row r="44040" customFormat="false" ht="15" hidden="false" customHeight="true" outlineLevel="0" collapsed="false"/>
    <row r="44041" customFormat="false" ht="15" hidden="false" customHeight="true" outlineLevel="0" collapsed="false"/>
    <row r="44042" customFormat="false" ht="15" hidden="false" customHeight="true" outlineLevel="0" collapsed="false"/>
    <row r="44043" customFormat="false" ht="15" hidden="false" customHeight="true" outlineLevel="0" collapsed="false"/>
    <row r="44044" customFormat="false" ht="15" hidden="false" customHeight="true" outlineLevel="0" collapsed="false"/>
    <row r="44045" customFormat="false" ht="15" hidden="false" customHeight="true" outlineLevel="0" collapsed="false"/>
    <row r="44046" customFormat="false" ht="15" hidden="false" customHeight="true" outlineLevel="0" collapsed="false"/>
    <row r="44047" customFormat="false" ht="15" hidden="false" customHeight="true" outlineLevel="0" collapsed="false"/>
    <row r="44048" customFormat="false" ht="15" hidden="false" customHeight="true" outlineLevel="0" collapsed="false"/>
    <row r="44049" customFormat="false" ht="15" hidden="false" customHeight="true" outlineLevel="0" collapsed="false"/>
    <row r="44050" customFormat="false" ht="15" hidden="false" customHeight="true" outlineLevel="0" collapsed="false"/>
    <row r="44051" customFormat="false" ht="15" hidden="false" customHeight="true" outlineLevel="0" collapsed="false"/>
    <row r="44052" customFormat="false" ht="15" hidden="false" customHeight="true" outlineLevel="0" collapsed="false"/>
    <row r="44053" customFormat="false" ht="15" hidden="false" customHeight="true" outlineLevel="0" collapsed="false"/>
    <row r="44054" customFormat="false" ht="15" hidden="false" customHeight="true" outlineLevel="0" collapsed="false"/>
    <row r="44055" customFormat="false" ht="15" hidden="false" customHeight="true" outlineLevel="0" collapsed="false"/>
    <row r="44056" customFormat="false" ht="15" hidden="false" customHeight="true" outlineLevel="0" collapsed="false"/>
    <row r="44057" customFormat="false" ht="15" hidden="false" customHeight="true" outlineLevel="0" collapsed="false"/>
    <row r="44058" customFormat="false" ht="15" hidden="false" customHeight="true" outlineLevel="0" collapsed="false"/>
    <row r="44059" customFormat="false" ht="15" hidden="false" customHeight="true" outlineLevel="0" collapsed="false"/>
    <row r="44060" customFormat="false" ht="15" hidden="false" customHeight="true" outlineLevel="0" collapsed="false"/>
    <row r="44061" customFormat="false" ht="15" hidden="false" customHeight="true" outlineLevel="0" collapsed="false"/>
    <row r="44062" customFormat="false" ht="15" hidden="false" customHeight="true" outlineLevel="0" collapsed="false"/>
    <row r="44063" customFormat="false" ht="15" hidden="false" customHeight="true" outlineLevel="0" collapsed="false"/>
    <row r="44064" customFormat="false" ht="15" hidden="false" customHeight="true" outlineLevel="0" collapsed="false"/>
    <row r="44065" customFormat="false" ht="15" hidden="false" customHeight="true" outlineLevel="0" collapsed="false"/>
    <row r="44066" customFormat="false" ht="15" hidden="false" customHeight="true" outlineLevel="0" collapsed="false"/>
    <row r="44067" customFormat="false" ht="15" hidden="false" customHeight="true" outlineLevel="0" collapsed="false"/>
    <row r="44068" customFormat="false" ht="15" hidden="false" customHeight="true" outlineLevel="0" collapsed="false"/>
    <row r="44069" customFormat="false" ht="15" hidden="false" customHeight="true" outlineLevel="0" collapsed="false"/>
    <row r="44070" customFormat="false" ht="15" hidden="false" customHeight="true" outlineLevel="0" collapsed="false"/>
    <row r="44071" customFormat="false" ht="15" hidden="false" customHeight="true" outlineLevel="0" collapsed="false"/>
    <row r="44072" customFormat="false" ht="15" hidden="false" customHeight="true" outlineLevel="0" collapsed="false"/>
    <row r="44073" customFormat="false" ht="15" hidden="false" customHeight="true" outlineLevel="0" collapsed="false"/>
    <row r="44074" customFormat="false" ht="15" hidden="false" customHeight="true" outlineLevel="0" collapsed="false"/>
    <row r="44075" customFormat="false" ht="15" hidden="false" customHeight="true" outlineLevel="0" collapsed="false"/>
    <row r="44076" customFormat="false" ht="15" hidden="false" customHeight="true" outlineLevel="0" collapsed="false"/>
    <row r="44077" customFormat="false" ht="15" hidden="false" customHeight="true" outlineLevel="0" collapsed="false"/>
    <row r="44078" customFormat="false" ht="15" hidden="false" customHeight="true" outlineLevel="0" collapsed="false"/>
    <row r="44079" customFormat="false" ht="15" hidden="false" customHeight="true" outlineLevel="0" collapsed="false"/>
    <row r="44080" customFormat="false" ht="15" hidden="false" customHeight="true" outlineLevel="0" collapsed="false"/>
    <row r="44081" customFormat="false" ht="15" hidden="false" customHeight="true" outlineLevel="0" collapsed="false"/>
    <row r="44082" customFormat="false" ht="15" hidden="false" customHeight="true" outlineLevel="0" collapsed="false"/>
    <row r="44083" customFormat="false" ht="15" hidden="false" customHeight="true" outlineLevel="0" collapsed="false"/>
    <row r="44084" customFormat="false" ht="15" hidden="false" customHeight="true" outlineLevel="0" collapsed="false"/>
    <row r="44085" customFormat="false" ht="15" hidden="false" customHeight="true" outlineLevel="0" collapsed="false"/>
    <row r="44086" customFormat="false" ht="15" hidden="false" customHeight="true" outlineLevel="0" collapsed="false"/>
    <row r="44087" customFormat="false" ht="15" hidden="false" customHeight="true" outlineLevel="0" collapsed="false"/>
    <row r="44088" customFormat="false" ht="15" hidden="false" customHeight="true" outlineLevel="0" collapsed="false"/>
    <row r="44089" customFormat="false" ht="15" hidden="false" customHeight="true" outlineLevel="0" collapsed="false"/>
    <row r="44090" customFormat="false" ht="15" hidden="false" customHeight="true" outlineLevel="0" collapsed="false"/>
    <row r="44091" customFormat="false" ht="15" hidden="false" customHeight="true" outlineLevel="0" collapsed="false"/>
    <row r="44092" customFormat="false" ht="15" hidden="false" customHeight="true" outlineLevel="0" collapsed="false"/>
    <row r="44093" customFormat="false" ht="15" hidden="false" customHeight="true" outlineLevel="0" collapsed="false"/>
    <row r="44094" customFormat="false" ht="15" hidden="false" customHeight="true" outlineLevel="0" collapsed="false"/>
    <row r="44095" customFormat="false" ht="15" hidden="false" customHeight="true" outlineLevel="0" collapsed="false"/>
    <row r="44096" customFormat="false" ht="15" hidden="false" customHeight="true" outlineLevel="0" collapsed="false"/>
    <row r="44097" customFormat="false" ht="15" hidden="false" customHeight="true" outlineLevel="0" collapsed="false"/>
    <row r="44098" customFormat="false" ht="15" hidden="false" customHeight="true" outlineLevel="0" collapsed="false"/>
    <row r="44099" customFormat="false" ht="15" hidden="false" customHeight="true" outlineLevel="0" collapsed="false"/>
    <row r="44100" customFormat="false" ht="15" hidden="false" customHeight="true" outlineLevel="0" collapsed="false"/>
    <row r="44101" customFormat="false" ht="15" hidden="false" customHeight="true" outlineLevel="0" collapsed="false"/>
    <row r="44102" customFormat="false" ht="15" hidden="false" customHeight="true" outlineLevel="0" collapsed="false"/>
    <row r="44103" customFormat="false" ht="15" hidden="false" customHeight="true" outlineLevel="0" collapsed="false"/>
    <row r="44104" customFormat="false" ht="15" hidden="false" customHeight="true" outlineLevel="0" collapsed="false"/>
    <row r="44105" customFormat="false" ht="15" hidden="false" customHeight="true" outlineLevel="0" collapsed="false"/>
    <row r="44106" customFormat="false" ht="15" hidden="false" customHeight="true" outlineLevel="0" collapsed="false"/>
    <row r="44107" customFormat="false" ht="15" hidden="false" customHeight="true" outlineLevel="0" collapsed="false"/>
    <row r="44108" customFormat="false" ht="15" hidden="false" customHeight="true" outlineLevel="0" collapsed="false"/>
    <row r="44109" customFormat="false" ht="15" hidden="false" customHeight="true" outlineLevel="0" collapsed="false"/>
    <row r="44110" customFormat="false" ht="15" hidden="false" customHeight="true" outlineLevel="0" collapsed="false"/>
    <row r="44111" customFormat="false" ht="15" hidden="false" customHeight="true" outlineLevel="0" collapsed="false"/>
    <row r="44112" customFormat="false" ht="15" hidden="false" customHeight="true" outlineLevel="0" collapsed="false"/>
    <row r="44113" customFormat="false" ht="15" hidden="false" customHeight="true" outlineLevel="0" collapsed="false"/>
    <row r="44114" customFormat="false" ht="15" hidden="false" customHeight="true" outlineLevel="0" collapsed="false"/>
    <row r="44115" customFormat="false" ht="15" hidden="false" customHeight="true" outlineLevel="0" collapsed="false"/>
    <row r="44116" customFormat="false" ht="15" hidden="false" customHeight="true" outlineLevel="0" collapsed="false"/>
    <row r="44117" customFormat="false" ht="15" hidden="false" customHeight="true" outlineLevel="0" collapsed="false"/>
    <row r="44118" customFormat="false" ht="15" hidden="false" customHeight="true" outlineLevel="0" collapsed="false"/>
    <row r="44119" customFormat="false" ht="15" hidden="false" customHeight="true" outlineLevel="0" collapsed="false"/>
    <row r="44120" customFormat="false" ht="15" hidden="false" customHeight="true" outlineLevel="0" collapsed="false"/>
    <row r="44121" customFormat="false" ht="15" hidden="false" customHeight="true" outlineLevel="0" collapsed="false"/>
    <row r="44122" customFormat="false" ht="15" hidden="false" customHeight="true" outlineLevel="0" collapsed="false"/>
    <row r="44123" customFormat="false" ht="15" hidden="false" customHeight="true" outlineLevel="0" collapsed="false"/>
    <row r="44124" customFormat="false" ht="15" hidden="false" customHeight="true" outlineLevel="0" collapsed="false"/>
    <row r="44125" customFormat="false" ht="15" hidden="false" customHeight="true" outlineLevel="0" collapsed="false"/>
    <row r="44126" customFormat="false" ht="15" hidden="false" customHeight="true" outlineLevel="0" collapsed="false"/>
    <row r="44127" customFormat="false" ht="15" hidden="false" customHeight="true" outlineLevel="0" collapsed="false"/>
    <row r="44128" customFormat="false" ht="15" hidden="false" customHeight="true" outlineLevel="0" collapsed="false"/>
    <row r="44129" customFormat="false" ht="15" hidden="false" customHeight="true" outlineLevel="0" collapsed="false"/>
    <row r="44130" customFormat="false" ht="15" hidden="false" customHeight="true" outlineLevel="0" collapsed="false"/>
    <row r="44131" customFormat="false" ht="15" hidden="false" customHeight="true" outlineLevel="0" collapsed="false"/>
    <row r="44132" customFormat="false" ht="15" hidden="false" customHeight="true" outlineLevel="0" collapsed="false"/>
    <row r="44133" customFormat="false" ht="15" hidden="false" customHeight="true" outlineLevel="0" collapsed="false"/>
    <row r="44134" customFormat="false" ht="15" hidden="false" customHeight="true" outlineLevel="0" collapsed="false"/>
    <row r="44135" customFormat="false" ht="15" hidden="false" customHeight="true" outlineLevel="0" collapsed="false"/>
    <row r="44136" customFormat="false" ht="15" hidden="false" customHeight="true" outlineLevel="0" collapsed="false"/>
    <row r="44137" customFormat="false" ht="15" hidden="false" customHeight="true" outlineLevel="0" collapsed="false"/>
    <row r="44138" customFormat="false" ht="15" hidden="false" customHeight="true" outlineLevel="0" collapsed="false"/>
    <row r="44139" customFormat="false" ht="15" hidden="false" customHeight="true" outlineLevel="0" collapsed="false"/>
    <row r="44140" customFormat="false" ht="15" hidden="false" customHeight="true" outlineLevel="0" collapsed="false"/>
    <row r="44141" customFormat="false" ht="15" hidden="false" customHeight="true" outlineLevel="0" collapsed="false"/>
    <row r="44142" customFormat="false" ht="15" hidden="false" customHeight="true" outlineLevel="0" collapsed="false"/>
    <row r="44143" customFormat="false" ht="15" hidden="false" customHeight="true" outlineLevel="0" collapsed="false"/>
    <row r="44144" customFormat="false" ht="15" hidden="false" customHeight="true" outlineLevel="0" collapsed="false"/>
    <row r="44145" customFormat="false" ht="15" hidden="false" customHeight="true" outlineLevel="0" collapsed="false"/>
    <row r="44146" customFormat="false" ht="15" hidden="false" customHeight="true" outlineLevel="0" collapsed="false"/>
    <row r="44147" customFormat="false" ht="15" hidden="false" customHeight="true" outlineLevel="0" collapsed="false"/>
    <row r="44148" customFormat="false" ht="15" hidden="false" customHeight="true" outlineLevel="0" collapsed="false"/>
    <row r="44149" customFormat="false" ht="15" hidden="false" customHeight="true" outlineLevel="0" collapsed="false"/>
    <row r="44150" customFormat="false" ht="15" hidden="false" customHeight="true" outlineLevel="0" collapsed="false"/>
    <row r="44151" customFormat="false" ht="15" hidden="false" customHeight="true" outlineLevel="0" collapsed="false"/>
    <row r="44152" customFormat="false" ht="15" hidden="false" customHeight="true" outlineLevel="0" collapsed="false"/>
    <row r="44153" customFormat="false" ht="15" hidden="false" customHeight="true" outlineLevel="0" collapsed="false"/>
    <row r="44154" customFormat="false" ht="15" hidden="false" customHeight="true" outlineLevel="0" collapsed="false"/>
    <row r="44155" customFormat="false" ht="15" hidden="false" customHeight="true" outlineLevel="0" collapsed="false"/>
    <row r="44156" customFormat="false" ht="15" hidden="false" customHeight="true" outlineLevel="0" collapsed="false"/>
    <row r="44157" customFormat="false" ht="15" hidden="false" customHeight="true" outlineLevel="0" collapsed="false"/>
    <row r="44158" customFormat="false" ht="15" hidden="false" customHeight="true" outlineLevel="0" collapsed="false"/>
    <row r="44159" customFormat="false" ht="15" hidden="false" customHeight="true" outlineLevel="0" collapsed="false"/>
    <row r="44160" customFormat="false" ht="15" hidden="false" customHeight="true" outlineLevel="0" collapsed="false"/>
    <row r="44161" customFormat="false" ht="15" hidden="false" customHeight="true" outlineLevel="0" collapsed="false"/>
    <row r="44162" customFormat="false" ht="15" hidden="false" customHeight="true" outlineLevel="0" collapsed="false"/>
    <row r="44163" customFormat="false" ht="15" hidden="false" customHeight="true" outlineLevel="0" collapsed="false"/>
    <row r="44164" customFormat="false" ht="15" hidden="false" customHeight="true" outlineLevel="0" collapsed="false"/>
    <row r="44165" customFormat="false" ht="15" hidden="false" customHeight="true" outlineLevel="0" collapsed="false"/>
    <row r="44166" customFormat="false" ht="15" hidden="false" customHeight="true" outlineLevel="0" collapsed="false"/>
    <row r="44167" customFormat="false" ht="15" hidden="false" customHeight="true" outlineLevel="0" collapsed="false"/>
    <row r="44168" customFormat="false" ht="15" hidden="false" customHeight="true" outlineLevel="0" collapsed="false"/>
    <row r="44169" customFormat="false" ht="15" hidden="false" customHeight="true" outlineLevel="0" collapsed="false"/>
    <row r="44170" customFormat="false" ht="15" hidden="false" customHeight="true" outlineLevel="0" collapsed="false"/>
    <row r="44171" customFormat="false" ht="15" hidden="false" customHeight="true" outlineLevel="0" collapsed="false"/>
    <row r="44172" customFormat="false" ht="15" hidden="false" customHeight="true" outlineLevel="0" collapsed="false"/>
    <row r="44173" customFormat="false" ht="15" hidden="false" customHeight="true" outlineLevel="0" collapsed="false"/>
    <row r="44174" customFormat="false" ht="15" hidden="false" customHeight="true" outlineLevel="0" collapsed="false"/>
    <row r="44175" customFormat="false" ht="15" hidden="false" customHeight="true" outlineLevel="0" collapsed="false"/>
    <row r="44176" customFormat="false" ht="15" hidden="false" customHeight="true" outlineLevel="0" collapsed="false"/>
    <row r="44177" customFormat="false" ht="15" hidden="false" customHeight="true" outlineLevel="0" collapsed="false"/>
    <row r="44178" customFormat="false" ht="15" hidden="false" customHeight="true" outlineLevel="0" collapsed="false"/>
    <row r="44179" customFormat="false" ht="15" hidden="false" customHeight="true" outlineLevel="0" collapsed="false"/>
    <row r="44180" customFormat="false" ht="15" hidden="false" customHeight="true" outlineLevel="0" collapsed="false"/>
    <row r="44181" customFormat="false" ht="15" hidden="false" customHeight="true" outlineLevel="0" collapsed="false"/>
    <row r="44182" customFormat="false" ht="15" hidden="false" customHeight="true" outlineLevel="0" collapsed="false"/>
    <row r="44183" customFormat="false" ht="15" hidden="false" customHeight="true" outlineLevel="0" collapsed="false"/>
    <row r="44184" customFormat="false" ht="15" hidden="false" customHeight="true" outlineLevel="0" collapsed="false"/>
    <row r="44185" customFormat="false" ht="15" hidden="false" customHeight="true" outlineLevel="0" collapsed="false"/>
    <row r="44186" customFormat="false" ht="15" hidden="false" customHeight="true" outlineLevel="0" collapsed="false"/>
    <row r="44187" customFormat="false" ht="15" hidden="false" customHeight="true" outlineLevel="0" collapsed="false"/>
    <row r="44188" customFormat="false" ht="15" hidden="false" customHeight="true" outlineLevel="0" collapsed="false"/>
    <row r="44189" customFormat="false" ht="15" hidden="false" customHeight="true" outlineLevel="0" collapsed="false"/>
    <row r="44190" customFormat="false" ht="15" hidden="false" customHeight="true" outlineLevel="0" collapsed="false"/>
    <row r="44191" customFormat="false" ht="15" hidden="false" customHeight="true" outlineLevel="0" collapsed="false"/>
    <row r="44192" customFormat="false" ht="15" hidden="false" customHeight="true" outlineLevel="0" collapsed="false"/>
    <row r="44193" customFormat="false" ht="15" hidden="false" customHeight="true" outlineLevel="0" collapsed="false"/>
    <row r="44194" customFormat="false" ht="15" hidden="false" customHeight="true" outlineLevel="0" collapsed="false"/>
    <row r="44195" customFormat="false" ht="15" hidden="false" customHeight="true" outlineLevel="0" collapsed="false"/>
    <row r="44196" customFormat="false" ht="15" hidden="false" customHeight="true" outlineLevel="0" collapsed="false"/>
    <row r="44197" customFormat="false" ht="15" hidden="false" customHeight="true" outlineLevel="0" collapsed="false"/>
    <row r="44198" customFormat="false" ht="15" hidden="false" customHeight="true" outlineLevel="0" collapsed="false"/>
    <row r="44199" customFormat="false" ht="15" hidden="false" customHeight="true" outlineLevel="0" collapsed="false"/>
    <row r="44200" customFormat="false" ht="15" hidden="false" customHeight="true" outlineLevel="0" collapsed="false"/>
    <row r="44201" customFormat="false" ht="15" hidden="false" customHeight="true" outlineLevel="0" collapsed="false"/>
    <row r="44202" customFormat="false" ht="15" hidden="false" customHeight="true" outlineLevel="0" collapsed="false"/>
    <row r="44203" customFormat="false" ht="15" hidden="false" customHeight="true" outlineLevel="0" collapsed="false"/>
    <row r="44204" customFormat="false" ht="15" hidden="false" customHeight="true" outlineLevel="0" collapsed="false"/>
    <row r="44205" customFormat="false" ht="15" hidden="false" customHeight="true" outlineLevel="0" collapsed="false"/>
    <row r="44206" customFormat="false" ht="15" hidden="false" customHeight="true" outlineLevel="0" collapsed="false"/>
    <row r="44207" customFormat="false" ht="15" hidden="false" customHeight="true" outlineLevel="0" collapsed="false"/>
    <row r="44208" customFormat="false" ht="15" hidden="false" customHeight="true" outlineLevel="0" collapsed="false"/>
    <row r="44209" customFormat="false" ht="15" hidden="false" customHeight="true" outlineLevel="0" collapsed="false"/>
    <row r="44210" customFormat="false" ht="15" hidden="false" customHeight="true" outlineLevel="0" collapsed="false"/>
    <row r="44211" customFormat="false" ht="15" hidden="false" customHeight="true" outlineLevel="0" collapsed="false"/>
    <row r="44212" customFormat="false" ht="15" hidden="false" customHeight="true" outlineLevel="0" collapsed="false"/>
    <row r="44213" customFormat="false" ht="15" hidden="false" customHeight="true" outlineLevel="0" collapsed="false"/>
    <row r="44214" customFormat="false" ht="15" hidden="false" customHeight="true" outlineLevel="0" collapsed="false"/>
    <row r="44215" customFormat="false" ht="15" hidden="false" customHeight="true" outlineLevel="0" collapsed="false"/>
    <row r="44216" customFormat="false" ht="15" hidden="false" customHeight="true" outlineLevel="0" collapsed="false"/>
    <row r="44217" customFormat="false" ht="15" hidden="false" customHeight="true" outlineLevel="0" collapsed="false"/>
    <row r="44218" customFormat="false" ht="15" hidden="false" customHeight="true" outlineLevel="0" collapsed="false"/>
    <row r="44219" customFormat="false" ht="15" hidden="false" customHeight="true" outlineLevel="0" collapsed="false"/>
    <row r="44220" customFormat="false" ht="15" hidden="false" customHeight="true" outlineLevel="0" collapsed="false"/>
    <row r="44221" customFormat="false" ht="15" hidden="false" customHeight="true" outlineLevel="0" collapsed="false"/>
    <row r="44222" customFormat="false" ht="15" hidden="false" customHeight="true" outlineLevel="0" collapsed="false"/>
    <row r="44223" customFormat="false" ht="15" hidden="false" customHeight="true" outlineLevel="0" collapsed="false"/>
    <row r="44224" customFormat="false" ht="15" hidden="false" customHeight="true" outlineLevel="0" collapsed="false"/>
    <row r="44225" customFormat="false" ht="15" hidden="false" customHeight="true" outlineLevel="0" collapsed="false"/>
    <row r="44226" customFormat="false" ht="15" hidden="false" customHeight="true" outlineLevel="0" collapsed="false"/>
    <row r="44227" customFormat="false" ht="15" hidden="false" customHeight="true" outlineLevel="0" collapsed="false"/>
    <row r="44228" customFormat="false" ht="15" hidden="false" customHeight="true" outlineLevel="0" collapsed="false"/>
    <row r="44229" customFormat="false" ht="15" hidden="false" customHeight="true" outlineLevel="0" collapsed="false"/>
    <row r="44230" customFormat="false" ht="15" hidden="false" customHeight="true" outlineLevel="0" collapsed="false"/>
    <row r="44231" customFormat="false" ht="15" hidden="false" customHeight="true" outlineLevel="0" collapsed="false"/>
    <row r="44232" customFormat="false" ht="15" hidden="false" customHeight="true" outlineLevel="0" collapsed="false"/>
    <row r="44233" customFormat="false" ht="15" hidden="false" customHeight="true" outlineLevel="0" collapsed="false"/>
    <row r="44234" customFormat="false" ht="15" hidden="false" customHeight="true" outlineLevel="0" collapsed="false"/>
    <row r="44235" customFormat="false" ht="15" hidden="false" customHeight="true" outlineLevel="0" collapsed="false"/>
    <row r="44236" customFormat="false" ht="15" hidden="false" customHeight="true" outlineLevel="0" collapsed="false"/>
    <row r="44237" customFormat="false" ht="15" hidden="false" customHeight="true" outlineLevel="0" collapsed="false"/>
    <row r="44238" customFormat="false" ht="15" hidden="false" customHeight="true" outlineLevel="0" collapsed="false"/>
    <row r="44239" customFormat="false" ht="15" hidden="false" customHeight="true" outlineLevel="0" collapsed="false"/>
    <row r="44240" customFormat="false" ht="15" hidden="false" customHeight="true" outlineLevel="0" collapsed="false"/>
    <row r="44241" customFormat="false" ht="15" hidden="false" customHeight="true" outlineLevel="0" collapsed="false"/>
    <row r="44242" customFormat="false" ht="15" hidden="false" customHeight="true" outlineLevel="0" collapsed="false"/>
    <row r="44243" customFormat="false" ht="15" hidden="false" customHeight="true" outlineLevel="0" collapsed="false"/>
    <row r="44244" customFormat="false" ht="15" hidden="false" customHeight="true" outlineLevel="0" collapsed="false"/>
    <row r="44245" customFormat="false" ht="15" hidden="false" customHeight="true" outlineLevel="0" collapsed="false"/>
    <row r="44246" customFormat="false" ht="15" hidden="false" customHeight="true" outlineLevel="0" collapsed="false"/>
    <row r="44247" customFormat="false" ht="15" hidden="false" customHeight="true" outlineLevel="0" collapsed="false"/>
    <row r="44248" customFormat="false" ht="15" hidden="false" customHeight="true" outlineLevel="0" collapsed="false"/>
    <row r="44249" customFormat="false" ht="15" hidden="false" customHeight="true" outlineLevel="0" collapsed="false"/>
    <row r="44250" customFormat="false" ht="15" hidden="false" customHeight="true" outlineLevel="0" collapsed="false"/>
    <row r="44251" customFormat="false" ht="15" hidden="false" customHeight="true" outlineLevel="0" collapsed="false"/>
    <row r="44252" customFormat="false" ht="15" hidden="false" customHeight="true" outlineLevel="0" collapsed="false"/>
    <row r="44253" customFormat="false" ht="15" hidden="false" customHeight="true" outlineLevel="0" collapsed="false"/>
    <row r="44254" customFormat="false" ht="15" hidden="false" customHeight="true" outlineLevel="0" collapsed="false"/>
    <row r="44255" customFormat="false" ht="15" hidden="false" customHeight="true" outlineLevel="0" collapsed="false"/>
    <row r="44256" customFormat="false" ht="15" hidden="false" customHeight="true" outlineLevel="0" collapsed="false"/>
    <row r="44257" customFormat="false" ht="15" hidden="false" customHeight="true" outlineLevel="0" collapsed="false"/>
    <row r="44258" customFormat="false" ht="15" hidden="false" customHeight="true" outlineLevel="0" collapsed="false"/>
    <row r="44259" customFormat="false" ht="15" hidden="false" customHeight="true" outlineLevel="0" collapsed="false"/>
    <row r="44260" customFormat="false" ht="15" hidden="false" customHeight="true" outlineLevel="0" collapsed="false"/>
    <row r="44261" customFormat="false" ht="15" hidden="false" customHeight="true" outlineLevel="0" collapsed="false"/>
    <row r="44262" customFormat="false" ht="15" hidden="false" customHeight="true" outlineLevel="0" collapsed="false"/>
    <row r="44263" customFormat="false" ht="15" hidden="false" customHeight="true" outlineLevel="0" collapsed="false"/>
    <row r="44264" customFormat="false" ht="15" hidden="false" customHeight="true" outlineLevel="0" collapsed="false"/>
    <row r="44265" customFormat="false" ht="15" hidden="false" customHeight="true" outlineLevel="0" collapsed="false"/>
    <row r="44266" customFormat="false" ht="15" hidden="false" customHeight="true" outlineLevel="0" collapsed="false"/>
    <row r="44267" customFormat="false" ht="15" hidden="false" customHeight="true" outlineLevel="0" collapsed="false"/>
    <row r="44268" customFormat="false" ht="15" hidden="false" customHeight="true" outlineLevel="0" collapsed="false"/>
    <row r="44269" customFormat="false" ht="15" hidden="false" customHeight="true" outlineLevel="0" collapsed="false"/>
    <row r="44270" customFormat="false" ht="15" hidden="false" customHeight="true" outlineLevel="0" collapsed="false"/>
    <row r="44271" customFormat="false" ht="15" hidden="false" customHeight="true" outlineLevel="0" collapsed="false"/>
    <row r="44272" customFormat="false" ht="15" hidden="false" customHeight="true" outlineLevel="0" collapsed="false"/>
    <row r="44273" customFormat="false" ht="15" hidden="false" customHeight="true" outlineLevel="0" collapsed="false"/>
    <row r="44274" customFormat="false" ht="15" hidden="false" customHeight="true" outlineLevel="0" collapsed="false"/>
    <row r="44275" customFormat="false" ht="15" hidden="false" customHeight="true" outlineLevel="0" collapsed="false"/>
    <row r="44276" customFormat="false" ht="15" hidden="false" customHeight="true" outlineLevel="0" collapsed="false"/>
    <row r="44277" customFormat="false" ht="15" hidden="false" customHeight="true" outlineLevel="0" collapsed="false"/>
    <row r="44278" customFormat="false" ht="15" hidden="false" customHeight="true" outlineLevel="0" collapsed="false"/>
    <row r="44279" customFormat="false" ht="15" hidden="false" customHeight="true" outlineLevel="0" collapsed="false"/>
    <row r="44280" customFormat="false" ht="15" hidden="false" customHeight="true" outlineLevel="0" collapsed="false"/>
    <row r="44281" customFormat="false" ht="15" hidden="false" customHeight="true" outlineLevel="0" collapsed="false"/>
    <row r="44282" customFormat="false" ht="15" hidden="false" customHeight="true" outlineLevel="0" collapsed="false"/>
    <row r="44283" customFormat="false" ht="15" hidden="false" customHeight="true" outlineLevel="0" collapsed="false"/>
    <row r="44284" customFormat="false" ht="15" hidden="false" customHeight="true" outlineLevel="0" collapsed="false"/>
    <row r="44285" customFormat="false" ht="15" hidden="false" customHeight="true" outlineLevel="0" collapsed="false"/>
    <row r="44286" customFormat="false" ht="15" hidden="false" customHeight="true" outlineLevel="0" collapsed="false"/>
    <row r="44287" customFormat="false" ht="15" hidden="false" customHeight="true" outlineLevel="0" collapsed="false"/>
    <row r="44288" customFormat="false" ht="15" hidden="false" customHeight="true" outlineLevel="0" collapsed="false"/>
    <row r="44289" customFormat="false" ht="15" hidden="false" customHeight="true" outlineLevel="0" collapsed="false"/>
    <row r="44290" customFormat="false" ht="15" hidden="false" customHeight="true" outlineLevel="0" collapsed="false"/>
    <row r="44291" customFormat="false" ht="15" hidden="false" customHeight="true" outlineLevel="0" collapsed="false"/>
    <row r="44292" customFormat="false" ht="15" hidden="false" customHeight="true" outlineLevel="0" collapsed="false"/>
    <row r="44293" customFormat="false" ht="15" hidden="false" customHeight="true" outlineLevel="0" collapsed="false"/>
    <row r="44294" customFormat="false" ht="15" hidden="false" customHeight="true" outlineLevel="0" collapsed="false"/>
    <row r="44295" customFormat="false" ht="15" hidden="false" customHeight="true" outlineLevel="0" collapsed="false"/>
    <row r="44296" customFormat="false" ht="15" hidden="false" customHeight="true" outlineLevel="0" collapsed="false"/>
    <row r="44297" customFormat="false" ht="15" hidden="false" customHeight="true" outlineLevel="0" collapsed="false"/>
    <row r="44298" customFormat="false" ht="15" hidden="false" customHeight="true" outlineLevel="0" collapsed="false"/>
    <row r="44299" customFormat="false" ht="15" hidden="false" customHeight="true" outlineLevel="0" collapsed="false"/>
    <row r="44300" customFormat="false" ht="15" hidden="false" customHeight="true" outlineLevel="0" collapsed="false"/>
    <row r="44301" customFormat="false" ht="15" hidden="false" customHeight="true" outlineLevel="0" collapsed="false"/>
    <row r="44302" customFormat="false" ht="15" hidden="false" customHeight="true" outlineLevel="0" collapsed="false"/>
    <row r="44303" customFormat="false" ht="15" hidden="false" customHeight="true" outlineLevel="0" collapsed="false"/>
    <row r="44304" customFormat="false" ht="15" hidden="false" customHeight="true" outlineLevel="0" collapsed="false"/>
    <row r="44305" customFormat="false" ht="15" hidden="false" customHeight="true" outlineLevel="0" collapsed="false"/>
    <row r="44306" customFormat="false" ht="15" hidden="false" customHeight="true" outlineLevel="0" collapsed="false"/>
    <row r="44307" customFormat="false" ht="15" hidden="false" customHeight="true" outlineLevel="0" collapsed="false"/>
    <row r="44308" customFormat="false" ht="15" hidden="false" customHeight="true" outlineLevel="0" collapsed="false"/>
    <row r="44309" customFormat="false" ht="15" hidden="false" customHeight="true" outlineLevel="0" collapsed="false"/>
    <row r="44310" customFormat="false" ht="15" hidden="false" customHeight="true" outlineLevel="0" collapsed="false"/>
    <row r="44311" customFormat="false" ht="15" hidden="false" customHeight="true" outlineLevel="0" collapsed="false"/>
    <row r="44312" customFormat="false" ht="15" hidden="false" customHeight="true" outlineLevel="0" collapsed="false"/>
    <row r="44313" customFormat="false" ht="15" hidden="false" customHeight="true" outlineLevel="0" collapsed="false"/>
    <row r="44314" customFormat="false" ht="15" hidden="false" customHeight="true" outlineLevel="0" collapsed="false"/>
    <row r="44315" customFormat="false" ht="15" hidden="false" customHeight="true" outlineLevel="0" collapsed="false"/>
    <row r="44316" customFormat="false" ht="15" hidden="false" customHeight="true" outlineLevel="0" collapsed="false"/>
    <row r="44317" customFormat="false" ht="15" hidden="false" customHeight="true" outlineLevel="0" collapsed="false"/>
    <row r="44318" customFormat="false" ht="15" hidden="false" customHeight="true" outlineLevel="0" collapsed="false"/>
    <row r="44319" customFormat="false" ht="15" hidden="false" customHeight="true" outlineLevel="0" collapsed="false"/>
    <row r="44320" customFormat="false" ht="15" hidden="false" customHeight="true" outlineLevel="0" collapsed="false"/>
    <row r="44321" customFormat="false" ht="15" hidden="false" customHeight="true" outlineLevel="0" collapsed="false"/>
    <row r="44322" customFormat="false" ht="15" hidden="false" customHeight="true" outlineLevel="0" collapsed="false"/>
    <row r="44323" customFormat="false" ht="15" hidden="false" customHeight="true" outlineLevel="0" collapsed="false"/>
    <row r="44324" customFormat="false" ht="15" hidden="false" customHeight="true" outlineLevel="0" collapsed="false"/>
    <row r="44325" customFormat="false" ht="15" hidden="false" customHeight="true" outlineLevel="0" collapsed="false"/>
    <row r="44326" customFormat="false" ht="15" hidden="false" customHeight="true" outlineLevel="0" collapsed="false"/>
    <row r="44327" customFormat="false" ht="15" hidden="false" customHeight="true" outlineLevel="0" collapsed="false"/>
    <row r="44328" customFormat="false" ht="15" hidden="false" customHeight="true" outlineLevel="0" collapsed="false"/>
    <row r="44329" customFormat="false" ht="15" hidden="false" customHeight="true" outlineLevel="0" collapsed="false"/>
    <row r="44330" customFormat="false" ht="15" hidden="false" customHeight="true" outlineLevel="0" collapsed="false"/>
    <row r="44331" customFormat="false" ht="15" hidden="false" customHeight="true" outlineLevel="0" collapsed="false"/>
    <row r="44332" customFormat="false" ht="15" hidden="false" customHeight="true" outlineLevel="0" collapsed="false"/>
    <row r="44333" customFormat="false" ht="15" hidden="false" customHeight="true" outlineLevel="0" collapsed="false"/>
    <row r="44334" customFormat="false" ht="15" hidden="false" customHeight="true" outlineLevel="0" collapsed="false"/>
    <row r="44335" customFormat="false" ht="15" hidden="false" customHeight="true" outlineLevel="0" collapsed="false"/>
    <row r="44336" customFormat="false" ht="15" hidden="false" customHeight="true" outlineLevel="0" collapsed="false"/>
    <row r="44337" customFormat="false" ht="15" hidden="false" customHeight="true" outlineLevel="0" collapsed="false"/>
    <row r="44338" customFormat="false" ht="15" hidden="false" customHeight="true" outlineLevel="0" collapsed="false"/>
    <row r="44339" customFormat="false" ht="15" hidden="false" customHeight="true" outlineLevel="0" collapsed="false"/>
    <row r="44340" customFormat="false" ht="15" hidden="false" customHeight="true" outlineLevel="0" collapsed="false"/>
    <row r="44341" customFormat="false" ht="15" hidden="false" customHeight="true" outlineLevel="0" collapsed="false"/>
    <row r="44342" customFormat="false" ht="15" hidden="false" customHeight="true" outlineLevel="0" collapsed="false"/>
    <row r="44343" customFormat="false" ht="15" hidden="false" customHeight="true" outlineLevel="0" collapsed="false"/>
    <row r="44344" customFormat="false" ht="15" hidden="false" customHeight="true" outlineLevel="0" collapsed="false"/>
    <row r="44345" customFormat="false" ht="15" hidden="false" customHeight="true" outlineLevel="0" collapsed="false"/>
    <row r="44346" customFormat="false" ht="15" hidden="false" customHeight="true" outlineLevel="0" collapsed="false"/>
    <row r="44347" customFormat="false" ht="15" hidden="false" customHeight="true" outlineLevel="0" collapsed="false"/>
    <row r="44348" customFormat="false" ht="15" hidden="false" customHeight="true" outlineLevel="0" collapsed="false"/>
    <row r="44349" customFormat="false" ht="15" hidden="false" customHeight="true" outlineLevel="0" collapsed="false"/>
    <row r="44350" customFormat="false" ht="15" hidden="false" customHeight="true" outlineLevel="0" collapsed="false"/>
    <row r="44351" customFormat="false" ht="15" hidden="false" customHeight="true" outlineLevel="0" collapsed="false"/>
    <row r="44352" customFormat="false" ht="15" hidden="false" customHeight="true" outlineLevel="0" collapsed="false"/>
    <row r="44353" customFormat="false" ht="15" hidden="false" customHeight="true" outlineLevel="0" collapsed="false"/>
    <row r="44354" customFormat="false" ht="15" hidden="false" customHeight="true" outlineLevel="0" collapsed="false"/>
    <row r="44355" customFormat="false" ht="15" hidden="false" customHeight="true" outlineLevel="0" collapsed="false"/>
    <row r="44356" customFormat="false" ht="15" hidden="false" customHeight="true" outlineLevel="0" collapsed="false"/>
    <row r="44357" customFormat="false" ht="15" hidden="false" customHeight="true" outlineLevel="0" collapsed="false"/>
    <row r="44358" customFormat="false" ht="15" hidden="false" customHeight="true" outlineLevel="0" collapsed="false"/>
    <row r="44359" customFormat="false" ht="15" hidden="false" customHeight="true" outlineLevel="0" collapsed="false"/>
    <row r="44360" customFormat="false" ht="15" hidden="false" customHeight="true" outlineLevel="0" collapsed="false"/>
    <row r="44361" customFormat="false" ht="15" hidden="false" customHeight="true" outlineLevel="0" collapsed="false"/>
    <row r="44362" customFormat="false" ht="15" hidden="false" customHeight="true" outlineLevel="0" collapsed="false"/>
    <row r="44363" customFormat="false" ht="15" hidden="false" customHeight="true" outlineLevel="0" collapsed="false"/>
    <row r="44364" customFormat="false" ht="15" hidden="false" customHeight="true" outlineLevel="0" collapsed="false"/>
    <row r="44365" customFormat="false" ht="15" hidden="false" customHeight="true" outlineLevel="0" collapsed="false"/>
    <row r="44366" customFormat="false" ht="15" hidden="false" customHeight="true" outlineLevel="0" collapsed="false"/>
    <row r="44367" customFormat="false" ht="15" hidden="false" customHeight="true" outlineLevel="0" collapsed="false"/>
    <row r="44368" customFormat="false" ht="15" hidden="false" customHeight="true" outlineLevel="0" collapsed="false"/>
    <row r="44369" customFormat="false" ht="15" hidden="false" customHeight="true" outlineLevel="0" collapsed="false"/>
    <row r="44370" customFormat="false" ht="15" hidden="false" customHeight="true" outlineLevel="0" collapsed="false"/>
    <row r="44371" customFormat="false" ht="15" hidden="false" customHeight="true" outlineLevel="0" collapsed="false"/>
    <row r="44372" customFormat="false" ht="15" hidden="false" customHeight="true" outlineLevel="0" collapsed="false"/>
    <row r="44373" customFormat="false" ht="15" hidden="false" customHeight="true" outlineLevel="0" collapsed="false"/>
    <row r="44374" customFormat="false" ht="15" hidden="false" customHeight="true" outlineLevel="0" collapsed="false"/>
    <row r="44375" customFormat="false" ht="15" hidden="false" customHeight="true" outlineLevel="0" collapsed="false"/>
    <row r="44376" customFormat="false" ht="15" hidden="false" customHeight="true" outlineLevel="0" collapsed="false"/>
    <row r="44377" customFormat="false" ht="15" hidden="false" customHeight="true" outlineLevel="0" collapsed="false"/>
    <row r="44378" customFormat="false" ht="15" hidden="false" customHeight="true" outlineLevel="0" collapsed="false"/>
    <row r="44379" customFormat="false" ht="15" hidden="false" customHeight="true" outlineLevel="0" collapsed="false"/>
    <row r="44380" customFormat="false" ht="15" hidden="false" customHeight="true" outlineLevel="0" collapsed="false"/>
    <row r="44381" customFormat="false" ht="15" hidden="false" customHeight="true" outlineLevel="0" collapsed="false"/>
    <row r="44382" customFormat="false" ht="15" hidden="false" customHeight="true" outlineLevel="0" collapsed="false"/>
    <row r="44383" customFormat="false" ht="15" hidden="false" customHeight="true" outlineLevel="0" collapsed="false"/>
    <row r="44384" customFormat="false" ht="15" hidden="false" customHeight="true" outlineLevel="0" collapsed="false"/>
    <row r="44385" customFormat="false" ht="15" hidden="false" customHeight="true" outlineLevel="0" collapsed="false"/>
    <row r="44386" customFormat="false" ht="15" hidden="false" customHeight="true" outlineLevel="0" collapsed="false"/>
    <row r="44387" customFormat="false" ht="15" hidden="false" customHeight="true" outlineLevel="0" collapsed="false"/>
    <row r="44388" customFormat="false" ht="15" hidden="false" customHeight="true" outlineLevel="0" collapsed="false"/>
    <row r="44389" customFormat="false" ht="15" hidden="false" customHeight="true" outlineLevel="0" collapsed="false"/>
    <row r="44390" customFormat="false" ht="15" hidden="false" customHeight="true" outlineLevel="0" collapsed="false"/>
    <row r="44391" customFormat="false" ht="15" hidden="false" customHeight="true" outlineLevel="0" collapsed="false"/>
    <row r="44392" customFormat="false" ht="15" hidden="false" customHeight="true" outlineLevel="0" collapsed="false"/>
    <row r="44393" customFormat="false" ht="15" hidden="false" customHeight="true" outlineLevel="0" collapsed="false"/>
    <row r="44394" customFormat="false" ht="15" hidden="false" customHeight="true" outlineLevel="0" collapsed="false"/>
    <row r="44395" customFormat="false" ht="15" hidden="false" customHeight="true" outlineLevel="0" collapsed="false"/>
    <row r="44396" customFormat="false" ht="15" hidden="false" customHeight="true" outlineLevel="0" collapsed="false"/>
    <row r="44397" customFormat="false" ht="15" hidden="false" customHeight="true" outlineLevel="0" collapsed="false"/>
    <row r="44398" customFormat="false" ht="15" hidden="false" customHeight="true" outlineLevel="0" collapsed="false"/>
    <row r="44399" customFormat="false" ht="15" hidden="false" customHeight="true" outlineLevel="0" collapsed="false"/>
    <row r="44400" customFormat="false" ht="15" hidden="false" customHeight="true" outlineLevel="0" collapsed="false"/>
    <row r="44401" customFormat="false" ht="15" hidden="false" customHeight="true" outlineLevel="0" collapsed="false"/>
    <row r="44402" customFormat="false" ht="15" hidden="false" customHeight="true" outlineLevel="0" collapsed="false"/>
    <row r="44403" customFormat="false" ht="15" hidden="false" customHeight="true" outlineLevel="0" collapsed="false"/>
    <row r="44404" customFormat="false" ht="15" hidden="false" customHeight="true" outlineLevel="0" collapsed="false"/>
    <row r="44405" customFormat="false" ht="15" hidden="false" customHeight="true" outlineLevel="0" collapsed="false"/>
    <row r="44406" customFormat="false" ht="15" hidden="false" customHeight="true" outlineLevel="0" collapsed="false"/>
    <row r="44407" customFormat="false" ht="15" hidden="false" customHeight="true" outlineLevel="0" collapsed="false"/>
    <row r="44408" customFormat="false" ht="15" hidden="false" customHeight="true" outlineLevel="0" collapsed="false"/>
    <row r="44409" customFormat="false" ht="15" hidden="false" customHeight="true" outlineLevel="0" collapsed="false"/>
    <row r="44410" customFormat="false" ht="15" hidden="false" customHeight="true" outlineLevel="0" collapsed="false"/>
    <row r="44411" customFormat="false" ht="15" hidden="false" customHeight="true" outlineLevel="0" collapsed="false"/>
    <row r="44412" customFormat="false" ht="15" hidden="false" customHeight="true" outlineLevel="0" collapsed="false"/>
    <row r="44413" customFormat="false" ht="15" hidden="false" customHeight="true" outlineLevel="0" collapsed="false"/>
    <row r="44414" customFormat="false" ht="15" hidden="false" customHeight="true" outlineLevel="0" collapsed="false"/>
    <row r="44415" customFormat="false" ht="15" hidden="false" customHeight="true" outlineLevel="0" collapsed="false"/>
    <row r="44416" customFormat="false" ht="15" hidden="false" customHeight="true" outlineLevel="0" collapsed="false"/>
    <row r="44417" customFormat="false" ht="15" hidden="false" customHeight="true" outlineLevel="0" collapsed="false"/>
    <row r="44418" customFormat="false" ht="15" hidden="false" customHeight="true" outlineLevel="0" collapsed="false"/>
    <row r="44419" customFormat="false" ht="15" hidden="false" customHeight="true" outlineLevel="0" collapsed="false"/>
    <row r="44420" customFormat="false" ht="15" hidden="false" customHeight="true" outlineLevel="0" collapsed="false"/>
    <row r="44421" customFormat="false" ht="15" hidden="false" customHeight="true" outlineLevel="0" collapsed="false"/>
    <row r="44422" customFormat="false" ht="15" hidden="false" customHeight="true" outlineLevel="0" collapsed="false"/>
    <row r="44423" customFormat="false" ht="15" hidden="false" customHeight="true" outlineLevel="0" collapsed="false"/>
    <row r="44424" customFormat="false" ht="15" hidden="false" customHeight="true" outlineLevel="0" collapsed="false"/>
    <row r="44425" customFormat="false" ht="15" hidden="false" customHeight="true" outlineLevel="0" collapsed="false"/>
    <row r="44426" customFormat="false" ht="15" hidden="false" customHeight="true" outlineLevel="0" collapsed="false"/>
    <row r="44427" customFormat="false" ht="15" hidden="false" customHeight="true" outlineLevel="0" collapsed="false"/>
    <row r="44428" customFormat="false" ht="15" hidden="false" customHeight="true" outlineLevel="0" collapsed="false"/>
    <row r="44429" customFormat="false" ht="15" hidden="false" customHeight="true" outlineLevel="0" collapsed="false"/>
    <row r="44430" customFormat="false" ht="15" hidden="false" customHeight="true" outlineLevel="0" collapsed="false"/>
    <row r="44431" customFormat="false" ht="15" hidden="false" customHeight="true" outlineLevel="0" collapsed="false"/>
    <row r="44432" customFormat="false" ht="15" hidden="false" customHeight="true" outlineLevel="0" collapsed="false"/>
    <row r="44433" customFormat="false" ht="15" hidden="false" customHeight="true" outlineLevel="0" collapsed="false"/>
    <row r="44434" customFormat="false" ht="15" hidden="false" customHeight="true" outlineLevel="0" collapsed="false"/>
    <row r="44435" customFormat="false" ht="15" hidden="false" customHeight="true" outlineLevel="0" collapsed="false"/>
    <row r="44436" customFormat="false" ht="15" hidden="false" customHeight="true" outlineLevel="0" collapsed="false"/>
    <row r="44437" customFormat="false" ht="15" hidden="false" customHeight="true" outlineLevel="0" collapsed="false"/>
    <row r="44438" customFormat="false" ht="15" hidden="false" customHeight="true" outlineLevel="0" collapsed="false"/>
    <row r="44439" customFormat="false" ht="15" hidden="false" customHeight="true" outlineLevel="0" collapsed="false"/>
    <row r="44440" customFormat="false" ht="15" hidden="false" customHeight="true" outlineLevel="0" collapsed="false"/>
    <row r="44441" customFormat="false" ht="15" hidden="false" customHeight="true" outlineLevel="0" collapsed="false"/>
    <row r="44442" customFormat="false" ht="15" hidden="false" customHeight="true" outlineLevel="0" collapsed="false"/>
    <row r="44443" customFormat="false" ht="15" hidden="false" customHeight="true" outlineLevel="0" collapsed="false"/>
    <row r="44444" customFormat="false" ht="15" hidden="false" customHeight="true" outlineLevel="0" collapsed="false"/>
    <row r="44445" customFormat="false" ht="15" hidden="false" customHeight="true" outlineLevel="0" collapsed="false"/>
    <row r="44446" customFormat="false" ht="15" hidden="false" customHeight="true" outlineLevel="0" collapsed="false"/>
    <row r="44447" customFormat="false" ht="15" hidden="false" customHeight="true" outlineLevel="0" collapsed="false"/>
    <row r="44448" customFormat="false" ht="15" hidden="false" customHeight="true" outlineLevel="0" collapsed="false"/>
    <row r="44449" customFormat="false" ht="15" hidden="false" customHeight="true" outlineLevel="0" collapsed="false"/>
    <row r="44450" customFormat="false" ht="15" hidden="false" customHeight="true" outlineLevel="0" collapsed="false"/>
    <row r="44451" customFormat="false" ht="15" hidden="false" customHeight="true" outlineLevel="0" collapsed="false"/>
    <row r="44452" customFormat="false" ht="15" hidden="false" customHeight="true" outlineLevel="0" collapsed="false"/>
    <row r="44453" customFormat="false" ht="15" hidden="false" customHeight="true" outlineLevel="0" collapsed="false"/>
    <row r="44454" customFormat="false" ht="15" hidden="false" customHeight="true" outlineLevel="0" collapsed="false"/>
    <row r="44455" customFormat="false" ht="15" hidden="false" customHeight="true" outlineLevel="0" collapsed="false"/>
    <row r="44456" customFormat="false" ht="15" hidden="false" customHeight="true" outlineLevel="0" collapsed="false"/>
    <row r="44457" customFormat="false" ht="15" hidden="false" customHeight="true" outlineLevel="0" collapsed="false"/>
    <row r="44458" customFormat="false" ht="15" hidden="false" customHeight="true" outlineLevel="0" collapsed="false"/>
    <row r="44459" customFormat="false" ht="15" hidden="false" customHeight="true" outlineLevel="0" collapsed="false"/>
    <row r="44460" customFormat="false" ht="15" hidden="false" customHeight="true" outlineLevel="0" collapsed="false"/>
    <row r="44461" customFormat="false" ht="15" hidden="false" customHeight="true" outlineLevel="0" collapsed="false"/>
    <row r="44462" customFormat="false" ht="15" hidden="false" customHeight="true" outlineLevel="0" collapsed="false"/>
    <row r="44463" customFormat="false" ht="15" hidden="false" customHeight="true" outlineLevel="0" collapsed="false"/>
    <row r="44464" customFormat="false" ht="15" hidden="false" customHeight="true" outlineLevel="0" collapsed="false"/>
    <row r="44465" customFormat="false" ht="15" hidden="false" customHeight="true" outlineLevel="0" collapsed="false"/>
    <row r="44466" customFormat="false" ht="15" hidden="false" customHeight="true" outlineLevel="0" collapsed="false"/>
    <row r="44467" customFormat="false" ht="15" hidden="false" customHeight="true" outlineLevel="0" collapsed="false"/>
    <row r="44468" customFormat="false" ht="15" hidden="false" customHeight="true" outlineLevel="0" collapsed="false"/>
    <row r="44469" customFormat="false" ht="15" hidden="false" customHeight="true" outlineLevel="0" collapsed="false"/>
    <row r="44470" customFormat="false" ht="15" hidden="false" customHeight="true" outlineLevel="0" collapsed="false"/>
    <row r="44471" customFormat="false" ht="15" hidden="false" customHeight="true" outlineLevel="0" collapsed="false"/>
    <row r="44472" customFormat="false" ht="15" hidden="false" customHeight="true" outlineLevel="0" collapsed="false"/>
    <row r="44473" customFormat="false" ht="15" hidden="false" customHeight="true" outlineLevel="0" collapsed="false"/>
    <row r="44474" customFormat="false" ht="15" hidden="false" customHeight="true" outlineLevel="0" collapsed="false"/>
    <row r="44475" customFormat="false" ht="15" hidden="false" customHeight="true" outlineLevel="0" collapsed="false"/>
    <row r="44476" customFormat="false" ht="15" hidden="false" customHeight="true" outlineLevel="0" collapsed="false"/>
    <row r="44477" customFormat="false" ht="15" hidden="false" customHeight="true" outlineLevel="0" collapsed="false"/>
    <row r="44478" customFormat="false" ht="15" hidden="false" customHeight="true" outlineLevel="0" collapsed="false"/>
    <row r="44479" customFormat="false" ht="15" hidden="false" customHeight="true" outlineLevel="0" collapsed="false"/>
    <row r="44480" customFormat="false" ht="15" hidden="false" customHeight="true" outlineLevel="0" collapsed="false"/>
    <row r="44481" customFormat="false" ht="15" hidden="false" customHeight="true" outlineLevel="0" collapsed="false"/>
    <row r="44482" customFormat="false" ht="15" hidden="false" customHeight="true" outlineLevel="0" collapsed="false"/>
    <row r="44483" customFormat="false" ht="15" hidden="false" customHeight="true" outlineLevel="0" collapsed="false"/>
    <row r="44484" customFormat="false" ht="15" hidden="false" customHeight="true" outlineLevel="0" collapsed="false"/>
    <row r="44485" customFormat="false" ht="15" hidden="false" customHeight="true" outlineLevel="0" collapsed="false"/>
    <row r="44486" customFormat="false" ht="15" hidden="false" customHeight="true" outlineLevel="0" collapsed="false"/>
    <row r="44487" customFormat="false" ht="15" hidden="false" customHeight="true" outlineLevel="0" collapsed="false"/>
    <row r="44488" customFormat="false" ht="15" hidden="false" customHeight="true" outlineLevel="0" collapsed="false"/>
    <row r="44489" customFormat="false" ht="15" hidden="false" customHeight="true" outlineLevel="0" collapsed="false"/>
    <row r="44490" customFormat="false" ht="15" hidden="false" customHeight="true" outlineLevel="0" collapsed="false"/>
    <row r="44491" customFormat="false" ht="15" hidden="false" customHeight="true" outlineLevel="0" collapsed="false"/>
    <row r="44492" customFormat="false" ht="15" hidden="false" customHeight="true" outlineLevel="0" collapsed="false"/>
    <row r="44493" customFormat="false" ht="15" hidden="false" customHeight="true" outlineLevel="0" collapsed="false"/>
    <row r="44494" customFormat="false" ht="15" hidden="false" customHeight="true" outlineLevel="0" collapsed="false"/>
    <row r="44495" customFormat="false" ht="15" hidden="false" customHeight="true" outlineLevel="0" collapsed="false"/>
    <row r="44496" customFormat="false" ht="15" hidden="false" customHeight="true" outlineLevel="0" collapsed="false"/>
    <row r="44497" customFormat="false" ht="15" hidden="false" customHeight="true" outlineLevel="0" collapsed="false"/>
    <row r="44498" customFormat="false" ht="15" hidden="false" customHeight="true" outlineLevel="0" collapsed="false"/>
    <row r="44499" customFormat="false" ht="15" hidden="false" customHeight="true" outlineLevel="0" collapsed="false"/>
    <row r="44500" customFormat="false" ht="15" hidden="false" customHeight="true" outlineLevel="0" collapsed="false"/>
    <row r="44501" customFormat="false" ht="15" hidden="false" customHeight="true" outlineLevel="0" collapsed="false"/>
    <row r="44502" customFormat="false" ht="15" hidden="false" customHeight="true" outlineLevel="0" collapsed="false"/>
    <row r="44503" customFormat="false" ht="15" hidden="false" customHeight="true" outlineLevel="0" collapsed="false"/>
    <row r="44504" customFormat="false" ht="15" hidden="false" customHeight="true" outlineLevel="0" collapsed="false"/>
    <row r="44505" customFormat="false" ht="15" hidden="false" customHeight="true" outlineLevel="0" collapsed="false"/>
    <row r="44506" customFormat="false" ht="15" hidden="false" customHeight="true" outlineLevel="0" collapsed="false"/>
    <row r="44507" customFormat="false" ht="15" hidden="false" customHeight="true" outlineLevel="0" collapsed="false"/>
    <row r="44508" customFormat="false" ht="15" hidden="false" customHeight="true" outlineLevel="0" collapsed="false"/>
    <row r="44509" customFormat="false" ht="15" hidden="false" customHeight="true" outlineLevel="0" collapsed="false"/>
    <row r="44510" customFormat="false" ht="15" hidden="false" customHeight="true" outlineLevel="0" collapsed="false"/>
    <row r="44511" customFormat="false" ht="15" hidden="false" customHeight="true" outlineLevel="0" collapsed="false"/>
    <row r="44512" customFormat="false" ht="15" hidden="false" customHeight="true" outlineLevel="0" collapsed="false"/>
    <row r="44513" customFormat="false" ht="15" hidden="false" customHeight="true" outlineLevel="0" collapsed="false"/>
    <row r="44514" customFormat="false" ht="15" hidden="false" customHeight="true" outlineLevel="0" collapsed="false"/>
    <row r="44515" customFormat="false" ht="15" hidden="false" customHeight="true" outlineLevel="0" collapsed="false"/>
    <row r="44516" customFormat="false" ht="15" hidden="false" customHeight="true" outlineLevel="0" collapsed="false"/>
    <row r="44517" customFormat="false" ht="15" hidden="false" customHeight="true" outlineLevel="0" collapsed="false"/>
    <row r="44518" customFormat="false" ht="15" hidden="false" customHeight="true" outlineLevel="0" collapsed="false"/>
    <row r="44519" customFormat="false" ht="15" hidden="false" customHeight="true" outlineLevel="0" collapsed="false"/>
    <row r="44520" customFormat="false" ht="15" hidden="false" customHeight="true" outlineLevel="0" collapsed="false"/>
    <row r="44521" customFormat="false" ht="15" hidden="false" customHeight="true" outlineLevel="0" collapsed="false"/>
    <row r="44522" customFormat="false" ht="15" hidden="false" customHeight="true" outlineLevel="0" collapsed="false"/>
    <row r="44523" customFormat="false" ht="15" hidden="false" customHeight="true" outlineLevel="0" collapsed="false"/>
    <row r="44524" customFormat="false" ht="15" hidden="false" customHeight="true" outlineLevel="0" collapsed="false"/>
    <row r="44525" customFormat="false" ht="15" hidden="false" customHeight="true" outlineLevel="0" collapsed="false"/>
    <row r="44526" customFormat="false" ht="15" hidden="false" customHeight="true" outlineLevel="0" collapsed="false"/>
    <row r="44527" customFormat="false" ht="15" hidden="false" customHeight="true" outlineLevel="0" collapsed="false"/>
    <row r="44528" customFormat="false" ht="15" hidden="false" customHeight="true" outlineLevel="0" collapsed="false"/>
    <row r="44529" customFormat="false" ht="15" hidden="false" customHeight="true" outlineLevel="0" collapsed="false"/>
    <row r="44530" customFormat="false" ht="15" hidden="false" customHeight="true" outlineLevel="0" collapsed="false"/>
    <row r="44531" customFormat="false" ht="15" hidden="false" customHeight="true" outlineLevel="0" collapsed="false"/>
    <row r="44532" customFormat="false" ht="15" hidden="false" customHeight="true" outlineLevel="0" collapsed="false"/>
    <row r="44533" customFormat="false" ht="15" hidden="false" customHeight="true" outlineLevel="0" collapsed="false"/>
    <row r="44534" customFormat="false" ht="15" hidden="false" customHeight="true" outlineLevel="0" collapsed="false"/>
    <row r="44535" customFormat="false" ht="15" hidden="false" customHeight="true" outlineLevel="0" collapsed="false"/>
    <row r="44536" customFormat="false" ht="15" hidden="false" customHeight="true" outlineLevel="0" collapsed="false"/>
    <row r="44537" customFormat="false" ht="15" hidden="false" customHeight="true" outlineLevel="0" collapsed="false"/>
    <row r="44538" customFormat="false" ht="15" hidden="false" customHeight="true" outlineLevel="0" collapsed="false"/>
    <row r="44539" customFormat="false" ht="15" hidden="false" customHeight="true" outlineLevel="0" collapsed="false"/>
    <row r="44540" customFormat="false" ht="15" hidden="false" customHeight="true" outlineLevel="0" collapsed="false"/>
    <row r="44541" customFormat="false" ht="15" hidden="false" customHeight="true" outlineLevel="0" collapsed="false"/>
    <row r="44542" customFormat="false" ht="15" hidden="false" customHeight="true" outlineLevel="0" collapsed="false"/>
    <row r="44543" customFormat="false" ht="15" hidden="false" customHeight="true" outlineLevel="0" collapsed="false"/>
    <row r="44544" customFormat="false" ht="15" hidden="false" customHeight="true" outlineLevel="0" collapsed="false"/>
    <row r="44545" customFormat="false" ht="15" hidden="false" customHeight="true" outlineLevel="0" collapsed="false"/>
    <row r="44546" customFormat="false" ht="15" hidden="false" customHeight="true" outlineLevel="0" collapsed="false"/>
    <row r="44547" customFormat="false" ht="15" hidden="false" customHeight="true" outlineLevel="0" collapsed="false"/>
    <row r="44548" customFormat="false" ht="15" hidden="false" customHeight="true" outlineLevel="0" collapsed="false"/>
    <row r="44549" customFormat="false" ht="15" hidden="false" customHeight="true" outlineLevel="0" collapsed="false"/>
    <row r="44550" customFormat="false" ht="15" hidden="false" customHeight="true" outlineLevel="0" collapsed="false"/>
    <row r="44551" customFormat="false" ht="15" hidden="false" customHeight="true" outlineLevel="0" collapsed="false"/>
    <row r="44552" customFormat="false" ht="15" hidden="false" customHeight="true" outlineLevel="0" collapsed="false"/>
    <row r="44553" customFormat="false" ht="15" hidden="false" customHeight="true" outlineLevel="0" collapsed="false"/>
    <row r="44554" customFormat="false" ht="15" hidden="false" customHeight="true" outlineLevel="0" collapsed="false"/>
    <row r="44555" customFormat="false" ht="15" hidden="false" customHeight="true" outlineLevel="0" collapsed="false"/>
    <row r="44556" customFormat="false" ht="15" hidden="false" customHeight="true" outlineLevel="0" collapsed="false"/>
    <row r="44557" customFormat="false" ht="15" hidden="false" customHeight="true" outlineLevel="0" collapsed="false"/>
    <row r="44558" customFormat="false" ht="15" hidden="false" customHeight="true" outlineLevel="0" collapsed="false"/>
    <row r="44559" customFormat="false" ht="15" hidden="false" customHeight="true" outlineLevel="0" collapsed="false"/>
    <row r="44560" customFormat="false" ht="15" hidden="false" customHeight="true" outlineLevel="0" collapsed="false"/>
    <row r="44561" customFormat="false" ht="15" hidden="false" customHeight="true" outlineLevel="0" collapsed="false"/>
    <row r="44562" customFormat="false" ht="15" hidden="false" customHeight="true" outlineLevel="0" collapsed="false"/>
    <row r="44563" customFormat="false" ht="15" hidden="false" customHeight="true" outlineLevel="0" collapsed="false"/>
    <row r="44564" customFormat="false" ht="15" hidden="false" customHeight="true" outlineLevel="0" collapsed="false"/>
    <row r="44565" customFormat="false" ht="15" hidden="false" customHeight="true" outlineLevel="0" collapsed="false"/>
    <row r="44566" customFormat="false" ht="15" hidden="false" customHeight="true" outlineLevel="0" collapsed="false"/>
    <row r="44567" customFormat="false" ht="15" hidden="false" customHeight="true" outlineLevel="0" collapsed="false"/>
    <row r="44568" customFormat="false" ht="15" hidden="false" customHeight="true" outlineLevel="0" collapsed="false"/>
    <row r="44569" customFormat="false" ht="15" hidden="false" customHeight="true" outlineLevel="0" collapsed="false"/>
    <row r="44570" customFormat="false" ht="15" hidden="false" customHeight="true" outlineLevel="0" collapsed="false"/>
    <row r="44571" customFormat="false" ht="15" hidden="false" customHeight="true" outlineLevel="0" collapsed="false"/>
    <row r="44572" customFormat="false" ht="15" hidden="false" customHeight="true" outlineLevel="0" collapsed="false"/>
    <row r="44573" customFormat="false" ht="15" hidden="false" customHeight="true" outlineLevel="0" collapsed="false"/>
    <row r="44574" customFormat="false" ht="15" hidden="false" customHeight="true" outlineLevel="0" collapsed="false"/>
    <row r="44575" customFormat="false" ht="15" hidden="false" customHeight="true" outlineLevel="0" collapsed="false"/>
    <row r="44576" customFormat="false" ht="15" hidden="false" customHeight="true" outlineLevel="0" collapsed="false"/>
    <row r="44577" customFormat="false" ht="15" hidden="false" customHeight="true" outlineLevel="0" collapsed="false"/>
    <row r="44578" customFormat="false" ht="15" hidden="false" customHeight="true" outlineLevel="0" collapsed="false"/>
    <row r="44579" customFormat="false" ht="15" hidden="false" customHeight="true" outlineLevel="0" collapsed="false"/>
    <row r="44580" customFormat="false" ht="15" hidden="false" customHeight="true" outlineLevel="0" collapsed="false"/>
    <row r="44581" customFormat="false" ht="15" hidden="false" customHeight="true" outlineLevel="0" collapsed="false"/>
    <row r="44582" customFormat="false" ht="15" hidden="false" customHeight="true" outlineLevel="0" collapsed="false"/>
    <row r="44583" customFormat="false" ht="15" hidden="false" customHeight="true" outlineLevel="0" collapsed="false"/>
    <row r="44584" customFormat="false" ht="15" hidden="false" customHeight="true" outlineLevel="0" collapsed="false"/>
    <row r="44585" customFormat="false" ht="15" hidden="false" customHeight="true" outlineLevel="0" collapsed="false"/>
    <row r="44586" customFormat="false" ht="15" hidden="false" customHeight="true" outlineLevel="0" collapsed="false"/>
    <row r="44587" customFormat="false" ht="15" hidden="false" customHeight="true" outlineLevel="0" collapsed="false"/>
    <row r="44588" customFormat="false" ht="15" hidden="false" customHeight="true" outlineLevel="0" collapsed="false"/>
    <row r="44589" customFormat="false" ht="15" hidden="false" customHeight="true" outlineLevel="0" collapsed="false"/>
    <row r="44590" customFormat="false" ht="15" hidden="false" customHeight="true" outlineLevel="0" collapsed="false"/>
    <row r="44591" customFormat="false" ht="15" hidden="false" customHeight="true" outlineLevel="0" collapsed="false"/>
    <row r="44592" customFormat="false" ht="15" hidden="false" customHeight="true" outlineLevel="0" collapsed="false"/>
    <row r="44593" customFormat="false" ht="15" hidden="false" customHeight="true" outlineLevel="0" collapsed="false"/>
    <row r="44594" customFormat="false" ht="15" hidden="false" customHeight="true" outlineLevel="0" collapsed="false"/>
    <row r="44595" customFormat="false" ht="15" hidden="false" customHeight="true" outlineLevel="0" collapsed="false"/>
    <row r="44596" customFormat="false" ht="15" hidden="false" customHeight="true" outlineLevel="0" collapsed="false"/>
    <row r="44597" customFormat="false" ht="15" hidden="false" customHeight="true" outlineLevel="0" collapsed="false"/>
    <row r="44598" customFormat="false" ht="15" hidden="false" customHeight="true" outlineLevel="0" collapsed="false"/>
    <row r="44599" customFormat="false" ht="15" hidden="false" customHeight="true" outlineLevel="0" collapsed="false"/>
    <row r="44600" customFormat="false" ht="15" hidden="false" customHeight="true" outlineLevel="0" collapsed="false"/>
    <row r="44601" customFormat="false" ht="15" hidden="false" customHeight="true" outlineLevel="0" collapsed="false"/>
    <row r="44602" customFormat="false" ht="15" hidden="false" customHeight="true" outlineLevel="0" collapsed="false"/>
    <row r="44603" customFormat="false" ht="15" hidden="false" customHeight="true" outlineLevel="0" collapsed="false"/>
    <row r="44604" customFormat="false" ht="15" hidden="false" customHeight="true" outlineLevel="0" collapsed="false"/>
    <row r="44605" customFormat="false" ht="15" hidden="false" customHeight="true" outlineLevel="0" collapsed="false"/>
    <row r="44606" customFormat="false" ht="15" hidden="false" customHeight="true" outlineLevel="0" collapsed="false"/>
    <row r="44607" customFormat="false" ht="15" hidden="false" customHeight="true" outlineLevel="0" collapsed="false"/>
    <row r="44608" customFormat="false" ht="15" hidden="false" customHeight="true" outlineLevel="0" collapsed="false"/>
    <row r="44609" customFormat="false" ht="15" hidden="false" customHeight="true" outlineLevel="0" collapsed="false"/>
    <row r="44610" customFormat="false" ht="15" hidden="false" customHeight="true" outlineLevel="0" collapsed="false"/>
    <row r="44611" customFormat="false" ht="15" hidden="false" customHeight="true" outlineLevel="0" collapsed="false"/>
    <row r="44612" customFormat="false" ht="15" hidden="false" customHeight="true" outlineLevel="0" collapsed="false"/>
    <row r="44613" customFormat="false" ht="15" hidden="false" customHeight="true" outlineLevel="0" collapsed="false"/>
    <row r="44614" customFormat="false" ht="15" hidden="false" customHeight="true" outlineLevel="0" collapsed="false"/>
    <row r="44615" customFormat="false" ht="15" hidden="false" customHeight="true" outlineLevel="0" collapsed="false"/>
    <row r="44616" customFormat="false" ht="15" hidden="false" customHeight="true" outlineLevel="0" collapsed="false"/>
    <row r="44617" customFormat="false" ht="15" hidden="false" customHeight="true" outlineLevel="0" collapsed="false"/>
    <row r="44618" customFormat="false" ht="15" hidden="false" customHeight="true" outlineLevel="0" collapsed="false"/>
    <row r="44619" customFormat="false" ht="15" hidden="false" customHeight="true" outlineLevel="0" collapsed="false"/>
    <row r="44620" customFormat="false" ht="15" hidden="false" customHeight="true" outlineLevel="0" collapsed="false"/>
    <row r="44621" customFormat="false" ht="15" hidden="false" customHeight="true" outlineLevel="0" collapsed="false"/>
    <row r="44622" customFormat="false" ht="15" hidden="false" customHeight="true" outlineLevel="0" collapsed="false"/>
    <row r="44623" customFormat="false" ht="15" hidden="false" customHeight="true" outlineLevel="0" collapsed="false"/>
    <row r="44624" customFormat="false" ht="15" hidden="false" customHeight="true" outlineLevel="0" collapsed="false"/>
    <row r="44625" customFormat="false" ht="15" hidden="false" customHeight="true" outlineLevel="0" collapsed="false"/>
    <row r="44626" customFormat="false" ht="15" hidden="false" customHeight="true" outlineLevel="0" collapsed="false"/>
    <row r="44627" customFormat="false" ht="15" hidden="false" customHeight="true" outlineLevel="0" collapsed="false"/>
    <row r="44628" customFormat="false" ht="15" hidden="false" customHeight="true" outlineLevel="0" collapsed="false"/>
    <row r="44629" customFormat="false" ht="15" hidden="false" customHeight="true" outlineLevel="0" collapsed="false"/>
    <row r="44630" customFormat="false" ht="15" hidden="false" customHeight="true" outlineLevel="0" collapsed="false"/>
    <row r="44631" customFormat="false" ht="15" hidden="false" customHeight="true" outlineLevel="0" collapsed="false"/>
    <row r="44632" customFormat="false" ht="15" hidden="false" customHeight="true" outlineLevel="0" collapsed="false"/>
    <row r="44633" customFormat="false" ht="15" hidden="false" customHeight="true" outlineLevel="0" collapsed="false"/>
    <row r="44634" customFormat="false" ht="15" hidden="false" customHeight="true" outlineLevel="0" collapsed="false"/>
    <row r="44635" customFormat="false" ht="15" hidden="false" customHeight="true" outlineLevel="0" collapsed="false"/>
    <row r="44636" customFormat="false" ht="15" hidden="false" customHeight="true" outlineLevel="0" collapsed="false"/>
    <row r="44637" customFormat="false" ht="15" hidden="false" customHeight="true" outlineLevel="0" collapsed="false"/>
    <row r="44638" customFormat="false" ht="15" hidden="false" customHeight="true" outlineLevel="0" collapsed="false"/>
    <row r="44639" customFormat="false" ht="15" hidden="false" customHeight="true" outlineLevel="0" collapsed="false"/>
    <row r="44640" customFormat="false" ht="15" hidden="false" customHeight="true" outlineLevel="0" collapsed="false"/>
    <row r="44641" customFormat="false" ht="15" hidden="false" customHeight="true" outlineLevel="0" collapsed="false"/>
    <row r="44642" customFormat="false" ht="15" hidden="false" customHeight="true" outlineLevel="0" collapsed="false"/>
    <row r="44643" customFormat="false" ht="15" hidden="false" customHeight="true" outlineLevel="0" collapsed="false"/>
    <row r="44644" customFormat="false" ht="15" hidden="false" customHeight="true" outlineLevel="0" collapsed="false"/>
    <row r="44645" customFormat="false" ht="15" hidden="false" customHeight="true" outlineLevel="0" collapsed="false"/>
    <row r="44646" customFormat="false" ht="15" hidden="false" customHeight="true" outlineLevel="0" collapsed="false"/>
    <row r="44647" customFormat="false" ht="15" hidden="false" customHeight="true" outlineLevel="0" collapsed="false"/>
    <row r="44648" customFormat="false" ht="15" hidden="false" customHeight="true" outlineLevel="0" collapsed="false"/>
    <row r="44649" customFormat="false" ht="15" hidden="false" customHeight="true" outlineLevel="0" collapsed="false"/>
    <row r="44650" customFormat="false" ht="15" hidden="false" customHeight="true" outlineLevel="0" collapsed="false"/>
    <row r="44651" customFormat="false" ht="15" hidden="false" customHeight="true" outlineLevel="0" collapsed="false"/>
    <row r="44652" customFormat="false" ht="15" hidden="false" customHeight="true" outlineLevel="0" collapsed="false"/>
    <row r="44653" customFormat="false" ht="15" hidden="false" customHeight="true" outlineLevel="0" collapsed="false"/>
    <row r="44654" customFormat="false" ht="15" hidden="false" customHeight="true" outlineLevel="0" collapsed="false"/>
    <row r="44655" customFormat="false" ht="15" hidden="false" customHeight="true" outlineLevel="0" collapsed="false"/>
    <row r="44656" customFormat="false" ht="15" hidden="false" customHeight="true" outlineLevel="0" collapsed="false"/>
    <row r="44657" customFormat="false" ht="15" hidden="false" customHeight="true" outlineLevel="0" collapsed="false"/>
    <row r="44658" customFormat="false" ht="15" hidden="false" customHeight="true" outlineLevel="0" collapsed="false"/>
    <row r="44659" customFormat="false" ht="15" hidden="false" customHeight="true" outlineLevel="0" collapsed="false"/>
    <row r="44660" customFormat="false" ht="15" hidden="false" customHeight="true" outlineLevel="0" collapsed="false"/>
    <row r="44661" customFormat="false" ht="15" hidden="false" customHeight="true" outlineLevel="0" collapsed="false"/>
    <row r="44662" customFormat="false" ht="15" hidden="false" customHeight="true" outlineLevel="0" collapsed="false"/>
    <row r="44663" customFormat="false" ht="15" hidden="false" customHeight="true" outlineLevel="0" collapsed="false"/>
    <row r="44664" customFormat="false" ht="15" hidden="false" customHeight="true" outlineLevel="0" collapsed="false"/>
    <row r="44665" customFormat="false" ht="15" hidden="false" customHeight="true" outlineLevel="0" collapsed="false"/>
    <row r="44666" customFormat="false" ht="15" hidden="false" customHeight="true" outlineLevel="0" collapsed="false"/>
    <row r="44667" customFormat="false" ht="15" hidden="false" customHeight="true" outlineLevel="0" collapsed="false"/>
    <row r="44668" customFormat="false" ht="15" hidden="false" customHeight="true" outlineLevel="0" collapsed="false"/>
    <row r="44669" customFormat="false" ht="15" hidden="false" customHeight="true" outlineLevel="0" collapsed="false"/>
    <row r="44670" customFormat="false" ht="15" hidden="false" customHeight="true" outlineLevel="0" collapsed="false"/>
    <row r="44671" customFormat="false" ht="15" hidden="false" customHeight="true" outlineLevel="0" collapsed="false"/>
    <row r="44672" customFormat="false" ht="15" hidden="false" customHeight="true" outlineLevel="0" collapsed="false"/>
    <row r="44673" customFormat="false" ht="15" hidden="false" customHeight="true" outlineLevel="0" collapsed="false"/>
    <row r="44674" customFormat="false" ht="15" hidden="false" customHeight="true" outlineLevel="0" collapsed="false"/>
    <row r="44675" customFormat="false" ht="15" hidden="false" customHeight="true" outlineLevel="0" collapsed="false"/>
    <row r="44676" customFormat="false" ht="15" hidden="false" customHeight="true" outlineLevel="0" collapsed="false"/>
    <row r="44677" customFormat="false" ht="15" hidden="false" customHeight="true" outlineLevel="0" collapsed="false"/>
    <row r="44678" customFormat="false" ht="15" hidden="false" customHeight="true" outlineLevel="0" collapsed="false"/>
    <row r="44679" customFormat="false" ht="15" hidden="false" customHeight="true" outlineLevel="0" collapsed="false"/>
    <row r="44680" customFormat="false" ht="15" hidden="false" customHeight="true" outlineLevel="0" collapsed="false"/>
    <row r="44681" customFormat="false" ht="15" hidden="false" customHeight="true" outlineLevel="0" collapsed="false"/>
    <row r="44682" customFormat="false" ht="15" hidden="false" customHeight="true" outlineLevel="0" collapsed="false"/>
    <row r="44683" customFormat="false" ht="15" hidden="false" customHeight="true" outlineLevel="0" collapsed="false"/>
    <row r="44684" customFormat="false" ht="15" hidden="false" customHeight="true" outlineLevel="0" collapsed="false"/>
    <row r="44685" customFormat="false" ht="15" hidden="false" customHeight="true" outlineLevel="0" collapsed="false"/>
    <row r="44686" customFormat="false" ht="15" hidden="false" customHeight="true" outlineLevel="0" collapsed="false"/>
    <row r="44687" customFormat="false" ht="15" hidden="false" customHeight="true" outlineLevel="0" collapsed="false"/>
    <row r="44688" customFormat="false" ht="15" hidden="false" customHeight="true" outlineLevel="0" collapsed="false"/>
    <row r="44689" customFormat="false" ht="15" hidden="false" customHeight="true" outlineLevel="0" collapsed="false"/>
    <row r="44690" customFormat="false" ht="15" hidden="false" customHeight="true" outlineLevel="0" collapsed="false"/>
    <row r="44691" customFormat="false" ht="15" hidden="false" customHeight="true" outlineLevel="0" collapsed="false"/>
    <row r="44692" customFormat="false" ht="15" hidden="false" customHeight="true" outlineLevel="0" collapsed="false"/>
    <row r="44693" customFormat="false" ht="15" hidden="false" customHeight="true" outlineLevel="0" collapsed="false"/>
    <row r="44694" customFormat="false" ht="15" hidden="false" customHeight="true" outlineLevel="0" collapsed="false"/>
    <row r="44695" customFormat="false" ht="15" hidden="false" customHeight="true" outlineLevel="0" collapsed="false"/>
    <row r="44696" customFormat="false" ht="15" hidden="false" customHeight="true" outlineLevel="0" collapsed="false"/>
    <row r="44697" customFormat="false" ht="15" hidden="false" customHeight="true" outlineLevel="0" collapsed="false"/>
    <row r="44698" customFormat="false" ht="15" hidden="false" customHeight="true" outlineLevel="0" collapsed="false"/>
    <row r="44699" customFormat="false" ht="15" hidden="false" customHeight="true" outlineLevel="0" collapsed="false"/>
    <row r="44700" customFormat="false" ht="15" hidden="false" customHeight="true" outlineLevel="0" collapsed="false"/>
    <row r="44701" customFormat="false" ht="15" hidden="false" customHeight="true" outlineLevel="0" collapsed="false"/>
    <row r="44702" customFormat="false" ht="15" hidden="false" customHeight="true" outlineLevel="0" collapsed="false"/>
    <row r="44703" customFormat="false" ht="15" hidden="false" customHeight="true" outlineLevel="0" collapsed="false"/>
    <row r="44704" customFormat="false" ht="15" hidden="false" customHeight="true" outlineLevel="0" collapsed="false"/>
    <row r="44705" customFormat="false" ht="15" hidden="false" customHeight="true" outlineLevel="0" collapsed="false"/>
    <row r="44706" customFormat="false" ht="15" hidden="false" customHeight="true" outlineLevel="0" collapsed="false"/>
    <row r="44707" customFormat="false" ht="15" hidden="false" customHeight="true" outlineLevel="0" collapsed="false"/>
    <row r="44708" customFormat="false" ht="15" hidden="false" customHeight="true" outlineLevel="0" collapsed="false"/>
    <row r="44709" customFormat="false" ht="15" hidden="false" customHeight="true" outlineLevel="0" collapsed="false"/>
    <row r="44710" customFormat="false" ht="15" hidden="false" customHeight="true" outlineLevel="0" collapsed="false"/>
    <row r="44711" customFormat="false" ht="15" hidden="false" customHeight="true" outlineLevel="0" collapsed="false"/>
    <row r="44712" customFormat="false" ht="15" hidden="false" customHeight="true" outlineLevel="0" collapsed="false"/>
    <row r="44713" customFormat="false" ht="15" hidden="false" customHeight="true" outlineLevel="0" collapsed="false"/>
    <row r="44714" customFormat="false" ht="15" hidden="false" customHeight="true" outlineLevel="0" collapsed="false"/>
    <row r="44715" customFormat="false" ht="15" hidden="false" customHeight="true" outlineLevel="0" collapsed="false"/>
    <row r="44716" customFormat="false" ht="15" hidden="false" customHeight="true" outlineLevel="0" collapsed="false"/>
    <row r="44717" customFormat="false" ht="15" hidden="false" customHeight="true" outlineLevel="0" collapsed="false"/>
    <row r="44718" customFormat="false" ht="15" hidden="false" customHeight="true" outlineLevel="0" collapsed="false"/>
    <row r="44719" customFormat="false" ht="15" hidden="false" customHeight="true" outlineLevel="0" collapsed="false"/>
    <row r="44720" customFormat="false" ht="15" hidden="false" customHeight="true" outlineLevel="0" collapsed="false"/>
    <row r="44721" customFormat="false" ht="15" hidden="false" customHeight="true" outlineLevel="0" collapsed="false"/>
    <row r="44722" customFormat="false" ht="15" hidden="false" customHeight="true" outlineLevel="0" collapsed="false"/>
    <row r="44723" customFormat="false" ht="15" hidden="false" customHeight="true" outlineLevel="0" collapsed="false"/>
    <row r="44724" customFormat="false" ht="15" hidden="false" customHeight="true" outlineLevel="0" collapsed="false"/>
    <row r="44725" customFormat="false" ht="15" hidden="false" customHeight="true" outlineLevel="0" collapsed="false"/>
    <row r="44726" customFormat="false" ht="15" hidden="false" customHeight="true" outlineLevel="0" collapsed="false"/>
    <row r="44727" customFormat="false" ht="15" hidden="false" customHeight="true" outlineLevel="0" collapsed="false"/>
    <row r="44728" customFormat="false" ht="15" hidden="false" customHeight="true" outlineLevel="0" collapsed="false"/>
    <row r="44729" customFormat="false" ht="15" hidden="false" customHeight="true" outlineLevel="0" collapsed="false"/>
    <row r="44730" customFormat="false" ht="15" hidden="false" customHeight="true" outlineLevel="0" collapsed="false"/>
    <row r="44731" customFormat="false" ht="15" hidden="false" customHeight="true" outlineLevel="0" collapsed="false"/>
    <row r="44732" customFormat="false" ht="15" hidden="false" customHeight="true" outlineLevel="0" collapsed="false"/>
    <row r="44733" customFormat="false" ht="15" hidden="false" customHeight="true" outlineLevel="0" collapsed="false"/>
    <row r="44734" customFormat="false" ht="15" hidden="false" customHeight="true" outlineLevel="0" collapsed="false"/>
    <row r="44735" customFormat="false" ht="15" hidden="false" customHeight="true" outlineLevel="0" collapsed="false"/>
    <row r="44736" customFormat="false" ht="15" hidden="false" customHeight="true" outlineLevel="0" collapsed="false"/>
    <row r="44737" customFormat="false" ht="15" hidden="false" customHeight="true" outlineLevel="0" collapsed="false"/>
    <row r="44738" customFormat="false" ht="15" hidden="false" customHeight="true" outlineLevel="0" collapsed="false"/>
    <row r="44739" customFormat="false" ht="15" hidden="false" customHeight="true" outlineLevel="0" collapsed="false"/>
    <row r="44740" customFormat="false" ht="15" hidden="false" customHeight="true" outlineLevel="0" collapsed="false"/>
    <row r="44741" customFormat="false" ht="15" hidden="false" customHeight="true" outlineLevel="0" collapsed="false"/>
    <row r="44742" customFormat="false" ht="15" hidden="false" customHeight="true" outlineLevel="0" collapsed="false"/>
    <row r="44743" customFormat="false" ht="15" hidden="false" customHeight="true" outlineLevel="0" collapsed="false"/>
    <row r="44744" customFormat="false" ht="15" hidden="false" customHeight="true" outlineLevel="0" collapsed="false"/>
    <row r="44745" customFormat="false" ht="15" hidden="false" customHeight="true" outlineLevel="0" collapsed="false"/>
    <row r="44746" customFormat="false" ht="15" hidden="false" customHeight="true" outlineLevel="0" collapsed="false"/>
    <row r="44747" customFormat="false" ht="15" hidden="false" customHeight="true" outlineLevel="0" collapsed="false"/>
    <row r="44748" customFormat="false" ht="15" hidden="false" customHeight="true" outlineLevel="0" collapsed="false"/>
    <row r="44749" customFormat="false" ht="15" hidden="false" customHeight="true" outlineLevel="0" collapsed="false"/>
    <row r="44750" customFormat="false" ht="15" hidden="false" customHeight="true" outlineLevel="0" collapsed="false"/>
    <row r="44751" customFormat="false" ht="15" hidden="false" customHeight="true" outlineLevel="0" collapsed="false"/>
    <row r="44752" customFormat="false" ht="15" hidden="false" customHeight="true" outlineLevel="0" collapsed="false"/>
    <row r="44753" customFormat="false" ht="15" hidden="false" customHeight="true" outlineLevel="0" collapsed="false"/>
    <row r="44754" customFormat="false" ht="15" hidden="false" customHeight="true" outlineLevel="0" collapsed="false"/>
    <row r="44755" customFormat="false" ht="15" hidden="false" customHeight="true" outlineLevel="0" collapsed="false"/>
    <row r="44756" customFormat="false" ht="15" hidden="false" customHeight="true" outlineLevel="0" collapsed="false"/>
    <row r="44757" customFormat="false" ht="15" hidden="false" customHeight="true" outlineLevel="0" collapsed="false"/>
    <row r="44758" customFormat="false" ht="15" hidden="false" customHeight="true" outlineLevel="0" collapsed="false"/>
    <row r="44759" customFormat="false" ht="15" hidden="false" customHeight="true" outlineLevel="0" collapsed="false"/>
    <row r="44760" customFormat="false" ht="15" hidden="false" customHeight="true" outlineLevel="0" collapsed="false"/>
    <row r="44761" customFormat="false" ht="15" hidden="false" customHeight="true" outlineLevel="0" collapsed="false"/>
    <row r="44762" customFormat="false" ht="15" hidden="false" customHeight="true" outlineLevel="0" collapsed="false"/>
    <row r="44763" customFormat="false" ht="15" hidden="false" customHeight="true" outlineLevel="0" collapsed="false"/>
    <row r="44764" customFormat="false" ht="15" hidden="false" customHeight="true" outlineLevel="0" collapsed="false"/>
    <row r="44765" customFormat="false" ht="15" hidden="false" customHeight="true" outlineLevel="0" collapsed="false"/>
    <row r="44766" customFormat="false" ht="15" hidden="false" customHeight="true" outlineLevel="0" collapsed="false"/>
    <row r="44767" customFormat="false" ht="15" hidden="false" customHeight="true" outlineLevel="0" collapsed="false"/>
    <row r="44768" customFormat="false" ht="15" hidden="false" customHeight="true" outlineLevel="0" collapsed="false"/>
    <row r="44769" customFormat="false" ht="15" hidden="false" customHeight="true" outlineLevel="0" collapsed="false"/>
    <row r="44770" customFormat="false" ht="15" hidden="false" customHeight="true" outlineLevel="0" collapsed="false"/>
    <row r="44771" customFormat="false" ht="15" hidden="false" customHeight="true" outlineLevel="0" collapsed="false"/>
    <row r="44772" customFormat="false" ht="15" hidden="false" customHeight="true" outlineLevel="0" collapsed="false"/>
    <row r="44773" customFormat="false" ht="15" hidden="false" customHeight="true" outlineLevel="0" collapsed="false"/>
    <row r="44774" customFormat="false" ht="15" hidden="false" customHeight="true" outlineLevel="0" collapsed="false"/>
    <row r="44775" customFormat="false" ht="15" hidden="false" customHeight="true" outlineLevel="0" collapsed="false"/>
    <row r="44776" customFormat="false" ht="15" hidden="false" customHeight="true" outlineLevel="0" collapsed="false"/>
    <row r="44777" customFormat="false" ht="15" hidden="false" customHeight="true" outlineLevel="0" collapsed="false"/>
    <row r="44778" customFormat="false" ht="15" hidden="false" customHeight="true" outlineLevel="0" collapsed="false"/>
    <row r="44779" customFormat="false" ht="15" hidden="false" customHeight="true" outlineLevel="0" collapsed="false"/>
    <row r="44780" customFormat="false" ht="15" hidden="false" customHeight="true" outlineLevel="0" collapsed="false"/>
    <row r="44781" customFormat="false" ht="15" hidden="false" customHeight="true" outlineLevel="0" collapsed="false"/>
    <row r="44782" customFormat="false" ht="15" hidden="false" customHeight="true" outlineLevel="0" collapsed="false"/>
    <row r="44783" customFormat="false" ht="15" hidden="false" customHeight="true" outlineLevel="0" collapsed="false"/>
    <row r="44784" customFormat="false" ht="15" hidden="false" customHeight="true" outlineLevel="0" collapsed="false"/>
    <row r="44785" customFormat="false" ht="15" hidden="false" customHeight="true" outlineLevel="0" collapsed="false"/>
    <row r="44786" customFormat="false" ht="15" hidden="false" customHeight="true" outlineLevel="0" collapsed="false"/>
    <row r="44787" customFormat="false" ht="15" hidden="false" customHeight="true" outlineLevel="0" collapsed="false"/>
    <row r="44788" customFormat="false" ht="15" hidden="false" customHeight="true" outlineLevel="0" collapsed="false"/>
    <row r="44789" customFormat="false" ht="15" hidden="false" customHeight="true" outlineLevel="0" collapsed="false"/>
    <row r="44790" customFormat="false" ht="15" hidden="false" customHeight="true" outlineLevel="0" collapsed="false"/>
    <row r="44791" customFormat="false" ht="15" hidden="false" customHeight="true" outlineLevel="0" collapsed="false"/>
    <row r="44792" customFormat="false" ht="15" hidden="false" customHeight="true" outlineLevel="0" collapsed="false"/>
    <row r="44793" customFormat="false" ht="15" hidden="false" customHeight="true" outlineLevel="0" collapsed="false"/>
    <row r="44794" customFormat="false" ht="15" hidden="false" customHeight="true" outlineLevel="0" collapsed="false"/>
    <row r="44795" customFormat="false" ht="15" hidden="false" customHeight="true" outlineLevel="0" collapsed="false"/>
    <row r="44796" customFormat="false" ht="15" hidden="false" customHeight="true" outlineLevel="0" collapsed="false"/>
    <row r="44797" customFormat="false" ht="15" hidden="false" customHeight="true" outlineLevel="0" collapsed="false"/>
    <row r="44798" customFormat="false" ht="15" hidden="false" customHeight="true" outlineLevel="0" collapsed="false"/>
    <row r="44799" customFormat="false" ht="15" hidden="false" customHeight="true" outlineLevel="0" collapsed="false"/>
    <row r="44800" customFormat="false" ht="15" hidden="false" customHeight="true" outlineLevel="0" collapsed="false"/>
    <row r="44801" customFormat="false" ht="15" hidden="false" customHeight="true" outlineLevel="0" collapsed="false"/>
    <row r="44802" customFormat="false" ht="15" hidden="false" customHeight="true" outlineLevel="0" collapsed="false"/>
    <row r="44803" customFormat="false" ht="15" hidden="false" customHeight="true" outlineLevel="0" collapsed="false"/>
    <row r="44804" customFormat="false" ht="15" hidden="false" customHeight="true" outlineLevel="0" collapsed="false"/>
    <row r="44805" customFormat="false" ht="15" hidden="false" customHeight="true" outlineLevel="0" collapsed="false"/>
    <row r="44806" customFormat="false" ht="15" hidden="false" customHeight="true" outlineLevel="0" collapsed="false"/>
    <row r="44807" customFormat="false" ht="15" hidden="false" customHeight="true" outlineLevel="0" collapsed="false"/>
    <row r="44808" customFormat="false" ht="15" hidden="false" customHeight="true" outlineLevel="0" collapsed="false"/>
    <row r="44809" customFormat="false" ht="15" hidden="false" customHeight="true" outlineLevel="0" collapsed="false"/>
    <row r="44810" customFormat="false" ht="15" hidden="false" customHeight="true" outlineLevel="0" collapsed="false"/>
    <row r="44811" customFormat="false" ht="15" hidden="false" customHeight="true" outlineLevel="0" collapsed="false"/>
    <row r="44812" customFormat="false" ht="15" hidden="false" customHeight="true" outlineLevel="0" collapsed="false"/>
    <row r="44813" customFormat="false" ht="15" hidden="false" customHeight="true" outlineLevel="0" collapsed="false"/>
    <row r="44814" customFormat="false" ht="15" hidden="false" customHeight="true" outlineLevel="0" collapsed="false"/>
    <row r="44815" customFormat="false" ht="15" hidden="false" customHeight="true" outlineLevel="0" collapsed="false"/>
    <row r="44816" customFormat="false" ht="15" hidden="false" customHeight="true" outlineLevel="0" collapsed="false"/>
    <row r="44817" customFormat="false" ht="15" hidden="false" customHeight="true" outlineLevel="0" collapsed="false"/>
    <row r="44818" customFormat="false" ht="15" hidden="false" customHeight="true" outlineLevel="0" collapsed="false"/>
    <row r="44819" customFormat="false" ht="15" hidden="false" customHeight="true" outlineLevel="0" collapsed="false"/>
    <row r="44820" customFormat="false" ht="15" hidden="false" customHeight="true" outlineLevel="0" collapsed="false"/>
    <row r="44821" customFormat="false" ht="15" hidden="false" customHeight="true" outlineLevel="0" collapsed="false"/>
    <row r="44822" customFormat="false" ht="15" hidden="false" customHeight="true" outlineLevel="0" collapsed="false"/>
    <row r="44823" customFormat="false" ht="15" hidden="false" customHeight="true" outlineLevel="0" collapsed="false"/>
    <row r="44824" customFormat="false" ht="15" hidden="false" customHeight="true" outlineLevel="0" collapsed="false"/>
    <row r="44825" customFormat="false" ht="15" hidden="false" customHeight="true" outlineLevel="0" collapsed="false"/>
    <row r="44826" customFormat="false" ht="15" hidden="false" customHeight="true" outlineLevel="0" collapsed="false"/>
    <row r="44827" customFormat="false" ht="15" hidden="false" customHeight="true" outlineLevel="0" collapsed="false"/>
    <row r="44828" customFormat="false" ht="15" hidden="false" customHeight="true" outlineLevel="0" collapsed="false"/>
    <row r="44829" customFormat="false" ht="15" hidden="false" customHeight="true" outlineLevel="0" collapsed="false"/>
    <row r="44830" customFormat="false" ht="15" hidden="false" customHeight="true" outlineLevel="0" collapsed="false"/>
    <row r="44831" customFormat="false" ht="15" hidden="false" customHeight="true" outlineLevel="0" collapsed="false"/>
    <row r="44832" customFormat="false" ht="15" hidden="false" customHeight="true" outlineLevel="0" collapsed="false"/>
    <row r="44833" customFormat="false" ht="15" hidden="false" customHeight="true" outlineLevel="0" collapsed="false"/>
    <row r="44834" customFormat="false" ht="15" hidden="false" customHeight="true" outlineLevel="0" collapsed="false"/>
    <row r="44835" customFormat="false" ht="15" hidden="false" customHeight="true" outlineLevel="0" collapsed="false"/>
    <row r="44836" customFormat="false" ht="15" hidden="false" customHeight="true" outlineLevel="0" collapsed="false"/>
    <row r="44837" customFormat="false" ht="15" hidden="false" customHeight="true" outlineLevel="0" collapsed="false"/>
    <row r="44838" customFormat="false" ht="15" hidden="false" customHeight="true" outlineLevel="0" collapsed="false"/>
    <row r="44839" customFormat="false" ht="15" hidden="false" customHeight="true" outlineLevel="0" collapsed="false"/>
    <row r="44840" customFormat="false" ht="15" hidden="false" customHeight="true" outlineLevel="0" collapsed="false"/>
    <row r="44841" customFormat="false" ht="15" hidden="false" customHeight="true" outlineLevel="0" collapsed="false"/>
    <row r="44842" customFormat="false" ht="15" hidden="false" customHeight="true" outlineLevel="0" collapsed="false"/>
    <row r="44843" customFormat="false" ht="15" hidden="false" customHeight="true" outlineLevel="0" collapsed="false"/>
    <row r="44844" customFormat="false" ht="15" hidden="false" customHeight="true" outlineLevel="0" collapsed="false"/>
    <row r="44845" customFormat="false" ht="15" hidden="false" customHeight="true" outlineLevel="0" collapsed="false"/>
    <row r="44846" customFormat="false" ht="15" hidden="false" customHeight="true" outlineLevel="0" collapsed="false"/>
    <row r="44847" customFormat="false" ht="15" hidden="false" customHeight="true" outlineLevel="0" collapsed="false"/>
    <row r="44848" customFormat="false" ht="15" hidden="false" customHeight="true" outlineLevel="0" collapsed="false"/>
    <row r="44849" customFormat="false" ht="15" hidden="false" customHeight="true" outlineLevel="0" collapsed="false"/>
    <row r="44850" customFormat="false" ht="15" hidden="false" customHeight="true" outlineLevel="0" collapsed="false"/>
    <row r="44851" customFormat="false" ht="15" hidden="false" customHeight="true" outlineLevel="0" collapsed="false"/>
    <row r="44852" customFormat="false" ht="15" hidden="false" customHeight="true" outlineLevel="0" collapsed="false"/>
    <row r="44853" customFormat="false" ht="15" hidden="false" customHeight="true" outlineLevel="0" collapsed="false"/>
    <row r="44854" customFormat="false" ht="15" hidden="false" customHeight="true" outlineLevel="0" collapsed="false"/>
    <row r="44855" customFormat="false" ht="15" hidden="false" customHeight="true" outlineLevel="0" collapsed="false"/>
    <row r="44856" customFormat="false" ht="15" hidden="false" customHeight="true" outlineLevel="0" collapsed="false"/>
    <row r="44857" customFormat="false" ht="15" hidden="false" customHeight="true" outlineLevel="0" collapsed="false"/>
    <row r="44858" customFormat="false" ht="15" hidden="false" customHeight="true" outlineLevel="0" collapsed="false"/>
    <row r="44859" customFormat="false" ht="15" hidden="false" customHeight="true" outlineLevel="0" collapsed="false"/>
    <row r="44860" customFormat="false" ht="15" hidden="false" customHeight="true" outlineLevel="0" collapsed="false"/>
    <row r="44861" customFormat="false" ht="15" hidden="false" customHeight="true" outlineLevel="0" collapsed="false"/>
    <row r="44862" customFormat="false" ht="15" hidden="false" customHeight="true" outlineLevel="0" collapsed="false"/>
    <row r="44863" customFormat="false" ht="15" hidden="false" customHeight="true" outlineLevel="0" collapsed="false"/>
    <row r="44864" customFormat="false" ht="15" hidden="false" customHeight="true" outlineLevel="0" collapsed="false"/>
    <row r="44865" customFormat="false" ht="15" hidden="false" customHeight="true" outlineLevel="0" collapsed="false"/>
    <row r="44866" customFormat="false" ht="15" hidden="false" customHeight="true" outlineLevel="0" collapsed="false"/>
    <row r="44867" customFormat="false" ht="15" hidden="false" customHeight="true" outlineLevel="0" collapsed="false"/>
    <row r="44868" customFormat="false" ht="15" hidden="false" customHeight="true" outlineLevel="0" collapsed="false"/>
    <row r="44869" customFormat="false" ht="15" hidden="false" customHeight="true" outlineLevel="0" collapsed="false"/>
    <row r="44870" customFormat="false" ht="15" hidden="false" customHeight="true" outlineLevel="0" collapsed="false"/>
    <row r="44871" customFormat="false" ht="15" hidden="false" customHeight="true" outlineLevel="0" collapsed="false"/>
    <row r="44872" customFormat="false" ht="15" hidden="false" customHeight="true" outlineLevel="0" collapsed="false"/>
    <row r="44873" customFormat="false" ht="15" hidden="false" customHeight="true" outlineLevel="0" collapsed="false"/>
    <row r="44874" customFormat="false" ht="15" hidden="false" customHeight="true" outlineLevel="0" collapsed="false"/>
    <row r="44875" customFormat="false" ht="15" hidden="false" customHeight="true" outlineLevel="0" collapsed="false"/>
    <row r="44876" customFormat="false" ht="15" hidden="false" customHeight="true" outlineLevel="0" collapsed="false"/>
    <row r="44877" customFormat="false" ht="15" hidden="false" customHeight="true" outlineLevel="0" collapsed="false"/>
    <row r="44878" customFormat="false" ht="15" hidden="false" customHeight="true" outlineLevel="0" collapsed="false"/>
    <row r="44879" customFormat="false" ht="15" hidden="false" customHeight="true" outlineLevel="0" collapsed="false"/>
    <row r="44880" customFormat="false" ht="15" hidden="false" customHeight="true" outlineLevel="0" collapsed="false"/>
    <row r="44881" customFormat="false" ht="15" hidden="false" customHeight="true" outlineLevel="0" collapsed="false"/>
    <row r="44882" customFormat="false" ht="15" hidden="false" customHeight="true" outlineLevel="0" collapsed="false"/>
    <row r="44883" customFormat="false" ht="15" hidden="false" customHeight="true" outlineLevel="0" collapsed="false"/>
    <row r="44884" customFormat="false" ht="15" hidden="false" customHeight="true" outlineLevel="0" collapsed="false"/>
    <row r="44885" customFormat="false" ht="15" hidden="false" customHeight="true" outlineLevel="0" collapsed="false"/>
    <row r="44886" customFormat="false" ht="15" hidden="false" customHeight="true" outlineLevel="0" collapsed="false"/>
    <row r="44887" customFormat="false" ht="15" hidden="false" customHeight="true" outlineLevel="0" collapsed="false"/>
    <row r="44888" customFormat="false" ht="15" hidden="false" customHeight="true" outlineLevel="0" collapsed="false"/>
    <row r="44889" customFormat="false" ht="15" hidden="false" customHeight="true" outlineLevel="0" collapsed="false"/>
    <row r="44890" customFormat="false" ht="15" hidden="false" customHeight="true" outlineLevel="0" collapsed="false"/>
    <row r="44891" customFormat="false" ht="15" hidden="false" customHeight="true" outlineLevel="0" collapsed="false"/>
    <row r="44892" customFormat="false" ht="15" hidden="false" customHeight="true" outlineLevel="0" collapsed="false"/>
    <row r="44893" customFormat="false" ht="15" hidden="false" customHeight="true" outlineLevel="0" collapsed="false"/>
    <row r="44894" customFormat="false" ht="15" hidden="false" customHeight="true" outlineLevel="0" collapsed="false"/>
    <row r="44895" customFormat="false" ht="15" hidden="false" customHeight="true" outlineLevel="0" collapsed="false"/>
    <row r="44896" customFormat="false" ht="15" hidden="false" customHeight="true" outlineLevel="0" collapsed="false"/>
    <row r="44897" customFormat="false" ht="15" hidden="false" customHeight="true" outlineLevel="0" collapsed="false"/>
    <row r="44898" customFormat="false" ht="15" hidden="false" customHeight="true" outlineLevel="0" collapsed="false"/>
    <row r="44899" customFormat="false" ht="15" hidden="false" customHeight="true" outlineLevel="0" collapsed="false"/>
    <row r="44900" customFormat="false" ht="15" hidden="false" customHeight="true" outlineLevel="0" collapsed="false"/>
    <row r="44901" customFormat="false" ht="15" hidden="false" customHeight="true" outlineLevel="0" collapsed="false"/>
    <row r="44902" customFormat="false" ht="15" hidden="false" customHeight="true" outlineLevel="0" collapsed="false"/>
    <row r="44903" customFormat="false" ht="15" hidden="false" customHeight="true" outlineLevel="0" collapsed="false"/>
    <row r="44904" customFormat="false" ht="15" hidden="false" customHeight="true" outlineLevel="0" collapsed="false"/>
    <row r="44905" customFormat="false" ht="15" hidden="false" customHeight="true" outlineLevel="0" collapsed="false"/>
    <row r="44906" customFormat="false" ht="15" hidden="false" customHeight="true" outlineLevel="0" collapsed="false"/>
    <row r="44907" customFormat="false" ht="15" hidden="false" customHeight="true" outlineLevel="0" collapsed="false"/>
    <row r="44908" customFormat="false" ht="15" hidden="false" customHeight="true" outlineLevel="0" collapsed="false"/>
    <row r="44909" customFormat="false" ht="15" hidden="false" customHeight="true" outlineLevel="0" collapsed="false"/>
    <row r="44910" customFormat="false" ht="15" hidden="false" customHeight="true" outlineLevel="0" collapsed="false"/>
    <row r="44911" customFormat="false" ht="15" hidden="false" customHeight="true" outlineLevel="0" collapsed="false"/>
    <row r="44912" customFormat="false" ht="15" hidden="false" customHeight="true" outlineLevel="0" collapsed="false"/>
    <row r="44913" customFormat="false" ht="15" hidden="false" customHeight="true" outlineLevel="0" collapsed="false"/>
    <row r="44914" customFormat="false" ht="15" hidden="false" customHeight="true" outlineLevel="0" collapsed="false"/>
    <row r="44915" customFormat="false" ht="15" hidden="false" customHeight="true" outlineLevel="0" collapsed="false"/>
    <row r="44916" customFormat="false" ht="15" hidden="false" customHeight="true" outlineLevel="0" collapsed="false"/>
    <row r="44917" customFormat="false" ht="15" hidden="false" customHeight="true" outlineLevel="0" collapsed="false"/>
    <row r="44918" customFormat="false" ht="15" hidden="false" customHeight="true" outlineLevel="0" collapsed="false"/>
    <row r="44919" customFormat="false" ht="15" hidden="false" customHeight="true" outlineLevel="0" collapsed="false"/>
    <row r="44920" customFormat="false" ht="15" hidden="false" customHeight="true" outlineLevel="0" collapsed="false"/>
    <row r="44921" customFormat="false" ht="15" hidden="false" customHeight="true" outlineLevel="0" collapsed="false"/>
    <row r="44922" customFormat="false" ht="15" hidden="false" customHeight="true" outlineLevel="0" collapsed="false"/>
    <row r="44923" customFormat="false" ht="15" hidden="false" customHeight="true" outlineLevel="0" collapsed="false"/>
    <row r="44924" customFormat="false" ht="15" hidden="false" customHeight="true" outlineLevel="0" collapsed="false"/>
    <row r="44925" customFormat="false" ht="15" hidden="false" customHeight="true" outlineLevel="0" collapsed="false"/>
    <row r="44926" customFormat="false" ht="15" hidden="false" customHeight="true" outlineLevel="0" collapsed="false"/>
    <row r="44927" customFormat="false" ht="15" hidden="false" customHeight="true" outlineLevel="0" collapsed="false"/>
    <row r="44928" customFormat="false" ht="15" hidden="false" customHeight="true" outlineLevel="0" collapsed="false"/>
    <row r="44929" customFormat="false" ht="15" hidden="false" customHeight="true" outlineLevel="0" collapsed="false"/>
    <row r="44930" customFormat="false" ht="15" hidden="false" customHeight="true" outlineLevel="0" collapsed="false"/>
    <row r="44931" customFormat="false" ht="15" hidden="false" customHeight="true" outlineLevel="0" collapsed="false"/>
    <row r="44932" customFormat="false" ht="15" hidden="false" customHeight="true" outlineLevel="0" collapsed="false"/>
    <row r="44933" customFormat="false" ht="15" hidden="false" customHeight="true" outlineLevel="0" collapsed="false"/>
    <row r="44934" customFormat="false" ht="15" hidden="false" customHeight="true" outlineLevel="0" collapsed="false"/>
    <row r="44935" customFormat="false" ht="15" hidden="false" customHeight="true" outlineLevel="0" collapsed="false"/>
    <row r="44936" customFormat="false" ht="15" hidden="false" customHeight="true" outlineLevel="0" collapsed="false"/>
    <row r="44937" customFormat="false" ht="15" hidden="false" customHeight="true" outlineLevel="0" collapsed="false"/>
    <row r="44938" customFormat="false" ht="15" hidden="false" customHeight="true" outlineLevel="0" collapsed="false"/>
    <row r="44939" customFormat="false" ht="15" hidden="false" customHeight="true" outlineLevel="0" collapsed="false"/>
    <row r="44940" customFormat="false" ht="15" hidden="false" customHeight="true" outlineLevel="0" collapsed="false"/>
    <row r="44941" customFormat="false" ht="15" hidden="false" customHeight="true" outlineLevel="0" collapsed="false"/>
    <row r="44942" customFormat="false" ht="15" hidden="false" customHeight="true" outlineLevel="0" collapsed="false"/>
    <row r="44943" customFormat="false" ht="15" hidden="false" customHeight="true" outlineLevel="0" collapsed="false"/>
    <row r="44944" customFormat="false" ht="15" hidden="false" customHeight="true" outlineLevel="0" collapsed="false"/>
    <row r="44945" customFormat="false" ht="15" hidden="false" customHeight="true" outlineLevel="0" collapsed="false"/>
    <row r="44946" customFormat="false" ht="15" hidden="false" customHeight="true" outlineLevel="0" collapsed="false"/>
    <row r="44947" customFormat="false" ht="15" hidden="false" customHeight="true" outlineLevel="0" collapsed="false"/>
    <row r="44948" customFormat="false" ht="15" hidden="false" customHeight="true" outlineLevel="0" collapsed="false"/>
    <row r="44949" customFormat="false" ht="15" hidden="false" customHeight="true" outlineLevel="0" collapsed="false"/>
    <row r="44950" customFormat="false" ht="15" hidden="false" customHeight="true" outlineLevel="0" collapsed="false"/>
    <row r="44951" customFormat="false" ht="15" hidden="false" customHeight="true" outlineLevel="0" collapsed="false"/>
    <row r="44952" customFormat="false" ht="15" hidden="false" customHeight="true" outlineLevel="0" collapsed="false"/>
    <row r="44953" customFormat="false" ht="15" hidden="false" customHeight="true" outlineLevel="0" collapsed="false"/>
    <row r="44954" customFormat="false" ht="15" hidden="false" customHeight="true" outlineLevel="0" collapsed="false"/>
    <row r="44955" customFormat="false" ht="15" hidden="false" customHeight="true" outlineLevel="0" collapsed="false"/>
    <row r="44956" customFormat="false" ht="15" hidden="false" customHeight="true" outlineLevel="0" collapsed="false"/>
    <row r="44957" customFormat="false" ht="15" hidden="false" customHeight="true" outlineLevel="0" collapsed="false"/>
    <row r="44958" customFormat="false" ht="15" hidden="false" customHeight="true" outlineLevel="0" collapsed="false"/>
    <row r="44959" customFormat="false" ht="15" hidden="false" customHeight="true" outlineLevel="0" collapsed="false"/>
    <row r="44960" customFormat="false" ht="15" hidden="false" customHeight="true" outlineLevel="0" collapsed="false"/>
    <row r="44961" customFormat="false" ht="15" hidden="false" customHeight="true" outlineLevel="0" collapsed="false"/>
    <row r="44962" customFormat="false" ht="15" hidden="false" customHeight="true" outlineLevel="0" collapsed="false"/>
    <row r="44963" customFormat="false" ht="15" hidden="false" customHeight="true" outlineLevel="0" collapsed="false"/>
    <row r="44964" customFormat="false" ht="15" hidden="false" customHeight="true" outlineLevel="0" collapsed="false"/>
    <row r="44965" customFormat="false" ht="15" hidden="false" customHeight="true" outlineLevel="0" collapsed="false"/>
    <row r="44966" customFormat="false" ht="15" hidden="false" customHeight="true" outlineLevel="0" collapsed="false"/>
    <row r="44967" customFormat="false" ht="15" hidden="false" customHeight="true" outlineLevel="0" collapsed="false"/>
    <row r="44968" customFormat="false" ht="15" hidden="false" customHeight="true" outlineLevel="0" collapsed="false"/>
    <row r="44969" customFormat="false" ht="15" hidden="false" customHeight="true" outlineLevel="0" collapsed="false"/>
    <row r="44970" customFormat="false" ht="15" hidden="false" customHeight="true" outlineLevel="0" collapsed="false"/>
    <row r="44971" customFormat="false" ht="15" hidden="false" customHeight="true" outlineLevel="0" collapsed="false"/>
    <row r="44972" customFormat="false" ht="15" hidden="false" customHeight="true" outlineLevel="0" collapsed="false"/>
    <row r="44973" customFormat="false" ht="15" hidden="false" customHeight="true" outlineLevel="0" collapsed="false"/>
    <row r="44974" customFormat="false" ht="15" hidden="false" customHeight="true" outlineLevel="0" collapsed="false"/>
    <row r="44975" customFormat="false" ht="15" hidden="false" customHeight="true" outlineLevel="0" collapsed="false"/>
    <row r="44976" customFormat="false" ht="15" hidden="false" customHeight="true" outlineLevel="0" collapsed="false"/>
    <row r="44977" customFormat="false" ht="15" hidden="false" customHeight="true" outlineLevel="0" collapsed="false"/>
    <row r="44978" customFormat="false" ht="15" hidden="false" customHeight="true" outlineLevel="0" collapsed="false"/>
    <row r="44979" customFormat="false" ht="15" hidden="false" customHeight="true" outlineLevel="0" collapsed="false"/>
    <row r="44980" customFormat="false" ht="15" hidden="false" customHeight="true" outlineLevel="0" collapsed="false"/>
    <row r="44981" customFormat="false" ht="15" hidden="false" customHeight="true" outlineLevel="0" collapsed="false"/>
    <row r="44982" customFormat="false" ht="15" hidden="false" customHeight="true" outlineLevel="0" collapsed="false"/>
    <row r="44983" customFormat="false" ht="15" hidden="false" customHeight="true" outlineLevel="0" collapsed="false"/>
    <row r="44984" customFormat="false" ht="15" hidden="false" customHeight="true" outlineLevel="0" collapsed="false"/>
    <row r="44985" customFormat="false" ht="15" hidden="false" customHeight="true" outlineLevel="0" collapsed="false"/>
    <row r="44986" customFormat="false" ht="15" hidden="false" customHeight="true" outlineLevel="0" collapsed="false"/>
    <row r="44987" customFormat="false" ht="15" hidden="false" customHeight="true" outlineLevel="0" collapsed="false"/>
    <row r="44988" customFormat="false" ht="15" hidden="false" customHeight="true" outlineLevel="0" collapsed="false"/>
    <row r="44989" customFormat="false" ht="15" hidden="false" customHeight="true" outlineLevel="0" collapsed="false"/>
    <row r="44990" customFormat="false" ht="15" hidden="false" customHeight="true" outlineLevel="0" collapsed="false"/>
    <row r="44991" customFormat="false" ht="15" hidden="false" customHeight="true" outlineLevel="0" collapsed="false"/>
    <row r="44992" customFormat="false" ht="15" hidden="false" customHeight="true" outlineLevel="0" collapsed="false"/>
    <row r="44993" customFormat="false" ht="15" hidden="false" customHeight="true" outlineLevel="0" collapsed="false"/>
    <row r="44994" customFormat="false" ht="15" hidden="false" customHeight="true" outlineLevel="0" collapsed="false"/>
    <row r="44995" customFormat="false" ht="15" hidden="false" customHeight="true" outlineLevel="0" collapsed="false"/>
    <row r="44996" customFormat="false" ht="15" hidden="false" customHeight="true" outlineLevel="0" collapsed="false"/>
    <row r="44997" customFormat="false" ht="15" hidden="false" customHeight="true" outlineLevel="0" collapsed="false"/>
    <row r="44998" customFormat="false" ht="15" hidden="false" customHeight="true" outlineLevel="0" collapsed="false"/>
    <row r="44999" customFormat="false" ht="15" hidden="false" customHeight="true" outlineLevel="0" collapsed="false"/>
    <row r="45000" customFormat="false" ht="15" hidden="false" customHeight="true" outlineLevel="0" collapsed="false"/>
    <row r="45001" customFormat="false" ht="15" hidden="false" customHeight="true" outlineLevel="0" collapsed="false"/>
    <row r="45002" customFormat="false" ht="15" hidden="false" customHeight="true" outlineLevel="0" collapsed="false"/>
    <row r="45003" customFormat="false" ht="15" hidden="false" customHeight="true" outlineLevel="0" collapsed="false"/>
    <row r="45004" customFormat="false" ht="15" hidden="false" customHeight="true" outlineLevel="0" collapsed="false"/>
    <row r="45005" customFormat="false" ht="15" hidden="false" customHeight="true" outlineLevel="0" collapsed="false"/>
    <row r="45006" customFormat="false" ht="15" hidden="false" customHeight="true" outlineLevel="0" collapsed="false"/>
    <row r="45007" customFormat="false" ht="15" hidden="false" customHeight="true" outlineLevel="0" collapsed="false"/>
    <row r="45008" customFormat="false" ht="15" hidden="false" customHeight="true" outlineLevel="0" collapsed="false"/>
    <row r="45009" customFormat="false" ht="15" hidden="false" customHeight="true" outlineLevel="0" collapsed="false"/>
    <row r="45010" customFormat="false" ht="15" hidden="false" customHeight="true" outlineLevel="0" collapsed="false"/>
    <row r="45011" customFormat="false" ht="15" hidden="false" customHeight="true" outlineLevel="0" collapsed="false"/>
    <row r="45012" customFormat="false" ht="15" hidden="false" customHeight="true" outlineLevel="0" collapsed="false"/>
    <row r="45013" customFormat="false" ht="15" hidden="false" customHeight="true" outlineLevel="0" collapsed="false"/>
    <row r="45014" customFormat="false" ht="15" hidden="false" customHeight="true" outlineLevel="0" collapsed="false"/>
    <row r="45015" customFormat="false" ht="15" hidden="false" customHeight="true" outlineLevel="0" collapsed="false"/>
    <row r="45016" customFormat="false" ht="15" hidden="false" customHeight="true" outlineLevel="0" collapsed="false"/>
    <row r="45017" customFormat="false" ht="15" hidden="false" customHeight="true" outlineLevel="0" collapsed="false"/>
    <row r="45018" customFormat="false" ht="15" hidden="false" customHeight="true" outlineLevel="0" collapsed="false"/>
    <row r="45019" customFormat="false" ht="15" hidden="false" customHeight="true" outlineLevel="0" collapsed="false"/>
    <row r="45020" customFormat="false" ht="15" hidden="false" customHeight="true" outlineLevel="0" collapsed="false"/>
    <row r="45021" customFormat="false" ht="15" hidden="false" customHeight="true" outlineLevel="0" collapsed="false"/>
    <row r="45022" customFormat="false" ht="15" hidden="false" customHeight="true" outlineLevel="0" collapsed="false"/>
    <row r="45023" customFormat="false" ht="15" hidden="false" customHeight="true" outlineLevel="0" collapsed="false"/>
    <row r="45024" customFormat="false" ht="15" hidden="false" customHeight="true" outlineLevel="0" collapsed="false"/>
    <row r="45025" customFormat="false" ht="15" hidden="false" customHeight="true" outlineLevel="0" collapsed="false"/>
    <row r="45026" customFormat="false" ht="15" hidden="false" customHeight="true" outlineLevel="0" collapsed="false"/>
    <row r="45027" customFormat="false" ht="15" hidden="false" customHeight="true" outlineLevel="0" collapsed="false"/>
    <row r="45028" customFormat="false" ht="15" hidden="false" customHeight="true" outlineLevel="0" collapsed="false"/>
    <row r="45029" customFormat="false" ht="15" hidden="false" customHeight="true" outlineLevel="0" collapsed="false"/>
    <row r="45030" customFormat="false" ht="15" hidden="false" customHeight="true" outlineLevel="0" collapsed="false"/>
    <row r="45031" customFormat="false" ht="15" hidden="false" customHeight="true" outlineLevel="0" collapsed="false"/>
    <row r="45032" customFormat="false" ht="15" hidden="false" customHeight="true" outlineLevel="0" collapsed="false"/>
    <row r="45033" customFormat="false" ht="15" hidden="false" customHeight="true" outlineLevel="0" collapsed="false"/>
    <row r="45034" customFormat="false" ht="15" hidden="false" customHeight="true" outlineLevel="0" collapsed="false"/>
    <row r="45035" customFormat="false" ht="15" hidden="false" customHeight="true" outlineLevel="0" collapsed="false"/>
    <row r="45036" customFormat="false" ht="15" hidden="false" customHeight="true" outlineLevel="0" collapsed="false"/>
    <row r="45037" customFormat="false" ht="15" hidden="false" customHeight="true" outlineLevel="0" collapsed="false"/>
    <row r="45038" customFormat="false" ht="15" hidden="false" customHeight="true" outlineLevel="0" collapsed="false"/>
    <row r="45039" customFormat="false" ht="15" hidden="false" customHeight="true" outlineLevel="0" collapsed="false"/>
    <row r="45040" customFormat="false" ht="15" hidden="false" customHeight="true" outlineLevel="0" collapsed="false"/>
    <row r="45041" customFormat="false" ht="15" hidden="false" customHeight="true" outlineLevel="0" collapsed="false"/>
    <row r="45042" customFormat="false" ht="15" hidden="false" customHeight="true" outlineLevel="0" collapsed="false"/>
    <row r="45043" customFormat="false" ht="15" hidden="false" customHeight="true" outlineLevel="0" collapsed="false"/>
    <row r="45044" customFormat="false" ht="15" hidden="false" customHeight="true" outlineLevel="0" collapsed="false"/>
    <row r="45045" customFormat="false" ht="15" hidden="false" customHeight="true" outlineLevel="0" collapsed="false"/>
    <row r="45046" customFormat="false" ht="15" hidden="false" customHeight="true" outlineLevel="0" collapsed="false"/>
    <row r="45047" customFormat="false" ht="15" hidden="false" customHeight="true" outlineLevel="0" collapsed="false"/>
    <row r="45048" customFormat="false" ht="15" hidden="false" customHeight="true" outlineLevel="0" collapsed="false"/>
    <row r="45049" customFormat="false" ht="15" hidden="false" customHeight="true" outlineLevel="0" collapsed="false"/>
    <row r="45050" customFormat="false" ht="15" hidden="false" customHeight="true" outlineLevel="0" collapsed="false"/>
    <row r="45051" customFormat="false" ht="15" hidden="false" customHeight="true" outlineLevel="0" collapsed="false"/>
    <row r="45052" customFormat="false" ht="15" hidden="false" customHeight="true" outlineLevel="0" collapsed="false"/>
    <row r="45053" customFormat="false" ht="15" hidden="false" customHeight="true" outlineLevel="0" collapsed="false"/>
    <row r="45054" customFormat="false" ht="15" hidden="false" customHeight="true" outlineLevel="0" collapsed="false"/>
    <row r="45055" customFormat="false" ht="15" hidden="false" customHeight="true" outlineLevel="0" collapsed="false"/>
    <row r="45056" customFormat="false" ht="15" hidden="false" customHeight="true" outlineLevel="0" collapsed="false"/>
    <row r="45057" customFormat="false" ht="15" hidden="false" customHeight="true" outlineLevel="0" collapsed="false"/>
    <row r="45058" customFormat="false" ht="15" hidden="false" customHeight="true" outlineLevel="0" collapsed="false"/>
    <row r="45059" customFormat="false" ht="15" hidden="false" customHeight="true" outlineLevel="0" collapsed="false"/>
    <row r="45060" customFormat="false" ht="15" hidden="false" customHeight="true" outlineLevel="0" collapsed="false"/>
    <row r="45061" customFormat="false" ht="15" hidden="false" customHeight="true" outlineLevel="0" collapsed="false"/>
    <row r="45062" customFormat="false" ht="15" hidden="false" customHeight="true" outlineLevel="0" collapsed="false"/>
    <row r="45063" customFormat="false" ht="15" hidden="false" customHeight="true" outlineLevel="0" collapsed="false"/>
    <row r="45064" customFormat="false" ht="15" hidden="false" customHeight="true" outlineLevel="0" collapsed="false"/>
    <row r="45065" customFormat="false" ht="15" hidden="false" customHeight="true" outlineLevel="0" collapsed="false"/>
    <row r="45066" customFormat="false" ht="15" hidden="false" customHeight="true" outlineLevel="0" collapsed="false"/>
    <row r="45067" customFormat="false" ht="15" hidden="false" customHeight="true" outlineLevel="0" collapsed="false"/>
    <row r="45068" customFormat="false" ht="15" hidden="false" customHeight="true" outlineLevel="0" collapsed="false"/>
    <row r="45069" customFormat="false" ht="15" hidden="false" customHeight="true" outlineLevel="0" collapsed="false"/>
    <row r="45070" customFormat="false" ht="15" hidden="false" customHeight="true" outlineLevel="0" collapsed="false"/>
    <row r="45071" customFormat="false" ht="15" hidden="false" customHeight="true" outlineLevel="0" collapsed="false"/>
    <row r="45072" customFormat="false" ht="15" hidden="false" customHeight="true" outlineLevel="0" collapsed="false"/>
    <row r="45073" customFormat="false" ht="15" hidden="false" customHeight="true" outlineLevel="0" collapsed="false"/>
    <row r="45074" customFormat="false" ht="15" hidden="false" customHeight="true" outlineLevel="0" collapsed="false"/>
    <row r="45075" customFormat="false" ht="15" hidden="false" customHeight="true" outlineLevel="0" collapsed="false"/>
    <row r="45076" customFormat="false" ht="15" hidden="false" customHeight="true" outlineLevel="0" collapsed="false"/>
    <row r="45077" customFormat="false" ht="15" hidden="false" customHeight="true" outlineLevel="0" collapsed="false"/>
    <row r="45078" customFormat="false" ht="15" hidden="false" customHeight="true" outlineLevel="0" collapsed="false"/>
    <row r="45079" customFormat="false" ht="15" hidden="false" customHeight="true" outlineLevel="0" collapsed="false"/>
    <row r="45080" customFormat="false" ht="15" hidden="false" customHeight="true" outlineLevel="0" collapsed="false"/>
    <row r="45081" customFormat="false" ht="15" hidden="false" customHeight="true" outlineLevel="0" collapsed="false"/>
    <row r="45082" customFormat="false" ht="15" hidden="false" customHeight="true" outlineLevel="0" collapsed="false"/>
    <row r="45083" customFormat="false" ht="15" hidden="false" customHeight="true" outlineLevel="0" collapsed="false"/>
    <row r="45084" customFormat="false" ht="15" hidden="false" customHeight="true" outlineLevel="0" collapsed="false"/>
    <row r="45085" customFormat="false" ht="15" hidden="false" customHeight="true" outlineLevel="0" collapsed="false"/>
    <row r="45086" customFormat="false" ht="15" hidden="false" customHeight="true" outlineLevel="0" collapsed="false"/>
    <row r="45087" customFormat="false" ht="15" hidden="false" customHeight="true" outlineLevel="0" collapsed="false"/>
    <row r="45088" customFormat="false" ht="15" hidden="false" customHeight="true" outlineLevel="0" collapsed="false"/>
    <row r="45089" customFormat="false" ht="15" hidden="false" customHeight="true" outlineLevel="0" collapsed="false"/>
    <row r="45090" customFormat="false" ht="15" hidden="false" customHeight="true" outlineLevel="0" collapsed="false"/>
    <row r="45091" customFormat="false" ht="15" hidden="false" customHeight="true" outlineLevel="0" collapsed="false"/>
    <row r="45092" customFormat="false" ht="15" hidden="false" customHeight="true" outlineLevel="0" collapsed="false"/>
    <row r="45093" customFormat="false" ht="15" hidden="false" customHeight="true" outlineLevel="0" collapsed="false"/>
    <row r="45094" customFormat="false" ht="15" hidden="false" customHeight="true" outlineLevel="0" collapsed="false"/>
    <row r="45095" customFormat="false" ht="15" hidden="false" customHeight="true" outlineLevel="0" collapsed="false"/>
    <row r="45096" customFormat="false" ht="15" hidden="false" customHeight="true" outlineLevel="0" collapsed="false"/>
    <row r="45097" customFormat="false" ht="15" hidden="false" customHeight="true" outlineLevel="0" collapsed="false"/>
    <row r="45098" customFormat="false" ht="15" hidden="false" customHeight="true" outlineLevel="0" collapsed="false"/>
    <row r="45099" customFormat="false" ht="15" hidden="false" customHeight="true" outlineLevel="0" collapsed="false"/>
    <row r="45100" customFormat="false" ht="15" hidden="false" customHeight="true" outlineLevel="0" collapsed="false"/>
    <row r="45101" customFormat="false" ht="15" hidden="false" customHeight="true" outlineLevel="0" collapsed="false"/>
    <row r="45102" customFormat="false" ht="15" hidden="false" customHeight="true" outlineLevel="0" collapsed="false"/>
    <row r="45103" customFormat="false" ht="15" hidden="false" customHeight="true" outlineLevel="0" collapsed="false"/>
    <row r="45104" customFormat="false" ht="15" hidden="false" customHeight="true" outlineLevel="0" collapsed="false"/>
    <row r="45105" customFormat="false" ht="15" hidden="false" customHeight="true" outlineLevel="0" collapsed="false"/>
    <row r="45106" customFormat="false" ht="15" hidden="false" customHeight="true" outlineLevel="0" collapsed="false"/>
    <row r="45107" customFormat="false" ht="15" hidden="false" customHeight="true" outlineLevel="0" collapsed="false"/>
    <row r="45108" customFormat="false" ht="15" hidden="false" customHeight="true" outlineLevel="0" collapsed="false"/>
    <row r="45109" customFormat="false" ht="15" hidden="false" customHeight="true" outlineLevel="0" collapsed="false"/>
    <row r="45110" customFormat="false" ht="15" hidden="false" customHeight="true" outlineLevel="0" collapsed="false"/>
    <row r="45111" customFormat="false" ht="15" hidden="false" customHeight="true" outlineLevel="0" collapsed="false"/>
    <row r="45112" customFormat="false" ht="15" hidden="false" customHeight="true" outlineLevel="0" collapsed="false"/>
    <row r="45113" customFormat="false" ht="15" hidden="false" customHeight="true" outlineLevel="0" collapsed="false"/>
    <row r="45114" customFormat="false" ht="15" hidden="false" customHeight="true" outlineLevel="0" collapsed="false"/>
    <row r="45115" customFormat="false" ht="15" hidden="false" customHeight="true" outlineLevel="0" collapsed="false"/>
    <row r="45116" customFormat="false" ht="15" hidden="false" customHeight="true" outlineLevel="0" collapsed="false"/>
    <row r="45117" customFormat="false" ht="15" hidden="false" customHeight="true" outlineLevel="0" collapsed="false"/>
    <row r="45118" customFormat="false" ht="15" hidden="false" customHeight="true" outlineLevel="0" collapsed="false"/>
    <row r="45119" customFormat="false" ht="15" hidden="false" customHeight="true" outlineLevel="0" collapsed="false"/>
    <row r="45120" customFormat="false" ht="15" hidden="false" customHeight="true" outlineLevel="0" collapsed="false"/>
    <row r="45121" customFormat="false" ht="15" hidden="false" customHeight="true" outlineLevel="0" collapsed="false"/>
    <row r="45122" customFormat="false" ht="15" hidden="false" customHeight="true" outlineLevel="0" collapsed="false"/>
    <row r="45123" customFormat="false" ht="15" hidden="false" customHeight="true" outlineLevel="0" collapsed="false"/>
    <row r="45124" customFormat="false" ht="15" hidden="false" customHeight="true" outlineLevel="0" collapsed="false"/>
    <row r="45125" customFormat="false" ht="15" hidden="false" customHeight="true" outlineLevel="0" collapsed="false"/>
    <row r="45126" customFormat="false" ht="15" hidden="false" customHeight="true" outlineLevel="0" collapsed="false"/>
    <row r="45127" customFormat="false" ht="15" hidden="false" customHeight="true" outlineLevel="0" collapsed="false"/>
    <row r="45128" customFormat="false" ht="15" hidden="false" customHeight="true" outlineLevel="0" collapsed="false"/>
    <row r="45129" customFormat="false" ht="15" hidden="false" customHeight="true" outlineLevel="0" collapsed="false"/>
    <row r="45130" customFormat="false" ht="15" hidden="false" customHeight="true" outlineLevel="0" collapsed="false"/>
    <row r="45131" customFormat="false" ht="15" hidden="false" customHeight="true" outlineLevel="0" collapsed="false"/>
    <row r="45132" customFormat="false" ht="15" hidden="false" customHeight="true" outlineLevel="0" collapsed="false"/>
    <row r="45133" customFormat="false" ht="15" hidden="false" customHeight="true" outlineLevel="0" collapsed="false"/>
    <row r="45134" customFormat="false" ht="15" hidden="false" customHeight="true" outlineLevel="0" collapsed="false"/>
    <row r="45135" customFormat="false" ht="15" hidden="false" customHeight="true" outlineLevel="0" collapsed="false"/>
    <row r="45136" customFormat="false" ht="15" hidden="false" customHeight="true" outlineLevel="0" collapsed="false"/>
    <row r="45137" customFormat="false" ht="15" hidden="false" customHeight="true" outlineLevel="0" collapsed="false"/>
    <row r="45138" customFormat="false" ht="15" hidden="false" customHeight="true" outlineLevel="0" collapsed="false"/>
    <row r="45139" customFormat="false" ht="15" hidden="false" customHeight="true" outlineLevel="0" collapsed="false"/>
    <row r="45140" customFormat="false" ht="15" hidden="false" customHeight="true" outlineLevel="0" collapsed="false"/>
    <row r="45141" customFormat="false" ht="15" hidden="false" customHeight="true" outlineLevel="0" collapsed="false"/>
    <row r="45142" customFormat="false" ht="15" hidden="false" customHeight="true" outlineLevel="0" collapsed="false"/>
    <row r="45143" customFormat="false" ht="15" hidden="false" customHeight="true" outlineLevel="0" collapsed="false"/>
    <row r="45144" customFormat="false" ht="15" hidden="false" customHeight="true" outlineLevel="0" collapsed="false"/>
    <row r="45145" customFormat="false" ht="15" hidden="false" customHeight="true" outlineLevel="0" collapsed="false"/>
    <row r="45146" customFormat="false" ht="15" hidden="false" customHeight="true" outlineLevel="0" collapsed="false"/>
    <row r="45147" customFormat="false" ht="15" hidden="false" customHeight="true" outlineLevel="0" collapsed="false"/>
    <row r="45148" customFormat="false" ht="15" hidden="false" customHeight="true" outlineLevel="0" collapsed="false"/>
    <row r="45149" customFormat="false" ht="15" hidden="false" customHeight="true" outlineLevel="0" collapsed="false"/>
    <row r="45150" customFormat="false" ht="15" hidden="false" customHeight="true" outlineLevel="0" collapsed="false"/>
    <row r="45151" customFormat="false" ht="15" hidden="false" customHeight="true" outlineLevel="0" collapsed="false"/>
    <row r="45152" customFormat="false" ht="15" hidden="false" customHeight="true" outlineLevel="0" collapsed="false"/>
    <row r="45153" customFormat="false" ht="15" hidden="false" customHeight="true" outlineLevel="0" collapsed="false"/>
    <row r="45154" customFormat="false" ht="15" hidden="false" customHeight="true" outlineLevel="0" collapsed="false"/>
    <row r="45155" customFormat="false" ht="15" hidden="false" customHeight="true" outlineLevel="0" collapsed="false"/>
    <row r="45156" customFormat="false" ht="15" hidden="false" customHeight="true" outlineLevel="0" collapsed="false"/>
    <row r="45157" customFormat="false" ht="15" hidden="false" customHeight="true" outlineLevel="0" collapsed="false"/>
    <row r="45158" customFormat="false" ht="15" hidden="false" customHeight="true" outlineLevel="0" collapsed="false"/>
    <row r="45159" customFormat="false" ht="15" hidden="false" customHeight="true" outlineLevel="0" collapsed="false"/>
    <row r="45160" customFormat="false" ht="15" hidden="false" customHeight="true" outlineLevel="0" collapsed="false"/>
    <row r="45161" customFormat="false" ht="15" hidden="false" customHeight="true" outlineLevel="0" collapsed="false"/>
    <row r="45162" customFormat="false" ht="15" hidden="false" customHeight="true" outlineLevel="0" collapsed="false"/>
    <row r="45163" customFormat="false" ht="15" hidden="false" customHeight="true" outlineLevel="0" collapsed="false"/>
    <row r="45164" customFormat="false" ht="15" hidden="false" customHeight="true" outlineLevel="0" collapsed="false"/>
    <row r="45165" customFormat="false" ht="15" hidden="false" customHeight="true" outlineLevel="0" collapsed="false"/>
    <row r="45166" customFormat="false" ht="15" hidden="false" customHeight="true" outlineLevel="0" collapsed="false"/>
    <row r="45167" customFormat="false" ht="15" hidden="false" customHeight="true" outlineLevel="0" collapsed="false"/>
    <row r="45168" customFormat="false" ht="15" hidden="false" customHeight="true" outlineLevel="0" collapsed="false"/>
    <row r="45169" customFormat="false" ht="15" hidden="false" customHeight="true" outlineLevel="0" collapsed="false"/>
    <row r="45170" customFormat="false" ht="15" hidden="false" customHeight="true" outlineLevel="0" collapsed="false"/>
    <row r="45171" customFormat="false" ht="15" hidden="false" customHeight="true" outlineLevel="0" collapsed="false"/>
    <row r="45172" customFormat="false" ht="15" hidden="false" customHeight="true" outlineLevel="0" collapsed="false"/>
    <row r="45173" customFormat="false" ht="15" hidden="false" customHeight="true" outlineLevel="0" collapsed="false"/>
    <row r="45174" customFormat="false" ht="15" hidden="false" customHeight="true" outlineLevel="0" collapsed="false"/>
    <row r="45175" customFormat="false" ht="15" hidden="false" customHeight="true" outlineLevel="0" collapsed="false"/>
    <row r="45176" customFormat="false" ht="15" hidden="false" customHeight="true" outlineLevel="0" collapsed="false"/>
    <row r="45177" customFormat="false" ht="15" hidden="false" customHeight="true" outlineLevel="0" collapsed="false"/>
    <row r="45178" customFormat="false" ht="15" hidden="false" customHeight="true" outlineLevel="0" collapsed="false"/>
    <row r="45179" customFormat="false" ht="15" hidden="false" customHeight="true" outlineLevel="0" collapsed="false"/>
    <row r="45180" customFormat="false" ht="15" hidden="false" customHeight="true" outlineLevel="0" collapsed="false"/>
    <row r="45181" customFormat="false" ht="15" hidden="false" customHeight="true" outlineLevel="0" collapsed="false"/>
    <row r="45182" customFormat="false" ht="15" hidden="false" customHeight="true" outlineLevel="0" collapsed="false"/>
    <row r="45183" customFormat="false" ht="15" hidden="false" customHeight="true" outlineLevel="0" collapsed="false"/>
    <row r="45184" customFormat="false" ht="15" hidden="false" customHeight="true" outlineLevel="0" collapsed="false"/>
    <row r="45185" customFormat="false" ht="15" hidden="false" customHeight="true" outlineLevel="0" collapsed="false"/>
    <row r="45186" customFormat="false" ht="15" hidden="false" customHeight="true" outlineLevel="0" collapsed="false"/>
    <row r="45187" customFormat="false" ht="15" hidden="false" customHeight="true" outlineLevel="0" collapsed="false"/>
    <row r="45188" customFormat="false" ht="15" hidden="false" customHeight="true" outlineLevel="0" collapsed="false"/>
    <row r="45189" customFormat="false" ht="15" hidden="false" customHeight="true" outlineLevel="0" collapsed="false"/>
    <row r="45190" customFormat="false" ht="15" hidden="false" customHeight="true" outlineLevel="0" collapsed="false"/>
    <row r="45191" customFormat="false" ht="15" hidden="false" customHeight="true" outlineLevel="0" collapsed="false"/>
    <row r="45192" customFormat="false" ht="15" hidden="false" customHeight="true" outlineLevel="0" collapsed="false"/>
    <row r="45193" customFormat="false" ht="15" hidden="false" customHeight="true" outlineLevel="0" collapsed="false"/>
    <row r="45194" customFormat="false" ht="15" hidden="false" customHeight="true" outlineLevel="0" collapsed="false"/>
    <row r="45195" customFormat="false" ht="15" hidden="false" customHeight="true" outlineLevel="0" collapsed="false"/>
    <row r="45196" customFormat="false" ht="15" hidden="false" customHeight="true" outlineLevel="0" collapsed="false"/>
    <row r="45197" customFormat="false" ht="15" hidden="false" customHeight="true" outlineLevel="0" collapsed="false"/>
    <row r="45198" customFormat="false" ht="15" hidden="false" customHeight="true" outlineLevel="0" collapsed="false"/>
    <row r="45199" customFormat="false" ht="15" hidden="false" customHeight="true" outlineLevel="0" collapsed="false"/>
    <row r="45200" customFormat="false" ht="15" hidden="false" customHeight="true" outlineLevel="0" collapsed="false"/>
    <row r="45201" customFormat="false" ht="15" hidden="false" customHeight="true" outlineLevel="0" collapsed="false"/>
    <row r="45202" customFormat="false" ht="15" hidden="false" customHeight="true" outlineLevel="0" collapsed="false"/>
    <row r="45203" customFormat="false" ht="15" hidden="false" customHeight="true" outlineLevel="0" collapsed="false"/>
    <row r="45204" customFormat="false" ht="15" hidden="false" customHeight="true" outlineLevel="0" collapsed="false"/>
    <row r="45205" customFormat="false" ht="15" hidden="false" customHeight="true" outlineLevel="0" collapsed="false"/>
    <row r="45206" customFormat="false" ht="15" hidden="false" customHeight="true" outlineLevel="0" collapsed="false"/>
    <row r="45207" customFormat="false" ht="15" hidden="false" customHeight="true" outlineLevel="0" collapsed="false"/>
    <row r="45208" customFormat="false" ht="15" hidden="false" customHeight="true" outlineLevel="0" collapsed="false"/>
    <row r="45209" customFormat="false" ht="15" hidden="false" customHeight="true" outlineLevel="0" collapsed="false"/>
    <row r="45210" customFormat="false" ht="15" hidden="false" customHeight="true" outlineLevel="0" collapsed="false"/>
    <row r="45211" customFormat="false" ht="15" hidden="false" customHeight="true" outlineLevel="0" collapsed="false"/>
    <row r="45212" customFormat="false" ht="15" hidden="false" customHeight="true" outlineLevel="0" collapsed="false"/>
    <row r="45213" customFormat="false" ht="15" hidden="false" customHeight="true" outlineLevel="0" collapsed="false"/>
    <row r="45214" customFormat="false" ht="15" hidden="false" customHeight="true" outlineLevel="0" collapsed="false"/>
    <row r="45215" customFormat="false" ht="15" hidden="false" customHeight="true" outlineLevel="0" collapsed="false"/>
    <row r="45216" customFormat="false" ht="15" hidden="false" customHeight="true" outlineLevel="0" collapsed="false"/>
    <row r="45217" customFormat="false" ht="15" hidden="false" customHeight="true" outlineLevel="0" collapsed="false"/>
    <row r="45218" customFormat="false" ht="15" hidden="false" customHeight="true" outlineLevel="0" collapsed="false"/>
    <row r="45219" customFormat="false" ht="15" hidden="false" customHeight="true" outlineLevel="0" collapsed="false"/>
    <row r="45220" customFormat="false" ht="15" hidden="false" customHeight="true" outlineLevel="0" collapsed="false"/>
    <row r="45221" customFormat="false" ht="15" hidden="false" customHeight="true" outlineLevel="0" collapsed="false"/>
    <row r="45222" customFormat="false" ht="15" hidden="false" customHeight="true" outlineLevel="0" collapsed="false"/>
    <row r="45223" customFormat="false" ht="15" hidden="false" customHeight="true" outlineLevel="0" collapsed="false"/>
    <row r="45224" customFormat="false" ht="15" hidden="false" customHeight="true" outlineLevel="0" collapsed="false"/>
    <row r="45225" customFormat="false" ht="15" hidden="false" customHeight="true" outlineLevel="0" collapsed="false"/>
    <row r="45226" customFormat="false" ht="15" hidden="false" customHeight="true" outlineLevel="0" collapsed="false"/>
    <row r="45227" customFormat="false" ht="15" hidden="false" customHeight="true" outlineLevel="0" collapsed="false"/>
    <row r="45228" customFormat="false" ht="15" hidden="false" customHeight="true" outlineLevel="0" collapsed="false"/>
    <row r="45229" customFormat="false" ht="15" hidden="false" customHeight="true" outlineLevel="0" collapsed="false"/>
    <row r="45230" customFormat="false" ht="15" hidden="false" customHeight="true" outlineLevel="0" collapsed="false"/>
    <row r="45231" customFormat="false" ht="15" hidden="false" customHeight="true" outlineLevel="0" collapsed="false"/>
    <row r="45232" customFormat="false" ht="15" hidden="false" customHeight="true" outlineLevel="0" collapsed="false"/>
    <row r="45233" customFormat="false" ht="15" hidden="false" customHeight="true" outlineLevel="0" collapsed="false"/>
    <row r="45234" customFormat="false" ht="15" hidden="false" customHeight="true" outlineLevel="0" collapsed="false"/>
    <row r="45235" customFormat="false" ht="15" hidden="false" customHeight="true" outlineLevel="0" collapsed="false"/>
    <row r="45236" customFormat="false" ht="15" hidden="false" customHeight="true" outlineLevel="0" collapsed="false"/>
    <row r="45237" customFormat="false" ht="15" hidden="false" customHeight="true" outlineLevel="0" collapsed="false"/>
    <row r="45238" customFormat="false" ht="15" hidden="false" customHeight="true" outlineLevel="0" collapsed="false"/>
    <row r="45239" customFormat="false" ht="15" hidden="false" customHeight="true" outlineLevel="0" collapsed="false"/>
    <row r="45240" customFormat="false" ht="15" hidden="false" customHeight="true" outlineLevel="0" collapsed="false"/>
    <row r="45241" customFormat="false" ht="15" hidden="false" customHeight="true" outlineLevel="0" collapsed="false"/>
    <row r="45242" customFormat="false" ht="15" hidden="false" customHeight="true" outlineLevel="0" collapsed="false"/>
    <row r="45243" customFormat="false" ht="15" hidden="false" customHeight="true" outlineLevel="0" collapsed="false"/>
    <row r="45244" customFormat="false" ht="15" hidden="false" customHeight="true" outlineLevel="0" collapsed="false"/>
    <row r="45245" customFormat="false" ht="15" hidden="false" customHeight="true" outlineLevel="0" collapsed="false"/>
    <row r="45246" customFormat="false" ht="15" hidden="false" customHeight="true" outlineLevel="0" collapsed="false"/>
    <row r="45247" customFormat="false" ht="15" hidden="false" customHeight="true" outlineLevel="0" collapsed="false"/>
    <row r="45248" customFormat="false" ht="15" hidden="false" customHeight="true" outlineLevel="0" collapsed="false"/>
    <row r="45249" customFormat="false" ht="15" hidden="false" customHeight="true" outlineLevel="0" collapsed="false"/>
    <row r="45250" customFormat="false" ht="15" hidden="false" customHeight="true" outlineLevel="0" collapsed="false"/>
    <row r="45251" customFormat="false" ht="15" hidden="false" customHeight="true" outlineLevel="0" collapsed="false"/>
    <row r="45252" customFormat="false" ht="15" hidden="false" customHeight="true" outlineLevel="0" collapsed="false"/>
    <row r="45253" customFormat="false" ht="15" hidden="false" customHeight="true" outlineLevel="0" collapsed="false"/>
    <row r="45254" customFormat="false" ht="15" hidden="false" customHeight="true" outlineLevel="0" collapsed="false"/>
    <row r="45255" customFormat="false" ht="15" hidden="false" customHeight="true" outlineLevel="0" collapsed="false"/>
    <row r="45256" customFormat="false" ht="15" hidden="false" customHeight="true" outlineLevel="0" collapsed="false"/>
    <row r="45257" customFormat="false" ht="15" hidden="false" customHeight="true" outlineLevel="0" collapsed="false"/>
    <row r="45258" customFormat="false" ht="15" hidden="false" customHeight="true" outlineLevel="0" collapsed="false"/>
    <row r="45259" customFormat="false" ht="15" hidden="false" customHeight="true" outlineLevel="0" collapsed="false"/>
    <row r="45260" customFormat="false" ht="15" hidden="false" customHeight="true" outlineLevel="0" collapsed="false"/>
    <row r="45261" customFormat="false" ht="15" hidden="false" customHeight="true" outlineLevel="0" collapsed="false"/>
    <row r="45262" customFormat="false" ht="15" hidden="false" customHeight="true" outlineLevel="0" collapsed="false"/>
    <row r="45263" customFormat="false" ht="15" hidden="false" customHeight="true" outlineLevel="0" collapsed="false"/>
    <row r="45264" customFormat="false" ht="15" hidden="false" customHeight="true" outlineLevel="0" collapsed="false"/>
    <row r="45265" customFormat="false" ht="15" hidden="false" customHeight="true" outlineLevel="0" collapsed="false"/>
    <row r="45266" customFormat="false" ht="15" hidden="false" customHeight="true" outlineLevel="0" collapsed="false"/>
    <row r="45267" customFormat="false" ht="15" hidden="false" customHeight="true" outlineLevel="0" collapsed="false"/>
    <row r="45268" customFormat="false" ht="15" hidden="false" customHeight="true" outlineLevel="0" collapsed="false"/>
    <row r="45269" customFormat="false" ht="15" hidden="false" customHeight="true" outlineLevel="0" collapsed="false"/>
    <row r="45270" customFormat="false" ht="15" hidden="false" customHeight="true" outlineLevel="0" collapsed="false"/>
    <row r="45271" customFormat="false" ht="15" hidden="false" customHeight="true" outlineLevel="0" collapsed="false"/>
    <row r="45272" customFormat="false" ht="15" hidden="false" customHeight="true" outlineLevel="0" collapsed="false"/>
    <row r="45273" customFormat="false" ht="15" hidden="false" customHeight="true" outlineLevel="0" collapsed="false"/>
    <row r="45274" customFormat="false" ht="15" hidden="false" customHeight="true" outlineLevel="0" collapsed="false"/>
    <row r="45275" customFormat="false" ht="15" hidden="false" customHeight="true" outlineLevel="0" collapsed="false"/>
    <row r="45276" customFormat="false" ht="15" hidden="false" customHeight="true" outlineLevel="0" collapsed="false"/>
    <row r="45277" customFormat="false" ht="15" hidden="false" customHeight="true" outlineLevel="0" collapsed="false"/>
    <row r="45278" customFormat="false" ht="15" hidden="false" customHeight="true" outlineLevel="0" collapsed="false"/>
    <row r="45279" customFormat="false" ht="15" hidden="false" customHeight="true" outlineLevel="0" collapsed="false"/>
    <row r="45280" customFormat="false" ht="15" hidden="false" customHeight="true" outlineLevel="0" collapsed="false"/>
    <row r="45281" customFormat="false" ht="15" hidden="false" customHeight="true" outlineLevel="0" collapsed="false"/>
    <row r="45282" customFormat="false" ht="15" hidden="false" customHeight="true" outlineLevel="0" collapsed="false"/>
    <row r="45283" customFormat="false" ht="15" hidden="false" customHeight="true" outlineLevel="0" collapsed="false"/>
    <row r="45284" customFormat="false" ht="15" hidden="false" customHeight="true" outlineLevel="0" collapsed="false"/>
    <row r="45285" customFormat="false" ht="15" hidden="false" customHeight="true" outlineLevel="0" collapsed="false"/>
    <row r="45286" customFormat="false" ht="15" hidden="false" customHeight="true" outlineLevel="0" collapsed="false"/>
    <row r="45287" customFormat="false" ht="15" hidden="false" customHeight="true" outlineLevel="0" collapsed="false"/>
    <row r="45288" customFormat="false" ht="15" hidden="false" customHeight="true" outlineLevel="0" collapsed="false"/>
    <row r="45289" customFormat="false" ht="15" hidden="false" customHeight="true" outlineLevel="0" collapsed="false"/>
    <row r="45290" customFormat="false" ht="15" hidden="false" customHeight="true" outlineLevel="0" collapsed="false"/>
    <row r="45291" customFormat="false" ht="15" hidden="false" customHeight="true" outlineLevel="0" collapsed="false"/>
    <row r="45292" customFormat="false" ht="15" hidden="false" customHeight="true" outlineLevel="0" collapsed="false"/>
    <row r="45293" customFormat="false" ht="15" hidden="false" customHeight="true" outlineLevel="0" collapsed="false"/>
    <row r="45294" customFormat="false" ht="15" hidden="false" customHeight="true" outlineLevel="0" collapsed="false"/>
    <row r="45295" customFormat="false" ht="15" hidden="false" customHeight="true" outlineLevel="0" collapsed="false"/>
    <row r="45296" customFormat="false" ht="15" hidden="false" customHeight="true" outlineLevel="0" collapsed="false"/>
    <row r="45297" customFormat="false" ht="15" hidden="false" customHeight="true" outlineLevel="0" collapsed="false"/>
    <row r="45298" customFormat="false" ht="15" hidden="false" customHeight="true" outlineLevel="0" collapsed="false"/>
    <row r="45299" customFormat="false" ht="15" hidden="false" customHeight="true" outlineLevel="0" collapsed="false"/>
    <row r="45300" customFormat="false" ht="15" hidden="false" customHeight="true" outlineLevel="0" collapsed="false"/>
    <row r="45301" customFormat="false" ht="15" hidden="false" customHeight="true" outlineLevel="0" collapsed="false"/>
    <row r="45302" customFormat="false" ht="15" hidden="false" customHeight="true" outlineLevel="0" collapsed="false"/>
    <row r="45303" customFormat="false" ht="15" hidden="false" customHeight="true" outlineLevel="0" collapsed="false"/>
    <row r="45304" customFormat="false" ht="15" hidden="false" customHeight="true" outlineLevel="0" collapsed="false"/>
    <row r="45305" customFormat="false" ht="15" hidden="false" customHeight="true" outlineLevel="0" collapsed="false"/>
    <row r="45306" customFormat="false" ht="15" hidden="false" customHeight="true" outlineLevel="0" collapsed="false"/>
    <row r="45307" customFormat="false" ht="15" hidden="false" customHeight="true" outlineLevel="0" collapsed="false"/>
    <row r="45308" customFormat="false" ht="15" hidden="false" customHeight="true" outlineLevel="0" collapsed="false"/>
    <row r="45309" customFormat="false" ht="15" hidden="false" customHeight="true" outlineLevel="0" collapsed="false"/>
    <row r="45310" customFormat="false" ht="15" hidden="false" customHeight="true" outlineLevel="0" collapsed="false"/>
    <row r="45311" customFormat="false" ht="15" hidden="false" customHeight="true" outlineLevel="0" collapsed="false"/>
    <row r="45312" customFormat="false" ht="15" hidden="false" customHeight="true" outlineLevel="0" collapsed="false"/>
    <row r="45313" customFormat="false" ht="15" hidden="false" customHeight="true" outlineLevel="0" collapsed="false"/>
    <row r="45314" customFormat="false" ht="15" hidden="false" customHeight="true" outlineLevel="0" collapsed="false"/>
    <row r="45315" customFormat="false" ht="15" hidden="false" customHeight="true" outlineLevel="0" collapsed="false"/>
    <row r="45316" customFormat="false" ht="15" hidden="false" customHeight="true" outlineLevel="0" collapsed="false"/>
    <row r="45317" customFormat="false" ht="15" hidden="false" customHeight="true" outlineLevel="0" collapsed="false"/>
    <row r="45318" customFormat="false" ht="15" hidden="false" customHeight="true" outlineLevel="0" collapsed="false"/>
    <row r="45319" customFormat="false" ht="15" hidden="false" customHeight="true" outlineLevel="0" collapsed="false"/>
    <row r="45320" customFormat="false" ht="15" hidden="false" customHeight="true" outlineLevel="0" collapsed="false"/>
    <row r="45321" customFormat="false" ht="15" hidden="false" customHeight="true" outlineLevel="0" collapsed="false"/>
    <row r="45322" customFormat="false" ht="15" hidden="false" customHeight="true" outlineLevel="0" collapsed="false"/>
    <row r="45323" customFormat="false" ht="15" hidden="false" customHeight="true" outlineLevel="0" collapsed="false"/>
    <row r="45324" customFormat="false" ht="15" hidden="false" customHeight="true" outlineLevel="0" collapsed="false"/>
    <row r="45325" customFormat="false" ht="15" hidden="false" customHeight="true" outlineLevel="0" collapsed="false"/>
    <row r="45326" customFormat="false" ht="15" hidden="false" customHeight="true" outlineLevel="0" collapsed="false"/>
    <row r="45327" customFormat="false" ht="15" hidden="false" customHeight="true" outlineLevel="0" collapsed="false"/>
    <row r="45328" customFormat="false" ht="15" hidden="false" customHeight="true" outlineLevel="0" collapsed="false"/>
    <row r="45329" customFormat="false" ht="15" hidden="false" customHeight="true" outlineLevel="0" collapsed="false"/>
    <row r="45330" customFormat="false" ht="15" hidden="false" customHeight="true" outlineLevel="0" collapsed="false"/>
    <row r="45331" customFormat="false" ht="15" hidden="false" customHeight="true" outlineLevel="0" collapsed="false"/>
    <row r="45332" customFormat="false" ht="15" hidden="false" customHeight="true" outlineLevel="0" collapsed="false"/>
    <row r="45333" customFormat="false" ht="15" hidden="false" customHeight="true" outlineLevel="0" collapsed="false"/>
    <row r="45334" customFormat="false" ht="15" hidden="false" customHeight="true" outlineLevel="0" collapsed="false"/>
    <row r="45335" customFormat="false" ht="15" hidden="false" customHeight="true" outlineLevel="0" collapsed="false"/>
    <row r="45336" customFormat="false" ht="15" hidden="false" customHeight="true" outlineLevel="0" collapsed="false"/>
    <row r="45337" customFormat="false" ht="15" hidden="false" customHeight="true" outlineLevel="0" collapsed="false"/>
    <row r="45338" customFormat="false" ht="15" hidden="false" customHeight="true" outlineLevel="0" collapsed="false"/>
    <row r="45339" customFormat="false" ht="15" hidden="false" customHeight="true" outlineLevel="0" collapsed="false"/>
    <row r="45340" customFormat="false" ht="15" hidden="false" customHeight="true" outlineLevel="0" collapsed="false"/>
    <row r="45341" customFormat="false" ht="15" hidden="false" customHeight="true" outlineLevel="0" collapsed="false"/>
    <row r="45342" customFormat="false" ht="15" hidden="false" customHeight="true" outlineLevel="0" collapsed="false"/>
    <row r="45343" customFormat="false" ht="15" hidden="false" customHeight="true" outlineLevel="0" collapsed="false"/>
    <row r="45344" customFormat="false" ht="15" hidden="false" customHeight="true" outlineLevel="0" collapsed="false"/>
    <row r="45345" customFormat="false" ht="15" hidden="false" customHeight="true" outlineLevel="0" collapsed="false"/>
    <row r="45346" customFormat="false" ht="15" hidden="false" customHeight="true" outlineLevel="0" collapsed="false"/>
    <row r="45347" customFormat="false" ht="15" hidden="false" customHeight="true" outlineLevel="0" collapsed="false"/>
    <row r="45348" customFormat="false" ht="15" hidden="false" customHeight="true" outlineLevel="0" collapsed="false"/>
    <row r="45349" customFormat="false" ht="15" hidden="false" customHeight="true" outlineLevel="0" collapsed="false"/>
    <row r="45350" customFormat="false" ht="15" hidden="false" customHeight="true" outlineLevel="0" collapsed="false"/>
    <row r="45351" customFormat="false" ht="15" hidden="false" customHeight="true" outlineLevel="0" collapsed="false"/>
    <row r="45352" customFormat="false" ht="15" hidden="false" customHeight="true" outlineLevel="0" collapsed="false"/>
    <row r="45353" customFormat="false" ht="15" hidden="false" customHeight="true" outlineLevel="0" collapsed="false"/>
    <row r="45354" customFormat="false" ht="15" hidden="false" customHeight="true" outlineLevel="0" collapsed="false"/>
    <row r="45355" customFormat="false" ht="15" hidden="false" customHeight="true" outlineLevel="0" collapsed="false"/>
    <row r="45356" customFormat="false" ht="15" hidden="false" customHeight="true" outlineLevel="0" collapsed="false"/>
    <row r="45357" customFormat="false" ht="15" hidden="false" customHeight="true" outlineLevel="0" collapsed="false"/>
    <row r="45358" customFormat="false" ht="15" hidden="false" customHeight="true" outlineLevel="0" collapsed="false"/>
    <row r="45359" customFormat="false" ht="15" hidden="false" customHeight="true" outlineLevel="0" collapsed="false"/>
    <row r="45360" customFormat="false" ht="15" hidden="false" customHeight="true" outlineLevel="0" collapsed="false"/>
    <row r="45361" customFormat="false" ht="15" hidden="false" customHeight="true" outlineLevel="0" collapsed="false"/>
    <row r="45362" customFormat="false" ht="15" hidden="false" customHeight="true" outlineLevel="0" collapsed="false"/>
    <row r="45363" customFormat="false" ht="15" hidden="false" customHeight="true" outlineLevel="0" collapsed="false"/>
    <row r="45364" customFormat="false" ht="15" hidden="false" customHeight="true" outlineLevel="0" collapsed="false"/>
    <row r="45365" customFormat="false" ht="15" hidden="false" customHeight="true" outlineLevel="0" collapsed="false"/>
    <row r="45366" customFormat="false" ht="15" hidden="false" customHeight="true" outlineLevel="0" collapsed="false"/>
    <row r="45367" customFormat="false" ht="15" hidden="false" customHeight="true" outlineLevel="0" collapsed="false"/>
    <row r="45368" customFormat="false" ht="15" hidden="false" customHeight="true" outlineLevel="0" collapsed="false"/>
    <row r="45369" customFormat="false" ht="15" hidden="false" customHeight="true" outlineLevel="0" collapsed="false"/>
    <row r="45370" customFormat="false" ht="15" hidden="false" customHeight="true" outlineLevel="0" collapsed="false"/>
    <row r="45371" customFormat="false" ht="15" hidden="false" customHeight="true" outlineLevel="0" collapsed="false"/>
    <row r="45372" customFormat="false" ht="15" hidden="false" customHeight="true" outlineLevel="0" collapsed="false"/>
    <row r="45373" customFormat="false" ht="15" hidden="false" customHeight="true" outlineLevel="0" collapsed="false"/>
    <row r="45374" customFormat="false" ht="15" hidden="false" customHeight="true" outlineLevel="0" collapsed="false"/>
    <row r="45375" customFormat="false" ht="15" hidden="false" customHeight="true" outlineLevel="0" collapsed="false"/>
    <row r="45376" customFormat="false" ht="15" hidden="false" customHeight="true" outlineLevel="0" collapsed="false"/>
    <row r="45377" customFormat="false" ht="15" hidden="false" customHeight="true" outlineLevel="0" collapsed="false"/>
    <row r="45378" customFormat="false" ht="15" hidden="false" customHeight="true" outlineLevel="0" collapsed="false"/>
    <row r="45379" customFormat="false" ht="15" hidden="false" customHeight="true" outlineLevel="0" collapsed="false"/>
    <row r="45380" customFormat="false" ht="15" hidden="false" customHeight="true" outlineLevel="0" collapsed="false"/>
    <row r="45381" customFormat="false" ht="15" hidden="false" customHeight="true" outlineLevel="0" collapsed="false"/>
    <row r="45382" customFormat="false" ht="15" hidden="false" customHeight="true" outlineLevel="0" collapsed="false"/>
    <row r="45383" customFormat="false" ht="15" hidden="false" customHeight="true" outlineLevel="0" collapsed="false"/>
    <row r="45384" customFormat="false" ht="15" hidden="false" customHeight="true" outlineLevel="0" collapsed="false"/>
    <row r="45385" customFormat="false" ht="15" hidden="false" customHeight="true" outlineLevel="0" collapsed="false"/>
    <row r="45386" customFormat="false" ht="15" hidden="false" customHeight="true" outlineLevel="0" collapsed="false"/>
    <row r="45387" customFormat="false" ht="15" hidden="false" customHeight="true" outlineLevel="0" collapsed="false"/>
    <row r="45388" customFormat="false" ht="15" hidden="false" customHeight="true" outlineLevel="0" collapsed="false"/>
    <row r="45389" customFormat="false" ht="15" hidden="false" customHeight="true" outlineLevel="0" collapsed="false"/>
    <row r="45390" customFormat="false" ht="15" hidden="false" customHeight="true" outlineLevel="0" collapsed="false"/>
    <row r="45391" customFormat="false" ht="15" hidden="false" customHeight="true" outlineLevel="0" collapsed="false"/>
    <row r="45392" customFormat="false" ht="15" hidden="false" customHeight="true" outlineLevel="0" collapsed="false"/>
    <row r="45393" customFormat="false" ht="15" hidden="false" customHeight="true" outlineLevel="0" collapsed="false"/>
    <row r="45394" customFormat="false" ht="15" hidden="false" customHeight="true" outlineLevel="0" collapsed="false"/>
    <row r="45395" customFormat="false" ht="15" hidden="false" customHeight="true" outlineLevel="0" collapsed="false"/>
    <row r="45396" customFormat="false" ht="15" hidden="false" customHeight="true" outlineLevel="0" collapsed="false"/>
    <row r="45397" customFormat="false" ht="15" hidden="false" customHeight="true" outlineLevel="0" collapsed="false"/>
    <row r="45398" customFormat="false" ht="15" hidden="false" customHeight="true" outlineLevel="0" collapsed="false"/>
    <row r="45399" customFormat="false" ht="15" hidden="false" customHeight="true" outlineLevel="0" collapsed="false"/>
    <row r="45400" customFormat="false" ht="15" hidden="false" customHeight="true" outlineLevel="0" collapsed="false"/>
    <row r="45401" customFormat="false" ht="15" hidden="false" customHeight="true" outlineLevel="0" collapsed="false"/>
    <row r="45402" customFormat="false" ht="15" hidden="false" customHeight="true" outlineLevel="0" collapsed="false"/>
    <row r="45403" customFormat="false" ht="15" hidden="false" customHeight="true" outlineLevel="0" collapsed="false"/>
    <row r="45404" customFormat="false" ht="15" hidden="false" customHeight="true" outlineLevel="0" collapsed="false"/>
    <row r="45405" customFormat="false" ht="15" hidden="false" customHeight="true" outlineLevel="0" collapsed="false"/>
    <row r="45406" customFormat="false" ht="15" hidden="false" customHeight="true" outlineLevel="0" collapsed="false"/>
    <row r="45407" customFormat="false" ht="15" hidden="false" customHeight="true" outlineLevel="0" collapsed="false"/>
    <row r="45408" customFormat="false" ht="15" hidden="false" customHeight="true" outlineLevel="0" collapsed="false"/>
    <row r="45409" customFormat="false" ht="15" hidden="false" customHeight="true" outlineLevel="0" collapsed="false"/>
    <row r="45410" customFormat="false" ht="15" hidden="false" customHeight="true" outlineLevel="0" collapsed="false"/>
    <row r="45411" customFormat="false" ht="15" hidden="false" customHeight="true" outlineLevel="0" collapsed="false"/>
    <row r="45412" customFormat="false" ht="15" hidden="false" customHeight="true" outlineLevel="0" collapsed="false"/>
    <row r="45413" customFormat="false" ht="15" hidden="false" customHeight="true" outlineLevel="0" collapsed="false"/>
    <row r="45414" customFormat="false" ht="15" hidden="false" customHeight="true" outlineLevel="0" collapsed="false"/>
    <row r="45415" customFormat="false" ht="15" hidden="false" customHeight="true" outlineLevel="0" collapsed="false"/>
    <row r="45416" customFormat="false" ht="15" hidden="false" customHeight="true" outlineLevel="0" collapsed="false"/>
    <row r="45417" customFormat="false" ht="15" hidden="false" customHeight="true" outlineLevel="0" collapsed="false"/>
    <row r="45418" customFormat="false" ht="15" hidden="false" customHeight="true" outlineLevel="0" collapsed="false"/>
    <row r="45419" customFormat="false" ht="15" hidden="false" customHeight="true" outlineLevel="0" collapsed="false"/>
    <row r="45420" customFormat="false" ht="15" hidden="false" customHeight="true" outlineLevel="0" collapsed="false"/>
    <row r="45421" customFormat="false" ht="15" hidden="false" customHeight="true" outlineLevel="0" collapsed="false"/>
    <row r="45422" customFormat="false" ht="15" hidden="false" customHeight="true" outlineLevel="0" collapsed="false"/>
    <row r="45423" customFormat="false" ht="15" hidden="false" customHeight="true" outlineLevel="0" collapsed="false"/>
    <row r="45424" customFormat="false" ht="15" hidden="false" customHeight="true" outlineLevel="0" collapsed="false"/>
    <row r="45425" customFormat="false" ht="15" hidden="false" customHeight="true" outlineLevel="0" collapsed="false"/>
    <row r="45426" customFormat="false" ht="15" hidden="false" customHeight="true" outlineLevel="0" collapsed="false"/>
    <row r="45427" customFormat="false" ht="15" hidden="false" customHeight="true" outlineLevel="0" collapsed="false"/>
    <row r="45428" customFormat="false" ht="15" hidden="false" customHeight="true" outlineLevel="0" collapsed="false"/>
    <row r="45429" customFormat="false" ht="15" hidden="false" customHeight="true" outlineLevel="0" collapsed="false"/>
    <row r="45430" customFormat="false" ht="15" hidden="false" customHeight="true" outlineLevel="0" collapsed="false"/>
    <row r="45431" customFormat="false" ht="15" hidden="false" customHeight="true" outlineLevel="0" collapsed="false"/>
    <row r="45432" customFormat="false" ht="15" hidden="false" customHeight="true" outlineLevel="0" collapsed="false"/>
    <row r="45433" customFormat="false" ht="15" hidden="false" customHeight="true" outlineLevel="0" collapsed="false"/>
    <row r="45434" customFormat="false" ht="15" hidden="false" customHeight="true" outlineLevel="0" collapsed="false"/>
    <row r="45435" customFormat="false" ht="15" hidden="false" customHeight="true" outlineLevel="0" collapsed="false"/>
    <row r="45436" customFormat="false" ht="15" hidden="false" customHeight="true" outlineLevel="0" collapsed="false"/>
    <row r="45437" customFormat="false" ht="15" hidden="false" customHeight="true" outlineLevel="0" collapsed="false"/>
    <row r="45438" customFormat="false" ht="15" hidden="false" customHeight="true" outlineLevel="0" collapsed="false"/>
    <row r="45439" customFormat="false" ht="15" hidden="false" customHeight="true" outlineLevel="0" collapsed="false"/>
    <row r="45440" customFormat="false" ht="15" hidden="false" customHeight="true" outlineLevel="0" collapsed="false"/>
    <row r="45441" customFormat="false" ht="15" hidden="false" customHeight="true" outlineLevel="0" collapsed="false"/>
    <row r="45442" customFormat="false" ht="15" hidden="false" customHeight="true" outlineLevel="0" collapsed="false"/>
    <row r="45443" customFormat="false" ht="15" hidden="false" customHeight="true" outlineLevel="0" collapsed="false"/>
    <row r="45444" customFormat="false" ht="15" hidden="false" customHeight="true" outlineLevel="0" collapsed="false"/>
    <row r="45445" customFormat="false" ht="15" hidden="false" customHeight="true" outlineLevel="0" collapsed="false"/>
    <row r="45446" customFormat="false" ht="15" hidden="false" customHeight="true" outlineLevel="0" collapsed="false"/>
    <row r="45447" customFormat="false" ht="15" hidden="false" customHeight="true" outlineLevel="0" collapsed="false"/>
    <row r="45448" customFormat="false" ht="15" hidden="false" customHeight="true" outlineLevel="0" collapsed="false"/>
    <row r="45449" customFormat="false" ht="15" hidden="false" customHeight="true" outlineLevel="0" collapsed="false"/>
    <row r="45450" customFormat="false" ht="15" hidden="false" customHeight="true" outlineLevel="0" collapsed="false"/>
    <row r="45451" customFormat="false" ht="15" hidden="false" customHeight="true" outlineLevel="0" collapsed="false"/>
    <row r="45452" customFormat="false" ht="15" hidden="false" customHeight="true" outlineLevel="0" collapsed="false"/>
    <row r="45453" customFormat="false" ht="15" hidden="false" customHeight="true" outlineLevel="0" collapsed="false"/>
    <row r="45454" customFormat="false" ht="15" hidden="false" customHeight="true" outlineLevel="0" collapsed="false"/>
    <row r="45455" customFormat="false" ht="15" hidden="false" customHeight="true" outlineLevel="0" collapsed="false"/>
    <row r="45456" customFormat="false" ht="15" hidden="false" customHeight="true" outlineLevel="0" collapsed="false"/>
    <row r="45457" customFormat="false" ht="15" hidden="false" customHeight="true" outlineLevel="0" collapsed="false"/>
    <row r="45458" customFormat="false" ht="15" hidden="false" customHeight="true" outlineLevel="0" collapsed="false"/>
    <row r="45459" customFormat="false" ht="15" hidden="false" customHeight="true" outlineLevel="0" collapsed="false"/>
    <row r="45460" customFormat="false" ht="15" hidden="false" customHeight="true" outlineLevel="0" collapsed="false"/>
    <row r="45461" customFormat="false" ht="15" hidden="false" customHeight="true" outlineLevel="0" collapsed="false"/>
    <row r="45462" customFormat="false" ht="15" hidden="false" customHeight="true" outlineLevel="0" collapsed="false"/>
    <row r="45463" customFormat="false" ht="15" hidden="false" customHeight="true" outlineLevel="0" collapsed="false"/>
    <row r="45464" customFormat="false" ht="15" hidden="false" customHeight="true" outlineLevel="0" collapsed="false"/>
    <row r="45465" customFormat="false" ht="15" hidden="false" customHeight="true" outlineLevel="0" collapsed="false"/>
    <row r="45466" customFormat="false" ht="15" hidden="false" customHeight="true" outlineLevel="0" collapsed="false"/>
    <row r="45467" customFormat="false" ht="15" hidden="false" customHeight="true" outlineLevel="0" collapsed="false"/>
    <row r="45468" customFormat="false" ht="15" hidden="false" customHeight="true" outlineLevel="0" collapsed="false"/>
    <row r="45469" customFormat="false" ht="15" hidden="false" customHeight="true" outlineLevel="0" collapsed="false"/>
    <row r="45470" customFormat="false" ht="15" hidden="false" customHeight="true" outlineLevel="0" collapsed="false"/>
    <row r="45471" customFormat="false" ht="15" hidden="false" customHeight="true" outlineLevel="0" collapsed="false"/>
    <row r="45472" customFormat="false" ht="15" hidden="false" customHeight="true" outlineLevel="0" collapsed="false"/>
    <row r="45473" customFormat="false" ht="15" hidden="false" customHeight="true" outlineLevel="0" collapsed="false"/>
    <row r="45474" customFormat="false" ht="15" hidden="false" customHeight="true" outlineLevel="0" collapsed="false"/>
    <row r="45475" customFormat="false" ht="15" hidden="false" customHeight="true" outlineLevel="0" collapsed="false"/>
    <row r="45476" customFormat="false" ht="15" hidden="false" customHeight="true" outlineLevel="0" collapsed="false"/>
    <row r="45477" customFormat="false" ht="15" hidden="false" customHeight="true" outlineLevel="0" collapsed="false"/>
    <row r="45478" customFormat="false" ht="15" hidden="false" customHeight="true" outlineLevel="0" collapsed="false"/>
    <row r="45479" customFormat="false" ht="15" hidden="false" customHeight="true" outlineLevel="0" collapsed="false"/>
    <row r="45480" customFormat="false" ht="15" hidden="false" customHeight="true" outlineLevel="0" collapsed="false"/>
    <row r="45481" customFormat="false" ht="15" hidden="false" customHeight="true" outlineLevel="0" collapsed="false"/>
    <row r="45482" customFormat="false" ht="15" hidden="false" customHeight="true" outlineLevel="0" collapsed="false"/>
    <row r="45483" customFormat="false" ht="15" hidden="false" customHeight="true" outlineLevel="0" collapsed="false"/>
    <row r="45484" customFormat="false" ht="15" hidden="false" customHeight="true" outlineLevel="0" collapsed="false"/>
    <row r="45485" customFormat="false" ht="15" hidden="false" customHeight="true" outlineLevel="0" collapsed="false"/>
    <row r="45486" customFormat="false" ht="15" hidden="false" customHeight="true" outlineLevel="0" collapsed="false"/>
    <row r="45487" customFormat="false" ht="15" hidden="false" customHeight="true" outlineLevel="0" collapsed="false"/>
    <row r="45488" customFormat="false" ht="15" hidden="false" customHeight="true" outlineLevel="0" collapsed="false"/>
    <row r="45489" customFormat="false" ht="15" hidden="false" customHeight="true" outlineLevel="0" collapsed="false"/>
    <row r="45490" customFormat="false" ht="15" hidden="false" customHeight="true" outlineLevel="0" collapsed="false"/>
    <row r="45491" customFormat="false" ht="15" hidden="false" customHeight="true" outlineLevel="0" collapsed="false"/>
    <row r="45492" customFormat="false" ht="15" hidden="false" customHeight="true" outlineLevel="0" collapsed="false"/>
    <row r="45493" customFormat="false" ht="15" hidden="false" customHeight="true" outlineLevel="0" collapsed="false"/>
    <row r="45494" customFormat="false" ht="15" hidden="false" customHeight="true" outlineLevel="0" collapsed="false"/>
    <row r="45495" customFormat="false" ht="15" hidden="false" customHeight="true" outlineLevel="0" collapsed="false"/>
    <row r="45496" customFormat="false" ht="15" hidden="false" customHeight="true" outlineLevel="0" collapsed="false"/>
    <row r="45497" customFormat="false" ht="15" hidden="false" customHeight="true" outlineLevel="0" collapsed="false"/>
    <row r="45498" customFormat="false" ht="15" hidden="false" customHeight="true" outlineLevel="0" collapsed="false"/>
    <row r="45499" customFormat="false" ht="15" hidden="false" customHeight="true" outlineLevel="0" collapsed="false"/>
    <row r="45500" customFormat="false" ht="15" hidden="false" customHeight="true" outlineLevel="0" collapsed="false"/>
    <row r="45501" customFormat="false" ht="15" hidden="false" customHeight="true" outlineLevel="0" collapsed="false"/>
    <row r="45502" customFormat="false" ht="15" hidden="false" customHeight="true" outlineLevel="0" collapsed="false"/>
    <row r="45503" customFormat="false" ht="15" hidden="false" customHeight="true" outlineLevel="0" collapsed="false"/>
    <row r="45504" customFormat="false" ht="15" hidden="false" customHeight="true" outlineLevel="0" collapsed="false"/>
    <row r="45505" customFormat="false" ht="15" hidden="false" customHeight="true" outlineLevel="0" collapsed="false"/>
    <row r="45506" customFormat="false" ht="15" hidden="false" customHeight="true" outlineLevel="0" collapsed="false"/>
    <row r="45507" customFormat="false" ht="15" hidden="false" customHeight="true" outlineLevel="0" collapsed="false"/>
    <row r="45508" customFormat="false" ht="15" hidden="false" customHeight="true" outlineLevel="0" collapsed="false"/>
    <row r="45509" customFormat="false" ht="15" hidden="false" customHeight="true" outlineLevel="0" collapsed="false"/>
    <row r="45510" customFormat="false" ht="15" hidden="false" customHeight="true" outlineLevel="0" collapsed="false"/>
    <row r="45511" customFormat="false" ht="15" hidden="false" customHeight="true" outlineLevel="0" collapsed="false"/>
    <row r="45512" customFormat="false" ht="15" hidden="false" customHeight="true" outlineLevel="0" collapsed="false"/>
    <row r="45513" customFormat="false" ht="15" hidden="false" customHeight="true" outlineLevel="0" collapsed="false"/>
    <row r="45514" customFormat="false" ht="15" hidden="false" customHeight="true" outlineLevel="0" collapsed="false"/>
    <row r="45515" customFormat="false" ht="15" hidden="false" customHeight="true" outlineLevel="0" collapsed="false"/>
    <row r="45516" customFormat="false" ht="15" hidden="false" customHeight="true" outlineLevel="0" collapsed="false"/>
    <row r="45517" customFormat="false" ht="15" hidden="false" customHeight="true" outlineLevel="0" collapsed="false"/>
    <row r="45518" customFormat="false" ht="15" hidden="false" customHeight="true" outlineLevel="0" collapsed="false"/>
    <row r="45519" customFormat="false" ht="15" hidden="false" customHeight="true" outlineLevel="0" collapsed="false"/>
    <row r="45520" customFormat="false" ht="15" hidden="false" customHeight="true" outlineLevel="0" collapsed="false"/>
    <row r="45521" customFormat="false" ht="15" hidden="false" customHeight="true" outlineLevel="0" collapsed="false"/>
    <row r="45522" customFormat="false" ht="15" hidden="false" customHeight="true" outlineLevel="0" collapsed="false"/>
    <row r="45523" customFormat="false" ht="15" hidden="false" customHeight="true" outlineLevel="0" collapsed="false"/>
    <row r="45524" customFormat="false" ht="15" hidden="false" customHeight="true" outlineLevel="0" collapsed="false"/>
    <row r="45525" customFormat="false" ht="15" hidden="false" customHeight="true" outlineLevel="0" collapsed="false"/>
    <row r="45526" customFormat="false" ht="15" hidden="false" customHeight="true" outlineLevel="0" collapsed="false"/>
    <row r="45527" customFormat="false" ht="15" hidden="false" customHeight="true" outlineLevel="0" collapsed="false"/>
    <row r="45528" customFormat="false" ht="15" hidden="false" customHeight="true" outlineLevel="0" collapsed="false"/>
    <row r="45529" customFormat="false" ht="15" hidden="false" customHeight="true" outlineLevel="0" collapsed="false"/>
    <row r="45530" customFormat="false" ht="15" hidden="false" customHeight="true" outlineLevel="0" collapsed="false"/>
    <row r="45531" customFormat="false" ht="15" hidden="false" customHeight="true" outlineLevel="0" collapsed="false"/>
    <row r="45532" customFormat="false" ht="15" hidden="false" customHeight="true" outlineLevel="0" collapsed="false"/>
    <row r="45533" customFormat="false" ht="15" hidden="false" customHeight="true" outlineLevel="0" collapsed="false"/>
    <row r="45534" customFormat="false" ht="15" hidden="false" customHeight="true" outlineLevel="0" collapsed="false"/>
    <row r="45535" customFormat="false" ht="15" hidden="false" customHeight="true" outlineLevel="0" collapsed="false"/>
    <row r="45536" customFormat="false" ht="15" hidden="false" customHeight="true" outlineLevel="0" collapsed="false"/>
    <row r="45537" customFormat="false" ht="15" hidden="false" customHeight="true" outlineLevel="0" collapsed="false"/>
    <row r="45538" customFormat="false" ht="15" hidden="false" customHeight="true" outlineLevel="0" collapsed="false"/>
    <row r="45539" customFormat="false" ht="15" hidden="false" customHeight="true" outlineLevel="0" collapsed="false"/>
    <row r="45540" customFormat="false" ht="15" hidden="false" customHeight="true" outlineLevel="0" collapsed="false"/>
    <row r="45541" customFormat="false" ht="15" hidden="false" customHeight="true" outlineLevel="0" collapsed="false"/>
    <row r="45542" customFormat="false" ht="15" hidden="false" customHeight="true" outlineLevel="0" collapsed="false"/>
    <row r="45543" customFormat="false" ht="15" hidden="false" customHeight="true" outlineLevel="0" collapsed="false"/>
    <row r="45544" customFormat="false" ht="15" hidden="false" customHeight="true" outlineLevel="0" collapsed="false"/>
    <row r="45545" customFormat="false" ht="15" hidden="false" customHeight="true" outlineLevel="0" collapsed="false"/>
    <row r="45546" customFormat="false" ht="15" hidden="false" customHeight="true" outlineLevel="0" collapsed="false"/>
    <row r="45547" customFormat="false" ht="15" hidden="false" customHeight="true" outlineLevel="0" collapsed="false"/>
    <row r="45548" customFormat="false" ht="15" hidden="false" customHeight="true" outlineLevel="0" collapsed="false"/>
    <row r="45549" customFormat="false" ht="15" hidden="false" customHeight="true" outlineLevel="0" collapsed="false"/>
    <row r="45550" customFormat="false" ht="15" hidden="false" customHeight="true" outlineLevel="0" collapsed="false"/>
    <row r="45551" customFormat="false" ht="15" hidden="false" customHeight="true" outlineLevel="0" collapsed="false"/>
    <row r="45552" customFormat="false" ht="15" hidden="false" customHeight="true" outlineLevel="0" collapsed="false"/>
    <row r="45553" customFormat="false" ht="15" hidden="false" customHeight="true" outlineLevel="0" collapsed="false"/>
    <row r="45554" customFormat="false" ht="15" hidden="false" customHeight="true" outlineLevel="0" collapsed="false"/>
    <row r="45555" customFormat="false" ht="15" hidden="false" customHeight="true" outlineLevel="0" collapsed="false"/>
    <row r="45556" customFormat="false" ht="15" hidden="false" customHeight="true" outlineLevel="0" collapsed="false"/>
    <row r="45557" customFormat="false" ht="15" hidden="false" customHeight="true" outlineLevel="0" collapsed="false"/>
    <row r="45558" customFormat="false" ht="15" hidden="false" customHeight="true" outlineLevel="0" collapsed="false"/>
    <row r="45559" customFormat="false" ht="15" hidden="false" customHeight="true" outlineLevel="0" collapsed="false"/>
    <row r="45560" customFormat="false" ht="15" hidden="false" customHeight="true" outlineLevel="0" collapsed="false"/>
    <row r="45561" customFormat="false" ht="15" hidden="false" customHeight="true" outlineLevel="0" collapsed="false"/>
    <row r="45562" customFormat="false" ht="15" hidden="false" customHeight="true" outlineLevel="0" collapsed="false"/>
    <row r="45563" customFormat="false" ht="15" hidden="false" customHeight="true" outlineLevel="0" collapsed="false"/>
    <row r="45564" customFormat="false" ht="15" hidden="false" customHeight="true" outlineLevel="0" collapsed="false"/>
    <row r="45565" customFormat="false" ht="15" hidden="false" customHeight="true" outlineLevel="0" collapsed="false"/>
    <row r="45566" customFormat="false" ht="15" hidden="false" customHeight="true" outlineLevel="0" collapsed="false"/>
    <row r="45567" customFormat="false" ht="15" hidden="false" customHeight="true" outlineLevel="0" collapsed="false"/>
    <row r="45568" customFormat="false" ht="15" hidden="false" customHeight="true" outlineLevel="0" collapsed="false"/>
    <row r="45569" customFormat="false" ht="15" hidden="false" customHeight="true" outlineLevel="0" collapsed="false"/>
    <row r="45570" customFormat="false" ht="15" hidden="false" customHeight="true" outlineLevel="0" collapsed="false"/>
    <row r="45571" customFormat="false" ht="15" hidden="false" customHeight="true" outlineLevel="0" collapsed="false"/>
    <row r="45572" customFormat="false" ht="15" hidden="false" customHeight="true" outlineLevel="0" collapsed="false"/>
    <row r="45573" customFormat="false" ht="15" hidden="false" customHeight="true" outlineLevel="0" collapsed="false"/>
    <row r="45574" customFormat="false" ht="15" hidden="false" customHeight="true" outlineLevel="0" collapsed="false"/>
    <row r="45575" customFormat="false" ht="15" hidden="false" customHeight="true" outlineLevel="0" collapsed="false"/>
    <row r="45576" customFormat="false" ht="15" hidden="false" customHeight="true" outlineLevel="0" collapsed="false"/>
    <row r="45577" customFormat="false" ht="15" hidden="false" customHeight="true" outlineLevel="0" collapsed="false"/>
    <row r="45578" customFormat="false" ht="15" hidden="false" customHeight="true" outlineLevel="0" collapsed="false"/>
    <row r="45579" customFormat="false" ht="15" hidden="false" customHeight="true" outlineLevel="0" collapsed="false"/>
    <row r="45580" customFormat="false" ht="15" hidden="false" customHeight="true" outlineLevel="0" collapsed="false"/>
    <row r="45581" customFormat="false" ht="15" hidden="false" customHeight="true" outlineLevel="0" collapsed="false"/>
    <row r="45582" customFormat="false" ht="15" hidden="false" customHeight="true" outlineLevel="0" collapsed="false"/>
    <row r="45583" customFormat="false" ht="15" hidden="false" customHeight="true" outlineLevel="0" collapsed="false"/>
    <row r="45584" customFormat="false" ht="15" hidden="false" customHeight="true" outlineLevel="0" collapsed="false"/>
    <row r="45585" customFormat="false" ht="15" hidden="false" customHeight="true" outlineLevel="0" collapsed="false"/>
    <row r="45586" customFormat="false" ht="15" hidden="false" customHeight="true" outlineLevel="0" collapsed="false"/>
    <row r="45587" customFormat="false" ht="15" hidden="false" customHeight="true" outlineLevel="0" collapsed="false"/>
    <row r="45588" customFormat="false" ht="15" hidden="false" customHeight="true" outlineLevel="0" collapsed="false"/>
    <row r="45589" customFormat="false" ht="15" hidden="false" customHeight="true" outlineLevel="0" collapsed="false"/>
    <row r="45590" customFormat="false" ht="15" hidden="false" customHeight="true" outlineLevel="0" collapsed="false"/>
    <row r="45591" customFormat="false" ht="15" hidden="false" customHeight="true" outlineLevel="0" collapsed="false"/>
    <row r="45592" customFormat="false" ht="15" hidden="false" customHeight="true" outlineLevel="0" collapsed="false"/>
    <row r="45593" customFormat="false" ht="15" hidden="false" customHeight="true" outlineLevel="0" collapsed="false"/>
    <row r="45594" customFormat="false" ht="15" hidden="false" customHeight="true" outlineLevel="0" collapsed="false"/>
    <row r="45595" customFormat="false" ht="15" hidden="false" customHeight="true" outlineLevel="0" collapsed="false"/>
    <row r="45596" customFormat="false" ht="15" hidden="false" customHeight="true" outlineLevel="0" collapsed="false"/>
    <row r="45597" customFormat="false" ht="15" hidden="false" customHeight="true" outlineLevel="0" collapsed="false"/>
    <row r="45598" customFormat="false" ht="15" hidden="false" customHeight="true" outlineLevel="0" collapsed="false"/>
    <row r="45599" customFormat="false" ht="15" hidden="false" customHeight="true" outlineLevel="0" collapsed="false"/>
    <row r="45600" customFormat="false" ht="15" hidden="false" customHeight="true" outlineLevel="0" collapsed="false"/>
    <row r="45601" customFormat="false" ht="15" hidden="false" customHeight="true" outlineLevel="0" collapsed="false"/>
    <row r="45602" customFormat="false" ht="15" hidden="false" customHeight="true" outlineLevel="0" collapsed="false"/>
    <row r="45603" customFormat="false" ht="15" hidden="false" customHeight="true" outlineLevel="0" collapsed="false"/>
    <row r="45604" customFormat="false" ht="15" hidden="false" customHeight="true" outlineLevel="0" collapsed="false"/>
    <row r="45605" customFormat="false" ht="15" hidden="false" customHeight="true" outlineLevel="0" collapsed="false"/>
    <row r="45606" customFormat="false" ht="15" hidden="false" customHeight="true" outlineLevel="0" collapsed="false"/>
    <row r="45607" customFormat="false" ht="15" hidden="false" customHeight="true" outlineLevel="0" collapsed="false"/>
    <row r="45608" customFormat="false" ht="15" hidden="false" customHeight="true" outlineLevel="0" collapsed="false"/>
    <row r="45609" customFormat="false" ht="15" hidden="false" customHeight="true" outlineLevel="0" collapsed="false"/>
    <row r="45610" customFormat="false" ht="15" hidden="false" customHeight="true" outlineLevel="0" collapsed="false"/>
    <row r="45611" customFormat="false" ht="15" hidden="false" customHeight="true" outlineLevel="0" collapsed="false"/>
    <row r="45612" customFormat="false" ht="15" hidden="false" customHeight="true" outlineLevel="0" collapsed="false"/>
    <row r="45613" customFormat="false" ht="15" hidden="false" customHeight="true" outlineLevel="0" collapsed="false"/>
    <row r="45614" customFormat="false" ht="15" hidden="false" customHeight="true" outlineLevel="0" collapsed="false"/>
    <row r="45615" customFormat="false" ht="15" hidden="false" customHeight="true" outlineLevel="0" collapsed="false"/>
    <row r="45616" customFormat="false" ht="15" hidden="false" customHeight="true" outlineLevel="0" collapsed="false"/>
    <row r="45617" customFormat="false" ht="15" hidden="false" customHeight="true" outlineLevel="0" collapsed="false"/>
    <row r="45618" customFormat="false" ht="15" hidden="false" customHeight="true" outlineLevel="0" collapsed="false"/>
    <row r="45619" customFormat="false" ht="15" hidden="false" customHeight="true" outlineLevel="0" collapsed="false"/>
    <row r="45620" customFormat="false" ht="15" hidden="false" customHeight="true" outlineLevel="0" collapsed="false"/>
    <row r="45621" customFormat="false" ht="15" hidden="false" customHeight="true" outlineLevel="0" collapsed="false"/>
    <row r="45622" customFormat="false" ht="15" hidden="false" customHeight="true" outlineLevel="0" collapsed="false"/>
    <row r="45623" customFormat="false" ht="15" hidden="false" customHeight="true" outlineLevel="0" collapsed="false"/>
    <row r="45624" customFormat="false" ht="15" hidden="false" customHeight="true" outlineLevel="0" collapsed="false"/>
    <row r="45625" customFormat="false" ht="15" hidden="false" customHeight="true" outlineLevel="0" collapsed="false"/>
    <row r="45626" customFormat="false" ht="15" hidden="false" customHeight="true" outlineLevel="0" collapsed="false"/>
    <row r="45627" customFormat="false" ht="15" hidden="false" customHeight="true" outlineLevel="0" collapsed="false"/>
    <row r="45628" customFormat="false" ht="15" hidden="false" customHeight="true" outlineLevel="0" collapsed="false"/>
    <row r="45629" customFormat="false" ht="15" hidden="false" customHeight="true" outlineLevel="0" collapsed="false"/>
    <row r="45630" customFormat="false" ht="15" hidden="false" customHeight="true" outlineLevel="0" collapsed="false"/>
    <row r="45631" customFormat="false" ht="15" hidden="false" customHeight="true" outlineLevel="0" collapsed="false"/>
    <row r="45632" customFormat="false" ht="15" hidden="false" customHeight="true" outlineLevel="0" collapsed="false"/>
    <row r="45633" customFormat="false" ht="15" hidden="false" customHeight="true" outlineLevel="0" collapsed="false"/>
    <row r="45634" customFormat="false" ht="15" hidden="false" customHeight="true" outlineLevel="0" collapsed="false"/>
    <row r="45635" customFormat="false" ht="15" hidden="false" customHeight="true" outlineLevel="0" collapsed="false"/>
    <row r="45636" customFormat="false" ht="15" hidden="false" customHeight="true" outlineLevel="0" collapsed="false"/>
    <row r="45637" customFormat="false" ht="15" hidden="false" customHeight="true" outlineLevel="0" collapsed="false"/>
    <row r="45638" customFormat="false" ht="15" hidden="false" customHeight="true" outlineLevel="0" collapsed="false"/>
    <row r="45639" customFormat="false" ht="15" hidden="false" customHeight="true" outlineLevel="0" collapsed="false"/>
    <row r="45640" customFormat="false" ht="15" hidden="false" customHeight="true" outlineLevel="0" collapsed="false"/>
    <row r="45641" customFormat="false" ht="15" hidden="false" customHeight="true" outlineLevel="0" collapsed="false"/>
    <row r="45642" customFormat="false" ht="15" hidden="false" customHeight="true" outlineLevel="0" collapsed="false"/>
    <row r="45643" customFormat="false" ht="15" hidden="false" customHeight="true" outlineLevel="0" collapsed="false"/>
    <row r="45644" customFormat="false" ht="15" hidden="false" customHeight="true" outlineLevel="0" collapsed="false"/>
    <row r="45645" customFormat="false" ht="15" hidden="false" customHeight="true" outlineLevel="0" collapsed="false"/>
    <row r="45646" customFormat="false" ht="15" hidden="false" customHeight="true" outlineLevel="0" collapsed="false"/>
    <row r="45647" customFormat="false" ht="15" hidden="false" customHeight="true" outlineLevel="0" collapsed="false"/>
    <row r="45648" customFormat="false" ht="15" hidden="false" customHeight="true" outlineLevel="0" collapsed="false"/>
    <row r="45649" customFormat="false" ht="15" hidden="false" customHeight="true" outlineLevel="0" collapsed="false"/>
    <row r="45650" customFormat="false" ht="15" hidden="false" customHeight="true" outlineLevel="0" collapsed="false"/>
    <row r="45651" customFormat="false" ht="15" hidden="false" customHeight="true" outlineLevel="0" collapsed="false"/>
    <row r="45652" customFormat="false" ht="15" hidden="false" customHeight="true" outlineLevel="0" collapsed="false"/>
    <row r="45653" customFormat="false" ht="15" hidden="false" customHeight="true" outlineLevel="0" collapsed="false"/>
    <row r="45654" customFormat="false" ht="15" hidden="false" customHeight="true" outlineLevel="0" collapsed="false"/>
    <row r="45655" customFormat="false" ht="15" hidden="false" customHeight="true" outlineLevel="0" collapsed="false"/>
    <row r="45656" customFormat="false" ht="15" hidden="false" customHeight="true" outlineLevel="0" collapsed="false"/>
    <row r="45657" customFormat="false" ht="15" hidden="false" customHeight="true" outlineLevel="0" collapsed="false"/>
    <row r="45658" customFormat="false" ht="15" hidden="false" customHeight="true" outlineLevel="0" collapsed="false"/>
    <row r="45659" customFormat="false" ht="15" hidden="false" customHeight="true" outlineLevel="0" collapsed="false"/>
    <row r="45660" customFormat="false" ht="15" hidden="false" customHeight="true" outlineLevel="0" collapsed="false"/>
    <row r="45661" customFormat="false" ht="15" hidden="false" customHeight="true" outlineLevel="0" collapsed="false"/>
    <row r="45662" customFormat="false" ht="15" hidden="false" customHeight="true" outlineLevel="0" collapsed="false"/>
    <row r="45663" customFormat="false" ht="15" hidden="false" customHeight="true" outlineLevel="0" collapsed="false"/>
    <row r="45664" customFormat="false" ht="15" hidden="false" customHeight="true" outlineLevel="0" collapsed="false"/>
    <row r="45665" customFormat="false" ht="15" hidden="false" customHeight="true" outlineLevel="0" collapsed="false"/>
    <row r="45666" customFormat="false" ht="15" hidden="false" customHeight="true" outlineLevel="0" collapsed="false"/>
    <row r="45667" customFormat="false" ht="15" hidden="false" customHeight="true" outlineLevel="0" collapsed="false"/>
    <row r="45668" customFormat="false" ht="15" hidden="false" customHeight="true" outlineLevel="0" collapsed="false"/>
    <row r="45669" customFormat="false" ht="15" hidden="false" customHeight="true" outlineLevel="0" collapsed="false"/>
    <row r="45670" customFormat="false" ht="15" hidden="false" customHeight="true" outlineLevel="0" collapsed="false"/>
    <row r="45671" customFormat="false" ht="15" hidden="false" customHeight="true" outlineLevel="0" collapsed="false"/>
    <row r="45672" customFormat="false" ht="15" hidden="false" customHeight="true" outlineLevel="0" collapsed="false"/>
    <row r="45673" customFormat="false" ht="15" hidden="false" customHeight="true" outlineLevel="0" collapsed="false"/>
    <row r="45674" customFormat="false" ht="15" hidden="false" customHeight="true" outlineLevel="0" collapsed="false"/>
    <row r="45675" customFormat="false" ht="15" hidden="false" customHeight="true" outlineLevel="0" collapsed="false"/>
    <row r="45676" customFormat="false" ht="15" hidden="false" customHeight="true" outlineLevel="0" collapsed="false"/>
    <row r="45677" customFormat="false" ht="15" hidden="false" customHeight="true" outlineLevel="0" collapsed="false"/>
    <row r="45678" customFormat="false" ht="15" hidden="false" customHeight="true" outlineLevel="0" collapsed="false"/>
    <row r="45679" customFormat="false" ht="15" hidden="false" customHeight="true" outlineLevel="0" collapsed="false"/>
    <row r="45680" customFormat="false" ht="15" hidden="false" customHeight="true" outlineLevel="0" collapsed="false"/>
    <row r="45681" customFormat="false" ht="15" hidden="false" customHeight="true" outlineLevel="0" collapsed="false"/>
    <row r="45682" customFormat="false" ht="15" hidden="false" customHeight="true" outlineLevel="0" collapsed="false"/>
    <row r="45683" customFormat="false" ht="15" hidden="false" customHeight="true" outlineLevel="0" collapsed="false"/>
    <row r="45684" customFormat="false" ht="15" hidden="false" customHeight="true" outlineLevel="0" collapsed="false"/>
    <row r="45685" customFormat="false" ht="15" hidden="false" customHeight="true" outlineLevel="0" collapsed="false"/>
    <row r="45686" customFormat="false" ht="15" hidden="false" customHeight="true" outlineLevel="0" collapsed="false"/>
    <row r="45687" customFormat="false" ht="15" hidden="false" customHeight="true" outlineLevel="0" collapsed="false"/>
    <row r="45688" customFormat="false" ht="15" hidden="false" customHeight="true" outlineLevel="0" collapsed="false"/>
    <row r="45689" customFormat="false" ht="15" hidden="false" customHeight="true" outlineLevel="0" collapsed="false"/>
    <row r="45690" customFormat="false" ht="15" hidden="false" customHeight="true" outlineLevel="0" collapsed="false"/>
    <row r="45691" customFormat="false" ht="15" hidden="false" customHeight="true" outlineLevel="0" collapsed="false"/>
    <row r="45692" customFormat="false" ht="15" hidden="false" customHeight="true" outlineLevel="0" collapsed="false"/>
    <row r="45693" customFormat="false" ht="15" hidden="false" customHeight="true" outlineLevel="0" collapsed="false"/>
    <row r="45694" customFormat="false" ht="15" hidden="false" customHeight="true" outlineLevel="0" collapsed="false"/>
    <row r="45695" customFormat="false" ht="15" hidden="false" customHeight="true" outlineLevel="0" collapsed="false"/>
    <row r="45696" customFormat="false" ht="15" hidden="false" customHeight="true" outlineLevel="0" collapsed="false"/>
    <row r="45697" customFormat="false" ht="15" hidden="false" customHeight="true" outlineLevel="0" collapsed="false"/>
    <row r="45698" customFormat="false" ht="15" hidden="false" customHeight="true" outlineLevel="0" collapsed="false"/>
    <row r="45699" customFormat="false" ht="15" hidden="false" customHeight="true" outlineLevel="0" collapsed="false"/>
    <row r="45700" customFormat="false" ht="15" hidden="false" customHeight="true" outlineLevel="0" collapsed="false"/>
    <row r="45701" customFormat="false" ht="15" hidden="false" customHeight="true" outlineLevel="0" collapsed="false"/>
    <row r="45702" customFormat="false" ht="15" hidden="false" customHeight="true" outlineLevel="0" collapsed="false"/>
    <row r="45703" customFormat="false" ht="15" hidden="false" customHeight="true" outlineLevel="0" collapsed="false"/>
    <row r="45704" customFormat="false" ht="15" hidden="false" customHeight="true" outlineLevel="0" collapsed="false"/>
    <row r="45705" customFormat="false" ht="15" hidden="false" customHeight="true" outlineLevel="0" collapsed="false"/>
    <row r="45706" customFormat="false" ht="15" hidden="false" customHeight="true" outlineLevel="0" collapsed="false"/>
    <row r="45707" customFormat="false" ht="15" hidden="false" customHeight="true" outlineLevel="0" collapsed="false"/>
    <row r="45708" customFormat="false" ht="15" hidden="false" customHeight="true" outlineLevel="0" collapsed="false"/>
    <row r="45709" customFormat="false" ht="15" hidden="false" customHeight="true" outlineLevel="0" collapsed="false"/>
    <row r="45710" customFormat="false" ht="15" hidden="false" customHeight="true" outlineLevel="0" collapsed="false"/>
    <row r="45711" customFormat="false" ht="15" hidden="false" customHeight="true" outlineLevel="0" collapsed="false"/>
    <row r="45712" customFormat="false" ht="15" hidden="false" customHeight="true" outlineLevel="0" collapsed="false"/>
    <row r="45713" customFormat="false" ht="15" hidden="false" customHeight="true" outlineLevel="0" collapsed="false"/>
    <row r="45714" customFormat="false" ht="15" hidden="false" customHeight="true" outlineLevel="0" collapsed="false"/>
    <row r="45715" customFormat="false" ht="15" hidden="false" customHeight="true" outlineLevel="0" collapsed="false"/>
    <row r="45716" customFormat="false" ht="15" hidden="false" customHeight="true" outlineLevel="0" collapsed="false"/>
    <row r="45717" customFormat="false" ht="15" hidden="false" customHeight="true" outlineLevel="0" collapsed="false"/>
    <row r="45718" customFormat="false" ht="15" hidden="false" customHeight="true" outlineLevel="0" collapsed="false"/>
    <row r="45719" customFormat="false" ht="15" hidden="false" customHeight="true" outlineLevel="0" collapsed="false"/>
    <row r="45720" customFormat="false" ht="15" hidden="false" customHeight="true" outlineLevel="0" collapsed="false"/>
    <row r="45721" customFormat="false" ht="15" hidden="false" customHeight="true" outlineLevel="0" collapsed="false"/>
    <row r="45722" customFormat="false" ht="15" hidden="false" customHeight="true" outlineLevel="0" collapsed="false"/>
    <row r="45723" customFormat="false" ht="15" hidden="false" customHeight="true" outlineLevel="0" collapsed="false"/>
    <row r="45724" customFormat="false" ht="15" hidden="false" customHeight="true" outlineLevel="0" collapsed="false"/>
    <row r="45725" customFormat="false" ht="15" hidden="false" customHeight="true" outlineLevel="0" collapsed="false"/>
    <row r="45726" customFormat="false" ht="15" hidden="false" customHeight="true" outlineLevel="0" collapsed="false"/>
    <row r="45727" customFormat="false" ht="15" hidden="false" customHeight="true" outlineLevel="0" collapsed="false"/>
    <row r="45728" customFormat="false" ht="15" hidden="false" customHeight="true" outlineLevel="0" collapsed="false"/>
    <row r="45729" customFormat="false" ht="15" hidden="false" customHeight="true" outlineLevel="0" collapsed="false"/>
    <row r="45730" customFormat="false" ht="15" hidden="false" customHeight="true" outlineLevel="0" collapsed="false"/>
    <row r="45731" customFormat="false" ht="15" hidden="false" customHeight="true" outlineLevel="0" collapsed="false"/>
    <row r="45732" customFormat="false" ht="15" hidden="false" customHeight="true" outlineLevel="0" collapsed="false"/>
    <row r="45733" customFormat="false" ht="15" hidden="false" customHeight="true" outlineLevel="0" collapsed="false"/>
    <row r="45734" customFormat="false" ht="15" hidden="false" customHeight="true" outlineLevel="0" collapsed="false"/>
    <row r="45735" customFormat="false" ht="15" hidden="false" customHeight="true" outlineLevel="0" collapsed="false"/>
    <row r="45736" customFormat="false" ht="15" hidden="false" customHeight="true" outlineLevel="0" collapsed="false"/>
    <row r="45737" customFormat="false" ht="15" hidden="false" customHeight="true" outlineLevel="0" collapsed="false"/>
    <row r="45738" customFormat="false" ht="15" hidden="false" customHeight="true" outlineLevel="0" collapsed="false"/>
    <row r="45739" customFormat="false" ht="15" hidden="false" customHeight="true" outlineLevel="0" collapsed="false"/>
    <row r="45740" customFormat="false" ht="15" hidden="false" customHeight="true" outlineLevel="0" collapsed="false"/>
    <row r="45741" customFormat="false" ht="15" hidden="false" customHeight="true" outlineLevel="0" collapsed="false"/>
    <row r="45742" customFormat="false" ht="15" hidden="false" customHeight="true" outlineLevel="0" collapsed="false"/>
    <row r="45743" customFormat="false" ht="15" hidden="false" customHeight="true" outlineLevel="0" collapsed="false"/>
    <row r="45744" customFormat="false" ht="15" hidden="false" customHeight="true" outlineLevel="0" collapsed="false"/>
    <row r="45745" customFormat="false" ht="15" hidden="false" customHeight="true" outlineLevel="0" collapsed="false"/>
    <row r="45746" customFormat="false" ht="15" hidden="false" customHeight="true" outlineLevel="0" collapsed="false"/>
    <row r="45747" customFormat="false" ht="15" hidden="false" customHeight="true" outlineLevel="0" collapsed="false"/>
    <row r="45748" customFormat="false" ht="15" hidden="false" customHeight="true" outlineLevel="0" collapsed="false"/>
    <row r="45749" customFormat="false" ht="15" hidden="false" customHeight="true" outlineLevel="0" collapsed="false"/>
    <row r="45750" customFormat="false" ht="15" hidden="false" customHeight="true" outlineLevel="0" collapsed="false"/>
    <row r="45751" customFormat="false" ht="15" hidden="false" customHeight="true" outlineLevel="0" collapsed="false"/>
    <row r="45752" customFormat="false" ht="15" hidden="false" customHeight="true" outlineLevel="0" collapsed="false"/>
    <row r="45753" customFormat="false" ht="15" hidden="false" customHeight="true" outlineLevel="0" collapsed="false"/>
    <row r="45754" customFormat="false" ht="15" hidden="false" customHeight="true" outlineLevel="0" collapsed="false"/>
    <row r="45755" customFormat="false" ht="15" hidden="false" customHeight="true" outlineLevel="0" collapsed="false"/>
    <row r="45756" customFormat="false" ht="15" hidden="false" customHeight="true" outlineLevel="0" collapsed="false"/>
    <row r="45757" customFormat="false" ht="15" hidden="false" customHeight="true" outlineLevel="0" collapsed="false"/>
    <row r="45758" customFormat="false" ht="15" hidden="false" customHeight="true" outlineLevel="0" collapsed="false"/>
    <row r="45759" customFormat="false" ht="15" hidden="false" customHeight="true" outlineLevel="0" collapsed="false"/>
    <row r="45760" customFormat="false" ht="15" hidden="false" customHeight="true" outlineLevel="0" collapsed="false"/>
    <row r="45761" customFormat="false" ht="15" hidden="false" customHeight="true" outlineLevel="0" collapsed="false"/>
    <row r="45762" customFormat="false" ht="15" hidden="false" customHeight="true" outlineLevel="0" collapsed="false"/>
    <row r="45763" customFormat="false" ht="15" hidden="false" customHeight="true" outlineLevel="0" collapsed="false"/>
    <row r="45764" customFormat="false" ht="15" hidden="false" customHeight="true" outlineLevel="0" collapsed="false"/>
    <row r="45765" customFormat="false" ht="15" hidden="false" customHeight="true" outlineLevel="0" collapsed="false"/>
    <row r="45766" customFormat="false" ht="15" hidden="false" customHeight="true" outlineLevel="0" collapsed="false"/>
    <row r="45767" customFormat="false" ht="15" hidden="false" customHeight="true" outlineLevel="0" collapsed="false"/>
    <row r="45768" customFormat="false" ht="15" hidden="false" customHeight="true" outlineLevel="0" collapsed="false"/>
    <row r="45769" customFormat="false" ht="15" hidden="false" customHeight="true" outlineLevel="0" collapsed="false"/>
    <row r="45770" customFormat="false" ht="15" hidden="false" customHeight="true" outlineLevel="0" collapsed="false"/>
    <row r="45771" customFormat="false" ht="15" hidden="false" customHeight="true" outlineLevel="0" collapsed="false"/>
    <row r="45772" customFormat="false" ht="15" hidden="false" customHeight="true" outlineLevel="0" collapsed="false"/>
    <row r="45773" customFormat="false" ht="15" hidden="false" customHeight="true" outlineLevel="0" collapsed="false"/>
    <row r="45774" customFormat="false" ht="15" hidden="false" customHeight="true" outlineLevel="0" collapsed="false"/>
    <row r="45775" customFormat="false" ht="15" hidden="false" customHeight="true" outlineLevel="0" collapsed="false"/>
    <row r="45776" customFormat="false" ht="15" hidden="false" customHeight="true" outlineLevel="0" collapsed="false"/>
    <row r="45777" customFormat="false" ht="15" hidden="false" customHeight="true" outlineLevel="0" collapsed="false"/>
    <row r="45778" customFormat="false" ht="15" hidden="false" customHeight="true" outlineLevel="0" collapsed="false"/>
    <row r="45779" customFormat="false" ht="15" hidden="false" customHeight="true" outlineLevel="0" collapsed="false"/>
    <row r="45780" customFormat="false" ht="15" hidden="false" customHeight="true" outlineLevel="0" collapsed="false"/>
    <row r="45781" customFormat="false" ht="15" hidden="false" customHeight="true" outlineLevel="0" collapsed="false"/>
    <row r="45782" customFormat="false" ht="15" hidden="false" customHeight="true" outlineLevel="0" collapsed="false"/>
    <row r="45783" customFormat="false" ht="15" hidden="false" customHeight="true" outlineLevel="0" collapsed="false"/>
    <row r="45784" customFormat="false" ht="15" hidden="false" customHeight="true" outlineLevel="0" collapsed="false"/>
    <row r="45785" customFormat="false" ht="15" hidden="false" customHeight="true" outlineLevel="0" collapsed="false"/>
    <row r="45786" customFormat="false" ht="15" hidden="false" customHeight="true" outlineLevel="0" collapsed="false"/>
    <row r="45787" customFormat="false" ht="15" hidden="false" customHeight="true" outlineLevel="0" collapsed="false"/>
    <row r="45788" customFormat="false" ht="15" hidden="false" customHeight="true" outlineLevel="0" collapsed="false"/>
    <row r="45789" customFormat="false" ht="15" hidden="false" customHeight="true" outlineLevel="0" collapsed="false"/>
    <row r="45790" customFormat="false" ht="15" hidden="false" customHeight="true" outlineLevel="0" collapsed="false"/>
    <row r="45791" customFormat="false" ht="15" hidden="false" customHeight="true" outlineLevel="0" collapsed="false"/>
    <row r="45792" customFormat="false" ht="15" hidden="false" customHeight="true" outlineLevel="0" collapsed="false"/>
    <row r="45793" customFormat="false" ht="15" hidden="false" customHeight="true" outlineLevel="0" collapsed="false"/>
    <row r="45794" customFormat="false" ht="15" hidden="false" customHeight="true" outlineLevel="0" collapsed="false"/>
    <row r="45795" customFormat="false" ht="15" hidden="false" customHeight="true" outlineLevel="0" collapsed="false"/>
    <row r="45796" customFormat="false" ht="15" hidden="false" customHeight="true" outlineLevel="0" collapsed="false"/>
    <row r="45797" customFormat="false" ht="15" hidden="false" customHeight="true" outlineLevel="0" collapsed="false"/>
    <row r="45798" customFormat="false" ht="15" hidden="false" customHeight="true" outlineLevel="0" collapsed="false"/>
    <row r="45799" customFormat="false" ht="15" hidden="false" customHeight="true" outlineLevel="0" collapsed="false"/>
    <row r="45800" customFormat="false" ht="15" hidden="false" customHeight="true" outlineLevel="0" collapsed="false"/>
    <row r="45801" customFormat="false" ht="15" hidden="false" customHeight="true" outlineLevel="0" collapsed="false"/>
    <row r="45802" customFormat="false" ht="15" hidden="false" customHeight="true" outlineLevel="0" collapsed="false"/>
    <row r="45803" customFormat="false" ht="15" hidden="false" customHeight="true" outlineLevel="0" collapsed="false"/>
    <row r="45804" customFormat="false" ht="15" hidden="false" customHeight="true" outlineLevel="0" collapsed="false"/>
    <row r="45805" customFormat="false" ht="15" hidden="false" customHeight="true" outlineLevel="0" collapsed="false"/>
    <row r="45806" customFormat="false" ht="15" hidden="false" customHeight="true" outlineLevel="0" collapsed="false"/>
    <row r="45807" customFormat="false" ht="15" hidden="false" customHeight="true" outlineLevel="0" collapsed="false"/>
    <row r="45808" customFormat="false" ht="15" hidden="false" customHeight="true" outlineLevel="0" collapsed="false"/>
    <row r="45809" customFormat="false" ht="15" hidden="false" customHeight="true" outlineLevel="0" collapsed="false"/>
    <row r="45810" customFormat="false" ht="15" hidden="false" customHeight="true" outlineLevel="0" collapsed="false"/>
    <row r="45811" customFormat="false" ht="15" hidden="false" customHeight="true" outlineLevel="0" collapsed="false"/>
    <row r="45812" customFormat="false" ht="15" hidden="false" customHeight="true" outlineLevel="0" collapsed="false"/>
    <row r="45813" customFormat="false" ht="15" hidden="false" customHeight="true" outlineLevel="0" collapsed="false"/>
    <row r="45814" customFormat="false" ht="15" hidden="false" customHeight="true" outlineLevel="0" collapsed="false"/>
    <row r="45815" customFormat="false" ht="15" hidden="false" customHeight="true" outlineLevel="0" collapsed="false"/>
    <row r="45816" customFormat="false" ht="15" hidden="false" customHeight="true" outlineLevel="0" collapsed="false"/>
    <row r="45817" customFormat="false" ht="15" hidden="false" customHeight="true" outlineLevel="0" collapsed="false"/>
    <row r="45818" customFormat="false" ht="15" hidden="false" customHeight="true" outlineLevel="0" collapsed="false"/>
    <row r="45819" customFormat="false" ht="15" hidden="false" customHeight="true" outlineLevel="0" collapsed="false"/>
    <row r="45820" customFormat="false" ht="15" hidden="false" customHeight="true" outlineLevel="0" collapsed="false"/>
    <row r="45821" customFormat="false" ht="15" hidden="false" customHeight="true" outlineLevel="0" collapsed="false"/>
    <row r="45822" customFormat="false" ht="15" hidden="false" customHeight="true" outlineLevel="0" collapsed="false"/>
    <row r="45823" customFormat="false" ht="15" hidden="false" customHeight="true" outlineLevel="0" collapsed="false"/>
    <row r="45824" customFormat="false" ht="15" hidden="false" customHeight="true" outlineLevel="0" collapsed="false"/>
    <row r="45825" customFormat="false" ht="15" hidden="false" customHeight="true" outlineLevel="0" collapsed="false"/>
    <row r="45826" customFormat="false" ht="15" hidden="false" customHeight="true" outlineLevel="0" collapsed="false"/>
    <row r="45827" customFormat="false" ht="15" hidden="false" customHeight="true" outlineLevel="0" collapsed="false"/>
    <row r="45828" customFormat="false" ht="15" hidden="false" customHeight="true" outlineLevel="0" collapsed="false"/>
    <row r="45829" customFormat="false" ht="15" hidden="false" customHeight="true" outlineLevel="0" collapsed="false"/>
    <row r="45830" customFormat="false" ht="15" hidden="false" customHeight="true" outlineLevel="0" collapsed="false"/>
    <row r="45831" customFormat="false" ht="15" hidden="false" customHeight="true" outlineLevel="0" collapsed="false"/>
    <row r="45832" customFormat="false" ht="15" hidden="false" customHeight="true" outlineLevel="0" collapsed="false"/>
    <row r="45833" customFormat="false" ht="15" hidden="false" customHeight="true" outlineLevel="0" collapsed="false"/>
    <row r="45834" customFormat="false" ht="15" hidden="false" customHeight="true" outlineLevel="0" collapsed="false"/>
    <row r="45835" customFormat="false" ht="15" hidden="false" customHeight="true" outlineLevel="0" collapsed="false"/>
    <row r="45836" customFormat="false" ht="15" hidden="false" customHeight="true" outlineLevel="0" collapsed="false"/>
    <row r="45837" customFormat="false" ht="15" hidden="false" customHeight="true" outlineLevel="0" collapsed="false"/>
    <row r="45838" customFormat="false" ht="15" hidden="false" customHeight="true" outlineLevel="0" collapsed="false"/>
    <row r="45839" customFormat="false" ht="15" hidden="false" customHeight="true" outlineLevel="0" collapsed="false"/>
    <row r="45840" customFormat="false" ht="15" hidden="false" customHeight="true" outlineLevel="0" collapsed="false"/>
    <row r="45841" customFormat="false" ht="15" hidden="false" customHeight="true" outlineLevel="0" collapsed="false"/>
    <row r="45842" customFormat="false" ht="15" hidden="false" customHeight="true" outlineLevel="0" collapsed="false"/>
    <row r="45843" customFormat="false" ht="15" hidden="false" customHeight="true" outlineLevel="0" collapsed="false"/>
    <row r="45844" customFormat="false" ht="15" hidden="false" customHeight="true" outlineLevel="0" collapsed="false"/>
    <row r="45845" customFormat="false" ht="15" hidden="false" customHeight="true" outlineLevel="0" collapsed="false"/>
    <row r="45846" customFormat="false" ht="15" hidden="false" customHeight="true" outlineLevel="0" collapsed="false"/>
    <row r="45847" customFormat="false" ht="15" hidden="false" customHeight="true" outlineLevel="0" collapsed="false"/>
    <row r="45848" customFormat="false" ht="15" hidden="false" customHeight="true" outlineLevel="0" collapsed="false"/>
    <row r="45849" customFormat="false" ht="15" hidden="false" customHeight="true" outlineLevel="0" collapsed="false"/>
    <row r="45850" customFormat="false" ht="15" hidden="false" customHeight="true" outlineLevel="0" collapsed="false"/>
    <row r="45851" customFormat="false" ht="15" hidden="false" customHeight="true" outlineLevel="0" collapsed="false"/>
    <row r="45852" customFormat="false" ht="15" hidden="false" customHeight="true" outlineLevel="0" collapsed="false"/>
    <row r="45853" customFormat="false" ht="15" hidden="false" customHeight="true" outlineLevel="0" collapsed="false"/>
    <row r="45854" customFormat="false" ht="15" hidden="false" customHeight="true" outlineLevel="0" collapsed="false"/>
    <row r="45855" customFormat="false" ht="15" hidden="false" customHeight="true" outlineLevel="0" collapsed="false"/>
    <row r="45856" customFormat="false" ht="15" hidden="false" customHeight="true" outlineLevel="0" collapsed="false"/>
    <row r="45857" customFormat="false" ht="15" hidden="false" customHeight="true" outlineLevel="0" collapsed="false"/>
    <row r="45858" customFormat="false" ht="15" hidden="false" customHeight="true" outlineLevel="0" collapsed="false"/>
    <row r="45859" customFormat="false" ht="15" hidden="false" customHeight="true" outlineLevel="0" collapsed="false"/>
    <row r="45860" customFormat="false" ht="15" hidden="false" customHeight="true" outlineLevel="0" collapsed="false"/>
    <row r="45861" customFormat="false" ht="15" hidden="false" customHeight="true" outlineLevel="0" collapsed="false"/>
    <row r="45862" customFormat="false" ht="15" hidden="false" customHeight="true" outlineLevel="0" collapsed="false"/>
    <row r="45863" customFormat="false" ht="15" hidden="false" customHeight="true" outlineLevel="0" collapsed="false"/>
    <row r="45864" customFormat="false" ht="15" hidden="false" customHeight="true" outlineLevel="0" collapsed="false"/>
    <row r="45865" customFormat="false" ht="15" hidden="false" customHeight="true" outlineLevel="0" collapsed="false"/>
    <row r="45866" customFormat="false" ht="15" hidden="false" customHeight="true" outlineLevel="0" collapsed="false"/>
    <row r="45867" customFormat="false" ht="15" hidden="false" customHeight="true" outlineLevel="0" collapsed="false"/>
    <row r="45868" customFormat="false" ht="15" hidden="false" customHeight="true" outlineLevel="0" collapsed="false"/>
    <row r="45869" customFormat="false" ht="15" hidden="false" customHeight="true" outlineLevel="0" collapsed="false"/>
    <row r="45870" customFormat="false" ht="15" hidden="false" customHeight="true" outlineLevel="0" collapsed="false"/>
    <row r="45871" customFormat="false" ht="15" hidden="false" customHeight="true" outlineLevel="0" collapsed="false"/>
    <row r="45872" customFormat="false" ht="15" hidden="false" customHeight="true" outlineLevel="0" collapsed="false"/>
    <row r="45873" customFormat="false" ht="15" hidden="false" customHeight="true" outlineLevel="0" collapsed="false"/>
    <row r="45874" customFormat="false" ht="15" hidden="false" customHeight="true" outlineLevel="0" collapsed="false"/>
    <row r="45875" customFormat="false" ht="15" hidden="false" customHeight="true" outlineLevel="0" collapsed="false"/>
    <row r="45876" customFormat="false" ht="15" hidden="false" customHeight="true" outlineLevel="0" collapsed="false"/>
    <row r="45877" customFormat="false" ht="15" hidden="false" customHeight="true" outlineLevel="0" collapsed="false"/>
    <row r="45878" customFormat="false" ht="15" hidden="false" customHeight="true" outlineLevel="0" collapsed="false"/>
    <row r="45879" customFormat="false" ht="15" hidden="false" customHeight="true" outlineLevel="0" collapsed="false"/>
    <row r="45880" customFormat="false" ht="15" hidden="false" customHeight="true" outlineLevel="0" collapsed="false"/>
    <row r="45881" customFormat="false" ht="15" hidden="false" customHeight="true" outlineLevel="0" collapsed="false"/>
    <row r="45882" customFormat="false" ht="15" hidden="false" customHeight="true" outlineLevel="0" collapsed="false"/>
    <row r="45883" customFormat="false" ht="15" hidden="false" customHeight="true" outlineLevel="0" collapsed="false"/>
    <row r="45884" customFormat="false" ht="15" hidden="false" customHeight="true" outlineLevel="0" collapsed="false"/>
    <row r="45885" customFormat="false" ht="15" hidden="false" customHeight="true" outlineLevel="0" collapsed="false"/>
    <row r="45886" customFormat="false" ht="15" hidden="false" customHeight="true" outlineLevel="0" collapsed="false"/>
    <row r="45887" customFormat="false" ht="15" hidden="false" customHeight="true" outlineLevel="0" collapsed="false"/>
    <row r="45888" customFormat="false" ht="15" hidden="false" customHeight="true" outlineLevel="0" collapsed="false"/>
    <row r="45889" customFormat="false" ht="15" hidden="false" customHeight="true" outlineLevel="0" collapsed="false"/>
    <row r="45890" customFormat="false" ht="15" hidden="false" customHeight="true" outlineLevel="0" collapsed="false"/>
    <row r="45891" customFormat="false" ht="15" hidden="false" customHeight="true" outlineLevel="0" collapsed="false"/>
    <row r="45892" customFormat="false" ht="15" hidden="false" customHeight="true" outlineLevel="0" collapsed="false"/>
    <row r="45893" customFormat="false" ht="15" hidden="false" customHeight="true" outlineLevel="0" collapsed="false"/>
    <row r="45894" customFormat="false" ht="15" hidden="false" customHeight="true" outlineLevel="0" collapsed="false"/>
    <row r="45895" customFormat="false" ht="15" hidden="false" customHeight="true" outlineLevel="0" collapsed="false"/>
    <row r="45896" customFormat="false" ht="15" hidden="false" customHeight="true" outlineLevel="0" collapsed="false"/>
    <row r="45897" customFormat="false" ht="15" hidden="false" customHeight="true" outlineLevel="0" collapsed="false"/>
    <row r="45898" customFormat="false" ht="15" hidden="false" customHeight="true" outlineLevel="0" collapsed="false"/>
    <row r="45899" customFormat="false" ht="15" hidden="false" customHeight="true" outlineLevel="0" collapsed="false"/>
    <row r="45900" customFormat="false" ht="15" hidden="false" customHeight="true" outlineLevel="0" collapsed="false"/>
    <row r="45901" customFormat="false" ht="15" hidden="false" customHeight="true" outlineLevel="0" collapsed="false"/>
    <row r="45902" customFormat="false" ht="15" hidden="false" customHeight="true" outlineLevel="0" collapsed="false"/>
    <row r="45903" customFormat="false" ht="15" hidden="false" customHeight="true" outlineLevel="0" collapsed="false"/>
    <row r="45904" customFormat="false" ht="15" hidden="false" customHeight="true" outlineLevel="0" collapsed="false"/>
    <row r="45905" customFormat="false" ht="15" hidden="false" customHeight="true" outlineLevel="0" collapsed="false"/>
    <row r="45906" customFormat="false" ht="15" hidden="false" customHeight="true" outlineLevel="0" collapsed="false"/>
    <row r="45907" customFormat="false" ht="15" hidden="false" customHeight="true" outlineLevel="0" collapsed="false"/>
    <row r="45908" customFormat="false" ht="15" hidden="false" customHeight="true" outlineLevel="0" collapsed="false"/>
    <row r="45909" customFormat="false" ht="15" hidden="false" customHeight="true" outlineLevel="0" collapsed="false"/>
    <row r="45910" customFormat="false" ht="15" hidden="false" customHeight="true" outlineLevel="0" collapsed="false"/>
    <row r="45911" customFormat="false" ht="15" hidden="false" customHeight="true" outlineLevel="0" collapsed="false"/>
    <row r="45912" customFormat="false" ht="15" hidden="false" customHeight="true" outlineLevel="0" collapsed="false"/>
    <row r="45913" customFormat="false" ht="15" hidden="false" customHeight="true" outlineLevel="0" collapsed="false"/>
    <row r="45914" customFormat="false" ht="15" hidden="false" customHeight="true" outlineLevel="0" collapsed="false"/>
    <row r="45915" customFormat="false" ht="15" hidden="false" customHeight="true" outlineLevel="0" collapsed="false"/>
    <row r="45916" customFormat="false" ht="15" hidden="false" customHeight="true" outlineLevel="0" collapsed="false"/>
    <row r="45917" customFormat="false" ht="15" hidden="false" customHeight="true" outlineLevel="0" collapsed="false"/>
    <row r="45918" customFormat="false" ht="15" hidden="false" customHeight="true" outlineLevel="0" collapsed="false"/>
    <row r="45919" customFormat="false" ht="15" hidden="false" customHeight="true" outlineLevel="0" collapsed="false"/>
    <row r="45920" customFormat="false" ht="15" hidden="false" customHeight="true" outlineLevel="0" collapsed="false"/>
    <row r="45921" customFormat="false" ht="15" hidden="false" customHeight="true" outlineLevel="0" collapsed="false"/>
    <row r="45922" customFormat="false" ht="15" hidden="false" customHeight="true" outlineLevel="0" collapsed="false"/>
    <row r="45923" customFormat="false" ht="15" hidden="false" customHeight="true" outlineLevel="0" collapsed="false"/>
    <row r="45924" customFormat="false" ht="15" hidden="false" customHeight="true" outlineLevel="0" collapsed="false"/>
    <row r="45925" customFormat="false" ht="15" hidden="false" customHeight="true" outlineLevel="0" collapsed="false"/>
    <row r="45926" customFormat="false" ht="15" hidden="false" customHeight="true" outlineLevel="0" collapsed="false"/>
    <row r="45927" customFormat="false" ht="15" hidden="false" customHeight="true" outlineLevel="0" collapsed="false"/>
    <row r="45928" customFormat="false" ht="15" hidden="false" customHeight="true" outlineLevel="0" collapsed="false"/>
    <row r="45929" customFormat="false" ht="15" hidden="false" customHeight="true" outlineLevel="0" collapsed="false"/>
    <row r="45930" customFormat="false" ht="15" hidden="false" customHeight="true" outlineLevel="0" collapsed="false"/>
    <row r="45931" customFormat="false" ht="15" hidden="false" customHeight="true" outlineLevel="0" collapsed="false"/>
    <row r="45932" customFormat="false" ht="15" hidden="false" customHeight="true" outlineLevel="0" collapsed="false"/>
    <row r="45933" customFormat="false" ht="15" hidden="false" customHeight="true" outlineLevel="0" collapsed="false"/>
    <row r="45934" customFormat="false" ht="15" hidden="false" customHeight="true" outlineLevel="0" collapsed="false"/>
    <row r="45935" customFormat="false" ht="15" hidden="false" customHeight="true" outlineLevel="0" collapsed="false"/>
    <row r="45936" customFormat="false" ht="15" hidden="false" customHeight="true" outlineLevel="0" collapsed="false"/>
    <row r="45937" customFormat="false" ht="15" hidden="false" customHeight="true" outlineLevel="0" collapsed="false"/>
    <row r="45938" customFormat="false" ht="15" hidden="false" customHeight="true" outlineLevel="0" collapsed="false"/>
    <row r="45939" customFormat="false" ht="15" hidden="false" customHeight="true" outlineLevel="0" collapsed="false"/>
    <row r="45940" customFormat="false" ht="15" hidden="false" customHeight="true" outlineLevel="0" collapsed="false"/>
    <row r="45941" customFormat="false" ht="15" hidden="false" customHeight="true" outlineLevel="0" collapsed="false"/>
    <row r="45942" customFormat="false" ht="15" hidden="false" customHeight="true" outlineLevel="0" collapsed="false"/>
    <row r="45943" customFormat="false" ht="15" hidden="false" customHeight="true" outlineLevel="0" collapsed="false"/>
    <row r="45944" customFormat="false" ht="15" hidden="false" customHeight="true" outlineLevel="0" collapsed="false"/>
    <row r="45945" customFormat="false" ht="15" hidden="false" customHeight="true" outlineLevel="0" collapsed="false"/>
    <row r="45946" customFormat="false" ht="15" hidden="false" customHeight="true" outlineLevel="0" collapsed="false"/>
    <row r="45947" customFormat="false" ht="15" hidden="false" customHeight="true" outlineLevel="0" collapsed="false"/>
    <row r="45948" customFormat="false" ht="15" hidden="false" customHeight="true" outlineLevel="0" collapsed="false"/>
    <row r="45949" customFormat="false" ht="15" hidden="false" customHeight="true" outlineLevel="0" collapsed="false"/>
    <row r="45950" customFormat="false" ht="15" hidden="false" customHeight="true" outlineLevel="0" collapsed="false"/>
    <row r="45951" customFormat="false" ht="15" hidden="false" customHeight="true" outlineLevel="0" collapsed="false"/>
    <row r="45952" customFormat="false" ht="15" hidden="false" customHeight="true" outlineLevel="0" collapsed="false"/>
    <row r="45953" customFormat="false" ht="15" hidden="false" customHeight="true" outlineLevel="0" collapsed="false"/>
    <row r="45954" customFormat="false" ht="15" hidden="false" customHeight="true" outlineLevel="0" collapsed="false"/>
    <row r="45955" customFormat="false" ht="15" hidden="false" customHeight="true" outlineLevel="0" collapsed="false"/>
    <row r="45956" customFormat="false" ht="15" hidden="false" customHeight="true" outlineLevel="0" collapsed="false"/>
    <row r="45957" customFormat="false" ht="15" hidden="false" customHeight="true" outlineLevel="0" collapsed="false"/>
    <row r="45958" customFormat="false" ht="15" hidden="false" customHeight="true" outlineLevel="0" collapsed="false"/>
    <row r="45959" customFormat="false" ht="15" hidden="false" customHeight="true" outlineLevel="0" collapsed="false"/>
    <row r="45960" customFormat="false" ht="15" hidden="false" customHeight="true" outlineLevel="0" collapsed="false"/>
    <row r="45961" customFormat="false" ht="15" hidden="false" customHeight="true" outlineLevel="0" collapsed="false"/>
    <row r="45962" customFormat="false" ht="15" hidden="false" customHeight="true" outlineLevel="0" collapsed="false"/>
    <row r="45963" customFormat="false" ht="15" hidden="false" customHeight="true" outlineLevel="0" collapsed="false"/>
    <row r="45964" customFormat="false" ht="15" hidden="false" customHeight="true" outlineLevel="0" collapsed="false"/>
    <row r="45965" customFormat="false" ht="15" hidden="false" customHeight="true" outlineLevel="0" collapsed="false"/>
    <row r="45966" customFormat="false" ht="15" hidden="false" customHeight="true" outlineLevel="0" collapsed="false"/>
    <row r="45967" customFormat="false" ht="15" hidden="false" customHeight="true" outlineLevel="0" collapsed="false"/>
    <row r="45968" customFormat="false" ht="15" hidden="false" customHeight="true" outlineLevel="0" collapsed="false"/>
    <row r="45969" customFormat="false" ht="15" hidden="false" customHeight="true" outlineLevel="0" collapsed="false"/>
    <row r="45970" customFormat="false" ht="15" hidden="false" customHeight="true" outlineLevel="0" collapsed="false"/>
    <row r="45971" customFormat="false" ht="15" hidden="false" customHeight="true" outlineLevel="0" collapsed="false"/>
    <row r="45972" customFormat="false" ht="15" hidden="false" customHeight="true" outlineLevel="0" collapsed="false"/>
    <row r="45973" customFormat="false" ht="15" hidden="false" customHeight="true" outlineLevel="0" collapsed="false"/>
    <row r="45974" customFormat="false" ht="15" hidden="false" customHeight="true" outlineLevel="0" collapsed="false"/>
    <row r="45975" customFormat="false" ht="15" hidden="false" customHeight="true" outlineLevel="0" collapsed="false"/>
    <row r="45976" customFormat="false" ht="15" hidden="false" customHeight="true" outlineLevel="0" collapsed="false"/>
    <row r="45977" customFormat="false" ht="15" hidden="false" customHeight="true" outlineLevel="0" collapsed="false"/>
    <row r="45978" customFormat="false" ht="15" hidden="false" customHeight="true" outlineLevel="0" collapsed="false"/>
    <row r="45979" customFormat="false" ht="15" hidden="false" customHeight="true" outlineLevel="0" collapsed="false"/>
    <row r="45980" customFormat="false" ht="15" hidden="false" customHeight="true" outlineLevel="0" collapsed="false"/>
    <row r="45981" customFormat="false" ht="15" hidden="false" customHeight="true" outlineLevel="0" collapsed="false"/>
    <row r="45982" customFormat="false" ht="15" hidden="false" customHeight="true" outlineLevel="0" collapsed="false"/>
    <row r="45983" customFormat="false" ht="15" hidden="false" customHeight="true" outlineLevel="0" collapsed="false"/>
    <row r="45984" customFormat="false" ht="15" hidden="false" customHeight="true" outlineLevel="0" collapsed="false"/>
    <row r="45985" customFormat="false" ht="15" hidden="false" customHeight="true" outlineLevel="0" collapsed="false"/>
    <row r="45986" customFormat="false" ht="15" hidden="false" customHeight="true" outlineLevel="0" collapsed="false"/>
    <row r="45987" customFormat="false" ht="15" hidden="false" customHeight="true" outlineLevel="0" collapsed="false"/>
    <row r="45988" customFormat="false" ht="15" hidden="false" customHeight="true" outlineLevel="0" collapsed="false"/>
    <row r="45989" customFormat="false" ht="15" hidden="false" customHeight="true" outlineLevel="0" collapsed="false"/>
    <row r="45990" customFormat="false" ht="15" hidden="false" customHeight="true" outlineLevel="0" collapsed="false"/>
    <row r="45991" customFormat="false" ht="15" hidden="false" customHeight="true" outlineLevel="0" collapsed="false"/>
    <row r="45992" customFormat="false" ht="15" hidden="false" customHeight="true" outlineLevel="0" collapsed="false"/>
    <row r="45993" customFormat="false" ht="15" hidden="false" customHeight="true" outlineLevel="0" collapsed="false"/>
    <row r="45994" customFormat="false" ht="15" hidden="false" customHeight="true" outlineLevel="0" collapsed="false"/>
    <row r="45995" customFormat="false" ht="15" hidden="false" customHeight="true" outlineLevel="0" collapsed="false"/>
    <row r="45996" customFormat="false" ht="15" hidden="false" customHeight="true" outlineLevel="0" collapsed="false"/>
    <row r="45997" customFormat="false" ht="15" hidden="false" customHeight="true" outlineLevel="0" collapsed="false"/>
    <row r="45998" customFormat="false" ht="15" hidden="false" customHeight="true" outlineLevel="0" collapsed="false"/>
    <row r="45999" customFormat="false" ht="15" hidden="false" customHeight="true" outlineLevel="0" collapsed="false"/>
    <row r="46000" customFormat="false" ht="15" hidden="false" customHeight="true" outlineLevel="0" collapsed="false"/>
    <row r="46001" customFormat="false" ht="15" hidden="false" customHeight="true" outlineLevel="0" collapsed="false"/>
    <row r="46002" customFormat="false" ht="15" hidden="false" customHeight="true" outlineLevel="0" collapsed="false"/>
    <row r="46003" customFormat="false" ht="15" hidden="false" customHeight="true" outlineLevel="0" collapsed="false"/>
    <row r="46004" customFormat="false" ht="15" hidden="false" customHeight="true" outlineLevel="0" collapsed="false"/>
    <row r="46005" customFormat="false" ht="15" hidden="false" customHeight="true" outlineLevel="0" collapsed="false"/>
    <row r="46006" customFormat="false" ht="15" hidden="false" customHeight="true" outlineLevel="0" collapsed="false"/>
    <row r="46007" customFormat="false" ht="15" hidden="false" customHeight="true" outlineLevel="0" collapsed="false"/>
    <row r="46008" customFormat="false" ht="15" hidden="false" customHeight="true" outlineLevel="0" collapsed="false"/>
    <row r="46009" customFormat="false" ht="15" hidden="false" customHeight="true" outlineLevel="0" collapsed="false"/>
    <row r="46010" customFormat="false" ht="15" hidden="false" customHeight="true" outlineLevel="0" collapsed="false"/>
    <row r="46011" customFormat="false" ht="15" hidden="false" customHeight="true" outlineLevel="0" collapsed="false"/>
    <row r="46012" customFormat="false" ht="15" hidden="false" customHeight="true" outlineLevel="0" collapsed="false"/>
    <row r="46013" customFormat="false" ht="15" hidden="false" customHeight="true" outlineLevel="0" collapsed="false"/>
    <row r="46014" customFormat="false" ht="15" hidden="false" customHeight="true" outlineLevel="0" collapsed="false"/>
    <row r="46015" customFormat="false" ht="15" hidden="false" customHeight="true" outlineLevel="0" collapsed="false"/>
    <row r="46016" customFormat="false" ht="15" hidden="false" customHeight="true" outlineLevel="0" collapsed="false"/>
    <row r="46017" customFormat="false" ht="15" hidden="false" customHeight="true" outlineLevel="0" collapsed="false"/>
    <row r="46018" customFormat="false" ht="15" hidden="false" customHeight="true" outlineLevel="0" collapsed="false"/>
    <row r="46019" customFormat="false" ht="15" hidden="false" customHeight="true" outlineLevel="0" collapsed="false"/>
    <row r="46020" customFormat="false" ht="15" hidden="false" customHeight="true" outlineLevel="0" collapsed="false"/>
    <row r="46021" customFormat="false" ht="15" hidden="false" customHeight="true" outlineLevel="0" collapsed="false"/>
    <row r="46022" customFormat="false" ht="15" hidden="false" customHeight="true" outlineLevel="0" collapsed="false"/>
    <row r="46023" customFormat="false" ht="15" hidden="false" customHeight="true" outlineLevel="0" collapsed="false"/>
    <row r="46024" customFormat="false" ht="15" hidden="false" customHeight="true" outlineLevel="0" collapsed="false"/>
    <row r="46025" customFormat="false" ht="15" hidden="false" customHeight="true" outlineLevel="0" collapsed="false"/>
    <row r="46026" customFormat="false" ht="15" hidden="false" customHeight="true" outlineLevel="0" collapsed="false"/>
    <row r="46027" customFormat="false" ht="15" hidden="false" customHeight="true" outlineLevel="0" collapsed="false"/>
    <row r="46028" customFormat="false" ht="15" hidden="false" customHeight="true" outlineLevel="0" collapsed="false"/>
    <row r="46029" customFormat="false" ht="15" hidden="false" customHeight="true" outlineLevel="0" collapsed="false"/>
    <row r="46030" customFormat="false" ht="15" hidden="false" customHeight="true" outlineLevel="0" collapsed="false"/>
    <row r="46031" customFormat="false" ht="15" hidden="false" customHeight="true" outlineLevel="0" collapsed="false"/>
    <row r="46032" customFormat="false" ht="15" hidden="false" customHeight="true" outlineLevel="0" collapsed="false"/>
    <row r="46033" customFormat="false" ht="15" hidden="false" customHeight="true" outlineLevel="0" collapsed="false"/>
    <row r="46034" customFormat="false" ht="15" hidden="false" customHeight="true" outlineLevel="0" collapsed="false"/>
    <row r="46035" customFormat="false" ht="15" hidden="false" customHeight="true" outlineLevel="0" collapsed="false"/>
    <row r="46036" customFormat="false" ht="15" hidden="false" customHeight="true" outlineLevel="0" collapsed="false"/>
    <row r="46037" customFormat="false" ht="15" hidden="false" customHeight="true" outlineLevel="0" collapsed="false"/>
    <row r="46038" customFormat="false" ht="15" hidden="false" customHeight="true" outlineLevel="0" collapsed="false"/>
    <row r="46039" customFormat="false" ht="15" hidden="false" customHeight="true" outlineLevel="0" collapsed="false"/>
    <row r="46040" customFormat="false" ht="15" hidden="false" customHeight="true" outlineLevel="0" collapsed="false"/>
    <row r="46041" customFormat="false" ht="15" hidden="false" customHeight="true" outlineLevel="0" collapsed="false"/>
    <row r="46042" customFormat="false" ht="15" hidden="false" customHeight="true" outlineLevel="0" collapsed="false"/>
    <row r="46043" customFormat="false" ht="15" hidden="false" customHeight="true" outlineLevel="0" collapsed="false"/>
    <row r="46044" customFormat="false" ht="15" hidden="false" customHeight="true" outlineLevel="0" collapsed="false"/>
    <row r="46045" customFormat="false" ht="15" hidden="false" customHeight="true" outlineLevel="0" collapsed="false"/>
    <row r="46046" customFormat="false" ht="15" hidden="false" customHeight="true" outlineLevel="0" collapsed="false"/>
    <row r="46047" customFormat="false" ht="15" hidden="false" customHeight="true" outlineLevel="0" collapsed="false"/>
    <row r="46048" customFormat="false" ht="15" hidden="false" customHeight="true" outlineLevel="0" collapsed="false"/>
    <row r="46049" customFormat="false" ht="15" hidden="false" customHeight="true" outlineLevel="0" collapsed="false"/>
    <row r="46050" customFormat="false" ht="15" hidden="false" customHeight="true" outlineLevel="0" collapsed="false"/>
    <row r="46051" customFormat="false" ht="15" hidden="false" customHeight="true" outlineLevel="0" collapsed="false"/>
    <row r="46052" customFormat="false" ht="15" hidden="false" customHeight="true" outlineLevel="0" collapsed="false"/>
    <row r="46053" customFormat="false" ht="15" hidden="false" customHeight="true" outlineLevel="0" collapsed="false"/>
    <row r="46054" customFormat="false" ht="15" hidden="false" customHeight="true" outlineLevel="0" collapsed="false"/>
    <row r="46055" customFormat="false" ht="15" hidden="false" customHeight="true" outlineLevel="0" collapsed="false"/>
    <row r="46056" customFormat="false" ht="15" hidden="false" customHeight="true" outlineLevel="0" collapsed="false"/>
    <row r="46057" customFormat="false" ht="15" hidden="false" customHeight="true" outlineLevel="0" collapsed="false"/>
    <row r="46058" customFormat="false" ht="15" hidden="false" customHeight="true" outlineLevel="0" collapsed="false"/>
    <row r="46059" customFormat="false" ht="15" hidden="false" customHeight="true" outlineLevel="0" collapsed="false"/>
    <row r="46060" customFormat="false" ht="15" hidden="false" customHeight="true" outlineLevel="0" collapsed="false"/>
    <row r="46061" customFormat="false" ht="15" hidden="false" customHeight="true" outlineLevel="0" collapsed="false"/>
    <row r="46062" customFormat="false" ht="15" hidden="false" customHeight="true" outlineLevel="0" collapsed="false"/>
    <row r="46063" customFormat="false" ht="15" hidden="false" customHeight="true" outlineLevel="0" collapsed="false"/>
    <row r="46064" customFormat="false" ht="15" hidden="false" customHeight="true" outlineLevel="0" collapsed="false"/>
    <row r="46065" customFormat="false" ht="15" hidden="false" customHeight="true" outlineLevel="0" collapsed="false"/>
    <row r="46066" customFormat="false" ht="15" hidden="false" customHeight="true" outlineLevel="0" collapsed="false"/>
    <row r="46067" customFormat="false" ht="15" hidden="false" customHeight="true" outlineLevel="0" collapsed="false"/>
    <row r="46068" customFormat="false" ht="15" hidden="false" customHeight="true" outlineLevel="0" collapsed="false"/>
    <row r="46069" customFormat="false" ht="15" hidden="false" customHeight="true" outlineLevel="0" collapsed="false"/>
    <row r="46070" customFormat="false" ht="15" hidden="false" customHeight="true" outlineLevel="0" collapsed="false"/>
    <row r="46071" customFormat="false" ht="15" hidden="false" customHeight="true" outlineLevel="0" collapsed="false"/>
    <row r="46072" customFormat="false" ht="15" hidden="false" customHeight="true" outlineLevel="0" collapsed="false"/>
    <row r="46073" customFormat="false" ht="15" hidden="false" customHeight="true" outlineLevel="0" collapsed="false"/>
    <row r="46074" customFormat="false" ht="15" hidden="false" customHeight="true" outlineLevel="0" collapsed="false"/>
    <row r="46075" customFormat="false" ht="15" hidden="false" customHeight="true" outlineLevel="0" collapsed="false"/>
    <row r="46076" customFormat="false" ht="15" hidden="false" customHeight="true" outlineLevel="0" collapsed="false"/>
    <row r="46077" customFormat="false" ht="15" hidden="false" customHeight="true" outlineLevel="0" collapsed="false"/>
    <row r="46078" customFormat="false" ht="15" hidden="false" customHeight="true" outlineLevel="0" collapsed="false"/>
    <row r="46079" customFormat="false" ht="15" hidden="false" customHeight="true" outlineLevel="0" collapsed="false"/>
    <row r="46080" customFormat="false" ht="15" hidden="false" customHeight="true" outlineLevel="0" collapsed="false"/>
    <row r="46081" customFormat="false" ht="15" hidden="false" customHeight="true" outlineLevel="0" collapsed="false"/>
    <row r="46082" customFormat="false" ht="15" hidden="false" customHeight="true" outlineLevel="0" collapsed="false"/>
    <row r="46083" customFormat="false" ht="15" hidden="false" customHeight="true" outlineLevel="0" collapsed="false"/>
    <row r="46084" customFormat="false" ht="15" hidden="false" customHeight="true" outlineLevel="0" collapsed="false"/>
    <row r="46085" customFormat="false" ht="15" hidden="false" customHeight="true" outlineLevel="0" collapsed="false"/>
    <row r="46086" customFormat="false" ht="15" hidden="false" customHeight="true" outlineLevel="0" collapsed="false"/>
    <row r="46087" customFormat="false" ht="15" hidden="false" customHeight="true" outlineLevel="0" collapsed="false"/>
    <row r="46088" customFormat="false" ht="15" hidden="false" customHeight="true" outlineLevel="0" collapsed="false"/>
    <row r="46089" customFormat="false" ht="15" hidden="false" customHeight="true" outlineLevel="0" collapsed="false"/>
    <row r="46090" customFormat="false" ht="15" hidden="false" customHeight="true" outlineLevel="0" collapsed="false"/>
    <row r="46091" customFormat="false" ht="15" hidden="false" customHeight="true" outlineLevel="0" collapsed="false"/>
    <row r="46092" customFormat="false" ht="15" hidden="false" customHeight="true" outlineLevel="0" collapsed="false"/>
    <row r="46093" customFormat="false" ht="15" hidden="false" customHeight="true" outlineLevel="0" collapsed="false"/>
    <row r="46094" customFormat="false" ht="15" hidden="false" customHeight="true" outlineLevel="0" collapsed="false"/>
    <row r="46095" customFormat="false" ht="15" hidden="false" customHeight="true" outlineLevel="0" collapsed="false"/>
    <row r="46096" customFormat="false" ht="15" hidden="false" customHeight="true" outlineLevel="0" collapsed="false"/>
    <row r="46097" customFormat="false" ht="15" hidden="false" customHeight="true" outlineLevel="0" collapsed="false"/>
    <row r="46098" customFormat="false" ht="15" hidden="false" customHeight="true" outlineLevel="0" collapsed="false"/>
    <row r="46099" customFormat="false" ht="15" hidden="false" customHeight="true" outlineLevel="0" collapsed="false"/>
    <row r="46100" customFormat="false" ht="15" hidden="false" customHeight="true" outlineLevel="0" collapsed="false"/>
    <row r="46101" customFormat="false" ht="15" hidden="false" customHeight="true" outlineLevel="0" collapsed="false"/>
    <row r="46102" customFormat="false" ht="15" hidden="false" customHeight="true" outlineLevel="0" collapsed="false"/>
    <row r="46103" customFormat="false" ht="15" hidden="false" customHeight="true" outlineLevel="0" collapsed="false"/>
    <row r="46104" customFormat="false" ht="15" hidden="false" customHeight="true" outlineLevel="0" collapsed="false"/>
    <row r="46105" customFormat="false" ht="15" hidden="false" customHeight="true" outlineLevel="0" collapsed="false"/>
    <row r="46106" customFormat="false" ht="15" hidden="false" customHeight="true" outlineLevel="0" collapsed="false"/>
    <row r="46107" customFormat="false" ht="15" hidden="false" customHeight="true" outlineLevel="0" collapsed="false"/>
    <row r="46108" customFormat="false" ht="15" hidden="false" customHeight="true" outlineLevel="0" collapsed="false"/>
    <row r="46109" customFormat="false" ht="15" hidden="false" customHeight="true" outlineLevel="0" collapsed="false"/>
    <row r="46110" customFormat="false" ht="15" hidden="false" customHeight="true" outlineLevel="0" collapsed="false"/>
    <row r="46111" customFormat="false" ht="15" hidden="false" customHeight="true" outlineLevel="0" collapsed="false"/>
    <row r="46112" customFormat="false" ht="15" hidden="false" customHeight="true" outlineLevel="0" collapsed="false"/>
    <row r="46113" customFormat="false" ht="15" hidden="false" customHeight="true" outlineLevel="0" collapsed="false"/>
    <row r="46114" customFormat="false" ht="15" hidden="false" customHeight="true" outlineLevel="0" collapsed="false"/>
    <row r="46115" customFormat="false" ht="15" hidden="false" customHeight="true" outlineLevel="0" collapsed="false"/>
    <row r="46116" customFormat="false" ht="15" hidden="false" customHeight="true" outlineLevel="0" collapsed="false"/>
    <row r="46117" customFormat="false" ht="15" hidden="false" customHeight="true" outlineLevel="0" collapsed="false"/>
    <row r="46118" customFormat="false" ht="15" hidden="false" customHeight="true" outlineLevel="0" collapsed="false"/>
    <row r="46119" customFormat="false" ht="15" hidden="false" customHeight="true" outlineLevel="0" collapsed="false"/>
    <row r="46120" customFormat="false" ht="15" hidden="false" customHeight="true" outlineLevel="0" collapsed="false"/>
    <row r="46121" customFormat="false" ht="15" hidden="false" customHeight="true" outlineLevel="0" collapsed="false"/>
    <row r="46122" customFormat="false" ht="15" hidden="false" customHeight="true" outlineLevel="0" collapsed="false"/>
    <row r="46123" customFormat="false" ht="15" hidden="false" customHeight="true" outlineLevel="0" collapsed="false"/>
    <row r="46124" customFormat="false" ht="15" hidden="false" customHeight="true" outlineLevel="0" collapsed="false"/>
    <row r="46125" customFormat="false" ht="15" hidden="false" customHeight="true" outlineLevel="0" collapsed="false"/>
    <row r="46126" customFormat="false" ht="15" hidden="false" customHeight="true" outlineLevel="0" collapsed="false"/>
    <row r="46127" customFormat="false" ht="15" hidden="false" customHeight="true" outlineLevel="0" collapsed="false"/>
    <row r="46128" customFormat="false" ht="15" hidden="false" customHeight="true" outlineLevel="0" collapsed="false"/>
    <row r="46129" customFormat="false" ht="15" hidden="false" customHeight="true" outlineLevel="0" collapsed="false"/>
    <row r="46130" customFormat="false" ht="15" hidden="false" customHeight="true" outlineLevel="0" collapsed="false"/>
    <row r="46131" customFormat="false" ht="15" hidden="false" customHeight="true" outlineLevel="0" collapsed="false"/>
    <row r="46132" customFormat="false" ht="15" hidden="false" customHeight="true" outlineLevel="0" collapsed="false"/>
    <row r="46133" customFormat="false" ht="15" hidden="false" customHeight="true" outlineLevel="0" collapsed="false"/>
    <row r="46134" customFormat="false" ht="15" hidden="false" customHeight="true" outlineLevel="0" collapsed="false"/>
    <row r="46135" customFormat="false" ht="15" hidden="false" customHeight="true" outlineLevel="0" collapsed="false"/>
    <row r="46136" customFormat="false" ht="15" hidden="false" customHeight="true" outlineLevel="0" collapsed="false"/>
    <row r="46137" customFormat="false" ht="15" hidden="false" customHeight="true" outlineLevel="0" collapsed="false"/>
    <row r="46138" customFormat="false" ht="15" hidden="false" customHeight="true" outlineLevel="0" collapsed="false"/>
    <row r="46139" customFormat="false" ht="15" hidden="false" customHeight="true" outlineLevel="0" collapsed="false"/>
    <row r="46140" customFormat="false" ht="15" hidden="false" customHeight="true" outlineLevel="0" collapsed="false"/>
    <row r="46141" customFormat="false" ht="15" hidden="false" customHeight="true" outlineLevel="0" collapsed="false"/>
    <row r="46142" customFormat="false" ht="15" hidden="false" customHeight="true" outlineLevel="0" collapsed="false"/>
    <row r="46143" customFormat="false" ht="15" hidden="false" customHeight="true" outlineLevel="0" collapsed="false"/>
    <row r="46144" customFormat="false" ht="15" hidden="false" customHeight="true" outlineLevel="0" collapsed="false"/>
    <row r="46145" customFormat="false" ht="15" hidden="false" customHeight="true" outlineLevel="0" collapsed="false"/>
    <row r="46146" customFormat="false" ht="15" hidden="false" customHeight="true" outlineLevel="0" collapsed="false"/>
    <row r="46147" customFormat="false" ht="15" hidden="false" customHeight="true" outlineLevel="0" collapsed="false"/>
    <row r="46148" customFormat="false" ht="15" hidden="false" customHeight="true" outlineLevel="0" collapsed="false"/>
    <row r="46149" customFormat="false" ht="15" hidden="false" customHeight="true" outlineLevel="0" collapsed="false"/>
    <row r="46150" customFormat="false" ht="15" hidden="false" customHeight="true" outlineLevel="0" collapsed="false"/>
    <row r="46151" customFormat="false" ht="15" hidden="false" customHeight="true" outlineLevel="0" collapsed="false"/>
    <row r="46152" customFormat="false" ht="15" hidden="false" customHeight="true" outlineLevel="0" collapsed="false"/>
    <row r="46153" customFormat="false" ht="15" hidden="false" customHeight="true" outlineLevel="0" collapsed="false"/>
    <row r="46154" customFormat="false" ht="15" hidden="false" customHeight="true" outlineLevel="0" collapsed="false"/>
    <row r="46155" customFormat="false" ht="15" hidden="false" customHeight="true" outlineLevel="0" collapsed="false"/>
    <row r="46156" customFormat="false" ht="15" hidden="false" customHeight="true" outlineLevel="0" collapsed="false"/>
    <row r="46157" customFormat="false" ht="15" hidden="false" customHeight="true" outlineLevel="0" collapsed="false"/>
    <row r="46158" customFormat="false" ht="15" hidden="false" customHeight="true" outlineLevel="0" collapsed="false"/>
    <row r="46159" customFormat="false" ht="15" hidden="false" customHeight="true" outlineLevel="0" collapsed="false"/>
    <row r="46160" customFormat="false" ht="15" hidden="false" customHeight="true" outlineLevel="0" collapsed="false"/>
    <row r="46161" customFormat="false" ht="15" hidden="false" customHeight="true" outlineLevel="0" collapsed="false"/>
    <row r="46162" customFormat="false" ht="15" hidden="false" customHeight="true" outlineLevel="0" collapsed="false"/>
    <row r="46163" customFormat="false" ht="15" hidden="false" customHeight="true" outlineLevel="0" collapsed="false"/>
    <row r="46164" customFormat="false" ht="15" hidden="false" customHeight="true" outlineLevel="0" collapsed="false"/>
    <row r="46165" customFormat="false" ht="15" hidden="false" customHeight="true" outlineLevel="0" collapsed="false"/>
    <row r="46166" customFormat="false" ht="15" hidden="false" customHeight="true" outlineLevel="0" collapsed="false"/>
    <row r="46167" customFormat="false" ht="15" hidden="false" customHeight="true" outlineLevel="0" collapsed="false"/>
    <row r="46168" customFormat="false" ht="15" hidden="false" customHeight="true" outlineLevel="0" collapsed="false"/>
    <row r="46169" customFormat="false" ht="15" hidden="false" customHeight="true" outlineLevel="0" collapsed="false"/>
    <row r="46170" customFormat="false" ht="15" hidden="false" customHeight="true" outlineLevel="0" collapsed="false"/>
    <row r="46171" customFormat="false" ht="15" hidden="false" customHeight="true" outlineLevel="0" collapsed="false"/>
    <row r="46172" customFormat="false" ht="15" hidden="false" customHeight="true" outlineLevel="0" collapsed="false"/>
    <row r="46173" customFormat="false" ht="15" hidden="false" customHeight="true" outlineLevel="0" collapsed="false"/>
    <row r="46174" customFormat="false" ht="15" hidden="false" customHeight="true" outlineLevel="0" collapsed="false"/>
    <row r="46175" customFormat="false" ht="15" hidden="false" customHeight="true" outlineLevel="0" collapsed="false"/>
    <row r="46176" customFormat="false" ht="15" hidden="false" customHeight="true" outlineLevel="0" collapsed="false"/>
    <row r="46177" customFormat="false" ht="15" hidden="false" customHeight="true" outlineLevel="0" collapsed="false"/>
    <row r="46178" customFormat="false" ht="15" hidden="false" customHeight="true" outlineLevel="0" collapsed="false"/>
    <row r="46179" customFormat="false" ht="15" hidden="false" customHeight="true" outlineLevel="0" collapsed="false"/>
    <row r="46180" customFormat="false" ht="15" hidden="false" customHeight="true" outlineLevel="0" collapsed="false"/>
    <row r="46181" customFormat="false" ht="15" hidden="false" customHeight="true" outlineLevel="0" collapsed="false"/>
    <row r="46182" customFormat="false" ht="15" hidden="false" customHeight="true" outlineLevel="0" collapsed="false"/>
    <row r="46183" customFormat="false" ht="15" hidden="false" customHeight="true" outlineLevel="0" collapsed="false"/>
    <row r="46184" customFormat="false" ht="15" hidden="false" customHeight="true" outlineLevel="0" collapsed="false"/>
    <row r="46185" customFormat="false" ht="15" hidden="false" customHeight="true" outlineLevel="0" collapsed="false"/>
    <row r="46186" customFormat="false" ht="15" hidden="false" customHeight="true" outlineLevel="0" collapsed="false"/>
    <row r="46187" customFormat="false" ht="15" hidden="false" customHeight="true" outlineLevel="0" collapsed="false"/>
    <row r="46188" customFormat="false" ht="15" hidden="false" customHeight="true" outlineLevel="0" collapsed="false"/>
    <row r="46189" customFormat="false" ht="15" hidden="false" customHeight="true" outlineLevel="0" collapsed="false"/>
    <row r="46190" customFormat="false" ht="15" hidden="false" customHeight="true" outlineLevel="0" collapsed="false"/>
    <row r="46191" customFormat="false" ht="15" hidden="false" customHeight="true" outlineLevel="0" collapsed="false"/>
    <row r="46192" customFormat="false" ht="15" hidden="false" customHeight="true" outlineLevel="0" collapsed="false"/>
    <row r="46193" customFormat="false" ht="15" hidden="false" customHeight="true" outlineLevel="0" collapsed="false"/>
    <row r="46194" customFormat="false" ht="15" hidden="false" customHeight="true" outlineLevel="0" collapsed="false"/>
    <row r="46195" customFormat="false" ht="15" hidden="false" customHeight="true" outlineLevel="0" collapsed="false"/>
    <row r="46196" customFormat="false" ht="15" hidden="false" customHeight="true" outlineLevel="0" collapsed="false"/>
    <row r="46197" customFormat="false" ht="15" hidden="false" customHeight="true" outlineLevel="0" collapsed="false"/>
    <row r="46198" customFormat="false" ht="15" hidden="false" customHeight="true" outlineLevel="0" collapsed="false"/>
    <row r="46199" customFormat="false" ht="15" hidden="false" customHeight="true" outlineLevel="0" collapsed="false"/>
    <row r="46200" customFormat="false" ht="15" hidden="false" customHeight="true" outlineLevel="0" collapsed="false"/>
    <row r="46201" customFormat="false" ht="15" hidden="false" customHeight="true" outlineLevel="0" collapsed="false"/>
    <row r="46202" customFormat="false" ht="15" hidden="false" customHeight="true" outlineLevel="0" collapsed="false"/>
    <row r="46203" customFormat="false" ht="15" hidden="false" customHeight="true" outlineLevel="0" collapsed="false"/>
    <row r="46204" customFormat="false" ht="15" hidden="false" customHeight="true" outlineLevel="0" collapsed="false"/>
    <row r="46205" customFormat="false" ht="15" hidden="false" customHeight="true" outlineLevel="0" collapsed="false"/>
    <row r="46206" customFormat="false" ht="15" hidden="false" customHeight="true" outlineLevel="0" collapsed="false"/>
    <row r="46207" customFormat="false" ht="15" hidden="false" customHeight="true" outlineLevel="0" collapsed="false"/>
    <row r="46208" customFormat="false" ht="15" hidden="false" customHeight="true" outlineLevel="0" collapsed="false"/>
    <row r="46209" customFormat="false" ht="15" hidden="false" customHeight="true" outlineLevel="0" collapsed="false"/>
    <row r="46210" customFormat="false" ht="15" hidden="false" customHeight="true" outlineLevel="0" collapsed="false"/>
    <row r="46211" customFormat="false" ht="15" hidden="false" customHeight="true" outlineLevel="0" collapsed="false"/>
    <row r="46212" customFormat="false" ht="15" hidden="false" customHeight="true" outlineLevel="0" collapsed="false"/>
    <row r="46213" customFormat="false" ht="15" hidden="false" customHeight="true" outlineLevel="0" collapsed="false"/>
    <row r="46214" customFormat="false" ht="15" hidden="false" customHeight="true" outlineLevel="0" collapsed="false"/>
    <row r="46215" customFormat="false" ht="15" hidden="false" customHeight="true" outlineLevel="0" collapsed="false"/>
    <row r="46216" customFormat="false" ht="15" hidden="false" customHeight="true" outlineLevel="0" collapsed="false"/>
    <row r="46217" customFormat="false" ht="15" hidden="false" customHeight="true" outlineLevel="0" collapsed="false"/>
    <row r="46218" customFormat="false" ht="15" hidden="false" customHeight="true" outlineLevel="0" collapsed="false"/>
    <row r="46219" customFormat="false" ht="15" hidden="false" customHeight="true" outlineLevel="0" collapsed="false"/>
    <row r="46220" customFormat="false" ht="15" hidden="false" customHeight="true" outlineLevel="0" collapsed="false"/>
    <row r="46221" customFormat="false" ht="15" hidden="false" customHeight="true" outlineLevel="0" collapsed="false"/>
    <row r="46222" customFormat="false" ht="15" hidden="false" customHeight="true" outlineLevel="0" collapsed="false"/>
    <row r="46223" customFormat="false" ht="15" hidden="false" customHeight="true" outlineLevel="0" collapsed="false"/>
    <row r="46224" customFormat="false" ht="15" hidden="false" customHeight="true" outlineLevel="0" collapsed="false"/>
    <row r="46225" customFormat="false" ht="15" hidden="false" customHeight="true" outlineLevel="0" collapsed="false"/>
    <row r="46226" customFormat="false" ht="15" hidden="false" customHeight="true" outlineLevel="0" collapsed="false"/>
    <row r="46227" customFormat="false" ht="15" hidden="false" customHeight="true" outlineLevel="0" collapsed="false"/>
    <row r="46228" customFormat="false" ht="15" hidden="false" customHeight="true" outlineLevel="0" collapsed="false"/>
    <row r="46229" customFormat="false" ht="15" hidden="false" customHeight="true" outlineLevel="0" collapsed="false"/>
    <row r="46230" customFormat="false" ht="15" hidden="false" customHeight="true" outlineLevel="0" collapsed="false"/>
    <row r="46231" customFormat="false" ht="15" hidden="false" customHeight="true" outlineLevel="0" collapsed="false"/>
    <row r="46232" customFormat="false" ht="15" hidden="false" customHeight="true" outlineLevel="0" collapsed="false"/>
    <row r="46233" customFormat="false" ht="15" hidden="false" customHeight="true" outlineLevel="0" collapsed="false"/>
    <row r="46234" customFormat="false" ht="15" hidden="false" customHeight="true" outlineLevel="0" collapsed="false"/>
    <row r="46235" customFormat="false" ht="15" hidden="false" customHeight="true" outlineLevel="0" collapsed="false"/>
    <row r="46236" customFormat="false" ht="15" hidden="false" customHeight="true" outlineLevel="0" collapsed="false"/>
    <row r="46237" customFormat="false" ht="15" hidden="false" customHeight="true" outlineLevel="0" collapsed="false"/>
    <row r="46238" customFormat="false" ht="15" hidden="false" customHeight="true" outlineLevel="0" collapsed="false"/>
    <row r="46239" customFormat="false" ht="15" hidden="false" customHeight="true" outlineLevel="0" collapsed="false"/>
    <row r="46240" customFormat="false" ht="15" hidden="false" customHeight="true" outlineLevel="0" collapsed="false"/>
    <row r="46241" customFormat="false" ht="15" hidden="false" customHeight="true" outlineLevel="0" collapsed="false"/>
    <row r="46242" customFormat="false" ht="15" hidden="false" customHeight="true" outlineLevel="0" collapsed="false"/>
    <row r="46243" customFormat="false" ht="15" hidden="false" customHeight="true" outlineLevel="0" collapsed="false"/>
    <row r="46244" customFormat="false" ht="15" hidden="false" customHeight="true" outlineLevel="0" collapsed="false"/>
    <row r="46245" customFormat="false" ht="15" hidden="false" customHeight="true" outlineLevel="0" collapsed="false"/>
    <row r="46246" customFormat="false" ht="15" hidden="false" customHeight="true" outlineLevel="0" collapsed="false"/>
    <row r="46247" customFormat="false" ht="15" hidden="false" customHeight="true" outlineLevel="0" collapsed="false"/>
    <row r="46248" customFormat="false" ht="15" hidden="false" customHeight="true" outlineLevel="0" collapsed="false"/>
    <row r="46249" customFormat="false" ht="15" hidden="false" customHeight="true" outlineLevel="0" collapsed="false"/>
    <row r="46250" customFormat="false" ht="15" hidden="false" customHeight="true" outlineLevel="0" collapsed="false"/>
    <row r="46251" customFormat="false" ht="15" hidden="false" customHeight="true" outlineLevel="0" collapsed="false"/>
    <row r="46252" customFormat="false" ht="15" hidden="false" customHeight="true" outlineLevel="0" collapsed="false"/>
    <row r="46253" customFormat="false" ht="15" hidden="false" customHeight="true" outlineLevel="0" collapsed="false"/>
    <row r="46254" customFormat="false" ht="15" hidden="false" customHeight="true" outlineLevel="0" collapsed="false"/>
    <row r="46255" customFormat="false" ht="15" hidden="false" customHeight="true" outlineLevel="0" collapsed="false"/>
    <row r="46256" customFormat="false" ht="15" hidden="false" customHeight="true" outlineLevel="0" collapsed="false"/>
    <row r="46257" customFormat="false" ht="15" hidden="false" customHeight="true" outlineLevel="0" collapsed="false"/>
    <row r="46258" customFormat="false" ht="15" hidden="false" customHeight="true" outlineLevel="0" collapsed="false"/>
    <row r="46259" customFormat="false" ht="15" hidden="false" customHeight="true" outlineLevel="0" collapsed="false"/>
    <row r="46260" customFormat="false" ht="15" hidden="false" customHeight="true" outlineLevel="0" collapsed="false"/>
    <row r="46261" customFormat="false" ht="15" hidden="false" customHeight="true" outlineLevel="0" collapsed="false"/>
    <row r="46262" customFormat="false" ht="15" hidden="false" customHeight="true" outlineLevel="0" collapsed="false"/>
    <row r="46263" customFormat="false" ht="15" hidden="false" customHeight="true" outlineLevel="0" collapsed="false"/>
    <row r="46264" customFormat="false" ht="15" hidden="false" customHeight="true" outlineLevel="0" collapsed="false"/>
    <row r="46265" customFormat="false" ht="15" hidden="false" customHeight="true" outlineLevel="0" collapsed="false"/>
    <row r="46266" customFormat="false" ht="15" hidden="false" customHeight="true" outlineLevel="0" collapsed="false"/>
    <row r="46267" customFormat="false" ht="15" hidden="false" customHeight="true" outlineLevel="0" collapsed="false"/>
    <row r="46268" customFormat="false" ht="15" hidden="false" customHeight="true" outlineLevel="0" collapsed="false"/>
    <row r="46269" customFormat="false" ht="15" hidden="false" customHeight="true" outlineLevel="0" collapsed="false"/>
    <row r="46270" customFormat="false" ht="15" hidden="false" customHeight="true" outlineLevel="0" collapsed="false"/>
    <row r="46271" customFormat="false" ht="15" hidden="false" customHeight="true" outlineLevel="0" collapsed="false"/>
    <row r="46272" customFormat="false" ht="15" hidden="false" customHeight="true" outlineLevel="0" collapsed="false"/>
    <row r="46273" customFormat="false" ht="15" hidden="false" customHeight="true" outlineLevel="0" collapsed="false"/>
    <row r="46274" customFormat="false" ht="15" hidden="false" customHeight="true" outlineLevel="0" collapsed="false"/>
    <row r="46275" customFormat="false" ht="15" hidden="false" customHeight="true" outlineLevel="0" collapsed="false"/>
    <row r="46276" customFormat="false" ht="15" hidden="false" customHeight="true" outlineLevel="0" collapsed="false"/>
    <row r="46277" customFormat="false" ht="15" hidden="false" customHeight="true" outlineLevel="0" collapsed="false"/>
    <row r="46278" customFormat="false" ht="15" hidden="false" customHeight="true" outlineLevel="0" collapsed="false"/>
    <row r="46279" customFormat="false" ht="15" hidden="false" customHeight="true" outlineLevel="0" collapsed="false"/>
    <row r="46280" customFormat="false" ht="15" hidden="false" customHeight="true" outlineLevel="0" collapsed="false"/>
    <row r="46281" customFormat="false" ht="15" hidden="false" customHeight="true" outlineLevel="0" collapsed="false"/>
    <row r="46282" customFormat="false" ht="15" hidden="false" customHeight="true" outlineLevel="0" collapsed="false"/>
    <row r="46283" customFormat="false" ht="15" hidden="false" customHeight="true" outlineLevel="0" collapsed="false"/>
    <row r="46284" customFormat="false" ht="15" hidden="false" customHeight="true" outlineLevel="0" collapsed="false"/>
    <row r="46285" customFormat="false" ht="15" hidden="false" customHeight="true" outlineLevel="0" collapsed="false"/>
    <row r="46286" customFormat="false" ht="15" hidden="false" customHeight="true" outlineLevel="0" collapsed="false"/>
    <row r="46287" customFormat="false" ht="15" hidden="false" customHeight="true" outlineLevel="0" collapsed="false"/>
    <row r="46288" customFormat="false" ht="15" hidden="false" customHeight="true" outlineLevel="0" collapsed="false"/>
    <row r="46289" customFormat="false" ht="15" hidden="false" customHeight="true" outlineLevel="0" collapsed="false"/>
    <row r="46290" customFormat="false" ht="15" hidden="false" customHeight="true" outlineLevel="0" collapsed="false"/>
    <row r="46291" customFormat="false" ht="15" hidden="false" customHeight="true" outlineLevel="0" collapsed="false"/>
    <row r="46292" customFormat="false" ht="15" hidden="false" customHeight="true" outlineLevel="0" collapsed="false"/>
    <row r="46293" customFormat="false" ht="15" hidden="false" customHeight="true" outlineLevel="0" collapsed="false"/>
    <row r="46294" customFormat="false" ht="15" hidden="false" customHeight="true" outlineLevel="0" collapsed="false"/>
    <row r="46295" customFormat="false" ht="15" hidden="false" customHeight="true" outlineLevel="0" collapsed="false"/>
    <row r="46296" customFormat="false" ht="15" hidden="false" customHeight="true" outlineLevel="0" collapsed="false"/>
    <row r="46297" customFormat="false" ht="15" hidden="false" customHeight="true" outlineLevel="0" collapsed="false"/>
    <row r="46298" customFormat="false" ht="15" hidden="false" customHeight="true" outlineLevel="0" collapsed="false"/>
    <row r="46299" customFormat="false" ht="15" hidden="false" customHeight="true" outlineLevel="0" collapsed="false"/>
    <row r="46300" customFormat="false" ht="15" hidden="false" customHeight="true" outlineLevel="0" collapsed="false"/>
    <row r="46301" customFormat="false" ht="15" hidden="false" customHeight="true" outlineLevel="0" collapsed="false"/>
    <row r="46302" customFormat="false" ht="15" hidden="false" customHeight="true" outlineLevel="0" collapsed="false"/>
    <row r="46303" customFormat="false" ht="15" hidden="false" customHeight="true" outlineLevel="0" collapsed="false"/>
    <row r="46304" customFormat="false" ht="15" hidden="false" customHeight="true" outlineLevel="0" collapsed="false"/>
    <row r="46305" customFormat="false" ht="15" hidden="false" customHeight="true" outlineLevel="0" collapsed="false"/>
    <row r="46306" customFormat="false" ht="15" hidden="false" customHeight="true" outlineLevel="0" collapsed="false"/>
    <row r="46307" customFormat="false" ht="15" hidden="false" customHeight="true" outlineLevel="0" collapsed="false"/>
    <row r="46308" customFormat="false" ht="15" hidden="false" customHeight="true" outlineLevel="0" collapsed="false"/>
    <row r="46309" customFormat="false" ht="15" hidden="false" customHeight="true" outlineLevel="0" collapsed="false"/>
    <row r="46310" customFormat="false" ht="15" hidden="false" customHeight="true" outlineLevel="0" collapsed="false"/>
    <row r="46311" customFormat="false" ht="15" hidden="false" customHeight="true" outlineLevel="0" collapsed="false"/>
    <row r="46312" customFormat="false" ht="15" hidden="false" customHeight="true" outlineLevel="0" collapsed="false"/>
    <row r="46313" customFormat="false" ht="15" hidden="false" customHeight="true" outlineLevel="0" collapsed="false"/>
    <row r="46314" customFormat="false" ht="15" hidden="false" customHeight="true" outlineLevel="0" collapsed="false"/>
    <row r="46315" customFormat="false" ht="15" hidden="false" customHeight="true" outlineLevel="0" collapsed="false"/>
    <row r="46316" customFormat="false" ht="15" hidden="false" customHeight="true" outlineLevel="0" collapsed="false"/>
    <row r="46317" customFormat="false" ht="15" hidden="false" customHeight="true" outlineLevel="0" collapsed="false"/>
    <row r="46318" customFormat="false" ht="15" hidden="false" customHeight="true" outlineLevel="0" collapsed="false"/>
    <row r="46319" customFormat="false" ht="15" hidden="false" customHeight="true" outlineLevel="0" collapsed="false"/>
    <row r="46320" customFormat="false" ht="15" hidden="false" customHeight="true" outlineLevel="0" collapsed="false"/>
    <row r="46321" customFormat="false" ht="15" hidden="false" customHeight="true" outlineLevel="0" collapsed="false"/>
    <row r="46322" customFormat="false" ht="15" hidden="false" customHeight="true" outlineLevel="0" collapsed="false"/>
    <row r="46323" customFormat="false" ht="15" hidden="false" customHeight="true" outlineLevel="0" collapsed="false"/>
    <row r="46324" customFormat="false" ht="15" hidden="false" customHeight="true" outlineLevel="0" collapsed="false"/>
    <row r="46325" customFormat="false" ht="15" hidden="false" customHeight="true" outlineLevel="0" collapsed="false"/>
    <row r="46326" customFormat="false" ht="15" hidden="false" customHeight="true" outlineLevel="0" collapsed="false"/>
    <row r="46327" customFormat="false" ht="15" hidden="false" customHeight="true" outlineLevel="0" collapsed="false"/>
    <row r="46328" customFormat="false" ht="15" hidden="false" customHeight="true" outlineLevel="0" collapsed="false"/>
    <row r="46329" customFormat="false" ht="15" hidden="false" customHeight="true" outlineLevel="0" collapsed="false"/>
    <row r="46330" customFormat="false" ht="15" hidden="false" customHeight="true" outlineLevel="0" collapsed="false"/>
    <row r="46331" customFormat="false" ht="15" hidden="false" customHeight="true" outlineLevel="0" collapsed="false"/>
    <row r="46332" customFormat="false" ht="15" hidden="false" customHeight="true" outlineLevel="0" collapsed="false"/>
    <row r="46333" customFormat="false" ht="15" hidden="false" customHeight="true" outlineLevel="0" collapsed="false"/>
    <row r="46334" customFormat="false" ht="15" hidden="false" customHeight="true" outlineLevel="0" collapsed="false"/>
    <row r="46335" customFormat="false" ht="15" hidden="false" customHeight="true" outlineLevel="0" collapsed="false"/>
    <row r="46336" customFormat="false" ht="15" hidden="false" customHeight="true" outlineLevel="0" collapsed="false"/>
    <row r="46337" customFormat="false" ht="15" hidden="false" customHeight="true" outlineLevel="0" collapsed="false"/>
    <row r="46338" customFormat="false" ht="15" hidden="false" customHeight="true" outlineLevel="0" collapsed="false"/>
    <row r="46339" customFormat="false" ht="15" hidden="false" customHeight="true" outlineLevel="0" collapsed="false"/>
    <row r="46340" customFormat="false" ht="15" hidden="false" customHeight="true" outlineLevel="0" collapsed="false"/>
    <row r="46341" customFormat="false" ht="15" hidden="false" customHeight="true" outlineLevel="0" collapsed="false"/>
    <row r="46342" customFormat="false" ht="15" hidden="false" customHeight="true" outlineLevel="0" collapsed="false"/>
    <row r="46343" customFormat="false" ht="15" hidden="false" customHeight="true" outlineLevel="0" collapsed="false"/>
    <row r="46344" customFormat="false" ht="15" hidden="false" customHeight="true" outlineLevel="0" collapsed="false"/>
    <row r="46345" customFormat="false" ht="15" hidden="false" customHeight="true" outlineLevel="0" collapsed="false"/>
    <row r="46346" customFormat="false" ht="15" hidden="false" customHeight="true" outlineLevel="0" collapsed="false"/>
    <row r="46347" customFormat="false" ht="15" hidden="false" customHeight="true" outlineLevel="0" collapsed="false"/>
    <row r="46348" customFormat="false" ht="15" hidden="false" customHeight="true" outlineLevel="0" collapsed="false"/>
    <row r="46349" customFormat="false" ht="15" hidden="false" customHeight="true" outlineLevel="0" collapsed="false"/>
    <row r="46350" customFormat="false" ht="15" hidden="false" customHeight="true" outlineLevel="0" collapsed="false"/>
    <row r="46351" customFormat="false" ht="15" hidden="false" customHeight="true" outlineLevel="0" collapsed="false"/>
    <row r="46352" customFormat="false" ht="15" hidden="false" customHeight="true" outlineLevel="0" collapsed="false"/>
    <row r="46353" customFormat="false" ht="15" hidden="false" customHeight="true" outlineLevel="0" collapsed="false"/>
    <row r="46354" customFormat="false" ht="15" hidden="false" customHeight="true" outlineLevel="0" collapsed="false"/>
    <row r="46355" customFormat="false" ht="15" hidden="false" customHeight="true" outlineLevel="0" collapsed="false"/>
    <row r="46356" customFormat="false" ht="15" hidden="false" customHeight="true" outlineLevel="0" collapsed="false"/>
    <row r="46357" customFormat="false" ht="15" hidden="false" customHeight="true" outlineLevel="0" collapsed="false"/>
    <row r="46358" customFormat="false" ht="15" hidden="false" customHeight="true" outlineLevel="0" collapsed="false"/>
    <row r="46359" customFormat="false" ht="15" hidden="false" customHeight="true" outlineLevel="0" collapsed="false"/>
    <row r="46360" customFormat="false" ht="15" hidden="false" customHeight="true" outlineLevel="0" collapsed="false"/>
    <row r="46361" customFormat="false" ht="15" hidden="false" customHeight="true" outlineLevel="0" collapsed="false"/>
    <row r="46362" customFormat="false" ht="15" hidden="false" customHeight="true" outlineLevel="0" collapsed="false"/>
    <row r="46363" customFormat="false" ht="15" hidden="false" customHeight="true" outlineLevel="0" collapsed="false"/>
    <row r="46364" customFormat="false" ht="15" hidden="false" customHeight="true" outlineLevel="0" collapsed="false"/>
    <row r="46365" customFormat="false" ht="15" hidden="false" customHeight="true" outlineLevel="0" collapsed="false"/>
    <row r="46366" customFormat="false" ht="15" hidden="false" customHeight="true" outlineLevel="0" collapsed="false"/>
    <row r="46367" customFormat="false" ht="15" hidden="false" customHeight="true" outlineLevel="0" collapsed="false"/>
    <row r="46368" customFormat="false" ht="15" hidden="false" customHeight="true" outlineLevel="0" collapsed="false"/>
    <row r="46369" customFormat="false" ht="15" hidden="false" customHeight="true" outlineLevel="0" collapsed="false"/>
    <row r="46370" customFormat="false" ht="15" hidden="false" customHeight="true" outlineLevel="0" collapsed="false"/>
    <row r="46371" customFormat="false" ht="15" hidden="false" customHeight="true" outlineLevel="0" collapsed="false"/>
    <row r="46372" customFormat="false" ht="15" hidden="false" customHeight="true" outlineLevel="0" collapsed="false"/>
    <row r="46373" customFormat="false" ht="15" hidden="false" customHeight="true" outlineLevel="0" collapsed="false"/>
    <row r="46374" customFormat="false" ht="15" hidden="false" customHeight="true" outlineLevel="0" collapsed="false"/>
    <row r="46375" customFormat="false" ht="15" hidden="false" customHeight="true" outlineLevel="0" collapsed="false"/>
    <row r="46376" customFormat="false" ht="15" hidden="false" customHeight="true" outlineLevel="0" collapsed="false"/>
    <row r="46377" customFormat="false" ht="15" hidden="false" customHeight="true" outlineLevel="0" collapsed="false"/>
    <row r="46378" customFormat="false" ht="15" hidden="false" customHeight="true" outlineLevel="0" collapsed="false"/>
    <row r="46379" customFormat="false" ht="15" hidden="false" customHeight="true" outlineLevel="0" collapsed="false"/>
    <row r="46380" customFormat="false" ht="15" hidden="false" customHeight="true" outlineLevel="0" collapsed="false"/>
    <row r="46381" customFormat="false" ht="15" hidden="false" customHeight="true" outlineLevel="0" collapsed="false"/>
    <row r="46382" customFormat="false" ht="15" hidden="false" customHeight="true" outlineLevel="0" collapsed="false"/>
    <row r="46383" customFormat="false" ht="15" hidden="false" customHeight="true" outlineLevel="0" collapsed="false"/>
    <row r="46384" customFormat="false" ht="15" hidden="false" customHeight="true" outlineLevel="0" collapsed="false"/>
    <row r="46385" customFormat="false" ht="15" hidden="false" customHeight="true" outlineLevel="0" collapsed="false"/>
    <row r="46386" customFormat="false" ht="15" hidden="false" customHeight="true" outlineLevel="0" collapsed="false"/>
    <row r="46387" customFormat="false" ht="15" hidden="false" customHeight="true" outlineLevel="0" collapsed="false"/>
    <row r="46388" customFormat="false" ht="15" hidden="false" customHeight="true" outlineLevel="0" collapsed="false"/>
    <row r="46389" customFormat="false" ht="15" hidden="false" customHeight="true" outlineLevel="0" collapsed="false"/>
    <row r="46390" customFormat="false" ht="15" hidden="false" customHeight="true" outlineLevel="0" collapsed="false"/>
    <row r="46391" customFormat="false" ht="15" hidden="false" customHeight="true" outlineLevel="0" collapsed="false"/>
    <row r="46392" customFormat="false" ht="15" hidden="false" customHeight="true" outlineLevel="0" collapsed="false"/>
    <row r="46393" customFormat="false" ht="15" hidden="false" customHeight="true" outlineLevel="0" collapsed="false"/>
    <row r="46394" customFormat="false" ht="15" hidden="false" customHeight="true" outlineLevel="0" collapsed="false"/>
    <row r="46395" customFormat="false" ht="15" hidden="false" customHeight="true" outlineLevel="0" collapsed="false"/>
    <row r="46396" customFormat="false" ht="15" hidden="false" customHeight="true" outlineLevel="0" collapsed="false"/>
    <row r="46397" customFormat="false" ht="15" hidden="false" customHeight="true" outlineLevel="0" collapsed="false"/>
    <row r="46398" customFormat="false" ht="15" hidden="false" customHeight="true" outlineLevel="0" collapsed="false"/>
    <row r="46399" customFormat="false" ht="15" hidden="false" customHeight="true" outlineLevel="0" collapsed="false"/>
    <row r="46400" customFormat="false" ht="15" hidden="false" customHeight="true" outlineLevel="0" collapsed="false"/>
    <row r="46401" customFormat="false" ht="15" hidden="false" customHeight="true" outlineLevel="0" collapsed="false"/>
    <row r="46402" customFormat="false" ht="15" hidden="false" customHeight="true" outlineLevel="0" collapsed="false"/>
    <row r="46403" customFormat="false" ht="15" hidden="false" customHeight="true" outlineLevel="0" collapsed="false"/>
    <row r="46404" customFormat="false" ht="15" hidden="false" customHeight="true" outlineLevel="0" collapsed="false"/>
    <row r="46405" customFormat="false" ht="15" hidden="false" customHeight="true" outlineLevel="0" collapsed="false"/>
    <row r="46406" customFormat="false" ht="15" hidden="false" customHeight="true" outlineLevel="0" collapsed="false"/>
    <row r="46407" customFormat="false" ht="15" hidden="false" customHeight="true" outlineLevel="0" collapsed="false"/>
    <row r="46408" customFormat="false" ht="15" hidden="false" customHeight="true" outlineLevel="0" collapsed="false"/>
    <row r="46409" customFormat="false" ht="15" hidden="false" customHeight="true" outlineLevel="0" collapsed="false"/>
    <row r="46410" customFormat="false" ht="15" hidden="false" customHeight="true" outlineLevel="0" collapsed="false"/>
    <row r="46411" customFormat="false" ht="15" hidden="false" customHeight="true" outlineLevel="0" collapsed="false"/>
    <row r="46412" customFormat="false" ht="15" hidden="false" customHeight="true" outlineLevel="0" collapsed="false"/>
    <row r="46413" customFormat="false" ht="15" hidden="false" customHeight="true" outlineLevel="0" collapsed="false"/>
    <row r="46414" customFormat="false" ht="15" hidden="false" customHeight="true" outlineLevel="0" collapsed="false"/>
    <row r="46415" customFormat="false" ht="15" hidden="false" customHeight="true" outlineLevel="0" collapsed="false"/>
    <row r="46416" customFormat="false" ht="15" hidden="false" customHeight="true" outlineLevel="0" collapsed="false"/>
    <row r="46417" customFormat="false" ht="15" hidden="false" customHeight="true" outlineLevel="0" collapsed="false"/>
    <row r="46418" customFormat="false" ht="15" hidden="false" customHeight="true" outlineLevel="0" collapsed="false"/>
    <row r="46419" customFormat="false" ht="15" hidden="false" customHeight="true" outlineLevel="0" collapsed="false"/>
    <row r="46420" customFormat="false" ht="15" hidden="false" customHeight="true" outlineLevel="0" collapsed="false"/>
    <row r="46421" customFormat="false" ht="15" hidden="false" customHeight="true" outlineLevel="0" collapsed="false"/>
    <row r="46422" customFormat="false" ht="15" hidden="false" customHeight="true" outlineLevel="0" collapsed="false"/>
    <row r="46423" customFormat="false" ht="15" hidden="false" customHeight="true" outlineLevel="0" collapsed="false"/>
    <row r="46424" customFormat="false" ht="15" hidden="false" customHeight="true" outlineLevel="0" collapsed="false"/>
    <row r="46425" customFormat="false" ht="15" hidden="false" customHeight="true" outlineLevel="0" collapsed="false"/>
    <row r="46426" customFormat="false" ht="15" hidden="false" customHeight="true" outlineLevel="0" collapsed="false"/>
    <row r="46427" customFormat="false" ht="15" hidden="false" customHeight="true" outlineLevel="0" collapsed="false"/>
    <row r="46428" customFormat="false" ht="15" hidden="false" customHeight="true" outlineLevel="0" collapsed="false"/>
    <row r="46429" customFormat="false" ht="15" hidden="false" customHeight="true" outlineLevel="0" collapsed="false"/>
    <row r="46430" customFormat="false" ht="15" hidden="false" customHeight="true" outlineLevel="0" collapsed="false"/>
    <row r="46431" customFormat="false" ht="15" hidden="false" customHeight="true" outlineLevel="0" collapsed="false"/>
    <row r="46432" customFormat="false" ht="15" hidden="false" customHeight="true" outlineLevel="0" collapsed="false"/>
    <row r="46433" customFormat="false" ht="15" hidden="false" customHeight="true" outlineLevel="0" collapsed="false"/>
    <row r="46434" customFormat="false" ht="15" hidden="false" customHeight="true" outlineLevel="0" collapsed="false"/>
    <row r="46435" customFormat="false" ht="15" hidden="false" customHeight="true" outlineLevel="0" collapsed="false"/>
    <row r="46436" customFormat="false" ht="15" hidden="false" customHeight="true" outlineLevel="0" collapsed="false"/>
    <row r="46437" customFormat="false" ht="15" hidden="false" customHeight="true" outlineLevel="0" collapsed="false"/>
    <row r="46438" customFormat="false" ht="15" hidden="false" customHeight="true" outlineLevel="0" collapsed="false"/>
    <row r="46439" customFormat="false" ht="15" hidden="false" customHeight="true" outlineLevel="0" collapsed="false"/>
    <row r="46440" customFormat="false" ht="15" hidden="false" customHeight="true" outlineLevel="0" collapsed="false"/>
    <row r="46441" customFormat="false" ht="15" hidden="false" customHeight="true" outlineLevel="0" collapsed="false"/>
    <row r="46442" customFormat="false" ht="15" hidden="false" customHeight="true" outlineLevel="0" collapsed="false"/>
    <row r="46443" customFormat="false" ht="15" hidden="false" customHeight="true" outlineLevel="0" collapsed="false"/>
    <row r="46444" customFormat="false" ht="15" hidden="false" customHeight="true" outlineLevel="0" collapsed="false"/>
    <row r="46445" customFormat="false" ht="15" hidden="false" customHeight="true" outlineLevel="0" collapsed="false"/>
    <row r="46446" customFormat="false" ht="15" hidden="false" customHeight="true" outlineLevel="0" collapsed="false"/>
    <row r="46447" customFormat="false" ht="15" hidden="false" customHeight="true" outlineLevel="0" collapsed="false"/>
    <row r="46448" customFormat="false" ht="15" hidden="false" customHeight="true" outlineLevel="0" collapsed="false"/>
    <row r="46449" customFormat="false" ht="15" hidden="false" customHeight="true" outlineLevel="0" collapsed="false"/>
    <row r="46450" customFormat="false" ht="15" hidden="false" customHeight="true" outlineLevel="0" collapsed="false"/>
    <row r="46451" customFormat="false" ht="15" hidden="false" customHeight="true" outlineLevel="0" collapsed="false"/>
    <row r="46452" customFormat="false" ht="15" hidden="false" customHeight="true" outlineLevel="0" collapsed="false"/>
    <row r="46453" customFormat="false" ht="15" hidden="false" customHeight="true" outlineLevel="0" collapsed="false"/>
    <row r="46454" customFormat="false" ht="15" hidden="false" customHeight="true" outlineLevel="0" collapsed="false"/>
    <row r="46455" customFormat="false" ht="15" hidden="false" customHeight="true" outlineLevel="0" collapsed="false"/>
    <row r="46456" customFormat="false" ht="15" hidden="false" customHeight="true" outlineLevel="0" collapsed="false"/>
    <row r="46457" customFormat="false" ht="15" hidden="false" customHeight="true" outlineLevel="0" collapsed="false"/>
    <row r="46458" customFormat="false" ht="15" hidden="false" customHeight="true" outlineLevel="0" collapsed="false"/>
    <row r="46459" customFormat="false" ht="15" hidden="false" customHeight="true" outlineLevel="0" collapsed="false"/>
    <row r="46460" customFormat="false" ht="15" hidden="false" customHeight="true" outlineLevel="0" collapsed="false"/>
    <row r="46461" customFormat="false" ht="15" hidden="false" customHeight="true" outlineLevel="0" collapsed="false"/>
    <row r="46462" customFormat="false" ht="15" hidden="false" customHeight="true" outlineLevel="0" collapsed="false"/>
    <row r="46463" customFormat="false" ht="15" hidden="false" customHeight="true" outlineLevel="0" collapsed="false"/>
    <row r="46464" customFormat="false" ht="15" hidden="false" customHeight="true" outlineLevel="0" collapsed="false"/>
    <row r="46465" customFormat="false" ht="15" hidden="false" customHeight="true" outlineLevel="0" collapsed="false"/>
    <row r="46466" customFormat="false" ht="15" hidden="false" customHeight="true" outlineLevel="0" collapsed="false"/>
    <row r="46467" customFormat="false" ht="15" hidden="false" customHeight="true" outlineLevel="0" collapsed="false"/>
    <row r="46468" customFormat="false" ht="15" hidden="false" customHeight="true" outlineLevel="0" collapsed="false"/>
    <row r="46469" customFormat="false" ht="15" hidden="false" customHeight="true" outlineLevel="0" collapsed="false"/>
    <row r="46470" customFormat="false" ht="15" hidden="false" customHeight="true" outlineLevel="0" collapsed="false"/>
    <row r="46471" customFormat="false" ht="15" hidden="false" customHeight="true" outlineLevel="0" collapsed="false"/>
    <row r="46472" customFormat="false" ht="15" hidden="false" customHeight="true" outlineLevel="0" collapsed="false"/>
    <row r="46473" customFormat="false" ht="15" hidden="false" customHeight="true" outlineLevel="0" collapsed="false"/>
    <row r="46474" customFormat="false" ht="15" hidden="false" customHeight="true" outlineLevel="0" collapsed="false"/>
    <row r="46475" customFormat="false" ht="15" hidden="false" customHeight="true" outlineLevel="0" collapsed="false"/>
    <row r="46476" customFormat="false" ht="15" hidden="false" customHeight="true" outlineLevel="0" collapsed="false"/>
    <row r="46477" customFormat="false" ht="15" hidden="false" customHeight="true" outlineLevel="0" collapsed="false"/>
    <row r="46478" customFormat="false" ht="15" hidden="false" customHeight="true" outlineLevel="0" collapsed="false"/>
    <row r="46479" customFormat="false" ht="15" hidden="false" customHeight="true" outlineLevel="0" collapsed="false"/>
    <row r="46480" customFormat="false" ht="15" hidden="false" customHeight="true" outlineLevel="0" collapsed="false"/>
    <row r="46481" customFormat="false" ht="15" hidden="false" customHeight="true" outlineLevel="0" collapsed="false"/>
    <row r="46482" customFormat="false" ht="15" hidden="false" customHeight="true" outlineLevel="0" collapsed="false"/>
    <row r="46483" customFormat="false" ht="15" hidden="false" customHeight="true" outlineLevel="0" collapsed="false"/>
    <row r="46484" customFormat="false" ht="15" hidden="false" customHeight="true" outlineLevel="0" collapsed="false"/>
    <row r="46485" customFormat="false" ht="15" hidden="false" customHeight="true" outlineLevel="0" collapsed="false"/>
    <row r="46486" customFormat="false" ht="15" hidden="false" customHeight="true" outlineLevel="0" collapsed="false"/>
    <row r="46487" customFormat="false" ht="15" hidden="false" customHeight="true" outlineLevel="0" collapsed="false"/>
    <row r="46488" customFormat="false" ht="15" hidden="false" customHeight="true" outlineLevel="0" collapsed="false"/>
    <row r="46489" customFormat="false" ht="15" hidden="false" customHeight="true" outlineLevel="0" collapsed="false"/>
    <row r="46490" customFormat="false" ht="15" hidden="false" customHeight="true" outlineLevel="0" collapsed="false"/>
    <row r="46491" customFormat="false" ht="15" hidden="false" customHeight="true" outlineLevel="0" collapsed="false"/>
    <row r="46492" customFormat="false" ht="15" hidden="false" customHeight="true" outlineLevel="0" collapsed="false"/>
    <row r="46493" customFormat="false" ht="15" hidden="false" customHeight="true" outlineLevel="0" collapsed="false"/>
    <row r="46494" customFormat="false" ht="15" hidden="false" customHeight="true" outlineLevel="0" collapsed="false"/>
    <row r="46495" customFormat="false" ht="15" hidden="false" customHeight="true" outlineLevel="0" collapsed="false"/>
    <row r="46496" customFormat="false" ht="15" hidden="false" customHeight="true" outlineLevel="0" collapsed="false"/>
    <row r="46497" customFormat="false" ht="15" hidden="false" customHeight="true" outlineLevel="0" collapsed="false"/>
    <row r="46498" customFormat="false" ht="15" hidden="false" customHeight="true" outlineLevel="0" collapsed="false"/>
    <row r="46499" customFormat="false" ht="15" hidden="false" customHeight="true" outlineLevel="0" collapsed="false"/>
    <row r="46500" customFormat="false" ht="15" hidden="false" customHeight="true" outlineLevel="0" collapsed="false"/>
    <row r="46501" customFormat="false" ht="15" hidden="false" customHeight="true" outlineLevel="0" collapsed="false"/>
    <row r="46502" customFormat="false" ht="15" hidden="false" customHeight="true" outlineLevel="0" collapsed="false"/>
    <row r="46503" customFormat="false" ht="15" hidden="false" customHeight="true" outlineLevel="0" collapsed="false"/>
    <row r="46504" customFormat="false" ht="15" hidden="false" customHeight="true" outlineLevel="0" collapsed="false"/>
    <row r="46505" customFormat="false" ht="15" hidden="false" customHeight="true" outlineLevel="0" collapsed="false"/>
    <row r="46506" customFormat="false" ht="15" hidden="false" customHeight="true" outlineLevel="0" collapsed="false"/>
    <row r="46507" customFormat="false" ht="15" hidden="false" customHeight="true" outlineLevel="0" collapsed="false"/>
    <row r="46508" customFormat="false" ht="15" hidden="false" customHeight="true" outlineLevel="0" collapsed="false"/>
    <row r="46509" customFormat="false" ht="15" hidden="false" customHeight="true" outlineLevel="0" collapsed="false"/>
    <row r="46510" customFormat="false" ht="15" hidden="false" customHeight="true" outlineLevel="0" collapsed="false"/>
    <row r="46511" customFormat="false" ht="15" hidden="false" customHeight="true" outlineLevel="0" collapsed="false"/>
    <row r="46512" customFormat="false" ht="15" hidden="false" customHeight="true" outlineLevel="0" collapsed="false"/>
    <row r="46513" customFormat="false" ht="15" hidden="false" customHeight="true" outlineLevel="0" collapsed="false"/>
    <row r="46514" customFormat="false" ht="15" hidden="false" customHeight="true" outlineLevel="0" collapsed="false"/>
    <row r="46515" customFormat="false" ht="15" hidden="false" customHeight="true" outlineLevel="0" collapsed="false"/>
    <row r="46516" customFormat="false" ht="15" hidden="false" customHeight="true" outlineLevel="0" collapsed="false"/>
    <row r="46517" customFormat="false" ht="15" hidden="false" customHeight="true" outlineLevel="0" collapsed="false"/>
    <row r="46518" customFormat="false" ht="15" hidden="false" customHeight="true" outlineLevel="0" collapsed="false"/>
    <row r="46519" customFormat="false" ht="15" hidden="false" customHeight="true" outlineLevel="0" collapsed="false"/>
    <row r="46520" customFormat="false" ht="15" hidden="false" customHeight="true" outlineLevel="0" collapsed="false"/>
    <row r="46521" customFormat="false" ht="15" hidden="false" customHeight="true" outlineLevel="0" collapsed="false"/>
    <row r="46522" customFormat="false" ht="15" hidden="false" customHeight="true" outlineLevel="0" collapsed="false"/>
    <row r="46523" customFormat="false" ht="15" hidden="false" customHeight="true" outlineLevel="0" collapsed="false"/>
    <row r="46524" customFormat="false" ht="15" hidden="false" customHeight="true" outlineLevel="0" collapsed="false"/>
    <row r="46525" customFormat="false" ht="15" hidden="false" customHeight="true" outlineLevel="0" collapsed="false"/>
    <row r="46526" customFormat="false" ht="15" hidden="false" customHeight="true" outlineLevel="0" collapsed="false"/>
    <row r="46527" customFormat="false" ht="15" hidden="false" customHeight="true" outlineLevel="0" collapsed="false"/>
    <row r="46528" customFormat="false" ht="15" hidden="false" customHeight="true" outlineLevel="0" collapsed="false"/>
    <row r="46529" customFormat="false" ht="15" hidden="false" customHeight="true" outlineLevel="0" collapsed="false"/>
    <row r="46530" customFormat="false" ht="15" hidden="false" customHeight="true" outlineLevel="0" collapsed="false"/>
    <row r="46531" customFormat="false" ht="15" hidden="false" customHeight="true" outlineLevel="0" collapsed="false"/>
    <row r="46532" customFormat="false" ht="15" hidden="false" customHeight="true" outlineLevel="0" collapsed="false"/>
    <row r="46533" customFormat="false" ht="15" hidden="false" customHeight="true" outlineLevel="0" collapsed="false"/>
    <row r="46534" customFormat="false" ht="15" hidden="false" customHeight="true" outlineLevel="0" collapsed="false"/>
    <row r="46535" customFormat="false" ht="15" hidden="false" customHeight="true" outlineLevel="0" collapsed="false"/>
    <row r="46536" customFormat="false" ht="15" hidden="false" customHeight="true" outlineLevel="0" collapsed="false"/>
    <row r="46537" customFormat="false" ht="15" hidden="false" customHeight="true" outlineLevel="0" collapsed="false"/>
    <row r="46538" customFormat="false" ht="15" hidden="false" customHeight="true" outlineLevel="0" collapsed="false"/>
    <row r="46539" customFormat="false" ht="15" hidden="false" customHeight="true" outlineLevel="0" collapsed="false"/>
    <row r="46540" customFormat="false" ht="15" hidden="false" customHeight="true" outlineLevel="0" collapsed="false"/>
    <row r="46541" customFormat="false" ht="15" hidden="false" customHeight="true" outlineLevel="0" collapsed="false"/>
    <row r="46542" customFormat="false" ht="15" hidden="false" customHeight="true" outlineLevel="0" collapsed="false"/>
    <row r="46543" customFormat="false" ht="15" hidden="false" customHeight="true" outlineLevel="0" collapsed="false"/>
    <row r="46544" customFormat="false" ht="15" hidden="false" customHeight="true" outlineLevel="0" collapsed="false"/>
    <row r="46545" customFormat="false" ht="15" hidden="false" customHeight="true" outlineLevel="0" collapsed="false"/>
    <row r="46546" customFormat="false" ht="15" hidden="false" customHeight="true" outlineLevel="0" collapsed="false"/>
    <row r="46547" customFormat="false" ht="15" hidden="false" customHeight="true" outlineLevel="0" collapsed="false"/>
    <row r="46548" customFormat="false" ht="15" hidden="false" customHeight="true" outlineLevel="0" collapsed="false"/>
    <row r="46549" customFormat="false" ht="15" hidden="false" customHeight="true" outlineLevel="0" collapsed="false"/>
    <row r="46550" customFormat="false" ht="15" hidden="false" customHeight="true" outlineLevel="0" collapsed="false"/>
    <row r="46551" customFormat="false" ht="15" hidden="false" customHeight="true" outlineLevel="0" collapsed="false"/>
    <row r="46552" customFormat="false" ht="15" hidden="false" customHeight="true" outlineLevel="0" collapsed="false"/>
    <row r="46553" customFormat="false" ht="15" hidden="false" customHeight="true" outlineLevel="0" collapsed="false"/>
    <row r="46554" customFormat="false" ht="15" hidden="false" customHeight="true" outlineLevel="0" collapsed="false"/>
    <row r="46555" customFormat="false" ht="15" hidden="false" customHeight="true" outlineLevel="0" collapsed="false"/>
    <row r="46556" customFormat="false" ht="15" hidden="false" customHeight="true" outlineLevel="0" collapsed="false"/>
    <row r="46557" customFormat="false" ht="15" hidden="false" customHeight="true" outlineLevel="0" collapsed="false"/>
    <row r="46558" customFormat="false" ht="15" hidden="false" customHeight="true" outlineLevel="0" collapsed="false"/>
    <row r="46559" customFormat="false" ht="15" hidden="false" customHeight="true" outlineLevel="0" collapsed="false"/>
    <row r="46560" customFormat="false" ht="15" hidden="false" customHeight="true" outlineLevel="0" collapsed="false"/>
    <row r="46561" customFormat="false" ht="15" hidden="false" customHeight="true" outlineLevel="0" collapsed="false"/>
    <row r="46562" customFormat="false" ht="15" hidden="false" customHeight="true" outlineLevel="0" collapsed="false"/>
    <row r="46563" customFormat="false" ht="15" hidden="false" customHeight="true" outlineLevel="0" collapsed="false"/>
    <row r="46564" customFormat="false" ht="15" hidden="false" customHeight="true" outlineLevel="0" collapsed="false"/>
    <row r="46565" customFormat="false" ht="15" hidden="false" customHeight="true" outlineLevel="0" collapsed="false"/>
    <row r="46566" customFormat="false" ht="15" hidden="false" customHeight="true" outlineLevel="0" collapsed="false"/>
    <row r="46567" customFormat="false" ht="15" hidden="false" customHeight="true" outlineLevel="0" collapsed="false"/>
    <row r="46568" customFormat="false" ht="15" hidden="false" customHeight="true" outlineLevel="0" collapsed="false"/>
    <row r="46569" customFormat="false" ht="15" hidden="false" customHeight="true" outlineLevel="0" collapsed="false"/>
    <row r="46570" customFormat="false" ht="15" hidden="false" customHeight="true" outlineLevel="0" collapsed="false"/>
    <row r="46571" customFormat="false" ht="15" hidden="false" customHeight="true" outlineLevel="0" collapsed="false"/>
    <row r="46572" customFormat="false" ht="15" hidden="false" customHeight="true" outlineLevel="0" collapsed="false"/>
    <row r="46573" customFormat="false" ht="15" hidden="false" customHeight="true" outlineLevel="0" collapsed="false"/>
    <row r="46574" customFormat="false" ht="15" hidden="false" customHeight="true" outlineLevel="0" collapsed="false"/>
    <row r="46575" customFormat="false" ht="15" hidden="false" customHeight="true" outlineLevel="0" collapsed="false"/>
    <row r="46576" customFormat="false" ht="15" hidden="false" customHeight="true" outlineLevel="0" collapsed="false"/>
    <row r="46577" customFormat="false" ht="15" hidden="false" customHeight="true" outlineLevel="0" collapsed="false"/>
    <row r="46578" customFormat="false" ht="15" hidden="false" customHeight="true" outlineLevel="0" collapsed="false"/>
    <row r="46579" customFormat="false" ht="15" hidden="false" customHeight="true" outlineLevel="0" collapsed="false"/>
    <row r="46580" customFormat="false" ht="15" hidden="false" customHeight="true" outlineLevel="0" collapsed="false"/>
    <row r="46581" customFormat="false" ht="15" hidden="false" customHeight="true" outlineLevel="0" collapsed="false"/>
    <row r="46582" customFormat="false" ht="15" hidden="false" customHeight="true" outlineLevel="0" collapsed="false"/>
    <row r="46583" customFormat="false" ht="15" hidden="false" customHeight="true" outlineLevel="0" collapsed="false"/>
    <row r="46584" customFormat="false" ht="15" hidden="false" customHeight="true" outlineLevel="0" collapsed="false"/>
    <row r="46585" customFormat="false" ht="15" hidden="false" customHeight="true" outlineLevel="0" collapsed="false"/>
    <row r="46586" customFormat="false" ht="15" hidden="false" customHeight="true" outlineLevel="0" collapsed="false"/>
    <row r="46587" customFormat="false" ht="15" hidden="false" customHeight="true" outlineLevel="0" collapsed="false"/>
    <row r="46588" customFormat="false" ht="15" hidden="false" customHeight="true" outlineLevel="0" collapsed="false"/>
    <row r="46589" customFormat="false" ht="15" hidden="false" customHeight="true" outlineLevel="0" collapsed="false"/>
    <row r="46590" customFormat="false" ht="15" hidden="false" customHeight="true" outlineLevel="0" collapsed="false"/>
    <row r="46591" customFormat="false" ht="15" hidden="false" customHeight="true" outlineLevel="0" collapsed="false"/>
    <row r="46592" customFormat="false" ht="15" hidden="false" customHeight="true" outlineLevel="0" collapsed="false"/>
    <row r="46593" customFormat="false" ht="15" hidden="false" customHeight="true" outlineLevel="0" collapsed="false"/>
    <row r="46594" customFormat="false" ht="15" hidden="false" customHeight="true" outlineLevel="0" collapsed="false"/>
    <row r="46595" customFormat="false" ht="15" hidden="false" customHeight="true" outlineLevel="0" collapsed="false"/>
    <row r="46596" customFormat="false" ht="15" hidden="false" customHeight="true" outlineLevel="0" collapsed="false"/>
    <row r="46597" customFormat="false" ht="15" hidden="false" customHeight="true" outlineLevel="0" collapsed="false"/>
    <row r="46598" customFormat="false" ht="15" hidden="false" customHeight="true" outlineLevel="0" collapsed="false"/>
    <row r="46599" customFormat="false" ht="15" hidden="false" customHeight="true" outlineLevel="0" collapsed="false"/>
    <row r="46600" customFormat="false" ht="15" hidden="false" customHeight="true" outlineLevel="0" collapsed="false"/>
    <row r="46601" customFormat="false" ht="15" hidden="false" customHeight="true" outlineLevel="0" collapsed="false"/>
    <row r="46602" customFormat="false" ht="15" hidden="false" customHeight="true" outlineLevel="0" collapsed="false"/>
    <row r="46603" customFormat="false" ht="15" hidden="false" customHeight="true" outlineLevel="0" collapsed="false"/>
    <row r="46604" customFormat="false" ht="15" hidden="false" customHeight="true" outlineLevel="0" collapsed="false"/>
    <row r="46605" customFormat="false" ht="15" hidden="false" customHeight="true" outlineLevel="0" collapsed="false"/>
    <row r="46606" customFormat="false" ht="15" hidden="false" customHeight="true" outlineLevel="0" collapsed="false"/>
    <row r="46607" customFormat="false" ht="15" hidden="false" customHeight="true" outlineLevel="0" collapsed="false"/>
    <row r="46608" customFormat="false" ht="15" hidden="false" customHeight="true" outlineLevel="0" collapsed="false"/>
    <row r="46609" customFormat="false" ht="15" hidden="false" customHeight="true" outlineLevel="0" collapsed="false"/>
    <row r="46610" customFormat="false" ht="15" hidden="false" customHeight="true" outlineLevel="0" collapsed="false"/>
    <row r="46611" customFormat="false" ht="15" hidden="false" customHeight="true" outlineLevel="0" collapsed="false"/>
    <row r="46612" customFormat="false" ht="15" hidden="false" customHeight="true" outlineLevel="0" collapsed="false"/>
    <row r="46613" customFormat="false" ht="15" hidden="false" customHeight="true" outlineLevel="0" collapsed="false"/>
    <row r="46614" customFormat="false" ht="15" hidden="false" customHeight="true" outlineLevel="0" collapsed="false"/>
    <row r="46615" customFormat="false" ht="15" hidden="false" customHeight="true" outlineLevel="0" collapsed="false"/>
    <row r="46616" customFormat="false" ht="15" hidden="false" customHeight="true" outlineLevel="0" collapsed="false"/>
    <row r="46617" customFormat="false" ht="15" hidden="false" customHeight="true" outlineLevel="0" collapsed="false"/>
    <row r="46618" customFormat="false" ht="15" hidden="false" customHeight="true" outlineLevel="0" collapsed="false"/>
    <row r="46619" customFormat="false" ht="15" hidden="false" customHeight="true" outlineLevel="0" collapsed="false"/>
    <row r="46620" customFormat="false" ht="15" hidden="false" customHeight="true" outlineLevel="0" collapsed="false"/>
    <row r="46621" customFormat="false" ht="15" hidden="false" customHeight="true" outlineLevel="0" collapsed="false"/>
    <row r="46622" customFormat="false" ht="15" hidden="false" customHeight="true" outlineLevel="0" collapsed="false"/>
    <row r="46623" customFormat="false" ht="15" hidden="false" customHeight="true" outlineLevel="0" collapsed="false"/>
    <row r="46624" customFormat="false" ht="15" hidden="false" customHeight="true" outlineLevel="0" collapsed="false"/>
    <row r="46625" customFormat="false" ht="15" hidden="false" customHeight="true" outlineLevel="0" collapsed="false"/>
    <row r="46626" customFormat="false" ht="15" hidden="false" customHeight="true" outlineLevel="0" collapsed="false"/>
    <row r="46627" customFormat="false" ht="15" hidden="false" customHeight="true" outlineLevel="0" collapsed="false"/>
    <row r="46628" customFormat="false" ht="15" hidden="false" customHeight="true" outlineLevel="0" collapsed="false"/>
    <row r="46629" customFormat="false" ht="15" hidden="false" customHeight="true" outlineLevel="0" collapsed="false"/>
    <row r="46630" customFormat="false" ht="15" hidden="false" customHeight="true" outlineLevel="0" collapsed="false"/>
    <row r="46631" customFormat="false" ht="15" hidden="false" customHeight="true" outlineLevel="0" collapsed="false"/>
    <row r="46632" customFormat="false" ht="15" hidden="false" customHeight="true" outlineLevel="0" collapsed="false"/>
    <row r="46633" customFormat="false" ht="15" hidden="false" customHeight="true" outlineLevel="0" collapsed="false"/>
    <row r="46634" customFormat="false" ht="15" hidden="false" customHeight="true" outlineLevel="0" collapsed="false"/>
    <row r="46635" customFormat="false" ht="15" hidden="false" customHeight="true" outlineLevel="0" collapsed="false"/>
    <row r="46636" customFormat="false" ht="15" hidden="false" customHeight="true" outlineLevel="0" collapsed="false"/>
    <row r="46637" customFormat="false" ht="15" hidden="false" customHeight="true" outlineLevel="0" collapsed="false"/>
    <row r="46638" customFormat="false" ht="15" hidden="false" customHeight="true" outlineLevel="0" collapsed="false"/>
    <row r="46639" customFormat="false" ht="15" hidden="false" customHeight="true" outlineLevel="0" collapsed="false"/>
    <row r="46640" customFormat="false" ht="15" hidden="false" customHeight="true" outlineLevel="0" collapsed="false"/>
    <row r="46641" customFormat="false" ht="15" hidden="false" customHeight="true" outlineLevel="0" collapsed="false"/>
    <row r="46642" customFormat="false" ht="15" hidden="false" customHeight="true" outlineLevel="0" collapsed="false"/>
    <row r="46643" customFormat="false" ht="15" hidden="false" customHeight="true" outlineLevel="0" collapsed="false"/>
    <row r="46644" customFormat="false" ht="15" hidden="false" customHeight="true" outlineLevel="0" collapsed="false"/>
    <row r="46645" customFormat="false" ht="15" hidden="false" customHeight="true" outlineLevel="0" collapsed="false"/>
    <row r="46646" customFormat="false" ht="15" hidden="false" customHeight="true" outlineLevel="0" collapsed="false"/>
    <row r="46647" customFormat="false" ht="15" hidden="false" customHeight="true" outlineLevel="0" collapsed="false"/>
    <row r="46648" customFormat="false" ht="15" hidden="false" customHeight="true" outlineLevel="0" collapsed="false"/>
    <row r="46649" customFormat="false" ht="15" hidden="false" customHeight="true" outlineLevel="0" collapsed="false"/>
    <row r="46650" customFormat="false" ht="15" hidden="false" customHeight="true" outlineLevel="0" collapsed="false"/>
    <row r="46651" customFormat="false" ht="15" hidden="false" customHeight="true" outlineLevel="0" collapsed="false"/>
    <row r="46652" customFormat="false" ht="15" hidden="false" customHeight="true" outlineLevel="0" collapsed="false"/>
    <row r="46653" customFormat="false" ht="15" hidden="false" customHeight="true" outlineLevel="0" collapsed="false"/>
    <row r="46654" customFormat="false" ht="15" hidden="false" customHeight="true" outlineLevel="0" collapsed="false"/>
    <row r="46655" customFormat="false" ht="15" hidden="false" customHeight="true" outlineLevel="0" collapsed="false"/>
    <row r="46656" customFormat="false" ht="15" hidden="false" customHeight="true" outlineLevel="0" collapsed="false"/>
    <row r="46657" customFormat="false" ht="15" hidden="false" customHeight="true" outlineLevel="0" collapsed="false"/>
    <row r="46658" customFormat="false" ht="15" hidden="false" customHeight="true" outlineLevel="0" collapsed="false"/>
    <row r="46659" customFormat="false" ht="15" hidden="false" customHeight="true" outlineLevel="0" collapsed="false"/>
    <row r="46660" customFormat="false" ht="15" hidden="false" customHeight="true" outlineLevel="0" collapsed="false"/>
    <row r="46661" customFormat="false" ht="15" hidden="false" customHeight="true" outlineLevel="0" collapsed="false"/>
    <row r="46662" customFormat="false" ht="15" hidden="false" customHeight="true" outlineLevel="0" collapsed="false"/>
    <row r="46663" customFormat="false" ht="15" hidden="false" customHeight="true" outlineLevel="0" collapsed="false"/>
    <row r="46664" customFormat="false" ht="15" hidden="false" customHeight="true" outlineLevel="0" collapsed="false"/>
    <row r="46665" customFormat="false" ht="15" hidden="false" customHeight="true" outlineLevel="0" collapsed="false"/>
    <row r="46666" customFormat="false" ht="15" hidden="false" customHeight="true" outlineLevel="0" collapsed="false"/>
    <row r="46667" customFormat="false" ht="15" hidden="false" customHeight="true" outlineLevel="0" collapsed="false"/>
    <row r="46668" customFormat="false" ht="15" hidden="false" customHeight="true" outlineLevel="0" collapsed="false"/>
    <row r="46669" customFormat="false" ht="15" hidden="false" customHeight="true" outlineLevel="0" collapsed="false"/>
    <row r="46670" customFormat="false" ht="15" hidden="false" customHeight="true" outlineLevel="0" collapsed="false"/>
    <row r="46671" customFormat="false" ht="15" hidden="false" customHeight="true" outlineLevel="0" collapsed="false"/>
    <row r="46672" customFormat="false" ht="15" hidden="false" customHeight="true" outlineLevel="0" collapsed="false"/>
    <row r="46673" customFormat="false" ht="15" hidden="false" customHeight="true" outlineLevel="0" collapsed="false"/>
    <row r="46674" customFormat="false" ht="15" hidden="false" customHeight="true" outlineLevel="0" collapsed="false"/>
    <row r="46675" customFormat="false" ht="15" hidden="false" customHeight="true" outlineLevel="0" collapsed="false"/>
    <row r="46676" customFormat="false" ht="15" hidden="false" customHeight="true" outlineLevel="0" collapsed="false"/>
    <row r="46677" customFormat="false" ht="15" hidden="false" customHeight="true" outlineLevel="0" collapsed="false"/>
    <row r="46678" customFormat="false" ht="15" hidden="false" customHeight="true" outlineLevel="0" collapsed="false"/>
    <row r="46679" customFormat="false" ht="15" hidden="false" customHeight="true" outlineLevel="0" collapsed="false"/>
    <row r="46680" customFormat="false" ht="15" hidden="false" customHeight="true" outlineLevel="0" collapsed="false"/>
    <row r="46681" customFormat="false" ht="15" hidden="false" customHeight="true" outlineLevel="0" collapsed="false"/>
    <row r="46682" customFormat="false" ht="15" hidden="false" customHeight="true" outlineLevel="0" collapsed="false"/>
    <row r="46683" customFormat="false" ht="15" hidden="false" customHeight="true" outlineLevel="0" collapsed="false"/>
    <row r="46684" customFormat="false" ht="15" hidden="false" customHeight="true" outlineLevel="0" collapsed="false"/>
    <row r="46685" customFormat="false" ht="15" hidden="false" customHeight="true" outlineLevel="0" collapsed="false"/>
    <row r="46686" customFormat="false" ht="15" hidden="false" customHeight="true" outlineLevel="0" collapsed="false"/>
    <row r="46687" customFormat="false" ht="15" hidden="false" customHeight="true" outlineLevel="0" collapsed="false"/>
    <row r="46688" customFormat="false" ht="15" hidden="false" customHeight="true" outlineLevel="0" collapsed="false"/>
    <row r="46689" customFormat="false" ht="15" hidden="false" customHeight="true" outlineLevel="0" collapsed="false"/>
    <row r="46690" customFormat="false" ht="15" hidden="false" customHeight="true" outlineLevel="0" collapsed="false"/>
    <row r="46691" customFormat="false" ht="15" hidden="false" customHeight="true" outlineLevel="0" collapsed="false"/>
    <row r="46692" customFormat="false" ht="15" hidden="false" customHeight="true" outlineLevel="0" collapsed="false"/>
    <row r="46693" customFormat="false" ht="15" hidden="false" customHeight="true" outlineLevel="0" collapsed="false"/>
    <row r="46694" customFormat="false" ht="15" hidden="false" customHeight="true" outlineLevel="0" collapsed="false"/>
    <row r="46695" customFormat="false" ht="15" hidden="false" customHeight="true" outlineLevel="0" collapsed="false"/>
    <row r="46696" customFormat="false" ht="15" hidden="false" customHeight="true" outlineLevel="0" collapsed="false"/>
    <row r="46697" customFormat="false" ht="15" hidden="false" customHeight="true" outlineLevel="0" collapsed="false"/>
    <row r="46698" customFormat="false" ht="15" hidden="false" customHeight="true" outlineLevel="0" collapsed="false"/>
    <row r="46699" customFormat="false" ht="15" hidden="false" customHeight="true" outlineLevel="0" collapsed="false"/>
    <row r="46700" customFormat="false" ht="15" hidden="false" customHeight="true" outlineLevel="0" collapsed="false"/>
    <row r="46701" customFormat="false" ht="15" hidden="false" customHeight="true" outlineLevel="0" collapsed="false"/>
    <row r="46702" customFormat="false" ht="15" hidden="false" customHeight="true" outlineLevel="0" collapsed="false"/>
    <row r="46703" customFormat="false" ht="15" hidden="false" customHeight="true" outlineLevel="0" collapsed="false"/>
    <row r="46704" customFormat="false" ht="15" hidden="false" customHeight="true" outlineLevel="0" collapsed="false"/>
    <row r="46705" customFormat="false" ht="15" hidden="false" customHeight="true" outlineLevel="0" collapsed="false"/>
    <row r="46706" customFormat="false" ht="15" hidden="false" customHeight="true" outlineLevel="0" collapsed="false"/>
    <row r="46707" customFormat="false" ht="15" hidden="false" customHeight="true" outlineLevel="0" collapsed="false"/>
    <row r="46708" customFormat="false" ht="15" hidden="false" customHeight="true" outlineLevel="0" collapsed="false"/>
    <row r="46709" customFormat="false" ht="15" hidden="false" customHeight="true" outlineLevel="0" collapsed="false"/>
    <row r="46710" customFormat="false" ht="15" hidden="false" customHeight="true" outlineLevel="0" collapsed="false"/>
    <row r="46711" customFormat="false" ht="15" hidden="false" customHeight="true" outlineLevel="0" collapsed="false"/>
    <row r="46712" customFormat="false" ht="15" hidden="false" customHeight="true" outlineLevel="0" collapsed="false"/>
    <row r="46713" customFormat="false" ht="15" hidden="false" customHeight="true" outlineLevel="0" collapsed="false"/>
    <row r="46714" customFormat="false" ht="15" hidden="false" customHeight="true" outlineLevel="0" collapsed="false"/>
    <row r="46715" customFormat="false" ht="15" hidden="false" customHeight="true" outlineLevel="0" collapsed="false"/>
    <row r="46716" customFormat="false" ht="15" hidden="false" customHeight="true" outlineLevel="0" collapsed="false"/>
    <row r="46717" customFormat="false" ht="15" hidden="false" customHeight="true" outlineLevel="0" collapsed="false"/>
    <row r="46718" customFormat="false" ht="15" hidden="false" customHeight="true" outlineLevel="0" collapsed="false"/>
    <row r="46719" customFormat="false" ht="15" hidden="false" customHeight="true" outlineLevel="0" collapsed="false"/>
    <row r="46720" customFormat="false" ht="15" hidden="false" customHeight="true" outlineLevel="0" collapsed="false"/>
    <row r="46721" customFormat="false" ht="15" hidden="false" customHeight="true" outlineLevel="0" collapsed="false"/>
    <row r="46722" customFormat="false" ht="15" hidden="false" customHeight="true" outlineLevel="0" collapsed="false"/>
    <row r="46723" customFormat="false" ht="15" hidden="false" customHeight="true" outlineLevel="0" collapsed="false"/>
    <row r="46724" customFormat="false" ht="15" hidden="false" customHeight="true" outlineLevel="0" collapsed="false"/>
    <row r="46725" customFormat="false" ht="15" hidden="false" customHeight="true" outlineLevel="0" collapsed="false"/>
    <row r="46726" customFormat="false" ht="15" hidden="false" customHeight="true" outlineLevel="0" collapsed="false"/>
    <row r="46727" customFormat="false" ht="15" hidden="false" customHeight="true" outlineLevel="0" collapsed="false"/>
    <row r="46728" customFormat="false" ht="15" hidden="false" customHeight="true" outlineLevel="0" collapsed="false"/>
    <row r="46729" customFormat="false" ht="15" hidden="false" customHeight="true" outlineLevel="0" collapsed="false"/>
    <row r="46730" customFormat="false" ht="15" hidden="false" customHeight="true" outlineLevel="0" collapsed="false"/>
    <row r="46731" customFormat="false" ht="15" hidden="false" customHeight="true" outlineLevel="0" collapsed="false"/>
    <row r="46732" customFormat="false" ht="15" hidden="false" customHeight="true" outlineLevel="0" collapsed="false"/>
    <row r="46733" customFormat="false" ht="15" hidden="false" customHeight="true" outlineLevel="0" collapsed="false"/>
    <row r="46734" customFormat="false" ht="15" hidden="false" customHeight="true" outlineLevel="0" collapsed="false"/>
    <row r="46735" customFormat="false" ht="15" hidden="false" customHeight="true" outlineLevel="0" collapsed="false"/>
    <row r="46736" customFormat="false" ht="15" hidden="false" customHeight="true" outlineLevel="0" collapsed="false"/>
    <row r="46737" customFormat="false" ht="15" hidden="false" customHeight="true" outlineLevel="0" collapsed="false"/>
    <row r="46738" customFormat="false" ht="15" hidden="false" customHeight="true" outlineLevel="0" collapsed="false"/>
    <row r="46739" customFormat="false" ht="15" hidden="false" customHeight="true" outlineLevel="0" collapsed="false"/>
    <row r="46740" customFormat="false" ht="15" hidden="false" customHeight="true" outlineLevel="0" collapsed="false"/>
    <row r="46741" customFormat="false" ht="15" hidden="false" customHeight="true" outlineLevel="0" collapsed="false"/>
    <row r="46742" customFormat="false" ht="15" hidden="false" customHeight="true" outlineLevel="0" collapsed="false"/>
    <row r="46743" customFormat="false" ht="15" hidden="false" customHeight="true" outlineLevel="0" collapsed="false"/>
    <row r="46744" customFormat="false" ht="15" hidden="false" customHeight="true" outlineLevel="0" collapsed="false"/>
    <row r="46745" customFormat="false" ht="15" hidden="false" customHeight="true" outlineLevel="0" collapsed="false"/>
    <row r="46746" customFormat="false" ht="15" hidden="false" customHeight="true" outlineLevel="0" collapsed="false"/>
    <row r="46747" customFormat="false" ht="15" hidden="false" customHeight="true" outlineLevel="0" collapsed="false"/>
    <row r="46748" customFormat="false" ht="15" hidden="false" customHeight="true" outlineLevel="0" collapsed="false"/>
    <row r="46749" customFormat="false" ht="15" hidden="false" customHeight="true" outlineLevel="0" collapsed="false"/>
    <row r="46750" customFormat="false" ht="15" hidden="false" customHeight="true" outlineLevel="0" collapsed="false"/>
    <row r="46751" customFormat="false" ht="15" hidden="false" customHeight="true" outlineLevel="0" collapsed="false"/>
    <row r="46752" customFormat="false" ht="15" hidden="false" customHeight="true" outlineLevel="0" collapsed="false"/>
    <row r="46753" customFormat="false" ht="15" hidden="false" customHeight="true" outlineLevel="0" collapsed="false"/>
    <row r="46754" customFormat="false" ht="15" hidden="false" customHeight="true" outlineLevel="0" collapsed="false"/>
    <row r="46755" customFormat="false" ht="15" hidden="false" customHeight="true" outlineLevel="0" collapsed="false"/>
    <row r="46756" customFormat="false" ht="15" hidden="false" customHeight="true" outlineLevel="0" collapsed="false"/>
    <row r="46757" customFormat="false" ht="15" hidden="false" customHeight="true" outlineLevel="0" collapsed="false"/>
    <row r="46758" customFormat="false" ht="15" hidden="false" customHeight="true" outlineLevel="0" collapsed="false"/>
    <row r="46759" customFormat="false" ht="15" hidden="false" customHeight="true" outlineLevel="0" collapsed="false"/>
    <row r="46760" customFormat="false" ht="15" hidden="false" customHeight="true" outlineLevel="0" collapsed="false"/>
    <row r="46761" customFormat="false" ht="15" hidden="false" customHeight="true" outlineLevel="0" collapsed="false"/>
    <row r="46762" customFormat="false" ht="15" hidden="false" customHeight="true" outlineLevel="0" collapsed="false"/>
    <row r="46763" customFormat="false" ht="15" hidden="false" customHeight="true" outlineLevel="0" collapsed="false"/>
    <row r="46764" customFormat="false" ht="15" hidden="false" customHeight="true" outlineLevel="0" collapsed="false"/>
    <row r="46765" customFormat="false" ht="15" hidden="false" customHeight="true" outlineLevel="0" collapsed="false"/>
    <row r="46766" customFormat="false" ht="15" hidden="false" customHeight="true" outlineLevel="0" collapsed="false"/>
    <row r="46767" customFormat="false" ht="15" hidden="false" customHeight="true" outlineLevel="0" collapsed="false"/>
    <row r="46768" customFormat="false" ht="15" hidden="false" customHeight="true" outlineLevel="0" collapsed="false"/>
    <row r="46769" customFormat="false" ht="15" hidden="false" customHeight="true" outlineLevel="0" collapsed="false"/>
    <row r="46770" customFormat="false" ht="15" hidden="false" customHeight="true" outlineLevel="0" collapsed="false"/>
    <row r="46771" customFormat="false" ht="15" hidden="false" customHeight="true" outlineLevel="0" collapsed="false"/>
    <row r="46772" customFormat="false" ht="15" hidden="false" customHeight="true" outlineLevel="0" collapsed="false"/>
    <row r="46773" customFormat="false" ht="15" hidden="false" customHeight="true" outlineLevel="0" collapsed="false"/>
    <row r="46774" customFormat="false" ht="15" hidden="false" customHeight="true" outlineLevel="0" collapsed="false"/>
    <row r="46775" customFormat="false" ht="15" hidden="false" customHeight="true" outlineLevel="0" collapsed="false"/>
    <row r="46776" customFormat="false" ht="15" hidden="false" customHeight="true" outlineLevel="0" collapsed="false"/>
    <row r="46777" customFormat="false" ht="15" hidden="false" customHeight="true" outlineLevel="0" collapsed="false"/>
    <row r="46778" customFormat="false" ht="15" hidden="false" customHeight="true" outlineLevel="0" collapsed="false"/>
    <row r="46779" customFormat="false" ht="15" hidden="false" customHeight="true" outlineLevel="0" collapsed="false"/>
    <row r="46780" customFormat="false" ht="15" hidden="false" customHeight="true" outlineLevel="0" collapsed="false"/>
    <row r="46781" customFormat="false" ht="15" hidden="false" customHeight="true" outlineLevel="0" collapsed="false"/>
    <row r="46782" customFormat="false" ht="15" hidden="false" customHeight="true" outlineLevel="0" collapsed="false"/>
    <row r="46783" customFormat="false" ht="15" hidden="false" customHeight="true" outlineLevel="0" collapsed="false"/>
    <row r="46784" customFormat="false" ht="15" hidden="false" customHeight="true" outlineLevel="0" collapsed="false"/>
    <row r="46785" customFormat="false" ht="15" hidden="false" customHeight="true" outlineLevel="0" collapsed="false"/>
    <row r="46786" customFormat="false" ht="15" hidden="false" customHeight="true" outlineLevel="0" collapsed="false"/>
    <row r="46787" customFormat="false" ht="15" hidden="false" customHeight="true" outlineLevel="0" collapsed="false"/>
    <row r="46788" customFormat="false" ht="15" hidden="false" customHeight="true" outlineLevel="0" collapsed="false"/>
    <row r="46789" customFormat="false" ht="15" hidden="false" customHeight="true" outlineLevel="0" collapsed="false"/>
    <row r="46790" customFormat="false" ht="15" hidden="false" customHeight="true" outlineLevel="0" collapsed="false"/>
    <row r="46791" customFormat="false" ht="15" hidden="false" customHeight="true" outlineLevel="0" collapsed="false"/>
    <row r="46792" customFormat="false" ht="15" hidden="false" customHeight="true" outlineLevel="0" collapsed="false"/>
    <row r="46793" customFormat="false" ht="15" hidden="false" customHeight="true" outlineLevel="0" collapsed="false"/>
    <row r="46794" customFormat="false" ht="15" hidden="false" customHeight="true" outlineLevel="0" collapsed="false"/>
    <row r="46795" customFormat="false" ht="15" hidden="false" customHeight="true" outlineLevel="0" collapsed="false"/>
    <row r="46796" customFormat="false" ht="15" hidden="false" customHeight="true" outlineLevel="0" collapsed="false"/>
    <row r="46797" customFormat="false" ht="15" hidden="false" customHeight="true" outlineLevel="0" collapsed="false"/>
    <row r="46798" customFormat="false" ht="15" hidden="false" customHeight="true" outlineLevel="0" collapsed="false"/>
    <row r="46799" customFormat="false" ht="15" hidden="false" customHeight="true" outlineLevel="0" collapsed="false"/>
    <row r="46800" customFormat="false" ht="15" hidden="false" customHeight="true" outlineLevel="0" collapsed="false"/>
    <row r="46801" customFormat="false" ht="15" hidden="false" customHeight="true" outlineLevel="0" collapsed="false"/>
    <row r="46802" customFormat="false" ht="15" hidden="false" customHeight="true" outlineLevel="0" collapsed="false"/>
    <row r="46803" customFormat="false" ht="15" hidden="false" customHeight="true" outlineLevel="0" collapsed="false"/>
    <row r="46804" customFormat="false" ht="15" hidden="false" customHeight="true" outlineLevel="0" collapsed="false"/>
    <row r="46805" customFormat="false" ht="15" hidden="false" customHeight="true" outlineLevel="0" collapsed="false"/>
    <row r="46806" customFormat="false" ht="15" hidden="false" customHeight="true" outlineLevel="0" collapsed="false"/>
    <row r="46807" customFormat="false" ht="15" hidden="false" customHeight="true" outlineLevel="0" collapsed="false"/>
    <row r="46808" customFormat="false" ht="15" hidden="false" customHeight="true" outlineLevel="0" collapsed="false"/>
    <row r="46809" customFormat="false" ht="15" hidden="false" customHeight="true" outlineLevel="0" collapsed="false"/>
    <row r="46810" customFormat="false" ht="15" hidden="false" customHeight="true" outlineLevel="0" collapsed="false"/>
    <row r="46811" customFormat="false" ht="15" hidden="false" customHeight="true" outlineLevel="0" collapsed="false"/>
    <row r="46812" customFormat="false" ht="15" hidden="false" customHeight="true" outlineLevel="0" collapsed="false"/>
    <row r="46813" customFormat="false" ht="15" hidden="false" customHeight="true" outlineLevel="0" collapsed="false"/>
    <row r="46814" customFormat="false" ht="15" hidden="false" customHeight="true" outlineLevel="0" collapsed="false"/>
    <row r="46815" customFormat="false" ht="15" hidden="false" customHeight="true" outlineLevel="0" collapsed="false"/>
    <row r="46816" customFormat="false" ht="15" hidden="false" customHeight="true" outlineLevel="0" collapsed="false"/>
    <row r="46817" customFormat="false" ht="15" hidden="false" customHeight="true" outlineLevel="0" collapsed="false"/>
    <row r="46818" customFormat="false" ht="15" hidden="false" customHeight="true" outlineLevel="0" collapsed="false"/>
    <row r="46819" customFormat="false" ht="15" hidden="false" customHeight="true" outlineLevel="0" collapsed="false"/>
    <row r="46820" customFormat="false" ht="15" hidden="false" customHeight="true" outlineLevel="0" collapsed="false"/>
    <row r="46821" customFormat="false" ht="15" hidden="false" customHeight="true" outlineLevel="0" collapsed="false"/>
    <row r="46822" customFormat="false" ht="15" hidden="false" customHeight="true" outlineLevel="0" collapsed="false"/>
    <row r="46823" customFormat="false" ht="15" hidden="false" customHeight="true" outlineLevel="0" collapsed="false"/>
    <row r="46824" customFormat="false" ht="15" hidden="false" customHeight="true" outlineLevel="0" collapsed="false"/>
    <row r="46825" customFormat="false" ht="15" hidden="false" customHeight="true" outlineLevel="0" collapsed="false"/>
    <row r="46826" customFormat="false" ht="15" hidden="false" customHeight="true" outlineLevel="0" collapsed="false"/>
    <row r="46827" customFormat="false" ht="15" hidden="false" customHeight="true" outlineLevel="0" collapsed="false"/>
    <row r="46828" customFormat="false" ht="15" hidden="false" customHeight="true" outlineLevel="0" collapsed="false"/>
    <row r="46829" customFormat="false" ht="15" hidden="false" customHeight="true" outlineLevel="0" collapsed="false"/>
    <row r="46830" customFormat="false" ht="15" hidden="false" customHeight="true" outlineLevel="0" collapsed="false"/>
    <row r="46831" customFormat="false" ht="15" hidden="false" customHeight="true" outlineLevel="0" collapsed="false"/>
    <row r="46832" customFormat="false" ht="15" hidden="false" customHeight="true" outlineLevel="0" collapsed="false"/>
    <row r="46833" customFormat="false" ht="15" hidden="false" customHeight="true" outlineLevel="0" collapsed="false"/>
    <row r="46834" customFormat="false" ht="15" hidden="false" customHeight="true" outlineLevel="0" collapsed="false"/>
    <row r="46835" customFormat="false" ht="15" hidden="false" customHeight="true" outlineLevel="0" collapsed="false"/>
    <row r="46836" customFormat="false" ht="15" hidden="false" customHeight="true" outlineLevel="0" collapsed="false"/>
    <row r="46837" customFormat="false" ht="15" hidden="false" customHeight="true" outlineLevel="0" collapsed="false"/>
    <row r="46838" customFormat="false" ht="15" hidden="false" customHeight="true" outlineLevel="0" collapsed="false"/>
    <row r="46839" customFormat="false" ht="15" hidden="false" customHeight="true" outlineLevel="0" collapsed="false"/>
    <row r="46840" customFormat="false" ht="15" hidden="false" customHeight="true" outlineLevel="0" collapsed="false"/>
    <row r="46841" customFormat="false" ht="15" hidden="false" customHeight="true" outlineLevel="0" collapsed="false"/>
    <row r="46842" customFormat="false" ht="15" hidden="false" customHeight="true" outlineLevel="0" collapsed="false"/>
    <row r="46843" customFormat="false" ht="15" hidden="false" customHeight="true" outlineLevel="0" collapsed="false"/>
    <row r="46844" customFormat="false" ht="15" hidden="false" customHeight="true" outlineLevel="0" collapsed="false"/>
    <row r="46845" customFormat="false" ht="15" hidden="false" customHeight="true" outlineLevel="0" collapsed="false"/>
    <row r="46846" customFormat="false" ht="15" hidden="false" customHeight="true" outlineLevel="0" collapsed="false"/>
    <row r="46847" customFormat="false" ht="15" hidden="false" customHeight="true" outlineLevel="0" collapsed="false"/>
    <row r="46848" customFormat="false" ht="15" hidden="false" customHeight="true" outlineLevel="0" collapsed="false"/>
    <row r="46849" customFormat="false" ht="15" hidden="false" customHeight="true" outlineLevel="0" collapsed="false"/>
    <row r="46850" customFormat="false" ht="15" hidden="false" customHeight="true" outlineLevel="0" collapsed="false"/>
    <row r="46851" customFormat="false" ht="15" hidden="false" customHeight="true" outlineLevel="0" collapsed="false"/>
    <row r="46852" customFormat="false" ht="15" hidden="false" customHeight="true" outlineLevel="0" collapsed="false"/>
    <row r="46853" customFormat="false" ht="15" hidden="false" customHeight="true" outlineLevel="0" collapsed="false"/>
    <row r="46854" customFormat="false" ht="15" hidden="false" customHeight="true" outlineLevel="0" collapsed="false"/>
    <row r="46855" customFormat="false" ht="15" hidden="false" customHeight="true" outlineLevel="0" collapsed="false"/>
    <row r="46856" customFormat="false" ht="15" hidden="false" customHeight="true" outlineLevel="0" collapsed="false"/>
    <row r="46857" customFormat="false" ht="15" hidden="false" customHeight="true" outlineLevel="0" collapsed="false"/>
    <row r="46858" customFormat="false" ht="15" hidden="false" customHeight="true" outlineLevel="0" collapsed="false"/>
    <row r="46859" customFormat="false" ht="15" hidden="false" customHeight="true" outlineLevel="0" collapsed="false"/>
    <row r="46860" customFormat="false" ht="15" hidden="false" customHeight="true" outlineLevel="0" collapsed="false"/>
    <row r="46861" customFormat="false" ht="15" hidden="false" customHeight="true" outlineLevel="0" collapsed="false"/>
    <row r="46862" customFormat="false" ht="15" hidden="false" customHeight="true" outlineLevel="0" collapsed="false"/>
    <row r="46863" customFormat="false" ht="15" hidden="false" customHeight="true" outlineLevel="0" collapsed="false"/>
    <row r="46864" customFormat="false" ht="15" hidden="false" customHeight="true" outlineLevel="0" collapsed="false"/>
    <row r="46865" customFormat="false" ht="15" hidden="false" customHeight="true" outlineLevel="0" collapsed="false"/>
    <row r="46866" customFormat="false" ht="15" hidden="false" customHeight="true" outlineLevel="0" collapsed="false"/>
    <row r="46867" customFormat="false" ht="15" hidden="false" customHeight="true" outlineLevel="0" collapsed="false"/>
    <row r="46868" customFormat="false" ht="15" hidden="false" customHeight="true" outlineLevel="0" collapsed="false"/>
    <row r="46869" customFormat="false" ht="15" hidden="false" customHeight="true" outlineLevel="0" collapsed="false"/>
    <row r="46870" customFormat="false" ht="15" hidden="false" customHeight="true" outlineLevel="0" collapsed="false"/>
    <row r="46871" customFormat="false" ht="15" hidden="false" customHeight="true" outlineLevel="0" collapsed="false"/>
    <row r="46872" customFormat="false" ht="15" hidden="false" customHeight="true" outlineLevel="0" collapsed="false"/>
    <row r="46873" customFormat="false" ht="15" hidden="false" customHeight="true" outlineLevel="0" collapsed="false"/>
    <row r="46874" customFormat="false" ht="15" hidden="false" customHeight="true" outlineLevel="0" collapsed="false"/>
    <row r="46875" customFormat="false" ht="15" hidden="false" customHeight="true" outlineLevel="0" collapsed="false"/>
    <row r="46876" customFormat="false" ht="15" hidden="false" customHeight="true" outlineLevel="0" collapsed="false"/>
    <row r="46877" customFormat="false" ht="15" hidden="false" customHeight="true" outlineLevel="0" collapsed="false"/>
    <row r="46878" customFormat="false" ht="15" hidden="false" customHeight="true" outlineLevel="0" collapsed="false"/>
    <row r="46879" customFormat="false" ht="15" hidden="false" customHeight="true" outlineLevel="0" collapsed="false"/>
    <row r="46880" customFormat="false" ht="15" hidden="false" customHeight="true" outlineLevel="0" collapsed="false"/>
    <row r="46881" customFormat="false" ht="15" hidden="false" customHeight="true" outlineLevel="0" collapsed="false"/>
    <row r="46882" customFormat="false" ht="15" hidden="false" customHeight="true" outlineLevel="0" collapsed="false"/>
    <row r="46883" customFormat="false" ht="15" hidden="false" customHeight="true" outlineLevel="0" collapsed="false"/>
    <row r="46884" customFormat="false" ht="15" hidden="false" customHeight="true" outlineLevel="0" collapsed="false"/>
    <row r="46885" customFormat="false" ht="15" hidden="false" customHeight="true" outlineLevel="0" collapsed="false"/>
    <row r="46886" customFormat="false" ht="15" hidden="false" customHeight="true" outlineLevel="0" collapsed="false"/>
    <row r="46887" customFormat="false" ht="15" hidden="false" customHeight="true" outlineLevel="0" collapsed="false"/>
    <row r="46888" customFormat="false" ht="15" hidden="false" customHeight="true" outlineLevel="0" collapsed="false"/>
    <row r="46889" customFormat="false" ht="15" hidden="false" customHeight="true" outlineLevel="0" collapsed="false"/>
    <row r="46890" customFormat="false" ht="15" hidden="false" customHeight="true" outlineLevel="0" collapsed="false"/>
    <row r="46891" customFormat="false" ht="15" hidden="false" customHeight="true" outlineLevel="0" collapsed="false"/>
    <row r="46892" customFormat="false" ht="15" hidden="false" customHeight="true" outlineLevel="0" collapsed="false"/>
    <row r="46893" customFormat="false" ht="15" hidden="false" customHeight="true" outlineLevel="0" collapsed="false"/>
    <row r="46894" customFormat="false" ht="15" hidden="false" customHeight="true" outlineLevel="0" collapsed="false"/>
    <row r="46895" customFormat="false" ht="15" hidden="false" customHeight="true" outlineLevel="0" collapsed="false"/>
    <row r="46896" customFormat="false" ht="15" hidden="false" customHeight="true" outlineLevel="0" collapsed="false"/>
    <row r="46897" customFormat="false" ht="15" hidden="false" customHeight="true" outlineLevel="0" collapsed="false"/>
    <row r="46898" customFormat="false" ht="15" hidden="false" customHeight="true" outlineLevel="0" collapsed="false"/>
    <row r="46899" customFormat="false" ht="15" hidden="false" customHeight="true" outlineLevel="0" collapsed="false"/>
    <row r="46900" customFormat="false" ht="15" hidden="false" customHeight="true" outlineLevel="0" collapsed="false"/>
    <row r="46901" customFormat="false" ht="15" hidden="false" customHeight="true" outlineLevel="0" collapsed="false"/>
    <row r="46902" customFormat="false" ht="15" hidden="false" customHeight="true" outlineLevel="0" collapsed="false"/>
    <row r="46903" customFormat="false" ht="15" hidden="false" customHeight="true" outlineLevel="0" collapsed="false"/>
    <row r="46904" customFormat="false" ht="15" hidden="false" customHeight="true" outlineLevel="0" collapsed="false"/>
    <row r="46905" customFormat="false" ht="15" hidden="false" customHeight="true" outlineLevel="0" collapsed="false"/>
    <row r="46906" customFormat="false" ht="15" hidden="false" customHeight="true" outlineLevel="0" collapsed="false"/>
    <row r="46907" customFormat="false" ht="15" hidden="false" customHeight="true" outlineLevel="0" collapsed="false"/>
    <row r="46908" customFormat="false" ht="15" hidden="false" customHeight="true" outlineLevel="0" collapsed="false"/>
    <row r="46909" customFormat="false" ht="15" hidden="false" customHeight="true" outlineLevel="0" collapsed="false"/>
    <row r="46910" customFormat="false" ht="15" hidden="false" customHeight="true" outlineLevel="0" collapsed="false"/>
    <row r="46911" customFormat="false" ht="15" hidden="false" customHeight="true" outlineLevel="0" collapsed="false"/>
    <row r="46912" customFormat="false" ht="15" hidden="false" customHeight="true" outlineLevel="0" collapsed="false"/>
    <row r="46913" customFormat="false" ht="15" hidden="false" customHeight="true" outlineLevel="0" collapsed="false"/>
    <row r="46914" customFormat="false" ht="15" hidden="false" customHeight="true" outlineLevel="0" collapsed="false"/>
    <row r="46915" customFormat="false" ht="15" hidden="false" customHeight="true" outlineLevel="0" collapsed="false"/>
    <row r="46916" customFormat="false" ht="15" hidden="false" customHeight="true" outlineLevel="0" collapsed="false"/>
    <row r="46917" customFormat="false" ht="15" hidden="false" customHeight="true" outlineLevel="0" collapsed="false"/>
    <row r="46918" customFormat="false" ht="15" hidden="false" customHeight="true" outlineLevel="0" collapsed="false"/>
    <row r="46919" customFormat="false" ht="15" hidden="false" customHeight="true" outlineLevel="0" collapsed="false"/>
    <row r="46920" customFormat="false" ht="15" hidden="false" customHeight="true" outlineLevel="0" collapsed="false"/>
    <row r="46921" customFormat="false" ht="15" hidden="false" customHeight="true" outlineLevel="0" collapsed="false"/>
    <row r="46922" customFormat="false" ht="15" hidden="false" customHeight="true" outlineLevel="0" collapsed="false"/>
    <row r="46923" customFormat="false" ht="15" hidden="false" customHeight="true" outlineLevel="0" collapsed="false"/>
    <row r="46924" customFormat="false" ht="15" hidden="false" customHeight="true" outlineLevel="0" collapsed="false"/>
    <row r="46925" customFormat="false" ht="15" hidden="false" customHeight="true" outlineLevel="0" collapsed="false"/>
    <row r="46926" customFormat="false" ht="15" hidden="false" customHeight="true" outlineLevel="0" collapsed="false"/>
    <row r="46927" customFormat="false" ht="15" hidden="false" customHeight="true" outlineLevel="0" collapsed="false"/>
    <row r="46928" customFormat="false" ht="15" hidden="false" customHeight="true" outlineLevel="0" collapsed="false"/>
    <row r="46929" customFormat="false" ht="15" hidden="false" customHeight="true" outlineLevel="0" collapsed="false"/>
    <row r="46930" customFormat="false" ht="15" hidden="false" customHeight="true" outlineLevel="0" collapsed="false"/>
    <row r="46931" customFormat="false" ht="15" hidden="false" customHeight="true" outlineLevel="0" collapsed="false"/>
    <row r="46932" customFormat="false" ht="15" hidden="false" customHeight="true" outlineLevel="0" collapsed="false"/>
    <row r="46933" customFormat="false" ht="15" hidden="false" customHeight="true" outlineLevel="0" collapsed="false"/>
    <row r="46934" customFormat="false" ht="15" hidden="false" customHeight="true" outlineLevel="0" collapsed="false"/>
    <row r="46935" customFormat="false" ht="15" hidden="false" customHeight="true" outlineLevel="0" collapsed="false"/>
    <row r="46936" customFormat="false" ht="15" hidden="false" customHeight="true" outlineLevel="0" collapsed="false"/>
    <row r="46937" customFormat="false" ht="15" hidden="false" customHeight="true" outlineLevel="0" collapsed="false"/>
    <row r="46938" customFormat="false" ht="15" hidden="false" customHeight="true" outlineLevel="0" collapsed="false"/>
    <row r="46939" customFormat="false" ht="15" hidden="false" customHeight="true" outlineLevel="0" collapsed="false"/>
    <row r="46940" customFormat="false" ht="15" hidden="false" customHeight="true" outlineLevel="0" collapsed="false"/>
    <row r="46941" customFormat="false" ht="15" hidden="false" customHeight="true" outlineLevel="0" collapsed="false"/>
    <row r="46942" customFormat="false" ht="15" hidden="false" customHeight="true" outlineLevel="0" collapsed="false"/>
    <row r="46943" customFormat="false" ht="15" hidden="false" customHeight="true" outlineLevel="0" collapsed="false"/>
    <row r="46944" customFormat="false" ht="15" hidden="false" customHeight="true" outlineLevel="0" collapsed="false"/>
    <row r="46945" customFormat="false" ht="15" hidden="false" customHeight="true" outlineLevel="0" collapsed="false"/>
    <row r="46946" customFormat="false" ht="15" hidden="false" customHeight="true" outlineLevel="0" collapsed="false"/>
    <row r="46947" customFormat="false" ht="15" hidden="false" customHeight="true" outlineLevel="0" collapsed="false"/>
    <row r="46948" customFormat="false" ht="15" hidden="false" customHeight="true" outlineLevel="0" collapsed="false"/>
    <row r="46949" customFormat="false" ht="15" hidden="false" customHeight="true" outlineLevel="0" collapsed="false"/>
    <row r="46950" customFormat="false" ht="15" hidden="false" customHeight="true" outlineLevel="0" collapsed="false"/>
    <row r="46951" customFormat="false" ht="15" hidden="false" customHeight="true" outlineLevel="0" collapsed="false"/>
    <row r="46952" customFormat="false" ht="15" hidden="false" customHeight="true" outlineLevel="0" collapsed="false"/>
    <row r="46953" customFormat="false" ht="15" hidden="false" customHeight="true" outlineLevel="0" collapsed="false"/>
    <row r="46954" customFormat="false" ht="15" hidden="false" customHeight="true" outlineLevel="0" collapsed="false"/>
    <row r="46955" customFormat="false" ht="15" hidden="false" customHeight="true" outlineLevel="0" collapsed="false"/>
    <row r="46956" customFormat="false" ht="15" hidden="false" customHeight="true" outlineLevel="0" collapsed="false"/>
    <row r="46957" customFormat="false" ht="15" hidden="false" customHeight="true" outlineLevel="0" collapsed="false"/>
    <row r="46958" customFormat="false" ht="15" hidden="false" customHeight="true" outlineLevel="0" collapsed="false"/>
    <row r="46959" customFormat="false" ht="15" hidden="false" customHeight="true" outlineLevel="0" collapsed="false"/>
    <row r="46960" customFormat="false" ht="15" hidden="false" customHeight="true" outlineLevel="0" collapsed="false"/>
    <row r="46961" customFormat="false" ht="15" hidden="false" customHeight="true" outlineLevel="0" collapsed="false"/>
    <row r="46962" customFormat="false" ht="15" hidden="false" customHeight="true" outlineLevel="0" collapsed="false"/>
    <row r="46963" customFormat="false" ht="15" hidden="false" customHeight="true" outlineLevel="0" collapsed="false"/>
    <row r="46964" customFormat="false" ht="15" hidden="false" customHeight="true" outlineLevel="0" collapsed="false"/>
    <row r="46965" customFormat="false" ht="15" hidden="false" customHeight="true" outlineLevel="0" collapsed="false"/>
    <row r="46966" customFormat="false" ht="15" hidden="false" customHeight="true" outlineLevel="0" collapsed="false"/>
    <row r="46967" customFormat="false" ht="15" hidden="false" customHeight="true" outlineLevel="0" collapsed="false"/>
    <row r="46968" customFormat="false" ht="15" hidden="false" customHeight="true" outlineLevel="0" collapsed="false"/>
    <row r="46969" customFormat="false" ht="15" hidden="false" customHeight="true" outlineLevel="0" collapsed="false"/>
    <row r="46970" customFormat="false" ht="15" hidden="false" customHeight="true" outlineLevel="0" collapsed="false"/>
    <row r="46971" customFormat="false" ht="15" hidden="false" customHeight="true" outlineLevel="0" collapsed="false"/>
    <row r="46972" customFormat="false" ht="15" hidden="false" customHeight="true" outlineLevel="0" collapsed="false"/>
    <row r="46973" customFormat="false" ht="15" hidden="false" customHeight="true" outlineLevel="0" collapsed="false"/>
    <row r="46974" customFormat="false" ht="15" hidden="false" customHeight="true" outlineLevel="0" collapsed="false"/>
    <row r="46975" customFormat="false" ht="15" hidden="false" customHeight="true" outlineLevel="0" collapsed="false"/>
    <row r="46976" customFormat="false" ht="15" hidden="false" customHeight="true" outlineLevel="0" collapsed="false"/>
    <row r="46977" customFormat="false" ht="15" hidden="false" customHeight="true" outlineLevel="0" collapsed="false"/>
    <row r="46978" customFormat="false" ht="15" hidden="false" customHeight="true" outlineLevel="0" collapsed="false"/>
    <row r="46979" customFormat="false" ht="15" hidden="false" customHeight="true" outlineLevel="0" collapsed="false"/>
    <row r="46980" customFormat="false" ht="15" hidden="false" customHeight="true" outlineLevel="0" collapsed="false"/>
    <row r="46981" customFormat="false" ht="15" hidden="false" customHeight="true" outlineLevel="0" collapsed="false"/>
    <row r="46982" customFormat="false" ht="15" hidden="false" customHeight="true" outlineLevel="0" collapsed="false"/>
    <row r="46983" customFormat="false" ht="15" hidden="false" customHeight="true" outlineLevel="0" collapsed="false"/>
    <row r="46984" customFormat="false" ht="15" hidden="false" customHeight="true" outlineLevel="0" collapsed="false"/>
    <row r="46985" customFormat="false" ht="15" hidden="false" customHeight="true" outlineLevel="0" collapsed="false"/>
    <row r="46986" customFormat="false" ht="15" hidden="false" customHeight="true" outlineLevel="0" collapsed="false"/>
    <row r="46987" customFormat="false" ht="15" hidden="false" customHeight="true" outlineLevel="0" collapsed="false"/>
    <row r="46988" customFormat="false" ht="15" hidden="false" customHeight="true" outlineLevel="0" collapsed="false"/>
    <row r="46989" customFormat="false" ht="15" hidden="false" customHeight="true" outlineLevel="0" collapsed="false"/>
    <row r="46990" customFormat="false" ht="15" hidden="false" customHeight="true" outlineLevel="0" collapsed="false"/>
    <row r="46991" customFormat="false" ht="15" hidden="false" customHeight="true" outlineLevel="0" collapsed="false"/>
    <row r="46992" customFormat="false" ht="15" hidden="false" customHeight="true" outlineLevel="0" collapsed="false"/>
    <row r="46993" customFormat="false" ht="15" hidden="false" customHeight="true" outlineLevel="0" collapsed="false"/>
    <row r="46994" customFormat="false" ht="15" hidden="false" customHeight="true" outlineLevel="0" collapsed="false"/>
    <row r="46995" customFormat="false" ht="15" hidden="false" customHeight="true" outlineLevel="0" collapsed="false"/>
    <row r="46996" customFormat="false" ht="15" hidden="false" customHeight="true" outlineLevel="0" collapsed="false"/>
    <row r="46997" customFormat="false" ht="15" hidden="false" customHeight="true" outlineLevel="0" collapsed="false"/>
    <row r="46998" customFormat="false" ht="15" hidden="false" customHeight="true" outlineLevel="0" collapsed="false"/>
    <row r="46999" customFormat="false" ht="15" hidden="false" customHeight="true" outlineLevel="0" collapsed="false"/>
    <row r="47000" customFormat="false" ht="15" hidden="false" customHeight="true" outlineLevel="0" collapsed="false"/>
    <row r="47001" customFormat="false" ht="15" hidden="false" customHeight="true" outlineLevel="0" collapsed="false"/>
    <row r="47002" customFormat="false" ht="15" hidden="false" customHeight="true" outlineLevel="0" collapsed="false"/>
    <row r="47003" customFormat="false" ht="15" hidden="false" customHeight="true" outlineLevel="0" collapsed="false"/>
    <row r="47004" customFormat="false" ht="15" hidden="false" customHeight="true" outlineLevel="0" collapsed="false"/>
    <row r="47005" customFormat="false" ht="15" hidden="false" customHeight="true" outlineLevel="0" collapsed="false"/>
    <row r="47006" customFormat="false" ht="15" hidden="false" customHeight="true" outlineLevel="0" collapsed="false"/>
    <row r="47007" customFormat="false" ht="15" hidden="false" customHeight="true" outlineLevel="0" collapsed="false"/>
    <row r="47008" customFormat="false" ht="15" hidden="false" customHeight="true" outlineLevel="0" collapsed="false"/>
    <row r="47009" customFormat="false" ht="15" hidden="false" customHeight="true" outlineLevel="0" collapsed="false"/>
    <row r="47010" customFormat="false" ht="15" hidden="false" customHeight="true" outlineLevel="0" collapsed="false"/>
    <row r="47011" customFormat="false" ht="15" hidden="false" customHeight="true" outlineLevel="0" collapsed="false"/>
    <row r="47012" customFormat="false" ht="15" hidden="false" customHeight="true" outlineLevel="0" collapsed="false"/>
    <row r="47013" customFormat="false" ht="15" hidden="false" customHeight="true" outlineLevel="0" collapsed="false"/>
    <row r="47014" customFormat="false" ht="15" hidden="false" customHeight="true" outlineLevel="0" collapsed="false"/>
    <row r="47015" customFormat="false" ht="15" hidden="false" customHeight="true" outlineLevel="0" collapsed="false"/>
    <row r="47016" customFormat="false" ht="15" hidden="false" customHeight="true" outlineLevel="0" collapsed="false"/>
    <row r="47017" customFormat="false" ht="15" hidden="false" customHeight="true" outlineLevel="0" collapsed="false"/>
    <row r="47018" customFormat="false" ht="15" hidden="false" customHeight="true" outlineLevel="0" collapsed="false"/>
    <row r="47019" customFormat="false" ht="15" hidden="false" customHeight="true" outlineLevel="0" collapsed="false"/>
    <row r="47020" customFormat="false" ht="15" hidden="false" customHeight="true" outlineLevel="0" collapsed="false"/>
    <row r="47021" customFormat="false" ht="15" hidden="false" customHeight="true" outlineLevel="0" collapsed="false"/>
    <row r="47022" customFormat="false" ht="15" hidden="false" customHeight="true" outlineLevel="0" collapsed="false"/>
    <row r="47023" customFormat="false" ht="15" hidden="false" customHeight="true" outlineLevel="0" collapsed="false"/>
    <row r="47024" customFormat="false" ht="15" hidden="false" customHeight="true" outlineLevel="0" collapsed="false"/>
    <row r="47025" customFormat="false" ht="15" hidden="false" customHeight="true" outlineLevel="0" collapsed="false"/>
    <row r="47026" customFormat="false" ht="15" hidden="false" customHeight="true" outlineLevel="0" collapsed="false"/>
    <row r="47027" customFormat="false" ht="15" hidden="false" customHeight="true" outlineLevel="0" collapsed="false"/>
    <row r="47028" customFormat="false" ht="15" hidden="false" customHeight="true" outlineLevel="0" collapsed="false"/>
    <row r="47029" customFormat="false" ht="15" hidden="false" customHeight="true" outlineLevel="0" collapsed="false"/>
    <row r="47030" customFormat="false" ht="15" hidden="false" customHeight="true" outlineLevel="0" collapsed="false"/>
    <row r="47031" customFormat="false" ht="15" hidden="false" customHeight="true" outlineLevel="0" collapsed="false"/>
    <row r="47032" customFormat="false" ht="15" hidden="false" customHeight="true" outlineLevel="0" collapsed="false"/>
    <row r="47033" customFormat="false" ht="15" hidden="false" customHeight="true" outlineLevel="0" collapsed="false"/>
    <row r="47034" customFormat="false" ht="15" hidden="false" customHeight="true" outlineLevel="0" collapsed="false"/>
    <row r="47035" customFormat="false" ht="15" hidden="false" customHeight="true" outlineLevel="0" collapsed="false"/>
    <row r="47036" customFormat="false" ht="15" hidden="false" customHeight="true" outlineLevel="0" collapsed="false"/>
    <row r="47037" customFormat="false" ht="15" hidden="false" customHeight="true" outlineLevel="0" collapsed="false"/>
    <row r="47038" customFormat="false" ht="15" hidden="false" customHeight="true" outlineLevel="0" collapsed="false"/>
    <row r="47039" customFormat="false" ht="15" hidden="false" customHeight="true" outlineLevel="0" collapsed="false"/>
    <row r="47040" customFormat="false" ht="15" hidden="false" customHeight="true" outlineLevel="0" collapsed="false"/>
    <row r="47041" customFormat="false" ht="15" hidden="false" customHeight="true" outlineLevel="0" collapsed="false"/>
    <row r="47042" customFormat="false" ht="15" hidden="false" customHeight="true" outlineLevel="0" collapsed="false"/>
    <row r="47043" customFormat="false" ht="15" hidden="false" customHeight="true" outlineLevel="0" collapsed="false"/>
    <row r="47044" customFormat="false" ht="15" hidden="false" customHeight="true" outlineLevel="0" collapsed="false"/>
    <row r="47045" customFormat="false" ht="15" hidden="false" customHeight="true" outlineLevel="0" collapsed="false"/>
    <row r="47046" customFormat="false" ht="15" hidden="false" customHeight="true" outlineLevel="0" collapsed="false"/>
    <row r="47047" customFormat="false" ht="15" hidden="false" customHeight="true" outlineLevel="0" collapsed="false"/>
    <row r="47048" customFormat="false" ht="15" hidden="false" customHeight="true" outlineLevel="0" collapsed="false"/>
    <row r="47049" customFormat="false" ht="15" hidden="false" customHeight="true" outlineLevel="0" collapsed="false"/>
    <row r="47050" customFormat="false" ht="15" hidden="false" customHeight="true" outlineLevel="0" collapsed="false"/>
    <row r="47051" customFormat="false" ht="15" hidden="false" customHeight="true" outlineLevel="0" collapsed="false"/>
    <row r="47052" customFormat="false" ht="15" hidden="false" customHeight="true" outlineLevel="0" collapsed="false"/>
    <row r="47053" customFormat="false" ht="15" hidden="false" customHeight="true" outlineLevel="0" collapsed="false"/>
    <row r="47054" customFormat="false" ht="15" hidden="false" customHeight="true" outlineLevel="0" collapsed="false"/>
    <row r="47055" customFormat="false" ht="15" hidden="false" customHeight="true" outlineLevel="0" collapsed="false"/>
    <row r="47056" customFormat="false" ht="15" hidden="false" customHeight="true" outlineLevel="0" collapsed="false"/>
    <row r="47057" customFormat="false" ht="15" hidden="false" customHeight="true" outlineLevel="0" collapsed="false"/>
    <row r="47058" customFormat="false" ht="15" hidden="false" customHeight="true" outlineLevel="0" collapsed="false"/>
    <row r="47059" customFormat="false" ht="15" hidden="false" customHeight="true" outlineLevel="0" collapsed="false"/>
    <row r="47060" customFormat="false" ht="15" hidden="false" customHeight="true" outlineLevel="0" collapsed="false"/>
    <row r="47061" customFormat="false" ht="15" hidden="false" customHeight="true" outlineLevel="0" collapsed="false"/>
    <row r="47062" customFormat="false" ht="15" hidden="false" customHeight="true" outlineLevel="0" collapsed="false"/>
    <row r="47063" customFormat="false" ht="15" hidden="false" customHeight="true" outlineLevel="0" collapsed="false"/>
    <row r="47064" customFormat="false" ht="15" hidden="false" customHeight="true" outlineLevel="0" collapsed="false"/>
    <row r="47065" customFormat="false" ht="15" hidden="false" customHeight="true" outlineLevel="0" collapsed="false"/>
    <row r="47066" customFormat="false" ht="15" hidden="false" customHeight="true" outlineLevel="0" collapsed="false"/>
    <row r="47067" customFormat="false" ht="15" hidden="false" customHeight="true" outlineLevel="0" collapsed="false"/>
    <row r="47068" customFormat="false" ht="15" hidden="false" customHeight="true" outlineLevel="0" collapsed="false"/>
    <row r="47069" customFormat="false" ht="15" hidden="false" customHeight="true" outlineLevel="0" collapsed="false"/>
    <row r="47070" customFormat="false" ht="15" hidden="false" customHeight="true" outlineLevel="0" collapsed="false"/>
    <row r="47071" customFormat="false" ht="15" hidden="false" customHeight="true" outlineLevel="0" collapsed="false"/>
    <row r="47072" customFormat="false" ht="15" hidden="false" customHeight="true" outlineLevel="0" collapsed="false"/>
    <row r="47073" customFormat="false" ht="15" hidden="false" customHeight="true" outlineLevel="0" collapsed="false"/>
    <row r="47074" customFormat="false" ht="15" hidden="false" customHeight="true" outlineLevel="0" collapsed="false"/>
    <row r="47075" customFormat="false" ht="15" hidden="false" customHeight="true" outlineLevel="0" collapsed="false"/>
    <row r="47076" customFormat="false" ht="15" hidden="false" customHeight="true" outlineLevel="0" collapsed="false"/>
    <row r="47077" customFormat="false" ht="15" hidden="false" customHeight="true" outlineLevel="0" collapsed="false"/>
    <row r="47078" customFormat="false" ht="15" hidden="false" customHeight="true" outlineLevel="0" collapsed="false"/>
    <row r="47079" customFormat="false" ht="15" hidden="false" customHeight="true" outlineLevel="0" collapsed="false"/>
    <row r="47080" customFormat="false" ht="15" hidden="false" customHeight="true" outlineLevel="0" collapsed="false"/>
    <row r="47081" customFormat="false" ht="15" hidden="false" customHeight="true" outlineLevel="0" collapsed="false"/>
    <row r="47082" customFormat="false" ht="15" hidden="false" customHeight="true" outlineLevel="0" collapsed="false"/>
    <row r="47083" customFormat="false" ht="15" hidden="false" customHeight="true" outlineLevel="0" collapsed="false"/>
    <row r="47084" customFormat="false" ht="15" hidden="false" customHeight="true" outlineLevel="0" collapsed="false"/>
    <row r="47085" customFormat="false" ht="15" hidden="false" customHeight="true" outlineLevel="0" collapsed="false"/>
    <row r="47086" customFormat="false" ht="15" hidden="false" customHeight="true" outlineLevel="0" collapsed="false"/>
    <row r="47087" customFormat="false" ht="15" hidden="false" customHeight="true" outlineLevel="0" collapsed="false"/>
    <row r="47088" customFormat="false" ht="15" hidden="false" customHeight="true" outlineLevel="0" collapsed="false"/>
    <row r="47089" customFormat="false" ht="15" hidden="false" customHeight="true" outlineLevel="0" collapsed="false"/>
    <row r="47090" customFormat="false" ht="15" hidden="false" customHeight="true" outlineLevel="0" collapsed="false"/>
    <row r="47091" customFormat="false" ht="15" hidden="false" customHeight="true" outlineLevel="0" collapsed="false"/>
    <row r="47092" customFormat="false" ht="15" hidden="false" customHeight="true" outlineLevel="0" collapsed="false"/>
    <row r="47093" customFormat="false" ht="15" hidden="false" customHeight="true" outlineLevel="0" collapsed="false"/>
    <row r="47094" customFormat="false" ht="15" hidden="false" customHeight="true" outlineLevel="0" collapsed="false"/>
    <row r="47095" customFormat="false" ht="15" hidden="false" customHeight="true" outlineLevel="0" collapsed="false"/>
    <row r="47096" customFormat="false" ht="15" hidden="false" customHeight="true" outlineLevel="0" collapsed="false"/>
    <row r="47097" customFormat="false" ht="15" hidden="false" customHeight="true" outlineLevel="0" collapsed="false"/>
    <row r="47098" customFormat="false" ht="15" hidden="false" customHeight="true" outlineLevel="0" collapsed="false"/>
    <row r="47099" customFormat="false" ht="15" hidden="false" customHeight="true" outlineLevel="0" collapsed="false"/>
    <row r="47100" customFormat="false" ht="15" hidden="false" customHeight="true" outlineLevel="0" collapsed="false"/>
    <row r="47101" customFormat="false" ht="15" hidden="false" customHeight="true" outlineLevel="0" collapsed="false"/>
    <row r="47102" customFormat="false" ht="15" hidden="false" customHeight="true" outlineLevel="0" collapsed="false"/>
    <row r="47103" customFormat="false" ht="15" hidden="false" customHeight="true" outlineLevel="0" collapsed="false"/>
    <row r="47104" customFormat="false" ht="15" hidden="false" customHeight="true" outlineLevel="0" collapsed="false"/>
    <row r="47105" customFormat="false" ht="15" hidden="false" customHeight="true" outlineLevel="0" collapsed="false"/>
    <row r="47106" customFormat="false" ht="15" hidden="false" customHeight="true" outlineLevel="0" collapsed="false"/>
    <row r="47107" customFormat="false" ht="15" hidden="false" customHeight="true" outlineLevel="0" collapsed="false"/>
    <row r="47108" customFormat="false" ht="15" hidden="false" customHeight="true" outlineLevel="0" collapsed="false"/>
    <row r="47109" customFormat="false" ht="15" hidden="false" customHeight="true" outlineLevel="0" collapsed="false"/>
    <row r="47110" customFormat="false" ht="15" hidden="false" customHeight="true" outlineLevel="0" collapsed="false"/>
    <row r="47111" customFormat="false" ht="15" hidden="false" customHeight="true" outlineLevel="0" collapsed="false"/>
    <row r="47112" customFormat="false" ht="15" hidden="false" customHeight="true" outlineLevel="0" collapsed="false"/>
    <row r="47113" customFormat="false" ht="15" hidden="false" customHeight="true" outlineLevel="0" collapsed="false"/>
    <row r="47114" customFormat="false" ht="15" hidden="false" customHeight="true" outlineLevel="0" collapsed="false"/>
    <row r="47115" customFormat="false" ht="15" hidden="false" customHeight="true" outlineLevel="0" collapsed="false"/>
    <row r="47116" customFormat="false" ht="15" hidden="false" customHeight="true" outlineLevel="0" collapsed="false"/>
    <row r="47117" customFormat="false" ht="15" hidden="false" customHeight="true" outlineLevel="0" collapsed="false"/>
    <row r="47118" customFormat="false" ht="15" hidden="false" customHeight="true" outlineLevel="0" collapsed="false"/>
    <row r="47119" customFormat="false" ht="15" hidden="false" customHeight="true" outlineLevel="0" collapsed="false"/>
    <row r="47120" customFormat="false" ht="15" hidden="false" customHeight="true" outlineLevel="0" collapsed="false"/>
    <row r="47121" customFormat="false" ht="15" hidden="false" customHeight="true" outlineLevel="0" collapsed="false"/>
    <row r="47122" customFormat="false" ht="15" hidden="false" customHeight="true" outlineLevel="0" collapsed="false"/>
    <row r="47123" customFormat="false" ht="15" hidden="false" customHeight="true" outlineLevel="0" collapsed="false"/>
    <row r="47124" customFormat="false" ht="15" hidden="false" customHeight="true" outlineLevel="0" collapsed="false"/>
    <row r="47125" customFormat="false" ht="15" hidden="false" customHeight="true" outlineLevel="0" collapsed="false"/>
    <row r="47126" customFormat="false" ht="15" hidden="false" customHeight="true" outlineLevel="0" collapsed="false"/>
    <row r="47127" customFormat="false" ht="15" hidden="false" customHeight="true" outlineLevel="0" collapsed="false"/>
    <row r="47128" customFormat="false" ht="15" hidden="false" customHeight="true" outlineLevel="0" collapsed="false"/>
    <row r="47129" customFormat="false" ht="15" hidden="false" customHeight="true" outlineLevel="0" collapsed="false"/>
    <row r="47130" customFormat="false" ht="15" hidden="false" customHeight="true" outlineLevel="0" collapsed="false"/>
    <row r="47131" customFormat="false" ht="15" hidden="false" customHeight="true" outlineLevel="0" collapsed="false"/>
    <row r="47132" customFormat="false" ht="15" hidden="false" customHeight="true" outlineLevel="0" collapsed="false"/>
    <row r="47133" customFormat="false" ht="15" hidden="false" customHeight="true" outlineLevel="0" collapsed="false"/>
    <row r="47134" customFormat="false" ht="15" hidden="false" customHeight="true" outlineLevel="0" collapsed="false"/>
    <row r="47135" customFormat="false" ht="15" hidden="false" customHeight="true" outlineLevel="0" collapsed="false"/>
    <row r="47136" customFormat="false" ht="15" hidden="false" customHeight="true" outlineLevel="0" collapsed="false"/>
    <row r="47137" customFormat="false" ht="15" hidden="false" customHeight="true" outlineLevel="0" collapsed="false"/>
    <row r="47138" customFormat="false" ht="15" hidden="false" customHeight="true" outlineLevel="0" collapsed="false"/>
    <row r="47139" customFormat="false" ht="15" hidden="false" customHeight="true" outlineLevel="0" collapsed="false"/>
    <row r="47140" customFormat="false" ht="15" hidden="false" customHeight="true" outlineLevel="0" collapsed="false"/>
    <row r="47141" customFormat="false" ht="15" hidden="false" customHeight="true" outlineLevel="0" collapsed="false"/>
    <row r="47142" customFormat="false" ht="15" hidden="false" customHeight="true" outlineLevel="0" collapsed="false"/>
    <row r="47143" customFormat="false" ht="15" hidden="false" customHeight="true" outlineLevel="0" collapsed="false"/>
    <row r="47144" customFormat="false" ht="15" hidden="false" customHeight="true" outlineLevel="0" collapsed="false"/>
    <row r="47145" customFormat="false" ht="15" hidden="false" customHeight="true" outlineLevel="0" collapsed="false"/>
    <row r="47146" customFormat="false" ht="15" hidden="false" customHeight="true" outlineLevel="0" collapsed="false"/>
    <row r="47147" customFormat="false" ht="15" hidden="false" customHeight="true" outlineLevel="0" collapsed="false"/>
    <row r="47148" customFormat="false" ht="15" hidden="false" customHeight="true" outlineLevel="0" collapsed="false"/>
    <row r="47149" customFormat="false" ht="15" hidden="false" customHeight="true" outlineLevel="0" collapsed="false"/>
    <row r="47150" customFormat="false" ht="15" hidden="false" customHeight="true" outlineLevel="0" collapsed="false"/>
    <row r="47151" customFormat="false" ht="15" hidden="false" customHeight="true" outlineLevel="0" collapsed="false"/>
    <row r="47152" customFormat="false" ht="15" hidden="false" customHeight="true" outlineLevel="0" collapsed="false"/>
    <row r="47153" customFormat="false" ht="15" hidden="false" customHeight="true" outlineLevel="0" collapsed="false"/>
    <row r="47154" customFormat="false" ht="15" hidden="false" customHeight="true" outlineLevel="0" collapsed="false"/>
    <row r="47155" customFormat="false" ht="15" hidden="false" customHeight="true" outlineLevel="0" collapsed="false"/>
    <row r="47156" customFormat="false" ht="15" hidden="false" customHeight="true" outlineLevel="0" collapsed="false"/>
    <row r="47157" customFormat="false" ht="15" hidden="false" customHeight="true" outlineLevel="0" collapsed="false"/>
    <row r="47158" customFormat="false" ht="15" hidden="false" customHeight="true" outlineLevel="0" collapsed="false"/>
    <row r="47159" customFormat="false" ht="15" hidden="false" customHeight="true" outlineLevel="0" collapsed="false"/>
    <row r="47160" customFormat="false" ht="15" hidden="false" customHeight="true" outlineLevel="0" collapsed="false"/>
    <row r="47161" customFormat="false" ht="15" hidden="false" customHeight="true" outlineLevel="0" collapsed="false"/>
    <row r="47162" customFormat="false" ht="15" hidden="false" customHeight="true" outlineLevel="0" collapsed="false"/>
    <row r="47163" customFormat="false" ht="15" hidden="false" customHeight="true" outlineLevel="0" collapsed="false"/>
    <row r="47164" customFormat="false" ht="15" hidden="false" customHeight="true" outlineLevel="0" collapsed="false"/>
    <row r="47165" customFormat="false" ht="15" hidden="false" customHeight="true" outlineLevel="0" collapsed="false"/>
    <row r="47166" customFormat="false" ht="15" hidden="false" customHeight="true" outlineLevel="0" collapsed="false"/>
    <row r="47167" customFormat="false" ht="15" hidden="false" customHeight="true" outlineLevel="0" collapsed="false"/>
    <row r="47168" customFormat="false" ht="15" hidden="false" customHeight="true" outlineLevel="0" collapsed="false"/>
    <row r="47169" customFormat="false" ht="15" hidden="false" customHeight="true" outlineLevel="0" collapsed="false"/>
    <row r="47170" customFormat="false" ht="15" hidden="false" customHeight="true" outlineLevel="0" collapsed="false"/>
    <row r="47171" customFormat="false" ht="15" hidden="false" customHeight="true" outlineLevel="0" collapsed="false"/>
    <row r="47172" customFormat="false" ht="15" hidden="false" customHeight="true" outlineLevel="0" collapsed="false"/>
    <row r="47173" customFormat="false" ht="15" hidden="false" customHeight="true" outlineLevel="0" collapsed="false"/>
    <row r="47174" customFormat="false" ht="15" hidden="false" customHeight="true" outlineLevel="0" collapsed="false"/>
    <row r="47175" customFormat="false" ht="15" hidden="false" customHeight="true" outlineLevel="0" collapsed="false"/>
    <row r="47176" customFormat="false" ht="15" hidden="false" customHeight="true" outlineLevel="0" collapsed="false"/>
    <row r="47177" customFormat="false" ht="15" hidden="false" customHeight="true" outlineLevel="0" collapsed="false"/>
    <row r="47178" customFormat="false" ht="15" hidden="false" customHeight="true" outlineLevel="0" collapsed="false"/>
    <row r="47179" customFormat="false" ht="15" hidden="false" customHeight="true" outlineLevel="0" collapsed="false"/>
    <row r="47180" customFormat="false" ht="15" hidden="false" customHeight="true" outlineLevel="0" collapsed="false"/>
    <row r="47181" customFormat="false" ht="15" hidden="false" customHeight="true" outlineLevel="0" collapsed="false"/>
    <row r="47182" customFormat="false" ht="15" hidden="false" customHeight="true" outlineLevel="0" collapsed="false"/>
    <row r="47183" customFormat="false" ht="15" hidden="false" customHeight="true" outlineLevel="0" collapsed="false"/>
    <row r="47184" customFormat="false" ht="15" hidden="false" customHeight="true" outlineLevel="0" collapsed="false"/>
    <row r="47185" customFormat="false" ht="15" hidden="false" customHeight="true" outlineLevel="0" collapsed="false"/>
    <row r="47186" customFormat="false" ht="15" hidden="false" customHeight="true" outlineLevel="0" collapsed="false"/>
    <row r="47187" customFormat="false" ht="15" hidden="false" customHeight="true" outlineLevel="0" collapsed="false"/>
    <row r="47188" customFormat="false" ht="15" hidden="false" customHeight="true" outlineLevel="0" collapsed="false"/>
    <row r="47189" customFormat="false" ht="15" hidden="false" customHeight="true" outlineLevel="0" collapsed="false"/>
    <row r="47190" customFormat="false" ht="15" hidden="false" customHeight="true" outlineLevel="0" collapsed="false"/>
    <row r="47191" customFormat="false" ht="15" hidden="false" customHeight="true" outlineLevel="0" collapsed="false"/>
    <row r="47192" customFormat="false" ht="15" hidden="false" customHeight="true" outlineLevel="0" collapsed="false"/>
    <row r="47193" customFormat="false" ht="15" hidden="false" customHeight="true" outlineLevel="0" collapsed="false"/>
    <row r="47194" customFormat="false" ht="15" hidden="false" customHeight="true" outlineLevel="0" collapsed="false"/>
    <row r="47195" customFormat="false" ht="15" hidden="false" customHeight="true" outlineLevel="0" collapsed="false"/>
    <row r="47196" customFormat="false" ht="15" hidden="false" customHeight="true" outlineLevel="0" collapsed="false"/>
    <row r="47197" customFormat="false" ht="15" hidden="false" customHeight="true" outlineLevel="0" collapsed="false"/>
    <row r="47198" customFormat="false" ht="15" hidden="false" customHeight="true" outlineLevel="0" collapsed="false"/>
    <row r="47199" customFormat="false" ht="15" hidden="false" customHeight="true" outlineLevel="0" collapsed="false"/>
    <row r="47200" customFormat="false" ht="15" hidden="false" customHeight="true" outlineLevel="0" collapsed="false"/>
    <row r="47201" customFormat="false" ht="15" hidden="false" customHeight="true" outlineLevel="0" collapsed="false"/>
    <row r="47202" customFormat="false" ht="15" hidden="false" customHeight="true" outlineLevel="0" collapsed="false"/>
    <row r="47203" customFormat="false" ht="15" hidden="false" customHeight="true" outlineLevel="0" collapsed="false"/>
    <row r="47204" customFormat="false" ht="15" hidden="false" customHeight="true" outlineLevel="0" collapsed="false"/>
    <row r="47205" customFormat="false" ht="15" hidden="false" customHeight="true" outlineLevel="0" collapsed="false"/>
    <row r="47206" customFormat="false" ht="15" hidden="false" customHeight="true" outlineLevel="0" collapsed="false"/>
    <row r="47207" customFormat="false" ht="15" hidden="false" customHeight="true" outlineLevel="0" collapsed="false"/>
    <row r="47208" customFormat="false" ht="15" hidden="false" customHeight="true" outlineLevel="0" collapsed="false"/>
    <row r="47209" customFormat="false" ht="15" hidden="false" customHeight="true" outlineLevel="0" collapsed="false"/>
    <row r="47210" customFormat="false" ht="15" hidden="false" customHeight="true" outlineLevel="0" collapsed="false"/>
    <row r="47211" customFormat="false" ht="15" hidden="false" customHeight="true" outlineLevel="0" collapsed="false"/>
    <row r="47212" customFormat="false" ht="15" hidden="false" customHeight="true" outlineLevel="0" collapsed="false"/>
    <row r="47213" customFormat="false" ht="15" hidden="false" customHeight="true" outlineLevel="0" collapsed="false"/>
    <row r="47214" customFormat="false" ht="15" hidden="false" customHeight="true" outlineLevel="0" collapsed="false"/>
    <row r="47215" customFormat="false" ht="15" hidden="false" customHeight="true" outlineLevel="0" collapsed="false"/>
    <row r="47216" customFormat="false" ht="15" hidden="false" customHeight="true" outlineLevel="0" collapsed="false"/>
    <row r="47217" customFormat="false" ht="15" hidden="false" customHeight="true" outlineLevel="0" collapsed="false"/>
    <row r="47218" customFormat="false" ht="15" hidden="false" customHeight="true" outlineLevel="0" collapsed="false"/>
    <row r="47219" customFormat="false" ht="15" hidden="false" customHeight="true" outlineLevel="0" collapsed="false"/>
    <row r="47220" customFormat="false" ht="15" hidden="false" customHeight="true" outlineLevel="0" collapsed="false"/>
    <row r="47221" customFormat="false" ht="15" hidden="false" customHeight="true" outlineLevel="0" collapsed="false"/>
    <row r="47222" customFormat="false" ht="15" hidden="false" customHeight="true" outlineLevel="0" collapsed="false"/>
    <row r="47223" customFormat="false" ht="15" hidden="false" customHeight="true" outlineLevel="0" collapsed="false"/>
    <row r="47224" customFormat="false" ht="15" hidden="false" customHeight="true" outlineLevel="0" collapsed="false"/>
    <row r="47225" customFormat="false" ht="15" hidden="false" customHeight="true" outlineLevel="0" collapsed="false"/>
    <row r="47226" customFormat="false" ht="15" hidden="false" customHeight="true" outlineLevel="0" collapsed="false"/>
    <row r="47227" customFormat="false" ht="15" hidden="false" customHeight="true" outlineLevel="0" collapsed="false"/>
    <row r="47228" customFormat="false" ht="15" hidden="false" customHeight="true" outlineLevel="0" collapsed="false"/>
    <row r="47229" customFormat="false" ht="15" hidden="false" customHeight="true" outlineLevel="0" collapsed="false"/>
    <row r="47230" customFormat="false" ht="15" hidden="false" customHeight="true" outlineLevel="0" collapsed="false"/>
    <row r="47231" customFormat="false" ht="15" hidden="false" customHeight="true" outlineLevel="0" collapsed="false"/>
    <row r="47232" customFormat="false" ht="15" hidden="false" customHeight="true" outlineLevel="0" collapsed="false"/>
    <row r="47233" customFormat="false" ht="15" hidden="false" customHeight="true" outlineLevel="0" collapsed="false"/>
    <row r="47234" customFormat="false" ht="15" hidden="false" customHeight="true" outlineLevel="0" collapsed="false"/>
    <row r="47235" customFormat="false" ht="15" hidden="false" customHeight="true" outlineLevel="0" collapsed="false"/>
    <row r="47236" customFormat="false" ht="15" hidden="false" customHeight="true" outlineLevel="0" collapsed="false"/>
    <row r="47237" customFormat="false" ht="15" hidden="false" customHeight="true" outlineLevel="0" collapsed="false"/>
    <row r="47238" customFormat="false" ht="15" hidden="false" customHeight="true" outlineLevel="0" collapsed="false"/>
    <row r="47239" customFormat="false" ht="15" hidden="false" customHeight="true" outlineLevel="0" collapsed="false"/>
    <row r="47240" customFormat="false" ht="15" hidden="false" customHeight="true" outlineLevel="0" collapsed="false"/>
    <row r="47241" customFormat="false" ht="15" hidden="false" customHeight="true" outlineLevel="0" collapsed="false"/>
    <row r="47242" customFormat="false" ht="15" hidden="false" customHeight="true" outlineLevel="0" collapsed="false"/>
    <row r="47243" customFormat="false" ht="15" hidden="false" customHeight="true" outlineLevel="0" collapsed="false"/>
    <row r="47244" customFormat="false" ht="15" hidden="false" customHeight="true" outlineLevel="0" collapsed="false"/>
    <row r="47245" customFormat="false" ht="15" hidden="false" customHeight="true" outlineLevel="0" collapsed="false"/>
    <row r="47246" customFormat="false" ht="15" hidden="false" customHeight="true" outlineLevel="0" collapsed="false"/>
    <row r="47247" customFormat="false" ht="15" hidden="false" customHeight="true" outlineLevel="0" collapsed="false"/>
    <row r="47248" customFormat="false" ht="15" hidden="false" customHeight="true" outlineLevel="0" collapsed="false"/>
    <row r="47249" customFormat="false" ht="15" hidden="false" customHeight="true" outlineLevel="0" collapsed="false"/>
    <row r="47250" customFormat="false" ht="15" hidden="false" customHeight="true" outlineLevel="0" collapsed="false"/>
    <row r="47251" customFormat="false" ht="15" hidden="false" customHeight="true" outlineLevel="0" collapsed="false"/>
    <row r="47252" customFormat="false" ht="15" hidden="false" customHeight="true" outlineLevel="0" collapsed="false"/>
    <row r="47253" customFormat="false" ht="15" hidden="false" customHeight="true" outlineLevel="0" collapsed="false"/>
    <row r="47254" customFormat="false" ht="15" hidden="false" customHeight="true" outlineLevel="0" collapsed="false"/>
    <row r="47255" customFormat="false" ht="15" hidden="false" customHeight="true" outlineLevel="0" collapsed="false"/>
    <row r="47256" customFormat="false" ht="15" hidden="false" customHeight="true" outlineLevel="0" collapsed="false"/>
    <row r="47257" customFormat="false" ht="15" hidden="false" customHeight="true" outlineLevel="0" collapsed="false"/>
    <row r="47258" customFormat="false" ht="15" hidden="false" customHeight="true" outlineLevel="0" collapsed="false"/>
    <row r="47259" customFormat="false" ht="15" hidden="false" customHeight="true" outlineLevel="0" collapsed="false"/>
    <row r="47260" customFormat="false" ht="15" hidden="false" customHeight="true" outlineLevel="0" collapsed="false"/>
    <row r="47261" customFormat="false" ht="15" hidden="false" customHeight="true" outlineLevel="0" collapsed="false"/>
    <row r="47262" customFormat="false" ht="15" hidden="false" customHeight="true" outlineLevel="0" collapsed="false"/>
    <row r="47263" customFormat="false" ht="15" hidden="false" customHeight="true" outlineLevel="0" collapsed="false"/>
    <row r="47264" customFormat="false" ht="15" hidden="false" customHeight="true" outlineLevel="0" collapsed="false"/>
    <row r="47265" customFormat="false" ht="15" hidden="false" customHeight="true" outlineLevel="0" collapsed="false"/>
    <row r="47266" customFormat="false" ht="15" hidden="false" customHeight="true" outlineLevel="0" collapsed="false"/>
    <row r="47267" customFormat="false" ht="15" hidden="false" customHeight="true" outlineLevel="0" collapsed="false"/>
    <row r="47268" customFormat="false" ht="15" hidden="false" customHeight="true" outlineLevel="0" collapsed="false"/>
    <row r="47269" customFormat="false" ht="15" hidden="false" customHeight="true" outlineLevel="0" collapsed="false"/>
    <row r="47270" customFormat="false" ht="15" hidden="false" customHeight="true" outlineLevel="0" collapsed="false"/>
    <row r="47271" customFormat="false" ht="15" hidden="false" customHeight="true" outlineLevel="0" collapsed="false"/>
    <row r="47272" customFormat="false" ht="15" hidden="false" customHeight="true" outlineLevel="0" collapsed="false"/>
    <row r="47273" customFormat="false" ht="15" hidden="false" customHeight="true" outlineLevel="0" collapsed="false"/>
    <row r="47274" customFormat="false" ht="15" hidden="false" customHeight="true" outlineLevel="0" collapsed="false"/>
    <row r="47275" customFormat="false" ht="15" hidden="false" customHeight="true" outlineLevel="0" collapsed="false"/>
    <row r="47276" customFormat="false" ht="15" hidden="false" customHeight="true" outlineLevel="0" collapsed="false"/>
    <row r="47277" customFormat="false" ht="15" hidden="false" customHeight="true" outlineLevel="0" collapsed="false"/>
    <row r="47278" customFormat="false" ht="15" hidden="false" customHeight="true" outlineLevel="0" collapsed="false"/>
    <row r="47279" customFormat="false" ht="15" hidden="false" customHeight="true" outlineLevel="0" collapsed="false"/>
    <row r="47280" customFormat="false" ht="15" hidden="false" customHeight="true" outlineLevel="0" collapsed="false"/>
    <row r="47281" customFormat="false" ht="15" hidden="false" customHeight="true" outlineLevel="0" collapsed="false"/>
    <row r="47282" customFormat="false" ht="15" hidden="false" customHeight="true" outlineLevel="0" collapsed="false"/>
    <row r="47283" customFormat="false" ht="15" hidden="false" customHeight="true" outlineLevel="0" collapsed="false"/>
    <row r="47284" customFormat="false" ht="15" hidden="false" customHeight="true" outlineLevel="0" collapsed="false"/>
    <row r="47285" customFormat="false" ht="15" hidden="false" customHeight="true" outlineLevel="0" collapsed="false"/>
    <row r="47286" customFormat="false" ht="15" hidden="false" customHeight="true" outlineLevel="0" collapsed="false"/>
    <row r="47287" customFormat="false" ht="15" hidden="false" customHeight="true" outlineLevel="0" collapsed="false"/>
    <row r="47288" customFormat="false" ht="15" hidden="false" customHeight="true" outlineLevel="0" collapsed="false"/>
    <row r="47289" customFormat="false" ht="15" hidden="false" customHeight="true" outlineLevel="0" collapsed="false"/>
    <row r="47290" customFormat="false" ht="15" hidden="false" customHeight="true" outlineLevel="0" collapsed="false"/>
    <row r="47291" customFormat="false" ht="15" hidden="false" customHeight="true" outlineLevel="0" collapsed="false"/>
    <row r="47292" customFormat="false" ht="15" hidden="false" customHeight="true" outlineLevel="0" collapsed="false"/>
    <row r="47293" customFormat="false" ht="15" hidden="false" customHeight="true" outlineLevel="0" collapsed="false"/>
    <row r="47294" customFormat="false" ht="15" hidden="false" customHeight="true" outlineLevel="0" collapsed="false"/>
    <row r="47295" customFormat="false" ht="15" hidden="false" customHeight="true" outlineLevel="0" collapsed="false"/>
    <row r="47296" customFormat="false" ht="15" hidden="false" customHeight="true" outlineLevel="0" collapsed="false"/>
    <row r="47297" customFormat="false" ht="15" hidden="false" customHeight="true" outlineLevel="0" collapsed="false"/>
    <row r="47298" customFormat="false" ht="15" hidden="false" customHeight="true" outlineLevel="0" collapsed="false"/>
    <row r="47299" customFormat="false" ht="15" hidden="false" customHeight="true" outlineLevel="0" collapsed="false"/>
    <row r="47300" customFormat="false" ht="15" hidden="false" customHeight="true" outlineLevel="0" collapsed="false"/>
    <row r="47301" customFormat="false" ht="15" hidden="false" customHeight="true" outlineLevel="0" collapsed="false"/>
    <row r="47302" customFormat="false" ht="15" hidden="false" customHeight="true" outlineLevel="0" collapsed="false"/>
    <row r="47303" customFormat="false" ht="15" hidden="false" customHeight="true" outlineLevel="0" collapsed="false"/>
    <row r="47304" customFormat="false" ht="15" hidden="false" customHeight="true" outlineLevel="0" collapsed="false"/>
    <row r="47305" customFormat="false" ht="15" hidden="false" customHeight="true" outlineLevel="0" collapsed="false"/>
    <row r="47306" customFormat="false" ht="15" hidden="false" customHeight="true" outlineLevel="0" collapsed="false"/>
    <row r="47307" customFormat="false" ht="15" hidden="false" customHeight="true" outlineLevel="0" collapsed="false"/>
    <row r="47308" customFormat="false" ht="15" hidden="false" customHeight="true" outlineLevel="0" collapsed="false"/>
    <row r="47309" customFormat="false" ht="15" hidden="false" customHeight="true" outlineLevel="0" collapsed="false"/>
    <row r="47310" customFormat="false" ht="15" hidden="false" customHeight="true" outlineLevel="0" collapsed="false"/>
    <row r="47311" customFormat="false" ht="15" hidden="false" customHeight="true" outlineLevel="0" collapsed="false"/>
    <row r="47312" customFormat="false" ht="15" hidden="false" customHeight="true" outlineLevel="0" collapsed="false"/>
    <row r="47313" customFormat="false" ht="15" hidden="false" customHeight="true" outlineLevel="0" collapsed="false"/>
    <row r="47314" customFormat="false" ht="15" hidden="false" customHeight="true" outlineLevel="0" collapsed="false"/>
    <row r="47315" customFormat="false" ht="15" hidden="false" customHeight="true" outlineLevel="0" collapsed="false"/>
    <row r="47316" customFormat="false" ht="15" hidden="false" customHeight="true" outlineLevel="0" collapsed="false"/>
    <row r="47317" customFormat="false" ht="15" hidden="false" customHeight="true" outlineLevel="0" collapsed="false"/>
    <row r="47318" customFormat="false" ht="15" hidden="false" customHeight="true" outlineLevel="0" collapsed="false"/>
    <row r="47319" customFormat="false" ht="15" hidden="false" customHeight="true" outlineLevel="0" collapsed="false"/>
    <row r="47320" customFormat="false" ht="15" hidden="false" customHeight="true" outlineLevel="0" collapsed="false"/>
    <row r="47321" customFormat="false" ht="15" hidden="false" customHeight="true" outlineLevel="0" collapsed="false"/>
    <row r="47322" customFormat="false" ht="15" hidden="false" customHeight="true" outlineLevel="0" collapsed="false"/>
    <row r="47323" customFormat="false" ht="15" hidden="false" customHeight="true" outlineLevel="0" collapsed="false"/>
    <row r="47324" customFormat="false" ht="15" hidden="false" customHeight="true" outlineLevel="0" collapsed="false"/>
    <row r="47325" customFormat="false" ht="15" hidden="false" customHeight="true" outlineLevel="0" collapsed="false"/>
    <row r="47326" customFormat="false" ht="15" hidden="false" customHeight="true" outlineLevel="0" collapsed="false"/>
    <row r="47327" customFormat="false" ht="15" hidden="false" customHeight="true" outlineLevel="0" collapsed="false"/>
    <row r="47328" customFormat="false" ht="15" hidden="false" customHeight="true" outlineLevel="0" collapsed="false"/>
    <row r="47329" customFormat="false" ht="15" hidden="false" customHeight="true" outlineLevel="0" collapsed="false"/>
    <row r="47330" customFormat="false" ht="15" hidden="false" customHeight="true" outlineLevel="0" collapsed="false"/>
    <row r="47331" customFormat="false" ht="15" hidden="false" customHeight="true" outlineLevel="0" collapsed="false"/>
    <row r="47332" customFormat="false" ht="15" hidden="false" customHeight="true" outlineLevel="0" collapsed="false"/>
    <row r="47333" customFormat="false" ht="15" hidden="false" customHeight="true" outlineLevel="0" collapsed="false"/>
    <row r="47334" customFormat="false" ht="15" hidden="false" customHeight="true" outlineLevel="0" collapsed="false"/>
    <row r="47335" customFormat="false" ht="15" hidden="false" customHeight="true" outlineLevel="0" collapsed="false"/>
    <row r="47336" customFormat="false" ht="15" hidden="false" customHeight="true" outlineLevel="0" collapsed="false"/>
    <row r="47337" customFormat="false" ht="15" hidden="false" customHeight="true" outlineLevel="0" collapsed="false"/>
    <row r="47338" customFormat="false" ht="15" hidden="false" customHeight="true" outlineLevel="0" collapsed="false"/>
    <row r="47339" customFormat="false" ht="15" hidden="false" customHeight="true" outlineLevel="0" collapsed="false"/>
    <row r="47340" customFormat="false" ht="15" hidden="false" customHeight="true" outlineLevel="0" collapsed="false"/>
    <row r="47341" customFormat="false" ht="15" hidden="false" customHeight="true" outlineLevel="0" collapsed="false"/>
    <row r="47342" customFormat="false" ht="15" hidden="false" customHeight="true" outlineLevel="0" collapsed="false"/>
    <row r="47343" customFormat="false" ht="15" hidden="false" customHeight="true" outlineLevel="0" collapsed="false"/>
    <row r="47344" customFormat="false" ht="15" hidden="false" customHeight="true" outlineLevel="0" collapsed="false"/>
    <row r="47345" customFormat="false" ht="15" hidden="false" customHeight="true" outlineLevel="0" collapsed="false"/>
    <row r="47346" customFormat="false" ht="15" hidden="false" customHeight="true" outlineLevel="0" collapsed="false"/>
    <row r="47347" customFormat="false" ht="15" hidden="false" customHeight="true" outlineLevel="0" collapsed="false"/>
    <row r="47348" customFormat="false" ht="15" hidden="false" customHeight="true" outlineLevel="0" collapsed="false"/>
    <row r="47349" customFormat="false" ht="15" hidden="false" customHeight="true" outlineLevel="0" collapsed="false"/>
    <row r="47350" customFormat="false" ht="15" hidden="false" customHeight="true" outlineLevel="0" collapsed="false"/>
    <row r="47351" customFormat="false" ht="15" hidden="false" customHeight="true" outlineLevel="0" collapsed="false"/>
    <row r="47352" customFormat="false" ht="15" hidden="false" customHeight="true" outlineLevel="0" collapsed="false"/>
    <row r="47353" customFormat="false" ht="15" hidden="false" customHeight="true" outlineLevel="0" collapsed="false"/>
    <row r="47354" customFormat="false" ht="15" hidden="false" customHeight="true" outlineLevel="0" collapsed="false"/>
    <row r="47355" customFormat="false" ht="15" hidden="false" customHeight="true" outlineLevel="0" collapsed="false"/>
    <row r="47356" customFormat="false" ht="15" hidden="false" customHeight="true" outlineLevel="0" collapsed="false"/>
    <row r="47357" customFormat="false" ht="15" hidden="false" customHeight="true" outlineLevel="0" collapsed="false"/>
    <row r="47358" customFormat="false" ht="15" hidden="false" customHeight="true" outlineLevel="0" collapsed="false"/>
    <row r="47359" customFormat="false" ht="15" hidden="false" customHeight="true" outlineLevel="0" collapsed="false"/>
    <row r="47360" customFormat="false" ht="15" hidden="false" customHeight="true" outlineLevel="0" collapsed="false"/>
    <row r="47361" customFormat="false" ht="15" hidden="false" customHeight="true" outlineLevel="0" collapsed="false"/>
    <row r="47362" customFormat="false" ht="15" hidden="false" customHeight="true" outlineLevel="0" collapsed="false"/>
    <row r="47363" customFormat="false" ht="15" hidden="false" customHeight="true" outlineLevel="0" collapsed="false"/>
    <row r="47364" customFormat="false" ht="15" hidden="false" customHeight="true" outlineLevel="0" collapsed="false"/>
    <row r="47365" customFormat="false" ht="15" hidden="false" customHeight="true" outlineLevel="0" collapsed="false"/>
    <row r="47366" customFormat="false" ht="15" hidden="false" customHeight="true" outlineLevel="0" collapsed="false"/>
    <row r="47367" customFormat="false" ht="15" hidden="false" customHeight="true" outlineLevel="0" collapsed="false"/>
    <row r="47368" customFormat="false" ht="15" hidden="false" customHeight="true" outlineLevel="0" collapsed="false"/>
    <row r="47369" customFormat="false" ht="15" hidden="false" customHeight="true" outlineLevel="0" collapsed="false"/>
    <row r="47370" customFormat="false" ht="15" hidden="false" customHeight="true" outlineLevel="0" collapsed="false"/>
    <row r="47371" customFormat="false" ht="15" hidden="false" customHeight="true" outlineLevel="0" collapsed="false"/>
    <row r="47372" customFormat="false" ht="15" hidden="false" customHeight="true" outlineLevel="0" collapsed="false"/>
    <row r="47373" customFormat="false" ht="15" hidden="false" customHeight="true" outlineLevel="0" collapsed="false"/>
    <row r="47374" customFormat="false" ht="15" hidden="false" customHeight="true" outlineLevel="0" collapsed="false"/>
    <row r="47375" customFormat="false" ht="15" hidden="false" customHeight="true" outlineLevel="0" collapsed="false"/>
    <row r="47376" customFormat="false" ht="15" hidden="false" customHeight="true" outlineLevel="0" collapsed="false"/>
    <row r="47377" customFormat="false" ht="15" hidden="false" customHeight="true" outlineLevel="0" collapsed="false"/>
    <row r="47378" customFormat="false" ht="15" hidden="false" customHeight="true" outlineLevel="0" collapsed="false"/>
    <row r="47379" customFormat="false" ht="15" hidden="false" customHeight="true" outlineLevel="0" collapsed="false"/>
    <row r="47380" customFormat="false" ht="15" hidden="false" customHeight="true" outlineLevel="0" collapsed="false"/>
    <row r="47381" customFormat="false" ht="15" hidden="false" customHeight="true" outlineLevel="0" collapsed="false"/>
    <row r="47382" customFormat="false" ht="15" hidden="false" customHeight="true" outlineLevel="0" collapsed="false"/>
    <row r="47383" customFormat="false" ht="15" hidden="false" customHeight="true" outlineLevel="0" collapsed="false"/>
    <row r="47384" customFormat="false" ht="15" hidden="false" customHeight="true" outlineLevel="0" collapsed="false"/>
    <row r="47385" customFormat="false" ht="15" hidden="false" customHeight="true" outlineLevel="0" collapsed="false"/>
    <row r="47386" customFormat="false" ht="15" hidden="false" customHeight="true" outlineLevel="0" collapsed="false"/>
    <row r="47387" customFormat="false" ht="15" hidden="false" customHeight="true" outlineLevel="0" collapsed="false"/>
    <row r="47388" customFormat="false" ht="15" hidden="false" customHeight="true" outlineLevel="0" collapsed="false"/>
    <row r="47389" customFormat="false" ht="15" hidden="false" customHeight="true" outlineLevel="0" collapsed="false"/>
    <row r="47390" customFormat="false" ht="15" hidden="false" customHeight="true" outlineLevel="0" collapsed="false"/>
    <row r="47391" customFormat="false" ht="15" hidden="false" customHeight="true" outlineLevel="0" collapsed="false"/>
    <row r="47392" customFormat="false" ht="15" hidden="false" customHeight="true" outlineLevel="0" collapsed="false"/>
    <row r="47393" customFormat="false" ht="15" hidden="false" customHeight="true" outlineLevel="0" collapsed="false"/>
    <row r="47394" customFormat="false" ht="15" hidden="false" customHeight="true" outlineLevel="0" collapsed="false"/>
    <row r="47395" customFormat="false" ht="15" hidden="false" customHeight="true" outlineLevel="0" collapsed="false"/>
    <row r="47396" customFormat="false" ht="15" hidden="false" customHeight="true" outlineLevel="0" collapsed="false"/>
    <row r="47397" customFormat="false" ht="15" hidden="false" customHeight="true" outlineLevel="0" collapsed="false"/>
    <row r="47398" customFormat="false" ht="15" hidden="false" customHeight="true" outlineLevel="0" collapsed="false"/>
    <row r="47399" customFormat="false" ht="15" hidden="false" customHeight="true" outlineLevel="0" collapsed="false"/>
    <row r="47400" customFormat="false" ht="15" hidden="false" customHeight="true" outlineLevel="0" collapsed="false"/>
    <row r="47401" customFormat="false" ht="15" hidden="false" customHeight="true" outlineLevel="0" collapsed="false"/>
    <row r="47402" customFormat="false" ht="15" hidden="false" customHeight="true" outlineLevel="0" collapsed="false"/>
    <row r="47403" customFormat="false" ht="15" hidden="false" customHeight="true" outlineLevel="0" collapsed="false"/>
    <row r="47404" customFormat="false" ht="15" hidden="false" customHeight="true" outlineLevel="0" collapsed="false"/>
    <row r="47405" customFormat="false" ht="15" hidden="false" customHeight="true" outlineLevel="0" collapsed="false"/>
    <row r="47406" customFormat="false" ht="15" hidden="false" customHeight="true" outlineLevel="0" collapsed="false"/>
    <row r="47407" customFormat="false" ht="15" hidden="false" customHeight="true" outlineLevel="0" collapsed="false"/>
    <row r="47408" customFormat="false" ht="15" hidden="false" customHeight="true" outlineLevel="0" collapsed="false"/>
    <row r="47409" customFormat="false" ht="15" hidden="false" customHeight="true" outlineLevel="0" collapsed="false"/>
    <row r="47410" customFormat="false" ht="15" hidden="false" customHeight="true" outlineLevel="0" collapsed="false"/>
    <row r="47411" customFormat="false" ht="15" hidden="false" customHeight="true" outlineLevel="0" collapsed="false"/>
    <row r="47412" customFormat="false" ht="15" hidden="false" customHeight="true" outlineLevel="0" collapsed="false"/>
    <row r="47413" customFormat="false" ht="15" hidden="false" customHeight="true" outlineLevel="0" collapsed="false"/>
    <row r="47414" customFormat="false" ht="15" hidden="false" customHeight="true" outlineLevel="0" collapsed="false"/>
    <row r="47415" customFormat="false" ht="15" hidden="false" customHeight="true" outlineLevel="0" collapsed="false"/>
    <row r="47416" customFormat="false" ht="15" hidden="false" customHeight="true" outlineLevel="0" collapsed="false"/>
    <row r="47417" customFormat="false" ht="15" hidden="false" customHeight="true" outlineLevel="0" collapsed="false"/>
    <row r="47418" customFormat="false" ht="15" hidden="false" customHeight="true" outlineLevel="0" collapsed="false"/>
    <row r="47419" customFormat="false" ht="15" hidden="false" customHeight="true" outlineLevel="0" collapsed="false"/>
    <row r="47420" customFormat="false" ht="15" hidden="false" customHeight="true" outlineLevel="0" collapsed="false"/>
    <row r="47421" customFormat="false" ht="15" hidden="false" customHeight="true" outlineLevel="0" collapsed="false"/>
    <row r="47422" customFormat="false" ht="15" hidden="false" customHeight="true" outlineLevel="0" collapsed="false"/>
    <row r="47423" customFormat="false" ht="15" hidden="false" customHeight="true" outlineLevel="0" collapsed="false"/>
    <row r="47424" customFormat="false" ht="15" hidden="false" customHeight="true" outlineLevel="0" collapsed="false"/>
    <row r="47425" customFormat="false" ht="15" hidden="false" customHeight="true" outlineLevel="0" collapsed="false"/>
    <row r="47426" customFormat="false" ht="15" hidden="false" customHeight="true" outlineLevel="0" collapsed="false"/>
    <row r="47427" customFormat="false" ht="15" hidden="false" customHeight="true" outlineLevel="0" collapsed="false"/>
    <row r="47428" customFormat="false" ht="15" hidden="false" customHeight="true" outlineLevel="0" collapsed="false"/>
    <row r="47429" customFormat="false" ht="15" hidden="false" customHeight="true" outlineLevel="0" collapsed="false"/>
    <row r="47430" customFormat="false" ht="15" hidden="false" customHeight="true" outlineLevel="0" collapsed="false"/>
    <row r="47431" customFormat="false" ht="15" hidden="false" customHeight="true" outlineLevel="0" collapsed="false"/>
    <row r="47432" customFormat="false" ht="15" hidden="false" customHeight="true" outlineLevel="0" collapsed="false"/>
    <row r="47433" customFormat="false" ht="15" hidden="false" customHeight="true" outlineLevel="0" collapsed="false"/>
    <row r="47434" customFormat="false" ht="15" hidden="false" customHeight="true" outlineLevel="0" collapsed="false"/>
    <row r="47435" customFormat="false" ht="15" hidden="false" customHeight="true" outlineLevel="0" collapsed="false"/>
    <row r="47436" customFormat="false" ht="15" hidden="false" customHeight="true" outlineLevel="0" collapsed="false"/>
    <row r="47437" customFormat="false" ht="15" hidden="false" customHeight="true" outlineLevel="0" collapsed="false"/>
    <row r="47438" customFormat="false" ht="15" hidden="false" customHeight="true" outlineLevel="0" collapsed="false"/>
    <row r="47439" customFormat="false" ht="15" hidden="false" customHeight="true" outlineLevel="0" collapsed="false"/>
    <row r="47440" customFormat="false" ht="15" hidden="false" customHeight="true" outlineLevel="0" collapsed="false"/>
    <row r="47441" customFormat="false" ht="15" hidden="false" customHeight="true" outlineLevel="0" collapsed="false"/>
    <row r="47442" customFormat="false" ht="15" hidden="false" customHeight="true" outlineLevel="0" collapsed="false"/>
    <row r="47443" customFormat="false" ht="15" hidden="false" customHeight="true" outlineLevel="0" collapsed="false"/>
    <row r="47444" customFormat="false" ht="15" hidden="false" customHeight="true" outlineLevel="0" collapsed="false"/>
    <row r="47445" customFormat="false" ht="15" hidden="false" customHeight="true" outlineLevel="0" collapsed="false"/>
    <row r="47446" customFormat="false" ht="15" hidden="false" customHeight="true" outlineLevel="0" collapsed="false"/>
    <row r="47447" customFormat="false" ht="15" hidden="false" customHeight="true" outlineLevel="0" collapsed="false"/>
    <row r="47448" customFormat="false" ht="15" hidden="false" customHeight="true" outlineLevel="0" collapsed="false"/>
    <row r="47449" customFormat="false" ht="15" hidden="false" customHeight="true" outlineLevel="0" collapsed="false"/>
    <row r="47450" customFormat="false" ht="15" hidden="false" customHeight="true" outlineLevel="0" collapsed="false"/>
    <row r="47451" customFormat="false" ht="15" hidden="false" customHeight="true" outlineLevel="0" collapsed="false"/>
    <row r="47452" customFormat="false" ht="15" hidden="false" customHeight="true" outlineLevel="0" collapsed="false"/>
    <row r="47453" customFormat="false" ht="15" hidden="false" customHeight="true" outlineLevel="0" collapsed="false"/>
    <row r="47454" customFormat="false" ht="15" hidden="false" customHeight="true" outlineLevel="0" collapsed="false"/>
    <row r="47455" customFormat="false" ht="15" hidden="false" customHeight="true" outlineLevel="0" collapsed="false"/>
    <row r="47456" customFormat="false" ht="15" hidden="false" customHeight="true" outlineLevel="0" collapsed="false"/>
    <row r="47457" customFormat="false" ht="15" hidden="false" customHeight="true" outlineLevel="0" collapsed="false"/>
    <row r="47458" customFormat="false" ht="15" hidden="false" customHeight="true" outlineLevel="0" collapsed="false"/>
    <row r="47459" customFormat="false" ht="15" hidden="false" customHeight="true" outlineLevel="0" collapsed="false"/>
    <row r="47460" customFormat="false" ht="15" hidden="false" customHeight="true" outlineLevel="0" collapsed="false"/>
    <row r="47461" customFormat="false" ht="15" hidden="false" customHeight="true" outlineLevel="0" collapsed="false"/>
    <row r="47462" customFormat="false" ht="15" hidden="false" customHeight="true" outlineLevel="0" collapsed="false"/>
    <row r="47463" customFormat="false" ht="15" hidden="false" customHeight="true" outlineLevel="0" collapsed="false"/>
    <row r="47464" customFormat="false" ht="15" hidden="false" customHeight="true" outlineLevel="0" collapsed="false"/>
    <row r="47465" customFormat="false" ht="15" hidden="false" customHeight="true" outlineLevel="0" collapsed="false"/>
    <row r="47466" customFormat="false" ht="15" hidden="false" customHeight="true" outlineLevel="0" collapsed="false"/>
    <row r="47467" customFormat="false" ht="15" hidden="false" customHeight="true" outlineLevel="0" collapsed="false"/>
    <row r="47468" customFormat="false" ht="15" hidden="false" customHeight="true" outlineLevel="0" collapsed="false"/>
    <row r="47469" customFormat="false" ht="15" hidden="false" customHeight="true" outlineLevel="0" collapsed="false"/>
    <row r="47470" customFormat="false" ht="15" hidden="false" customHeight="true" outlineLevel="0" collapsed="false"/>
    <row r="47471" customFormat="false" ht="15" hidden="false" customHeight="true" outlineLevel="0" collapsed="false"/>
    <row r="47472" customFormat="false" ht="15" hidden="false" customHeight="true" outlineLevel="0" collapsed="false"/>
    <row r="47473" customFormat="false" ht="15" hidden="false" customHeight="true" outlineLevel="0" collapsed="false"/>
    <row r="47474" customFormat="false" ht="15" hidden="false" customHeight="true" outlineLevel="0" collapsed="false"/>
    <row r="47475" customFormat="false" ht="15" hidden="false" customHeight="true" outlineLevel="0" collapsed="false"/>
    <row r="47476" customFormat="false" ht="15" hidden="false" customHeight="true" outlineLevel="0" collapsed="false"/>
    <row r="47477" customFormat="false" ht="15" hidden="false" customHeight="true" outlineLevel="0" collapsed="false"/>
    <row r="47478" customFormat="false" ht="15" hidden="false" customHeight="true" outlineLevel="0" collapsed="false"/>
    <row r="47479" customFormat="false" ht="15" hidden="false" customHeight="true" outlineLevel="0" collapsed="false"/>
    <row r="47480" customFormat="false" ht="15" hidden="false" customHeight="true" outlineLevel="0" collapsed="false"/>
    <row r="47481" customFormat="false" ht="15" hidden="false" customHeight="true" outlineLevel="0" collapsed="false"/>
    <row r="47482" customFormat="false" ht="15" hidden="false" customHeight="true" outlineLevel="0" collapsed="false"/>
    <row r="47483" customFormat="false" ht="15" hidden="false" customHeight="true" outlineLevel="0" collapsed="false"/>
    <row r="47484" customFormat="false" ht="15" hidden="false" customHeight="true" outlineLevel="0" collapsed="false"/>
    <row r="47485" customFormat="false" ht="15" hidden="false" customHeight="true" outlineLevel="0" collapsed="false"/>
    <row r="47486" customFormat="false" ht="15" hidden="false" customHeight="true" outlineLevel="0" collapsed="false"/>
    <row r="47487" customFormat="false" ht="15" hidden="false" customHeight="true" outlineLevel="0" collapsed="false"/>
    <row r="47488" customFormat="false" ht="15" hidden="false" customHeight="true" outlineLevel="0" collapsed="false"/>
    <row r="47489" customFormat="false" ht="15" hidden="false" customHeight="true" outlineLevel="0" collapsed="false"/>
    <row r="47490" customFormat="false" ht="15" hidden="false" customHeight="true" outlineLevel="0" collapsed="false"/>
    <row r="47491" customFormat="false" ht="15" hidden="false" customHeight="true" outlineLevel="0" collapsed="false"/>
    <row r="47492" customFormat="false" ht="15" hidden="false" customHeight="true" outlineLevel="0" collapsed="false"/>
    <row r="47493" customFormat="false" ht="15" hidden="false" customHeight="true" outlineLevel="0" collapsed="false"/>
    <row r="47494" customFormat="false" ht="15" hidden="false" customHeight="true" outlineLevel="0" collapsed="false"/>
    <row r="47495" customFormat="false" ht="15" hidden="false" customHeight="true" outlineLevel="0" collapsed="false"/>
    <row r="47496" customFormat="false" ht="15" hidden="false" customHeight="true" outlineLevel="0" collapsed="false"/>
    <row r="47497" customFormat="false" ht="15" hidden="false" customHeight="true" outlineLevel="0" collapsed="false"/>
    <row r="47498" customFormat="false" ht="15" hidden="false" customHeight="true" outlineLevel="0" collapsed="false"/>
    <row r="47499" customFormat="false" ht="15" hidden="false" customHeight="true" outlineLevel="0" collapsed="false"/>
    <row r="47500" customFormat="false" ht="15" hidden="false" customHeight="true" outlineLevel="0" collapsed="false"/>
    <row r="47501" customFormat="false" ht="15" hidden="false" customHeight="true" outlineLevel="0" collapsed="false"/>
    <row r="47502" customFormat="false" ht="15" hidden="false" customHeight="true" outlineLevel="0" collapsed="false"/>
    <row r="47503" customFormat="false" ht="15" hidden="false" customHeight="true" outlineLevel="0" collapsed="false"/>
    <row r="47504" customFormat="false" ht="15" hidden="false" customHeight="true" outlineLevel="0" collapsed="false"/>
    <row r="47505" customFormat="false" ht="15" hidden="false" customHeight="true" outlineLevel="0" collapsed="false"/>
    <row r="47506" customFormat="false" ht="15" hidden="false" customHeight="true" outlineLevel="0" collapsed="false"/>
    <row r="47507" customFormat="false" ht="15" hidden="false" customHeight="true" outlineLevel="0" collapsed="false"/>
    <row r="47508" customFormat="false" ht="15" hidden="false" customHeight="true" outlineLevel="0" collapsed="false"/>
    <row r="47509" customFormat="false" ht="15" hidden="false" customHeight="true" outlineLevel="0" collapsed="false"/>
    <row r="47510" customFormat="false" ht="15" hidden="false" customHeight="true" outlineLevel="0" collapsed="false"/>
    <row r="47511" customFormat="false" ht="15" hidden="false" customHeight="true" outlineLevel="0" collapsed="false"/>
    <row r="47512" customFormat="false" ht="15" hidden="false" customHeight="true" outlineLevel="0" collapsed="false"/>
    <row r="47513" customFormat="false" ht="15" hidden="false" customHeight="true" outlineLevel="0" collapsed="false"/>
    <row r="47514" customFormat="false" ht="15" hidden="false" customHeight="true" outlineLevel="0" collapsed="false"/>
    <row r="47515" customFormat="false" ht="15" hidden="false" customHeight="true" outlineLevel="0" collapsed="false"/>
    <row r="47516" customFormat="false" ht="15" hidden="false" customHeight="true" outlineLevel="0" collapsed="false"/>
    <row r="47517" customFormat="false" ht="15" hidden="false" customHeight="true" outlineLevel="0" collapsed="false"/>
    <row r="47518" customFormat="false" ht="15" hidden="false" customHeight="true" outlineLevel="0" collapsed="false"/>
    <row r="47519" customFormat="false" ht="15" hidden="false" customHeight="true" outlineLevel="0" collapsed="false"/>
    <row r="47520" customFormat="false" ht="15" hidden="false" customHeight="true" outlineLevel="0" collapsed="false"/>
    <row r="47521" customFormat="false" ht="15" hidden="false" customHeight="true" outlineLevel="0" collapsed="false"/>
    <row r="47522" customFormat="false" ht="15" hidden="false" customHeight="true" outlineLevel="0" collapsed="false"/>
    <row r="47523" customFormat="false" ht="15" hidden="false" customHeight="true" outlineLevel="0" collapsed="false"/>
    <row r="47524" customFormat="false" ht="15" hidden="false" customHeight="true" outlineLevel="0" collapsed="false"/>
    <row r="47525" customFormat="false" ht="15" hidden="false" customHeight="true" outlineLevel="0" collapsed="false"/>
    <row r="47526" customFormat="false" ht="15" hidden="false" customHeight="true" outlineLevel="0" collapsed="false"/>
    <row r="47527" customFormat="false" ht="15" hidden="false" customHeight="true" outlineLevel="0" collapsed="false"/>
    <row r="47528" customFormat="false" ht="15" hidden="false" customHeight="true" outlineLevel="0" collapsed="false"/>
    <row r="47529" customFormat="false" ht="15" hidden="false" customHeight="true" outlineLevel="0" collapsed="false"/>
    <row r="47530" customFormat="false" ht="15" hidden="false" customHeight="true" outlineLevel="0" collapsed="false"/>
    <row r="47531" customFormat="false" ht="15" hidden="false" customHeight="true" outlineLevel="0" collapsed="false"/>
    <row r="47532" customFormat="false" ht="15" hidden="false" customHeight="true" outlineLevel="0" collapsed="false"/>
    <row r="47533" customFormat="false" ht="15" hidden="false" customHeight="true" outlineLevel="0" collapsed="false"/>
    <row r="47534" customFormat="false" ht="15" hidden="false" customHeight="true" outlineLevel="0" collapsed="false"/>
    <row r="47535" customFormat="false" ht="15" hidden="false" customHeight="true" outlineLevel="0" collapsed="false"/>
    <row r="47536" customFormat="false" ht="15" hidden="false" customHeight="true" outlineLevel="0" collapsed="false"/>
    <row r="47537" customFormat="false" ht="15" hidden="false" customHeight="true" outlineLevel="0" collapsed="false"/>
    <row r="47538" customFormat="false" ht="15" hidden="false" customHeight="true" outlineLevel="0" collapsed="false"/>
    <row r="47539" customFormat="false" ht="15" hidden="false" customHeight="true" outlineLevel="0" collapsed="false"/>
    <row r="47540" customFormat="false" ht="15" hidden="false" customHeight="true" outlineLevel="0" collapsed="false"/>
    <row r="47541" customFormat="false" ht="15" hidden="false" customHeight="true" outlineLevel="0" collapsed="false"/>
    <row r="47542" customFormat="false" ht="15" hidden="false" customHeight="true" outlineLevel="0" collapsed="false"/>
    <row r="47543" customFormat="false" ht="15" hidden="false" customHeight="true" outlineLevel="0" collapsed="false"/>
    <row r="47544" customFormat="false" ht="15" hidden="false" customHeight="true" outlineLevel="0" collapsed="false"/>
    <row r="47545" customFormat="false" ht="15" hidden="false" customHeight="true" outlineLevel="0" collapsed="false"/>
    <row r="47546" customFormat="false" ht="15" hidden="false" customHeight="true" outlineLevel="0" collapsed="false"/>
    <row r="47547" customFormat="false" ht="15" hidden="false" customHeight="true" outlineLevel="0" collapsed="false"/>
    <row r="47548" customFormat="false" ht="15" hidden="false" customHeight="true" outlineLevel="0" collapsed="false"/>
    <row r="47549" customFormat="false" ht="15" hidden="false" customHeight="true" outlineLevel="0" collapsed="false"/>
    <row r="47550" customFormat="false" ht="15" hidden="false" customHeight="true" outlineLevel="0" collapsed="false"/>
    <row r="47551" customFormat="false" ht="15" hidden="false" customHeight="true" outlineLevel="0" collapsed="false"/>
    <row r="47552" customFormat="false" ht="15" hidden="false" customHeight="true" outlineLevel="0" collapsed="false"/>
    <row r="47553" customFormat="false" ht="15" hidden="false" customHeight="true" outlineLevel="0" collapsed="false"/>
    <row r="47554" customFormat="false" ht="15" hidden="false" customHeight="true" outlineLevel="0" collapsed="false"/>
    <row r="47555" customFormat="false" ht="15" hidden="false" customHeight="true" outlineLevel="0" collapsed="false"/>
    <row r="47556" customFormat="false" ht="15" hidden="false" customHeight="true" outlineLevel="0" collapsed="false"/>
    <row r="47557" customFormat="false" ht="15" hidden="false" customHeight="true" outlineLevel="0" collapsed="false"/>
    <row r="47558" customFormat="false" ht="15" hidden="false" customHeight="true" outlineLevel="0" collapsed="false"/>
    <row r="47559" customFormat="false" ht="15" hidden="false" customHeight="true" outlineLevel="0" collapsed="false"/>
    <row r="47560" customFormat="false" ht="15" hidden="false" customHeight="true" outlineLevel="0" collapsed="false"/>
    <row r="47561" customFormat="false" ht="15" hidden="false" customHeight="true" outlineLevel="0" collapsed="false"/>
    <row r="47562" customFormat="false" ht="15" hidden="false" customHeight="true" outlineLevel="0" collapsed="false"/>
    <row r="47563" customFormat="false" ht="15" hidden="false" customHeight="true" outlineLevel="0" collapsed="false"/>
    <row r="47564" customFormat="false" ht="15" hidden="false" customHeight="true" outlineLevel="0" collapsed="false"/>
    <row r="47565" customFormat="false" ht="15" hidden="false" customHeight="true" outlineLevel="0" collapsed="false"/>
    <row r="47566" customFormat="false" ht="15" hidden="false" customHeight="true" outlineLevel="0" collapsed="false"/>
    <row r="47567" customFormat="false" ht="15" hidden="false" customHeight="true" outlineLevel="0" collapsed="false"/>
    <row r="47568" customFormat="false" ht="15" hidden="false" customHeight="true" outlineLevel="0" collapsed="false"/>
    <row r="47569" customFormat="false" ht="15" hidden="false" customHeight="true" outlineLevel="0" collapsed="false"/>
    <row r="47570" customFormat="false" ht="15" hidden="false" customHeight="true" outlineLevel="0" collapsed="false"/>
    <row r="47571" customFormat="false" ht="15" hidden="false" customHeight="true" outlineLevel="0" collapsed="false"/>
    <row r="47572" customFormat="false" ht="15" hidden="false" customHeight="true" outlineLevel="0" collapsed="false"/>
    <row r="47573" customFormat="false" ht="15" hidden="false" customHeight="true" outlineLevel="0" collapsed="false"/>
    <row r="47574" customFormat="false" ht="15" hidden="false" customHeight="true" outlineLevel="0" collapsed="false"/>
    <row r="47575" customFormat="false" ht="15" hidden="false" customHeight="true" outlineLevel="0" collapsed="false"/>
    <row r="47576" customFormat="false" ht="15" hidden="false" customHeight="true" outlineLevel="0" collapsed="false"/>
    <row r="47577" customFormat="false" ht="15" hidden="false" customHeight="true" outlineLevel="0" collapsed="false"/>
    <row r="47578" customFormat="false" ht="15" hidden="false" customHeight="true" outlineLevel="0" collapsed="false"/>
    <row r="47579" customFormat="false" ht="15" hidden="false" customHeight="true" outlineLevel="0" collapsed="false"/>
    <row r="47580" customFormat="false" ht="15" hidden="false" customHeight="true" outlineLevel="0" collapsed="false"/>
    <row r="47581" customFormat="false" ht="15" hidden="false" customHeight="true" outlineLevel="0" collapsed="false"/>
    <row r="47582" customFormat="false" ht="15" hidden="false" customHeight="true" outlineLevel="0" collapsed="false"/>
    <row r="47583" customFormat="false" ht="15" hidden="false" customHeight="true" outlineLevel="0" collapsed="false"/>
    <row r="47584" customFormat="false" ht="15" hidden="false" customHeight="true" outlineLevel="0" collapsed="false"/>
    <row r="47585" customFormat="false" ht="15" hidden="false" customHeight="true" outlineLevel="0" collapsed="false"/>
    <row r="47586" customFormat="false" ht="15" hidden="false" customHeight="true" outlineLevel="0" collapsed="false"/>
    <row r="47587" customFormat="false" ht="15" hidden="false" customHeight="true" outlineLevel="0" collapsed="false"/>
    <row r="47588" customFormat="false" ht="15" hidden="false" customHeight="true" outlineLevel="0" collapsed="false"/>
    <row r="47589" customFormat="false" ht="15" hidden="false" customHeight="true" outlineLevel="0" collapsed="false"/>
    <row r="47590" customFormat="false" ht="15" hidden="false" customHeight="true" outlineLevel="0" collapsed="false"/>
    <row r="47591" customFormat="false" ht="15" hidden="false" customHeight="true" outlineLevel="0" collapsed="false"/>
    <row r="47592" customFormat="false" ht="15" hidden="false" customHeight="true" outlineLevel="0" collapsed="false"/>
    <row r="47593" customFormat="false" ht="15" hidden="false" customHeight="true" outlineLevel="0" collapsed="false"/>
    <row r="47594" customFormat="false" ht="15" hidden="false" customHeight="true" outlineLevel="0" collapsed="false"/>
    <row r="47595" customFormat="false" ht="15" hidden="false" customHeight="true" outlineLevel="0" collapsed="false"/>
    <row r="47596" customFormat="false" ht="15" hidden="false" customHeight="true" outlineLevel="0" collapsed="false"/>
    <row r="47597" customFormat="false" ht="15" hidden="false" customHeight="true" outlineLevel="0" collapsed="false"/>
    <row r="47598" customFormat="false" ht="15" hidden="false" customHeight="true" outlineLevel="0" collapsed="false"/>
    <row r="47599" customFormat="false" ht="15" hidden="false" customHeight="true" outlineLevel="0" collapsed="false"/>
    <row r="47600" customFormat="false" ht="15" hidden="false" customHeight="true" outlineLevel="0" collapsed="false"/>
    <row r="47601" customFormat="false" ht="15" hidden="false" customHeight="true" outlineLevel="0" collapsed="false"/>
    <row r="47602" customFormat="false" ht="15" hidden="false" customHeight="true" outlineLevel="0" collapsed="false"/>
    <row r="47603" customFormat="false" ht="15" hidden="false" customHeight="true" outlineLevel="0" collapsed="false"/>
    <row r="47604" customFormat="false" ht="15" hidden="false" customHeight="true" outlineLevel="0" collapsed="false"/>
    <row r="47605" customFormat="false" ht="15" hidden="false" customHeight="true" outlineLevel="0" collapsed="false"/>
    <row r="47606" customFormat="false" ht="15" hidden="false" customHeight="true" outlineLevel="0" collapsed="false"/>
    <row r="47607" customFormat="false" ht="15" hidden="false" customHeight="true" outlineLevel="0" collapsed="false"/>
    <row r="47608" customFormat="false" ht="15" hidden="false" customHeight="true" outlineLevel="0" collapsed="false"/>
    <row r="47609" customFormat="false" ht="15" hidden="false" customHeight="true" outlineLevel="0" collapsed="false"/>
    <row r="47610" customFormat="false" ht="15" hidden="false" customHeight="true" outlineLevel="0" collapsed="false"/>
    <row r="47611" customFormat="false" ht="15" hidden="false" customHeight="true" outlineLevel="0" collapsed="false"/>
    <row r="47612" customFormat="false" ht="15" hidden="false" customHeight="true" outlineLevel="0" collapsed="false"/>
    <row r="47613" customFormat="false" ht="15" hidden="false" customHeight="true" outlineLevel="0" collapsed="false"/>
    <row r="47614" customFormat="false" ht="15" hidden="false" customHeight="true" outlineLevel="0" collapsed="false"/>
    <row r="47615" customFormat="false" ht="15" hidden="false" customHeight="true" outlineLevel="0" collapsed="false"/>
    <row r="47616" customFormat="false" ht="15" hidden="false" customHeight="true" outlineLevel="0" collapsed="false"/>
    <row r="47617" customFormat="false" ht="15" hidden="false" customHeight="true" outlineLevel="0" collapsed="false"/>
    <row r="47618" customFormat="false" ht="15" hidden="false" customHeight="true" outlineLevel="0" collapsed="false"/>
    <row r="47619" customFormat="false" ht="15" hidden="false" customHeight="true" outlineLevel="0" collapsed="false"/>
    <row r="47620" customFormat="false" ht="15" hidden="false" customHeight="true" outlineLevel="0" collapsed="false"/>
    <row r="47621" customFormat="false" ht="15" hidden="false" customHeight="true" outlineLevel="0" collapsed="false"/>
    <row r="47622" customFormat="false" ht="15" hidden="false" customHeight="true" outlineLevel="0" collapsed="false"/>
    <row r="47623" customFormat="false" ht="15" hidden="false" customHeight="true" outlineLevel="0" collapsed="false"/>
    <row r="47624" customFormat="false" ht="15" hidden="false" customHeight="true" outlineLevel="0" collapsed="false"/>
    <row r="47625" customFormat="false" ht="15" hidden="false" customHeight="true" outlineLevel="0" collapsed="false"/>
    <row r="47626" customFormat="false" ht="15" hidden="false" customHeight="true" outlineLevel="0" collapsed="false"/>
    <row r="47627" customFormat="false" ht="15" hidden="false" customHeight="true" outlineLevel="0" collapsed="false"/>
    <row r="47628" customFormat="false" ht="15" hidden="false" customHeight="true" outlineLevel="0" collapsed="false"/>
    <row r="47629" customFormat="false" ht="15" hidden="false" customHeight="true" outlineLevel="0" collapsed="false"/>
    <row r="47630" customFormat="false" ht="15" hidden="false" customHeight="true" outlineLevel="0" collapsed="false"/>
    <row r="47631" customFormat="false" ht="15" hidden="false" customHeight="true" outlineLevel="0" collapsed="false"/>
    <row r="47632" customFormat="false" ht="15" hidden="false" customHeight="true" outlineLevel="0" collapsed="false"/>
    <row r="47633" customFormat="false" ht="15" hidden="false" customHeight="true" outlineLevel="0" collapsed="false"/>
    <row r="47634" customFormat="false" ht="15" hidden="false" customHeight="true" outlineLevel="0" collapsed="false"/>
    <row r="47635" customFormat="false" ht="15" hidden="false" customHeight="true" outlineLevel="0" collapsed="false"/>
    <row r="47636" customFormat="false" ht="15" hidden="false" customHeight="true" outlineLevel="0" collapsed="false"/>
    <row r="47637" customFormat="false" ht="15" hidden="false" customHeight="true" outlineLevel="0" collapsed="false"/>
    <row r="47638" customFormat="false" ht="15" hidden="false" customHeight="true" outlineLevel="0" collapsed="false"/>
    <row r="47639" customFormat="false" ht="15" hidden="false" customHeight="true" outlineLevel="0" collapsed="false"/>
    <row r="47640" customFormat="false" ht="15" hidden="false" customHeight="true" outlineLevel="0" collapsed="false"/>
    <row r="47641" customFormat="false" ht="15" hidden="false" customHeight="true" outlineLevel="0" collapsed="false"/>
    <row r="47642" customFormat="false" ht="15" hidden="false" customHeight="true" outlineLevel="0" collapsed="false"/>
    <row r="47643" customFormat="false" ht="15" hidden="false" customHeight="true" outlineLevel="0" collapsed="false"/>
    <row r="47644" customFormat="false" ht="15" hidden="false" customHeight="true" outlineLevel="0" collapsed="false"/>
    <row r="47645" customFormat="false" ht="15" hidden="false" customHeight="true" outlineLevel="0" collapsed="false"/>
    <row r="47646" customFormat="false" ht="15" hidden="false" customHeight="true" outlineLevel="0" collapsed="false"/>
    <row r="47647" customFormat="false" ht="15" hidden="false" customHeight="true" outlineLevel="0" collapsed="false"/>
    <row r="47648" customFormat="false" ht="15" hidden="false" customHeight="true" outlineLevel="0" collapsed="false"/>
    <row r="47649" customFormat="false" ht="15" hidden="false" customHeight="true" outlineLevel="0" collapsed="false"/>
    <row r="47650" customFormat="false" ht="15" hidden="false" customHeight="true" outlineLevel="0" collapsed="false"/>
    <row r="47651" customFormat="false" ht="15" hidden="false" customHeight="true" outlineLevel="0" collapsed="false"/>
    <row r="47652" customFormat="false" ht="15" hidden="false" customHeight="true" outlineLevel="0" collapsed="false"/>
    <row r="47653" customFormat="false" ht="15" hidden="false" customHeight="true" outlineLevel="0" collapsed="false"/>
    <row r="47654" customFormat="false" ht="15" hidden="false" customHeight="true" outlineLevel="0" collapsed="false"/>
    <row r="47655" customFormat="false" ht="15" hidden="false" customHeight="true" outlineLevel="0" collapsed="false"/>
    <row r="47656" customFormat="false" ht="15" hidden="false" customHeight="true" outlineLevel="0" collapsed="false"/>
    <row r="47657" customFormat="false" ht="15" hidden="false" customHeight="true" outlineLevel="0" collapsed="false"/>
    <row r="47658" customFormat="false" ht="15" hidden="false" customHeight="true" outlineLevel="0" collapsed="false"/>
    <row r="47659" customFormat="false" ht="15" hidden="false" customHeight="true" outlineLevel="0" collapsed="false"/>
    <row r="47660" customFormat="false" ht="15" hidden="false" customHeight="true" outlineLevel="0" collapsed="false"/>
    <row r="47661" customFormat="false" ht="15" hidden="false" customHeight="true" outlineLevel="0" collapsed="false"/>
    <row r="47662" customFormat="false" ht="15" hidden="false" customHeight="true" outlineLevel="0" collapsed="false"/>
    <row r="47663" customFormat="false" ht="15" hidden="false" customHeight="true" outlineLevel="0" collapsed="false"/>
    <row r="47664" customFormat="false" ht="15" hidden="false" customHeight="true" outlineLevel="0" collapsed="false"/>
    <row r="47665" customFormat="false" ht="15" hidden="false" customHeight="true" outlineLevel="0" collapsed="false"/>
    <row r="47666" customFormat="false" ht="15" hidden="false" customHeight="true" outlineLevel="0" collapsed="false"/>
    <row r="47667" customFormat="false" ht="15" hidden="false" customHeight="true" outlineLevel="0" collapsed="false"/>
    <row r="47668" customFormat="false" ht="15" hidden="false" customHeight="true" outlineLevel="0" collapsed="false"/>
    <row r="47669" customFormat="false" ht="15" hidden="false" customHeight="true" outlineLevel="0" collapsed="false"/>
    <row r="47670" customFormat="false" ht="15" hidden="false" customHeight="true" outlineLevel="0" collapsed="false"/>
    <row r="47671" customFormat="false" ht="15" hidden="false" customHeight="true" outlineLevel="0" collapsed="false"/>
    <row r="47672" customFormat="false" ht="15" hidden="false" customHeight="true" outlineLevel="0" collapsed="false"/>
    <row r="47673" customFormat="false" ht="15" hidden="false" customHeight="true" outlineLevel="0" collapsed="false"/>
    <row r="47674" customFormat="false" ht="15" hidden="false" customHeight="true" outlineLevel="0" collapsed="false"/>
    <row r="47675" customFormat="false" ht="15" hidden="false" customHeight="true" outlineLevel="0" collapsed="false"/>
    <row r="47676" customFormat="false" ht="15" hidden="false" customHeight="true" outlineLevel="0" collapsed="false"/>
    <row r="47677" customFormat="false" ht="15" hidden="false" customHeight="true" outlineLevel="0" collapsed="false"/>
    <row r="47678" customFormat="false" ht="15" hidden="false" customHeight="true" outlineLevel="0" collapsed="false"/>
    <row r="47679" customFormat="false" ht="15" hidden="false" customHeight="true" outlineLevel="0" collapsed="false"/>
    <row r="47680" customFormat="false" ht="15" hidden="false" customHeight="true" outlineLevel="0" collapsed="false"/>
    <row r="47681" customFormat="false" ht="15" hidden="false" customHeight="true" outlineLevel="0" collapsed="false"/>
    <row r="47682" customFormat="false" ht="15" hidden="false" customHeight="true" outlineLevel="0" collapsed="false"/>
    <row r="47683" customFormat="false" ht="15" hidden="false" customHeight="true" outlineLevel="0" collapsed="false"/>
    <row r="47684" customFormat="false" ht="15" hidden="false" customHeight="true" outlineLevel="0" collapsed="false"/>
    <row r="47685" customFormat="false" ht="15" hidden="false" customHeight="true" outlineLevel="0" collapsed="false"/>
    <row r="47686" customFormat="false" ht="15" hidden="false" customHeight="true" outlineLevel="0" collapsed="false"/>
    <row r="47687" customFormat="false" ht="15" hidden="false" customHeight="true" outlineLevel="0" collapsed="false"/>
    <row r="47688" customFormat="false" ht="15" hidden="false" customHeight="true" outlineLevel="0" collapsed="false"/>
    <row r="47689" customFormat="false" ht="15" hidden="false" customHeight="true" outlineLevel="0" collapsed="false"/>
    <row r="47690" customFormat="false" ht="15" hidden="false" customHeight="true" outlineLevel="0" collapsed="false"/>
    <row r="47691" customFormat="false" ht="15" hidden="false" customHeight="true" outlineLevel="0" collapsed="false"/>
    <row r="47692" customFormat="false" ht="15" hidden="false" customHeight="true" outlineLevel="0" collapsed="false"/>
    <row r="47693" customFormat="false" ht="15" hidden="false" customHeight="true" outlineLevel="0" collapsed="false"/>
    <row r="47694" customFormat="false" ht="15" hidden="false" customHeight="true" outlineLevel="0" collapsed="false"/>
    <row r="47695" customFormat="false" ht="15" hidden="false" customHeight="true" outlineLevel="0" collapsed="false"/>
    <row r="47696" customFormat="false" ht="15" hidden="false" customHeight="true" outlineLevel="0" collapsed="false"/>
    <row r="47697" customFormat="false" ht="15" hidden="false" customHeight="true" outlineLevel="0" collapsed="false"/>
    <row r="47698" customFormat="false" ht="15" hidden="false" customHeight="true" outlineLevel="0" collapsed="false"/>
    <row r="47699" customFormat="false" ht="15" hidden="false" customHeight="true" outlineLevel="0" collapsed="false"/>
    <row r="47700" customFormat="false" ht="15" hidden="false" customHeight="true" outlineLevel="0" collapsed="false"/>
    <row r="47701" customFormat="false" ht="15" hidden="false" customHeight="true" outlineLevel="0" collapsed="false"/>
    <row r="47702" customFormat="false" ht="15" hidden="false" customHeight="true" outlineLevel="0" collapsed="false"/>
    <row r="47703" customFormat="false" ht="15" hidden="false" customHeight="true" outlineLevel="0" collapsed="false"/>
    <row r="47704" customFormat="false" ht="15" hidden="false" customHeight="true" outlineLevel="0" collapsed="false"/>
    <row r="47705" customFormat="false" ht="15" hidden="false" customHeight="true" outlineLevel="0" collapsed="false"/>
    <row r="47706" customFormat="false" ht="15" hidden="false" customHeight="true" outlineLevel="0" collapsed="false"/>
    <row r="47707" customFormat="false" ht="15" hidden="false" customHeight="true" outlineLevel="0" collapsed="false"/>
    <row r="47708" customFormat="false" ht="15" hidden="false" customHeight="true" outlineLevel="0" collapsed="false"/>
    <row r="47709" customFormat="false" ht="15" hidden="false" customHeight="true" outlineLevel="0" collapsed="false"/>
    <row r="47710" customFormat="false" ht="15" hidden="false" customHeight="true" outlineLevel="0" collapsed="false"/>
    <row r="47711" customFormat="false" ht="15" hidden="false" customHeight="true" outlineLevel="0" collapsed="false"/>
    <row r="47712" customFormat="false" ht="15" hidden="false" customHeight="true" outlineLevel="0" collapsed="false"/>
    <row r="47713" customFormat="false" ht="15" hidden="false" customHeight="true" outlineLevel="0" collapsed="false"/>
    <row r="47714" customFormat="false" ht="15" hidden="false" customHeight="true" outlineLevel="0" collapsed="false"/>
    <row r="47715" customFormat="false" ht="15" hidden="false" customHeight="true" outlineLevel="0" collapsed="false"/>
    <row r="47716" customFormat="false" ht="15" hidden="false" customHeight="true" outlineLevel="0" collapsed="false"/>
    <row r="47717" customFormat="false" ht="15" hidden="false" customHeight="true" outlineLevel="0" collapsed="false"/>
    <row r="47718" customFormat="false" ht="15" hidden="false" customHeight="true" outlineLevel="0" collapsed="false"/>
    <row r="47719" customFormat="false" ht="15" hidden="false" customHeight="true" outlineLevel="0" collapsed="false"/>
    <row r="47720" customFormat="false" ht="15" hidden="false" customHeight="true" outlineLevel="0" collapsed="false"/>
    <row r="47721" customFormat="false" ht="15" hidden="false" customHeight="true" outlineLevel="0" collapsed="false"/>
    <row r="47722" customFormat="false" ht="15" hidden="false" customHeight="true" outlineLevel="0" collapsed="false"/>
    <row r="47723" customFormat="false" ht="15" hidden="false" customHeight="true" outlineLevel="0" collapsed="false"/>
    <row r="47724" customFormat="false" ht="15" hidden="false" customHeight="true" outlineLevel="0" collapsed="false"/>
    <row r="47725" customFormat="false" ht="15" hidden="false" customHeight="true" outlineLevel="0" collapsed="false"/>
    <row r="47726" customFormat="false" ht="15" hidden="false" customHeight="true" outlineLevel="0" collapsed="false"/>
    <row r="47727" customFormat="false" ht="15" hidden="false" customHeight="true" outlineLevel="0" collapsed="false"/>
    <row r="47728" customFormat="false" ht="15" hidden="false" customHeight="true" outlineLevel="0" collapsed="false"/>
    <row r="47729" customFormat="false" ht="15" hidden="false" customHeight="true" outlineLevel="0" collapsed="false"/>
    <row r="47730" customFormat="false" ht="15" hidden="false" customHeight="true" outlineLevel="0" collapsed="false"/>
    <row r="47731" customFormat="false" ht="15" hidden="false" customHeight="true" outlineLevel="0" collapsed="false"/>
    <row r="47732" customFormat="false" ht="15" hidden="false" customHeight="true" outlineLevel="0" collapsed="false"/>
    <row r="47733" customFormat="false" ht="15" hidden="false" customHeight="true" outlineLevel="0" collapsed="false"/>
    <row r="47734" customFormat="false" ht="15" hidden="false" customHeight="true" outlineLevel="0" collapsed="false"/>
    <row r="47735" customFormat="false" ht="15" hidden="false" customHeight="true" outlineLevel="0" collapsed="false"/>
    <row r="47736" customFormat="false" ht="15" hidden="false" customHeight="true" outlineLevel="0" collapsed="false"/>
    <row r="47737" customFormat="false" ht="15" hidden="false" customHeight="true" outlineLevel="0" collapsed="false"/>
    <row r="47738" customFormat="false" ht="15" hidden="false" customHeight="true" outlineLevel="0" collapsed="false"/>
    <row r="47739" customFormat="false" ht="15" hidden="false" customHeight="true" outlineLevel="0" collapsed="false"/>
    <row r="47740" customFormat="false" ht="15" hidden="false" customHeight="true" outlineLevel="0" collapsed="false"/>
    <row r="47741" customFormat="false" ht="15" hidden="false" customHeight="true" outlineLevel="0" collapsed="false"/>
    <row r="47742" customFormat="false" ht="15" hidden="false" customHeight="true" outlineLevel="0" collapsed="false"/>
    <row r="47743" customFormat="false" ht="15" hidden="false" customHeight="true" outlineLevel="0" collapsed="false"/>
    <row r="47744" customFormat="false" ht="15" hidden="false" customHeight="true" outlineLevel="0" collapsed="false"/>
    <row r="47745" customFormat="false" ht="15" hidden="false" customHeight="true" outlineLevel="0" collapsed="false"/>
    <row r="47746" customFormat="false" ht="15" hidden="false" customHeight="true" outlineLevel="0" collapsed="false"/>
    <row r="47747" customFormat="false" ht="15" hidden="false" customHeight="true" outlineLevel="0" collapsed="false"/>
    <row r="47748" customFormat="false" ht="15" hidden="false" customHeight="true" outlineLevel="0" collapsed="false"/>
    <row r="47749" customFormat="false" ht="15" hidden="false" customHeight="true" outlineLevel="0" collapsed="false"/>
    <row r="47750" customFormat="false" ht="15" hidden="false" customHeight="true" outlineLevel="0" collapsed="false"/>
    <row r="47751" customFormat="false" ht="15" hidden="false" customHeight="true" outlineLevel="0" collapsed="false"/>
    <row r="47752" customFormat="false" ht="15" hidden="false" customHeight="true" outlineLevel="0" collapsed="false"/>
    <row r="47753" customFormat="false" ht="15" hidden="false" customHeight="true" outlineLevel="0" collapsed="false"/>
    <row r="47754" customFormat="false" ht="15" hidden="false" customHeight="true" outlineLevel="0" collapsed="false"/>
    <row r="47755" customFormat="false" ht="15" hidden="false" customHeight="true" outlineLevel="0" collapsed="false"/>
    <row r="47756" customFormat="false" ht="15" hidden="false" customHeight="true" outlineLevel="0" collapsed="false"/>
    <row r="47757" customFormat="false" ht="15" hidden="false" customHeight="true" outlineLevel="0" collapsed="false"/>
    <row r="47758" customFormat="false" ht="15" hidden="false" customHeight="true" outlineLevel="0" collapsed="false"/>
    <row r="47759" customFormat="false" ht="15" hidden="false" customHeight="true" outlineLevel="0" collapsed="false"/>
    <row r="47760" customFormat="false" ht="15" hidden="false" customHeight="true" outlineLevel="0" collapsed="false"/>
    <row r="47761" customFormat="false" ht="15" hidden="false" customHeight="true" outlineLevel="0" collapsed="false"/>
    <row r="47762" customFormat="false" ht="15" hidden="false" customHeight="true" outlineLevel="0" collapsed="false"/>
    <row r="47763" customFormat="false" ht="15" hidden="false" customHeight="true" outlineLevel="0" collapsed="false"/>
    <row r="47764" customFormat="false" ht="15" hidden="false" customHeight="true" outlineLevel="0" collapsed="false"/>
    <row r="47765" customFormat="false" ht="15" hidden="false" customHeight="true" outlineLevel="0" collapsed="false"/>
    <row r="47766" customFormat="false" ht="15" hidden="false" customHeight="true" outlineLevel="0" collapsed="false"/>
    <row r="47767" customFormat="false" ht="15" hidden="false" customHeight="true" outlineLevel="0" collapsed="false"/>
    <row r="47768" customFormat="false" ht="15" hidden="false" customHeight="true" outlineLevel="0" collapsed="false"/>
    <row r="47769" customFormat="false" ht="15" hidden="false" customHeight="true" outlineLevel="0" collapsed="false"/>
    <row r="47770" customFormat="false" ht="15" hidden="false" customHeight="true" outlineLevel="0" collapsed="false"/>
    <row r="47771" customFormat="false" ht="15" hidden="false" customHeight="true" outlineLevel="0" collapsed="false"/>
    <row r="47772" customFormat="false" ht="15" hidden="false" customHeight="true" outlineLevel="0" collapsed="false"/>
    <row r="47773" customFormat="false" ht="15" hidden="false" customHeight="true" outlineLevel="0" collapsed="false"/>
    <row r="47774" customFormat="false" ht="15" hidden="false" customHeight="true" outlineLevel="0" collapsed="false"/>
    <row r="47775" customFormat="false" ht="15" hidden="false" customHeight="true" outlineLevel="0" collapsed="false"/>
    <row r="47776" customFormat="false" ht="15" hidden="false" customHeight="true" outlineLevel="0" collapsed="false"/>
    <row r="47777" customFormat="false" ht="15" hidden="false" customHeight="true" outlineLevel="0" collapsed="false"/>
    <row r="47778" customFormat="false" ht="15" hidden="false" customHeight="true" outlineLevel="0" collapsed="false"/>
    <row r="47779" customFormat="false" ht="15" hidden="false" customHeight="true" outlineLevel="0" collapsed="false"/>
    <row r="47780" customFormat="false" ht="15" hidden="false" customHeight="true" outlineLevel="0" collapsed="false"/>
    <row r="47781" customFormat="false" ht="15" hidden="false" customHeight="true" outlineLevel="0" collapsed="false"/>
    <row r="47782" customFormat="false" ht="15" hidden="false" customHeight="true" outlineLevel="0" collapsed="false"/>
    <row r="47783" customFormat="false" ht="15" hidden="false" customHeight="true" outlineLevel="0" collapsed="false"/>
    <row r="47784" customFormat="false" ht="15" hidden="false" customHeight="true" outlineLevel="0" collapsed="false"/>
    <row r="47785" customFormat="false" ht="15" hidden="false" customHeight="true" outlineLevel="0" collapsed="false"/>
    <row r="47786" customFormat="false" ht="15" hidden="false" customHeight="true" outlineLevel="0" collapsed="false"/>
    <row r="47787" customFormat="false" ht="15" hidden="false" customHeight="true" outlineLevel="0" collapsed="false"/>
    <row r="47788" customFormat="false" ht="15" hidden="false" customHeight="true" outlineLevel="0" collapsed="false"/>
    <row r="47789" customFormat="false" ht="15" hidden="false" customHeight="true" outlineLevel="0" collapsed="false"/>
    <row r="47790" customFormat="false" ht="15" hidden="false" customHeight="true" outlineLevel="0" collapsed="false"/>
    <row r="47791" customFormat="false" ht="15" hidden="false" customHeight="true" outlineLevel="0" collapsed="false"/>
    <row r="47792" customFormat="false" ht="15" hidden="false" customHeight="true" outlineLevel="0" collapsed="false"/>
    <row r="47793" customFormat="false" ht="15" hidden="false" customHeight="true" outlineLevel="0" collapsed="false"/>
    <row r="47794" customFormat="false" ht="15" hidden="false" customHeight="true" outlineLevel="0" collapsed="false"/>
    <row r="47795" customFormat="false" ht="15" hidden="false" customHeight="true" outlineLevel="0" collapsed="false"/>
    <row r="47796" customFormat="false" ht="15" hidden="false" customHeight="true" outlineLevel="0" collapsed="false"/>
    <row r="47797" customFormat="false" ht="15" hidden="false" customHeight="true" outlineLevel="0" collapsed="false"/>
    <row r="47798" customFormat="false" ht="15" hidden="false" customHeight="true" outlineLevel="0" collapsed="false"/>
    <row r="47799" customFormat="false" ht="15" hidden="false" customHeight="true" outlineLevel="0" collapsed="false"/>
    <row r="47800" customFormat="false" ht="15" hidden="false" customHeight="true" outlineLevel="0" collapsed="false"/>
    <row r="47801" customFormat="false" ht="15" hidden="false" customHeight="true" outlineLevel="0" collapsed="false"/>
    <row r="47802" customFormat="false" ht="15" hidden="false" customHeight="true" outlineLevel="0" collapsed="false"/>
    <row r="47803" customFormat="false" ht="15" hidden="false" customHeight="true" outlineLevel="0" collapsed="false"/>
    <row r="47804" customFormat="false" ht="15" hidden="false" customHeight="true" outlineLevel="0" collapsed="false"/>
    <row r="47805" customFormat="false" ht="15" hidden="false" customHeight="true" outlineLevel="0" collapsed="false"/>
    <row r="47806" customFormat="false" ht="15" hidden="false" customHeight="true" outlineLevel="0" collapsed="false"/>
    <row r="47807" customFormat="false" ht="15" hidden="false" customHeight="true" outlineLevel="0" collapsed="false"/>
    <row r="47808" customFormat="false" ht="15" hidden="false" customHeight="true" outlineLevel="0" collapsed="false"/>
    <row r="47809" customFormat="false" ht="15" hidden="false" customHeight="true" outlineLevel="0" collapsed="false"/>
    <row r="47810" customFormat="false" ht="15" hidden="false" customHeight="true" outlineLevel="0" collapsed="false"/>
    <row r="47811" customFormat="false" ht="15" hidden="false" customHeight="true" outlineLevel="0" collapsed="false"/>
    <row r="47812" customFormat="false" ht="15" hidden="false" customHeight="true" outlineLevel="0" collapsed="false"/>
    <row r="47813" customFormat="false" ht="15" hidden="false" customHeight="true" outlineLevel="0" collapsed="false"/>
    <row r="47814" customFormat="false" ht="15" hidden="false" customHeight="true" outlineLevel="0" collapsed="false"/>
    <row r="47815" customFormat="false" ht="15" hidden="false" customHeight="true" outlineLevel="0" collapsed="false"/>
    <row r="47816" customFormat="false" ht="15" hidden="false" customHeight="true" outlineLevel="0" collapsed="false"/>
    <row r="47817" customFormat="false" ht="15" hidden="false" customHeight="true" outlineLevel="0" collapsed="false"/>
    <row r="47818" customFormat="false" ht="15" hidden="false" customHeight="true" outlineLevel="0" collapsed="false"/>
    <row r="47819" customFormat="false" ht="15" hidden="false" customHeight="true" outlineLevel="0" collapsed="false"/>
    <row r="47820" customFormat="false" ht="15" hidden="false" customHeight="true" outlineLevel="0" collapsed="false"/>
    <row r="47821" customFormat="false" ht="15" hidden="false" customHeight="true" outlineLevel="0" collapsed="false"/>
    <row r="47822" customFormat="false" ht="15" hidden="false" customHeight="true" outlineLevel="0" collapsed="false"/>
    <row r="47823" customFormat="false" ht="15" hidden="false" customHeight="true" outlineLevel="0" collapsed="false"/>
    <row r="47824" customFormat="false" ht="15" hidden="false" customHeight="true" outlineLevel="0" collapsed="false"/>
    <row r="47825" customFormat="false" ht="15" hidden="false" customHeight="true" outlineLevel="0" collapsed="false"/>
    <row r="47826" customFormat="false" ht="15" hidden="false" customHeight="true" outlineLevel="0" collapsed="false"/>
    <row r="47827" customFormat="false" ht="15" hidden="false" customHeight="true" outlineLevel="0" collapsed="false"/>
    <row r="47828" customFormat="false" ht="15" hidden="false" customHeight="true" outlineLevel="0" collapsed="false"/>
    <row r="47829" customFormat="false" ht="15" hidden="false" customHeight="true" outlineLevel="0" collapsed="false"/>
    <row r="47830" customFormat="false" ht="15" hidden="false" customHeight="true" outlineLevel="0" collapsed="false"/>
    <row r="47831" customFormat="false" ht="15" hidden="false" customHeight="true" outlineLevel="0" collapsed="false"/>
    <row r="47832" customFormat="false" ht="15" hidden="false" customHeight="true" outlineLevel="0" collapsed="false"/>
    <row r="47833" customFormat="false" ht="15" hidden="false" customHeight="true" outlineLevel="0" collapsed="false"/>
    <row r="47834" customFormat="false" ht="15" hidden="false" customHeight="true" outlineLevel="0" collapsed="false"/>
    <row r="47835" customFormat="false" ht="15" hidden="false" customHeight="true" outlineLevel="0" collapsed="false"/>
    <row r="47836" customFormat="false" ht="15" hidden="false" customHeight="true" outlineLevel="0" collapsed="false"/>
    <row r="47837" customFormat="false" ht="15" hidden="false" customHeight="true" outlineLevel="0" collapsed="false"/>
    <row r="47838" customFormat="false" ht="15" hidden="false" customHeight="true" outlineLevel="0" collapsed="false"/>
    <row r="47839" customFormat="false" ht="15" hidden="false" customHeight="true" outlineLevel="0" collapsed="false"/>
    <row r="47840" customFormat="false" ht="15" hidden="false" customHeight="true" outlineLevel="0" collapsed="false"/>
    <row r="47841" customFormat="false" ht="15" hidden="false" customHeight="true" outlineLevel="0" collapsed="false"/>
    <row r="47842" customFormat="false" ht="15" hidden="false" customHeight="true" outlineLevel="0" collapsed="false"/>
    <row r="47843" customFormat="false" ht="15" hidden="false" customHeight="true" outlineLevel="0" collapsed="false"/>
    <row r="47844" customFormat="false" ht="15" hidden="false" customHeight="true" outlineLevel="0" collapsed="false"/>
    <row r="47845" customFormat="false" ht="15" hidden="false" customHeight="true" outlineLevel="0" collapsed="false"/>
    <row r="47846" customFormat="false" ht="15" hidden="false" customHeight="true" outlineLevel="0" collapsed="false"/>
    <row r="47847" customFormat="false" ht="15" hidden="false" customHeight="true" outlineLevel="0" collapsed="false"/>
    <row r="47848" customFormat="false" ht="15" hidden="false" customHeight="true" outlineLevel="0" collapsed="false"/>
    <row r="47849" customFormat="false" ht="15" hidden="false" customHeight="true" outlineLevel="0" collapsed="false"/>
    <row r="47850" customFormat="false" ht="15" hidden="false" customHeight="true" outlineLevel="0" collapsed="false"/>
    <row r="47851" customFormat="false" ht="15" hidden="false" customHeight="true" outlineLevel="0" collapsed="false"/>
    <row r="47852" customFormat="false" ht="15" hidden="false" customHeight="true" outlineLevel="0" collapsed="false"/>
    <row r="47853" customFormat="false" ht="15" hidden="false" customHeight="true" outlineLevel="0" collapsed="false"/>
    <row r="47854" customFormat="false" ht="15" hidden="false" customHeight="true" outlineLevel="0" collapsed="false"/>
    <row r="47855" customFormat="false" ht="15" hidden="false" customHeight="true" outlineLevel="0" collapsed="false"/>
    <row r="47856" customFormat="false" ht="15" hidden="false" customHeight="true" outlineLevel="0" collapsed="false"/>
    <row r="47857" customFormat="false" ht="15" hidden="false" customHeight="true" outlineLevel="0" collapsed="false"/>
    <row r="47858" customFormat="false" ht="15" hidden="false" customHeight="true" outlineLevel="0" collapsed="false"/>
    <row r="47859" customFormat="false" ht="15" hidden="false" customHeight="true" outlineLevel="0" collapsed="false"/>
    <row r="47860" customFormat="false" ht="15" hidden="false" customHeight="true" outlineLevel="0" collapsed="false"/>
    <row r="47861" customFormat="false" ht="15" hidden="false" customHeight="true" outlineLevel="0" collapsed="false"/>
    <row r="47862" customFormat="false" ht="15" hidden="false" customHeight="true" outlineLevel="0" collapsed="false"/>
    <row r="47863" customFormat="false" ht="15" hidden="false" customHeight="true" outlineLevel="0" collapsed="false"/>
    <row r="47864" customFormat="false" ht="15" hidden="false" customHeight="true" outlineLevel="0" collapsed="false"/>
    <row r="47865" customFormat="false" ht="15" hidden="false" customHeight="true" outlineLevel="0" collapsed="false"/>
    <row r="47866" customFormat="false" ht="15" hidden="false" customHeight="true" outlineLevel="0" collapsed="false"/>
    <row r="47867" customFormat="false" ht="15" hidden="false" customHeight="true" outlineLevel="0" collapsed="false"/>
    <row r="47868" customFormat="false" ht="15" hidden="false" customHeight="true" outlineLevel="0" collapsed="false"/>
    <row r="47869" customFormat="false" ht="15" hidden="false" customHeight="true" outlineLevel="0" collapsed="false"/>
    <row r="47870" customFormat="false" ht="15" hidden="false" customHeight="true" outlineLevel="0" collapsed="false"/>
    <row r="47871" customFormat="false" ht="15" hidden="false" customHeight="true" outlineLevel="0" collapsed="false"/>
    <row r="47872" customFormat="false" ht="15" hidden="false" customHeight="true" outlineLevel="0" collapsed="false"/>
    <row r="47873" customFormat="false" ht="15" hidden="false" customHeight="true" outlineLevel="0" collapsed="false"/>
    <row r="47874" customFormat="false" ht="15" hidden="false" customHeight="true" outlineLevel="0" collapsed="false"/>
    <row r="47875" customFormat="false" ht="15" hidden="false" customHeight="true" outlineLevel="0" collapsed="false"/>
    <row r="47876" customFormat="false" ht="15" hidden="false" customHeight="true" outlineLevel="0" collapsed="false"/>
    <row r="47877" customFormat="false" ht="15" hidden="false" customHeight="true" outlineLevel="0" collapsed="false"/>
    <row r="47878" customFormat="false" ht="15" hidden="false" customHeight="true" outlineLevel="0" collapsed="false"/>
    <row r="47879" customFormat="false" ht="15" hidden="false" customHeight="true" outlineLevel="0" collapsed="false"/>
    <row r="47880" customFormat="false" ht="15" hidden="false" customHeight="true" outlineLevel="0" collapsed="false"/>
    <row r="47881" customFormat="false" ht="15" hidden="false" customHeight="true" outlineLevel="0" collapsed="false"/>
    <row r="47882" customFormat="false" ht="15" hidden="false" customHeight="true" outlineLevel="0" collapsed="false"/>
    <row r="47883" customFormat="false" ht="15" hidden="false" customHeight="true" outlineLevel="0" collapsed="false"/>
    <row r="47884" customFormat="false" ht="15" hidden="false" customHeight="true" outlineLevel="0" collapsed="false"/>
    <row r="47885" customFormat="false" ht="15" hidden="false" customHeight="true" outlineLevel="0" collapsed="false"/>
    <row r="47886" customFormat="false" ht="15" hidden="false" customHeight="true" outlineLevel="0" collapsed="false"/>
    <row r="47887" customFormat="false" ht="15" hidden="false" customHeight="true" outlineLevel="0" collapsed="false"/>
    <row r="47888" customFormat="false" ht="15" hidden="false" customHeight="true" outlineLevel="0" collapsed="false"/>
    <row r="47889" customFormat="false" ht="15" hidden="false" customHeight="true" outlineLevel="0" collapsed="false"/>
    <row r="47890" customFormat="false" ht="15" hidden="false" customHeight="true" outlineLevel="0" collapsed="false"/>
    <row r="47891" customFormat="false" ht="15" hidden="false" customHeight="true" outlineLevel="0" collapsed="false"/>
    <row r="47892" customFormat="false" ht="15" hidden="false" customHeight="true" outlineLevel="0" collapsed="false"/>
    <row r="47893" customFormat="false" ht="15" hidden="false" customHeight="true" outlineLevel="0" collapsed="false"/>
    <row r="47894" customFormat="false" ht="15" hidden="false" customHeight="true" outlineLevel="0" collapsed="false"/>
    <row r="47895" customFormat="false" ht="15" hidden="false" customHeight="true" outlineLevel="0" collapsed="false"/>
    <row r="47896" customFormat="false" ht="15" hidden="false" customHeight="true" outlineLevel="0" collapsed="false"/>
    <row r="47897" customFormat="false" ht="15" hidden="false" customHeight="true" outlineLevel="0" collapsed="false"/>
    <row r="47898" customFormat="false" ht="15" hidden="false" customHeight="true" outlineLevel="0" collapsed="false"/>
    <row r="47899" customFormat="false" ht="15" hidden="false" customHeight="true" outlineLevel="0" collapsed="false"/>
    <row r="47900" customFormat="false" ht="15" hidden="false" customHeight="true" outlineLevel="0" collapsed="false"/>
    <row r="47901" customFormat="false" ht="15" hidden="false" customHeight="true" outlineLevel="0" collapsed="false"/>
    <row r="47902" customFormat="false" ht="15" hidden="false" customHeight="true" outlineLevel="0" collapsed="false"/>
    <row r="47903" customFormat="false" ht="15" hidden="false" customHeight="true" outlineLevel="0" collapsed="false"/>
    <row r="47904" customFormat="false" ht="15" hidden="false" customHeight="true" outlineLevel="0" collapsed="false"/>
    <row r="47905" customFormat="false" ht="15" hidden="false" customHeight="true" outlineLevel="0" collapsed="false"/>
    <row r="47906" customFormat="false" ht="15" hidden="false" customHeight="true" outlineLevel="0" collapsed="false"/>
    <row r="47907" customFormat="false" ht="15" hidden="false" customHeight="true" outlineLevel="0" collapsed="false"/>
    <row r="47908" customFormat="false" ht="15" hidden="false" customHeight="true" outlineLevel="0" collapsed="false"/>
    <row r="47909" customFormat="false" ht="15" hidden="false" customHeight="true" outlineLevel="0" collapsed="false"/>
    <row r="47910" customFormat="false" ht="15" hidden="false" customHeight="true" outlineLevel="0" collapsed="false"/>
    <row r="47911" customFormat="false" ht="15" hidden="false" customHeight="true" outlineLevel="0" collapsed="false"/>
    <row r="47912" customFormat="false" ht="15" hidden="false" customHeight="true" outlineLevel="0" collapsed="false"/>
    <row r="47913" customFormat="false" ht="15" hidden="false" customHeight="true" outlineLevel="0" collapsed="false"/>
    <row r="47914" customFormat="false" ht="15" hidden="false" customHeight="true" outlineLevel="0" collapsed="false"/>
    <row r="47915" customFormat="false" ht="15" hidden="false" customHeight="true" outlineLevel="0" collapsed="false"/>
    <row r="47916" customFormat="false" ht="15" hidden="false" customHeight="true" outlineLevel="0" collapsed="false"/>
    <row r="47917" customFormat="false" ht="15" hidden="false" customHeight="true" outlineLevel="0" collapsed="false"/>
    <row r="47918" customFormat="false" ht="15" hidden="false" customHeight="true" outlineLevel="0" collapsed="false"/>
    <row r="47919" customFormat="false" ht="15" hidden="false" customHeight="true" outlineLevel="0" collapsed="false"/>
    <row r="47920" customFormat="false" ht="15" hidden="false" customHeight="true" outlineLevel="0" collapsed="false"/>
    <row r="47921" customFormat="false" ht="15" hidden="false" customHeight="true" outlineLevel="0" collapsed="false"/>
    <row r="47922" customFormat="false" ht="15" hidden="false" customHeight="true" outlineLevel="0" collapsed="false"/>
    <row r="47923" customFormat="false" ht="15" hidden="false" customHeight="true" outlineLevel="0" collapsed="false"/>
    <row r="47924" customFormat="false" ht="15" hidden="false" customHeight="true" outlineLevel="0" collapsed="false"/>
    <row r="47925" customFormat="false" ht="15" hidden="false" customHeight="true" outlineLevel="0" collapsed="false"/>
    <row r="47926" customFormat="false" ht="15" hidden="false" customHeight="true" outlineLevel="0" collapsed="false"/>
    <row r="47927" customFormat="false" ht="15" hidden="false" customHeight="true" outlineLevel="0" collapsed="false"/>
    <row r="47928" customFormat="false" ht="15" hidden="false" customHeight="true" outlineLevel="0" collapsed="false"/>
    <row r="47929" customFormat="false" ht="15" hidden="false" customHeight="true" outlineLevel="0" collapsed="false"/>
    <row r="47930" customFormat="false" ht="15" hidden="false" customHeight="true" outlineLevel="0" collapsed="false"/>
    <row r="47931" customFormat="false" ht="15" hidden="false" customHeight="true" outlineLevel="0" collapsed="false"/>
    <row r="47932" customFormat="false" ht="15" hidden="false" customHeight="true" outlineLevel="0" collapsed="false"/>
    <row r="47933" customFormat="false" ht="15" hidden="false" customHeight="true" outlineLevel="0" collapsed="false"/>
    <row r="47934" customFormat="false" ht="15" hidden="false" customHeight="true" outlineLevel="0" collapsed="false"/>
    <row r="47935" customFormat="false" ht="15" hidden="false" customHeight="true" outlineLevel="0" collapsed="false"/>
    <row r="47936" customFormat="false" ht="15" hidden="false" customHeight="true" outlineLevel="0" collapsed="false"/>
    <row r="47937" customFormat="false" ht="15" hidden="false" customHeight="true" outlineLevel="0" collapsed="false"/>
    <row r="47938" customFormat="false" ht="15" hidden="false" customHeight="true" outlineLevel="0" collapsed="false"/>
    <row r="47939" customFormat="false" ht="15" hidden="false" customHeight="true" outlineLevel="0" collapsed="false"/>
    <row r="47940" customFormat="false" ht="15" hidden="false" customHeight="true" outlineLevel="0" collapsed="false"/>
    <row r="47941" customFormat="false" ht="15" hidden="false" customHeight="true" outlineLevel="0" collapsed="false"/>
    <row r="47942" customFormat="false" ht="15" hidden="false" customHeight="true" outlineLevel="0" collapsed="false"/>
    <row r="47943" customFormat="false" ht="15" hidden="false" customHeight="true" outlineLevel="0" collapsed="false"/>
    <row r="47944" customFormat="false" ht="15" hidden="false" customHeight="true" outlineLevel="0" collapsed="false"/>
    <row r="47945" customFormat="false" ht="15" hidden="false" customHeight="true" outlineLevel="0" collapsed="false"/>
    <row r="47946" customFormat="false" ht="15" hidden="false" customHeight="true" outlineLevel="0" collapsed="false"/>
    <row r="47947" customFormat="false" ht="15" hidden="false" customHeight="true" outlineLevel="0" collapsed="false"/>
    <row r="47948" customFormat="false" ht="15" hidden="false" customHeight="true" outlineLevel="0" collapsed="false"/>
    <row r="47949" customFormat="false" ht="15" hidden="false" customHeight="true" outlineLevel="0" collapsed="false"/>
    <row r="47950" customFormat="false" ht="15" hidden="false" customHeight="true" outlineLevel="0" collapsed="false"/>
    <row r="47951" customFormat="false" ht="15" hidden="false" customHeight="true" outlineLevel="0" collapsed="false"/>
    <row r="47952" customFormat="false" ht="15" hidden="false" customHeight="true" outlineLevel="0" collapsed="false"/>
    <row r="47953" customFormat="false" ht="15" hidden="false" customHeight="true" outlineLevel="0" collapsed="false"/>
    <row r="47954" customFormat="false" ht="15" hidden="false" customHeight="true" outlineLevel="0" collapsed="false"/>
    <row r="47955" customFormat="false" ht="15" hidden="false" customHeight="true" outlineLevel="0" collapsed="false"/>
    <row r="47956" customFormat="false" ht="15" hidden="false" customHeight="true" outlineLevel="0" collapsed="false"/>
    <row r="47957" customFormat="false" ht="15" hidden="false" customHeight="true" outlineLevel="0" collapsed="false"/>
    <row r="47958" customFormat="false" ht="15" hidden="false" customHeight="true" outlineLevel="0" collapsed="false"/>
    <row r="47959" customFormat="false" ht="15" hidden="false" customHeight="true" outlineLevel="0" collapsed="false"/>
    <row r="47960" customFormat="false" ht="15" hidden="false" customHeight="true" outlineLevel="0" collapsed="false"/>
    <row r="47961" customFormat="false" ht="15" hidden="false" customHeight="true" outlineLevel="0" collapsed="false"/>
    <row r="47962" customFormat="false" ht="15" hidden="false" customHeight="true" outlineLevel="0" collapsed="false"/>
    <row r="47963" customFormat="false" ht="15" hidden="false" customHeight="true" outlineLevel="0" collapsed="false"/>
    <row r="47964" customFormat="false" ht="15" hidden="false" customHeight="true" outlineLevel="0" collapsed="false"/>
    <row r="47965" customFormat="false" ht="15" hidden="false" customHeight="true" outlineLevel="0" collapsed="false"/>
    <row r="47966" customFormat="false" ht="15" hidden="false" customHeight="true" outlineLevel="0" collapsed="false"/>
    <row r="47967" customFormat="false" ht="15" hidden="false" customHeight="true" outlineLevel="0" collapsed="false"/>
    <row r="47968" customFormat="false" ht="15" hidden="false" customHeight="true" outlineLevel="0" collapsed="false"/>
    <row r="47969" customFormat="false" ht="15" hidden="false" customHeight="true" outlineLevel="0" collapsed="false"/>
    <row r="47970" customFormat="false" ht="15" hidden="false" customHeight="true" outlineLevel="0" collapsed="false"/>
    <row r="47971" customFormat="false" ht="15" hidden="false" customHeight="true" outlineLevel="0" collapsed="false"/>
    <row r="47972" customFormat="false" ht="15" hidden="false" customHeight="true" outlineLevel="0" collapsed="false"/>
    <row r="47973" customFormat="false" ht="15" hidden="false" customHeight="true" outlineLevel="0" collapsed="false"/>
    <row r="47974" customFormat="false" ht="15" hidden="false" customHeight="true" outlineLevel="0" collapsed="false"/>
    <row r="47975" customFormat="false" ht="15" hidden="false" customHeight="true" outlineLevel="0" collapsed="false"/>
    <row r="47976" customFormat="false" ht="15" hidden="false" customHeight="true" outlineLevel="0" collapsed="false"/>
    <row r="47977" customFormat="false" ht="15" hidden="false" customHeight="true" outlineLevel="0" collapsed="false"/>
    <row r="47978" customFormat="false" ht="15" hidden="false" customHeight="true" outlineLevel="0" collapsed="false"/>
    <row r="47979" customFormat="false" ht="15" hidden="false" customHeight="true" outlineLevel="0" collapsed="false"/>
    <row r="47980" customFormat="false" ht="15" hidden="false" customHeight="true" outlineLevel="0" collapsed="false"/>
    <row r="47981" customFormat="false" ht="15" hidden="false" customHeight="true" outlineLevel="0" collapsed="false"/>
    <row r="47982" customFormat="false" ht="15" hidden="false" customHeight="true" outlineLevel="0" collapsed="false"/>
    <row r="47983" customFormat="false" ht="15" hidden="false" customHeight="true" outlineLevel="0" collapsed="false"/>
    <row r="47984" customFormat="false" ht="15" hidden="false" customHeight="true" outlineLevel="0" collapsed="false"/>
    <row r="47985" customFormat="false" ht="15" hidden="false" customHeight="true" outlineLevel="0" collapsed="false"/>
    <row r="47986" customFormat="false" ht="15" hidden="false" customHeight="true" outlineLevel="0" collapsed="false"/>
    <row r="47987" customFormat="false" ht="15" hidden="false" customHeight="true" outlineLevel="0" collapsed="false"/>
    <row r="47988" customFormat="false" ht="15" hidden="false" customHeight="true" outlineLevel="0" collapsed="false"/>
    <row r="47989" customFormat="false" ht="15" hidden="false" customHeight="true" outlineLevel="0" collapsed="false"/>
    <row r="47990" customFormat="false" ht="15" hidden="false" customHeight="true" outlineLevel="0" collapsed="false"/>
    <row r="47991" customFormat="false" ht="15" hidden="false" customHeight="true" outlineLevel="0" collapsed="false"/>
    <row r="47992" customFormat="false" ht="15" hidden="false" customHeight="true" outlineLevel="0" collapsed="false"/>
    <row r="47993" customFormat="false" ht="15" hidden="false" customHeight="true" outlineLevel="0" collapsed="false"/>
    <row r="47994" customFormat="false" ht="15" hidden="false" customHeight="true" outlineLevel="0" collapsed="false"/>
    <row r="47995" customFormat="false" ht="15" hidden="false" customHeight="true" outlineLevel="0" collapsed="false"/>
    <row r="47996" customFormat="false" ht="15" hidden="false" customHeight="true" outlineLevel="0" collapsed="false"/>
    <row r="47997" customFormat="false" ht="15" hidden="false" customHeight="true" outlineLevel="0" collapsed="false"/>
    <row r="47998" customFormat="false" ht="15" hidden="false" customHeight="true" outlineLevel="0" collapsed="false"/>
    <row r="47999" customFormat="false" ht="15" hidden="false" customHeight="true" outlineLevel="0" collapsed="false"/>
    <row r="48000" customFormat="false" ht="15" hidden="false" customHeight="true" outlineLevel="0" collapsed="false"/>
    <row r="48001" customFormat="false" ht="15" hidden="false" customHeight="true" outlineLevel="0" collapsed="false"/>
    <row r="48002" customFormat="false" ht="15" hidden="false" customHeight="true" outlineLevel="0" collapsed="false"/>
    <row r="48003" customFormat="false" ht="15" hidden="false" customHeight="true" outlineLevel="0" collapsed="false"/>
    <row r="48004" customFormat="false" ht="15" hidden="false" customHeight="true" outlineLevel="0" collapsed="false"/>
    <row r="48005" customFormat="false" ht="15" hidden="false" customHeight="true" outlineLevel="0" collapsed="false"/>
    <row r="48006" customFormat="false" ht="15" hidden="false" customHeight="true" outlineLevel="0" collapsed="false"/>
    <row r="48007" customFormat="false" ht="15" hidden="false" customHeight="true" outlineLevel="0" collapsed="false"/>
    <row r="48008" customFormat="false" ht="15" hidden="false" customHeight="true" outlineLevel="0" collapsed="false"/>
    <row r="48009" customFormat="false" ht="15" hidden="false" customHeight="true" outlineLevel="0" collapsed="false"/>
    <row r="48010" customFormat="false" ht="15" hidden="false" customHeight="true" outlineLevel="0" collapsed="false"/>
    <row r="48011" customFormat="false" ht="15" hidden="false" customHeight="true" outlineLevel="0" collapsed="false"/>
    <row r="48012" customFormat="false" ht="15" hidden="false" customHeight="true" outlineLevel="0" collapsed="false"/>
    <row r="48013" customFormat="false" ht="15" hidden="false" customHeight="true" outlineLevel="0" collapsed="false"/>
    <row r="48014" customFormat="false" ht="15" hidden="false" customHeight="true" outlineLevel="0" collapsed="false"/>
    <row r="48015" customFormat="false" ht="15" hidden="false" customHeight="true" outlineLevel="0" collapsed="false"/>
    <row r="48016" customFormat="false" ht="15" hidden="false" customHeight="true" outlineLevel="0" collapsed="false"/>
    <row r="48017" customFormat="false" ht="15" hidden="false" customHeight="true" outlineLevel="0" collapsed="false"/>
    <row r="48018" customFormat="false" ht="15" hidden="false" customHeight="true" outlineLevel="0" collapsed="false"/>
    <row r="48019" customFormat="false" ht="15" hidden="false" customHeight="true" outlineLevel="0" collapsed="false"/>
    <row r="48020" customFormat="false" ht="15" hidden="false" customHeight="true" outlineLevel="0" collapsed="false"/>
    <row r="48021" customFormat="false" ht="15" hidden="false" customHeight="true" outlineLevel="0" collapsed="false"/>
    <row r="48022" customFormat="false" ht="15" hidden="false" customHeight="true" outlineLevel="0" collapsed="false"/>
    <row r="48023" customFormat="false" ht="15" hidden="false" customHeight="true" outlineLevel="0" collapsed="false"/>
    <row r="48024" customFormat="false" ht="15" hidden="false" customHeight="true" outlineLevel="0" collapsed="false"/>
    <row r="48025" customFormat="false" ht="15" hidden="false" customHeight="true" outlineLevel="0" collapsed="false"/>
    <row r="48026" customFormat="false" ht="15" hidden="false" customHeight="true" outlineLevel="0" collapsed="false"/>
    <row r="48027" customFormat="false" ht="15" hidden="false" customHeight="true" outlineLevel="0" collapsed="false"/>
    <row r="48028" customFormat="false" ht="15" hidden="false" customHeight="true" outlineLevel="0" collapsed="false"/>
    <row r="48029" customFormat="false" ht="15" hidden="false" customHeight="true" outlineLevel="0" collapsed="false"/>
    <row r="48030" customFormat="false" ht="15" hidden="false" customHeight="true" outlineLevel="0" collapsed="false"/>
    <row r="48031" customFormat="false" ht="15" hidden="false" customHeight="true" outlineLevel="0" collapsed="false"/>
    <row r="48032" customFormat="false" ht="15" hidden="false" customHeight="true" outlineLevel="0" collapsed="false"/>
    <row r="48033" customFormat="false" ht="15" hidden="false" customHeight="true" outlineLevel="0" collapsed="false"/>
    <row r="48034" customFormat="false" ht="15" hidden="false" customHeight="true" outlineLevel="0" collapsed="false"/>
    <row r="48035" customFormat="false" ht="15" hidden="false" customHeight="true" outlineLevel="0" collapsed="false"/>
    <row r="48036" customFormat="false" ht="15" hidden="false" customHeight="true" outlineLevel="0" collapsed="false"/>
    <row r="48037" customFormat="false" ht="15" hidden="false" customHeight="true" outlineLevel="0" collapsed="false"/>
    <row r="48038" customFormat="false" ht="15" hidden="false" customHeight="true" outlineLevel="0" collapsed="false"/>
    <row r="48039" customFormat="false" ht="15" hidden="false" customHeight="true" outlineLevel="0" collapsed="false"/>
    <row r="48040" customFormat="false" ht="15" hidden="false" customHeight="true" outlineLevel="0" collapsed="false"/>
    <row r="48041" customFormat="false" ht="15" hidden="false" customHeight="true" outlineLevel="0" collapsed="false"/>
    <row r="48042" customFormat="false" ht="15" hidden="false" customHeight="true" outlineLevel="0" collapsed="false"/>
    <row r="48043" customFormat="false" ht="15" hidden="false" customHeight="true" outlineLevel="0" collapsed="false"/>
    <row r="48044" customFormat="false" ht="15" hidden="false" customHeight="true" outlineLevel="0" collapsed="false"/>
    <row r="48045" customFormat="false" ht="15" hidden="false" customHeight="true" outlineLevel="0" collapsed="false"/>
    <row r="48046" customFormat="false" ht="15" hidden="false" customHeight="true" outlineLevel="0" collapsed="false"/>
    <row r="48047" customFormat="false" ht="15" hidden="false" customHeight="true" outlineLevel="0" collapsed="false"/>
    <row r="48048" customFormat="false" ht="15" hidden="false" customHeight="true" outlineLevel="0" collapsed="false"/>
    <row r="48049" customFormat="false" ht="15" hidden="false" customHeight="true" outlineLevel="0" collapsed="false"/>
    <row r="48050" customFormat="false" ht="15" hidden="false" customHeight="true" outlineLevel="0" collapsed="false"/>
    <row r="48051" customFormat="false" ht="15" hidden="false" customHeight="true" outlineLevel="0" collapsed="false"/>
    <row r="48052" customFormat="false" ht="15" hidden="false" customHeight="true" outlineLevel="0" collapsed="false"/>
    <row r="48053" customFormat="false" ht="15" hidden="false" customHeight="true" outlineLevel="0" collapsed="false"/>
    <row r="48054" customFormat="false" ht="15" hidden="false" customHeight="true" outlineLevel="0" collapsed="false"/>
    <row r="48055" customFormat="false" ht="15" hidden="false" customHeight="true" outlineLevel="0" collapsed="false"/>
    <row r="48056" customFormat="false" ht="15" hidden="false" customHeight="true" outlineLevel="0" collapsed="false"/>
    <row r="48057" customFormat="false" ht="15" hidden="false" customHeight="true" outlineLevel="0" collapsed="false"/>
    <row r="48058" customFormat="false" ht="15" hidden="false" customHeight="true" outlineLevel="0" collapsed="false"/>
    <row r="48059" customFormat="false" ht="15" hidden="false" customHeight="true" outlineLevel="0" collapsed="false"/>
    <row r="48060" customFormat="false" ht="15" hidden="false" customHeight="true" outlineLevel="0" collapsed="false"/>
    <row r="48061" customFormat="false" ht="15" hidden="false" customHeight="true" outlineLevel="0" collapsed="false"/>
    <row r="48062" customFormat="false" ht="15" hidden="false" customHeight="true" outlineLevel="0" collapsed="false"/>
    <row r="48063" customFormat="false" ht="15" hidden="false" customHeight="true" outlineLevel="0" collapsed="false"/>
    <row r="48064" customFormat="false" ht="15" hidden="false" customHeight="true" outlineLevel="0" collapsed="false"/>
    <row r="48065" customFormat="false" ht="15" hidden="false" customHeight="true" outlineLevel="0" collapsed="false"/>
    <row r="48066" customFormat="false" ht="15" hidden="false" customHeight="true" outlineLevel="0" collapsed="false"/>
    <row r="48067" customFormat="false" ht="15" hidden="false" customHeight="true" outlineLevel="0" collapsed="false"/>
    <row r="48068" customFormat="false" ht="15" hidden="false" customHeight="true" outlineLevel="0" collapsed="false"/>
    <row r="48069" customFormat="false" ht="15" hidden="false" customHeight="true" outlineLevel="0" collapsed="false"/>
    <row r="48070" customFormat="false" ht="15" hidden="false" customHeight="true" outlineLevel="0" collapsed="false"/>
    <row r="48071" customFormat="false" ht="15" hidden="false" customHeight="true" outlineLevel="0" collapsed="false"/>
    <row r="48072" customFormat="false" ht="15" hidden="false" customHeight="true" outlineLevel="0" collapsed="false"/>
    <row r="48073" customFormat="false" ht="15" hidden="false" customHeight="true" outlineLevel="0" collapsed="false"/>
    <row r="48074" customFormat="false" ht="15" hidden="false" customHeight="true" outlineLevel="0" collapsed="false"/>
    <row r="48075" customFormat="false" ht="15" hidden="false" customHeight="true" outlineLevel="0" collapsed="false"/>
    <row r="48076" customFormat="false" ht="15" hidden="false" customHeight="true" outlineLevel="0" collapsed="false"/>
    <row r="48077" customFormat="false" ht="15" hidden="false" customHeight="true" outlineLevel="0" collapsed="false"/>
    <row r="48078" customFormat="false" ht="15" hidden="false" customHeight="true" outlineLevel="0" collapsed="false"/>
    <row r="48079" customFormat="false" ht="15" hidden="false" customHeight="true" outlineLevel="0" collapsed="false"/>
    <row r="48080" customFormat="false" ht="15" hidden="false" customHeight="true" outlineLevel="0" collapsed="false"/>
    <row r="48081" customFormat="false" ht="15" hidden="false" customHeight="true" outlineLevel="0" collapsed="false"/>
    <row r="48082" customFormat="false" ht="15" hidden="false" customHeight="true" outlineLevel="0" collapsed="false"/>
    <row r="48083" customFormat="false" ht="15" hidden="false" customHeight="true" outlineLevel="0" collapsed="false"/>
    <row r="48084" customFormat="false" ht="15" hidden="false" customHeight="true" outlineLevel="0" collapsed="false"/>
    <row r="48085" customFormat="false" ht="15" hidden="false" customHeight="true" outlineLevel="0" collapsed="false"/>
    <row r="48086" customFormat="false" ht="15" hidden="false" customHeight="true" outlineLevel="0" collapsed="false"/>
    <row r="48087" customFormat="false" ht="15" hidden="false" customHeight="true" outlineLevel="0" collapsed="false"/>
    <row r="48088" customFormat="false" ht="15" hidden="false" customHeight="true" outlineLevel="0" collapsed="false"/>
    <row r="48089" customFormat="false" ht="15" hidden="false" customHeight="true" outlineLevel="0" collapsed="false"/>
    <row r="48090" customFormat="false" ht="15" hidden="false" customHeight="true" outlineLevel="0" collapsed="false"/>
    <row r="48091" customFormat="false" ht="15" hidden="false" customHeight="true" outlineLevel="0" collapsed="false"/>
    <row r="48092" customFormat="false" ht="15" hidden="false" customHeight="true" outlineLevel="0" collapsed="false"/>
    <row r="48093" customFormat="false" ht="15" hidden="false" customHeight="true" outlineLevel="0" collapsed="false"/>
    <row r="48094" customFormat="false" ht="15" hidden="false" customHeight="true" outlineLevel="0" collapsed="false"/>
    <row r="48095" customFormat="false" ht="15" hidden="false" customHeight="true" outlineLevel="0" collapsed="false"/>
    <row r="48096" customFormat="false" ht="15" hidden="false" customHeight="true" outlineLevel="0" collapsed="false"/>
    <row r="48097" customFormat="false" ht="15" hidden="false" customHeight="true" outlineLevel="0" collapsed="false"/>
    <row r="48098" customFormat="false" ht="15" hidden="false" customHeight="true" outlineLevel="0" collapsed="false"/>
    <row r="48099" customFormat="false" ht="15" hidden="false" customHeight="true" outlineLevel="0" collapsed="false"/>
    <row r="48100" customFormat="false" ht="15" hidden="false" customHeight="true" outlineLevel="0" collapsed="false"/>
    <row r="48101" customFormat="false" ht="15" hidden="false" customHeight="true" outlineLevel="0" collapsed="false"/>
    <row r="48102" customFormat="false" ht="15" hidden="false" customHeight="true" outlineLevel="0" collapsed="false"/>
    <row r="48103" customFormat="false" ht="15" hidden="false" customHeight="true" outlineLevel="0" collapsed="false"/>
    <row r="48104" customFormat="false" ht="15" hidden="false" customHeight="true" outlineLevel="0" collapsed="false"/>
    <row r="48105" customFormat="false" ht="15" hidden="false" customHeight="true" outlineLevel="0" collapsed="false"/>
    <row r="48106" customFormat="false" ht="15" hidden="false" customHeight="true" outlineLevel="0" collapsed="false"/>
    <row r="48107" customFormat="false" ht="15" hidden="false" customHeight="true" outlineLevel="0" collapsed="false"/>
    <row r="48108" customFormat="false" ht="15" hidden="false" customHeight="true" outlineLevel="0" collapsed="false"/>
    <row r="48109" customFormat="false" ht="15" hidden="false" customHeight="true" outlineLevel="0" collapsed="false"/>
    <row r="48110" customFormat="false" ht="15" hidden="false" customHeight="true" outlineLevel="0" collapsed="false"/>
    <row r="48111" customFormat="false" ht="15" hidden="false" customHeight="true" outlineLevel="0" collapsed="false"/>
    <row r="48112" customFormat="false" ht="15" hidden="false" customHeight="true" outlineLevel="0" collapsed="false"/>
    <row r="48113" customFormat="false" ht="15" hidden="false" customHeight="true" outlineLevel="0" collapsed="false"/>
    <row r="48114" customFormat="false" ht="15" hidden="false" customHeight="true" outlineLevel="0" collapsed="false"/>
    <row r="48115" customFormat="false" ht="15" hidden="false" customHeight="true" outlineLevel="0" collapsed="false"/>
    <row r="48116" customFormat="false" ht="15" hidden="false" customHeight="true" outlineLevel="0" collapsed="false"/>
    <row r="48117" customFormat="false" ht="15" hidden="false" customHeight="true" outlineLevel="0" collapsed="false"/>
    <row r="48118" customFormat="false" ht="15" hidden="false" customHeight="true" outlineLevel="0" collapsed="false"/>
    <row r="48119" customFormat="false" ht="15" hidden="false" customHeight="true" outlineLevel="0" collapsed="false"/>
    <row r="48120" customFormat="false" ht="15" hidden="false" customHeight="true" outlineLevel="0" collapsed="false"/>
    <row r="48121" customFormat="false" ht="15" hidden="false" customHeight="true" outlineLevel="0" collapsed="false"/>
    <row r="48122" customFormat="false" ht="15" hidden="false" customHeight="true" outlineLevel="0" collapsed="false"/>
    <row r="48123" customFormat="false" ht="15" hidden="false" customHeight="true" outlineLevel="0" collapsed="false"/>
    <row r="48124" customFormat="false" ht="15" hidden="false" customHeight="true" outlineLevel="0" collapsed="false"/>
    <row r="48125" customFormat="false" ht="15" hidden="false" customHeight="true" outlineLevel="0" collapsed="false"/>
    <row r="48126" customFormat="false" ht="15" hidden="false" customHeight="true" outlineLevel="0" collapsed="false"/>
    <row r="48127" customFormat="false" ht="15" hidden="false" customHeight="true" outlineLevel="0" collapsed="false"/>
    <row r="48128" customFormat="false" ht="15" hidden="false" customHeight="true" outlineLevel="0" collapsed="false"/>
    <row r="48129" customFormat="false" ht="15" hidden="false" customHeight="true" outlineLevel="0" collapsed="false"/>
    <row r="48130" customFormat="false" ht="15" hidden="false" customHeight="true" outlineLevel="0" collapsed="false"/>
    <row r="48131" customFormat="false" ht="15" hidden="false" customHeight="true" outlineLevel="0" collapsed="false"/>
    <row r="48132" customFormat="false" ht="15" hidden="false" customHeight="true" outlineLevel="0" collapsed="false"/>
    <row r="48133" customFormat="false" ht="15" hidden="false" customHeight="true" outlineLevel="0" collapsed="false"/>
    <row r="48134" customFormat="false" ht="15" hidden="false" customHeight="true" outlineLevel="0" collapsed="false"/>
    <row r="48135" customFormat="false" ht="15" hidden="false" customHeight="true" outlineLevel="0" collapsed="false"/>
    <row r="48136" customFormat="false" ht="15" hidden="false" customHeight="true" outlineLevel="0" collapsed="false"/>
    <row r="48137" customFormat="false" ht="15" hidden="false" customHeight="true" outlineLevel="0" collapsed="false"/>
    <row r="48138" customFormat="false" ht="15" hidden="false" customHeight="true" outlineLevel="0" collapsed="false"/>
    <row r="48139" customFormat="false" ht="15" hidden="false" customHeight="true" outlineLevel="0" collapsed="false"/>
    <row r="48140" customFormat="false" ht="15" hidden="false" customHeight="true" outlineLevel="0" collapsed="false"/>
    <row r="48141" customFormat="false" ht="15" hidden="false" customHeight="true" outlineLevel="0" collapsed="false"/>
    <row r="48142" customFormat="false" ht="15" hidden="false" customHeight="true" outlineLevel="0" collapsed="false"/>
    <row r="48143" customFormat="false" ht="15" hidden="false" customHeight="true" outlineLevel="0" collapsed="false"/>
    <row r="48144" customFormat="false" ht="15" hidden="false" customHeight="true" outlineLevel="0" collapsed="false"/>
    <row r="48145" customFormat="false" ht="15" hidden="false" customHeight="true" outlineLevel="0" collapsed="false"/>
    <row r="48146" customFormat="false" ht="15" hidden="false" customHeight="true" outlineLevel="0" collapsed="false"/>
    <row r="48147" customFormat="false" ht="15" hidden="false" customHeight="true" outlineLevel="0" collapsed="false"/>
    <row r="48148" customFormat="false" ht="15" hidden="false" customHeight="true" outlineLevel="0" collapsed="false"/>
    <row r="48149" customFormat="false" ht="15" hidden="false" customHeight="true" outlineLevel="0" collapsed="false"/>
    <row r="48150" customFormat="false" ht="15" hidden="false" customHeight="true" outlineLevel="0" collapsed="false"/>
    <row r="48151" customFormat="false" ht="15" hidden="false" customHeight="true" outlineLevel="0" collapsed="false"/>
    <row r="48152" customFormat="false" ht="15" hidden="false" customHeight="true" outlineLevel="0" collapsed="false"/>
    <row r="48153" customFormat="false" ht="15" hidden="false" customHeight="true" outlineLevel="0" collapsed="false"/>
    <row r="48154" customFormat="false" ht="15" hidden="false" customHeight="true" outlineLevel="0" collapsed="false"/>
    <row r="48155" customFormat="false" ht="15" hidden="false" customHeight="true" outlineLevel="0" collapsed="false"/>
    <row r="48156" customFormat="false" ht="15" hidden="false" customHeight="true" outlineLevel="0" collapsed="false"/>
    <row r="48157" customFormat="false" ht="15" hidden="false" customHeight="true" outlineLevel="0" collapsed="false"/>
    <row r="48158" customFormat="false" ht="15" hidden="false" customHeight="true" outlineLevel="0" collapsed="false"/>
    <row r="48159" customFormat="false" ht="15" hidden="false" customHeight="true" outlineLevel="0" collapsed="false"/>
    <row r="48160" customFormat="false" ht="15" hidden="false" customHeight="true" outlineLevel="0" collapsed="false"/>
    <row r="48161" customFormat="false" ht="15" hidden="false" customHeight="true" outlineLevel="0" collapsed="false"/>
    <row r="48162" customFormat="false" ht="15" hidden="false" customHeight="true" outlineLevel="0" collapsed="false"/>
    <row r="48163" customFormat="false" ht="15" hidden="false" customHeight="true" outlineLevel="0" collapsed="false"/>
    <row r="48164" customFormat="false" ht="15" hidden="false" customHeight="true" outlineLevel="0" collapsed="false"/>
    <row r="48165" customFormat="false" ht="15" hidden="false" customHeight="true" outlineLevel="0" collapsed="false"/>
    <row r="48166" customFormat="false" ht="15" hidden="false" customHeight="true" outlineLevel="0" collapsed="false"/>
    <row r="48167" customFormat="false" ht="15" hidden="false" customHeight="true" outlineLevel="0" collapsed="false"/>
    <row r="48168" customFormat="false" ht="15" hidden="false" customHeight="true" outlineLevel="0" collapsed="false"/>
    <row r="48169" customFormat="false" ht="15" hidden="false" customHeight="true" outlineLevel="0" collapsed="false"/>
    <row r="48170" customFormat="false" ht="15" hidden="false" customHeight="true" outlineLevel="0" collapsed="false"/>
    <row r="48171" customFormat="false" ht="15" hidden="false" customHeight="true" outlineLevel="0" collapsed="false"/>
    <row r="48172" customFormat="false" ht="15" hidden="false" customHeight="true" outlineLevel="0" collapsed="false"/>
    <row r="48173" customFormat="false" ht="15" hidden="false" customHeight="true" outlineLevel="0" collapsed="false"/>
    <row r="48174" customFormat="false" ht="15" hidden="false" customHeight="true" outlineLevel="0" collapsed="false"/>
    <row r="48175" customFormat="false" ht="15" hidden="false" customHeight="true" outlineLevel="0" collapsed="false"/>
    <row r="48176" customFormat="false" ht="15" hidden="false" customHeight="true" outlineLevel="0" collapsed="false"/>
    <row r="48177" customFormat="false" ht="15" hidden="false" customHeight="true" outlineLevel="0" collapsed="false"/>
    <row r="48178" customFormat="false" ht="15" hidden="false" customHeight="true" outlineLevel="0" collapsed="false"/>
    <row r="48179" customFormat="false" ht="15" hidden="false" customHeight="true" outlineLevel="0" collapsed="false"/>
    <row r="48180" customFormat="false" ht="15" hidden="false" customHeight="true" outlineLevel="0" collapsed="false"/>
    <row r="48181" customFormat="false" ht="15" hidden="false" customHeight="true" outlineLevel="0" collapsed="false"/>
    <row r="48182" customFormat="false" ht="15" hidden="false" customHeight="true" outlineLevel="0" collapsed="false"/>
    <row r="48183" customFormat="false" ht="15" hidden="false" customHeight="true" outlineLevel="0" collapsed="false"/>
    <row r="48184" customFormat="false" ht="15" hidden="false" customHeight="true" outlineLevel="0" collapsed="false"/>
    <row r="48185" customFormat="false" ht="15" hidden="false" customHeight="true" outlineLevel="0" collapsed="false"/>
    <row r="48186" customFormat="false" ht="15" hidden="false" customHeight="true" outlineLevel="0" collapsed="false"/>
    <row r="48187" customFormat="false" ht="15" hidden="false" customHeight="true" outlineLevel="0" collapsed="false"/>
    <row r="48188" customFormat="false" ht="15" hidden="false" customHeight="true" outlineLevel="0" collapsed="false"/>
    <row r="48189" customFormat="false" ht="15" hidden="false" customHeight="true" outlineLevel="0" collapsed="false"/>
    <row r="48190" customFormat="false" ht="15" hidden="false" customHeight="true" outlineLevel="0" collapsed="false"/>
    <row r="48191" customFormat="false" ht="15" hidden="false" customHeight="true" outlineLevel="0" collapsed="false"/>
    <row r="48192" customFormat="false" ht="15" hidden="false" customHeight="true" outlineLevel="0" collapsed="false"/>
    <row r="48193" customFormat="false" ht="15" hidden="false" customHeight="true" outlineLevel="0" collapsed="false"/>
    <row r="48194" customFormat="false" ht="15" hidden="false" customHeight="true" outlineLevel="0" collapsed="false"/>
    <row r="48195" customFormat="false" ht="15" hidden="false" customHeight="true" outlineLevel="0" collapsed="false"/>
    <row r="48196" customFormat="false" ht="15" hidden="false" customHeight="true" outlineLevel="0" collapsed="false"/>
    <row r="48197" customFormat="false" ht="15" hidden="false" customHeight="true" outlineLevel="0" collapsed="false"/>
    <row r="48198" customFormat="false" ht="15" hidden="false" customHeight="true" outlineLevel="0" collapsed="false"/>
    <row r="48199" customFormat="false" ht="15" hidden="false" customHeight="true" outlineLevel="0" collapsed="false"/>
    <row r="48200" customFormat="false" ht="15" hidden="false" customHeight="true" outlineLevel="0" collapsed="false"/>
    <row r="48201" customFormat="false" ht="15" hidden="false" customHeight="true" outlineLevel="0" collapsed="false"/>
    <row r="48202" customFormat="false" ht="15" hidden="false" customHeight="true" outlineLevel="0" collapsed="false"/>
    <row r="48203" customFormat="false" ht="15" hidden="false" customHeight="true" outlineLevel="0" collapsed="false"/>
    <row r="48204" customFormat="false" ht="15" hidden="false" customHeight="true" outlineLevel="0" collapsed="false"/>
    <row r="48205" customFormat="false" ht="15" hidden="false" customHeight="true" outlineLevel="0" collapsed="false"/>
    <row r="48206" customFormat="false" ht="15" hidden="false" customHeight="true" outlineLevel="0" collapsed="false"/>
    <row r="48207" customFormat="false" ht="15" hidden="false" customHeight="true" outlineLevel="0" collapsed="false"/>
    <row r="48208" customFormat="false" ht="15" hidden="false" customHeight="true" outlineLevel="0" collapsed="false"/>
    <row r="48209" customFormat="false" ht="15" hidden="false" customHeight="true" outlineLevel="0" collapsed="false"/>
    <row r="48210" customFormat="false" ht="15" hidden="false" customHeight="true" outlineLevel="0" collapsed="false"/>
    <row r="48211" customFormat="false" ht="15" hidden="false" customHeight="true" outlineLevel="0" collapsed="false"/>
    <row r="48212" customFormat="false" ht="15" hidden="false" customHeight="true" outlineLevel="0" collapsed="false"/>
    <row r="48213" customFormat="false" ht="15" hidden="false" customHeight="true" outlineLevel="0" collapsed="false"/>
    <row r="48214" customFormat="false" ht="15" hidden="false" customHeight="true" outlineLevel="0" collapsed="false"/>
    <row r="48215" customFormat="false" ht="15" hidden="false" customHeight="true" outlineLevel="0" collapsed="false"/>
    <row r="48216" customFormat="false" ht="15" hidden="false" customHeight="true" outlineLevel="0" collapsed="false"/>
    <row r="48217" customFormat="false" ht="15" hidden="false" customHeight="true" outlineLevel="0" collapsed="false"/>
    <row r="48218" customFormat="false" ht="15" hidden="false" customHeight="true" outlineLevel="0" collapsed="false"/>
    <row r="48219" customFormat="false" ht="15" hidden="false" customHeight="true" outlineLevel="0" collapsed="false"/>
    <row r="48220" customFormat="false" ht="15" hidden="false" customHeight="true" outlineLevel="0" collapsed="false"/>
    <row r="48221" customFormat="false" ht="15" hidden="false" customHeight="true" outlineLevel="0" collapsed="false"/>
    <row r="48222" customFormat="false" ht="15" hidden="false" customHeight="true" outlineLevel="0" collapsed="false"/>
    <row r="48223" customFormat="false" ht="15" hidden="false" customHeight="true" outlineLevel="0" collapsed="false"/>
    <row r="48224" customFormat="false" ht="15" hidden="false" customHeight="true" outlineLevel="0" collapsed="false"/>
    <row r="48225" customFormat="false" ht="15" hidden="false" customHeight="true" outlineLevel="0" collapsed="false"/>
    <row r="48226" customFormat="false" ht="15" hidden="false" customHeight="true" outlineLevel="0" collapsed="false"/>
    <row r="48227" customFormat="false" ht="15" hidden="false" customHeight="true" outlineLevel="0" collapsed="false"/>
    <row r="48228" customFormat="false" ht="15" hidden="false" customHeight="true" outlineLevel="0" collapsed="false"/>
    <row r="48229" customFormat="false" ht="15" hidden="false" customHeight="true" outlineLevel="0" collapsed="false"/>
    <row r="48230" customFormat="false" ht="15" hidden="false" customHeight="true" outlineLevel="0" collapsed="false"/>
    <row r="48231" customFormat="false" ht="15" hidden="false" customHeight="true" outlineLevel="0" collapsed="false"/>
    <row r="48232" customFormat="false" ht="15" hidden="false" customHeight="true" outlineLevel="0" collapsed="false"/>
    <row r="48233" customFormat="false" ht="15" hidden="false" customHeight="true" outlineLevel="0" collapsed="false"/>
    <row r="48234" customFormat="false" ht="15" hidden="false" customHeight="true" outlineLevel="0" collapsed="false"/>
    <row r="48235" customFormat="false" ht="15" hidden="false" customHeight="true" outlineLevel="0" collapsed="false"/>
    <row r="48236" customFormat="false" ht="15" hidden="false" customHeight="true" outlineLevel="0" collapsed="false"/>
    <row r="48237" customFormat="false" ht="15" hidden="false" customHeight="true" outlineLevel="0" collapsed="false"/>
    <row r="48238" customFormat="false" ht="15" hidden="false" customHeight="true" outlineLevel="0" collapsed="false"/>
    <row r="48239" customFormat="false" ht="15" hidden="false" customHeight="true" outlineLevel="0" collapsed="false"/>
    <row r="48240" customFormat="false" ht="15" hidden="false" customHeight="true" outlineLevel="0" collapsed="false"/>
    <row r="48241" customFormat="false" ht="15" hidden="false" customHeight="true" outlineLevel="0" collapsed="false"/>
    <row r="48242" customFormat="false" ht="15" hidden="false" customHeight="true" outlineLevel="0" collapsed="false"/>
    <row r="48243" customFormat="false" ht="15" hidden="false" customHeight="true" outlineLevel="0" collapsed="false"/>
    <row r="48244" customFormat="false" ht="15" hidden="false" customHeight="true" outlineLevel="0" collapsed="false"/>
    <row r="48245" customFormat="false" ht="15" hidden="false" customHeight="true" outlineLevel="0" collapsed="false"/>
    <row r="48246" customFormat="false" ht="15" hidden="false" customHeight="true" outlineLevel="0" collapsed="false"/>
    <row r="48247" customFormat="false" ht="15" hidden="false" customHeight="true" outlineLevel="0" collapsed="false"/>
    <row r="48248" customFormat="false" ht="15" hidden="false" customHeight="true" outlineLevel="0" collapsed="false"/>
    <row r="48249" customFormat="false" ht="15" hidden="false" customHeight="true" outlineLevel="0" collapsed="false"/>
    <row r="48250" customFormat="false" ht="15" hidden="false" customHeight="true" outlineLevel="0" collapsed="false"/>
    <row r="48251" customFormat="false" ht="15" hidden="false" customHeight="true" outlineLevel="0" collapsed="false"/>
    <row r="48252" customFormat="false" ht="15" hidden="false" customHeight="true" outlineLevel="0" collapsed="false"/>
    <row r="48253" customFormat="false" ht="15" hidden="false" customHeight="true" outlineLevel="0" collapsed="false"/>
    <row r="48254" customFormat="false" ht="15" hidden="false" customHeight="true" outlineLevel="0" collapsed="false"/>
    <row r="48255" customFormat="false" ht="15" hidden="false" customHeight="true" outlineLevel="0" collapsed="false"/>
    <row r="48256" customFormat="false" ht="15" hidden="false" customHeight="true" outlineLevel="0" collapsed="false"/>
    <row r="48257" customFormat="false" ht="15" hidden="false" customHeight="true" outlineLevel="0" collapsed="false"/>
    <row r="48258" customFormat="false" ht="15" hidden="false" customHeight="true" outlineLevel="0" collapsed="false"/>
    <row r="48259" customFormat="false" ht="15" hidden="false" customHeight="true" outlineLevel="0" collapsed="false"/>
    <row r="48260" customFormat="false" ht="15" hidden="false" customHeight="true" outlineLevel="0" collapsed="false"/>
    <row r="48261" customFormat="false" ht="15" hidden="false" customHeight="true" outlineLevel="0" collapsed="false"/>
    <row r="48262" customFormat="false" ht="15" hidden="false" customHeight="true" outlineLevel="0" collapsed="false"/>
    <row r="48263" customFormat="false" ht="15" hidden="false" customHeight="true" outlineLevel="0" collapsed="false"/>
    <row r="48264" customFormat="false" ht="15" hidden="false" customHeight="true" outlineLevel="0" collapsed="false"/>
    <row r="48265" customFormat="false" ht="15" hidden="false" customHeight="true" outlineLevel="0" collapsed="false"/>
    <row r="48266" customFormat="false" ht="15" hidden="false" customHeight="true" outlineLevel="0" collapsed="false"/>
    <row r="48267" customFormat="false" ht="15" hidden="false" customHeight="true" outlineLevel="0" collapsed="false"/>
    <row r="48268" customFormat="false" ht="15" hidden="false" customHeight="true" outlineLevel="0" collapsed="false"/>
    <row r="48269" customFormat="false" ht="15" hidden="false" customHeight="true" outlineLevel="0" collapsed="false"/>
    <row r="48270" customFormat="false" ht="15" hidden="false" customHeight="true" outlineLevel="0" collapsed="false"/>
    <row r="48271" customFormat="false" ht="15" hidden="false" customHeight="true" outlineLevel="0" collapsed="false"/>
    <row r="48272" customFormat="false" ht="15" hidden="false" customHeight="true" outlineLevel="0" collapsed="false"/>
    <row r="48273" customFormat="false" ht="15" hidden="false" customHeight="true" outlineLevel="0" collapsed="false"/>
    <row r="48274" customFormat="false" ht="15" hidden="false" customHeight="true" outlineLevel="0" collapsed="false"/>
    <row r="48275" customFormat="false" ht="15" hidden="false" customHeight="true" outlineLevel="0" collapsed="false"/>
    <row r="48276" customFormat="false" ht="15" hidden="false" customHeight="true" outlineLevel="0" collapsed="false"/>
    <row r="48277" customFormat="false" ht="15" hidden="false" customHeight="true" outlineLevel="0" collapsed="false"/>
    <row r="48278" customFormat="false" ht="15" hidden="false" customHeight="true" outlineLevel="0" collapsed="false"/>
    <row r="48279" customFormat="false" ht="15" hidden="false" customHeight="true" outlineLevel="0" collapsed="false"/>
    <row r="48280" customFormat="false" ht="15" hidden="false" customHeight="true" outlineLevel="0" collapsed="false"/>
    <row r="48281" customFormat="false" ht="15" hidden="false" customHeight="true" outlineLevel="0" collapsed="false"/>
    <row r="48282" customFormat="false" ht="15" hidden="false" customHeight="true" outlineLevel="0" collapsed="false"/>
    <row r="48283" customFormat="false" ht="15" hidden="false" customHeight="true" outlineLevel="0" collapsed="false"/>
    <row r="48284" customFormat="false" ht="15" hidden="false" customHeight="true" outlineLevel="0" collapsed="false"/>
    <row r="48285" customFormat="false" ht="15" hidden="false" customHeight="true" outlineLevel="0" collapsed="false"/>
    <row r="48286" customFormat="false" ht="15" hidden="false" customHeight="true" outlineLevel="0" collapsed="false"/>
    <row r="48287" customFormat="false" ht="15" hidden="false" customHeight="true" outlineLevel="0" collapsed="false"/>
    <row r="48288" customFormat="false" ht="15" hidden="false" customHeight="true" outlineLevel="0" collapsed="false"/>
    <row r="48289" customFormat="false" ht="15" hidden="false" customHeight="true" outlineLevel="0" collapsed="false"/>
    <row r="48290" customFormat="false" ht="15" hidden="false" customHeight="true" outlineLevel="0" collapsed="false"/>
    <row r="48291" customFormat="false" ht="15" hidden="false" customHeight="true" outlineLevel="0" collapsed="false"/>
    <row r="48292" customFormat="false" ht="15" hidden="false" customHeight="true" outlineLevel="0" collapsed="false"/>
    <row r="48293" customFormat="false" ht="15" hidden="false" customHeight="true" outlineLevel="0" collapsed="false"/>
    <row r="48294" customFormat="false" ht="15" hidden="false" customHeight="true" outlineLevel="0" collapsed="false"/>
    <row r="48295" customFormat="false" ht="15" hidden="false" customHeight="true" outlineLevel="0" collapsed="false"/>
    <row r="48296" customFormat="false" ht="15" hidden="false" customHeight="true" outlineLevel="0" collapsed="false"/>
    <row r="48297" customFormat="false" ht="15" hidden="false" customHeight="true" outlineLevel="0" collapsed="false"/>
    <row r="48298" customFormat="false" ht="15" hidden="false" customHeight="true" outlineLevel="0" collapsed="false"/>
    <row r="48299" customFormat="false" ht="15" hidden="false" customHeight="true" outlineLevel="0" collapsed="false"/>
    <row r="48300" customFormat="false" ht="15" hidden="false" customHeight="true" outlineLevel="0" collapsed="false"/>
    <row r="48301" customFormat="false" ht="15" hidden="false" customHeight="true" outlineLevel="0" collapsed="false"/>
    <row r="48302" customFormat="false" ht="15" hidden="false" customHeight="true" outlineLevel="0" collapsed="false"/>
    <row r="48303" customFormat="false" ht="15" hidden="false" customHeight="true" outlineLevel="0" collapsed="false"/>
    <row r="48304" customFormat="false" ht="15" hidden="false" customHeight="true" outlineLevel="0" collapsed="false"/>
    <row r="48305" customFormat="false" ht="15" hidden="false" customHeight="true" outlineLevel="0" collapsed="false"/>
    <row r="48306" customFormat="false" ht="15" hidden="false" customHeight="true" outlineLevel="0" collapsed="false"/>
    <row r="48307" customFormat="false" ht="15" hidden="false" customHeight="true" outlineLevel="0" collapsed="false"/>
    <row r="48308" customFormat="false" ht="15" hidden="false" customHeight="true" outlineLevel="0" collapsed="false"/>
    <row r="48309" customFormat="false" ht="15" hidden="false" customHeight="true" outlineLevel="0" collapsed="false"/>
    <row r="48310" customFormat="false" ht="15" hidden="false" customHeight="true" outlineLevel="0" collapsed="false"/>
    <row r="48311" customFormat="false" ht="15" hidden="false" customHeight="true" outlineLevel="0" collapsed="false"/>
    <row r="48312" customFormat="false" ht="15" hidden="false" customHeight="true" outlineLevel="0" collapsed="false"/>
    <row r="48313" customFormat="false" ht="15" hidden="false" customHeight="true" outlineLevel="0" collapsed="false"/>
    <row r="48314" customFormat="false" ht="15" hidden="false" customHeight="true" outlineLevel="0" collapsed="false"/>
    <row r="48315" customFormat="false" ht="15" hidden="false" customHeight="true" outlineLevel="0" collapsed="false"/>
    <row r="48316" customFormat="false" ht="15" hidden="false" customHeight="true" outlineLevel="0" collapsed="false"/>
    <row r="48317" customFormat="false" ht="15" hidden="false" customHeight="true" outlineLevel="0" collapsed="false"/>
    <row r="48318" customFormat="false" ht="15" hidden="false" customHeight="true" outlineLevel="0" collapsed="false"/>
    <row r="48319" customFormat="false" ht="15" hidden="false" customHeight="true" outlineLevel="0" collapsed="false"/>
    <row r="48320" customFormat="false" ht="15" hidden="false" customHeight="true" outlineLevel="0" collapsed="false"/>
    <row r="48321" customFormat="false" ht="15" hidden="false" customHeight="true" outlineLevel="0" collapsed="false"/>
    <row r="48322" customFormat="false" ht="15" hidden="false" customHeight="true" outlineLevel="0" collapsed="false"/>
    <row r="48323" customFormat="false" ht="15" hidden="false" customHeight="true" outlineLevel="0" collapsed="false"/>
    <row r="48324" customFormat="false" ht="15" hidden="false" customHeight="true" outlineLevel="0" collapsed="false"/>
    <row r="48325" customFormat="false" ht="15" hidden="false" customHeight="true" outlineLevel="0" collapsed="false"/>
    <row r="48326" customFormat="false" ht="15" hidden="false" customHeight="true" outlineLevel="0" collapsed="false"/>
    <row r="48327" customFormat="false" ht="15" hidden="false" customHeight="true" outlineLevel="0" collapsed="false"/>
    <row r="48328" customFormat="false" ht="15" hidden="false" customHeight="true" outlineLevel="0" collapsed="false"/>
    <row r="48329" customFormat="false" ht="15" hidden="false" customHeight="true" outlineLevel="0" collapsed="false"/>
    <row r="48330" customFormat="false" ht="15" hidden="false" customHeight="true" outlineLevel="0" collapsed="false"/>
    <row r="48331" customFormat="false" ht="15" hidden="false" customHeight="true" outlineLevel="0" collapsed="false"/>
    <row r="48332" customFormat="false" ht="15" hidden="false" customHeight="true" outlineLevel="0" collapsed="false"/>
    <row r="48333" customFormat="false" ht="15" hidden="false" customHeight="true" outlineLevel="0" collapsed="false"/>
    <row r="48334" customFormat="false" ht="15" hidden="false" customHeight="true" outlineLevel="0" collapsed="false"/>
    <row r="48335" customFormat="false" ht="15" hidden="false" customHeight="true" outlineLevel="0" collapsed="false"/>
    <row r="48336" customFormat="false" ht="15" hidden="false" customHeight="true" outlineLevel="0" collapsed="false"/>
    <row r="48337" customFormat="false" ht="15" hidden="false" customHeight="true" outlineLevel="0" collapsed="false"/>
    <row r="48338" customFormat="false" ht="15" hidden="false" customHeight="true" outlineLevel="0" collapsed="false"/>
    <row r="48339" customFormat="false" ht="15" hidden="false" customHeight="true" outlineLevel="0" collapsed="false"/>
    <row r="48340" customFormat="false" ht="15" hidden="false" customHeight="true" outlineLevel="0" collapsed="false"/>
    <row r="48341" customFormat="false" ht="15" hidden="false" customHeight="true" outlineLevel="0" collapsed="false"/>
    <row r="48342" customFormat="false" ht="15" hidden="false" customHeight="true" outlineLevel="0" collapsed="false"/>
    <row r="48343" customFormat="false" ht="15" hidden="false" customHeight="true" outlineLevel="0" collapsed="false"/>
    <row r="48344" customFormat="false" ht="15" hidden="false" customHeight="true" outlineLevel="0" collapsed="false"/>
    <row r="48345" customFormat="false" ht="15" hidden="false" customHeight="true" outlineLevel="0" collapsed="false"/>
    <row r="48346" customFormat="false" ht="15" hidden="false" customHeight="true" outlineLevel="0" collapsed="false"/>
    <row r="48347" customFormat="false" ht="15" hidden="false" customHeight="true" outlineLevel="0" collapsed="false"/>
    <row r="48348" customFormat="false" ht="15" hidden="false" customHeight="true" outlineLevel="0" collapsed="false"/>
    <row r="48349" customFormat="false" ht="15" hidden="false" customHeight="true" outlineLevel="0" collapsed="false"/>
    <row r="48350" customFormat="false" ht="15" hidden="false" customHeight="true" outlineLevel="0" collapsed="false"/>
    <row r="48351" customFormat="false" ht="15" hidden="false" customHeight="true" outlineLevel="0" collapsed="false"/>
    <row r="48352" customFormat="false" ht="15" hidden="false" customHeight="true" outlineLevel="0" collapsed="false"/>
    <row r="48353" customFormat="false" ht="15" hidden="false" customHeight="true" outlineLevel="0" collapsed="false"/>
    <row r="48354" customFormat="false" ht="15" hidden="false" customHeight="true" outlineLevel="0" collapsed="false"/>
    <row r="48355" customFormat="false" ht="15" hidden="false" customHeight="true" outlineLevel="0" collapsed="false"/>
    <row r="48356" customFormat="false" ht="15" hidden="false" customHeight="true" outlineLevel="0" collapsed="false"/>
    <row r="48357" customFormat="false" ht="15" hidden="false" customHeight="true" outlineLevel="0" collapsed="false"/>
    <row r="48358" customFormat="false" ht="15" hidden="false" customHeight="true" outlineLevel="0" collapsed="false"/>
    <row r="48359" customFormat="false" ht="15" hidden="false" customHeight="true" outlineLevel="0" collapsed="false"/>
    <row r="48360" customFormat="false" ht="15" hidden="false" customHeight="true" outlineLevel="0" collapsed="false"/>
    <row r="48361" customFormat="false" ht="15" hidden="false" customHeight="true" outlineLevel="0" collapsed="false"/>
    <row r="48362" customFormat="false" ht="15" hidden="false" customHeight="true" outlineLevel="0" collapsed="false"/>
    <row r="48363" customFormat="false" ht="15" hidden="false" customHeight="true" outlineLevel="0" collapsed="false"/>
    <row r="48364" customFormat="false" ht="15" hidden="false" customHeight="true" outlineLevel="0" collapsed="false"/>
    <row r="48365" customFormat="false" ht="15" hidden="false" customHeight="true" outlineLevel="0" collapsed="false"/>
    <row r="48366" customFormat="false" ht="15" hidden="false" customHeight="true" outlineLevel="0" collapsed="false"/>
    <row r="48367" customFormat="false" ht="15" hidden="false" customHeight="true" outlineLevel="0" collapsed="false"/>
    <row r="48368" customFormat="false" ht="15" hidden="false" customHeight="true" outlineLevel="0" collapsed="false"/>
    <row r="48369" customFormat="false" ht="15" hidden="false" customHeight="true" outlineLevel="0" collapsed="false"/>
    <row r="48370" customFormat="false" ht="15" hidden="false" customHeight="true" outlineLevel="0" collapsed="false"/>
    <row r="48371" customFormat="false" ht="15" hidden="false" customHeight="true" outlineLevel="0" collapsed="false"/>
    <row r="48372" customFormat="false" ht="15" hidden="false" customHeight="true" outlineLevel="0" collapsed="false"/>
    <row r="48373" customFormat="false" ht="15" hidden="false" customHeight="true" outlineLevel="0" collapsed="false"/>
    <row r="48374" customFormat="false" ht="15" hidden="false" customHeight="true" outlineLevel="0" collapsed="false"/>
    <row r="48375" customFormat="false" ht="15" hidden="false" customHeight="true" outlineLevel="0" collapsed="false"/>
    <row r="48376" customFormat="false" ht="15" hidden="false" customHeight="true" outlineLevel="0" collapsed="false"/>
    <row r="48377" customFormat="false" ht="15" hidden="false" customHeight="true" outlineLevel="0" collapsed="false"/>
    <row r="48378" customFormat="false" ht="15" hidden="false" customHeight="true" outlineLevel="0" collapsed="false"/>
    <row r="48379" customFormat="false" ht="15" hidden="false" customHeight="true" outlineLevel="0" collapsed="false"/>
    <row r="48380" customFormat="false" ht="15" hidden="false" customHeight="true" outlineLevel="0" collapsed="false"/>
    <row r="48381" customFormat="false" ht="15" hidden="false" customHeight="true" outlineLevel="0" collapsed="false"/>
    <row r="48382" customFormat="false" ht="15" hidden="false" customHeight="true" outlineLevel="0" collapsed="false"/>
    <row r="48383" customFormat="false" ht="15" hidden="false" customHeight="true" outlineLevel="0" collapsed="false"/>
    <row r="48384" customFormat="false" ht="15" hidden="false" customHeight="true" outlineLevel="0" collapsed="false"/>
    <row r="48385" customFormat="false" ht="15" hidden="false" customHeight="true" outlineLevel="0" collapsed="false"/>
    <row r="48386" customFormat="false" ht="15" hidden="false" customHeight="true" outlineLevel="0" collapsed="false"/>
    <row r="48387" customFormat="false" ht="15" hidden="false" customHeight="true" outlineLevel="0" collapsed="false"/>
    <row r="48388" customFormat="false" ht="15" hidden="false" customHeight="true" outlineLevel="0" collapsed="false"/>
    <row r="48389" customFormat="false" ht="15" hidden="false" customHeight="true" outlineLevel="0" collapsed="false"/>
    <row r="48390" customFormat="false" ht="15" hidden="false" customHeight="true" outlineLevel="0" collapsed="false"/>
    <row r="48391" customFormat="false" ht="15" hidden="false" customHeight="true" outlineLevel="0" collapsed="false"/>
    <row r="48392" customFormat="false" ht="15" hidden="false" customHeight="true" outlineLevel="0" collapsed="false"/>
    <row r="48393" customFormat="false" ht="15" hidden="false" customHeight="true" outlineLevel="0" collapsed="false"/>
    <row r="48394" customFormat="false" ht="15" hidden="false" customHeight="true" outlineLevel="0" collapsed="false"/>
    <row r="48395" customFormat="false" ht="15" hidden="false" customHeight="true" outlineLevel="0" collapsed="false"/>
    <row r="48396" customFormat="false" ht="15" hidden="false" customHeight="true" outlineLevel="0" collapsed="false"/>
    <row r="48397" customFormat="false" ht="15" hidden="false" customHeight="true" outlineLevel="0" collapsed="false"/>
    <row r="48398" customFormat="false" ht="15" hidden="false" customHeight="true" outlineLevel="0" collapsed="false"/>
    <row r="48399" customFormat="false" ht="15" hidden="false" customHeight="true" outlineLevel="0" collapsed="false"/>
    <row r="48400" customFormat="false" ht="15" hidden="false" customHeight="true" outlineLevel="0" collapsed="false"/>
    <row r="48401" customFormat="false" ht="15" hidden="false" customHeight="true" outlineLevel="0" collapsed="false"/>
    <row r="48402" customFormat="false" ht="15" hidden="false" customHeight="true" outlineLevel="0" collapsed="false"/>
    <row r="48403" customFormat="false" ht="15" hidden="false" customHeight="true" outlineLevel="0" collapsed="false"/>
    <row r="48404" customFormat="false" ht="15" hidden="false" customHeight="true" outlineLevel="0" collapsed="false"/>
    <row r="48405" customFormat="false" ht="15" hidden="false" customHeight="true" outlineLevel="0" collapsed="false"/>
    <row r="48406" customFormat="false" ht="15" hidden="false" customHeight="true" outlineLevel="0" collapsed="false"/>
    <row r="48407" customFormat="false" ht="15" hidden="false" customHeight="true" outlineLevel="0" collapsed="false"/>
    <row r="48408" customFormat="false" ht="15" hidden="false" customHeight="true" outlineLevel="0" collapsed="false"/>
    <row r="48409" customFormat="false" ht="15" hidden="false" customHeight="true" outlineLevel="0" collapsed="false"/>
    <row r="48410" customFormat="false" ht="15" hidden="false" customHeight="true" outlineLevel="0" collapsed="false"/>
    <row r="48411" customFormat="false" ht="15" hidden="false" customHeight="true" outlineLevel="0" collapsed="false"/>
    <row r="48412" customFormat="false" ht="15" hidden="false" customHeight="true" outlineLevel="0" collapsed="false"/>
    <row r="48413" customFormat="false" ht="15" hidden="false" customHeight="true" outlineLevel="0" collapsed="false"/>
    <row r="48414" customFormat="false" ht="15" hidden="false" customHeight="true" outlineLevel="0" collapsed="false"/>
    <row r="48415" customFormat="false" ht="15" hidden="false" customHeight="true" outlineLevel="0" collapsed="false"/>
    <row r="48416" customFormat="false" ht="15" hidden="false" customHeight="true" outlineLevel="0" collapsed="false"/>
    <row r="48417" customFormat="false" ht="15" hidden="false" customHeight="true" outlineLevel="0" collapsed="false"/>
    <row r="48418" customFormat="false" ht="15" hidden="false" customHeight="true" outlineLevel="0" collapsed="false"/>
    <row r="48419" customFormat="false" ht="15" hidden="false" customHeight="true" outlineLevel="0" collapsed="false"/>
    <row r="48420" customFormat="false" ht="15" hidden="false" customHeight="true" outlineLevel="0" collapsed="false"/>
    <row r="48421" customFormat="false" ht="15" hidden="false" customHeight="true" outlineLevel="0" collapsed="false"/>
    <row r="48422" customFormat="false" ht="15" hidden="false" customHeight="true" outlineLevel="0" collapsed="false"/>
    <row r="48423" customFormat="false" ht="15" hidden="false" customHeight="true" outlineLevel="0" collapsed="false"/>
    <row r="48424" customFormat="false" ht="15" hidden="false" customHeight="true" outlineLevel="0" collapsed="false"/>
    <row r="48425" customFormat="false" ht="15" hidden="false" customHeight="true" outlineLevel="0" collapsed="false"/>
    <row r="48426" customFormat="false" ht="15" hidden="false" customHeight="true" outlineLevel="0" collapsed="false"/>
    <row r="48427" customFormat="false" ht="15" hidden="false" customHeight="true" outlineLevel="0" collapsed="false"/>
    <row r="48428" customFormat="false" ht="15" hidden="false" customHeight="true" outlineLevel="0" collapsed="false"/>
    <row r="48429" customFormat="false" ht="15" hidden="false" customHeight="true" outlineLevel="0" collapsed="false"/>
    <row r="48430" customFormat="false" ht="15" hidden="false" customHeight="true" outlineLevel="0" collapsed="false"/>
    <row r="48431" customFormat="false" ht="15" hidden="false" customHeight="true" outlineLevel="0" collapsed="false"/>
    <row r="48432" customFormat="false" ht="15" hidden="false" customHeight="true" outlineLevel="0" collapsed="false"/>
    <row r="48433" customFormat="false" ht="15" hidden="false" customHeight="true" outlineLevel="0" collapsed="false"/>
    <row r="48434" customFormat="false" ht="15" hidden="false" customHeight="true" outlineLevel="0" collapsed="false"/>
    <row r="48435" customFormat="false" ht="15" hidden="false" customHeight="true" outlineLevel="0" collapsed="false"/>
    <row r="48436" customFormat="false" ht="15" hidden="false" customHeight="true" outlineLevel="0" collapsed="false"/>
    <row r="48437" customFormat="false" ht="15" hidden="false" customHeight="true" outlineLevel="0" collapsed="false"/>
    <row r="48438" customFormat="false" ht="15" hidden="false" customHeight="true" outlineLevel="0" collapsed="false"/>
    <row r="48439" customFormat="false" ht="15" hidden="false" customHeight="true" outlineLevel="0" collapsed="false"/>
    <row r="48440" customFormat="false" ht="15" hidden="false" customHeight="true" outlineLevel="0" collapsed="false"/>
    <row r="48441" customFormat="false" ht="15" hidden="false" customHeight="true" outlineLevel="0" collapsed="false"/>
    <row r="48442" customFormat="false" ht="15" hidden="false" customHeight="true" outlineLevel="0" collapsed="false"/>
    <row r="48443" customFormat="false" ht="15" hidden="false" customHeight="true" outlineLevel="0" collapsed="false"/>
    <row r="48444" customFormat="false" ht="15" hidden="false" customHeight="true" outlineLevel="0" collapsed="false"/>
    <row r="48445" customFormat="false" ht="15" hidden="false" customHeight="true" outlineLevel="0" collapsed="false"/>
    <row r="48446" customFormat="false" ht="15" hidden="false" customHeight="true" outlineLevel="0" collapsed="false"/>
    <row r="48447" customFormat="false" ht="15" hidden="false" customHeight="true" outlineLevel="0" collapsed="false"/>
    <row r="48448" customFormat="false" ht="15" hidden="false" customHeight="true" outlineLevel="0" collapsed="false"/>
    <row r="48449" customFormat="false" ht="15" hidden="false" customHeight="true" outlineLevel="0" collapsed="false"/>
    <row r="48450" customFormat="false" ht="15" hidden="false" customHeight="true" outlineLevel="0" collapsed="false"/>
    <row r="48451" customFormat="false" ht="15" hidden="false" customHeight="true" outlineLevel="0" collapsed="false"/>
    <row r="48452" customFormat="false" ht="15" hidden="false" customHeight="true" outlineLevel="0" collapsed="false"/>
    <row r="48453" customFormat="false" ht="15" hidden="false" customHeight="true" outlineLevel="0" collapsed="false"/>
    <row r="48454" customFormat="false" ht="15" hidden="false" customHeight="true" outlineLevel="0" collapsed="false"/>
    <row r="48455" customFormat="false" ht="15" hidden="false" customHeight="true" outlineLevel="0" collapsed="false"/>
    <row r="48456" customFormat="false" ht="15" hidden="false" customHeight="true" outlineLevel="0" collapsed="false"/>
    <row r="48457" customFormat="false" ht="15" hidden="false" customHeight="true" outlineLevel="0" collapsed="false"/>
    <row r="48458" customFormat="false" ht="15" hidden="false" customHeight="true" outlineLevel="0" collapsed="false"/>
    <row r="48459" customFormat="false" ht="15" hidden="false" customHeight="true" outlineLevel="0" collapsed="false"/>
    <row r="48460" customFormat="false" ht="15" hidden="false" customHeight="true" outlineLevel="0" collapsed="false"/>
    <row r="48461" customFormat="false" ht="15" hidden="false" customHeight="true" outlineLevel="0" collapsed="false"/>
    <row r="48462" customFormat="false" ht="15" hidden="false" customHeight="true" outlineLevel="0" collapsed="false"/>
    <row r="48463" customFormat="false" ht="15" hidden="false" customHeight="true" outlineLevel="0" collapsed="false"/>
    <row r="48464" customFormat="false" ht="15" hidden="false" customHeight="true" outlineLevel="0" collapsed="false"/>
    <row r="48465" customFormat="false" ht="15" hidden="false" customHeight="true" outlineLevel="0" collapsed="false"/>
    <row r="48466" customFormat="false" ht="15" hidden="false" customHeight="true" outlineLevel="0" collapsed="false"/>
    <row r="48467" customFormat="false" ht="15" hidden="false" customHeight="true" outlineLevel="0" collapsed="false"/>
    <row r="48468" customFormat="false" ht="15" hidden="false" customHeight="true" outlineLevel="0" collapsed="false"/>
    <row r="48469" customFormat="false" ht="15" hidden="false" customHeight="true" outlineLevel="0" collapsed="false"/>
    <row r="48470" customFormat="false" ht="15" hidden="false" customHeight="true" outlineLevel="0" collapsed="false"/>
    <row r="48471" customFormat="false" ht="15" hidden="false" customHeight="true" outlineLevel="0" collapsed="false"/>
    <row r="48472" customFormat="false" ht="15" hidden="false" customHeight="true" outlineLevel="0" collapsed="false"/>
    <row r="48473" customFormat="false" ht="15" hidden="false" customHeight="true" outlineLevel="0" collapsed="false"/>
    <row r="48474" customFormat="false" ht="15" hidden="false" customHeight="true" outlineLevel="0" collapsed="false"/>
    <row r="48475" customFormat="false" ht="15" hidden="false" customHeight="true" outlineLevel="0" collapsed="false"/>
    <row r="48476" customFormat="false" ht="15" hidden="false" customHeight="true" outlineLevel="0" collapsed="false"/>
    <row r="48477" customFormat="false" ht="15" hidden="false" customHeight="true" outlineLevel="0" collapsed="false"/>
    <row r="48478" customFormat="false" ht="15" hidden="false" customHeight="true" outlineLevel="0" collapsed="false"/>
    <row r="48479" customFormat="false" ht="15" hidden="false" customHeight="true" outlineLevel="0" collapsed="false"/>
    <row r="48480" customFormat="false" ht="15" hidden="false" customHeight="true" outlineLevel="0" collapsed="false"/>
    <row r="48481" customFormat="false" ht="15" hidden="false" customHeight="true" outlineLevel="0" collapsed="false"/>
    <row r="48482" customFormat="false" ht="15" hidden="false" customHeight="true" outlineLevel="0" collapsed="false"/>
    <row r="48483" customFormat="false" ht="15" hidden="false" customHeight="true" outlineLevel="0" collapsed="false"/>
    <row r="48484" customFormat="false" ht="15" hidden="false" customHeight="true" outlineLevel="0" collapsed="false"/>
    <row r="48485" customFormat="false" ht="15" hidden="false" customHeight="true" outlineLevel="0" collapsed="false"/>
    <row r="48486" customFormat="false" ht="15" hidden="false" customHeight="true" outlineLevel="0" collapsed="false"/>
    <row r="48487" customFormat="false" ht="15" hidden="false" customHeight="true" outlineLevel="0" collapsed="false"/>
    <row r="48488" customFormat="false" ht="15" hidden="false" customHeight="true" outlineLevel="0" collapsed="false"/>
    <row r="48489" customFormat="false" ht="15" hidden="false" customHeight="true" outlineLevel="0" collapsed="false"/>
    <row r="48490" customFormat="false" ht="15" hidden="false" customHeight="true" outlineLevel="0" collapsed="false"/>
    <row r="48491" customFormat="false" ht="15" hidden="false" customHeight="true" outlineLevel="0" collapsed="false"/>
    <row r="48492" customFormat="false" ht="15" hidden="false" customHeight="true" outlineLevel="0" collapsed="false"/>
    <row r="48493" customFormat="false" ht="15" hidden="false" customHeight="true" outlineLevel="0" collapsed="false"/>
    <row r="48494" customFormat="false" ht="15" hidden="false" customHeight="true" outlineLevel="0" collapsed="false"/>
    <row r="48495" customFormat="false" ht="15" hidden="false" customHeight="true" outlineLevel="0" collapsed="false"/>
    <row r="48496" customFormat="false" ht="15" hidden="false" customHeight="true" outlineLevel="0" collapsed="false"/>
    <row r="48497" customFormat="false" ht="15" hidden="false" customHeight="true" outlineLevel="0" collapsed="false"/>
    <row r="48498" customFormat="false" ht="15" hidden="false" customHeight="true" outlineLevel="0" collapsed="false"/>
    <row r="48499" customFormat="false" ht="15" hidden="false" customHeight="true" outlineLevel="0" collapsed="false"/>
    <row r="48500" customFormat="false" ht="15" hidden="false" customHeight="true" outlineLevel="0" collapsed="false"/>
    <row r="48501" customFormat="false" ht="15" hidden="false" customHeight="true" outlineLevel="0" collapsed="false"/>
    <row r="48502" customFormat="false" ht="15" hidden="false" customHeight="true" outlineLevel="0" collapsed="false"/>
    <row r="48503" customFormat="false" ht="15" hidden="false" customHeight="true" outlineLevel="0" collapsed="false"/>
    <row r="48504" customFormat="false" ht="15" hidden="false" customHeight="true" outlineLevel="0" collapsed="false"/>
    <row r="48505" customFormat="false" ht="15" hidden="false" customHeight="true" outlineLevel="0" collapsed="false"/>
    <row r="48506" customFormat="false" ht="15" hidden="false" customHeight="true" outlineLevel="0" collapsed="false"/>
    <row r="48507" customFormat="false" ht="15" hidden="false" customHeight="true" outlineLevel="0" collapsed="false"/>
    <row r="48508" customFormat="false" ht="15" hidden="false" customHeight="true" outlineLevel="0" collapsed="false"/>
    <row r="48509" customFormat="false" ht="15" hidden="false" customHeight="true" outlineLevel="0" collapsed="false"/>
    <row r="48510" customFormat="false" ht="15" hidden="false" customHeight="true" outlineLevel="0" collapsed="false"/>
    <row r="48511" customFormat="false" ht="15" hidden="false" customHeight="true" outlineLevel="0" collapsed="false"/>
    <row r="48512" customFormat="false" ht="15" hidden="false" customHeight="true" outlineLevel="0" collapsed="false"/>
    <row r="48513" customFormat="false" ht="15" hidden="false" customHeight="true" outlineLevel="0" collapsed="false"/>
    <row r="48514" customFormat="false" ht="15" hidden="false" customHeight="true" outlineLevel="0" collapsed="false"/>
    <row r="48515" customFormat="false" ht="15" hidden="false" customHeight="true" outlineLevel="0" collapsed="false"/>
    <row r="48516" customFormat="false" ht="15" hidden="false" customHeight="true" outlineLevel="0" collapsed="false"/>
    <row r="48517" customFormat="false" ht="15" hidden="false" customHeight="true" outlineLevel="0" collapsed="false"/>
    <row r="48518" customFormat="false" ht="15" hidden="false" customHeight="true" outlineLevel="0" collapsed="false"/>
    <row r="48519" customFormat="false" ht="15" hidden="false" customHeight="true" outlineLevel="0" collapsed="false"/>
    <row r="48520" customFormat="false" ht="15" hidden="false" customHeight="true" outlineLevel="0" collapsed="false"/>
    <row r="48521" customFormat="false" ht="15" hidden="false" customHeight="true" outlineLevel="0" collapsed="false"/>
    <row r="48522" customFormat="false" ht="15" hidden="false" customHeight="true" outlineLevel="0" collapsed="false"/>
    <row r="48523" customFormat="false" ht="15" hidden="false" customHeight="true" outlineLevel="0" collapsed="false"/>
    <row r="48524" customFormat="false" ht="15" hidden="false" customHeight="true" outlineLevel="0" collapsed="false"/>
    <row r="48525" customFormat="false" ht="15" hidden="false" customHeight="true" outlineLevel="0" collapsed="false"/>
    <row r="48526" customFormat="false" ht="15" hidden="false" customHeight="true" outlineLevel="0" collapsed="false"/>
    <row r="48527" customFormat="false" ht="15" hidden="false" customHeight="true" outlineLevel="0" collapsed="false"/>
    <row r="48528" customFormat="false" ht="15" hidden="false" customHeight="true" outlineLevel="0" collapsed="false"/>
    <row r="48529" customFormat="false" ht="15" hidden="false" customHeight="true" outlineLevel="0" collapsed="false"/>
    <row r="48530" customFormat="false" ht="15" hidden="false" customHeight="true" outlineLevel="0" collapsed="false"/>
    <row r="48531" customFormat="false" ht="15" hidden="false" customHeight="true" outlineLevel="0" collapsed="false"/>
    <row r="48532" customFormat="false" ht="15" hidden="false" customHeight="true" outlineLevel="0" collapsed="false"/>
    <row r="48533" customFormat="false" ht="15" hidden="false" customHeight="true" outlineLevel="0" collapsed="false"/>
    <row r="48534" customFormat="false" ht="15" hidden="false" customHeight="true" outlineLevel="0" collapsed="false"/>
    <row r="48535" customFormat="false" ht="15" hidden="false" customHeight="true" outlineLevel="0" collapsed="false"/>
    <row r="48536" customFormat="false" ht="15" hidden="false" customHeight="true" outlineLevel="0" collapsed="false"/>
    <row r="48537" customFormat="false" ht="15" hidden="false" customHeight="true" outlineLevel="0" collapsed="false"/>
    <row r="48538" customFormat="false" ht="15" hidden="false" customHeight="true" outlineLevel="0" collapsed="false"/>
    <row r="48539" customFormat="false" ht="15" hidden="false" customHeight="true" outlineLevel="0" collapsed="false"/>
    <row r="48540" customFormat="false" ht="15" hidden="false" customHeight="true" outlineLevel="0" collapsed="false"/>
    <row r="48541" customFormat="false" ht="15" hidden="false" customHeight="true" outlineLevel="0" collapsed="false"/>
    <row r="48542" customFormat="false" ht="15" hidden="false" customHeight="true" outlineLevel="0" collapsed="false"/>
    <row r="48543" customFormat="false" ht="15" hidden="false" customHeight="true" outlineLevel="0" collapsed="false"/>
    <row r="48544" customFormat="false" ht="15" hidden="false" customHeight="true" outlineLevel="0" collapsed="false"/>
    <row r="48545" customFormat="false" ht="15" hidden="false" customHeight="true" outlineLevel="0" collapsed="false"/>
    <row r="48546" customFormat="false" ht="15" hidden="false" customHeight="true" outlineLevel="0" collapsed="false"/>
    <row r="48547" customFormat="false" ht="15" hidden="false" customHeight="true" outlineLevel="0" collapsed="false"/>
    <row r="48548" customFormat="false" ht="15" hidden="false" customHeight="true" outlineLevel="0" collapsed="false"/>
    <row r="48549" customFormat="false" ht="15" hidden="false" customHeight="true" outlineLevel="0" collapsed="false"/>
    <row r="48550" customFormat="false" ht="15" hidden="false" customHeight="true" outlineLevel="0" collapsed="false"/>
    <row r="48551" customFormat="false" ht="15" hidden="false" customHeight="true" outlineLevel="0" collapsed="false"/>
    <row r="48552" customFormat="false" ht="15" hidden="false" customHeight="true" outlineLevel="0" collapsed="false"/>
    <row r="48553" customFormat="false" ht="15" hidden="false" customHeight="true" outlineLevel="0" collapsed="false"/>
    <row r="48554" customFormat="false" ht="15" hidden="false" customHeight="true" outlineLevel="0" collapsed="false"/>
    <row r="48555" customFormat="false" ht="15" hidden="false" customHeight="true" outlineLevel="0" collapsed="false"/>
    <row r="48556" customFormat="false" ht="15" hidden="false" customHeight="true" outlineLevel="0" collapsed="false"/>
    <row r="48557" customFormat="false" ht="15" hidden="false" customHeight="true" outlineLevel="0" collapsed="false"/>
    <row r="48558" customFormat="false" ht="15" hidden="false" customHeight="true" outlineLevel="0" collapsed="false"/>
    <row r="48559" customFormat="false" ht="15" hidden="false" customHeight="true" outlineLevel="0" collapsed="false"/>
    <row r="48560" customFormat="false" ht="15" hidden="false" customHeight="true" outlineLevel="0" collapsed="false"/>
    <row r="48561" customFormat="false" ht="15" hidden="false" customHeight="true" outlineLevel="0" collapsed="false"/>
    <row r="48562" customFormat="false" ht="15" hidden="false" customHeight="true" outlineLevel="0" collapsed="false"/>
    <row r="48563" customFormat="false" ht="15" hidden="false" customHeight="true" outlineLevel="0" collapsed="false"/>
    <row r="48564" customFormat="false" ht="15" hidden="false" customHeight="true" outlineLevel="0" collapsed="false"/>
    <row r="48565" customFormat="false" ht="15" hidden="false" customHeight="true" outlineLevel="0" collapsed="false"/>
    <row r="48566" customFormat="false" ht="15" hidden="false" customHeight="true" outlineLevel="0" collapsed="false"/>
    <row r="48567" customFormat="false" ht="15" hidden="false" customHeight="true" outlineLevel="0" collapsed="false"/>
    <row r="48568" customFormat="false" ht="15" hidden="false" customHeight="true" outlineLevel="0" collapsed="false"/>
    <row r="48569" customFormat="false" ht="15" hidden="false" customHeight="true" outlineLevel="0" collapsed="false"/>
    <row r="48570" customFormat="false" ht="15" hidden="false" customHeight="true" outlineLevel="0" collapsed="false"/>
    <row r="48571" customFormat="false" ht="15" hidden="false" customHeight="true" outlineLevel="0" collapsed="false"/>
    <row r="48572" customFormat="false" ht="15" hidden="false" customHeight="true" outlineLevel="0" collapsed="false"/>
    <row r="48573" customFormat="false" ht="15" hidden="false" customHeight="true" outlineLevel="0" collapsed="false"/>
    <row r="48574" customFormat="false" ht="15" hidden="false" customHeight="true" outlineLevel="0" collapsed="false"/>
    <row r="48575" customFormat="false" ht="15" hidden="false" customHeight="true" outlineLevel="0" collapsed="false"/>
    <row r="48576" customFormat="false" ht="15" hidden="false" customHeight="true" outlineLevel="0" collapsed="false"/>
    <row r="48577" customFormat="false" ht="15" hidden="false" customHeight="true" outlineLevel="0" collapsed="false"/>
    <row r="48578" customFormat="false" ht="15" hidden="false" customHeight="true" outlineLevel="0" collapsed="false"/>
    <row r="48579" customFormat="false" ht="15" hidden="false" customHeight="true" outlineLevel="0" collapsed="false"/>
    <row r="48580" customFormat="false" ht="15" hidden="false" customHeight="true" outlineLevel="0" collapsed="false"/>
    <row r="48581" customFormat="false" ht="15" hidden="false" customHeight="true" outlineLevel="0" collapsed="false"/>
    <row r="48582" customFormat="false" ht="15" hidden="false" customHeight="true" outlineLevel="0" collapsed="false"/>
    <row r="48583" customFormat="false" ht="15" hidden="false" customHeight="true" outlineLevel="0" collapsed="false"/>
    <row r="48584" customFormat="false" ht="15" hidden="false" customHeight="true" outlineLevel="0" collapsed="false"/>
    <row r="48585" customFormat="false" ht="15" hidden="false" customHeight="true" outlineLevel="0" collapsed="false"/>
    <row r="48586" customFormat="false" ht="15" hidden="false" customHeight="true" outlineLevel="0" collapsed="false"/>
    <row r="48587" customFormat="false" ht="15" hidden="false" customHeight="true" outlineLevel="0" collapsed="false"/>
    <row r="48588" customFormat="false" ht="15" hidden="false" customHeight="true" outlineLevel="0" collapsed="false"/>
    <row r="48589" customFormat="false" ht="15" hidden="false" customHeight="true" outlineLevel="0" collapsed="false"/>
    <row r="48590" customFormat="false" ht="15" hidden="false" customHeight="true" outlineLevel="0" collapsed="false"/>
    <row r="48591" customFormat="false" ht="15" hidden="false" customHeight="true" outlineLevel="0" collapsed="false"/>
    <row r="48592" customFormat="false" ht="15" hidden="false" customHeight="true" outlineLevel="0" collapsed="false"/>
    <row r="48593" customFormat="false" ht="15" hidden="false" customHeight="true" outlineLevel="0" collapsed="false"/>
    <row r="48594" customFormat="false" ht="15" hidden="false" customHeight="true" outlineLevel="0" collapsed="false"/>
    <row r="48595" customFormat="false" ht="15" hidden="false" customHeight="true" outlineLevel="0" collapsed="false"/>
    <row r="48596" customFormat="false" ht="15" hidden="false" customHeight="true" outlineLevel="0" collapsed="false"/>
    <row r="48597" customFormat="false" ht="15" hidden="false" customHeight="true" outlineLevel="0" collapsed="false"/>
    <row r="48598" customFormat="false" ht="15" hidden="false" customHeight="true" outlineLevel="0" collapsed="false"/>
    <row r="48599" customFormat="false" ht="15" hidden="false" customHeight="true" outlineLevel="0" collapsed="false"/>
    <row r="48600" customFormat="false" ht="15" hidden="false" customHeight="true" outlineLevel="0" collapsed="false"/>
    <row r="48601" customFormat="false" ht="15" hidden="false" customHeight="true" outlineLevel="0" collapsed="false"/>
    <row r="48602" customFormat="false" ht="15" hidden="false" customHeight="true" outlineLevel="0" collapsed="false"/>
    <row r="48603" customFormat="false" ht="15" hidden="false" customHeight="true" outlineLevel="0" collapsed="false"/>
    <row r="48604" customFormat="false" ht="15" hidden="false" customHeight="true" outlineLevel="0" collapsed="false"/>
    <row r="48605" customFormat="false" ht="15" hidden="false" customHeight="true" outlineLevel="0" collapsed="false"/>
    <row r="48606" customFormat="false" ht="15" hidden="false" customHeight="true" outlineLevel="0" collapsed="false"/>
    <row r="48607" customFormat="false" ht="15" hidden="false" customHeight="true" outlineLevel="0" collapsed="false"/>
    <row r="48608" customFormat="false" ht="15" hidden="false" customHeight="true" outlineLevel="0" collapsed="false"/>
    <row r="48609" customFormat="false" ht="15" hidden="false" customHeight="true" outlineLevel="0" collapsed="false"/>
    <row r="48610" customFormat="false" ht="15" hidden="false" customHeight="true" outlineLevel="0" collapsed="false"/>
    <row r="48611" customFormat="false" ht="15" hidden="false" customHeight="true" outlineLevel="0" collapsed="false"/>
    <row r="48612" customFormat="false" ht="15" hidden="false" customHeight="true" outlineLevel="0" collapsed="false"/>
    <row r="48613" customFormat="false" ht="15" hidden="false" customHeight="true" outlineLevel="0" collapsed="false"/>
    <row r="48614" customFormat="false" ht="15" hidden="false" customHeight="true" outlineLevel="0" collapsed="false"/>
    <row r="48615" customFormat="false" ht="15" hidden="false" customHeight="true" outlineLevel="0" collapsed="false"/>
    <row r="48616" customFormat="false" ht="15" hidden="false" customHeight="true" outlineLevel="0" collapsed="false"/>
    <row r="48617" customFormat="false" ht="15" hidden="false" customHeight="true" outlineLevel="0" collapsed="false"/>
    <row r="48618" customFormat="false" ht="15" hidden="false" customHeight="true" outlineLevel="0" collapsed="false"/>
    <row r="48619" customFormat="false" ht="15" hidden="false" customHeight="true" outlineLevel="0" collapsed="false"/>
    <row r="48620" customFormat="false" ht="15" hidden="false" customHeight="true" outlineLevel="0" collapsed="false"/>
    <row r="48621" customFormat="false" ht="15" hidden="false" customHeight="true" outlineLevel="0" collapsed="false"/>
    <row r="48622" customFormat="false" ht="15" hidden="false" customHeight="true" outlineLevel="0" collapsed="false"/>
    <row r="48623" customFormat="false" ht="15" hidden="false" customHeight="true" outlineLevel="0" collapsed="false"/>
    <row r="48624" customFormat="false" ht="15" hidden="false" customHeight="true" outlineLevel="0" collapsed="false"/>
    <row r="48625" customFormat="false" ht="15" hidden="false" customHeight="true" outlineLevel="0" collapsed="false"/>
    <row r="48626" customFormat="false" ht="15" hidden="false" customHeight="true" outlineLevel="0" collapsed="false"/>
    <row r="48627" customFormat="false" ht="15" hidden="false" customHeight="true" outlineLevel="0" collapsed="false"/>
    <row r="48628" customFormat="false" ht="15" hidden="false" customHeight="true" outlineLevel="0" collapsed="false"/>
    <row r="48629" customFormat="false" ht="15" hidden="false" customHeight="true" outlineLevel="0" collapsed="false"/>
    <row r="48630" customFormat="false" ht="15" hidden="false" customHeight="true" outlineLevel="0" collapsed="false"/>
    <row r="48631" customFormat="false" ht="15" hidden="false" customHeight="true" outlineLevel="0" collapsed="false"/>
    <row r="48632" customFormat="false" ht="15" hidden="false" customHeight="true" outlineLevel="0" collapsed="false"/>
    <row r="48633" customFormat="false" ht="15" hidden="false" customHeight="true" outlineLevel="0" collapsed="false"/>
    <row r="48634" customFormat="false" ht="15" hidden="false" customHeight="true" outlineLevel="0" collapsed="false"/>
    <row r="48635" customFormat="false" ht="15" hidden="false" customHeight="true" outlineLevel="0" collapsed="false"/>
    <row r="48636" customFormat="false" ht="15" hidden="false" customHeight="true" outlineLevel="0" collapsed="false"/>
    <row r="48637" customFormat="false" ht="15" hidden="false" customHeight="true" outlineLevel="0" collapsed="false"/>
    <row r="48638" customFormat="false" ht="15" hidden="false" customHeight="true" outlineLevel="0" collapsed="false"/>
    <row r="48639" customFormat="false" ht="15" hidden="false" customHeight="true" outlineLevel="0" collapsed="false"/>
    <row r="48640" customFormat="false" ht="15" hidden="false" customHeight="true" outlineLevel="0" collapsed="false"/>
    <row r="48641" customFormat="false" ht="15" hidden="false" customHeight="true" outlineLevel="0" collapsed="false"/>
    <row r="48642" customFormat="false" ht="15" hidden="false" customHeight="true" outlineLevel="0" collapsed="false"/>
    <row r="48643" customFormat="false" ht="15" hidden="false" customHeight="true" outlineLevel="0" collapsed="false"/>
    <row r="48644" customFormat="false" ht="15" hidden="false" customHeight="true" outlineLevel="0" collapsed="false"/>
    <row r="48645" customFormat="false" ht="15" hidden="false" customHeight="true" outlineLevel="0" collapsed="false"/>
    <row r="48646" customFormat="false" ht="15" hidden="false" customHeight="true" outlineLevel="0" collapsed="false"/>
    <row r="48647" customFormat="false" ht="15" hidden="false" customHeight="true" outlineLevel="0" collapsed="false"/>
    <row r="48648" customFormat="false" ht="15" hidden="false" customHeight="true" outlineLevel="0" collapsed="false"/>
    <row r="48649" customFormat="false" ht="15" hidden="false" customHeight="true" outlineLevel="0" collapsed="false"/>
    <row r="48650" customFormat="false" ht="15" hidden="false" customHeight="true" outlineLevel="0" collapsed="false"/>
    <row r="48651" customFormat="false" ht="15" hidden="false" customHeight="true" outlineLevel="0" collapsed="false"/>
    <row r="48652" customFormat="false" ht="15" hidden="false" customHeight="true" outlineLevel="0" collapsed="false"/>
    <row r="48653" customFormat="false" ht="15" hidden="false" customHeight="true" outlineLevel="0" collapsed="false"/>
    <row r="48654" customFormat="false" ht="15" hidden="false" customHeight="true" outlineLevel="0" collapsed="false"/>
    <row r="48655" customFormat="false" ht="15" hidden="false" customHeight="true" outlineLevel="0" collapsed="false"/>
    <row r="48656" customFormat="false" ht="15" hidden="false" customHeight="true" outlineLevel="0" collapsed="false"/>
    <row r="48657" customFormat="false" ht="15" hidden="false" customHeight="true" outlineLevel="0" collapsed="false"/>
    <row r="48658" customFormat="false" ht="15" hidden="false" customHeight="true" outlineLevel="0" collapsed="false"/>
    <row r="48659" customFormat="false" ht="15" hidden="false" customHeight="true" outlineLevel="0" collapsed="false"/>
    <row r="48660" customFormat="false" ht="15" hidden="false" customHeight="true" outlineLevel="0" collapsed="false"/>
    <row r="48661" customFormat="false" ht="15" hidden="false" customHeight="true" outlineLevel="0" collapsed="false"/>
    <row r="48662" customFormat="false" ht="15" hidden="false" customHeight="true" outlineLevel="0" collapsed="false"/>
    <row r="48663" customFormat="false" ht="15" hidden="false" customHeight="true" outlineLevel="0" collapsed="false"/>
    <row r="48664" customFormat="false" ht="15" hidden="false" customHeight="true" outlineLevel="0" collapsed="false"/>
    <row r="48665" customFormat="false" ht="15" hidden="false" customHeight="true" outlineLevel="0" collapsed="false"/>
    <row r="48666" customFormat="false" ht="15" hidden="false" customHeight="true" outlineLevel="0" collapsed="false"/>
    <row r="48667" customFormat="false" ht="15" hidden="false" customHeight="true" outlineLevel="0" collapsed="false"/>
    <row r="48668" customFormat="false" ht="15" hidden="false" customHeight="true" outlineLevel="0" collapsed="false"/>
    <row r="48669" customFormat="false" ht="15" hidden="false" customHeight="true" outlineLevel="0" collapsed="false"/>
    <row r="48670" customFormat="false" ht="15" hidden="false" customHeight="true" outlineLevel="0" collapsed="false"/>
    <row r="48671" customFormat="false" ht="15" hidden="false" customHeight="true" outlineLevel="0" collapsed="false"/>
    <row r="48672" customFormat="false" ht="15" hidden="false" customHeight="true" outlineLevel="0" collapsed="false"/>
    <row r="48673" customFormat="false" ht="15" hidden="false" customHeight="true" outlineLevel="0" collapsed="false"/>
    <row r="48674" customFormat="false" ht="15" hidden="false" customHeight="true" outlineLevel="0" collapsed="false"/>
    <row r="48675" customFormat="false" ht="15" hidden="false" customHeight="true" outlineLevel="0" collapsed="false"/>
    <row r="48676" customFormat="false" ht="15" hidden="false" customHeight="true" outlineLevel="0" collapsed="false"/>
    <row r="48677" customFormat="false" ht="15" hidden="false" customHeight="true" outlineLevel="0" collapsed="false"/>
    <row r="48678" customFormat="false" ht="15" hidden="false" customHeight="true" outlineLevel="0" collapsed="false"/>
    <row r="48679" customFormat="false" ht="15" hidden="false" customHeight="true" outlineLevel="0" collapsed="false"/>
    <row r="48680" customFormat="false" ht="15" hidden="false" customHeight="true" outlineLevel="0" collapsed="false"/>
    <row r="48681" customFormat="false" ht="15" hidden="false" customHeight="true" outlineLevel="0" collapsed="false"/>
    <row r="48682" customFormat="false" ht="15" hidden="false" customHeight="true" outlineLevel="0" collapsed="false"/>
    <row r="48683" customFormat="false" ht="15" hidden="false" customHeight="true" outlineLevel="0" collapsed="false"/>
    <row r="48684" customFormat="false" ht="15" hidden="false" customHeight="true" outlineLevel="0" collapsed="false"/>
    <row r="48685" customFormat="false" ht="15" hidden="false" customHeight="true" outlineLevel="0" collapsed="false"/>
    <row r="48686" customFormat="false" ht="15" hidden="false" customHeight="true" outlineLevel="0" collapsed="false"/>
    <row r="48687" customFormat="false" ht="15" hidden="false" customHeight="true" outlineLevel="0" collapsed="false"/>
    <row r="48688" customFormat="false" ht="15" hidden="false" customHeight="true" outlineLevel="0" collapsed="false"/>
    <row r="48689" customFormat="false" ht="15" hidden="false" customHeight="true" outlineLevel="0" collapsed="false"/>
    <row r="48690" customFormat="false" ht="15" hidden="false" customHeight="true" outlineLevel="0" collapsed="false"/>
    <row r="48691" customFormat="false" ht="15" hidden="false" customHeight="true" outlineLevel="0" collapsed="false"/>
    <row r="48692" customFormat="false" ht="15" hidden="false" customHeight="true" outlineLevel="0" collapsed="false"/>
    <row r="48693" customFormat="false" ht="15" hidden="false" customHeight="true" outlineLevel="0" collapsed="false"/>
    <row r="48694" customFormat="false" ht="15" hidden="false" customHeight="true" outlineLevel="0" collapsed="false"/>
    <row r="48695" customFormat="false" ht="15" hidden="false" customHeight="true" outlineLevel="0" collapsed="false"/>
    <row r="48696" customFormat="false" ht="15" hidden="false" customHeight="true" outlineLevel="0" collapsed="false"/>
    <row r="48697" customFormat="false" ht="15" hidden="false" customHeight="true" outlineLevel="0" collapsed="false"/>
    <row r="48698" customFormat="false" ht="15" hidden="false" customHeight="true" outlineLevel="0" collapsed="false"/>
    <row r="48699" customFormat="false" ht="15" hidden="false" customHeight="true" outlineLevel="0" collapsed="false"/>
    <row r="48700" customFormat="false" ht="15" hidden="false" customHeight="true" outlineLevel="0" collapsed="false"/>
    <row r="48701" customFormat="false" ht="15" hidden="false" customHeight="true" outlineLevel="0" collapsed="false"/>
    <row r="48702" customFormat="false" ht="15" hidden="false" customHeight="true" outlineLevel="0" collapsed="false"/>
    <row r="48703" customFormat="false" ht="15" hidden="false" customHeight="true" outlineLevel="0" collapsed="false"/>
    <row r="48704" customFormat="false" ht="15" hidden="false" customHeight="true" outlineLevel="0" collapsed="false"/>
    <row r="48705" customFormat="false" ht="15" hidden="false" customHeight="true" outlineLevel="0" collapsed="false"/>
    <row r="48706" customFormat="false" ht="15" hidden="false" customHeight="true" outlineLevel="0" collapsed="false"/>
    <row r="48707" customFormat="false" ht="15" hidden="false" customHeight="true" outlineLevel="0" collapsed="false"/>
    <row r="48708" customFormat="false" ht="15" hidden="false" customHeight="true" outlineLevel="0" collapsed="false"/>
    <row r="48709" customFormat="false" ht="15" hidden="false" customHeight="true" outlineLevel="0" collapsed="false"/>
    <row r="48710" customFormat="false" ht="15" hidden="false" customHeight="true" outlineLevel="0" collapsed="false"/>
    <row r="48711" customFormat="false" ht="15" hidden="false" customHeight="true" outlineLevel="0" collapsed="false"/>
    <row r="48712" customFormat="false" ht="15" hidden="false" customHeight="true" outlineLevel="0" collapsed="false"/>
    <row r="48713" customFormat="false" ht="15" hidden="false" customHeight="true" outlineLevel="0" collapsed="false"/>
    <row r="48714" customFormat="false" ht="15" hidden="false" customHeight="true" outlineLevel="0" collapsed="false"/>
    <row r="48715" customFormat="false" ht="15" hidden="false" customHeight="true" outlineLevel="0" collapsed="false"/>
    <row r="48716" customFormat="false" ht="15" hidden="false" customHeight="true" outlineLevel="0" collapsed="false"/>
    <row r="48717" customFormat="false" ht="15" hidden="false" customHeight="true" outlineLevel="0" collapsed="false"/>
    <row r="48718" customFormat="false" ht="15" hidden="false" customHeight="true" outlineLevel="0" collapsed="false"/>
    <row r="48719" customFormat="false" ht="15" hidden="false" customHeight="true" outlineLevel="0" collapsed="false"/>
    <row r="48720" customFormat="false" ht="15" hidden="false" customHeight="true" outlineLevel="0" collapsed="false"/>
    <row r="48721" customFormat="false" ht="15" hidden="false" customHeight="true" outlineLevel="0" collapsed="false"/>
    <row r="48722" customFormat="false" ht="15" hidden="false" customHeight="true" outlineLevel="0" collapsed="false"/>
    <row r="48723" customFormat="false" ht="15" hidden="false" customHeight="true" outlineLevel="0" collapsed="false"/>
    <row r="48724" customFormat="false" ht="15" hidden="false" customHeight="true" outlineLevel="0" collapsed="false"/>
    <row r="48725" customFormat="false" ht="15" hidden="false" customHeight="true" outlineLevel="0" collapsed="false"/>
    <row r="48726" customFormat="false" ht="15" hidden="false" customHeight="true" outlineLevel="0" collapsed="false"/>
    <row r="48727" customFormat="false" ht="15" hidden="false" customHeight="true" outlineLevel="0" collapsed="false"/>
    <row r="48728" customFormat="false" ht="15" hidden="false" customHeight="true" outlineLevel="0" collapsed="false"/>
    <row r="48729" customFormat="false" ht="15" hidden="false" customHeight="true" outlineLevel="0" collapsed="false"/>
    <row r="48730" customFormat="false" ht="15" hidden="false" customHeight="true" outlineLevel="0" collapsed="false"/>
    <row r="48731" customFormat="false" ht="15" hidden="false" customHeight="true" outlineLevel="0" collapsed="false"/>
    <row r="48732" customFormat="false" ht="15" hidden="false" customHeight="true" outlineLevel="0" collapsed="false"/>
    <row r="48733" customFormat="false" ht="15" hidden="false" customHeight="true" outlineLevel="0" collapsed="false"/>
    <row r="48734" customFormat="false" ht="15" hidden="false" customHeight="true" outlineLevel="0" collapsed="false"/>
    <row r="48735" customFormat="false" ht="15" hidden="false" customHeight="true" outlineLevel="0" collapsed="false"/>
    <row r="48736" customFormat="false" ht="15" hidden="false" customHeight="true" outlineLevel="0" collapsed="false"/>
    <row r="48737" customFormat="false" ht="15" hidden="false" customHeight="true" outlineLevel="0" collapsed="false"/>
    <row r="48738" customFormat="false" ht="15" hidden="false" customHeight="true" outlineLevel="0" collapsed="false"/>
    <row r="48739" customFormat="false" ht="15" hidden="false" customHeight="true" outlineLevel="0" collapsed="false"/>
    <row r="48740" customFormat="false" ht="15" hidden="false" customHeight="true" outlineLevel="0" collapsed="false"/>
    <row r="48741" customFormat="false" ht="15" hidden="false" customHeight="true" outlineLevel="0" collapsed="false"/>
    <row r="48742" customFormat="false" ht="15" hidden="false" customHeight="true" outlineLevel="0" collapsed="false"/>
    <row r="48743" customFormat="false" ht="15" hidden="false" customHeight="true" outlineLevel="0" collapsed="false"/>
    <row r="48744" customFormat="false" ht="15" hidden="false" customHeight="true" outlineLevel="0" collapsed="false"/>
    <row r="48745" customFormat="false" ht="15" hidden="false" customHeight="true" outlineLevel="0" collapsed="false"/>
    <row r="48746" customFormat="false" ht="15" hidden="false" customHeight="true" outlineLevel="0" collapsed="false"/>
    <row r="48747" customFormat="false" ht="15" hidden="false" customHeight="true" outlineLevel="0" collapsed="false"/>
    <row r="48748" customFormat="false" ht="15" hidden="false" customHeight="true" outlineLevel="0" collapsed="false"/>
    <row r="48749" customFormat="false" ht="15" hidden="false" customHeight="true" outlineLevel="0" collapsed="false"/>
    <row r="48750" customFormat="false" ht="15" hidden="false" customHeight="true" outlineLevel="0" collapsed="false"/>
    <row r="48751" customFormat="false" ht="15" hidden="false" customHeight="true" outlineLevel="0" collapsed="false"/>
    <row r="48752" customFormat="false" ht="15" hidden="false" customHeight="true" outlineLevel="0" collapsed="false"/>
    <row r="48753" customFormat="false" ht="15" hidden="false" customHeight="true" outlineLevel="0" collapsed="false"/>
    <row r="48754" customFormat="false" ht="15" hidden="false" customHeight="true" outlineLevel="0" collapsed="false"/>
    <row r="48755" customFormat="false" ht="15" hidden="false" customHeight="true" outlineLevel="0" collapsed="false"/>
    <row r="48756" customFormat="false" ht="15" hidden="false" customHeight="true" outlineLevel="0" collapsed="false"/>
    <row r="48757" customFormat="false" ht="15" hidden="false" customHeight="true" outlineLevel="0" collapsed="false"/>
    <row r="48758" customFormat="false" ht="15" hidden="false" customHeight="true" outlineLevel="0" collapsed="false"/>
    <row r="48759" customFormat="false" ht="15" hidden="false" customHeight="true" outlineLevel="0" collapsed="false"/>
    <row r="48760" customFormat="false" ht="15" hidden="false" customHeight="true" outlineLevel="0" collapsed="false"/>
    <row r="48761" customFormat="false" ht="15" hidden="false" customHeight="true" outlineLevel="0" collapsed="false"/>
    <row r="48762" customFormat="false" ht="15" hidden="false" customHeight="true" outlineLevel="0" collapsed="false"/>
    <row r="48763" customFormat="false" ht="15" hidden="false" customHeight="true" outlineLevel="0" collapsed="false"/>
    <row r="48764" customFormat="false" ht="15" hidden="false" customHeight="true" outlineLevel="0" collapsed="false"/>
    <row r="48765" customFormat="false" ht="15" hidden="false" customHeight="true" outlineLevel="0" collapsed="false"/>
    <row r="48766" customFormat="false" ht="15" hidden="false" customHeight="true" outlineLevel="0" collapsed="false"/>
    <row r="48767" customFormat="false" ht="15" hidden="false" customHeight="true" outlineLevel="0" collapsed="false"/>
    <row r="48768" customFormat="false" ht="15" hidden="false" customHeight="true" outlineLevel="0" collapsed="false"/>
    <row r="48769" customFormat="false" ht="15" hidden="false" customHeight="true" outlineLevel="0" collapsed="false"/>
    <row r="48770" customFormat="false" ht="15" hidden="false" customHeight="true" outlineLevel="0" collapsed="false"/>
    <row r="48771" customFormat="false" ht="15" hidden="false" customHeight="true" outlineLevel="0" collapsed="false"/>
    <row r="48772" customFormat="false" ht="15" hidden="false" customHeight="true" outlineLevel="0" collapsed="false"/>
    <row r="48773" customFormat="false" ht="15" hidden="false" customHeight="true" outlineLevel="0" collapsed="false"/>
    <row r="48774" customFormat="false" ht="15" hidden="false" customHeight="true" outlineLevel="0" collapsed="false"/>
    <row r="48775" customFormat="false" ht="15" hidden="false" customHeight="true" outlineLevel="0" collapsed="false"/>
    <row r="48776" customFormat="false" ht="15" hidden="false" customHeight="true" outlineLevel="0" collapsed="false"/>
    <row r="48777" customFormat="false" ht="15" hidden="false" customHeight="true" outlineLevel="0" collapsed="false"/>
    <row r="48778" customFormat="false" ht="15" hidden="false" customHeight="true" outlineLevel="0" collapsed="false"/>
    <row r="48779" customFormat="false" ht="15" hidden="false" customHeight="true" outlineLevel="0" collapsed="false"/>
    <row r="48780" customFormat="false" ht="15" hidden="false" customHeight="true" outlineLevel="0" collapsed="false"/>
    <row r="48781" customFormat="false" ht="15" hidden="false" customHeight="true" outlineLevel="0" collapsed="false"/>
    <row r="48782" customFormat="false" ht="15" hidden="false" customHeight="true" outlineLevel="0" collapsed="false"/>
    <row r="48783" customFormat="false" ht="15" hidden="false" customHeight="true" outlineLevel="0" collapsed="false"/>
    <row r="48784" customFormat="false" ht="15" hidden="false" customHeight="true" outlineLevel="0" collapsed="false"/>
    <row r="48785" customFormat="false" ht="15" hidden="false" customHeight="true" outlineLevel="0" collapsed="false"/>
    <row r="48786" customFormat="false" ht="15" hidden="false" customHeight="true" outlineLevel="0" collapsed="false"/>
    <row r="48787" customFormat="false" ht="15" hidden="false" customHeight="true" outlineLevel="0" collapsed="false"/>
    <row r="48788" customFormat="false" ht="15" hidden="false" customHeight="true" outlineLevel="0" collapsed="false"/>
    <row r="48789" customFormat="false" ht="15" hidden="false" customHeight="true" outlineLevel="0" collapsed="false"/>
    <row r="48790" customFormat="false" ht="15" hidden="false" customHeight="true" outlineLevel="0" collapsed="false"/>
    <row r="48791" customFormat="false" ht="15" hidden="false" customHeight="true" outlineLevel="0" collapsed="false"/>
    <row r="48792" customFormat="false" ht="15" hidden="false" customHeight="true" outlineLevel="0" collapsed="false"/>
    <row r="48793" customFormat="false" ht="15" hidden="false" customHeight="true" outlineLevel="0" collapsed="false"/>
    <row r="48794" customFormat="false" ht="15" hidden="false" customHeight="true" outlineLevel="0" collapsed="false"/>
    <row r="48795" customFormat="false" ht="15" hidden="false" customHeight="true" outlineLevel="0" collapsed="false"/>
    <row r="48796" customFormat="false" ht="15" hidden="false" customHeight="true" outlineLevel="0" collapsed="false"/>
    <row r="48797" customFormat="false" ht="15" hidden="false" customHeight="true" outlineLevel="0" collapsed="false"/>
    <row r="48798" customFormat="false" ht="15" hidden="false" customHeight="true" outlineLevel="0" collapsed="false"/>
    <row r="48799" customFormat="false" ht="15" hidden="false" customHeight="true" outlineLevel="0" collapsed="false"/>
    <row r="48800" customFormat="false" ht="15" hidden="false" customHeight="true" outlineLevel="0" collapsed="false"/>
    <row r="48801" customFormat="false" ht="15" hidden="false" customHeight="true" outlineLevel="0" collapsed="false"/>
    <row r="48802" customFormat="false" ht="15" hidden="false" customHeight="true" outlineLevel="0" collapsed="false"/>
    <row r="48803" customFormat="false" ht="15" hidden="false" customHeight="true" outlineLevel="0" collapsed="false"/>
    <row r="48804" customFormat="false" ht="15" hidden="false" customHeight="true" outlineLevel="0" collapsed="false"/>
    <row r="48805" customFormat="false" ht="15" hidden="false" customHeight="true" outlineLevel="0" collapsed="false"/>
    <row r="48806" customFormat="false" ht="15" hidden="false" customHeight="true" outlineLevel="0" collapsed="false"/>
    <row r="48807" customFormat="false" ht="15" hidden="false" customHeight="true" outlineLevel="0" collapsed="false"/>
    <row r="48808" customFormat="false" ht="15" hidden="false" customHeight="true" outlineLevel="0" collapsed="false"/>
    <row r="48809" customFormat="false" ht="15" hidden="false" customHeight="true" outlineLevel="0" collapsed="false"/>
    <row r="48810" customFormat="false" ht="15" hidden="false" customHeight="true" outlineLevel="0" collapsed="false"/>
    <row r="48811" customFormat="false" ht="15" hidden="false" customHeight="true" outlineLevel="0" collapsed="false"/>
    <row r="48812" customFormat="false" ht="15" hidden="false" customHeight="true" outlineLevel="0" collapsed="false"/>
    <row r="48813" customFormat="false" ht="15" hidden="false" customHeight="true" outlineLevel="0" collapsed="false"/>
    <row r="48814" customFormat="false" ht="15" hidden="false" customHeight="true" outlineLevel="0" collapsed="false"/>
    <row r="48815" customFormat="false" ht="15" hidden="false" customHeight="true" outlineLevel="0" collapsed="false"/>
    <row r="48816" customFormat="false" ht="15" hidden="false" customHeight="true" outlineLevel="0" collapsed="false"/>
    <row r="48817" customFormat="false" ht="15" hidden="false" customHeight="true" outlineLevel="0" collapsed="false"/>
    <row r="48818" customFormat="false" ht="15" hidden="false" customHeight="true" outlineLevel="0" collapsed="false"/>
    <row r="48819" customFormat="false" ht="15" hidden="false" customHeight="true" outlineLevel="0" collapsed="false"/>
    <row r="48820" customFormat="false" ht="15" hidden="false" customHeight="true" outlineLevel="0" collapsed="false"/>
    <row r="48821" customFormat="false" ht="15" hidden="false" customHeight="true" outlineLevel="0" collapsed="false"/>
    <row r="48822" customFormat="false" ht="15" hidden="false" customHeight="true" outlineLevel="0" collapsed="false"/>
    <row r="48823" customFormat="false" ht="15" hidden="false" customHeight="true" outlineLevel="0" collapsed="false"/>
    <row r="48824" customFormat="false" ht="15" hidden="false" customHeight="true" outlineLevel="0" collapsed="false"/>
    <row r="48825" customFormat="false" ht="15" hidden="false" customHeight="true" outlineLevel="0" collapsed="false"/>
    <row r="48826" customFormat="false" ht="15" hidden="false" customHeight="true" outlineLevel="0" collapsed="false"/>
    <row r="48827" customFormat="false" ht="15" hidden="false" customHeight="true" outlineLevel="0" collapsed="false"/>
    <row r="48828" customFormat="false" ht="15" hidden="false" customHeight="true" outlineLevel="0" collapsed="false"/>
    <row r="48829" customFormat="false" ht="15" hidden="false" customHeight="true" outlineLevel="0" collapsed="false"/>
    <row r="48830" customFormat="false" ht="15" hidden="false" customHeight="true" outlineLevel="0" collapsed="false"/>
    <row r="48831" customFormat="false" ht="15" hidden="false" customHeight="true" outlineLevel="0" collapsed="false"/>
    <row r="48832" customFormat="false" ht="15" hidden="false" customHeight="true" outlineLevel="0" collapsed="false"/>
    <row r="48833" customFormat="false" ht="15" hidden="false" customHeight="true" outlineLevel="0" collapsed="false"/>
    <row r="48834" customFormat="false" ht="15" hidden="false" customHeight="true" outlineLevel="0" collapsed="false"/>
    <row r="48835" customFormat="false" ht="15" hidden="false" customHeight="true" outlineLevel="0" collapsed="false"/>
    <row r="48836" customFormat="false" ht="15" hidden="false" customHeight="true" outlineLevel="0" collapsed="false"/>
    <row r="48837" customFormat="false" ht="15" hidden="false" customHeight="true" outlineLevel="0" collapsed="false"/>
    <row r="48838" customFormat="false" ht="15" hidden="false" customHeight="true" outlineLevel="0" collapsed="false"/>
    <row r="48839" customFormat="false" ht="15" hidden="false" customHeight="true" outlineLevel="0" collapsed="false"/>
    <row r="48840" customFormat="false" ht="15" hidden="false" customHeight="true" outlineLevel="0" collapsed="false"/>
    <row r="48841" customFormat="false" ht="15" hidden="false" customHeight="true" outlineLevel="0" collapsed="false"/>
    <row r="48842" customFormat="false" ht="15" hidden="false" customHeight="true" outlineLevel="0" collapsed="false"/>
    <row r="48843" customFormat="false" ht="15" hidden="false" customHeight="true" outlineLevel="0" collapsed="false"/>
    <row r="48844" customFormat="false" ht="15" hidden="false" customHeight="true" outlineLevel="0" collapsed="false"/>
    <row r="48845" customFormat="false" ht="15" hidden="false" customHeight="true" outlineLevel="0" collapsed="false"/>
    <row r="48846" customFormat="false" ht="15" hidden="false" customHeight="true" outlineLevel="0" collapsed="false"/>
    <row r="48847" customFormat="false" ht="15" hidden="false" customHeight="true" outlineLevel="0" collapsed="false"/>
    <row r="48848" customFormat="false" ht="15" hidden="false" customHeight="true" outlineLevel="0" collapsed="false"/>
    <row r="48849" customFormat="false" ht="15" hidden="false" customHeight="true" outlineLevel="0" collapsed="false"/>
    <row r="48850" customFormat="false" ht="15" hidden="false" customHeight="true" outlineLevel="0" collapsed="false"/>
    <row r="48851" customFormat="false" ht="15" hidden="false" customHeight="true" outlineLevel="0" collapsed="false"/>
    <row r="48852" customFormat="false" ht="15" hidden="false" customHeight="true" outlineLevel="0" collapsed="false"/>
    <row r="48853" customFormat="false" ht="15" hidden="false" customHeight="true" outlineLevel="0" collapsed="false"/>
    <row r="48854" customFormat="false" ht="15" hidden="false" customHeight="true" outlineLevel="0" collapsed="false"/>
    <row r="48855" customFormat="false" ht="15" hidden="false" customHeight="true" outlineLevel="0" collapsed="false"/>
    <row r="48856" customFormat="false" ht="15" hidden="false" customHeight="true" outlineLevel="0" collapsed="false"/>
    <row r="48857" customFormat="false" ht="15" hidden="false" customHeight="true" outlineLevel="0" collapsed="false"/>
    <row r="48858" customFormat="false" ht="15" hidden="false" customHeight="true" outlineLevel="0" collapsed="false"/>
    <row r="48859" customFormat="false" ht="15" hidden="false" customHeight="true" outlineLevel="0" collapsed="false"/>
    <row r="48860" customFormat="false" ht="15" hidden="false" customHeight="true" outlineLevel="0" collapsed="false"/>
    <row r="48861" customFormat="false" ht="15" hidden="false" customHeight="true" outlineLevel="0" collapsed="false"/>
    <row r="48862" customFormat="false" ht="15" hidden="false" customHeight="true" outlineLevel="0" collapsed="false"/>
    <row r="48863" customFormat="false" ht="15" hidden="false" customHeight="true" outlineLevel="0" collapsed="false"/>
    <row r="48864" customFormat="false" ht="15" hidden="false" customHeight="true" outlineLevel="0" collapsed="false"/>
    <row r="48865" customFormat="false" ht="15" hidden="false" customHeight="true" outlineLevel="0" collapsed="false"/>
    <row r="48866" customFormat="false" ht="15" hidden="false" customHeight="true" outlineLevel="0" collapsed="false"/>
    <row r="48867" customFormat="false" ht="15" hidden="false" customHeight="true" outlineLevel="0" collapsed="false"/>
    <row r="48868" customFormat="false" ht="15" hidden="false" customHeight="true" outlineLevel="0" collapsed="false"/>
    <row r="48869" customFormat="false" ht="15" hidden="false" customHeight="true" outlineLevel="0" collapsed="false"/>
    <row r="48870" customFormat="false" ht="15" hidden="false" customHeight="true" outlineLevel="0" collapsed="false"/>
    <row r="48871" customFormat="false" ht="15" hidden="false" customHeight="true" outlineLevel="0" collapsed="false"/>
    <row r="48872" customFormat="false" ht="15" hidden="false" customHeight="true" outlineLevel="0" collapsed="false"/>
    <row r="48873" customFormat="false" ht="15" hidden="false" customHeight="true" outlineLevel="0" collapsed="false"/>
    <row r="48874" customFormat="false" ht="15" hidden="false" customHeight="true" outlineLevel="0" collapsed="false"/>
    <row r="48875" customFormat="false" ht="15" hidden="false" customHeight="true" outlineLevel="0" collapsed="false"/>
    <row r="48876" customFormat="false" ht="15" hidden="false" customHeight="true" outlineLevel="0" collapsed="false"/>
    <row r="48877" customFormat="false" ht="15" hidden="false" customHeight="true" outlineLevel="0" collapsed="false"/>
    <row r="48878" customFormat="false" ht="15" hidden="false" customHeight="true" outlineLevel="0" collapsed="false"/>
    <row r="48879" customFormat="false" ht="15" hidden="false" customHeight="true" outlineLevel="0" collapsed="false"/>
    <row r="48880" customFormat="false" ht="15" hidden="false" customHeight="true" outlineLevel="0" collapsed="false"/>
    <row r="48881" customFormat="false" ht="15" hidden="false" customHeight="true" outlineLevel="0" collapsed="false"/>
    <row r="48882" customFormat="false" ht="15" hidden="false" customHeight="true" outlineLevel="0" collapsed="false"/>
    <row r="48883" customFormat="false" ht="15" hidden="false" customHeight="true" outlineLevel="0" collapsed="false"/>
    <row r="48884" customFormat="false" ht="15" hidden="false" customHeight="true" outlineLevel="0" collapsed="false"/>
    <row r="48885" customFormat="false" ht="15" hidden="false" customHeight="true" outlineLevel="0" collapsed="false"/>
    <row r="48886" customFormat="false" ht="15" hidden="false" customHeight="true" outlineLevel="0" collapsed="false"/>
    <row r="48887" customFormat="false" ht="15" hidden="false" customHeight="true" outlineLevel="0" collapsed="false"/>
    <row r="48888" customFormat="false" ht="15" hidden="false" customHeight="true" outlineLevel="0" collapsed="false"/>
    <row r="48889" customFormat="false" ht="15" hidden="false" customHeight="true" outlineLevel="0" collapsed="false"/>
    <row r="48890" customFormat="false" ht="15" hidden="false" customHeight="true" outlineLevel="0" collapsed="false"/>
    <row r="48891" customFormat="false" ht="15" hidden="false" customHeight="true" outlineLevel="0" collapsed="false"/>
    <row r="48892" customFormat="false" ht="15" hidden="false" customHeight="true" outlineLevel="0" collapsed="false"/>
    <row r="48893" customFormat="false" ht="15" hidden="false" customHeight="true" outlineLevel="0" collapsed="false"/>
    <row r="48894" customFormat="false" ht="15" hidden="false" customHeight="true" outlineLevel="0" collapsed="false"/>
    <row r="48895" customFormat="false" ht="15" hidden="false" customHeight="true" outlineLevel="0" collapsed="false"/>
    <row r="48896" customFormat="false" ht="15" hidden="false" customHeight="true" outlineLevel="0" collapsed="false"/>
    <row r="48897" customFormat="false" ht="15" hidden="false" customHeight="true" outlineLevel="0" collapsed="false"/>
    <row r="48898" customFormat="false" ht="15" hidden="false" customHeight="true" outlineLevel="0" collapsed="false"/>
    <row r="48899" customFormat="false" ht="15" hidden="false" customHeight="true" outlineLevel="0" collapsed="false"/>
    <row r="48900" customFormat="false" ht="15" hidden="false" customHeight="true" outlineLevel="0" collapsed="false"/>
    <row r="48901" customFormat="false" ht="15" hidden="false" customHeight="true" outlineLevel="0" collapsed="false"/>
    <row r="48902" customFormat="false" ht="15" hidden="false" customHeight="true" outlineLevel="0" collapsed="false"/>
    <row r="48903" customFormat="false" ht="15" hidden="false" customHeight="true" outlineLevel="0" collapsed="false"/>
    <row r="48904" customFormat="false" ht="15" hidden="false" customHeight="true" outlineLevel="0" collapsed="false"/>
    <row r="48905" customFormat="false" ht="15" hidden="false" customHeight="true" outlineLevel="0" collapsed="false"/>
    <row r="48906" customFormat="false" ht="15" hidden="false" customHeight="true" outlineLevel="0" collapsed="false"/>
    <row r="48907" customFormat="false" ht="15" hidden="false" customHeight="true" outlineLevel="0" collapsed="false"/>
    <row r="48908" customFormat="false" ht="15" hidden="false" customHeight="true" outlineLevel="0" collapsed="false"/>
    <row r="48909" customFormat="false" ht="15" hidden="false" customHeight="true" outlineLevel="0" collapsed="false"/>
    <row r="48910" customFormat="false" ht="15" hidden="false" customHeight="true" outlineLevel="0" collapsed="false"/>
    <row r="48911" customFormat="false" ht="15" hidden="false" customHeight="true" outlineLevel="0" collapsed="false"/>
    <row r="48912" customFormat="false" ht="15" hidden="false" customHeight="true" outlineLevel="0" collapsed="false"/>
    <row r="48913" customFormat="false" ht="15" hidden="false" customHeight="true" outlineLevel="0" collapsed="false"/>
    <row r="48914" customFormat="false" ht="15" hidden="false" customHeight="true" outlineLevel="0" collapsed="false"/>
    <row r="48915" customFormat="false" ht="15" hidden="false" customHeight="true" outlineLevel="0" collapsed="false"/>
    <row r="48916" customFormat="false" ht="15" hidden="false" customHeight="true" outlineLevel="0" collapsed="false"/>
    <row r="48917" customFormat="false" ht="15" hidden="false" customHeight="true" outlineLevel="0" collapsed="false"/>
    <row r="48918" customFormat="false" ht="15" hidden="false" customHeight="true" outlineLevel="0" collapsed="false"/>
    <row r="48919" customFormat="false" ht="15" hidden="false" customHeight="true" outlineLevel="0" collapsed="false"/>
    <row r="48920" customFormat="false" ht="15" hidden="false" customHeight="true" outlineLevel="0" collapsed="false"/>
    <row r="48921" customFormat="false" ht="15" hidden="false" customHeight="true" outlineLevel="0" collapsed="false"/>
    <row r="48922" customFormat="false" ht="15" hidden="false" customHeight="true" outlineLevel="0" collapsed="false"/>
    <row r="48923" customFormat="false" ht="15" hidden="false" customHeight="true" outlineLevel="0" collapsed="false"/>
    <row r="48924" customFormat="false" ht="15" hidden="false" customHeight="true" outlineLevel="0" collapsed="false"/>
    <row r="48925" customFormat="false" ht="15" hidden="false" customHeight="true" outlineLevel="0" collapsed="false"/>
    <row r="48926" customFormat="false" ht="15" hidden="false" customHeight="true" outlineLevel="0" collapsed="false"/>
    <row r="48927" customFormat="false" ht="15" hidden="false" customHeight="true" outlineLevel="0" collapsed="false"/>
    <row r="48928" customFormat="false" ht="15" hidden="false" customHeight="true" outlineLevel="0" collapsed="false"/>
    <row r="48929" customFormat="false" ht="15" hidden="false" customHeight="true" outlineLevel="0" collapsed="false"/>
    <row r="48930" customFormat="false" ht="15" hidden="false" customHeight="true" outlineLevel="0" collapsed="false"/>
    <row r="48931" customFormat="false" ht="15" hidden="false" customHeight="true" outlineLevel="0" collapsed="false"/>
    <row r="48932" customFormat="false" ht="15" hidden="false" customHeight="true" outlineLevel="0" collapsed="false"/>
    <row r="48933" customFormat="false" ht="15" hidden="false" customHeight="true" outlineLevel="0" collapsed="false"/>
    <row r="48934" customFormat="false" ht="15" hidden="false" customHeight="true" outlineLevel="0" collapsed="false"/>
    <row r="48935" customFormat="false" ht="15" hidden="false" customHeight="true" outlineLevel="0" collapsed="false"/>
    <row r="48936" customFormat="false" ht="15" hidden="false" customHeight="true" outlineLevel="0" collapsed="false"/>
    <row r="48937" customFormat="false" ht="15" hidden="false" customHeight="true" outlineLevel="0" collapsed="false"/>
    <row r="48938" customFormat="false" ht="15" hidden="false" customHeight="true" outlineLevel="0" collapsed="false"/>
    <row r="48939" customFormat="false" ht="15" hidden="false" customHeight="true" outlineLevel="0" collapsed="false"/>
    <row r="48940" customFormat="false" ht="15" hidden="false" customHeight="true" outlineLevel="0" collapsed="false"/>
    <row r="48941" customFormat="false" ht="15" hidden="false" customHeight="true" outlineLevel="0" collapsed="false"/>
    <row r="48942" customFormat="false" ht="15" hidden="false" customHeight="true" outlineLevel="0" collapsed="false"/>
    <row r="48943" customFormat="false" ht="15" hidden="false" customHeight="true" outlineLevel="0" collapsed="false"/>
    <row r="48944" customFormat="false" ht="15" hidden="false" customHeight="true" outlineLevel="0" collapsed="false"/>
    <row r="48945" customFormat="false" ht="15" hidden="false" customHeight="true" outlineLevel="0" collapsed="false"/>
    <row r="48946" customFormat="false" ht="15" hidden="false" customHeight="true" outlineLevel="0" collapsed="false"/>
    <row r="48947" customFormat="false" ht="15" hidden="false" customHeight="true" outlineLevel="0" collapsed="false"/>
    <row r="48948" customFormat="false" ht="15" hidden="false" customHeight="true" outlineLevel="0" collapsed="false"/>
    <row r="48949" customFormat="false" ht="15" hidden="false" customHeight="true" outlineLevel="0" collapsed="false"/>
    <row r="48950" customFormat="false" ht="15" hidden="false" customHeight="true" outlineLevel="0" collapsed="false"/>
    <row r="48951" customFormat="false" ht="15" hidden="false" customHeight="true" outlineLevel="0" collapsed="false"/>
    <row r="48952" customFormat="false" ht="15" hidden="false" customHeight="true" outlineLevel="0" collapsed="false"/>
    <row r="48953" customFormat="false" ht="15" hidden="false" customHeight="true" outlineLevel="0" collapsed="false"/>
    <row r="48954" customFormat="false" ht="15" hidden="false" customHeight="true" outlineLevel="0" collapsed="false"/>
    <row r="48955" customFormat="false" ht="15" hidden="false" customHeight="true" outlineLevel="0" collapsed="false"/>
    <row r="48956" customFormat="false" ht="15" hidden="false" customHeight="true" outlineLevel="0" collapsed="false"/>
    <row r="48957" customFormat="false" ht="15" hidden="false" customHeight="true" outlineLevel="0" collapsed="false"/>
    <row r="48958" customFormat="false" ht="15" hidden="false" customHeight="true" outlineLevel="0" collapsed="false"/>
    <row r="48959" customFormat="false" ht="15" hidden="false" customHeight="true" outlineLevel="0" collapsed="false"/>
    <row r="48960" customFormat="false" ht="15" hidden="false" customHeight="true" outlineLevel="0" collapsed="false"/>
    <row r="48961" customFormat="false" ht="15" hidden="false" customHeight="true" outlineLevel="0" collapsed="false"/>
    <row r="48962" customFormat="false" ht="15" hidden="false" customHeight="true" outlineLevel="0" collapsed="false"/>
    <row r="48963" customFormat="false" ht="15" hidden="false" customHeight="true" outlineLevel="0" collapsed="false"/>
    <row r="48964" customFormat="false" ht="15" hidden="false" customHeight="true" outlineLevel="0" collapsed="false"/>
    <row r="48965" customFormat="false" ht="15" hidden="false" customHeight="true" outlineLevel="0" collapsed="false"/>
    <row r="48966" customFormat="false" ht="15" hidden="false" customHeight="true" outlineLevel="0" collapsed="false"/>
    <row r="48967" customFormat="false" ht="15" hidden="false" customHeight="true" outlineLevel="0" collapsed="false"/>
    <row r="48968" customFormat="false" ht="15" hidden="false" customHeight="true" outlineLevel="0" collapsed="false"/>
    <row r="48969" customFormat="false" ht="15" hidden="false" customHeight="true" outlineLevel="0" collapsed="false"/>
    <row r="48970" customFormat="false" ht="15" hidden="false" customHeight="true" outlineLevel="0" collapsed="false"/>
    <row r="48971" customFormat="false" ht="15" hidden="false" customHeight="true" outlineLevel="0" collapsed="false"/>
    <row r="48972" customFormat="false" ht="15" hidden="false" customHeight="true" outlineLevel="0" collapsed="false"/>
    <row r="48973" customFormat="false" ht="15" hidden="false" customHeight="true" outlineLevel="0" collapsed="false"/>
    <row r="48974" customFormat="false" ht="15" hidden="false" customHeight="true" outlineLevel="0" collapsed="false"/>
    <row r="48975" customFormat="false" ht="15" hidden="false" customHeight="true" outlineLevel="0" collapsed="false"/>
    <row r="48976" customFormat="false" ht="15" hidden="false" customHeight="true" outlineLevel="0" collapsed="false"/>
    <row r="48977" customFormat="false" ht="15" hidden="false" customHeight="true" outlineLevel="0" collapsed="false"/>
    <row r="48978" customFormat="false" ht="15" hidden="false" customHeight="true" outlineLevel="0" collapsed="false"/>
    <row r="48979" customFormat="false" ht="15" hidden="false" customHeight="true" outlineLevel="0" collapsed="false"/>
    <row r="48980" customFormat="false" ht="15" hidden="false" customHeight="true" outlineLevel="0" collapsed="false"/>
    <row r="48981" customFormat="false" ht="15" hidden="false" customHeight="true" outlineLevel="0" collapsed="false"/>
    <row r="48982" customFormat="false" ht="15" hidden="false" customHeight="true" outlineLevel="0" collapsed="false"/>
    <row r="48983" customFormat="false" ht="15" hidden="false" customHeight="true" outlineLevel="0" collapsed="false"/>
    <row r="48984" customFormat="false" ht="15" hidden="false" customHeight="true" outlineLevel="0" collapsed="false"/>
    <row r="48985" customFormat="false" ht="15" hidden="false" customHeight="true" outlineLevel="0" collapsed="false"/>
    <row r="48986" customFormat="false" ht="15" hidden="false" customHeight="true" outlineLevel="0" collapsed="false"/>
    <row r="48987" customFormat="false" ht="15" hidden="false" customHeight="true" outlineLevel="0" collapsed="false"/>
    <row r="48988" customFormat="false" ht="15" hidden="false" customHeight="true" outlineLevel="0" collapsed="false"/>
    <row r="48989" customFormat="false" ht="15" hidden="false" customHeight="true" outlineLevel="0" collapsed="false"/>
    <row r="48990" customFormat="false" ht="15" hidden="false" customHeight="true" outlineLevel="0" collapsed="false"/>
    <row r="48991" customFormat="false" ht="15" hidden="false" customHeight="true" outlineLevel="0" collapsed="false"/>
    <row r="48992" customFormat="false" ht="15" hidden="false" customHeight="true" outlineLevel="0" collapsed="false"/>
    <row r="48993" customFormat="false" ht="15" hidden="false" customHeight="true" outlineLevel="0" collapsed="false"/>
    <row r="48994" customFormat="false" ht="15" hidden="false" customHeight="true" outlineLevel="0" collapsed="false"/>
    <row r="48995" customFormat="false" ht="15" hidden="false" customHeight="true" outlineLevel="0" collapsed="false"/>
    <row r="48996" customFormat="false" ht="15" hidden="false" customHeight="true" outlineLevel="0" collapsed="false"/>
    <row r="48997" customFormat="false" ht="15" hidden="false" customHeight="true" outlineLevel="0" collapsed="false"/>
    <row r="48998" customFormat="false" ht="15" hidden="false" customHeight="true" outlineLevel="0" collapsed="false"/>
    <row r="48999" customFormat="false" ht="15" hidden="false" customHeight="true" outlineLevel="0" collapsed="false"/>
    <row r="49000" customFormat="false" ht="15" hidden="false" customHeight="true" outlineLevel="0" collapsed="false"/>
    <row r="49001" customFormat="false" ht="15" hidden="false" customHeight="true" outlineLevel="0" collapsed="false"/>
    <row r="49002" customFormat="false" ht="15" hidden="false" customHeight="true" outlineLevel="0" collapsed="false"/>
    <row r="49003" customFormat="false" ht="15" hidden="false" customHeight="true" outlineLevel="0" collapsed="false"/>
    <row r="49004" customFormat="false" ht="15" hidden="false" customHeight="true" outlineLevel="0" collapsed="false"/>
    <row r="49005" customFormat="false" ht="15" hidden="false" customHeight="true" outlineLevel="0" collapsed="false"/>
    <row r="49006" customFormat="false" ht="15" hidden="false" customHeight="true" outlineLevel="0" collapsed="false"/>
    <row r="49007" customFormat="false" ht="15" hidden="false" customHeight="true" outlineLevel="0" collapsed="false"/>
    <row r="49008" customFormat="false" ht="15" hidden="false" customHeight="true" outlineLevel="0" collapsed="false"/>
    <row r="49009" customFormat="false" ht="15" hidden="false" customHeight="true" outlineLevel="0" collapsed="false"/>
    <row r="49010" customFormat="false" ht="15" hidden="false" customHeight="true" outlineLevel="0" collapsed="false"/>
    <row r="49011" customFormat="false" ht="15" hidden="false" customHeight="true" outlineLevel="0" collapsed="false"/>
    <row r="49012" customFormat="false" ht="15" hidden="false" customHeight="true" outlineLevel="0" collapsed="false"/>
    <row r="49013" customFormat="false" ht="15" hidden="false" customHeight="true" outlineLevel="0" collapsed="false"/>
    <row r="49014" customFormat="false" ht="15" hidden="false" customHeight="true" outlineLevel="0" collapsed="false"/>
    <row r="49015" customFormat="false" ht="15" hidden="false" customHeight="true" outlineLevel="0" collapsed="false"/>
    <row r="49016" customFormat="false" ht="15" hidden="false" customHeight="true" outlineLevel="0" collapsed="false"/>
    <row r="49017" customFormat="false" ht="15" hidden="false" customHeight="true" outlineLevel="0" collapsed="false"/>
    <row r="49018" customFormat="false" ht="15" hidden="false" customHeight="true" outlineLevel="0" collapsed="false"/>
    <row r="49019" customFormat="false" ht="15" hidden="false" customHeight="true" outlineLevel="0" collapsed="false"/>
    <row r="49020" customFormat="false" ht="15" hidden="false" customHeight="true" outlineLevel="0" collapsed="false"/>
    <row r="49021" customFormat="false" ht="15" hidden="false" customHeight="true" outlineLevel="0" collapsed="false"/>
    <row r="49022" customFormat="false" ht="15" hidden="false" customHeight="true" outlineLevel="0" collapsed="false"/>
    <row r="49023" customFormat="false" ht="15" hidden="false" customHeight="true" outlineLevel="0" collapsed="false"/>
    <row r="49024" customFormat="false" ht="15" hidden="false" customHeight="true" outlineLevel="0" collapsed="false"/>
    <row r="49025" customFormat="false" ht="15" hidden="false" customHeight="true" outlineLevel="0" collapsed="false"/>
    <row r="49026" customFormat="false" ht="15" hidden="false" customHeight="true" outlineLevel="0" collapsed="false"/>
    <row r="49027" customFormat="false" ht="15" hidden="false" customHeight="true" outlineLevel="0" collapsed="false"/>
    <row r="49028" customFormat="false" ht="15" hidden="false" customHeight="true" outlineLevel="0" collapsed="false"/>
    <row r="49029" customFormat="false" ht="15" hidden="false" customHeight="true" outlineLevel="0" collapsed="false"/>
    <row r="49030" customFormat="false" ht="15" hidden="false" customHeight="true" outlineLevel="0" collapsed="false"/>
    <row r="49031" customFormat="false" ht="15" hidden="false" customHeight="true" outlineLevel="0" collapsed="false"/>
    <row r="49032" customFormat="false" ht="15" hidden="false" customHeight="true" outlineLevel="0" collapsed="false"/>
    <row r="49033" customFormat="false" ht="15" hidden="false" customHeight="true" outlineLevel="0" collapsed="false"/>
    <row r="49034" customFormat="false" ht="15" hidden="false" customHeight="true" outlineLevel="0" collapsed="false"/>
    <row r="49035" customFormat="false" ht="15" hidden="false" customHeight="true" outlineLevel="0" collapsed="false"/>
    <row r="49036" customFormat="false" ht="15" hidden="false" customHeight="true" outlineLevel="0" collapsed="false"/>
    <row r="49037" customFormat="false" ht="15" hidden="false" customHeight="true" outlineLevel="0" collapsed="false"/>
    <row r="49038" customFormat="false" ht="15" hidden="false" customHeight="true" outlineLevel="0" collapsed="false"/>
    <row r="49039" customFormat="false" ht="15" hidden="false" customHeight="true" outlineLevel="0" collapsed="false"/>
    <row r="49040" customFormat="false" ht="15" hidden="false" customHeight="true" outlineLevel="0" collapsed="false"/>
    <row r="49041" customFormat="false" ht="15" hidden="false" customHeight="true" outlineLevel="0" collapsed="false"/>
    <row r="49042" customFormat="false" ht="15" hidden="false" customHeight="true" outlineLevel="0" collapsed="false"/>
    <row r="49043" customFormat="false" ht="15" hidden="false" customHeight="true" outlineLevel="0" collapsed="false"/>
    <row r="49044" customFormat="false" ht="15" hidden="false" customHeight="true" outlineLevel="0" collapsed="false"/>
    <row r="49045" customFormat="false" ht="15" hidden="false" customHeight="true" outlineLevel="0" collapsed="false"/>
    <row r="49046" customFormat="false" ht="15" hidden="false" customHeight="true" outlineLevel="0" collapsed="false"/>
    <row r="49047" customFormat="false" ht="15" hidden="false" customHeight="true" outlineLevel="0" collapsed="false"/>
    <row r="49048" customFormat="false" ht="15" hidden="false" customHeight="true" outlineLevel="0" collapsed="false"/>
    <row r="49049" customFormat="false" ht="15" hidden="false" customHeight="true" outlineLevel="0" collapsed="false"/>
    <row r="49050" customFormat="false" ht="15" hidden="false" customHeight="true" outlineLevel="0" collapsed="false"/>
    <row r="49051" customFormat="false" ht="15" hidden="false" customHeight="true" outlineLevel="0" collapsed="false"/>
    <row r="49052" customFormat="false" ht="15" hidden="false" customHeight="true" outlineLevel="0" collapsed="false"/>
    <row r="49053" customFormat="false" ht="15" hidden="false" customHeight="true" outlineLevel="0" collapsed="false"/>
    <row r="49054" customFormat="false" ht="15" hidden="false" customHeight="true" outlineLevel="0" collapsed="false"/>
    <row r="49055" customFormat="false" ht="15" hidden="false" customHeight="true" outlineLevel="0" collapsed="false"/>
    <row r="49056" customFormat="false" ht="15" hidden="false" customHeight="true" outlineLevel="0" collapsed="false"/>
    <row r="49057" customFormat="false" ht="15" hidden="false" customHeight="true" outlineLevel="0" collapsed="false"/>
    <row r="49058" customFormat="false" ht="15" hidden="false" customHeight="true" outlineLevel="0" collapsed="false"/>
    <row r="49059" customFormat="false" ht="15" hidden="false" customHeight="true" outlineLevel="0" collapsed="false"/>
    <row r="49060" customFormat="false" ht="15" hidden="false" customHeight="true" outlineLevel="0" collapsed="false"/>
    <row r="49061" customFormat="false" ht="15" hidden="false" customHeight="true" outlineLevel="0" collapsed="false"/>
    <row r="49062" customFormat="false" ht="15" hidden="false" customHeight="true" outlineLevel="0" collapsed="false"/>
    <row r="49063" customFormat="false" ht="15" hidden="false" customHeight="true" outlineLevel="0" collapsed="false"/>
    <row r="49064" customFormat="false" ht="15" hidden="false" customHeight="true" outlineLevel="0" collapsed="false"/>
    <row r="49065" customFormat="false" ht="15" hidden="false" customHeight="true" outlineLevel="0" collapsed="false"/>
    <row r="49066" customFormat="false" ht="15" hidden="false" customHeight="true" outlineLevel="0" collapsed="false"/>
    <row r="49067" customFormat="false" ht="15" hidden="false" customHeight="true" outlineLevel="0" collapsed="false"/>
    <row r="49068" customFormat="false" ht="15" hidden="false" customHeight="true" outlineLevel="0" collapsed="false"/>
    <row r="49069" customFormat="false" ht="15" hidden="false" customHeight="true" outlineLevel="0" collapsed="false"/>
    <row r="49070" customFormat="false" ht="15" hidden="false" customHeight="true" outlineLevel="0" collapsed="false"/>
    <row r="49071" customFormat="false" ht="15" hidden="false" customHeight="true" outlineLevel="0" collapsed="false"/>
    <row r="49072" customFormat="false" ht="15" hidden="false" customHeight="true" outlineLevel="0" collapsed="false"/>
    <row r="49073" customFormat="false" ht="15" hidden="false" customHeight="true" outlineLevel="0" collapsed="false"/>
    <row r="49074" customFormat="false" ht="15" hidden="false" customHeight="true" outlineLevel="0" collapsed="false"/>
    <row r="49075" customFormat="false" ht="15" hidden="false" customHeight="true" outlineLevel="0" collapsed="false"/>
    <row r="49076" customFormat="false" ht="15" hidden="false" customHeight="true" outlineLevel="0" collapsed="false"/>
    <row r="49077" customFormat="false" ht="15" hidden="false" customHeight="true" outlineLevel="0" collapsed="false"/>
    <row r="49078" customFormat="false" ht="15" hidden="false" customHeight="true" outlineLevel="0" collapsed="false"/>
    <row r="49079" customFormat="false" ht="15" hidden="false" customHeight="true" outlineLevel="0" collapsed="false"/>
    <row r="49080" customFormat="false" ht="15" hidden="false" customHeight="true" outlineLevel="0" collapsed="false"/>
    <row r="49081" customFormat="false" ht="15" hidden="false" customHeight="true" outlineLevel="0" collapsed="false"/>
    <row r="49082" customFormat="false" ht="15" hidden="false" customHeight="true" outlineLevel="0" collapsed="false"/>
    <row r="49083" customFormat="false" ht="15" hidden="false" customHeight="true" outlineLevel="0" collapsed="false"/>
    <row r="49084" customFormat="false" ht="15" hidden="false" customHeight="true" outlineLevel="0" collapsed="false"/>
    <row r="49085" customFormat="false" ht="15" hidden="false" customHeight="true" outlineLevel="0" collapsed="false"/>
    <row r="49086" customFormat="false" ht="15" hidden="false" customHeight="true" outlineLevel="0" collapsed="false"/>
    <row r="49087" customFormat="false" ht="15" hidden="false" customHeight="true" outlineLevel="0" collapsed="false"/>
    <row r="49088" customFormat="false" ht="15" hidden="false" customHeight="true" outlineLevel="0" collapsed="false"/>
    <row r="49089" customFormat="false" ht="15" hidden="false" customHeight="true" outlineLevel="0" collapsed="false"/>
    <row r="49090" customFormat="false" ht="15" hidden="false" customHeight="true" outlineLevel="0" collapsed="false"/>
    <row r="49091" customFormat="false" ht="15" hidden="false" customHeight="true" outlineLevel="0" collapsed="false"/>
    <row r="49092" customFormat="false" ht="15" hidden="false" customHeight="true" outlineLevel="0" collapsed="false"/>
    <row r="49093" customFormat="false" ht="15" hidden="false" customHeight="true" outlineLevel="0" collapsed="false"/>
    <row r="49094" customFormat="false" ht="15" hidden="false" customHeight="true" outlineLevel="0" collapsed="false"/>
    <row r="49095" customFormat="false" ht="15" hidden="false" customHeight="true" outlineLevel="0" collapsed="false"/>
    <row r="49096" customFormat="false" ht="15" hidden="false" customHeight="true" outlineLevel="0" collapsed="false"/>
    <row r="49097" customFormat="false" ht="15" hidden="false" customHeight="true" outlineLevel="0" collapsed="false"/>
    <row r="49098" customFormat="false" ht="15" hidden="false" customHeight="true" outlineLevel="0" collapsed="false"/>
    <row r="49099" customFormat="false" ht="15" hidden="false" customHeight="true" outlineLevel="0" collapsed="false"/>
    <row r="49100" customFormat="false" ht="15" hidden="false" customHeight="true" outlineLevel="0" collapsed="false"/>
    <row r="49101" customFormat="false" ht="15" hidden="false" customHeight="true" outlineLevel="0" collapsed="false"/>
    <row r="49102" customFormat="false" ht="15" hidden="false" customHeight="true" outlineLevel="0" collapsed="false"/>
    <row r="49103" customFormat="false" ht="15" hidden="false" customHeight="true" outlineLevel="0" collapsed="false"/>
    <row r="49104" customFormat="false" ht="15" hidden="false" customHeight="true" outlineLevel="0" collapsed="false"/>
    <row r="49105" customFormat="false" ht="15" hidden="false" customHeight="true" outlineLevel="0" collapsed="false"/>
    <row r="49106" customFormat="false" ht="15" hidden="false" customHeight="true" outlineLevel="0" collapsed="false"/>
    <row r="49107" customFormat="false" ht="15" hidden="false" customHeight="true" outlineLevel="0" collapsed="false"/>
    <row r="49108" customFormat="false" ht="15" hidden="false" customHeight="true" outlineLevel="0" collapsed="false"/>
    <row r="49109" customFormat="false" ht="15" hidden="false" customHeight="true" outlineLevel="0" collapsed="false"/>
    <row r="49110" customFormat="false" ht="15" hidden="false" customHeight="true" outlineLevel="0" collapsed="false"/>
    <row r="49111" customFormat="false" ht="15" hidden="false" customHeight="true" outlineLevel="0" collapsed="false"/>
    <row r="49112" customFormat="false" ht="15" hidden="false" customHeight="true" outlineLevel="0" collapsed="false"/>
    <row r="49113" customFormat="false" ht="15" hidden="false" customHeight="true" outlineLevel="0" collapsed="false"/>
    <row r="49114" customFormat="false" ht="15" hidden="false" customHeight="true" outlineLevel="0" collapsed="false"/>
    <row r="49115" customFormat="false" ht="15" hidden="false" customHeight="true" outlineLevel="0" collapsed="false"/>
    <row r="49116" customFormat="false" ht="15" hidden="false" customHeight="true" outlineLevel="0" collapsed="false"/>
    <row r="49117" customFormat="false" ht="15" hidden="false" customHeight="true" outlineLevel="0" collapsed="false"/>
    <row r="49118" customFormat="false" ht="15" hidden="false" customHeight="true" outlineLevel="0" collapsed="false"/>
    <row r="49119" customFormat="false" ht="15" hidden="false" customHeight="true" outlineLevel="0" collapsed="false"/>
    <row r="49120" customFormat="false" ht="15" hidden="false" customHeight="true" outlineLevel="0" collapsed="false"/>
    <row r="49121" customFormat="false" ht="15" hidden="false" customHeight="true" outlineLevel="0" collapsed="false"/>
    <row r="49122" customFormat="false" ht="15" hidden="false" customHeight="true" outlineLevel="0" collapsed="false"/>
    <row r="49123" customFormat="false" ht="15" hidden="false" customHeight="true" outlineLevel="0" collapsed="false"/>
    <row r="49124" customFormat="false" ht="15" hidden="false" customHeight="true" outlineLevel="0" collapsed="false"/>
    <row r="49125" customFormat="false" ht="15" hidden="false" customHeight="true" outlineLevel="0" collapsed="false"/>
    <row r="49126" customFormat="false" ht="15" hidden="false" customHeight="true" outlineLevel="0" collapsed="false"/>
    <row r="49127" customFormat="false" ht="15" hidden="false" customHeight="true" outlineLevel="0" collapsed="false"/>
    <row r="49128" customFormat="false" ht="15" hidden="false" customHeight="true" outlineLevel="0" collapsed="false"/>
    <row r="49129" customFormat="false" ht="15" hidden="false" customHeight="true" outlineLevel="0" collapsed="false"/>
    <row r="49130" customFormat="false" ht="15" hidden="false" customHeight="true" outlineLevel="0" collapsed="false"/>
    <row r="49131" customFormat="false" ht="15" hidden="false" customHeight="true" outlineLevel="0" collapsed="false"/>
    <row r="49132" customFormat="false" ht="15" hidden="false" customHeight="true" outlineLevel="0" collapsed="false"/>
    <row r="49133" customFormat="false" ht="15" hidden="false" customHeight="true" outlineLevel="0" collapsed="false"/>
    <row r="49134" customFormat="false" ht="15" hidden="false" customHeight="true" outlineLevel="0" collapsed="false"/>
    <row r="49135" customFormat="false" ht="15" hidden="false" customHeight="true" outlineLevel="0" collapsed="false"/>
    <row r="49136" customFormat="false" ht="15" hidden="false" customHeight="true" outlineLevel="0" collapsed="false"/>
    <row r="49137" customFormat="false" ht="15" hidden="false" customHeight="true" outlineLevel="0" collapsed="false"/>
    <row r="49138" customFormat="false" ht="15" hidden="false" customHeight="true" outlineLevel="0" collapsed="false"/>
    <row r="49139" customFormat="false" ht="15" hidden="false" customHeight="true" outlineLevel="0" collapsed="false"/>
    <row r="49140" customFormat="false" ht="15" hidden="false" customHeight="true" outlineLevel="0" collapsed="false"/>
    <row r="49141" customFormat="false" ht="15" hidden="false" customHeight="true" outlineLevel="0" collapsed="false"/>
    <row r="49142" customFormat="false" ht="15" hidden="false" customHeight="true" outlineLevel="0" collapsed="false"/>
    <row r="49143" customFormat="false" ht="15" hidden="false" customHeight="true" outlineLevel="0" collapsed="false"/>
    <row r="49144" customFormat="false" ht="15" hidden="false" customHeight="true" outlineLevel="0" collapsed="false"/>
    <row r="49145" customFormat="false" ht="15" hidden="false" customHeight="true" outlineLevel="0" collapsed="false"/>
    <row r="49146" customFormat="false" ht="15" hidden="false" customHeight="true" outlineLevel="0" collapsed="false"/>
    <row r="49147" customFormat="false" ht="15" hidden="false" customHeight="true" outlineLevel="0" collapsed="false"/>
    <row r="49148" customFormat="false" ht="15" hidden="false" customHeight="true" outlineLevel="0" collapsed="false"/>
    <row r="49149" customFormat="false" ht="15" hidden="false" customHeight="true" outlineLevel="0" collapsed="false"/>
    <row r="49150" customFormat="false" ht="15" hidden="false" customHeight="true" outlineLevel="0" collapsed="false"/>
    <row r="49151" customFormat="false" ht="15" hidden="false" customHeight="true" outlineLevel="0" collapsed="false"/>
    <row r="49152" customFormat="false" ht="15" hidden="false" customHeight="true" outlineLevel="0" collapsed="false"/>
    <row r="49153" customFormat="false" ht="15" hidden="false" customHeight="true" outlineLevel="0" collapsed="false"/>
    <row r="49154" customFormat="false" ht="15" hidden="false" customHeight="true" outlineLevel="0" collapsed="false"/>
    <row r="49155" customFormat="false" ht="15" hidden="false" customHeight="true" outlineLevel="0" collapsed="false"/>
    <row r="49156" customFormat="false" ht="15" hidden="false" customHeight="true" outlineLevel="0" collapsed="false"/>
    <row r="49157" customFormat="false" ht="15" hidden="false" customHeight="true" outlineLevel="0" collapsed="false"/>
    <row r="49158" customFormat="false" ht="15" hidden="false" customHeight="true" outlineLevel="0" collapsed="false"/>
    <row r="49159" customFormat="false" ht="15" hidden="false" customHeight="true" outlineLevel="0" collapsed="false"/>
    <row r="49160" customFormat="false" ht="15" hidden="false" customHeight="true" outlineLevel="0" collapsed="false"/>
    <row r="49161" customFormat="false" ht="15" hidden="false" customHeight="true" outlineLevel="0" collapsed="false"/>
    <row r="49162" customFormat="false" ht="15" hidden="false" customHeight="true" outlineLevel="0" collapsed="false"/>
    <row r="49163" customFormat="false" ht="15" hidden="false" customHeight="true" outlineLevel="0" collapsed="false"/>
    <row r="49164" customFormat="false" ht="15" hidden="false" customHeight="true" outlineLevel="0" collapsed="false"/>
    <row r="49165" customFormat="false" ht="15" hidden="false" customHeight="true" outlineLevel="0" collapsed="false"/>
    <row r="49166" customFormat="false" ht="15" hidden="false" customHeight="true" outlineLevel="0" collapsed="false"/>
    <row r="49167" customFormat="false" ht="15" hidden="false" customHeight="true" outlineLevel="0" collapsed="false"/>
    <row r="49168" customFormat="false" ht="15" hidden="false" customHeight="true" outlineLevel="0" collapsed="false"/>
    <row r="49169" customFormat="false" ht="15" hidden="false" customHeight="true" outlineLevel="0" collapsed="false"/>
    <row r="49170" customFormat="false" ht="15" hidden="false" customHeight="true" outlineLevel="0" collapsed="false"/>
    <row r="49171" customFormat="false" ht="15" hidden="false" customHeight="true" outlineLevel="0" collapsed="false"/>
    <row r="49172" customFormat="false" ht="15" hidden="false" customHeight="true" outlineLevel="0" collapsed="false"/>
    <row r="49173" customFormat="false" ht="15" hidden="false" customHeight="true" outlineLevel="0" collapsed="false"/>
    <row r="49174" customFormat="false" ht="15" hidden="false" customHeight="true" outlineLevel="0" collapsed="false"/>
    <row r="49175" customFormat="false" ht="15" hidden="false" customHeight="true" outlineLevel="0" collapsed="false"/>
    <row r="49176" customFormat="false" ht="15" hidden="false" customHeight="true" outlineLevel="0" collapsed="false"/>
    <row r="49177" customFormat="false" ht="15" hidden="false" customHeight="true" outlineLevel="0" collapsed="false"/>
    <row r="49178" customFormat="false" ht="15" hidden="false" customHeight="true" outlineLevel="0" collapsed="false"/>
    <row r="49179" customFormat="false" ht="15" hidden="false" customHeight="true" outlineLevel="0" collapsed="false"/>
    <row r="49180" customFormat="false" ht="15" hidden="false" customHeight="true" outlineLevel="0" collapsed="false"/>
    <row r="49181" customFormat="false" ht="15" hidden="false" customHeight="true" outlineLevel="0" collapsed="false"/>
    <row r="49182" customFormat="false" ht="15" hidden="false" customHeight="true" outlineLevel="0" collapsed="false"/>
    <row r="49183" customFormat="false" ht="15" hidden="false" customHeight="true" outlineLevel="0" collapsed="false"/>
    <row r="49184" customFormat="false" ht="15" hidden="false" customHeight="true" outlineLevel="0" collapsed="false"/>
    <row r="49185" customFormat="false" ht="15" hidden="false" customHeight="true" outlineLevel="0" collapsed="false"/>
    <row r="49186" customFormat="false" ht="15" hidden="false" customHeight="true" outlineLevel="0" collapsed="false"/>
    <row r="49187" customFormat="false" ht="15" hidden="false" customHeight="true" outlineLevel="0" collapsed="false"/>
    <row r="49188" customFormat="false" ht="15" hidden="false" customHeight="true" outlineLevel="0" collapsed="false"/>
    <row r="49189" customFormat="false" ht="15" hidden="false" customHeight="true" outlineLevel="0" collapsed="false"/>
    <row r="49190" customFormat="false" ht="15" hidden="false" customHeight="true" outlineLevel="0" collapsed="false"/>
    <row r="49191" customFormat="false" ht="15" hidden="false" customHeight="true" outlineLevel="0" collapsed="false"/>
    <row r="49192" customFormat="false" ht="15" hidden="false" customHeight="true" outlineLevel="0" collapsed="false"/>
    <row r="49193" customFormat="false" ht="15" hidden="false" customHeight="true" outlineLevel="0" collapsed="false"/>
    <row r="49194" customFormat="false" ht="15" hidden="false" customHeight="true" outlineLevel="0" collapsed="false"/>
    <row r="49195" customFormat="false" ht="15" hidden="false" customHeight="true" outlineLevel="0" collapsed="false"/>
    <row r="49196" customFormat="false" ht="15" hidden="false" customHeight="true" outlineLevel="0" collapsed="false"/>
    <row r="49197" customFormat="false" ht="15" hidden="false" customHeight="true" outlineLevel="0" collapsed="false"/>
    <row r="49198" customFormat="false" ht="15" hidden="false" customHeight="true" outlineLevel="0" collapsed="false"/>
    <row r="49199" customFormat="false" ht="15" hidden="false" customHeight="true" outlineLevel="0" collapsed="false"/>
    <row r="49200" customFormat="false" ht="15" hidden="false" customHeight="true" outlineLevel="0" collapsed="false"/>
    <row r="49201" customFormat="false" ht="15" hidden="false" customHeight="true" outlineLevel="0" collapsed="false"/>
    <row r="49202" customFormat="false" ht="15" hidden="false" customHeight="true" outlineLevel="0" collapsed="false"/>
    <row r="49203" customFormat="false" ht="15" hidden="false" customHeight="true" outlineLevel="0" collapsed="false"/>
    <row r="49204" customFormat="false" ht="15" hidden="false" customHeight="true" outlineLevel="0" collapsed="false"/>
    <row r="49205" customFormat="false" ht="15" hidden="false" customHeight="true" outlineLevel="0" collapsed="false"/>
    <row r="49206" customFormat="false" ht="15" hidden="false" customHeight="true" outlineLevel="0" collapsed="false"/>
    <row r="49207" customFormat="false" ht="15" hidden="false" customHeight="true" outlineLevel="0" collapsed="false"/>
    <row r="49208" customFormat="false" ht="15" hidden="false" customHeight="true" outlineLevel="0" collapsed="false"/>
    <row r="49209" customFormat="false" ht="15" hidden="false" customHeight="true" outlineLevel="0" collapsed="false"/>
    <row r="49210" customFormat="false" ht="15" hidden="false" customHeight="true" outlineLevel="0" collapsed="false"/>
    <row r="49211" customFormat="false" ht="15" hidden="false" customHeight="true" outlineLevel="0" collapsed="false"/>
    <row r="49212" customFormat="false" ht="15" hidden="false" customHeight="true" outlineLevel="0" collapsed="false"/>
    <row r="49213" customFormat="false" ht="15" hidden="false" customHeight="true" outlineLevel="0" collapsed="false"/>
    <row r="49214" customFormat="false" ht="15" hidden="false" customHeight="true" outlineLevel="0" collapsed="false"/>
    <row r="49215" customFormat="false" ht="15" hidden="false" customHeight="true" outlineLevel="0" collapsed="false"/>
    <row r="49216" customFormat="false" ht="15" hidden="false" customHeight="true" outlineLevel="0" collapsed="false"/>
    <row r="49217" customFormat="false" ht="15" hidden="false" customHeight="true" outlineLevel="0" collapsed="false"/>
    <row r="49218" customFormat="false" ht="15" hidden="false" customHeight="true" outlineLevel="0" collapsed="false"/>
    <row r="49219" customFormat="false" ht="15" hidden="false" customHeight="true" outlineLevel="0" collapsed="false"/>
    <row r="49220" customFormat="false" ht="15" hidden="false" customHeight="true" outlineLevel="0" collapsed="false"/>
    <row r="49221" customFormat="false" ht="15" hidden="false" customHeight="true" outlineLevel="0" collapsed="false"/>
    <row r="49222" customFormat="false" ht="15" hidden="false" customHeight="true" outlineLevel="0" collapsed="false"/>
    <row r="49223" customFormat="false" ht="15" hidden="false" customHeight="true" outlineLevel="0" collapsed="false"/>
    <row r="49224" customFormat="false" ht="15" hidden="false" customHeight="true" outlineLevel="0" collapsed="false"/>
    <row r="49225" customFormat="false" ht="15" hidden="false" customHeight="true" outlineLevel="0" collapsed="false"/>
    <row r="49226" customFormat="false" ht="15" hidden="false" customHeight="true" outlineLevel="0" collapsed="false"/>
    <row r="49227" customFormat="false" ht="15" hidden="false" customHeight="true" outlineLevel="0" collapsed="false"/>
    <row r="49228" customFormat="false" ht="15" hidden="false" customHeight="true" outlineLevel="0" collapsed="false"/>
    <row r="49229" customFormat="false" ht="15" hidden="false" customHeight="true" outlineLevel="0" collapsed="false"/>
    <row r="49230" customFormat="false" ht="15" hidden="false" customHeight="true" outlineLevel="0" collapsed="false"/>
    <row r="49231" customFormat="false" ht="15" hidden="false" customHeight="true" outlineLevel="0" collapsed="false"/>
    <row r="49232" customFormat="false" ht="15" hidden="false" customHeight="true" outlineLevel="0" collapsed="false"/>
    <row r="49233" customFormat="false" ht="15" hidden="false" customHeight="true" outlineLevel="0" collapsed="false"/>
    <row r="49234" customFormat="false" ht="15" hidden="false" customHeight="true" outlineLevel="0" collapsed="false"/>
    <row r="49235" customFormat="false" ht="15" hidden="false" customHeight="true" outlineLevel="0" collapsed="false"/>
    <row r="49236" customFormat="false" ht="15" hidden="false" customHeight="true" outlineLevel="0" collapsed="false"/>
    <row r="49237" customFormat="false" ht="15" hidden="false" customHeight="true" outlineLevel="0" collapsed="false"/>
    <row r="49238" customFormat="false" ht="15" hidden="false" customHeight="true" outlineLevel="0" collapsed="false"/>
    <row r="49239" customFormat="false" ht="15" hidden="false" customHeight="true" outlineLevel="0" collapsed="false"/>
    <row r="49240" customFormat="false" ht="15" hidden="false" customHeight="true" outlineLevel="0" collapsed="false"/>
    <row r="49241" customFormat="false" ht="15" hidden="false" customHeight="true" outlineLevel="0" collapsed="false"/>
    <row r="49242" customFormat="false" ht="15" hidden="false" customHeight="true" outlineLevel="0" collapsed="false"/>
    <row r="49243" customFormat="false" ht="15" hidden="false" customHeight="true" outlineLevel="0" collapsed="false"/>
    <row r="49244" customFormat="false" ht="15" hidden="false" customHeight="true" outlineLevel="0" collapsed="false"/>
    <row r="49245" customFormat="false" ht="15" hidden="false" customHeight="true" outlineLevel="0" collapsed="false"/>
    <row r="49246" customFormat="false" ht="15" hidden="false" customHeight="true" outlineLevel="0" collapsed="false"/>
    <row r="49247" customFormat="false" ht="15" hidden="false" customHeight="true" outlineLevel="0" collapsed="false"/>
    <row r="49248" customFormat="false" ht="15" hidden="false" customHeight="true" outlineLevel="0" collapsed="false"/>
    <row r="49249" customFormat="false" ht="15" hidden="false" customHeight="true" outlineLevel="0" collapsed="false"/>
    <row r="49250" customFormat="false" ht="15" hidden="false" customHeight="true" outlineLevel="0" collapsed="false"/>
    <row r="49251" customFormat="false" ht="15" hidden="false" customHeight="true" outlineLevel="0" collapsed="false"/>
    <row r="49252" customFormat="false" ht="15" hidden="false" customHeight="true" outlineLevel="0" collapsed="false"/>
    <row r="49253" customFormat="false" ht="15" hidden="false" customHeight="true" outlineLevel="0" collapsed="false"/>
    <row r="49254" customFormat="false" ht="15" hidden="false" customHeight="true" outlineLevel="0" collapsed="false"/>
    <row r="49255" customFormat="false" ht="15" hidden="false" customHeight="true" outlineLevel="0" collapsed="false"/>
    <row r="49256" customFormat="false" ht="15" hidden="false" customHeight="true" outlineLevel="0" collapsed="false"/>
    <row r="49257" customFormat="false" ht="15" hidden="false" customHeight="true" outlineLevel="0" collapsed="false"/>
    <row r="49258" customFormat="false" ht="15" hidden="false" customHeight="true" outlineLevel="0" collapsed="false"/>
    <row r="49259" customFormat="false" ht="15" hidden="false" customHeight="true" outlineLevel="0" collapsed="false"/>
    <row r="49260" customFormat="false" ht="15" hidden="false" customHeight="true" outlineLevel="0" collapsed="false"/>
    <row r="49261" customFormat="false" ht="15" hidden="false" customHeight="true" outlineLevel="0" collapsed="false"/>
    <row r="49262" customFormat="false" ht="15" hidden="false" customHeight="true" outlineLevel="0" collapsed="false"/>
    <row r="49263" customFormat="false" ht="15" hidden="false" customHeight="true" outlineLevel="0" collapsed="false"/>
    <row r="49264" customFormat="false" ht="15" hidden="false" customHeight="true" outlineLevel="0" collapsed="false"/>
    <row r="49265" customFormat="false" ht="15" hidden="false" customHeight="true" outlineLevel="0" collapsed="false"/>
    <row r="49266" customFormat="false" ht="15" hidden="false" customHeight="true" outlineLevel="0" collapsed="false"/>
    <row r="49267" customFormat="false" ht="15" hidden="false" customHeight="true" outlineLevel="0" collapsed="false"/>
    <row r="49268" customFormat="false" ht="15" hidden="false" customHeight="true" outlineLevel="0" collapsed="false"/>
    <row r="49269" customFormat="false" ht="15" hidden="false" customHeight="true" outlineLevel="0" collapsed="false"/>
    <row r="49270" customFormat="false" ht="15" hidden="false" customHeight="true" outlineLevel="0" collapsed="false"/>
    <row r="49271" customFormat="false" ht="15" hidden="false" customHeight="true" outlineLevel="0" collapsed="false"/>
    <row r="49272" customFormat="false" ht="15" hidden="false" customHeight="true" outlineLevel="0" collapsed="false"/>
    <row r="49273" customFormat="false" ht="15" hidden="false" customHeight="true" outlineLevel="0" collapsed="false"/>
    <row r="49274" customFormat="false" ht="15" hidden="false" customHeight="true" outlineLevel="0" collapsed="false"/>
    <row r="49275" customFormat="false" ht="15" hidden="false" customHeight="true" outlineLevel="0" collapsed="false"/>
    <row r="49276" customFormat="false" ht="15" hidden="false" customHeight="true" outlineLevel="0" collapsed="false"/>
    <row r="49277" customFormat="false" ht="15" hidden="false" customHeight="true" outlineLevel="0" collapsed="false"/>
    <row r="49278" customFormat="false" ht="15" hidden="false" customHeight="true" outlineLevel="0" collapsed="false"/>
    <row r="49279" customFormat="false" ht="15" hidden="false" customHeight="true" outlineLevel="0" collapsed="false"/>
    <row r="49280" customFormat="false" ht="15" hidden="false" customHeight="true" outlineLevel="0" collapsed="false"/>
    <row r="49281" customFormat="false" ht="15" hidden="false" customHeight="true" outlineLevel="0" collapsed="false"/>
    <row r="49282" customFormat="false" ht="15" hidden="false" customHeight="true" outlineLevel="0" collapsed="false"/>
    <row r="49283" customFormat="false" ht="15" hidden="false" customHeight="true" outlineLevel="0" collapsed="false"/>
    <row r="49284" customFormat="false" ht="15" hidden="false" customHeight="true" outlineLevel="0" collapsed="false"/>
    <row r="49285" customFormat="false" ht="15" hidden="false" customHeight="true" outlineLevel="0" collapsed="false"/>
    <row r="49286" customFormat="false" ht="15" hidden="false" customHeight="true" outlineLevel="0" collapsed="false"/>
    <row r="49287" customFormat="false" ht="15" hidden="false" customHeight="true" outlineLevel="0" collapsed="false"/>
    <row r="49288" customFormat="false" ht="15" hidden="false" customHeight="true" outlineLevel="0" collapsed="false"/>
    <row r="49289" customFormat="false" ht="15" hidden="false" customHeight="true" outlineLevel="0" collapsed="false"/>
    <row r="49290" customFormat="false" ht="15" hidden="false" customHeight="true" outlineLevel="0" collapsed="false"/>
    <row r="49291" customFormat="false" ht="15" hidden="false" customHeight="true" outlineLevel="0" collapsed="false"/>
    <row r="49292" customFormat="false" ht="15" hidden="false" customHeight="true" outlineLevel="0" collapsed="false"/>
    <row r="49293" customFormat="false" ht="15" hidden="false" customHeight="true" outlineLevel="0" collapsed="false"/>
    <row r="49294" customFormat="false" ht="15" hidden="false" customHeight="true" outlineLevel="0" collapsed="false"/>
    <row r="49295" customFormat="false" ht="15" hidden="false" customHeight="true" outlineLevel="0" collapsed="false"/>
    <row r="49296" customFormat="false" ht="15" hidden="false" customHeight="true" outlineLevel="0" collapsed="false"/>
    <row r="49297" customFormat="false" ht="15" hidden="false" customHeight="true" outlineLevel="0" collapsed="false"/>
    <row r="49298" customFormat="false" ht="15" hidden="false" customHeight="true" outlineLevel="0" collapsed="false"/>
    <row r="49299" customFormat="false" ht="15" hidden="false" customHeight="true" outlineLevel="0" collapsed="false"/>
    <row r="49300" customFormat="false" ht="15" hidden="false" customHeight="true" outlineLevel="0" collapsed="false"/>
    <row r="49301" customFormat="false" ht="15" hidden="false" customHeight="true" outlineLevel="0" collapsed="false"/>
    <row r="49302" customFormat="false" ht="15" hidden="false" customHeight="true" outlineLevel="0" collapsed="false"/>
    <row r="49303" customFormat="false" ht="15" hidden="false" customHeight="true" outlineLevel="0" collapsed="false"/>
    <row r="49304" customFormat="false" ht="15" hidden="false" customHeight="true" outlineLevel="0" collapsed="false"/>
    <row r="49305" customFormat="false" ht="15" hidden="false" customHeight="true" outlineLevel="0" collapsed="false"/>
    <row r="49306" customFormat="false" ht="15" hidden="false" customHeight="true" outlineLevel="0" collapsed="false"/>
    <row r="49307" customFormat="false" ht="15" hidden="false" customHeight="true" outlineLevel="0" collapsed="false"/>
    <row r="49308" customFormat="false" ht="15" hidden="false" customHeight="true" outlineLevel="0" collapsed="false"/>
    <row r="49309" customFormat="false" ht="15" hidden="false" customHeight="true" outlineLevel="0" collapsed="false"/>
    <row r="49310" customFormat="false" ht="15" hidden="false" customHeight="true" outlineLevel="0" collapsed="false"/>
    <row r="49311" customFormat="false" ht="15" hidden="false" customHeight="true" outlineLevel="0" collapsed="false"/>
    <row r="49312" customFormat="false" ht="15" hidden="false" customHeight="true" outlineLevel="0" collapsed="false"/>
    <row r="49313" customFormat="false" ht="15" hidden="false" customHeight="true" outlineLevel="0" collapsed="false"/>
    <row r="49314" customFormat="false" ht="15" hidden="false" customHeight="true" outlineLevel="0" collapsed="false"/>
    <row r="49315" customFormat="false" ht="15" hidden="false" customHeight="true" outlineLevel="0" collapsed="false"/>
    <row r="49316" customFormat="false" ht="15" hidden="false" customHeight="true" outlineLevel="0" collapsed="false"/>
    <row r="49317" customFormat="false" ht="15" hidden="false" customHeight="true" outlineLevel="0" collapsed="false"/>
    <row r="49318" customFormat="false" ht="15" hidden="false" customHeight="true" outlineLevel="0" collapsed="false"/>
    <row r="49319" customFormat="false" ht="15" hidden="false" customHeight="true" outlineLevel="0" collapsed="false"/>
    <row r="49320" customFormat="false" ht="15" hidden="false" customHeight="true" outlineLevel="0" collapsed="false"/>
    <row r="49321" customFormat="false" ht="15" hidden="false" customHeight="true" outlineLevel="0" collapsed="false"/>
    <row r="49322" customFormat="false" ht="15" hidden="false" customHeight="true" outlineLevel="0" collapsed="false"/>
    <row r="49323" customFormat="false" ht="15" hidden="false" customHeight="true" outlineLevel="0" collapsed="false"/>
    <row r="49324" customFormat="false" ht="15" hidden="false" customHeight="true" outlineLevel="0" collapsed="false"/>
    <row r="49325" customFormat="false" ht="15" hidden="false" customHeight="true" outlineLevel="0" collapsed="false"/>
    <row r="49326" customFormat="false" ht="15" hidden="false" customHeight="true" outlineLevel="0" collapsed="false"/>
    <row r="49327" customFormat="false" ht="15" hidden="false" customHeight="true" outlineLevel="0" collapsed="false"/>
    <row r="49328" customFormat="false" ht="15" hidden="false" customHeight="true" outlineLevel="0" collapsed="false"/>
    <row r="49329" customFormat="false" ht="15" hidden="false" customHeight="true" outlineLevel="0" collapsed="false"/>
    <row r="49330" customFormat="false" ht="15" hidden="false" customHeight="true" outlineLevel="0" collapsed="false"/>
    <row r="49331" customFormat="false" ht="15" hidden="false" customHeight="true" outlineLevel="0" collapsed="false"/>
    <row r="49332" customFormat="false" ht="15" hidden="false" customHeight="true" outlineLevel="0" collapsed="false"/>
    <row r="49333" customFormat="false" ht="15" hidden="false" customHeight="true" outlineLevel="0" collapsed="false"/>
    <row r="49334" customFormat="false" ht="15" hidden="false" customHeight="true" outlineLevel="0" collapsed="false"/>
    <row r="49335" customFormat="false" ht="15" hidden="false" customHeight="true" outlineLevel="0" collapsed="false"/>
    <row r="49336" customFormat="false" ht="15" hidden="false" customHeight="true" outlineLevel="0" collapsed="false"/>
    <row r="49337" customFormat="false" ht="15" hidden="false" customHeight="true" outlineLevel="0" collapsed="false"/>
    <row r="49338" customFormat="false" ht="15" hidden="false" customHeight="true" outlineLevel="0" collapsed="false"/>
    <row r="49339" customFormat="false" ht="15" hidden="false" customHeight="true" outlineLevel="0" collapsed="false"/>
    <row r="49340" customFormat="false" ht="15" hidden="false" customHeight="true" outlineLevel="0" collapsed="false"/>
    <row r="49341" customFormat="false" ht="15" hidden="false" customHeight="true" outlineLevel="0" collapsed="false"/>
    <row r="49342" customFormat="false" ht="15" hidden="false" customHeight="true" outlineLevel="0" collapsed="false"/>
    <row r="49343" customFormat="false" ht="15" hidden="false" customHeight="true" outlineLevel="0" collapsed="false"/>
    <row r="49344" customFormat="false" ht="15" hidden="false" customHeight="true" outlineLevel="0" collapsed="false"/>
    <row r="49345" customFormat="false" ht="15" hidden="false" customHeight="true" outlineLevel="0" collapsed="false"/>
    <row r="49346" customFormat="false" ht="15" hidden="false" customHeight="true" outlineLevel="0" collapsed="false"/>
    <row r="49347" customFormat="false" ht="15" hidden="false" customHeight="true" outlineLevel="0" collapsed="false"/>
    <row r="49348" customFormat="false" ht="15" hidden="false" customHeight="true" outlineLevel="0" collapsed="false"/>
    <row r="49349" customFormat="false" ht="15" hidden="false" customHeight="true" outlineLevel="0" collapsed="false"/>
    <row r="49350" customFormat="false" ht="15" hidden="false" customHeight="true" outlineLevel="0" collapsed="false"/>
    <row r="49351" customFormat="false" ht="15" hidden="false" customHeight="true" outlineLevel="0" collapsed="false"/>
    <row r="49352" customFormat="false" ht="15" hidden="false" customHeight="true" outlineLevel="0" collapsed="false"/>
    <row r="49353" customFormat="false" ht="15" hidden="false" customHeight="true" outlineLevel="0" collapsed="false"/>
    <row r="49354" customFormat="false" ht="15" hidden="false" customHeight="true" outlineLevel="0" collapsed="false"/>
    <row r="49355" customFormat="false" ht="15" hidden="false" customHeight="true" outlineLevel="0" collapsed="false"/>
    <row r="49356" customFormat="false" ht="15" hidden="false" customHeight="true" outlineLevel="0" collapsed="false"/>
    <row r="49357" customFormat="false" ht="15" hidden="false" customHeight="true" outlineLevel="0" collapsed="false"/>
    <row r="49358" customFormat="false" ht="15" hidden="false" customHeight="true" outlineLevel="0" collapsed="false"/>
    <row r="49359" customFormat="false" ht="15" hidden="false" customHeight="true" outlineLevel="0" collapsed="false"/>
    <row r="49360" customFormat="false" ht="15" hidden="false" customHeight="true" outlineLevel="0" collapsed="false"/>
    <row r="49361" customFormat="false" ht="15" hidden="false" customHeight="true" outlineLevel="0" collapsed="false"/>
    <row r="49362" customFormat="false" ht="15" hidden="false" customHeight="true" outlineLevel="0" collapsed="false"/>
    <row r="49363" customFormat="false" ht="15" hidden="false" customHeight="true" outlineLevel="0" collapsed="false"/>
    <row r="49364" customFormat="false" ht="15" hidden="false" customHeight="true" outlineLevel="0" collapsed="false"/>
    <row r="49365" customFormat="false" ht="15" hidden="false" customHeight="true" outlineLevel="0" collapsed="false"/>
    <row r="49366" customFormat="false" ht="15" hidden="false" customHeight="true" outlineLevel="0" collapsed="false"/>
    <row r="49367" customFormat="false" ht="15" hidden="false" customHeight="true" outlineLevel="0" collapsed="false"/>
    <row r="49368" customFormat="false" ht="15" hidden="false" customHeight="true" outlineLevel="0" collapsed="false"/>
    <row r="49369" customFormat="false" ht="15" hidden="false" customHeight="true" outlineLevel="0" collapsed="false"/>
    <row r="49370" customFormat="false" ht="15" hidden="false" customHeight="true" outlineLevel="0" collapsed="false"/>
    <row r="49371" customFormat="false" ht="15" hidden="false" customHeight="true" outlineLevel="0" collapsed="false"/>
    <row r="49372" customFormat="false" ht="15" hidden="false" customHeight="true" outlineLevel="0" collapsed="false"/>
    <row r="49373" customFormat="false" ht="15" hidden="false" customHeight="true" outlineLevel="0" collapsed="false"/>
    <row r="49374" customFormat="false" ht="15" hidden="false" customHeight="true" outlineLevel="0" collapsed="false"/>
    <row r="49375" customFormat="false" ht="15" hidden="false" customHeight="true" outlineLevel="0" collapsed="false"/>
    <row r="49376" customFormat="false" ht="15" hidden="false" customHeight="true" outlineLevel="0" collapsed="false"/>
    <row r="49377" customFormat="false" ht="15" hidden="false" customHeight="true" outlineLevel="0" collapsed="false"/>
    <row r="49378" customFormat="false" ht="15" hidden="false" customHeight="true" outlineLevel="0" collapsed="false"/>
    <row r="49379" customFormat="false" ht="15" hidden="false" customHeight="true" outlineLevel="0" collapsed="false"/>
    <row r="49380" customFormat="false" ht="15" hidden="false" customHeight="true" outlineLevel="0" collapsed="false"/>
    <row r="49381" customFormat="false" ht="15" hidden="false" customHeight="true" outlineLevel="0" collapsed="false"/>
    <row r="49382" customFormat="false" ht="15" hidden="false" customHeight="true" outlineLevel="0" collapsed="false"/>
    <row r="49383" customFormat="false" ht="15" hidden="false" customHeight="true" outlineLevel="0" collapsed="false"/>
    <row r="49384" customFormat="false" ht="15" hidden="false" customHeight="true" outlineLevel="0" collapsed="false"/>
    <row r="49385" customFormat="false" ht="15" hidden="false" customHeight="true" outlineLevel="0" collapsed="false"/>
    <row r="49386" customFormat="false" ht="15" hidden="false" customHeight="true" outlineLevel="0" collapsed="false"/>
    <row r="49387" customFormat="false" ht="15" hidden="false" customHeight="true" outlineLevel="0" collapsed="false"/>
    <row r="49388" customFormat="false" ht="15" hidden="false" customHeight="true" outlineLevel="0" collapsed="false"/>
    <row r="49389" customFormat="false" ht="15" hidden="false" customHeight="true" outlineLevel="0" collapsed="false"/>
    <row r="49390" customFormat="false" ht="15" hidden="false" customHeight="true" outlineLevel="0" collapsed="false"/>
    <row r="49391" customFormat="false" ht="15" hidden="false" customHeight="true" outlineLevel="0" collapsed="false"/>
    <row r="49392" customFormat="false" ht="15" hidden="false" customHeight="true" outlineLevel="0" collapsed="false"/>
    <row r="49393" customFormat="false" ht="15" hidden="false" customHeight="true" outlineLevel="0" collapsed="false"/>
    <row r="49394" customFormat="false" ht="15" hidden="false" customHeight="true" outlineLevel="0" collapsed="false"/>
    <row r="49395" customFormat="false" ht="15" hidden="false" customHeight="true" outlineLevel="0" collapsed="false"/>
    <row r="49396" customFormat="false" ht="15" hidden="false" customHeight="true" outlineLevel="0" collapsed="false"/>
    <row r="49397" customFormat="false" ht="15" hidden="false" customHeight="true" outlineLevel="0" collapsed="false"/>
    <row r="49398" customFormat="false" ht="15" hidden="false" customHeight="true" outlineLevel="0" collapsed="false"/>
    <row r="49399" customFormat="false" ht="15" hidden="false" customHeight="true" outlineLevel="0" collapsed="false"/>
    <row r="49400" customFormat="false" ht="15" hidden="false" customHeight="true" outlineLevel="0" collapsed="false"/>
    <row r="49401" customFormat="false" ht="15" hidden="false" customHeight="true" outlineLevel="0" collapsed="false"/>
    <row r="49402" customFormat="false" ht="15" hidden="false" customHeight="true" outlineLevel="0" collapsed="false"/>
    <row r="49403" customFormat="false" ht="15" hidden="false" customHeight="true" outlineLevel="0" collapsed="false"/>
    <row r="49404" customFormat="false" ht="15" hidden="false" customHeight="true" outlineLevel="0" collapsed="false"/>
    <row r="49405" customFormat="false" ht="15" hidden="false" customHeight="true" outlineLevel="0" collapsed="false"/>
    <row r="49406" customFormat="false" ht="15" hidden="false" customHeight="true" outlineLevel="0" collapsed="false"/>
    <row r="49407" customFormat="false" ht="15" hidden="false" customHeight="true" outlineLevel="0" collapsed="false"/>
    <row r="49408" customFormat="false" ht="15" hidden="false" customHeight="true" outlineLevel="0" collapsed="false"/>
    <row r="49409" customFormat="false" ht="15" hidden="false" customHeight="true" outlineLevel="0" collapsed="false"/>
    <row r="49410" customFormat="false" ht="15" hidden="false" customHeight="true" outlineLevel="0" collapsed="false"/>
    <row r="49411" customFormat="false" ht="15" hidden="false" customHeight="true" outlineLevel="0" collapsed="false"/>
    <row r="49412" customFormat="false" ht="15" hidden="false" customHeight="true" outlineLevel="0" collapsed="false"/>
    <row r="49413" customFormat="false" ht="15" hidden="false" customHeight="true" outlineLevel="0" collapsed="false"/>
    <row r="49414" customFormat="false" ht="15" hidden="false" customHeight="true" outlineLevel="0" collapsed="false"/>
    <row r="49415" customFormat="false" ht="15" hidden="false" customHeight="true" outlineLevel="0" collapsed="false"/>
    <row r="49416" customFormat="false" ht="15" hidden="false" customHeight="true" outlineLevel="0" collapsed="false"/>
    <row r="49417" customFormat="false" ht="15" hidden="false" customHeight="true" outlineLevel="0" collapsed="false"/>
    <row r="49418" customFormat="false" ht="15" hidden="false" customHeight="true" outlineLevel="0" collapsed="false"/>
    <row r="49419" customFormat="false" ht="15" hidden="false" customHeight="true" outlineLevel="0" collapsed="false"/>
    <row r="49420" customFormat="false" ht="15" hidden="false" customHeight="true" outlineLevel="0" collapsed="false"/>
    <row r="49421" customFormat="false" ht="15" hidden="false" customHeight="true" outlineLevel="0" collapsed="false"/>
    <row r="49422" customFormat="false" ht="15" hidden="false" customHeight="true" outlineLevel="0" collapsed="false"/>
    <row r="49423" customFormat="false" ht="15" hidden="false" customHeight="true" outlineLevel="0" collapsed="false"/>
    <row r="49424" customFormat="false" ht="15" hidden="false" customHeight="true" outlineLevel="0" collapsed="false"/>
    <row r="49425" customFormat="false" ht="15" hidden="false" customHeight="true" outlineLevel="0" collapsed="false"/>
    <row r="49426" customFormat="false" ht="15" hidden="false" customHeight="true" outlineLevel="0" collapsed="false"/>
    <row r="49427" customFormat="false" ht="15" hidden="false" customHeight="true" outlineLevel="0" collapsed="false"/>
    <row r="49428" customFormat="false" ht="15" hidden="false" customHeight="true" outlineLevel="0" collapsed="false"/>
    <row r="49429" customFormat="false" ht="15" hidden="false" customHeight="true" outlineLevel="0" collapsed="false"/>
    <row r="49430" customFormat="false" ht="15" hidden="false" customHeight="true" outlineLevel="0" collapsed="false"/>
    <row r="49431" customFormat="false" ht="15" hidden="false" customHeight="true" outlineLevel="0" collapsed="false"/>
    <row r="49432" customFormat="false" ht="15" hidden="false" customHeight="true" outlineLevel="0" collapsed="false"/>
    <row r="49433" customFormat="false" ht="15" hidden="false" customHeight="true" outlineLevel="0" collapsed="false"/>
    <row r="49434" customFormat="false" ht="15" hidden="false" customHeight="true" outlineLevel="0" collapsed="false"/>
    <row r="49435" customFormat="false" ht="15" hidden="false" customHeight="true" outlineLevel="0" collapsed="false"/>
    <row r="49436" customFormat="false" ht="15" hidden="false" customHeight="true" outlineLevel="0" collapsed="false"/>
    <row r="49437" customFormat="false" ht="15" hidden="false" customHeight="true" outlineLevel="0" collapsed="false"/>
    <row r="49438" customFormat="false" ht="15" hidden="false" customHeight="true" outlineLevel="0" collapsed="false"/>
    <row r="49439" customFormat="false" ht="15" hidden="false" customHeight="true" outlineLevel="0" collapsed="false"/>
    <row r="49440" customFormat="false" ht="15" hidden="false" customHeight="true" outlineLevel="0" collapsed="false"/>
    <row r="49441" customFormat="false" ht="15" hidden="false" customHeight="true" outlineLevel="0" collapsed="false"/>
    <row r="49442" customFormat="false" ht="15" hidden="false" customHeight="true" outlineLevel="0" collapsed="false"/>
    <row r="49443" customFormat="false" ht="15" hidden="false" customHeight="true" outlineLevel="0" collapsed="false"/>
    <row r="49444" customFormat="false" ht="15" hidden="false" customHeight="true" outlineLevel="0" collapsed="false"/>
    <row r="49445" customFormat="false" ht="15" hidden="false" customHeight="true" outlineLevel="0" collapsed="false"/>
    <row r="49446" customFormat="false" ht="15" hidden="false" customHeight="true" outlineLevel="0" collapsed="false"/>
    <row r="49447" customFormat="false" ht="15" hidden="false" customHeight="true" outlineLevel="0" collapsed="false"/>
    <row r="49448" customFormat="false" ht="15" hidden="false" customHeight="true" outlineLevel="0" collapsed="false"/>
    <row r="49449" customFormat="false" ht="15" hidden="false" customHeight="true" outlineLevel="0" collapsed="false"/>
    <row r="49450" customFormat="false" ht="15" hidden="false" customHeight="true" outlineLevel="0" collapsed="false"/>
    <row r="49451" customFormat="false" ht="15" hidden="false" customHeight="true" outlineLevel="0" collapsed="false"/>
    <row r="49452" customFormat="false" ht="15" hidden="false" customHeight="true" outlineLevel="0" collapsed="false"/>
    <row r="49453" customFormat="false" ht="15" hidden="false" customHeight="true" outlineLevel="0" collapsed="false"/>
    <row r="49454" customFormat="false" ht="15" hidden="false" customHeight="true" outlineLevel="0" collapsed="false"/>
    <row r="49455" customFormat="false" ht="15" hidden="false" customHeight="true" outlineLevel="0" collapsed="false"/>
    <row r="49456" customFormat="false" ht="15" hidden="false" customHeight="true" outlineLevel="0" collapsed="false"/>
    <row r="49457" customFormat="false" ht="15" hidden="false" customHeight="true" outlineLevel="0" collapsed="false"/>
    <row r="49458" customFormat="false" ht="15" hidden="false" customHeight="true" outlineLevel="0" collapsed="false"/>
    <row r="49459" customFormat="false" ht="15" hidden="false" customHeight="true" outlineLevel="0" collapsed="false"/>
    <row r="49460" customFormat="false" ht="15" hidden="false" customHeight="true" outlineLevel="0" collapsed="false"/>
    <row r="49461" customFormat="false" ht="15" hidden="false" customHeight="true" outlineLevel="0" collapsed="false"/>
    <row r="49462" customFormat="false" ht="15" hidden="false" customHeight="true" outlineLevel="0" collapsed="false"/>
    <row r="49463" customFormat="false" ht="15" hidden="false" customHeight="true" outlineLevel="0" collapsed="false"/>
    <row r="49464" customFormat="false" ht="15" hidden="false" customHeight="true" outlineLevel="0" collapsed="false"/>
    <row r="49465" customFormat="false" ht="15" hidden="false" customHeight="true" outlineLevel="0" collapsed="false"/>
    <row r="49466" customFormat="false" ht="15" hidden="false" customHeight="true" outlineLevel="0" collapsed="false"/>
    <row r="49467" customFormat="false" ht="15" hidden="false" customHeight="true" outlineLevel="0" collapsed="false"/>
    <row r="49468" customFormat="false" ht="15" hidden="false" customHeight="true" outlineLevel="0" collapsed="false"/>
    <row r="49469" customFormat="false" ht="15" hidden="false" customHeight="true" outlineLevel="0" collapsed="false"/>
    <row r="49470" customFormat="false" ht="15" hidden="false" customHeight="true" outlineLevel="0" collapsed="false"/>
    <row r="49471" customFormat="false" ht="15" hidden="false" customHeight="true" outlineLevel="0" collapsed="false"/>
    <row r="49472" customFormat="false" ht="15" hidden="false" customHeight="true" outlineLevel="0" collapsed="false"/>
    <row r="49473" customFormat="false" ht="15" hidden="false" customHeight="true" outlineLevel="0" collapsed="false"/>
    <row r="49474" customFormat="false" ht="15" hidden="false" customHeight="true" outlineLevel="0" collapsed="false"/>
    <row r="49475" customFormat="false" ht="15" hidden="false" customHeight="true" outlineLevel="0" collapsed="false"/>
    <row r="49476" customFormat="false" ht="15" hidden="false" customHeight="true" outlineLevel="0" collapsed="false"/>
    <row r="49477" customFormat="false" ht="15" hidden="false" customHeight="true" outlineLevel="0" collapsed="false"/>
    <row r="49478" customFormat="false" ht="15" hidden="false" customHeight="true" outlineLevel="0" collapsed="false"/>
    <row r="49479" customFormat="false" ht="15" hidden="false" customHeight="true" outlineLevel="0" collapsed="false"/>
    <row r="49480" customFormat="false" ht="15" hidden="false" customHeight="true" outlineLevel="0" collapsed="false"/>
    <row r="49481" customFormat="false" ht="15" hidden="false" customHeight="true" outlineLevel="0" collapsed="false"/>
    <row r="49482" customFormat="false" ht="15" hidden="false" customHeight="true" outlineLevel="0" collapsed="false"/>
    <row r="49483" customFormat="false" ht="15" hidden="false" customHeight="true" outlineLevel="0" collapsed="false"/>
    <row r="49484" customFormat="false" ht="15" hidden="false" customHeight="true" outlineLevel="0" collapsed="false"/>
    <row r="49485" customFormat="false" ht="15" hidden="false" customHeight="true" outlineLevel="0" collapsed="false"/>
    <row r="49486" customFormat="false" ht="15" hidden="false" customHeight="true" outlineLevel="0" collapsed="false"/>
    <row r="49487" customFormat="false" ht="15" hidden="false" customHeight="true" outlineLevel="0" collapsed="false"/>
    <row r="49488" customFormat="false" ht="15" hidden="false" customHeight="true" outlineLevel="0" collapsed="false"/>
    <row r="49489" customFormat="false" ht="15" hidden="false" customHeight="true" outlineLevel="0" collapsed="false"/>
    <row r="49490" customFormat="false" ht="15" hidden="false" customHeight="true" outlineLevel="0" collapsed="false"/>
    <row r="49491" customFormat="false" ht="15" hidden="false" customHeight="true" outlineLevel="0" collapsed="false"/>
    <row r="49492" customFormat="false" ht="15" hidden="false" customHeight="true" outlineLevel="0" collapsed="false"/>
    <row r="49493" customFormat="false" ht="15" hidden="false" customHeight="true" outlineLevel="0" collapsed="false"/>
    <row r="49494" customFormat="false" ht="15" hidden="false" customHeight="true" outlineLevel="0" collapsed="false"/>
    <row r="49495" customFormat="false" ht="15" hidden="false" customHeight="true" outlineLevel="0" collapsed="false"/>
    <row r="49496" customFormat="false" ht="15" hidden="false" customHeight="true" outlineLevel="0" collapsed="false"/>
    <row r="49497" customFormat="false" ht="15" hidden="false" customHeight="true" outlineLevel="0" collapsed="false"/>
    <row r="49498" customFormat="false" ht="15" hidden="false" customHeight="true" outlineLevel="0" collapsed="false"/>
    <row r="49499" customFormat="false" ht="15" hidden="false" customHeight="true" outlineLevel="0" collapsed="false"/>
    <row r="49500" customFormat="false" ht="15" hidden="false" customHeight="true" outlineLevel="0" collapsed="false"/>
    <row r="49501" customFormat="false" ht="15" hidden="false" customHeight="true" outlineLevel="0" collapsed="false"/>
    <row r="49502" customFormat="false" ht="15" hidden="false" customHeight="true" outlineLevel="0" collapsed="false"/>
    <row r="49503" customFormat="false" ht="15" hidden="false" customHeight="true" outlineLevel="0" collapsed="false"/>
    <row r="49504" customFormat="false" ht="15" hidden="false" customHeight="true" outlineLevel="0" collapsed="false"/>
    <row r="49505" customFormat="false" ht="15" hidden="false" customHeight="true" outlineLevel="0" collapsed="false"/>
    <row r="49506" customFormat="false" ht="15" hidden="false" customHeight="true" outlineLevel="0" collapsed="false"/>
    <row r="49507" customFormat="false" ht="15" hidden="false" customHeight="true" outlineLevel="0" collapsed="false"/>
    <row r="49508" customFormat="false" ht="15" hidden="false" customHeight="true" outlineLevel="0" collapsed="false"/>
    <row r="49509" customFormat="false" ht="15" hidden="false" customHeight="true" outlineLevel="0" collapsed="false"/>
    <row r="49510" customFormat="false" ht="15" hidden="false" customHeight="true" outlineLevel="0" collapsed="false"/>
    <row r="49511" customFormat="false" ht="15" hidden="false" customHeight="true" outlineLevel="0" collapsed="false"/>
    <row r="49512" customFormat="false" ht="15" hidden="false" customHeight="true" outlineLevel="0" collapsed="false"/>
    <row r="49513" customFormat="false" ht="15" hidden="false" customHeight="true" outlineLevel="0" collapsed="false"/>
    <row r="49514" customFormat="false" ht="15" hidden="false" customHeight="true" outlineLevel="0" collapsed="false"/>
    <row r="49515" customFormat="false" ht="15" hidden="false" customHeight="true" outlineLevel="0" collapsed="false"/>
    <row r="49516" customFormat="false" ht="15" hidden="false" customHeight="true" outlineLevel="0" collapsed="false"/>
    <row r="49517" customFormat="false" ht="15" hidden="false" customHeight="true" outlineLevel="0" collapsed="false"/>
    <row r="49518" customFormat="false" ht="15" hidden="false" customHeight="true" outlineLevel="0" collapsed="false"/>
    <row r="49519" customFormat="false" ht="15" hidden="false" customHeight="true" outlineLevel="0" collapsed="false"/>
    <row r="49520" customFormat="false" ht="15" hidden="false" customHeight="true" outlineLevel="0" collapsed="false"/>
    <row r="49521" customFormat="false" ht="15" hidden="false" customHeight="true" outlineLevel="0" collapsed="false"/>
    <row r="49522" customFormat="false" ht="15" hidden="false" customHeight="true" outlineLevel="0" collapsed="false"/>
    <row r="49523" customFormat="false" ht="15" hidden="false" customHeight="true" outlineLevel="0" collapsed="false"/>
    <row r="49524" customFormat="false" ht="15" hidden="false" customHeight="true" outlineLevel="0" collapsed="false"/>
    <row r="49525" customFormat="false" ht="15" hidden="false" customHeight="true" outlineLevel="0" collapsed="false"/>
    <row r="49526" customFormat="false" ht="15" hidden="false" customHeight="true" outlineLevel="0" collapsed="false"/>
    <row r="49527" customFormat="false" ht="15" hidden="false" customHeight="true" outlineLevel="0" collapsed="false"/>
    <row r="49528" customFormat="false" ht="15" hidden="false" customHeight="true" outlineLevel="0" collapsed="false"/>
    <row r="49529" customFormat="false" ht="15" hidden="false" customHeight="true" outlineLevel="0" collapsed="false"/>
    <row r="49530" customFormat="false" ht="15" hidden="false" customHeight="true" outlineLevel="0" collapsed="false"/>
    <row r="49531" customFormat="false" ht="15" hidden="false" customHeight="true" outlineLevel="0" collapsed="false"/>
    <row r="49532" customFormat="false" ht="15" hidden="false" customHeight="true" outlineLevel="0" collapsed="false"/>
    <row r="49533" customFormat="false" ht="15" hidden="false" customHeight="true" outlineLevel="0" collapsed="false"/>
    <row r="49534" customFormat="false" ht="15" hidden="false" customHeight="true" outlineLevel="0" collapsed="false"/>
    <row r="49535" customFormat="false" ht="15" hidden="false" customHeight="true" outlineLevel="0" collapsed="false"/>
    <row r="49536" customFormat="false" ht="15" hidden="false" customHeight="true" outlineLevel="0" collapsed="false"/>
    <row r="49537" customFormat="false" ht="15" hidden="false" customHeight="true" outlineLevel="0" collapsed="false"/>
    <row r="49538" customFormat="false" ht="15" hidden="false" customHeight="true" outlineLevel="0" collapsed="false"/>
    <row r="49539" customFormat="false" ht="15" hidden="false" customHeight="true" outlineLevel="0" collapsed="false"/>
    <row r="49540" customFormat="false" ht="15" hidden="false" customHeight="true" outlineLevel="0" collapsed="false"/>
    <row r="49541" customFormat="false" ht="15" hidden="false" customHeight="true" outlineLevel="0" collapsed="false"/>
    <row r="49542" customFormat="false" ht="15" hidden="false" customHeight="true" outlineLevel="0" collapsed="false"/>
    <row r="49543" customFormat="false" ht="15" hidden="false" customHeight="true" outlineLevel="0" collapsed="false"/>
    <row r="49544" customFormat="false" ht="15" hidden="false" customHeight="true" outlineLevel="0" collapsed="false"/>
    <row r="49545" customFormat="false" ht="15" hidden="false" customHeight="true" outlineLevel="0" collapsed="false"/>
    <row r="49546" customFormat="false" ht="15" hidden="false" customHeight="true" outlineLevel="0" collapsed="false"/>
    <row r="49547" customFormat="false" ht="15" hidden="false" customHeight="true" outlineLevel="0" collapsed="false"/>
    <row r="49548" customFormat="false" ht="15" hidden="false" customHeight="true" outlineLevel="0" collapsed="false"/>
    <row r="49549" customFormat="false" ht="15" hidden="false" customHeight="true" outlineLevel="0" collapsed="false"/>
    <row r="49550" customFormat="false" ht="15" hidden="false" customHeight="true" outlineLevel="0" collapsed="false"/>
    <row r="49551" customFormat="false" ht="15" hidden="false" customHeight="true" outlineLevel="0" collapsed="false"/>
    <row r="49552" customFormat="false" ht="15" hidden="false" customHeight="true" outlineLevel="0" collapsed="false"/>
    <row r="49553" customFormat="false" ht="15" hidden="false" customHeight="true" outlineLevel="0" collapsed="false"/>
    <row r="49554" customFormat="false" ht="15" hidden="false" customHeight="true" outlineLevel="0" collapsed="false"/>
    <row r="49555" customFormat="false" ht="15" hidden="false" customHeight="true" outlineLevel="0" collapsed="false"/>
    <row r="49556" customFormat="false" ht="15" hidden="false" customHeight="true" outlineLevel="0" collapsed="false"/>
    <row r="49557" customFormat="false" ht="15" hidden="false" customHeight="true" outlineLevel="0" collapsed="false"/>
    <row r="49558" customFormat="false" ht="15" hidden="false" customHeight="true" outlineLevel="0" collapsed="false"/>
    <row r="49559" customFormat="false" ht="15" hidden="false" customHeight="true" outlineLevel="0" collapsed="false"/>
    <row r="49560" customFormat="false" ht="15" hidden="false" customHeight="true" outlineLevel="0" collapsed="false"/>
    <row r="49561" customFormat="false" ht="15" hidden="false" customHeight="true" outlineLevel="0" collapsed="false"/>
    <row r="49562" customFormat="false" ht="15" hidden="false" customHeight="true" outlineLevel="0" collapsed="false"/>
    <row r="49563" customFormat="false" ht="15" hidden="false" customHeight="true" outlineLevel="0" collapsed="false"/>
    <row r="49564" customFormat="false" ht="15" hidden="false" customHeight="true" outlineLevel="0" collapsed="false"/>
    <row r="49565" customFormat="false" ht="15" hidden="false" customHeight="true" outlineLevel="0" collapsed="false"/>
    <row r="49566" customFormat="false" ht="15" hidden="false" customHeight="true" outlineLevel="0" collapsed="false"/>
    <row r="49567" customFormat="false" ht="15" hidden="false" customHeight="true" outlineLevel="0" collapsed="false"/>
    <row r="49568" customFormat="false" ht="15" hidden="false" customHeight="true" outlineLevel="0" collapsed="false"/>
    <row r="49569" customFormat="false" ht="15" hidden="false" customHeight="true" outlineLevel="0" collapsed="false"/>
    <row r="49570" customFormat="false" ht="15" hidden="false" customHeight="true" outlineLevel="0" collapsed="false"/>
    <row r="49571" customFormat="false" ht="15" hidden="false" customHeight="true" outlineLevel="0" collapsed="false"/>
    <row r="49572" customFormat="false" ht="15" hidden="false" customHeight="true" outlineLevel="0" collapsed="false"/>
    <row r="49573" customFormat="false" ht="15" hidden="false" customHeight="true" outlineLevel="0" collapsed="false"/>
    <row r="49574" customFormat="false" ht="15" hidden="false" customHeight="true" outlineLevel="0" collapsed="false"/>
    <row r="49575" customFormat="false" ht="15" hidden="false" customHeight="true" outlineLevel="0" collapsed="false"/>
    <row r="49576" customFormat="false" ht="15" hidden="false" customHeight="true" outlineLevel="0" collapsed="false"/>
    <row r="49577" customFormat="false" ht="15" hidden="false" customHeight="true" outlineLevel="0" collapsed="false"/>
    <row r="49578" customFormat="false" ht="15" hidden="false" customHeight="true" outlineLevel="0" collapsed="false"/>
    <row r="49579" customFormat="false" ht="15" hidden="false" customHeight="true" outlineLevel="0" collapsed="false"/>
    <row r="49580" customFormat="false" ht="15" hidden="false" customHeight="true" outlineLevel="0" collapsed="false"/>
    <row r="49581" customFormat="false" ht="15" hidden="false" customHeight="true" outlineLevel="0" collapsed="false"/>
    <row r="49582" customFormat="false" ht="15" hidden="false" customHeight="true" outlineLevel="0" collapsed="false"/>
    <row r="49583" customFormat="false" ht="15" hidden="false" customHeight="true" outlineLevel="0" collapsed="false"/>
    <row r="49584" customFormat="false" ht="15" hidden="false" customHeight="true" outlineLevel="0" collapsed="false"/>
    <row r="49585" customFormat="false" ht="15" hidden="false" customHeight="true" outlineLevel="0" collapsed="false"/>
    <row r="49586" customFormat="false" ht="15" hidden="false" customHeight="true" outlineLevel="0" collapsed="false"/>
    <row r="49587" customFormat="false" ht="15" hidden="false" customHeight="true" outlineLevel="0" collapsed="false"/>
    <row r="49588" customFormat="false" ht="15" hidden="false" customHeight="true" outlineLevel="0" collapsed="false"/>
    <row r="49589" customFormat="false" ht="15" hidden="false" customHeight="true" outlineLevel="0" collapsed="false"/>
    <row r="49590" customFormat="false" ht="15" hidden="false" customHeight="true" outlineLevel="0" collapsed="false"/>
    <row r="49591" customFormat="false" ht="15" hidden="false" customHeight="true" outlineLevel="0" collapsed="false"/>
    <row r="49592" customFormat="false" ht="15" hidden="false" customHeight="true" outlineLevel="0" collapsed="false"/>
    <row r="49593" customFormat="false" ht="15" hidden="false" customHeight="true" outlineLevel="0" collapsed="false"/>
    <row r="49594" customFormat="false" ht="15" hidden="false" customHeight="true" outlineLevel="0" collapsed="false"/>
    <row r="49595" customFormat="false" ht="15" hidden="false" customHeight="true" outlineLevel="0" collapsed="false"/>
    <row r="49596" customFormat="false" ht="15" hidden="false" customHeight="true" outlineLevel="0" collapsed="false"/>
    <row r="49597" customFormat="false" ht="15" hidden="false" customHeight="true" outlineLevel="0" collapsed="false"/>
    <row r="49598" customFormat="false" ht="15" hidden="false" customHeight="true" outlineLevel="0" collapsed="false"/>
    <row r="49599" customFormat="false" ht="15" hidden="false" customHeight="true" outlineLevel="0" collapsed="false"/>
    <row r="49600" customFormat="false" ht="15" hidden="false" customHeight="true" outlineLevel="0" collapsed="false"/>
    <row r="49601" customFormat="false" ht="15" hidden="false" customHeight="true" outlineLevel="0" collapsed="false"/>
    <row r="49602" customFormat="false" ht="15" hidden="false" customHeight="true" outlineLevel="0" collapsed="false"/>
    <row r="49603" customFormat="false" ht="15" hidden="false" customHeight="true" outlineLevel="0" collapsed="false"/>
    <row r="49604" customFormat="false" ht="15" hidden="false" customHeight="true" outlineLevel="0" collapsed="false"/>
    <row r="49605" customFormat="false" ht="15" hidden="false" customHeight="true" outlineLevel="0" collapsed="false"/>
    <row r="49606" customFormat="false" ht="15" hidden="false" customHeight="true" outlineLevel="0" collapsed="false"/>
    <row r="49607" customFormat="false" ht="15" hidden="false" customHeight="true" outlineLevel="0" collapsed="false"/>
    <row r="49608" customFormat="false" ht="15" hidden="false" customHeight="true" outlineLevel="0" collapsed="false"/>
    <row r="49609" customFormat="false" ht="15" hidden="false" customHeight="true" outlineLevel="0" collapsed="false"/>
    <row r="49610" customFormat="false" ht="15" hidden="false" customHeight="true" outlineLevel="0" collapsed="false"/>
    <row r="49611" customFormat="false" ht="15" hidden="false" customHeight="true" outlineLevel="0" collapsed="false"/>
    <row r="49612" customFormat="false" ht="15" hidden="false" customHeight="true" outlineLevel="0" collapsed="false"/>
    <row r="49613" customFormat="false" ht="15" hidden="false" customHeight="true" outlineLevel="0" collapsed="false"/>
    <row r="49614" customFormat="false" ht="15" hidden="false" customHeight="true" outlineLevel="0" collapsed="false"/>
    <row r="49615" customFormat="false" ht="15" hidden="false" customHeight="true" outlineLevel="0" collapsed="false"/>
    <row r="49616" customFormat="false" ht="15" hidden="false" customHeight="true" outlineLevel="0" collapsed="false"/>
    <row r="49617" customFormat="false" ht="15" hidden="false" customHeight="true" outlineLevel="0" collapsed="false"/>
    <row r="49618" customFormat="false" ht="15" hidden="false" customHeight="true" outlineLevel="0" collapsed="false"/>
    <row r="49619" customFormat="false" ht="15" hidden="false" customHeight="true" outlineLevel="0" collapsed="false"/>
    <row r="49620" customFormat="false" ht="15" hidden="false" customHeight="true" outlineLevel="0" collapsed="false"/>
    <row r="49621" customFormat="false" ht="15" hidden="false" customHeight="true" outlineLevel="0" collapsed="false"/>
    <row r="49622" customFormat="false" ht="15" hidden="false" customHeight="true" outlineLevel="0" collapsed="false"/>
    <row r="49623" customFormat="false" ht="15" hidden="false" customHeight="true" outlineLevel="0" collapsed="false"/>
    <row r="49624" customFormat="false" ht="15" hidden="false" customHeight="true" outlineLevel="0" collapsed="false"/>
    <row r="49625" customFormat="false" ht="15" hidden="false" customHeight="true" outlineLevel="0" collapsed="false"/>
    <row r="49626" customFormat="false" ht="15" hidden="false" customHeight="true" outlineLevel="0" collapsed="false"/>
    <row r="49627" customFormat="false" ht="15" hidden="false" customHeight="true" outlineLevel="0" collapsed="false"/>
    <row r="49628" customFormat="false" ht="15" hidden="false" customHeight="true" outlineLevel="0" collapsed="false"/>
    <row r="49629" customFormat="false" ht="15" hidden="false" customHeight="true" outlineLevel="0" collapsed="false"/>
    <row r="49630" customFormat="false" ht="15" hidden="false" customHeight="true" outlineLevel="0" collapsed="false"/>
    <row r="49631" customFormat="false" ht="15" hidden="false" customHeight="true" outlineLevel="0" collapsed="false"/>
    <row r="49632" customFormat="false" ht="15" hidden="false" customHeight="true" outlineLevel="0" collapsed="false"/>
    <row r="49633" customFormat="false" ht="15" hidden="false" customHeight="true" outlineLevel="0" collapsed="false"/>
    <row r="49634" customFormat="false" ht="15" hidden="false" customHeight="true" outlineLevel="0" collapsed="false"/>
    <row r="49635" customFormat="false" ht="15" hidden="false" customHeight="true" outlineLevel="0" collapsed="false"/>
    <row r="49636" customFormat="false" ht="15" hidden="false" customHeight="true" outlineLevel="0" collapsed="false"/>
    <row r="49637" customFormat="false" ht="15" hidden="false" customHeight="true" outlineLevel="0" collapsed="false"/>
    <row r="49638" customFormat="false" ht="15" hidden="false" customHeight="true" outlineLevel="0" collapsed="false"/>
    <row r="49639" customFormat="false" ht="15" hidden="false" customHeight="true" outlineLevel="0" collapsed="false"/>
    <row r="49640" customFormat="false" ht="15" hidden="false" customHeight="true" outlineLevel="0" collapsed="false"/>
    <row r="49641" customFormat="false" ht="15" hidden="false" customHeight="true" outlineLevel="0" collapsed="false"/>
    <row r="49642" customFormat="false" ht="15" hidden="false" customHeight="true" outlineLevel="0" collapsed="false"/>
    <row r="49643" customFormat="false" ht="15" hidden="false" customHeight="true" outlineLevel="0" collapsed="false"/>
    <row r="49644" customFormat="false" ht="15" hidden="false" customHeight="true" outlineLevel="0" collapsed="false"/>
    <row r="49645" customFormat="false" ht="15" hidden="false" customHeight="true" outlineLevel="0" collapsed="false"/>
    <row r="49646" customFormat="false" ht="15" hidden="false" customHeight="true" outlineLevel="0" collapsed="false"/>
    <row r="49647" customFormat="false" ht="15" hidden="false" customHeight="true" outlineLevel="0" collapsed="false"/>
    <row r="49648" customFormat="false" ht="15" hidden="false" customHeight="true" outlineLevel="0" collapsed="false"/>
    <row r="49649" customFormat="false" ht="15" hidden="false" customHeight="true" outlineLevel="0" collapsed="false"/>
    <row r="49650" customFormat="false" ht="15" hidden="false" customHeight="true" outlineLevel="0" collapsed="false"/>
    <row r="49651" customFormat="false" ht="15" hidden="false" customHeight="true" outlineLevel="0" collapsed="false"/>
    <row r="49652" customFormat="false" ht="15" hidden="false" customHeight="true" outlineLevel="0" collapsed="false"/>
    <row r="49653" customFormat="false" ht="15" hidden="false" customHeight="true" outlineLevel="0" collapsed="false"/>
    <row r="49654" customFormat="false" ht="15" hidden="false" customHeight="true" outlineLevel="0" collapsed="false"/>
    <row r="49655" customFormat="false" ht="15" hidden="false" customHeight="true" outlineLevel="0" collapsed="false"/>
    <row r="49656" customFormat="false" ht="15" hidden="false" customHeight="true" outlineLevel="0" collapsed="false"/>
    <row r="49657" customFormat="false" ht="15" hidden="false" customHeight="true" outlineLevel="0" collapsed="false"/>
    <row r="49658" customFormat="false" ht="15" hidden="false" customHeight="true" outlineLevel="0" collapsed="false"/>
    <row r="49659" customFormat="false" ht="15" hidden="false" customHeight="true" outlineLevel="0" collapsed="false"/>
    <row r="49660" customFormat="false" ht="15" hidden="false" customHeight="true" outlineLevel="0" collapsed="false"/>
    <row r="49661" customFormat="false" ht="15" hidden="false" customHeight="true" outlineLevel="0" collapsed="false"/>
    <row r="49662" customFormat="false" ht="15" hidden="false" customHeight="true" outlineLevel="0" collapsed="false"/>
    <row r="49663" customFormat="false" ht="15" hidden="false" customHeight="true" outlineLevel="0" collapsed="false"/>
    <row r="49664" customFormat="false" ht="15" hidden="false" customHeight="true" outlineLevel="0" collapsed="false"/>
    <row r="49665" customFormat="false" ht="15" hidden="false" customHeight="true" outlineLevel="0" collapsed="false"/>
    <row r="49666" customFormat="false" ht="15" hidden="false" customHeight="true" outlineLevel="0" collapsed="false"/>
    <row r="49667" customFormat="false" ht="15" hidden="false" customHeight="true" outlineLevel="0" collapsed="false"/>
    <row r="49668" customFormat="false" ht="15" hidden="false" customHeight="true" outlineLevel="0" collapsed="false"/>
    <row r="49669" customFormat="false" ht="15" hidden="false" customHeight="true" outlineLevel="0" collapsed="false"/>
    <row r="49670" customFormat="false" ht="15" hidden="false" customHeight="true" outlineLevel="0" collapsed="false"/>
    <row r="49671" customFormat="false" ht="15" hidden="false" customHeight="true" outlineLevel="0" collapsed="false"/>
    <row r="49672" customFormat="false" ht="15" hidden="false" customHeight="true" outlineLevel="0" collapsed="false"/>
    <row r="49673" customFormat="false" ht="15" hidden="false" customHeight="true" outlineLevel="0" collapsed="false"/>
    <row r="49674" customFormat="false" ht="15" hidden="false" customHeight="true" outlineLevel="0" collapsed="false"/>
    <row r="49675" customFormat="false" ht="15" hidden="false" customHeight="true" outlineLevel="0" collapsed="false"/>
    <row r="49676" customFormat="false" ht="15" hidden="false" customHeight="true" outlineLevel="0" collapsed="false"/>
    <row r="49677" customFormat="false" ht="15" hidden="false" customHeight="true" outlineLevel="0" collapsed="false"/>
    <row r="49678" customFormat="false" ht="15" hidden="false" customHeight="true" outlineLevel="0" collapsed="false"/>
    <row r="49679" customFormat="false" ht="15" hidden="false" customHeight="true" outlineLevel="0" collapsed="false"/>
    <row r="49680" customFormat="false" ht="15" hidden="false" customHeight="true" outlineLevel="0" collapsed="false"/>
    <row r="49681" customFormat="false" ht="15" hidden="false" customHeight="true" outlineLevel="0" collapsed="false"/>
    <row r="49682" customFormat="false" ht="15" hidden="false" customHeight="true" outlineLevel="0" collapsed="false"/>
    <row r="49683" customFormat="false" ht="15" hidden="false" customHeight="true" outlineLevel="0" collapsed="false"/>
    <row r="49684" customFormat="false" ht="15" hidden="false" customHeight="true" outlineLevel="0" collapsed="false"/>
    <row r="49685" customFormat="false" ht="15" hidden="false" customHeight="true" outlineLevel="0" collapsed="false"/>
    <row r="49686" customFormat="false" ht="15" hidden="false" customHeight="true" outlineLevel="0" collapsed="false"/>
    <row r="49687" customFormat="false" ht="15" hidden="false" customHeight="true" outlineLevel="0" collapsed="false"/>
    <row r="49688" customFormat="false" ht="15" hidden="false" customHeight="true" outlineLevel="0" collapsed="false"/>
    <row r="49689" customFormat="false" ht="15" hidden="false" customHeight="true" outlineLevel="0" collapsed="false"/>
    <row r="49690" customFormat="false" ht="15" hidden="false" customHeight="true" outlineLevel="0" collapsed="false"/>
    <row r="49691" customFormat="false" ht="15" hidden="false" customHeight="true" outlineLevel="0" collapsed="false"/>
    <row r="49692" customFormat="false" ht="15" hidden="false" customHeight="true" outlineLevel="0" collapsed="false"/>
    <row r="49693" customFormat="false" ht="15" hidden="false" customHeight="true" outlineLevel="0" collapsed="false"/>
    <row r="49694" customFormat="false" ht="15" hidden="false" customHeight="true" outlineLevel="0" collapsed="false"/>
    <row r="49695" customFormat="false" ht="15" hidden="false" customHeight="true" outlineLevel="0" collapsed="false"/>
    <row r="49696" customFormat="false" ht="15" hidden="false" customHeight="true" outlineLevel="0" collapsed="false"/>
    <row r="49697" customFormat="false" ht="15" hidden="false" customHeight="true" outlineLevel="0" collapsed="false"/>
    <row r="49698" customFormat="false" ht="15" hidden="false" customHeight="true" outlineLevel="0" collapsed="false"/>
    <row r="49699" customFormat="false" ht="15" hidden="false" customHeight="true" outlineLevel="0" collapsed="false"/>
    <row r="49700" customFormat="false" ht="15" hidden="false" customHeight="true" outlineLevel="0" collapsed="false"/>
    <row r="49701" customFormat="false" ht="15" hidden="false" customHeight="true" outlineLevel="0" collapsed="false"/>
    <row r="49702" customFormat="false" ht="15" hidden="false" customHeight="true" outlineLevel="0" collapsed="false"/>
    <row r="49703" customFormat="false" ht="15" hidden="false" customHeight="true" outlineLevel="0" collapsed="false"/>
    <row r="49704" customFormat="false" ht="15" hidden="false" customHeight="true" outlineLevel="0" collapsed="false"/>
    <row r="49705" customFormat="false" ht="15" hidden="false" customHeight="true" outlineLevel="0" collapsed="false"/>
    <row r="49706" customFormat="false" ht="15" hidden="false" customHeight="true" outlineLevel="0" collapsed="false"/>
    <row r="49707" customFormat="false" ht="15" hidden="false" customHeight="true" outlineLevel="0" collapsed="false"/>
    <row r="49708" customFormat="false" ht="15" hidden="false" customHeight="true" outlineLevel="0" collapsed="false"/>
    <row r="49709" customFormat="false" ht="15" hidden="false" customHeight="true" outlineLevel="0" collapsed="false"/>
    <row r="49710" customFormat="false" ht="15" hidden="false" customHeight="true" outlineLevel="0" collapsed="false"/>
    <row r="49711" customFormat="false" ht="15" hidden="false" customHeight="true" outlineLevel="0" collapsed="false"/>
    <row r="49712" customFormat="false" ht="15" hidden="false" customHeight="true" outlineLevel="0" collapsed="false"/>
    <row r="49713" customFormat="false" ht="15" hidden="false" customHeight="true" outlineLevel="0" collapsed="false"/>
    <row r="49714" customFormat="false" ht="15" hidden="false" customHeight="true" outlineLevel="0" collapsed="false"/>
    <row r="49715" customFormat="false" ht="15" hidden="false" customHeight="true" outlineLevel="0" collapsed="false"/>
    <row r="49716" customFormat="false" ht="15" hidden="false" customHeight="true" outlineLevel="0" collapsed="false"/>
    <row r="49717" customFormat="false" ht="15" hidden="false" customHeight="true" outlineLevel="0" collapsed="false"/>
    <row r="49718" customFormat="false" ht="15" hidden="false" customHeight="true" outlineLevel="0" collapsed="false"/>
    <row r="49719" customFormat="false" ht="15" hidden="false" customHeight="true" outlineLevel="0" collapsed="false"/>
    <row r="49720" customFormat="false" ht="15" hidden="false" customHeight="true" outlineLevel="0" collapsed="false"/>
    <row r="49721" customFormat="false" ht="15" hidden="false" customHeight="true" outlineLevel="0" collapsed="false"/>
    <row r="49722" customFormat="false" ht="15" hidden="false" customHeight="true" outlineLevel="0" collapsed="false"/>
    <row r="49723" customFormat="false" ht="15" hidden="false" customHeight="true" outlineLevel="0" collapsed="false"/>
    <row r="49724" customFormat="false" ht="15" hidden="false" customHeight="true" outlineLevel="0" collapsed="false"/>
    <row r="49725" customFormat="false" ht="15" hidden="false" customHeight="true" outlineLevel="0" collapsed="false"/>
    <row r="49726" customFormat="false" ht="15" hidden="false" customHeight="true" outlineLevel="0" collapsed="false"/>
    <row r="49727" customFormat="false" ht="15" hidden="false" customHeight="true" outlineLevel="0" collapsed="false"/>
    <row r="49728" customFormat="false" ht="15" hidden="false" customHeight="true" outlineLevel="0" collapsed="false"/>
    <row r="49729" customFormat="false" ht="15" hidden="false" customHeight="true" outlineLevel="0" collapsed="false"/>
    <row r="49730" customFormat="false" ht="15" hidden="false" customHeight="true" outlineLevel="0" collapsed="false"/>
    <row r="49731" customFormat="false" ht="15" hidden="false" customHeight="true" outlineLevel="0" collapsed="false"/>
    <row r="49732" customFormat="false" ht="15" hidden="false" customHeight="true" outlineLevel="0" collapsed="false"/>
    <row r="49733" customFormat="false" ht="15" hidden="false" customHeight="true" outlineLevel="0" collapsed="false"/>
    <row r="49734" customFormat="false" ht="15" hidden="false" customHeight="true" outlineLevel="0" collapsed="false"/>
    <row r="49735" customFormat="false" ht="15" hidden="false" customHeight="true" outlineLevel="0" collapsed="false"/>
    <row r="49736" customFormat="false" ht="15" hidden="false" customHeight="true" outlineLevel="0" collapsed="false"/>
    <row r="49737" customFormat="false" ht="15" hidden="false" customHeight="true" outlineLevel="0" collapsed="false"/>
    <row r="49738" customFormat="false" ht="15" hidden="false" customHeight="true" outlineLevel="0" collapsed="false"/>
    <row r="49739" customFormat="false" ht="15" hidden="false" customHeight="true" outlineLevel="0" collapsed="false"/>
    <row r="49740" customFormat="false" ht="15" hidden="false" customHeight="true" outlineLevel="0" collapsed="false"/>
    <row r="49741" customFormat="false" ht="15" hidden="false" customHeight="true" outlineLevel="0" collapsed="false"/>
    <row r="49742" customFormat="false" ht="15" hidden="false" customHeight="true" outlineLevel="0" collapsed="false"/>
    <row r="49743" customFormat="false" ht="15" hidden="false" customHeight="true" outlineLevel="0" collapsed="false"/>
    <row r="49744" customFormat="false" ht="15" hidden="false" customHeight="true" outlineLevel="0" collapsed="false"/>
    <row r="49745" customFormat="false" ht="15" hidden="false" customHeight="true" outlineLevel="0" collapsed="false"/>
    <row r="49746" customFormat="false" ht="15" hidden="false" customHeight="true" outlineLevel="0" collapsed="false"/>
    <row r="49747" customFormat="false" ht="15" hidden="false" customHeight="true" outlineLevel="0" collapsed="false"/>
    <row r="49748" customFormat="false" ht="15" hidden="false" customHeight="true" outlineLevel="0" collapsed="false"/>
    <row r="49749" customFormat="false" ht="15" hidden="false" customHeight="true" outlineLevel="0" collapsed="false"/>
    <row r="49750" customFormat="false" ht="15" hidden="false" customHeight="true" outlineLevel="0" collapsed="false"/>
    <row r="49751" customFormat="false" ht="15" hidden="false" customHeight="true" outlineLevel="0" collapsed="false"/>
    <row r="49752" customFormat="false" ht="15" hidden="false" customHeight="true" outlineLevel="0" collapsed="false"/>
    <row r="49753" customFormat="false" ht="15" hidden="false" customHeight="true" outlineLevel="0" collapsed="false"/>
    <row r="49754" customFormat="false" ht="15" hidden="false" customHeight="true" outlineLevel="0" collapsed="false"/>
    <row r="49755" customFormat="false" ht="15" hidden="false" customHeight="true" outlineLevel="0" collapsed="false"/>
    <row r="49756" customFormat="false" ht="15" hidden="false" customHeight="true" outlineLevel="0" collapsed="false"/>
    <row r="49757" customFormat="false" ht="15" hidden="false" customHeight="true" outlineLevel="0" collapsed="false"/>
    <row r="49758" customFormat="false" ht="15" hidden="false" customHeight="true" outlineLevel="0" collapsed="false"/>
    <row r="49759" customFormat="false" ht="15" hidden="false" customHeight="true" outlineLevel="0" collapsed="false"/>
    <row r="49760" customFormat="false" ht="15" hidden="false" customHeight="true" outlineLevel="0" collapsed="false"/>
    <row r="49761" customFormat="false" ht="15" hidden="false" customHeight="true" outlineLevel="0" collapsed="false"/>
    <row r="49762" customFormat="false" ht="15" hidden="false" customHeight="true" outlineLevel="0" collapsed="false"/>
    <row r="49763" customFormat="false" ht="15" hidden="false" customHeight="true" outlineLevel="0" collapsed="false"/>
    <row r="49764" customFormat="false" ht="15" hidden="false" customHeight="true" outlineLevel="0" collapsed="false"/>
    <row r="49765" customFormat="false" ht="15" hidden="false" customHeight="true" outlineLevel="0" collapsed="false"/>
    <row r="49766" customFormat="false" ht="15" hidden="false" customHeight="true" outlineLevel="0" collapsed="false"/>
    <row r="49767" customFormat="false" ht="15" hidden="false" customHeight="true" outlineLevel="0" collapsed="false"/>
    <row r="49768" customFormat="false" ht="15" hidden="false" customHeight="true" outlineLevel="0" collapsed="false"/>
    <row r="49769" customFormat="false" ht="15" hidden="false" customHeight="true" outlineLevel="0" collapsed="false"/>
    <row r="49770" customFormat="false" ht="15" hidden="false" customHeight="true" outlineLevel="0" collapsed="false"/>
    <row r="49771" customFormat="false" ht="15" hidden="false" customHeight="true" outlineLevel="0" collapsed="false"/>
    <row r="49772" customFormat="false" ht="15" hidden="false" customHeight="true" outlineLevel="0" collapsed="false"/>
    <row r="49773" customFormat="false" ht="15" hidden="false" customHeight="true" outlineLevel="0" collapsed="false"/>
    <row r="49774" customFormat="false" ht="15" hidden="false" customHeight="true" outlineLevel="0" collapsed="false"/>
    <row r="49775" customFormat="false" ht="15" hidden="false" customHeight="true" outlineLevel="0" collapsed="false"/>
    <row r="49776" customFormat="false" ht="15" hidden="false" customHeight="true" outlineLevel="0" collapsed="false"/>
    <row r="49777" customFormat="false" ht="15" hidden="false" customHeight="true" outlineLevel="0" collapsed="false"/>
    <row r="49778" customFormat="false" ht="15" hidden="false" customHeight="true" outlineLevel="0" collapsed="false"/>
    <row r="49779" customFormat="false" ht="15" hidden="false" customHeight="true" outlineLevel="0" collapsed="false"/>
    <row r="49780" customFormat="false" ht="15" hidden="false" customHeight="true" outlineLevel="0" collapsed="false"/>
    <row r="49781" customFormat="false" ht="15" hidden="false" customHeight="true" outlineLevel="0" collapsed="false"/>
    <row r="49782" customFormat="false" ht="15" hidden="false" customHeight="true" outlineLevel="0" collapsed="false"/>
    <row r="49783" customFormat="false" ht="15" hidden="false" customHeight="true" outlineLevel="0" collapsed="false"/>
    <row r="49784" customFormat="false" ht="15" hidden="false" customHeight="true" outlineLevel="0" collapsed="false"/>
    <row r="49785" customFormat="false" ht="15" hidden="false" customHeight="true" outlineLevel="0" collapsed="false"/>
    <row r="49786" customFormat="false" ht="15" hidden="false" customHeight="true" outlineLevel="0" collapsed="false"/>
    <row r="49787" customFormat="false" ht="15" hidden="false" customHeight="true" outlineLevel="0" collapsed="false"/>
    <row r="49788" customFormat="false" ht="15" hidden="false" customHeight="true" outlineLevel="0" collapsed="false"/>
    <row r="49789" customFormat="false" ht="15" hidden="false" customHeight="true" outlineLevel="0" collapsed="false"/>
    <row r="49790" customFormat="false" ht="15" hidden="false" customHeight="true" outlineLevel="0" collapsed="false"/>
    <row r="49791" customFormat="false" ht="15" hidden="false" customHeight="true" outlineLevel="0" collapsed="false"/>
    <row r="49792" customFormat="false" ht="15" hidden="false" customHeight="true" outlineLevel="0" collapsed="false"/>
    <row r="49793" customFormat="false" ht="15" hidden="false" customHeight="true" outlineLevel="0" collapsed="false"/>
    <row r="49794" customFormat="false" ht="15" hidden="false" customHeight="true" outlineLevel="0" collapsed="false"/>
    <row r="49795" customFormat="false" ht="15" hidden="false" customHeight="true" outlineLevel="0" collapsed="false"/>
    <row r="49796" customFormat="false" ht="15" hidden="false" customHeight="true" outlineLevel="0" collapsed="false"/>
    <row r="49797" customFormat="false" ht="15" hidden="false" customHeight="true" outlineLevel="0" collapsed="false"/>
    <row r="49798" customFormat="false" ht="15" hidden="false" customHeight="true" outlineLevel="0" collapsed="false"/>
    <row r="49799" customFormat="false" ht="15" hidden="false" customHeight="true" outlineLevel="0" collapsed="false"/>
    <row r="49800" customFormat="false" ht="15" hidden="false" customHeight="true" outlineLevel="0" collapsed="false"/>
    <row r="49801" customFormat="false" ht="15" hidden="false" customHeight="true" outlineLevel="0" collapsed="false"/>
    <row r="49802" customFormat="false" ht="15" hidden="false" customHeight="true" outlineLevel="0" collapsed="false"/>
    <row r="49803" customFormat="false" ht="15" hidden="false" customHeight="true" outlineLevel="0" collapsed="false"/>
    <row r="49804" customFormat="false" ht="15" hidden="false" customHeight="true" outlineLevel="0" collapsed="false"/>
    <row r="49805" customFormat="false" ht="15" hidden="false" customHeight="true" outlineLevel="0" collapsed="false"/>
    <row r="49806" customFormat="false" ht="15" hidden="false" customHeight="true" outlineLevel="0" collapsed="false"/>
    <row r="49807" customFormat="false" ht="15" hidden="false" customHeight="true" outlineLevel="0" collapsed="false"/>
    <row r="49808" customFormat="false" ht="15" hidden="false" customHeight="true" outlineLevel="0" collapsed="false"/>
    <row r="49809" customFormat="false" ht="15" hidden="false" customHeight="true" outlineLevel="0" collapsed="false"/>
    <row r="49810" customFormat="false" ht="15" hidden="false" customHeight="true" outlineLevel="0" collapsed="false"/>
    <row r="49811" customFormat="false" ht="15" hidden="false" customHeight="true" outlineLevel="0" collapsed="false"/>
    <row r="49812" customFormat="false" ht="15" hidden="false" customHeight="true" outlineLevel="0" collapsed="false"/>
    <row r="49813" customFormat="false" ht="15" hidden="false" customHeight="true" outlineLevel="0" collapsed="false"/>
    <row r="49814" customFormat="false" ht="15" hidden="false" customHeight="true" outlineLevel="0" collapsed="false"/>
    <row r="49815" customFormat="false" ht="15" hidden="false" customHeight="true" outlineLevel="0" collapsed="false"/>
    <row r="49816" customFormat="false" ht="15" hidden="false" customHeight="true" outlineLevel="0" collapsed="false"/>
    <row r="49817" customFormat="false" ht="15" hidden="false" customHeight="true" outlineLevel="0" collapsed="false"/>
    <row r="49818" customFormat="false" ht="15" hidden="false" customHeight="true" outlineLevel="0" collapsed="false"/>
    <row r="49819" customFormat="false" ht="15" hidden="false" customHeight="true" outlineLevel="0" collapsed="false"/>
    <row r="49820" customFormat="false" ht="15" hidden="false" customHeight="true" outlineLevel="0" collapsed="false"/>
    <row r="49821" customFormat="false" ht="15" hidden="false" customHeight="true" outlineLevel="0" collapsed="false"/>
    <row r="49822" customFormat="false" ht="15" hidden="false" customHeight="true" outlineLevel="0" collapsed="false"/>
    <row r="49823" customFormat="false" ht="15" hidden="false" customHeight="true" outlineLevel="0" collapsed="false"/>
    <row r="49824" customFormat="false" ht="15" hidden="false" customHeight="true" outlineLevel="0" collapsed="false"/>
    <row r="49825" customFormat="false" ht="15" hidden="false" customHeight="true" outlineLevel="0" collapsed="false"/>
    <row r="49826" customFormat="false" ht="15" hidden="false" customHeight="true" outlineLevel="0" collapsed="false"/>
    <row r="49827" customFormat="false" ht="15" hidden="false" customHeight="true" outlineLevel="0" collapsed="false"/>
    <row r="49828" customFormat="false" ht="15" hidden="false" customHeight="true" outlineLevel="0" collapsed="false"/>
    <row r="49829" customFormat="false" ht="15" hidden="false" customHeight="true" outlineLevel="0" collapsed="false"/>
    <row r="49830" customFormat="false" ht="15" hidden="false" customHeight="true" outlineLevel="0" collapsed="false"/>
    <row r="49831" customFormat="false" ht="15" hidden="false" customHeight="true" outlineLevel="0" collapsed="false"/>
    <row r="49832" customFormat="false" ht="15" hidden="false" customHeight="true" outlineLevel="0" collapsed="false"/>
    <row r="49833" customFormat="false" ht="15" hidden="false" customHeight="true" outlineLevel="0" collapsed="false"/>
    <row r="49834" customFormat="false" ht="15" hidden="false" customHeight="true" outlineLevel="0" collapsed="false"/>
    <row r="49835" customFormat="false" ht="15" hidden="false" customHeight="true" outlineLevel="0" collapsed="false"/>
    <row r="49836" customFormat="false" ht="15" hidden="false" customHeight="true" outlineLevel="0" collapsed="false"/>
    <row r="49837" customFormat="false" ht="15" hidden="false" customHeight="true" outlineLevel="0" collapsed="false"/>
    <row r="49838" customFormat="false" ht="15" hidden="false" customHeight="true" outlineLevel="0" collapsed="false"/>
    <row r="49839" customFormat="false" ht="15" hidden="false" customHeight="true" outlineLevel="0" collapsed="false"/>
    <row r="49840" customFormat="false" ht="15" hidden="false" customHeight="true" outlineLevel="0" collapsed="false"/>
    <row r="49841" customFormat="false" ht="15" hidden="false" customHeight="true" outlineLevel="0" collapsed="false"/>
    <row r="49842" customFormat="false" ht="15" hidden="false" customHeight="true" outlineLevel="0" collapsed="false"/>
    <row r="49843" customFormat="false" ht="15" hidden="false" customHeight="true" outlineLevel="0" collapsed="false"/>
    <row r="49844" customFormat="false" ht="15" hidden="false" customHeight="true" outlineLevel="0" collapsed="false"/>
    <row r="49845" customFormat="false" ht="15" hidden="false" customHeight="true" outlineLevel="0" collapsed="false"/>
    <row r="49846" customFormat="false" ht="15" hidden="false" customHeight="true" outlineLevel="0" collapsed="false"/>
    <row r="49847" customFormat="false" ht="15" hidden="false" customHeight="true" outlineLevel="0" collapsed="false"/>
    <row r="49848" customFormat="false" ht="15" hidden="false" customHeight="true" outlineLevel="0" collapsed="false"/>
    <row r="49849" customFormat="false" ht="15" hidden="false" customHeight="true" outlineLevel="0" collapsed="false"/>
    <row r="49850" customFormat="false" ht="15" hidden="false" customHeight="true" outlineLevel="0" collapsed="false"/>
    <row r="49851" customFormat="false" ht="15" hidden="false" customHeight="true" outlineLevel="0" collapsed="false"/>
    <row r="49852" customFormat="false" ht="15" hidden="false" customHeight="true" outlineLevel="0" collapsed="false"/>
    <row r="49853" customFormat="false" ht="15" hidden="false" customHeight="true" outlineLevel="0" collapsed="false"/>
    <row r="49854" customFormat="false" ht="15" hidden="false" customHeight="true" outlineLevel="0" collapsed="false"/>
    <row r="49855" customFormat="false" ht="15" hidden="false" customHeight="true" outlineLevel="0" collapsed="false"/>
    <row r="49856" customFormat="false" ht="15" hidden="false" customHeight="true" outlineLevel="0" collapsed="false"/>
    <row r="49857" customFormat="false" ht="15" hidden="false" customHeight="true" outlineLevel="0" collapsed="false"/>
    <row r="49858" customFormat="false" ht="15" hidden="false" customHeight="true" outlineLevel="0" collapsed="false"/>
    <row r="49859" customFormat="false" ht="15" hidden="false" customHeight="true" outlineLevel="0" collapsed="false"/>
    <row r="49860" customFormat="false" ht="15" hidden="false" customHeight="true" outlineLevel="0" collapsed="false"/>
    <row r="49861" customFormat="false" ht="15" hidden="false" customHeight="true" outlineLevel="0" collapsed="false"/>
    <row r="49862" customFormat="false" ht="15" hidden="false" customHeight="true" outlineLevel="0" collapsed="false"/>
    <row r="49863" customFormat="false" ht="15" hidden="false" customHeight="true" outlineLevel="0" collapsed="false"/>
    <row r="49864" customFormat="false" ht="15" hidden="false" customHeight="true" outlineLevel="0" collapsed="false"/>
    <row r="49865" customFormat="false" ht="15" hidden="false" customHeight="true" outlineLevel="0" collapsed="false"/>
    <row r="49866" customFormat="false" ht="15" hidden="false" customHeight="true" outlineLevel="0" collapsed="false"/>
    <row r="49867" customFormat="false" ht="15" hidden="false" customHeight="true" outlineLevel="0" collapsed="false"/>
    <row r="49868" customFormat="false" ht="15" hidden="false" customHeight="true" outlineLevel="0" collapsed="false"/>
    <row r="49869" customFormat="false" ht="15" hidden="false" customHeight="true" outlineLevel="0" collapsed="false"/>
    <row r="49870" customFormat="false" ht="15" hidden="false" customHeight="true" outlineLevel="0" collapsed="false"/>
    <row r="49871" customFormat="false" ht="15" hidden="false" customHeight="true" outlineLevel="0" collapsed="false"/>
    <row r="49872" customFormat="false" ht="15" hidden="false" customHeight="true" outlineLevel="0" collapsed="false"/>
    <row r="49873" customFormat="false" ht="15" hidden="false" customHeight="true" outlineLevel="0" collapsed="false"/>
    <row r="49874" customFormat="false" ht="15" hidden="false" customHeight="true" outlineLevel="0" collapsed="false"/>
    <row r="49875" customFormat="false" ht="15" hidden="false" customHeight="true" outlineLevel="0" collapsed="false"/>
    <row r="49876" customFormat="false" ht="15" hidden="false" customHeight="true" outlineLevel="0" collapsed="false"/>
    <row r="49877" customFormat="false" ht="15" hidden="false" customHeight="true" outlineLevel="0" collapsed="false"/>
    <row r="49878" customFormat="false" ht="15" hidden="false" customHeight="true" outlineLevel="0" collapsed="false"/>
    <row r="49879" customFormat="false" ht="15" hidden="false" customHeight="true" outlineLevel="0" collapsed="false"/>
    <row r="49880" customFormat="false" ht="15" hidden="false" customHeight="true" outlineLevel="0" collapsed="false"/>
    <row r="49881" customFormat="false" ht="15" hidden="false" customHeight="true" outlineLevel="0" collapsed="false"/>
    <row r="49882" customFormat="false" ht="15" hidden="false" customHeight="true" outlineLevel="0" collapsed="false"/>
    <row r="49883" customFormat="false" ht="15" hidden="false" customHeight="true" outlineLevel="0" collapsed="false"/>
    <row r="49884" customFormat="false" ht="15" hidden="false" customHeight="true" outlineLevel="0" collapsed="false"/>
    <row r="49885" customFormat="false" ht="15" hidden="false" customHeight="true" outlineLevel="0" collapsed="false"/>
    <row r="49886" customFormat="false" ht="15" hidden="false" customHeight="true" outlineLevel="0" collapsed="false"/>
    <row r="49887" customFormat="false" ht="15" hidden="false" customHeight="true" outlineLevel="0" collapsed="false"/>
    <row r="49888" customFormat="false" ht="15" hidden="false" customHeight="true" outlineLevel="0" collapsed="false"/>
    <row r="49889" customFormat="false" ht="15" hidden="false" customHeight="true" outlineLevel="0" collapsed="false"/>
    <row r="49890" customFormat="false" ht="15" hidden="false" customHeight="true" outlineLevel="0" collapsed="false"/>
    <row r="49891" customFormat="false" ht="15" hidden="false" customHeight="true" outlineLevel="0" collapsed="false"/>
    <row r="49892" customFormat="false" ht="15" hidden="false" customHeight="true" outlineLevel="0" collapsed="false"/>
    <row r="49893" customFormat="false" ht="15" hidden="false" customHeight="true" outlineLevel="0" collapsed="false"/>
    <row r="49894" customFormat="false" ht="15" hidden="false" customHeight="true" outlineLevel="0" collapsed="false"/>
    <row r="49895" customFormat="false" ht="15" hidden="false" customHeight="true" outlineLevel="0" collapsed="false"/>
    <row r="49896" customFormat="false" ht="15" hidden="false" customHeight="true" outlineLevel="0" collapsed="false"/>
    <row r="49897" customFormat="false" ht="15" hidden="false" customHeight="true" outlineLevel="0" collapsed="false"/>
    <row r="49898" customFormat="false" ht="15" hidden="false" customHeight="true" outlineLevel="0" collapsed="false"/>
    <row r="49899" customFormat="false" ht="15" hidden="false" customHeight="true" outlineLevel="0" collapsed="false"/>
    <row r="49900" customFormat="false" ht="15" hidden="false" customHeight="true" outlineLevel="0" collapsed="false"/>
    <row r="49901" customFormat="false" ht="15" hidden="false" customHeight="true" outlineLevel="0" collapsed="false"/>
    <row r="49902" customFormat="false" ht="15" hidden="false" customHeight="true" outlineLevel="0" collapsed="false"/>
    <row r="49903" customFormat="false" ht="15" hidden="false" customHeight="true" outlineLevel="0" collapsed="false"/>
    <row r="49904" customFormat="false" ht="15" hidden="false" customHeight="true" outlineLevel="0" collapsed="false"/>
    <row r="49905" customFormat="false" ht="15" hidden="false" customHeight="true" outlineLevel="0" collapsed="false"/>
    <row r="49906" customFormat="false" ht="15" hidden="false" customHeight="true" outlineLevel="0" collapsed="false"/>
    <row r="49907" customFormat="false" ht="15" hidden="false" customHeight="true" outlineLevel="0" collapsed="false"/>
    <row r="49908" customFormat="false" ht="15" hidden="false" customHeight="true" outlineLevel="0" collapsed="false"/>
    <row r="49909" customFormat="false" ht="15" hidden="false" customHeight="true" outlineLevel="0" collapsed="false"/>
    <row r="49910" customFormat="false" ht="15" hidden="false" customHeight="true" outlineLevel="0" collapsed="false"/>
    <row r="49911" customFormat="false" ht="15" hidden="false" customHeight="true" outlineLevel="0" collapsed="false"/>
    <row r="49912" customFormat="false" ht="15" hidden="false" customHeight="true" outlineLevel="0" collapsed="false"/>
    <row r="49913" customFormat="false" ht="15" hidden="false" customHeight="true" outlineLevel="0" collapsed="false"/>
    <row r="49914" customFormat="false" ht="15" hidden="false" customHeight="true" outlineLevel="0" collapsed="false"/>
    <row r="49915" customFormat="false" ht="15" hidden="false" customHeight="true" outlineLevel="0" collapsed="false"/>
    <row r="49916" customFormat="false" ht="15" hidden="false" customHeight="true" outlineLevel="0" collapsed="false"/>
    <row r="49917" customFormat="false" ht="15" hidden="false" customHeight="true" outlineLevel="0" collapsed="false"/>
    <row r="49918" customFormat="false" ht="15" hidden="false" customHeight="true" outlineLevel="0" collapsed="false"/>
    <row r="49919" customFormat="false" ht="15" hidden="false" customHeight="true" outlineLevel="0" collapsed="false"/>
    <row r="49920" customFormat="false" ht="15" hidden="false" customHeight="true" outlineLevel="0" collapsed="false"/>
    <row r="49921" customFormat="false" ht="15" hidden="false" customHeight="true" outlineLevel="0" collapsed="false"/>
    <row r="49922" customFormat="false" ht="15" hidden="false" customHeight="true" outlineLevel="0" collapsed="false"/>
    <row r="49923" customFormat="false" ht="15" hidden="false" customHeight="true" outlineLevel="0" collapsed="false"/>
    <row r="49924" customFormat="false" ht="15" hidden="false" customHeight="true" outlineLevel="0" collapsed="false"/>
    <row r="49925" customFormat="false" ht="15" hidden="false" customHeight="true" outlineLevel="0" collapsed="false"/>
    <row r="49926" customFormat="false" ht="15" hidden="false" customHeight="true" outlineLevel="0" collapsed="false"/>
    <row r="49927" customFormat="false" ht="15" hidden="false" customHeight="true" outlineLevel="0" collapsed="false"/>
    <row r="49928" customFormat="false" ht="15" hidden="false" customHeight="true" outlineLevel="0" collapsed="false"/>
    <row r="49929" customFormat="false" ht="15" hidden="false" customHeight="true" outlineLevel="0" collapsed="false"/>
    <row r="49930" customFormat="false" ht="15" hidden="false" customHeight="true" outlineLevel="0" collapsed="false"/>
    <row r="49931" customFormat="false" ht="15" hidden="false" customHeight="true" outlineLevel="0" collapsed="false"/>
    <row r="49932" customFormat="false" ht="15" hidden="false" customHeight="true" outlineLevel="0" collapsed="false"/>
    <row r="49933" customFormat="false" ht="15" hidden="false" customHeight="true" outlineLevel="0" collapsed="false"/>
    <row r="49934" customFormat="false" ht="15" hidden="false" customHeight="true" outlineLevel="0" collapsed="false"/>
    <row r="49935" customFormat="false" ht="15" hidden="false" customHeight="true" outlineLevel="0" collapsed="false"/>
    <row r="49936" customFormat="false" ht="15" hidden="false" customHeight="true" outlineLevel="0" collapsed="false"/>
    <row r="49937" customFormat="false" ht="15" hidden="false" customHeight="true" outlineLevel="0" collapsed="false"/>
    <row r="49938" customFormat="false" ht="15" hidden="false" customHeight="true" outlineLevel="0" collapsed="false"/>
    <row r="49939" customFormat="false" ht="15" hidden="false" customHeight="true" outlineLevel="0" collapsed="false"/>
    <row r="49940" customFormat="false" ht="15" hidden="false" customHeight="true" outlineLevel="0" collapsed="false"/>
    <row r="49941" customFormat="false" ht="15" hidden="false" customHeight="true" outlineLevel="0" collapsed="false"/>
    <row r="49942" customFormat="false" ht="15" hidden="false" customHeight="true" outlineLevel="0" collapsed="false"/>
    <row r="49943" customFormat="false" ht="15" hidden="false" customHeight="true" outlineLevel="0" collapsed="false"/>
    <row r="49944" customFormat="false" ht="15" hidden="false" customHeight="true" outlineLevel="0" collapsed="false"/>
    <row r="49945" customFormat="false" ht="15" hidden="false" customHeight="true" outlineLevel="0" collapsed="false"/>
    <row r="49946" customFormat="false" ht="15" hidden="false" customHeight="true" outlineLevel="0" collapsed="false"/>
    <row r="49947" customFormat="false" ht="15" hidden="false" customHeight="true" outlineLevel="0" collapsed="false"/>
    <row r="49948" customFormat="false" ht="15" hidden="false" customHeight="true" outlineLevel="0" collapsed="false"/>
    <row r="49949" customFormat="false" ht="15" hidden="false" customHeight="true" outlineLevel="0" collapsed="false"/>
    <row r="49950" customFormat="false" ht="15" hidden="false" customHeight="true" outlineLevel="0" collapsed="false"/>
    <row r="49951" customFormat="false" ht="15" hidden="false" customHeight="true" outlineLevel="0" collapsed="false"/>
    <row r="49952" customFormat="false" ht="15" hidden="false" customHeight="true" outlineLevel="0" collapsed="false"/>
    <row r="49953" customFormat="false" ht="15" hidden="false" customHeight="true" outlineLevel="0" collapsed="false"/>
    <row r="49954" customFormat="false" ht="15" hidden="false" customHeight="true" outlineLevel="0" collapsed="false"/>
    <row r="49955" customFormat="false" ht="15" hidden="false" customHeight="true" outlineLevel="0" collapsed="false"/>
    <row r="49956" customFormat="false" ht="15" hidden="false" customHeight="true" outlineLevel="0" collapsed="false"/>
    <row r="49957" customFormat="false" ht="15" hidden="false" customHeight="true" outlineLevel="0" collapsed="false"/>
    <row r="49958" customFormat="false" ht="15" hidden="false" customHeight="true" outlineLevel="0" collapsed="false"/>
    <row r="49959" customFormat="false" ht="15" hidden="false" customHeight="true" outlineLevel="0" collapsed="false"/>
    <row r="49960" customFormat="false" ht="15" hidden="false" customHeight="true" outlineLevel="0" collapsed="false"/>
    <row r="49961" customFormat="false" ht="15" hidden="false" customHeight="true" outlineLevel="0" collapsed="false"/>
    <row r="49962" customFormat="false" ht="15" hidden="false" customHeight="true" outlineLevel="0" collapsed="false"/>
    <row r="49963" customFormat="false" ht="15" hidden="false" customHeight="true" outlineLevel="0" collapsed="false"/>
    <row r="49964" customFormat="false" ht="15" hidden="false" customHeight="true" outlineLevel="0" collapsed="false"/>
    <row r="49965" customFormat="false" ht="15" hidden="false" customHeight="true" outlineLevel="0" collapsed="false"/>
    <row r="49966" customFormat="false" ht="15" hidden="false" customHeight="true" outlineLevel="0" collapsed="false"/>
    <row r="49967" customFormat="false" ht="15" hidden="false" customHeight="true" outlineLevel="0" collapsed="false"/>
    <row r="49968" customFormat="false" ht="15" hidden="false" customHeight="true" outlineLevel="0" collapsed="false"/>
    <row r="49969" customFormat="false" ht="15" hidden="false" customHeight="true" outlineLevel="0" collapsed="false"/>
    <row r="49970" customFormat="false" ht="15" hidden="false" customHeight="true" outlineLevel="0" collapsed="false"/>
    <row r="49971" customFormat="false" ht="15" hidden="false" customHeight="true" outlineLevel="0" collapsed="false"/>
    <row r="49972" customFormat="false" ht="15" hidden="false" customHeight="true" outlineLevel="0" collapsed="false"/>
    <row r="49973" customFormat="false" ht="15" hidden="false" customHeight="true" outlineLevel="0" collapsed="false"/>
    <row r="49974" customFormat="false" ht="15" hidden="false" customHeight="true" outlineLevel="0" collapsed="false"/>
    <row r="49975" customFormat="false" ht="15" hidden="false" customHeight="true" outlineLevel="0" collapsed="false"/>
    <row r="49976" customFormat="false" ht="15" hidden="false" customHeight="true" outlineLevel="0" collapsed="false"/>
    <row r="49977" customFormat="false" ht="15" hidden="false" customHeight="true" outlineLevel="0" collapsed="false"/>
    <row r="49978" customFormat="false" ht="15" hidden="false" customHeight="true" outlineLevel="0" collapsed="false"/>
    <row r="49979" customFormat="false" ht="15" hidden="false" customHeight="true" outlineLevel="0" collapsed="false"/>
    <row r="49980" customFormat="false" ht="15" hidden="false" customHeight="true" outlineLevel="0" collapsed="false"/>
    <row r="49981" customFormat="false" ht="15" hidden="false" customHeight="true" outlineLevel="0" collapsed="false"/>
    <row r="49982" customFormat="false" ht="15" hidden="false" customHeight="true" outlineLevel="0" collapsed="false"/>
    <row r="49983" customFormat="false" ht="15" hidden="false" customHeight="true" outlineLevel="0" collapsed="false"/>
    <row r="49984" customFormat="false" ht="15" hidden="false" customHeight="true" outlineLevel="0" collapsed="false"/>
    <row r="49985" customFormat="false" ht="15" hidden="false" customHeight="true" outlineLevel="0" collapsed="false"/>
    <row r="49986" customFormat="false" ht="15" hidden="false" customHeight="true" outlineLevel="0" collapsed="false"/>
    <row r="49987" customFormat="false" ht="15" hidden="false" customHeight="true" outlineLevel="0" collapsed="false"/>
    <row r="49988" customFormat="false" ht="15" hidden="false" customHeight="true" outlineLevel="0" collapsed="false"/>
    <row r="49989" customFormat="false" ht="15" hidden="false" customHeight="true" outlineLevel="0" collapsed="false"/>
    <row r="49990" customFormat="false" ht="15" hidden="false" customHeight="true" outlineLevel="0" collapsed="false"/>
    <row r="49991" customFormat="false" ht="15" hidden="false" customHeight="true" outlineLevel="0" collapsed="false"/>
    <row r="49992" customFormat="false" ht="15" hidden="false" customHeight="true" outlineLevel="0" collapsed="false"/>
    <row r="49993" customFormat="false" ht="15" hidden="false" customHeight="true" outlineLevel="0" collapsed="false"/>
    <row r="49994" customFormat="false" ht="15" hidden="false" customHeight="true" outlineLevel="0" collapsed="false"/>
    <row r="49995" customFormat="false" ht="15" hidden="false" customHeight="true" outlineLevel="0" collapsed="false"/>
    <row r="49996" customFormat="false" ht="15" hidden="false" customHeight="true" outlineLevel="0" collapsed="false"/>
    <row r="49997" customFormat="false" ht="15" hidden="false" customHeight="true" outlineLevel="0" collapsed="false"/>
    <row r="49998" customFormat="false" ht="15" hidden="false" customHeight="true" outlineLevel="0" collapsed="false"/>
    <row r="49999" customFormat="false" ht="15" hidden="false" customHeight="true" outlineLevel="0" collapsed="false"/>
    <row r="50000" customFormat="false" ht="15" hidden="false" customHeight="true" outlineLevel="0" collapsed="false"/>
    <row r="50001" customFormat="false" ht="15" hidden="false" customHeight="true" outlineLevel="0" collapsed="false"/>
    <row r="50002" customFormat="false" ht="15" hidden="false" customHeight="true" outlineLevel="0" collapsed="false"/>
    <row r="50003" customFormat="false" ht="15" hidden="false" customHeight="true" outlineLevel="0" collapsed="false"/>
    <row r="50004" customFormat="false" ht="15" hidden="false" customHeight="true" outlineLevel="0" collapsed="false"/>
    <row r="50005" customFormat="false" ht="15" hidden="false" customHeight="true" outlineLevel="0" collapsed="false"/>
    <row r="50006" customFormat="false" ht="15" hidden="false" customHeight="true" outlineLevel="0" collapsed="false"/>
    <row r="50007" customFormat="false" ht="15" hidden="false" customHeight="true" outlineLevel="0" collapsed="false"/>
    <row r="50008" customFormat="false" ht="15" hidden="false" customHeight="true" outlineLevel="0" collapsed="false"/>
    <row r="50009" customFormat="false" ht="15" hidden="false" customHeight="true" outlineLevel="0" collapsed="false"/>
    <row r="50010" customFormat="false" ht="15" hidden="false" customHeight="true" outlineLevel="0" collapsed="false"/>
    <row r="50011" customFormat="false" ht="15" hidden="false" customHeight="true" outlineLevel="0" collapsed="false"/>
    <row r="50012" customFormat="false" ht="15" hidden="false" customHeight="true" outlineLevel="0" collapsed="false"/>
    <row r="50013" customFormat="false" ht="15" hidden="false" customHeight="true" outlineLevel="0" collapsed="false"/>
    <row r="50014" customFormat="false" ht="15" hidden="false" customHeight="true" outlineLevel="0" collapsed="false"/>
    <row r="50015" customFormat="false" ht="15" hidden="false" customHeight="true" outlineLevel="0" collapsed="false"/>
    <row r="50016" customFormat="false" ht="15" hidden="false" customHeight="true" outlineLevel="0" collapsed="false"/>
    <row r="50017" customFormat="false" ht="15" hidden="false" customHeight="true" outlineLevel="0" collapsed="false"/>
    <row r="50018" customFormat="false" ht="15" hidden="false" customHeight="true" outlineLevel="0" collapsed="false"/>
    <row r="50019" customFormat="false" ht="15" hidden="false" customHeight="true" outlineLevel="0" collapsed="false"/>
    <row r="50020" customFormat="false" ht="15" hidden="false" customHeight="true" outlineLevel="0" collapsed="false"/>
    <row r="50021" customFormat="false" ht="15" hidden="false" customHeight="true" outlineLevel="0" collapsed="false"/>
    <row r="50022" customFormat="false" ht="15" hidden="false" customHeight="true" outlineLevel="0" collapsed="false"/>
    <row r="50023" customFormat="false" ht="15" hidden="false" customHeight="true" outlineLevel="0" collapsed="false"/>
    <row r="50024" customFormat="false" ht="15" hidden="false" customHeight="true" outlineLevel="0" collapsed="false"/>
    <row r="50025" customFormat="false" ht="15" hidden="false" customHeight="true" outlineLevel="0" collapsed="false"/>
    <row r="50026" customFormat="false" ht="15" hidden="false" customHeight="true" outlineLevel="0" collapsed="false"/>
    <row r="50027" customFormat="false" ht="15" hidden="false" customHeight="true" outlineLevel="0" collapsed="false"/>
    <row r="50028" customFormat="false" ht="15" hidden="false" customHeight="true" outlineLevel="0" collapsed="false"/>
    <row r="50029" customFormat="false" ht="15" hidden="false" customHeight="true" outlineLevel="0" collapsed="false"/>
    <row r="50030" customFormat="false" ht="15" hidden="false" customHeight="true" outlineLevel="0" collapsed="false"/>
    <row r="50031" customFormat="false" ht="15" hidden="false" customHeight="true" outlineLevel="0" collapsed="false"/>
    <row r="50032" customFormat="false" ht="15" hidden="false" customHeight="true" outlineLevel="0" collapsed="false"/>
    <row r="50033" customFormat="false" ht="15" hidden="false" customHeight="true" outlineLevel="0" collapsed="false"/>
    <row r="50034" customFormat="false" ht="15" hidden="false" customHeight="true" outlineLevel="0" collapsed="false"/>
    <row r="50035" customFormat="false" ht="15" hidden="false" customHeight="true" outlineLevel="0" collapsed="false"/>
    <row r="50036" customFormat="false" ht="15" hidden="false" customHeight="true" outlineLevel="0" collapsed="false"/>
    <row r="50037" customFormat="false" ht="15" hidden="false" customHeight="true" outlineLevel="0" collapsed="false"/>
    <row r="50038" customFormat="false" ht="15" hidden="false" customHeight="true" outlineLevel="0" collapsed="false"/>
    <row r="50039" customFormat="false" ht="15" hidden="false" customHeight="true" outlineLevel="0" collapsed="false"/>
    <row r="50040" customFormat="false" ht="15" hidden="false" customHeight="true" outlineLevel="0" collapsed="false"/>
    <row r="50041" customFormat="false" ht="15" hidden="false" customHeight="true" outlineLevel="0" collapsed="false"/>
    <row r="50042" customFormat="false" ht="15" hidden="false" customHeight="true" outlineLevel="0" collapsed="false"/>
    <row r="50043" customFormat="false" ht="15" hidden="false" customHeight="true" outlineLevel="0" collapsed="false"/>
    <row r="50044" customFormat="false" ht="15" hidden="false" customHeight="true" outlineLevel="0" collapsed="false"/>
    <row r="50045" customFormat="false" ht="15" hidden="false" customHeight="true" outlineLevel="0" collapsed="false"/>
    <row r="50046" customFormat="false" ht="15" hidden="false" customHeight="true" outlineLevel="0" collapsed="false"/>
    <row r="50047" customFormat="false" ht="15" hidden="false" customHeight="true" outlineLevel="0" collapsed="false"/>
    <row r="50048" customFormat="false" ht="15" hidden="false" customHeight="true" outlineLevel="0" collapsed="false"/>
    <row r="50049" customFormat="false" ht="15" hidden="false" customHeight="true" outlineLevel="0" collapsed="false"/>
    <row r="50050" customFormat="false" ht="15" hidden="false" customHeight="true" outlineLevel="0" collapsed="false"/>
    <row r="50051" customFormat="false" ht="15" hidden="false" customHeight="true" outlineLevel="0" collapsed="false"/>
    <row r="50052" customFormat="false" ht="15" hidden="false" customHeight="true" outlineLevel="0" collapsed="false"/>
    <row r="50053" customFormat="false" ht="15" hidden="false" customHeight="true" outlineLevel="0" collapsed="false"/>
    <row r="50054" customFormat="false" ht="15" hidden="false" customHeight="true" outlineLevel="0" collapsed="false"/>
    <row r="50055" customFormat="false" ht="15" hidden="false" customHeight="true" outlineLevel="0" collapsed="false"/>
    <row r="50056" customFormat="false" ht="15" hidden="false" customHeight="true" outlineLevel="0" collapsed="false"/>
    <row r="50057" customFormat="false" ht="15" hidden="false" customHeight="true" outlineLevel="0" collapsed="false"/>
    <row r="50058" customFormat="false" ht="15" hidden="false" customHeight="true" outlineLevel="0" collapsed="false"/>
    <row r="50059" customFormat="false" ht="15" hidden="false" customHeight="true" outlineLevel="0" collapsed="false"/>
    <row r="50060" customFormat="false" ht="15" hidden="false" customHeight="true" outlineLevel="0" collapsed="false"/>
    <row r="50061" customFormat="false" ht="15" hidden="false" customHeight="true" outlineLevel="0" collapsed="false"/>
    <row r="50062" customFormat="false" ht="15" hidden="false" customHeight="true" outlineLevel="0" collapsed="false"/>
    <row r="50063" customFormat="false" ht="15" hidden="false" customHeight="true" outlineLevel="0" collapsed="false"/>
    <row r="50064" customFormat="false" ht="15" hidden="false" customHeight="true" outlineLevel="0" collapsed="false"/>
    <row r="50065" customFormat="false" ht="15" hidden="false" customHeight="true" outlineLevel="0" collapsed="false"/>
    <row r="50066" customFormat="false" ht="15" hidden="false" customHeight="true" outlineLevel="0" collapsed="false"/>
    <row r="50067" customFormat="false" ht="15" hidden="false" customHeight="true" outlineLevel="0" collapsed="false"/>
    <row r="50068" customFormat="false" ht="15" hidden="false" customHeight="true" outlineLevel="0" collapsed="false"/>
    <row r="50069" customFormat="false" ht="15" hidden="false" customHeight="true" outlineLevel="0" collapsed="false"/>
    <row r="50070" customFormat="false" ht="15" hidden="false" customHeight="true" outlineLevel="0" collapsed="false"/>
    <row r="50071" customFormat="false" ht="15" hidden="false" customHeight="true" outlineLevel="0" collapsed="false"/>
    <row r="50072" customFormat="false" ht="15" hidden="false" customHeight="true" outlineLevel="0" collapsed="false"/>
    <row r="50073" customFormat="false" ht="15" hidden="false" customHeight="true" outlineLevel="0" collapsed="false"/>
    <row r="50074" customFormat="false" ht="15" hidden="false" customHeight="true" outlineLevel="0" collapsed="false"/>
    <row r="50075" customFormat="false" ht="15" hidden="false" customHeight="true" outlineLevel="0" collapsed="false"/>
    <row r="50076" customFormat="false" ht="15" hidden="false" customHeight="true" outlineLevel="0" collapsed="false"/>
    <row r="50077" customFormat="false" ht="15" hidden="false" customHeight="true" outlineLevel="0" collapsed="false"/>
    <row r="50078" customFormat="false" ht="15" hidden="false" customHeight="true" outlineLevel="0" collapsed="false"/>
    <row r="50079" customFormat="false" ht="15" hidden="false" customHeight="true" outlineLevel="0" collapsed="false"/>
    <row r="50080" customFormat="false" ht="15" hidden="false" customHeight="true" outlineLevel="0" collapsed="false"/>
    <row r="50081" customFormat="false" ht="15" hidden="false" customHeight="true" outlineLevel="0" collapsed="false"/>
    <row r="50082" customFormat="false" ht="15" hidden="false" customHeight="true" outlineLevel="0" collapsed="false"/>
    <row r="50083" customFormat="false" ht="15" hidden="false" customHeight="true" outlineLevel="0" collapsed="false"/>
    <row r="50084" customFormat="false" ht="15" hidden="false" customHeight="true" outlineLevel="0" collapsed="false"/>
    <row r="50085" customFormat="false" ht="15" hidden="false" customHeight="true" outlineLevel="0" collapsed="false"/>
    <row r="50086" customFormat="false" ht="15" hidden="false" customHeight="true" outlineLevel="0" collapsed="false"/>
    <row r="50087" customFormat="false" ht="15" hidden="false" customHeight="true" outlineLevel="0" collapsed="false"/>
    <row r="50088" customFormat="false" ht="15" hidden="false" customHeight="true" outlineLevel="0" collapsed="false"/>
    <row r="50089" customFormat="false" ht="15" hidden="false" customHeight="true" outlineLevel="0" collapsed="false"/>
    <row r="50090" customFormat="false" ht="15" hidden="false" customHeight="true" outlineLevel="0" collapsed="false"/>
    <row r="50091" customFormat="false" ht="15" hidden="false" customHeight="true" outlineLevel="0" collapsed="false"/>
    <row r="50092" customFormat="false" ht="15" hidden="false" customHeight="true" outlineLevel="0" collapsed="false"/>
    <row r="50093" customFormat="false" ht="15" hidden="false" customHeight="true" outlineLevel="0" collapsed="false"/>
    <row r="50094" customFormat="false" ht="15" hidden="false" customHeight="true" outlineLevel="0" collapsed="false"/>
    <row r="50095" customFormat="false" ht="15" hidden="false" customHeight="true" outlineLevel="0" collapsed="false"/>
    <row r="50096" customFormat="false" ht="15" hidden="false" customHeight="true" outlineLevel="0" collapsed="false"/>
    <row r="50097" customFormat="false" ht="15" hidden="false" customHeight="true" outlineLevel="0" collapsed="false"/>
    <row r="50098" customFormat="false" ht="15" hidden="false" customHeight="true" outlineLevel="0" collapsed="false"/>
    <row r="50099" customFormat="false" ht="15" hidden="false" customHeight="true" outlineLevel="0" collapsed="false"/>
    <row r="50100" customFormat="false" ht="15" hidden="false" customHeight="true" outlineLevel="0" collapsed="false"/>
    <row r="50101" customFormat="false" ht="15" hidden="false" customHeight="true" outlineLevel="0" collapsed="false"/>
    <row r="50102" customFormat="false" ht="15" hidden="false" customHeight="true" outlineLevel="0" collapsed="false"/>
    <row r="50103" customFormat="false" ht="15" hidden="false" customHeight="true" outlineLevel="0" collapsed="false"/>
    <row r="50104" customFormat="false" ht="15" hidden="false" customHeight="true" outlineLevel="0" collapsed="false"/>
    <row r="50105" customFormat="false" ht="15" hidden="false" customHeight="true" outlineLevel="0" collapsed="false"/>
    <row r="50106" customFormat="false" ht="15" hidden="false" customHeight="true" outlineLevel="0" collapsed="false"/>
    <row r="50107" customFormat="false" ht="15" hidden="false" customHeight="true" outlineLevel="0" collapsed="false"/>
    <row r="50108" customFormat="false" ht="15" hidden="false" customHeight="true" outlineLevel="0" collapsed="false"/>
    <row r="50109" customFormat="false" ht="15" hidden="false" customHeight="true" outlineLevel="0" collapsed="false"/>
    <row r="50110" customFormat="false" ht="15" hidden="false" customHeight="true" outlineLevel="0" collapsed="false"/>
    <row r="50111" customFormat="false" ht="15" hidden="false" customHeight="true" outlineLevel="0" collapsed="false"/>
    <row r="50112" customFormat="false" ht="15" hidden="false" customHeight="true" outlineLevel="0" collapsed="false"/>
    <row r="50113" customFormat="false" ht="15" hidden="false" customHeight="true" outlineLevel="0" collapsed="false"/>
    <row r="50114" customFormat="false" ht="15" hidden="false" customHeight="true" outlineLevel="0" collapsed="false"/>
    <row r="50115" customFormat="false" ht="15" hidden="false" customHeight="true" outlineLevel="0" collapsed="false"/>
    <row r="50116" customFormat="false" ht="15" hidden="false" customHeight="true" outlineLevel="0" collapsed="false"/>
    <row r="50117" customFormat="false" ht="15" hidden="false" customHeight="true" outlineLevel="0" collapsed="false"/>
    <row r="50118" customFormat="false" ht="15" hidden="false" customHeight="true" outlineLevel="0" collapsed="false"/>
    <row r="50119" customFormat="false" ht="15" hidden="false" customHeight="true" outlineLevel="0" collapsed="false"/>
    <row r="50120" customFormat="false" ht="15" hidden="false" customHeight="true" outlineLevel="0" collapsed="false"/>
    <row r="50121" customFormat="false" ht="15" hidden="false" customHeight="true" outlineLevel="0" collapsed="false"/>
    <row r="50122" customFormat="false" ht="15" hidden="false" customHeight="true" outlineLevel="0" collapsed="false"/>
    <row r="50123" customFormat="false" ht="15" hidden="false" customHeight="true" outlineLevel="0" collapsed="false"/>
    <row r="50124" customFormat="false" ht="15" hidden="false" customHeight="true" outlineLevel="0" collapsed="false"/>
    <row r="50125" customFormat="false" ht="15" hidden="false" customHeight="true" outlineLevel="0" collapsed="false"/>
    <row r="50126" customFormat="false" ht="15" hidden="false" customHeight="true" outlineLevel="0" collapsed="false"/>
    <row r="50127" customFormat="false" ht="15" hidden="false" customHeight="true" outlineLevel="0" collapsed="false"/>
    <row r="50128" customFormat="false" ht="15" hidden="false" customHeight="true" outlineLevel="0" collapsed="false"/>
    <row r="50129" customFormat="false" ht="15" hidden="false" customHeight="true" outlineLevel="0" collapsed="false"/>
    <row r="50130" customFormat="false" ht="15" hidden="false" customHeight="true" outlineLevel="0" collapsed="false"/>
    <row r="50131" customFormat="false" ht="15" hidden="false" customHeight="true" outlineLevel="0" collapsed="false"/>
    <row r="50132" customFormat="false" ht="15" hidden="false" customHeight="true" outlineLevel="0" collapsed="false"/>
    <row r="50133" customFormat="false" ht="15" hidden="false" customHeight="true" outlineLevel="0" collapsed="false"/>
    <row r="50134" customFormat="false" ht="15" hidden="false" customHeight="true" outlineLevel="0" collapsed="false"/>
    <row r="50135" customFormat="false" ht="15" hidden="false" customHeight="true" outlineLevel="0" collapsed="false"/>
    <row r="50136" customFormat="false" ht="15" hidden="false" customHeight="true" outlineLevel="0" collapsed="false"/>
    <row r="50137" customFormat="false" ht="15" hidden="false" customHeight="true" outlineLevel="0" collapsed="false"/>
    <row r="50138" customFormat="false" ht="15" hidden="false" customHeight="true" outlineLevel="0" collapsed="false"/>
    <row r="50139" customFormat="false" ht="15" hidden="false" customHeight="true" outlineLevel="0" collapsed="false"/>
    <row r="50140" customFormat="false" ht="15" hidden="false" customHeight="true" outlineLevel="0" collapsed="false"/>
    <row r="50141" customFormat="false" ht="15" hidden="false" customHeight="true" outlineLevel="0" collapsed="false"/>
    <row r="50142" customFormat="false" ht="15" hidden="false" customHeight="true" outlineLevel="0" collapsed="false"/>
    <row r="50143" customFormat="false" ht="15" hidden="false" customHeight="true" outlineLevel="0" collapsed="false"/>
    <row r="50144" customFormat="false" ht="15" hidden="false" customHeight="true" outlineLevel="0" collapsed="false"/>
    <row r="50145" customFormat="false" ht="15" hidden="false" customHeight="true" outlineLevel="0" collapsed="false"/>
    <row r="50146" customFormat="false" ht="15" hidden="false" customHeight="true" outlineLevel="0" collapsed="false"/>
    <row r="50147" customFormat="false" ht="15" hidden="false" customHeight="true" outlineLevel="0" collapsed="false"/>
    <row r="50148" customFormat="false" ht="15" hidden="false" customHeight="true" outlineLevel="0" collapsed="false"/>
    <row r="50149" customFormat="false" ht="15" hidden="false" customHeight="true" outlineLevel="0" collapsed="false"/>
    <row r="50150" customFormat="false" ht="15" hidden="false" customHeight="true" outlineLevel="0" collapsed="false"/>
    <row r="50151" customFormat="false" ht="15" hidden="false" customHeight="true" outlineLevel="0" collapsed="false"/>
    <row r="50152" customFormat="false" ht="15" hidden="false" customHeight="true" outlineLevel="0" collapsed="false"/>
    <row r="50153" customFormat="false" ht="15" hidden="false" customHeight="true" outlineLevel="0" collapsed="false"/>
    <row r="50154" customFormat="false" ht="15" hidden="false" customHeight="true" outlineLevel="0" collapsed="false"/>
    <row r="50155" customFormat="false" ht="15" hidden="false" customHeight="true" outlineLevel="0" collapsed="false"/>
    <row r="50156" customFormat="false" ht="15" hidden="false" customHeight="true" outlineLevel="0" collapsed="false"/>
    <row r="50157" customFormat="false" ht="15" hidden="false" customHeight="true" outlineLevel="0" collapsed="false"/>
    <row r="50158" customFormat="false" ht="15" hidden="false" customHeight="true" outlineLevel="0" collapsed="false"/>
    <row r="50159" customFormat="false" ht="15" hidden="false" customHeight="true" outlineLevel="0" collapsed="false"/>
    <row r="50160" customFormat="false" ht="15" hidden="false" customHeight="true" outlineLevel="0" collapsed="false"/>
    <row r="50161" customFormat="false" ht="15" hidden="false" customHeight="true" outlineLevel="0" collapsed="false"/>
    <row r="50162" customFormat="false" ht="15" hidden="false" customHeight="true" outlineLevel="0" collapsed="false"/>
    <row r="50163" customFormat="false" ht="15" hidden="false" customHeight="true" outlineLevel="0" collapsed="false"/>
    <row r="50164" customFormat="false" ht="15" hidden="false" customHeight="true" outlineLevel="0" collapsed="false"/>
    <row r="50165" customFormat="false" ht="15" hidden="false" customHeight="true" outlineLevel="0" collapsed="false"/>
    <row r="50166" customFormat="false" ht="15" hidden="false" customHeight="true" outlineLevel="0" collapsed="false"/>
    <row r="50167" customFormat="false" ht="15" hidden="false" customHeight="true" outlineLevel="0" collapsed="false"/>
    <row r="50168" customFormat="false" ht="15" hidden="false" customHeight="true" outlineLevel="0" collapsed="false"/>
    <row r="50169" customFormat="false" ht="15" hidden="false" customHeight="true" outlineLevel="0" collapsed="false"/>
    <row r="50170" customFormat="false" ht="15" hidden="false" customHeight="true" outlineLevel="0" collapsed="false"/>
    <row r="50171" customFormat="false" ht="15" hidden="false" customHeight="true" outlineLevel="0" collapsed="false"/>
    <row r="50172" customFormat="false" ht="15" hidden="false" customHeight="true" outlineLevel="0" collapsed="false"/>
    <row r="50173" customFormat="false" ht="15" hidden="false" customHeight="true" outlineLevel="0" collapsed="false"/>
    <row r="50174" customFormat="false" ht="15" hidden="false" customHeight="true" outlineLevel="0" collapsed="false"/>
    <row r="50175" customFormat="false" ht="15" hidden="false" customHeight="true" outlineLevel="0" collapsed="false"/>
    <row r="50176" customFormat="false" ht="15" hidden="false" customHeight="true" outlineLevel="0" collapsed="false"/>
    <row r="50177" customFormat="false" ht="15" hidden="false" customHeight="true" outlineLevel="0" collapsed="false"/>
    <row r="50178" customFormat="false" ht="15" hidden="false" customHeight="true" outlineLevel="0" collapsed="false"/>
    <row r="50179" customFormat="false" ht="15" hidden="false" customHeight="true" outlineLevel="0" collapsed="false"/>
    <row r="50180" customFormat="false" ht="15" hidden="false" customHeight="true" outlineLevel="0" collapsed="false"/>
    <row r="50181" customFormat="false" ht="15" hidden="false" customHeight="true" outlineLevel="0" collapsed="false"/>
    <row r="50182" customFormat="false" ht="15" hidden="false" customHeight="true" outlineLevel="0" collapsed="false"/>
    <row r="50183" customFormat="false" ht="15" hidden="false" customHeight="true" outlineLevel="0" collapsed="false"/>
    <row r="50184" customFormat="false" ht="15" hidden="false" customHeight="true" outlineLevel="0" collapsed="false"/>
    <row r="50185" customFormat="false" ht="15" hidden="false" customHeight="true" outlineLevel="0" collapsed="false"/>
    <row r="50186" customFormat="false" ht="15" hidden="false" customHeight="true" outlineLevel="0" collapsed="false"/>
    <row r="50187" customFormat="false" ht="15" hidden="false" customHeight="true" outlineLevel="0" collapsed="false"/>
    <row r="50188" customFormat="false" ht="15" hidden="false" customHeight="true" outlineLevel="0" collapsed="false"/>
    <row r="50189" customFormat="false" ht="15" hidden="false" customHeight="true" outlineLevel="0" collapsed="false"/>
    <row r="50190" customFormat="false" ht="15" hidden="false" customHeight="true" outlineLevel="0" collapsed="false"/>
    <row r="50191" customFormat="false" ht="15" hidden="false" customHeight="true" outlineLevel="0" collapsed="false"/>
    <row r="50192" customFormat="false" ht="15" hidden="false" customHeight="true" outlineLevel="0" collapsed="false"/>
    <row r="50193" customFormat="false" ht="15" hidden="false" customHeight="true" outlineLevel="0" collapsed="false"/>
    <row r="50194" customFormat="false" ht="15" hidden="false" customHeight="true" outlineLevel="0" collapsed="false"/>
    <row r="50195" customFormat="false" ht="15" hidden="false" customHeight="true" outlineLevel="0" collapsed="false"/>
    <row r="50196" customFormat="false" ht="15" hidden="false" customHeight="true" outlineLevel="0" collapsed="false"/>
    <row r="50197" customFormat="false" ht="15" hidden="false" customHeight="true" outlineLevel="0" collapsed="false"/>
    <row r="50198" customFormat="false" ht="15" hidden="false" customHeight="true" outlineLevel="0" collapsed="false"/>
    <row r="50199" customFormat="false" ht="15" hidden="false" customHeight="true" outlineLevel="0" collapsed="false"/>
    <row r="50200" customFormat="false" ht="15" hidden="false" customHeight="true" outlineLevel="0" collapsed="false"/>
    <row r="50201" customFormat="false" ht="15" hidden="false" customHeight="true" outlineLevel="0" collapsed="false"/>
    <row r="50202" customFormat="false" ht="15" hidden="false" customHeight="true" outlineLevel="0" collapsed="false"/>
    <row r="50203" customFormat="false" ht="15" hidden="false" customHeight="true" outlineLevel="0" collapsed="false"/>
    <row r="50204" customFormat="false" ht="15" hidden="false" customHeight="true" outlineLevel="0" collapsed="false"/>
    <row r="50205" customFormat="false" ht="15" hidden="false" customHeight="true" outlineLevel="0" collapsed="false"/>
    <row r="50206" customFormat="false" ht="15" hidden="false" customHeight="true" outlineLevel="0" collapsed="false"/>
    <row r="50207" customFormat="false" ht="15" hidden="false" customHeight="true" outlineLevel="0" collapsed="false"/>
    <row r="50208" customFormat="false" ht="15" hidden="false" customHeight="true" outlineLevel="0" collapsed="false"/>
    <row r="50209" customFormat="false" ht="15" hidden="false" customHeight="true" outlineLevel="0" collapsed="false"/>
    <row r="50210" customFormat="false" ht="15" hidden="false" customHeight="true" outlineLevel="0" collapsed="false"/>
    <row r="50211" customFormat="false" ht="15" hidden="false" customHeight="true" outlineLevel="0" collapsed="false"/>
    <row r="50212" customFormat="false" ht="15" hidden="false" customHeight="true" outlineLevel="0" collapsed="false"/>
    <row r="50213" customFormat="false" ht="15" hidden="false" customHeight="true" outlineLevel="0" collapsed="false"/>
    <row r="50214" customFormat="false" ht="15" hidden="false" customHeight="true" outlineLevel="0" collapsed="false"/>
    <row r="50215" customFormat="false" ht="15" hidden="false" customHeight="true" outlineLevel="0" collapsed="false"/>
    <row r="50216" customFormat="false" ht="15" hidden="false" customHeight="true" outlineLevel="0" collapsed="false"/>
    <row r="50217" customFormat="false" ht="15" hidden="false" customHeight="true" outlineLevel="0" collapsed="false"/>
    <row r="50218" customFormat="false" ht="15" hidden="false" customHeight="true" outlineLevel="0" collapsed="false"/>
    <row r="50219" customFormat="false" ht="15" hidden="false" customHeight="true" outlineLevel="0" collapsed="false"/>
    <row r="50220" customFormat="false" ht="15" hidden="false" customHeight="true" outlineLevel="0" collapsed="false"/>
    <row r="50221" customFormat="false" ht="15" hidden="false" customHeight="true" outlineLevel="0" collapsed="false"/>
    <row r="50222" customFormat="false" ht="15" hidden="false" customHeight="true" outlineLevel="0" collapsed="false"/>
    <row r="50223" customFormat="false" ht="15" hidden="false" customHeight="true" outlineLevel="0" collapsed="false"/>
    <row r="50224" customFormat="false" ht="15" hidden="false" customHeight="true" outlineLevel="0" collapsed="false"/>
    <row r="50225" customFormat="false" ht="15" hidden="false" customHeight="true" outlineLevel="0" collapsed="false"/>
    <row r="50226" customFormat="false" ht="15" hidden="false" customHeight="true" outlineLevel="0" collapsed="false"/>
    <row r="50227" customFormat="false" ht="15" hidden="false" customHeight="true" outlineLevel="0" collapsed="false"/>
    <row r="50228" customFormat="false" ht="15" hidden="false" customHeight="true" outlineLevel="0" collapsed="false"/>
    <row r="50229" customFormat="false" ht="15" hidden="false" customHeight="true" outlineLevel="0" collapsed="false"/>
    <row r="50230" customFormat="false" ht="15" hidden="false" customHeight="true" outlineLevel="0" collapsed="false"/>
    <row r="50231" customFormat="false" ht="15" hidden="false" customHeight="true" outlineLevel="0" collapsed="false"/>
    <row r="50232" customFormat="false" ht="15" hidden="false" customHeight="true" outlineLevel="0" collapsed="false"/>
    <row r="50233" customFormat="false" ht="15" hidden="false" customHeight="true" outlineLevel="0" collapsed="false"/>
    <row r="50234" customFormat="false" ht="15" hidden="false" customHeight="true" outlineLevel="0" collapsed="false"/>
    <row r="50235" customFormat="false" ht="15" hidden="false" customHeight="true" outlineLevel="0" collapsed="false"/>
    <row r="50236" customFormat="false" ht="15" hidden="false" customHeight="true" outlineLevel="0" collapsed="false"/>
    <row r="50237" customFormat="false" ht="15" hidden="false" customHeight="true" outlineLevel="0" collapsed="false"/>
    <row r="50238" customFormat="false" ht="15" hidden="false" customHeight="true" outlineLevel="0" collapsed="false"/>
    <row r="50239" customFormat="false" ht="15" hidden="false" customHeight="true" outlineLevel="0" collapsed="false"/>
    <row r="50240" customFormat="false" ht="15" hidden="false" customHeight="true" outlineLevel="0" collapsed="false"/>
    <row r="50241" customFormat="false" ht="15" hidden="false" customHeight="true" outlineLevel="0" collapsed="false"/>
    <row r="50242" customFormat="false" ht="15" hidden="false" customHeight="true" outlineLevel="0" collapsed="false"/>
    <row r="50243" customFormat="false" ht="15" hidden="false" customHeight="true" outlineLevel="0" collapsed="false"/>
    <row r="50244" customFormat="false" ht="15" hidden="false" customHeight="true" outlineLevel="0" collapsed="false"/>
    <row r="50245" customFormat="false" ht="15" hidden="false" customHeight="true" outlineLevel="0" collapsed="false"/>
    <row r="50246" customFormat="false" ht="15" hidden="false" customHeight="true" outlineLevel="0" collapsed="false"/>
    <row r="50247" customFormat="false" ht="15" hidden="false" customHeight="true" outlineLevel="0" collapsed="false"/>
    <row r="50248" customFormat="false" ht="15" hidden="false" customHeight="true" outlineLevel="0" collapsed="false"/>
    <row r="50249" customFormat="false" ht="15" hidden="false" customHeight="true" outlineLevel="0" collapsed="false"/>
    <row r="50250" customFormat="false" ht="15" hidden="false" customHeight="true" outlineLevel="0" collapsed="false"/>
    <row r="50251" customFormat="false" ht="15" hidden="false" customHeight="true" outlineLevel="0" collapsed="false"/>
    <row r="50252" customFormat="false" ht="15" hidden="false" customHeight="true" outlineLevel="0" collapsed="false"/>
    <row r="50253" customFormat="false" ht="15" hidden="false" customHeight="true" outlineLevel="0" collapsed="false"/>
    <row r="50254" customFormat="false" ht="15" hidden="false" customHeight="true" outlineLevel="0" collapsed="false"/>
    <row r="50255" customFormat="false" ht="15" hidden="false" customHeight="true" outlineLevel="0" collapsed="false"/>
    <row r="50256" customFormat="false" ht="15" hidden="false" customHeight="true" outlineLevel="0" collapsed="false"/>
    <row r="50257" customFormat="false" ht="15" hidden="false" customHeight="true" outlineLevel="0" collapsed="false"/>
    <row r="50258" customFormat="false" ht="15" hidden="false" customHeight="true" outlineLevel="0" collapsed="false"/>
    <row r="50259" customFormat="false" ht="15" hidden="false" customHeight="true" outlineLevel="0" collapsed="false"/>
    <row r="50260" customFormat="false" ht="15" hidden="false" customHeight="true" outlineLevel="0" collapsed="false"/>
    <row r="50261" customFormat="false" ht="15" hidden="false" customHeight="true" outlineLevel="0" collapsed="false"/>
    <row r="50262" customFormat="false" ht="15" hidden="false" customHeight="true" outlineLevel="0" collapsed="false"/>
    <row r="50263" customFormat="false" ht="15" hidden="false" customHeight="true" outlineLevel="0" collapsed="false"/>
    <row r="50264" customFormat="false" ht="15" hidden="false" customHeight="true" outlineLevel="0" collapsed="false"/>
    <row r="50265" customFormat="false" ht="15" hidden="false" customHeight="true" outlineLevel="0" collapsed="false"/>
    <row r="50266" customFormat="false" ht="15" hidden="false" customHeight="true" outlineLevel="0" collapsed="false"/>
    <row r="50267" customFormat="false" ht="15" hidden="false" customHeight="true" outlineLevel="0" collapsed="false"/>
    <row r="50268" customFormat="false" ht="15" hidden="false" customHeight="true" outlineLevel="0" collapsed="false"/>
    <row r="50269" customFormat="false" ht="15" hidden="false" customHeight="true" outlineLevel="0" collapsed="false"/>
    <row r="50270" customFormat="false" ht="15" hidden="false" customHeight="true" outlineLevel="0" collapsed="false"/>
    <row r="50271" customFormat="false" ht="15" hidden="false" customHeight="true" outlineLevel="0" collapsed="false"/>
    <row r="50272" customFormat="false" ht="15" hidden="false" customHeight="true" outlineLevel="0" collapsed="false"/>
    <row r="50273" customFormat="false" ht="15" hidden="false" customHeight="true" outlineLevel="0" collapsed="false"/>
    <row r="50274" customFormat="false" ht="15" hidden="false" customHeight="true" outlineLevel="0" collapsed="false"/>
    <row r="50275" customFormat="false" ht="15" hidden="false" customHeight="true" outlineLevel="0" collapsed="false"/>
    <row r="50276" customFormat="false" ht="15" hidden="false" customHeight="true" outlineLevel="0" collapsed="false"/>
    <row r="50277" customFormat="false" ht="15" hidden="false" customHeight="true" outlineLevel="0" collapsed="false"/>
    <row r="50278" customFormat="false" ht="15" hidden="false" customHeight="true" outlineLevel="0" collapsed="false"/>
    <row r="50279" customFormat="false" ht="15" hidden="false" customHeight="true" outlineLevel="0" collapsed="false"/>
    <row r="50280" customFormat="false" ht="15" hidden="false" customHeight="true" outlineLevel="0" collapsed="false"/>
    <row r="50281" customFormat="false" ht="15" hidden="false" customHeight="true" outlineLevel="0" collapsed="false"/>
    <row r="50282" customFormat="false" ht="15" hidden="false" customHeight="true" outlineLevel="0" collapsed="false"/>
    <row r="50283" customFormat="false" ht="15" hidden="false" customHeight="true" outlineLevel="0" collapsed="false"/>
    <row r="50284" customFormat="false" ht="15" hidden="false" customHeight="true" outlineLevel="0" collapsed="false"/>
    <row r="50285" customFormat="false" ht="15" hidden="false" customHeight="true" outlineLevel="0" collapsed="false"/>
    <row r="50286" customFormat="false" ht="15" hidden="false" customHeight="true" outlineLevel="0" collapsed="false"/>
    <row r="50287" customFormat="false" ht="15" hidden="false" customHeight="true" outlineLevel="0" collapsed="false"/>
    <row r="50288" customFormat="false" ht="15" hidden="false" customHeight="true" outlineLevel="0" collapsed="false"/>
    <row r="50289" customFormat="false" ht="15" hidden="false" customHeight="true" outlineLevel="0" collapsed="false"/>
    <row r="50290" customFormat="false" ht="15" hidden="false" customHeight="true" outlineLevel="0" collapsed="false"/>
    <row r="50291" customFormat="false" ht="15" hidden="false" customHeight="true" outlineLevel="0" collapsed="false"/>
    <row r="50292" customFormat="false" ht="15" hidden="false" customHeight="true" outlineLevel="0" collapsed="false"/>
    <row r="50293" customFormat="false" ht="15" hidden="false" customHeight="true" outlineLevel="0" collapsed="false"/>
    <row r="50294" customFormat="false" ht="15" hidden="false" customHeight="true" outlineLevel="0" collapsed="false"/>
    <row r="50295" customFormat="false" ht="15" hidden="false" customHeight="true" outlineLevel="0" collapsed="false"/>
    <row r="50296" customFormat="false" ht="15" hidden="false" customHeight="true" outlineLevel="0" collapsed="false"/>
    <row r="50297" customFormat="false" ht="15" hidden="false" customHeight="true" outlineLevel="0" collapsed="false"/>
    <row r="50298" customFormat="false" ht="15" hidden="false" customHeight="true" outlineLevel="0" collapsed="false"/>
    <row r="50299" customFormat="false" ht="15" hidden="false" customHeight="true" outlineLevel="0" collapsed="false"/>
    <row r="50300" customFormat="false" ht="15" hidden="false" customHeight="true" outlineLevel="0" collapsed="false"/>
    <row r="50301" customFormat="false" ht="15" hidden="false" customHeight="true" outlineLevel="0" collapsed="false"/>
    <row r="50302" customFormat="false" ht="15" hidden="false" customHeight="true" outlineLevel="0" collapsed="false"/>
    <row r="50303" customFormat="false" ht="15" hidden="false" customHeight="true" outlineLevel="0" collapsed="false"/>
    <row r="50304" customFormat="false" ht="15" hidden="false" customHeight="true" outlineLevel="0" collapsed="false"/>
    <row r="50305" customFormat="false" ht="15" hidden="false" customHeight="true" outlineLevel="0" collapsed="false"/>
    <row r="50306" customFormat="false" ht="15" hidden="false" customHeight="true" outlineLevel="0" collapsed="false"/>
    <row r="50307" customFormat="false" ht="15" hidden="false" customHeight="true" outlineLevel="0" collapsed="false"/>
    <row r="50308" customFormat="false" ht="15" hidden="false" customHeight="true" outlineLevel="0" collapsed="false"/>
    <row r="50309" customFormat="false" ht="15" hidden="false" customHeight="true" outlineLevel="0" collapsed="false"/>
    <row r="50310" customFormat="false" ht="15" hidden="false" customHeight="true" outlineLevel="0" collapsed="false"/>
    <row r="50311" customFormat="false" ht="15" hidden="false" customHeight="true" outlineLevel="0" collapsed="false"/>
    <row r="50312" customFormat="false" ht="15" hidden="false" customHeight="true" outlineLevel="0" collapsed="false"/>
    <row r="50313" customFormat="false" ht="15" hidden="false" customHeight="true" outlineLevel="0" collapsed="false"/>
    <row r="50314" customFormat="false" ht="15" hidden="false" customHeight="true" outlineLevel="0" collapsed="false"/>
    <row r="50315" customFormat="false" ht="15" hidden="false" customHeight="true" outlineLevel="0" collapsed="false"/>
    <row r="50316" customFormat="false" ht="15" hidden="false" customHeight="true" outlineLevel="0" collapsed="false"/>
    <row r="50317" customFormat="false" ht="15" hidden="false" customHeight="true" outlineLevel="0" collapsed="false"/>
    <row r="50318" customFormat="false" ht="15" hidden="false" customHeight="true" outlineLevel="0" collapsed="false"/>
    <row r="50319" customFormat="false" ht="15" hidden="false" customHeight="true" outlineLevel="0" collapsed="false"/>
    <row r="50320" customFormat="false" ht="15" hidden="false" customHeight="true" outlineLevel="0" collapsed="false"/>
    <row r="50321" customFormat="false" ht="15" hidden="false" customHeight="true" outlineLevel="0" collapsed="false"/>
    <row r="50322" customFormat="false" ht="15" hidden="false" customHeight="true" outlineLevel="0" collapsed="false"/>
    <row r="50323" customFormat="false" ht="15" hidden="false" customHeight="true" outlineLevel="0" collapsed="false"/>
    <row r="50324" customFormat="false" ht="15" hidden="false" customHeight="true" outlineLevel="0" collapsed="false"/>
    <row r="50325" customFormat="false" ht="15" hidden="false" customHeight="true" outlineLevel="0" collapsed="false"/>
    <row r="50326" customFormat="false" ht="15" hidden="false" customHeight="true" outlineLevel="0" collapsed="false"/>
    <row r="50327" customFormat="false" ht="15" hidden="false" customHeight="true" outlineLevel="0" collapsed="false"/>
    <row r="50328" customFormat="false" ht="15" hidden="false" customHeight="true" outlineLevel="0" collapsed="false"/>
    <row r="50329" customFormat="false" ht="15" hidden="false" customHeight="true" outlineLevel="0" collapsed="false"/>
    <row r="50330" customFormat="false" ht="15" hidden="false" customHeight="true" outlineLevel="0" collapsed="false"/>
    <row r="50331" customFormat="false" ht="15" hidden="false" customHeight="true" outlineLevel="0" collapsed="false"/>
    <row r="50332" customFormat="false" ht="15" hidden="false" customHeight="true" outlineLevel="0" collapsed="false"/>
    <row r="50333" customFormat="false" ht="15" hidden="false" customHeight="true" outlineLevel="0" collapsed="false"/>
    <row r="50334" customFormat="false" ht="15" hidden="false" customHeight="true" outlineLevel="0" collapsed="false"/>
    <row r="50335" customFormat="false" ht="15" hidden="false" customHeight="true" outlineLevel="0" collapsed="false"/>
    <row r="50336" customFormat="false" ht="15" hidden="false" customHeight="true" outlineLevel="0" collapsed="false"/>
    <row r="50337" customFormat="false" ht="15" hidden="false" customHeight="true" outlineLevel="0" collapsed="false"/>
    <row r="50338" customFormat="false" ht="15" hidden="false" customHeight="true" outlineLevel="0" collapsed="false"/>
    <row r="50339" customFormat="false" ht="15" hidden="false" customHeight="true" outlineLevel="0" collapsed="false"/>
    <row r="50340" customFormat="false" ht="15" hidden="false" customHeight="true" outlineLevel="0" collapsed="false"/>
    <row r="50341" customFormat="false" ht="15" hidden="false" customHeight="true" outlineLevel="0" collapsed="false"/>
    <row r="50342" customFormat="false" ht="15" hidden="false" customHeight="true" outlineLevel="0" collapsed="false"/>
    <row r="50343" customFormat="false" ht="15" hidden="false" customHeight="true" outlineLevel="0" collapsed="false"/>
    <row r="50344" customFormat="false" ht="15" hidden="false" customHeight="true" outlineLevel="0" collapsed="false"/>
    <row r="50345" customFormat="false" ht="15" hidden="false" customHeight="true" outlineLevel="0" collapsed="false"/>
    <row r="50346" customFormat="false" ht="15" hidden="false" customHeight="true" outlineLevel="0" collapsed="false"/>
    <row r="50347" customFormat="false" ht="15" hidden="false" customHeight="true" outlineLevel="0" collapsed="false"/>
    <row r="50348" customFormat="false" ht="15" hidden="false" customHeight="true" outlineLevel="0" collapsed="false"/>
    <row r="50349" customFormat="false" ht="15" hidden="false" customHeight="true" outlineLevel="0" collapsed="false"/>
    <row r="50350" customFormat="false" ht="15" hidden="false" customHeight="true" outlineLevel="0" collapsed="false"/>
    <row r="50351" customFormat="false" ht="15" hidden="false" customHeight="true" outlineLevel="0" collapsed="false"/>
    <row r="50352" customFormat="false" ht="15" hidden="false" customHeight="true" outlineLevel="0" collapsed="false"/>
    <row r="50353" customFormat="false" ht="15" hidden="false" customHeight="true" outlineLevel="0" collapsed="false"/>
    <row r="50354" customFormat="false" ht="15" hidden="false" customHeight="true" outlineLevel="0" collapsed="false"/>
    <row r="50355" customFormat="false" ht="15" hidden="false" customHeight="true" outlineLevel="0" collapsed="false"/>
    <row r="50356" customFormat="false" ht="15" hidden="false" customHeight="true" outlineLevel="0" collapsed="false"/>
    <row r="50357" customFormat="false" ht="15" hidden="false" customHeight="true" outlineLevel="0" collapsed="false"/>
    <row r="50358" customFormat="false" ht="15" hidden="false" customHeight="true" outlineLevel="0" collapsed="false"/>
    <row r="50359" customFormat="false" ht="15" hidden="false" customHeight="true" outlineLevel="0" collapsed="false"/>
    <row r="50360" customFormat="false" ht="15" hidden="false" customHeight="true" outlineLevel="0" collapsed="false"/>
    <row r="50361" customFormat="false" ht="15" hidden="false" customHeight="true" outlineLevel="0" collapsed="false"/>
    <row r="50362" customFormat="false" ht="15" hidden="false" customHeight="true" outlineLevel="0" collapsed="false"/>
    <row r="50363" customFormat="false" ht="15" hidden="false" customHeight="true" outlineLevel="0" collapsed="false"/>
    <row r="50364" customFormat="false" ht="15" hidden="false" customHeight="true" outlineLevel="0" collapsed="false"/>
    <row r="50365" customFormat="false" ht="15" hidden="false" customHeight="true" outlineLevel="0" collapsed="false"/>
    <row r="50366" customFormat="false" ht="15" hidden="false" customHeight="true" outlineLevel="0" collapsed="false"/>
    <row r="50367" customFormat="false" ht="15" hidden="false" customHeight="true" outlineLevel="0" collapsed="false"/>
    <row r="50368" customFormat="false" ht="15" hidden="false" customHeight="true" outlineLevel="0" collapsed="false"/>
    <row r="50369" customFormat="false" ht="15" hidden="false" customHeight="true" outlineLevel="0" collapsed="false"/>
    <row r="50370" customFormat="false" ht="15" hidden="false" customHeight="true" outlineLevel="0" collapsed="false"/>
    <row r="50371" customFormat="false" ht="15" hidden="false" customHeight="true" outlineLevel="0" collapsed="false"/>
    <row r="50372" customFormat="false" ht="15" hidden="false" customHeight="true" outlineLevel="0" collapsed="false"/>
    <row r="50373" customFormat="false" ht="15" hidden="false" customHeight="true" outlineLevel="0" collapsed="false"/>
    <row r="50374" customFormat="false" ht="15" hidden="false" customHeight="true" outlineLevel="0" collapsed="false"/>
    <row r="50375" customFormat="false" ht="15" hidden="false" customHeight="true" outlineLevel="0" collapsed="false"/>
    <row r="50376" customFormat="false" ht="15" hidden="false" customHeight="true" outlineLevel="0" collapsed="false"/>
    <row r="50377" customFormat="false" ht="15" hidden="false" customHeight="true" outlineLevel="0" collapsed="false"/>
    <row r="50378" customFormat="false" ht="15" hidden="false" customHeight="true" outlineLevel="0" collapsed="false"/>
    <row r="50379" customFormat="false" ht="15" hidden="false" customHeight="true" outlineLevel="0" collapsed="false"/>
    <row r="50380" customFormat="false" ht="15" hidden="false" customHeight="true" outlineLevel="0" collapsed="false"/>
    <row r="50381" customFormat="false" ht="15" hidden="false" customHeight="true" outlineLevel="0" collapsed="false"/>
    <row r="50382" customFormat="false" ht="15" hidden="false" customHeight="true" outlineLevel="0" collapsed="false"/>
    <row r="50383" customFormat="false" ht="15" hidden="false" customHeight="true" outlineLevel="0" collapsed="false"/>
    <row r="50384" customFormat="false" ht="15" hidden="false" customHeight="true" outlineLevel="0" collapsed="false"/>
    <row r="50385" customFormat="false" ht="15" hidden="false" customHeight="true" outlineLevel="0" collapsed="false"/>
    <row r="50386" customFormat="false" ht="15" hidden="false" customHeight="true" outlineLevel="0" collapsed="false"/>
    <row r="50387" customFormat="false" ht="15" hidden="false" customHeight="true" outlineLevel="0" collapsed="false"/>
    <row r="50388" customFormat="false" ht="15" hidden="false" customHeight="true" outlineLevel="0" collapsed="false"/>
    <row r="50389" customFormat="false" ht="15" hidden="false" customHeight="true" outlineLevel="0" collapsed="false"/>
    <row r="50390" customFormat="false" ht="15" hidden="false" customHeight="true" outlineLevel="0" collapsed="false"/>
    <row r="50391" customFormat="false" ht="15" hidden="false" customHeight="true" outlineLevel="0" collapsed="false"/>
    <row r="50392" customFormat="false" ht="15" hidden="false" customHeight="true" outlineLevel="0" collapsed="false"/>
    <row r="50393" customFormat="false" ht="15" hidden="false" customHeight="true" outlineLevel="0" collapsed="false"/>
    <row r="50394" customFormat="false" ht="15" hidden="false" customHeight="true" outlineLevel="0" collapsed="false"/>
    <row r="50395" customFormat="false" ht="15" hidden="false" customHeight="true" outlineLevel="0" collapsed="false"/>
    <row r="50396" customFormat="false" ht="15" hidden="false" customHeight="true" outlineLevel="0" collapsed="false"/>
    <row r="50397" customFormat="false" ht="15" hidden="false" customHeight="true" outlineLevel="0" collapsed="false"/>
    <row r="50398" customFormat="false" ht="15" hidden="false" customHeight="true" outlineLevel="0" collapsed="false"/>
    <row r="50399" customFormat="false" ht="15" hidden="false" customHeight="true" outlineLevel="0" collapsed="false"/>
    <row r="50400" customFormat="false" ht="15" hidden="false" customHeight="true" outlineLevel="0" collapsed="false"/>
    <row r="50401" customFormat="false" ht="15" hidden="false" customHeight="true" outlineLevel="0" collapsed="false"/>
    <row r="50402" customFormat="false" ht="15" hidden="false" customHeight="true" outlineLevel="0" collapsed="false"/>
    <row r="50403" customFormat="false" ht="15" hidden="false" customHeight="true" outlineLevel="0" collapsed="false"/>
    <row r="50404" customFormat="false" ht="15" hidden="false" customHeight="true" outlineLevel="0" collapsed="false"/>
    <row r="50405" customFormat="false" ht="15" hidden="false" customHeight="true" outlineLevel="0" collapsed="false"/>
    <row r="50406" customFormat="false" ht="15" hidden="false" customHeight="true" outlineLevel="0" collapsed="false"/>
    <row r="50407" customFormat="false" ht="15" hidden="false" customHeight="true" outlineLevel="0" collapsed="false"/>
    <row r="50408" customFormat="false" ht="15" hidden="false" customHeight="true" outlineLevel="0" collapsed="false"/>
    <row r="50409" customFormat="false" ht="15" hidden="false" customHeight="true" outlineLevel="0" collapsed="false"/>
    <row r="50410" customFormat="false" ht="15" hidden="false" customHeight="true" outlineLevel="0" collapsed="false"/>
    <row r="50411" customFormat="false" ht="15" hidden="false" customHeight="true" outlineLevel="0" collapsed="false"/>
    <row r="50412" customFormat="false" ht="15" hidden="false" customHeight="true" outlineLevel="0" collapsed="false"/>
    <row r="50413" customFormat="false" ht="15" hidden="false" customHeight="true" outlineLevel="0" collapsed="false"/>
    <row r="50414" customFormat="false" ht="15" hidden="false" customHeight="true" outlineLevel="0" collapsed="false"/>
    <row r="50415" customFormat="false" ht="15" hidden="false" customHeight="true" outlineLevel="0" collapsed="false"/>
    <row r="50416" customFormat="false" ht="15" hidden="false" customHeight="true" outlineLevel="0" collapsed="false"/>
    <row r="50417" customFormat="false" ht="15" hidden="false" customHeight="true" outlineLevel="0" collapsed="false"/>
    <row r="50418" customFormat="false" ht="15" hidden="false" customHeight="true" outlineLevel="0" collapsed="false"/>
    <row r="50419" customFormat="false" ht="15" hidden="false" customHeight="true" outlineLevel="0" collapsed="false"/>
    <row r="50420" customFormat="false" ht="15" hidden="false" customHeight="true" outlineLevel="0" collapsed="false"/>
    <row r="50421" customFormat="false" ht="15" hidden="false" customHeight="true" outlineLevel="0" collapsed="false"/>
    <row r="50422" customFormat="false" ht="15" hidden="false" customHeight="true" outlineLevel="0" collapsed="false"/>
    <row r="50423" customFormat="false" ht="15" hidden="false" customHeight="true" outlineLevel="0" collapsed="false"/>
    <row r="50424" customFormat="false" ht="15" hidden="false" customHeight="true" outlineLevel="0" collapsed="false"/>
    <row r="50425" customFormat="false" ht="15" hidden="false" customHeight="true" outlineLevel="0" collapsed="false"/>
    <row r="50426" customFormat="false" ht="15" hidden="false" customHeight="true" outlineLevel="0" collapsed="false"/>
    <row r="50427" customFormat="false" ht="15" hidden="false" customHeight="true" outlineLevel="0" collapsed="false"/>
    <row r="50428" customFormat="false" ht="15" hidden="false" customHeight="true" outlineLevel="0" collapsed="false"/>
    <row r="50429" customFormat="false" ht="15" hidden="false" customHeight="true" outlineLevel="0" collapsed="false"/>
    <row r="50430" customFormat="false" ht="15" hidden="false" customHeight="true" outlineLevel="0" collapsed="false"/>
    <row r="50431" customFormat="false" ht="15" hidden="false" customHeight="true" outlineLevel="0" collapsed="false"/>
    <row r="50432" customFormat="false" ht="15" hidden="false" customHeight="true" outlineLevel="0" collapsed="false"/>
    <row r="50433" customFormat="false" ht="15" hidden="false" customHeight="true" outlineLevel="0" collapsed="false"/>
    <row r="50434" customFormat="false" ht="15" hidden="false" customHeight="true" outlineLevel="0" collapsed="false"/>
    <row r="50435" customFormat="false" ht="15" hidden="false" customHeight="true" outlineLevel="0" collapsed="false"/>
    <row r="50436" customFormat="false" ht="15" hidden="false" customHeight="true" outlineLevel="0" collapsed="false"/>
    <row r="50437" customFormat="false" ht="15" hidden="false" customHeight="true" outlineLevel="0" collapsed="false"/>
    <row r="50438" customFormat="false" ht="15" hidden="false" customHeight="true" outlineLevel="0" collapsed="false"/>
    <row r="50439" customFormat="false" ht="15" hidden="false" customHeight="true" outlineLevel="0" collapsed="false"/>
    <row r="50440" customFormat="false" ht="15" hidden="false" customHeight="true" outlineLevel="0" collapsed="false"/>
    <row r="50441" customFormat="false" ht="15" hidden="false" customHeight="true" outlineLevel="0" collapsed="false"/>
    <row r="50442" customFormat="false" ht="15" hidden="false" customHeight="true" outlineLevel="0" collapsed="false"/>
    <row r="50443" customFormat="false" ht="15" hidden="false" customHeight="true" outlineLevel="0" collapsed="false"/>
    <row r="50444" customFormat="false" ht="15" hidden="false" customHeight="true" outlineLevel="0" collapsed="false"/>
    <row r="50445" customFormat="false" ht="15" hidden="false" customHeight="true" outlineLevel="0" collapsed="false"/>
    <row r="50446" customFormat="false" ht="15" hidden="false" customHeight="true" outlineLevel="0" collapsed="false"/>
    <row r="50447" customFormat="false" ht="15" hidden="false" customHeight="true" outlineLevel="0" collapsed="false"/>
    <row r="50448" customFormat="false" ht="15" hidden="false" customHeight="true" outlineLevel="0" collapsed="false"/>
    <row r="50449" customFormat="false" ht="15" hidden="false" customHeight="true" outlineLevel="0" collapsed="false"/>
    <row r="50450" customFormat="false" ht="15" hidden="false" customHeight="true" outlineLevel="0" collapsed="false"/>
    <row r="50451" customFormat="false" ht="15" hidden="false" customHeight="true" outlineLevel="0" collapsed="false"/>
    <row r="50452" customFormat="false" ht="15" hidden="false" customHeight="true" outlineLevel="0" collapsed="false"/>
    <row r="50453" customFormat="false" ht="15" hidden="false" customHeight="true" outlineLevel="0" collapsed="false"/>
    <row r="50454" customFormat="false" ht="15" hidden="false" customHeight="true" outlineLevel="0" collapsed="false"/>
    <row r="50455" customFormat="false" ht="15" hidden="false" customHeight="true" outlineLevel="0" collapsed="false"/>
    <row r="50456" customFormat="false" ht="15" hidden="false" customHeight="true" outlineLevel="0" collapsed="false"/>
    <row r="50457" customFormat="false" ht="15" hidden="false" customHeight="true" outlineLevel="0" collapsed="false"/>
    <row r="50458" customFormat="false" ht="15" hidden="false" customHeight="true" outlineLevel="0" collapsed="false"/>
    <row r="50459" customFormat="false" ht="15" hidden="false" customHeight="true" outlineLevel="0" collapsed="false"/>
    <row r="50460" customFormat="false" ht="15" hidden="false" customHeight="true" outlineLevel="0" collapsed="false"/>
    <row r="50461" customFormat="false" ht="15" hidden="false" customHeight="true" outlineLevel="0" collapsed="false"/>
    <row r="50462" customFormat="false" ht="15" hidden="false" customHeight="true" outlineLevel="0" collapsed="false"/>
    <row r="50463" customFormat="false" ht="15" hidden="false" customHeight="true" outlineLevel="0" collapsed="false"/>
    <row r="50464" customFormat="false" ht="15" hidden="false" customHeight="true" outlineLevel="0" collapsed="false"/>
    <row r="50465" customFormat="false" ht="15" hidden="false" customHeight="true" outlineLevel="0" collapsed="false"/>
    <row r="50466" customFormat="false" ht="15" hidden="false" customHeight="true" outlineLevel="0" collapsed="false"/>
    <row r="50467" customFormat="false" ht="15" hidden="false" customHeight="true" outlineLevel="0" collapsed="false"/>
    <row r="50468" customFormat="false" ht="15" hidden="false" customHeight="true" outlineLevel="0" collapsed="false"/>
    <row r="50469" customFormat="false" ht="15" hidden="false" customHeight="true" outlineLevel="0" collapsed="false"/>
    <row r="50470" customFormat="false" ht="15" hidden="false" customHeight="true" outlineLevel="0" collapsed="false"/>
    <row r="50471" customFormat="false" ht="15" hidden="false" customHeight="true" outlineLevel="0" collapsed="false"/>
    <row r="50472" customFormat="false" ht="15" hidden="false" customHeight="true" outlineLevel="0" collapsed="false"/>
    <row r="50473" customFormat="false" ht="15" hidden="false" customHeight="true" outlineLevel="0" collapsed="false"/>
    <row r="50474" customFormat="false" ht="15" hidden="false" customHeight="true" outlineLevel="0" collapsed="false"/>
    <row r="50475" customFormat="false" ht="15" hidden="false" customHeight="true" outlineLevel="0" collapsed="false"/>
    <row r="50476" customFormat="false" ht="15" hidden="false" customHeight="true" outlineLevel="0" collapsed="false"/>
    <row r="50477" customFormat="false" ht="15" hidden="false" customHeight="true" outlineLevel="0" collapsed="false"/>
    <row r="50478" customFormat="false" ht="15" hidden="false" customHeight="true" outlineLevel="0" collapsed="false"/>
    <row r="50479" customFormat="false" ht="15" hidden="false" customHeight="true" outlineLevel="0" collapsed="false"/>
    <row r="50480" customFormat="false" ht="15" hidden="false" customHeight="true" outlineLevel="0" collapsed="false"/>
    <row r="50481" customFormat="false" ht="15" hidden="false" customHeight="true" outlineLevel="0" collapsed="false"/>
    <row r="50482" customFormat="false" ht="15" hidden="false" customHeight="true" outlineLevel="0" collapsed="false"/>
    <row r="50483" customFormat="false" ht="15" hidden="false" customHeight="true" outlineLevel="0" collapsed="false"/>
    <row r="50484" customFormat="false" ht="15" hidden="false" customHeight="true" outlineLevel="0" collapsed="false"/>
    <row r="50485" customFormat="false" ht="15" hidden="false" customHeight="true" outlineLevel="0" collapsed="false"/>
    <row r="50486" customFormat="false" ht="15" hidden="false" customHeight="true" outlineLevel="0" collapsed="false"/>
    <row r="50487" customFormat="false" ht="15" hidden="false" customHeight="true" outlineLevel="0" collapsed="false"/>
    <row r="50488" customFormat="false" ht="15" hidden="false" customHeight="true" outlineLevel="0" collapsed="false"/>
    <row r="50489" customFormat="false" ht="15" hidden="false" customHeight="true" outlineLevel="0" collapsed="false"/>
    <row r="50490" customFormat="false" ht="15" hidden="false" customHeight="true" outlineLevel="0" collapsed="false"/>
    <row r="50491" customFormat="false" ht="15" hidden="false" customHeight="true" outlineLevel="0" collapsed="false"/>
    <row r="50492" customFormat="false" ht="15" hidden="false" customHeight="true" outlineLevel="0" collapsed="false"/>
    <row r="50493" customFormat="false" ht="15" hidden="false" customHeight="true" outlineLevel="0" collapsed="false"/>
    <row r="50494" customFormat="false" ht="15" hidden="false" customHeight="true" outlineLevel="0" collapsed="false"/>
    <row r="50495" customFormat="false" ht="15" hidden="false" customHeight="true" outlineLevel="0" collapsed="false"/>
    <row r="50496" customFormat="false" ht="15" hidden="false" customHeight="true" outlineLevel="0" collapsed="false"/>
    <row r="50497" customFormat="false" ht="15" hidden="false" customHeight="true" outlineLevel="0" collapsed="false"/>
    <row r="50498" customFormat="false" ht="15" hidden="false" customHeight="true" outlineLevel="0" collapsed="false"/>
    <row r="50499" customFormat="false" ht="15" hidden="false" customHeight="true" outlineLevel="0" collapsed="false"/>
    <row r="50500" customFormat="false" ht="15" hidden="false" customHeight="true" outlineLevel="0" collapsed="false"/>
    <row r="50501" customFormat="false" ht="15" hidden="false" customHeight="true" outlineLevel="0" collapsed="false"/>
    <row r="50502" customFormat="false" ht="15" hidden="false" customHeight="true" outlineLevel="0" collapsed="false"/>
    <row r="50503" customFormat="false" ht="15" hidden="false" customHeight="true" outlineLevel="0" collapsed="false"/>
    <row r="50504" customFormat="false" ht="15" hidden="false" customHeight="true" outlineLevel="0" collapsed="false"/>
    <row r="50505" customFormat="false" ht="15" hidden="false" customHeight="true" outlineLevel="0" collapsed="false"/>
    <row r="50506" customFormat="false" ht="15" hidden="false" customHeight="true" outlineLevel="0" collapsed="false"/>
    <row r="50507" customFormat="false" ht="15" hidden="false" customHeight="true" outlineLevel="0" collapsed="false"/>
    <row r="50508" customFormat="false" ht="15" hidden="false" customHeight="true" outlineLevel="0" collapsed="false"/>
    <row r="50509" customFormat="false" ht="15" hidden="false" customHeight="true" outlineLevel="0" collapsed="false"/>
    <row r="50510" customFormat="false" ht="15" hidden="false" customHeight="true" outlineLevel="0" collapsed="false"/>
    <row r="50511" customFormat="false" ht="15" hidden="false" customHeight="true" outlineLevel="0" collapsed="false"/>
    <row r="50512" customFormat="false" ht="15" hidden="false" customHeight="true" outlineLevel="0" collapsed="false"/>
    <row r="50513" customFormat="false" ht="15" hidden="false" customHeight="true" outlineLevel="0" collapsed="false"/>
    <row r="50514" customFormat="false" ht="15" hidden="false" customHeight="true" outlineLevel="0" collapsed="false"/>
    <row r="50515" customFormat="false" ht="15" hidden="false" customHeight="true" outlineLevel="0" collapsed="false"/>
    <row r="50516" customFormat="false" ht="15" hidden="false" customHeight="true" outlineLevel="0" collapsed="false"/>
    <row r="50517" customFormat="false" ht="15" hidden="false" customHeight="true" outlineLevel="0" collapsed="false"/>
    <row r="50518" customFormat="false" ht="15" hidden="false" customHeight="true" outlineLevel="0" collapsed="false"/>
    <row r="50519" customFormat="false" ht="15" hidden="false" customHeight="true" outlineLevel="0" collapsed="false"/>
    <row r="50520" customFormat="false" ht="15" hidden="false" customHeight="true" outlineLevel="0" collapsed="false"/>
    <row r="50521" customFormat="false" ht="15" hidden="false" customHeight="true" outlineLevel="0" collapsed="false"/>
    <row r="50522" customFormat="false" ht="15" hidden="false" customHeight="true" outlineLevel="0" collapsed="false"/>
    <row r="50523" customFormat="false" ht="15" hidden="false" customHeight="true" outlineLevel="0" collapsed="false"/>
    <row r="50524" customFormat="false" ht="15" hidden="false" customHeight="true" outlineLevel="0" collapsed="false"/>
    <row r="50525" customFormat="false" ht="15" hidden="false" customHeight="true" outlineLevel="0" collapsed="false"/>
    <row r="50526" customFormat="false" ht="15" hidden="false" customHeight="true" outlineLevel="0" collapsed="false"/>
    <row r="50527" customFormat="false" ht="15" hidden="false" customHeight="true" outlineLevel="0" collapsed="false"/>
    <row r="50528" customFormat="false" ht="15" hidden="false" customHeight="true" outlineLevel="0" collapsed="false"/>
    <row r="50529" customFormat="false" ht="15" hidden="false" customHeight="true" outlineLevel="0" collapsed="false"/>
    <row r="50530" customFormat="false" ht="15" hidden="false" customHeight="true" outlineLevel="0" collapsed="false"/>
    <row r="50531" customFormat="false" ht="15" hidden="false" customHeight="true" outlineLevel="0" collapsed="false"/>
    <row r="50532" customFormat="false" ht="15" hidden="false" customHeight="true" outlineLevel="0" collapsed="false"/>
    <row r="50533" customFormat="false" ht="15" hidden="false" customHeight="true" outlineLevel="0" collapsed="false"/>
    <row r="50534" customFormat="false" ht="15" hidden="false" customHeight="true" outlineLevel="0" collapsed="false"/>
    <row r="50535" customFormat="false" ht="15" hidden="false" customHeight="true" outlineLevel="0" collapsed="false"/>
    <row r="50536" customFormat="false" ht="15" hidden="false" customHeight="true" outlineLevel="0" collapsed="false"/>
    <row r="50537" customFormat="false" ht="15" hidden="false" customHeight="true" outlineLevel="0" collapsed="false"/>
    <row r="50538" customFormat="false" ht="15" hidden="false" customHeight="true" outlineLevel="0" collapsed="false"/>
    <row r="50539" customFormat="false" ht="15" hidden="false" customHeight="true" outlineLevel="0" collapsed="false"/>
    <row r="50540" customFormat="false" ht="15" hidden="false" customHeight="true" outlineLevel="0" collapsed="false"/>
    <row r="50541" customFormat="false" ht="15" hidden="false" customHeight="true" outlineLevel="0" collapsed="false"/>
    <row r="50542" customFormat="false" ht="15" hidden="false" customHeight="true" outlineLevel="0" collapsed="false"/>
    <row r="50543" customFormat="false" ht="15" hidden="false" customHeight="true" outlineLevel="0" collapsed="false"/>
    <row r="50544" customFormat="false" ht="15" hidden="false" customHeight="true" outlineLevel="0" collapsed="false"/>
    <row r="50545" customFormat="false" ht="15" hidden="false" customHeight="true" outlineLevel="0" collapsed="false"/>
    <row r="50546" customFormat="false" ht="15" hidden="false" customHeight="true" outlineLevel="0" collapsed="false"/>
    <row r="50547" customFormat="false" ht="15" hidden="false" customHeight="true" outlineLevel="0" collapsed="false"/>
    <row r="50548" customFormat="false" ht="15" hidden="false" customHeight="true" outlineLevel="0" collapsed="false"/>
    <row r="50549" customFormat="false" ht="15" hidden="false" customHeight="true" outlineLevel="0" collapsed="false"/>
    <row r="50550" customFormat="false" ht="15" hidden="false" customHeight="true" outlineLevel="0" collapsed="false"/>
    <row r="50551" customFormat="false" ht="15" hidden="false" customHeight="true" outlineLevel="0" collapsed="false"/>
    <row r="50552" customFormat="false" ht="15" hidden="false" customHeight="true" outlineLevel="0" collapsed="false"/>
    <row r="50553" customFormat="false" ht="15" hidden="false" customHeight="true" outlineLevel="0" collapsed="false"/>
    <row r="50554" customFormat="false" ht="15" hidden="false" customHeight="true" outlineLevel="0" collapsed="false"/>
    <row r="50555" customFormat="false" ht="15" hidden="false" customHeight="true" outlineLevel="0" collapsed="false"/>
    <row r="50556" customFormat="false" ht="15" hidden="false" customHeight="true" outlineLevel="0" collapsed="false"/>
    <row r="50557" customFormat="false" ht="15" hidden="false" customHeight="true" outlineLevel="0" collapsed="false"/>
    <row r="50558" customFormat="false" ht="15" hidden="false" customHeight="true" outlineLevel="0" collapsed="false"/>
    <row r="50559" customFormat="false" ht="15" hidden="false" customHeight="true" outlineLevel="0" collapsed="false"/>
    <row r="50560" customFormat="false" ht="15" hidden="false" customHeight="true" outlineLevel="0" collapsed="false"/>
    <row r="50561" customFormat="false" ht="15" hidden="false" customHeight="true" outlineLevel="0" collapsed="false"/>
    <row r="50562" customFormat="false" ht="15" hidden="false" customHeight="true" outlineLevel="0" collapsed="false"/>
    <row r="50563" customFormat="false" ht="15" hidden="false" customHeight="true" outlineLevel="0" collapsed="false"/>
    <row r="50564" customFormat="false" ht="15" hidden="false" customHeight="true" outlineLevel="0" collapsed="false"/>
    <row r="50565" customFormat="false" ht="15" hidden="false" customHeight="true" outlineLevel="0" collapsed="false"/>
    <row r="50566" customFormat="false" ht="15" hidden="false" customHeight="true" outlineLevel="0" collapsed="false"/>
    <row r="50567" customFormat="false" ht="15" hidden="false" customHeight="true" outlineLevel="0" collapsed="false"/>
    <row r="50568" customFormat="false" ht="15" hidden="false" customHeight="true" outlineLevel="0" collapsed="false"/>
    <row r="50569" customFormat="false" ht="15" hidden="false" customHeight="true" outlineLevel="0" collapsed="false"/>
    <row r="50570" customFormat="false" ht="15" hidden="false" customHeight="true" outlineLevel="0" collapsed="false"/>
    <row r="50571" customFormat="false" ht="15" hidden="false" customHeight="true" outlineLevel="0" collapsed="false"/>
    <row r="50572" customFormat="false" ht="15" hidden="false" customHeight="true" outlineLevel="0" collapsed="false"/>
    <row r="50573" customFormat="false" ht="15" hidden="false" customHeight="true" outlineLevel="0" collapsed="false"/>
    <row r="50574" customFormat="false" ht="15" hidden="false" customHeight="true" outlineLevel="0" collapsed="false"/>
    <row r="50575" customFormat="false" ht="15" hidden="false" customHeight="true" outlineLevel="0" collapsed="false"/>
    <row r="50576" customFormat="false" ht="15" hidden="false" customHeight="true" outlineLevel="0" collapsed="false"/>
    <row r="50577" customFormat="false" ht="15" hidden="false" customHeight="true" outlineLevel="0" collapsed="false"/>
    <row r="50578" customFormat="false" ht="15" hidden="false" customHeight="true" outlineLevel="0" collapsed="false"/>
    <row r="50579" customFormat="false" ht="15" hidden="false" customHeight="true" outlineLevel="0" collapsed="false"/>
    <row r="50580" customFormat="false" ht="15" hidden="false" customHeight="true" outlineLevel="0" collapsed="false"/>
    <row r="50581" customFormat="false" ht="15" hidden="false" customHeight="true" outlineLevel="0" collapsed="false"/>
    <row r="50582" customFormat="false" ht="15" hidden="false" customHeight="true" outlineLevel="0" collapsed="false"/>
    <row r="50583" customFormat="false" ht="15" hidden="false" customHeight="true" outlineLevel="0" collapsed="false"/>
    <row r="50584" customFormat="false" ht="15" hidden="false" customHeight="true" outlineLevel="0" collapsed="false"/>
    <row r="50585" customFormat="false" ht="15" hidden="false" customHeight="true" outlineLevel="0" collapsed="false"/>
    <row r="50586" customFormat="false" ht="15" hidden="false" customHeight="true" outlineLevel="0" collapsed="false"/>
    <row r="50587" customFormat="false" ht="15" hidden="false" customHeight="true" outlineLevel="0" collapsed="false"/>
    <row r="50588" customFormat="false" ht="15" hidden="false" customHeight="true" outlineLevel="0" collapsed="false"/>
    <row r="50589" customFormat="false" ht="15" hidden="false" customHeight="true" outlineLevel="0" collapsed="false"/>
    <row r="50590" customFormat="false" ht="15" hidden="false" customHeight="true" outlineLevel="0" collapsed="false"/>
    <row r="50591" customFormat="false" ht="15" hidden="false" customHeight="true" outlineLevel="0" collapsed="false"/>
    <row r="50592" customFormat="false" ht="15" hidden="false" customHeight="true" outlineLevel="0" collapsed="false"/>
    <row r="50593" customFormat="false" ht="15" hidden="false" customHeight="true" outlineLevel="0" collapsed="false"/>
    <row r="50594" customFormat="false" ht="15" hidden="false" customHeight="true" outlineLevel="0" collapsed="false"/>
    <row r="50595" customFormat="false" ht="15" hidden="false" customHeight="true" outlineLevel="0" collapsed="false"/>
    <row r="50596" customFormat="false" ht="15" hidden="false" customHeight="true" outlineLevel="0" collapsed="false"/>
    <row r="50597" customFormat="false" ht="15" hidden="false" customHeight="true" outlineLevel="0" collapsed="false"/>
    <row r="50598" customFormat="false" ht="15" hidden="false" customHeight="true" outlineLevel="0" collapsed="false"/>
    <row r="50599" customFormat="false" ht="15" hidden="false" customHeight="true" outlineLevel="0" collapsed="false"/>
    <row r="50600" customFormat="false" ht="15" hidden="false" customHeight="true" outlineLevel="0" collapsed="false"/>
    <row r="50601" customFormat="false" ht="15" hidden="false" customHeight="true" outlineLevel="0" collapsed="false"/>
    <row r="50602" customFormat="false" ht="15" hidden="false" customHeight="true" outlineLevel="0" collapsed="false"/>
    <row r="50603" customFormat="false" ht="15" hidden="false" customHeight="true" outlineLevel="0" collapsed="false"/>
    <row r="50604" customFormat="false" ht="15" hidden="false" customHeight="true" outlineLevel="0" collapsed="false"/>
    <row r="50605" customFormat="false" ht="15" hidden="false" customHeight="true" outlineLevel="0" collapsed="false"/>
    <row r="50606" customFormat="false" ht="15" hidden="false" customHeight="true" outlineLevel="0" collapsed="false"/>
    <row r="50607" customFormat="false" ht="15" hidden="false" customHeight="true" outlineLevel="0" collapsed="false"/>
    <row r="50608" customFormat="false" ht="15" hidden="false" customHeight="true" outlineLevel="0" collapsed="false"/>
    <row r="50609" customFormat="false" ht="15" hidden="false" customHeight="true" outlineLevel="0" collapsed="false"/>
    <row r="50610" customFormat="false" ht="15" hidden="false" customHeight="true" outlineLevel="0" collapsed="false"/>
    <row r="50611" customFormat="false" ht="15" hidden="false" customHeight="true" outlineLevel="0" collapsed="false"/>
    <row r="50612" customFormat="false" ht="15" hidden="false" customHeight="true" outlineLevel="0" collapsed="false"/>
    <row r="50613" customFormat="false" ht="15" hidden="false" customHeight="true" outlineLevel="0" collapsed="false"/>
    <row r="50614" customFormat="false" ht="15" hidden="false" customHeight="true" outlineLevel="0" collapsed="false"/>
    <row r="50615" customFormat="false" ht="15" hidden="false" customHeight="true" outlineLevel="0" collapsed="false"/>
    <row r="50616" customFormat="false" ht="15" hidden="false" customHeight="true" outlineLevel="0" collapsed="false"/>
    <row r="50617" customFormat="false" ht="15" hidden="false" customHeight="true" outlineLevel="0" collapsed="false"/>
    <row r="50618" customFormat="false" ht="15" hidden="false" customHeight="true" outlineLevel="0" collapsed="false"/>
    <row r="50619" customFormat="false" ht="15" hidden="false" customHeight="true" outlineLevel="0" collapsed="false"/>
    <row r="50620" customFormat="false" ht="15" hidden="false" customHeight="true" outlineLevel="0" collapsed="false"/>
    <row r="50621" customFormat="false" ht="15" hidden="false" customHeight="true" outlineLevel="0" collapsed="false"/>
    <row r="50622" customFormat="false" ht="15" hidden="false" customHeight="true" outlineLevel="0" collapsed="false"/>
    <row r="50623" customFormat="false" ht="15" hidden="false" customHeight="true" outlineLevel="0" collapsed="false"/>
    <row r="50624" customFormat="false" ht="15" hidden="false" customHeight="true" outlineLevel="0" collapsed="false"/>
    <row r="50625" customFormat="false" ht="15" hidden="false" customHeight="true" outlineLevel="0" collapsed="false"/>
    <row r="50626" customFormat="false" ht="15" hidden="false" customHeight="true" outlineLevel="0" collapsed="false"/>
    <row r="50627" customFormat="false" ht="15" hidden="false" customHeight="true" outlineLevel="0" collapsed="false"/>
    <row r="50628" customFormat="false" ht="15" hidden="false" customHeight="true" outlineLevel="0" collapsed="false"/>
    <row r="50629" customFormat="false" ht="15" hidden="false" customHeight="true" outlineLevel="0" collapsed="false"/>
    <row r="50630" customFormat="false" ht="15" hidden="false" customHeight="true" outlineLevel="0" collapsed="false"/>
    <row r="50631" customFormat="false" ht="15" hidden="false" customHeight="true" outlineLevel="0" collapsed="false"/>
    <row r="50632" customFormat="false" ht="15" hidden="false" customHeight="true" outlineLevel="0" collapsed="false"/>
    <row r="50633" customFormat="false" ht="15" hidden="false" customHeight="true" outlineLevel="0" collapsed="false"/>
    <row r="50634" customFormat="false" ht="15" hidden="false" customHeight="true" outlineLevel="0" collapsed="false"/>
    <row r="50635" customFormat="false" ht="15" hidden="false" customHeight="true" outlineLevel="0" collapsed="false"/>
    <row r="50636" customFormat="false" ht="15" hidden="false" customHeight="true" outlineLevel="0" collapsed="false"/>
    <row r="50637" customFormat="false" ht="15" hidden="false" customHeight="true" outlineLevel="0" collapsed="false"/>
    <row r="50638" customFormat="false" ht="15" hidden="false" customHeight="true" outlineLevel="0" collapsed="false"/>
    <row r="50639" customFormat="false" ht="15" hidden="false" customHeight="true" outlineLevel="0" collapsed="false"/>
    <row r="50640" customFormat="false" ht="15" hidden="false" customHeight="true" outlineLevel="0" collapsed="false"/>
    <row r="50641" customFormat="false" ht="15" hidden="false" customHeight="true" outlineLevel="0" collapsed="false"/>
    <row r="50642" customFormat="false" ht="15" hidden="false" customHeight="true" outlineLevel="0" collapsed="false"/>
    <row r="50643" customFormat="false" ht="15" hidden="false" customHeight="true" outlineLevel="0" collapsed="false"/>
    <row r="50644" customFormat="false" ht="15" hidden="false" customHeight="true" outlineLevel="0" collapsed="false"/>
    <row r="50645" customFormat="false" ht="15" hidden="false" customHeight="true" outlineLevel="0" collapsed="false"/>
    <row r="50646" customFormat="false" ht="15" hidden="false" customHeight="true" outlineLevel="0" collapsed="false"/>
    <row r="50647" customFormat="false" ht="15" hidden="false" customHeight="true" outlineLevel="0" collapsed="false"/>
    <row r="50648" customFormat="false" ht="15" hidden="false" customHeight="true" outlineLevel="0" collapsed="false"/>
    <row r="50649" customFormat="false" ht="15" hidden="false" customHeight="true" outlineLevel="0" collapsed="false"/>
    <row r="50650" customFormat="false" ht="15" hidden="false" customHeight="true" outlineLevel="0" collapsed="false"/>
    <row r="50651" customFormat="false" ht="15" hidden="false" customHeight="true" outlineLevel="0" collapsed="false"/>
    <row r="50652" customFormat="false" ht="15" hidden="false" customHeight="true" outlineLevel="0" collapsed="false"/>
    <row r="50653" customFormat="false" ht="15" hidden="false" customHeight="true" outlineLevel="0" collapsed="false"/>
    <row r="50654" customFormat="false" ht="15" hidden="false" customHeight="true" outlineLevel="0" collapsed="false"/>
    <row r="50655" customFormat="false" ht="15" hidden="false" customHeight="true" outlineLevel="0" collapsed="false"/>
    <row r="50656" customFormat="false" ht="15" hidden="false" customHeight="true" outlineLevel="0" collapsed="false"/>
    <row r="50657" customFormat="false" ht="15" hidden="false" customHeight="true" outlineLevel="0" collapsed="false"/>
    <row r="50658" customFormat="false" ht="15" hidden="false" customHeight="true" outlineLevel="0" collapsed="false"/>
    <row r="50659" customFormat="false" ht="15" hidden="false" customHeight="true" outlineLevel="0" collapsed="false"/>
    <row r="50660" customFormat="false" ht="15" hidden="false" customHeight="true" outlineLevel="0" collapsed="false"/>
    <row r="50661" customFormat="false" ht="15" hidden="false" customHeight="true" outlineLevel="0" collapsed="false"/>
    <row r="50662" customFormat="false" ht="15" hidden="false" customHeight="true" outlineLevel="0" collapsed="false"/>
    <row r="50663" customFormat="false" ht="15" hidden="false" customHeight="true" outlineLevel="0" collapsed="false"/>
    <row r="50664" customFormat="false" ht="15" hidden="false" customHeight="true" outlineLevel="0" collapsed="false"/>
    <row r="50665" customFormat="false" ht="15" hidden="false" customHeight="true" outlineLevel="0" collapsed="false"/>
    <row r="50666" customFormat="false" ht="15" hidden="false" customHeight="true" outlineLevel="0" collapsed="false"/>
    <row r="50667" customFormat="false" ht="15" hidden="false" customHeight="true" outlineLevel="0" collapsed="false"/>
    <row r="50668" customFormat="false" ht="15" hidden="false" customHeight="true" outlineLevel="0" collapsed="false"/>
    <row r="50669" customFormat="false" ht="15" hidden="false" customHeight="true" outlineLevel="0" collapsed="false"/>
    <row r="50670" customFormat="false" ht="15" hidden="false" customHeight="true" outlineLevel="0" collapsed="false"/>
    <row r="50671" customFormat="false" ht="15" hidden="false" customHeight="true" outlineLevel="0" collapsed="false"/>
    <row r="50672" customFormat="false" ht="15" hidden="false" customHeight="true" outlineLevel="0" collapsed="false"/>
    <row r="50673" customFormat="false" ht="15" hidden="false" customHeight="true" outlineLevel="0" collapsed="false"/>
    <row r="50674" customFormat="false" ht="15" hidden="false" customHeight="true" outlineLevel="0" collapsed="false"/>
    <row r="50675" customFormat="false" ht="15" hidden="false" customHeight="true" outlineLevel="0" collapsed="false"/>
    <row r="50676" customFormat="false" ht="15" hidden="false" customHeight="true" outlineLevel="0" collapsed="false"/>
    <row r="50677" customFormat="false" ht="15" hidden="false" customHeight="true" outlineLevel="0" collapsed="false"/>
    <row r="50678" customFormat="false" ht="15" hidden="false" customHeight="true" outlineLevel="0" collapsed="false"/>
    <row r="50679" customFormat="false" ht="15" hidden="false" customHeight="true" outlineLevel="0" collapsed="false"/>
    <row r="50680" customFormat="false" ht="15" hidden="false" customHeight="true" outlineLevel="0" collapsed="false"/>
    <row r="50681" customFormat="false" ht="15" hidden="false" customHeight="true" outlineLevel="0" collapsed="false"/>
    <row r="50682" customFormat="false" ht="15" hidden="false" customHeight="true" outlineLevel="0" collapsed="false"/>
    <row r="50683" customFormat="false" ht="15" hidden="false" customHeight="true" outlineLevel="0" collapsed="false"/>
    <row r="50684" customFormat="false" ht="15" hidden="false" customHeight="true" outlineLevel="0" collapsed="false"/>
    <row r="50685" customFormat="false" ht="15" hidden="false" customHeight="true" outlineLevel="0" collapsed="false"/>
    <row r="50686" customFormat="false" ht="15" hidden="false" customHeight="true" outlineLevel="0" collapsed="false"/>
    <row r="50687" customFormat="false" ht="15" hidden="false" customHeight="true" outlineLevel="0" collapsed="false"/>
    <row r="50688" customFormat="false" ht="15" hidden="false" customHeight="true" outlineLevel="0" collapsed="false"/>
    <row r="50689" customFormat="false" ht="15" hidden="false" customHeight="true" outlineLevel="0" collapsed="false"/>
    <row r="50690" customFormat="false" ht="15" hidden="false" customHeight="true" outlineLevel="0" collapsed="false"/>
    <row r="50691" customFormat="false" ht="15" hidden="false" customHeight="true" outlineLevel="0" collapsed="false"/>
    <row r="50692" customFormat="false" ht="15" hidden="false" customHeight="true" outlineLevel="0" collapsed="false"/>
    <row r="50693" customFormat="false" ht="15" hidden="false" customHeight="true" outlineLevel="0" collapsed="false"/>
    <row r="50694" customFormat="false" ht="15" hidden="false" customHeight="true" outlineLevel="0" collapsed="false"/>
    <row r="50695" customFormat="false" ht="15" hidden="false" customHeight="true" outlineLevel="0" collapsed="false"/>
    <row r="50696" customFormat="false" ht="15" hidden="false" customHeight="true" outlineLevel="0" collapsed="false"/>
    <row r="50697" customFormat="false" ht="15" hidden="false" customHeight="true" outlineLevel="0" collapsed="false"/>
    <row r="50698" customFormat="false" ht="15" hidden="false" customHeight="true" outlineLevel="0" collapsed="false"/>
    <row r="50699" customFormat="false" ht="15" hidden="false" customHeight="true" outlineLevel="0" collapsed="false"/>
    <row r="50700" customFormat="false" ht="15" hidden="false" customHeight="true" outlineLevel="0" collapsed="false"/>
    <row r="50701" customFormat="false" ht="15" hidden="false" customHeight="true" outlineLevel="0" collapsed="false"/>
    <row r="50702" customFormat="false" ht="15" hidden="false" customHeight="true" outlineLevel="0" collapsed="false"/>
    <row r="50703" customFormat="false" ht="15" hidden="false" customHeight="true" outlineLevel="0" collapsed="false"/>
    <row r="50704" customFormat="false" ht="15" hidden="false" customHeight="true" outlineLevel="0" collapsed="false"/>
    <row r="50705" customFormat="false" ht="15" hidden="false" customHeight="true" outlineLevel="0" collapsed="false"/>
    <row r="50706" customFormat="false" ht="15" hidden="false" customHeight="true" outlineLevel="0" collapsed="false"/>
    <row r="50707" customFormat="false" ht="15" hidden="false" customHeight="true" outlineLevel="0" collapsed="false"/>
    <row r="50708" customFormat="false" ht="15" hidden="false" customHeight="true" outlineLevel="0" collapsed="false"/>
    <row r="50709" customFormat="false" ht="15" hidden="false" customHeight="true" outlineLevel="0" collapsed="false"/>
    <row r="50710" customFormat="false" ht="15" hidden="false" customHeight="true" outlineLevel="0" collapsed="false"/>
    <row r="50711" customFormat="false" ht="15" hidden="false" customHeight="true" outlineLevel="0" collapsed="false"/>
    <row r="50712" customFormat="false" ht="15" hidden="false" customHeight="true" outlineLevel="0" collapsed="false"/>
    <row r="50713" customFormat="false" ht="15" hidden="false" customHeight="true" outlineLevel="0" collapsed="false"/>
    <row r="50714" customFormat="false" ht="15" hidden="false" customHeight="true" outlineLevel="0" collapsed="false"/>
    <row r="50715" customFormat="false" ht="15" hidden="false" customHeight="true" outlineLevel="0" collapsed="false"/>
    <row r="50716" customFormat="false" ht="15" hidden="false" customHeight="true" outlineLevel="0" collapsed="false"/>
    <row r="50717" customFormat="false" ht="15" hidden="false" customHeight="true" outlineLevel="0" collapsed="false"/>
    <row r="50718" customFormat="false" ht="15" hidden="false" customHeight="true" outlineLevel="0" collapsed="false"/>
    <row r="50719" customFormat="false" ht="15" hidden="false" customHeight="true" outlineLevel="0" collapsed="false"/>
    <row r="50720" customFormat="false" ht="15" hidden="false" customHeight="true" outlineLevel="0" collapsed="false"/>
    <row r="50721" customFormat="false" ht="15" hidden="false" customHeight="true" outlineLevel="0" collapsed="false"/>
    <row r="50722" customFormat="false" ht="15" hidden="false" customHeight="true" outlineLevel="0" collapsed="false"/>
    <row r="50723" customFormat="false" ht="15" hidden="false" customHeight="true" outlineLevel="0" collapsed="false"/>
    <row r="50724" customFormat="false" ht="15" hidden="false" customHeight="true" outlineLevel="0" collapsed="false"/>
    <row r="50725" customFormat="false" ht="15" hidden="false" customHeight="true" outlineLevel="0" collapsed="false"/>
    <row r="50726" customFormat="false" ht="15" hidden="false" customHeight="true" outlineLevel="0" collapsed="false"/>
    <row r="50727" customFormat="false" ht="15" hidden="false" customHeight="true" outlineLevel="0" collapsed="false"/>
    <row r="50728" customFormat="false" ht="15" hidden="false" customHeight="true" outlineLevel="0" collapsed="false"/>
    <row r="50729" customFormat="false" ht="15" hidden="false" customHeight="true" outlineLevel="0" collapsed="false"/>
    <row r="50730" customFormat="false" ht="15" hidden="false" customHeight="true" outlineLevel="0" collapsed="false"/>
    <row r="50731" customFormat="false" ht="15" hidden="false" customHeight="true" outlineLevel="0" collapsed="false"/>
    <row r="50732" customFormat="false" ht="15" hidden="false" customHeight="true" outlineLevel="0" collapsed="false"/>
    <row r="50733" customFormat="false" ht="15" hidden="false" customHeight="true" outlineLevel="0" collapsed="false"/>
    <row r="50734" customFormat="false" ht="15" hidden="false" customHeight="true" outlineLevel="0" collapsed="false"/>
    <row r="50735" customFormat="false" ht="15" hidden="false" customHeight="true" outlineLevel="0" collapsed="false"/>
    <row r="50736" customFormat="false" ht="15" hidden="false" customHeight="true" outlineLevel="0" collapsed="false"/>
    <row r="50737" customFormat="false" ht="15" hidden="false" customHeight="true" outlineLevel="0" collapsed="false"/>
    <row r="50738" customFormat="false" ht="15" hidden="false" customHeight="true" outlineLevel="0" collapsed="false"/>
    <row r="50739" customFormat="false" ht="15" hidden="false" customHeight="true" outlineLevel="0" collapsed="false"/>
    <row r="50740" customFormat="false" ht="15" hidden="false" customHeight="true" outlineLevel="0" collapsed="false"/>
    <row r="50741" customFormat="false" ht="15" hidden="false" customHeight="true" outlineLevel="0" collapsed="false"/>
    <row r="50742" customFormat="false" ht="15" hidden="false" customHeight="true" outlineLevel="0" collapsed="false"/>
    <row r="50743" customFormat="false" ht="15" hidden="false" customHeight="true" outlineLevel="0" collapsed="false"/>
    <row r="50744" customFormat="false" ht="15" hidden="false" customHeight="true" outlineLevel="0" collapsed="false"/>
    <row r="50745" customFormat="false" ht="15" hidden="false" customHeight="true" outlineLevel="0" collapsed="false"/>
    <row r="50746" customFormat="false" ht="15" hidden="false" customHeight="true" outlineLevel="0" collapsed="false"/>
    <row r="50747" customFormat="false" ht="15" hidden="false" customHeight="true" outlineLevel="0" collapsed="false"/>
    <row r="50748" customFormat="false" ht="15" hidden="false" customHeight="true" outlineLevel="0" collapsed="false"/>
    <row r="50749" customFormat="false" ht="15" hidden="false" customHeight="true" outlineLevel="0" collapsed="false"/>
    <row r="50750" customFormat="false" ht="15" hidden="false" customHeight="true" outlineLevel="0" collapsed="false"/>
    <row r="50751" customFormat="false" ht="15" hidden="false" customHeight="true" outlineLevel="0" collapsed="false"/>
    <row r="50752" customFormat="false" ht="15" hidden="false" customHeight="true" outlineLevel="0" collapsed="false"/>
    <row r="50753" customFormat="false" ht="15" hidden="false" customHeight="true" outlineLevel="0" collapsed="false"/>
    <row r="50754" customFormat="false" ht="15" hidden="false" customHeight="true" outlineLevel="0" collapsed="false"/>
    <row r="50755" customFormat="false" ht="15" hidden="false" customHeight="true" outlineLevel="0" collapsed="false"/>
    <row r="50756" customFormat="false" ht="15" hidden="false" customHeight="true" outlineLevel="0" collapsed="false"/>
    <row r="50757" customFormat="false" ht="15" hidden="false" customHeight="true" outlineLevel="0" collapsed="false"/>
    <row r="50758" customFormat="false" ht="15" hidden="false" customHeight="true" outlineLevel="0" collapsed="false"/>
    <row r="50759" customFormat="false" ht="15" hidden="false" customHeight="true" outlineLevel="0" collapsed="false"/>
    <row r="50760" customFormat="false" ht="15" hidden="false" customHeight="true" outlineLevel="0" collapsed="false"/>
    <row r="50761" customFormat="false" ht="15" hidden="false" customHeight="true" outlineLevel="0" collapsed="false"/>
    <row r="50762" customFormat="false" ht="15" hidden="false" customHeight="true" outlineLevel="0" collapsed="false"/>
    <row r="50763" customFormat="false" ht="15" hidden="false" customHeight="true" outlineLevel="0" collapsed="false"/>
    <row r="50764" customFormat="false" ht="15" hidden="false" customHeight="true" outlineLevel="0" collapsed="false"/>
    <row r="50765" customFormat="false" ht="15" hidden="false" customHeight="true" outlineLevel="0" collapsed="false"/>
    <row r="50766" customFormat="false" ht="15" hidden="false" customHeight="true" outlineLevel="0" collapsed="false"/>
    <row r="50767" customFormat="false" ht="15" hidden="false" customHeight="true" outlineLevel="0" collapsed="false"/>
    <row r="50768" customFormat="false" ht="15" hidden="false" customHeight="true" outlineLevel="0" collapsed="false"/>
    <row r="50769" customFormat="false" ht="15" hidden="false" customHeight="true" outlineLevel="0" collapsed="false"/>
    <row r="50770" customFormat="false" ht="15" hidden="false" customHeight="true" outlineLevel="0" collapsed="false"/>
    <row r="50771" customFormat="false" ht="15" hidden="false" customHeight="true" outlineLevel="0" collapsed="false"/>
    <row r="50772" customFormat="false" ht="15" hidden="false" customHeight="true" outlineLevel="0" collapsed="false"/>
    <row r="50773" customFormat="false" ht="15" hidden="false" customHeight="true" outlineLevel="0" collapsed="false"/>
    <row r="50774" customFormat="false" ht="15" hidden="false" customHeight="true" outlineLevel="0" collapsed="false"/>
    <row r="50775" customFormat="false" ht="15" hidden="false" customHeight="true" outlineLevel="0" collapsed="false"/>
    <row r="50776" customFormat="false" ht="15" hidden="false" customHeight="true" outlineLevel="0" collapsed="false"/>
    <row r="50777" customFormat="false" ht="15" hidden="false" customHeight="true" outlineLevel="0" collapsed="false"/>
    <row r="50778" customFormat="false" ht="15" hidden="false" customHeight="true" outlineLevel="0" collapsed="false"/>
    <row r="50779" customFormat="false" ht="15" hidden="false" customHeight="true" outlineLevel="0" collapsed="false"/>
    <row r="50780" customFormat="false" ht="15" hidden="false" customHeight="true" outlineLevel="0" collapsed="false"/>
    <row r="50781" customFormat="false" ht="15" hidden="false" customHeight="true" outlineLevel="0" collapsed="false"/>
    <row r="50782" customFormat="false" ht="15" hidden="false" customHeight="true" outlineLevel="0" collapsed="false"/>
    <row r="50783" customFormat="false" ht="15" hidden="false" customHeight="true" outlineLevel="0" collapsed="false"/>
    <row r="50784" customFormat="false" ht="15" hidden="false" customHeight="true" outlineLevel="0" collapsed="false"/>
    <row r="50785" customFormat="false" ht="15" hidden="false" customHeight="true" outlineLevel="0" collapsed="false"/>
    <row r="50786" customFormat="false" ht="15" hidden="false" customHeight="true" outlineLevel="0" collapsed="false"/>
    <row r="50787" customFormat="false" ht="15" hidden="false" customHeight="true" outlineLevel="0" collapsed="false"/>
    <row r="50788" customFormat="false" ht="15" hidden="false" customHeight="true" outlineLevel="0" collapsed="false"/>
    <row r="50789" customFormat="false" ht="15" hidden="false" customHeight="true" outlineLevel="0" collapsed="false"/>
    <row r="50790" customFormat="false" ht="15" hidden="false" customHeight="true" outlineLevel="0" collapsed="false"/>
    <row r="50791" customFormat="false" ht="15" hidden="false" customHeight="true" outlineLevel="0" collapsed="false"/>
    <row r="50792" customFormat="false" ht="15" hidden="false" customHeight="true" outlineLevel="0" collapsed="false"/>
    <row r="50793" customFormat="false" ht="15" hidden="false" customHeight="true" outlineLevel="0" collapsed="false"/>
    <row r="50794" customFormat="false" ht="15" hidden="false" customHeight="true" outlineLevel="0" collapsed="false"/>
    <row r="50795" customFormat="false" ht="15" hidden="false" customHeight="true" outlineLevel="0" collapsed="false"/>
    <row r="50796" customFormat="false" ht="15" hidden="false" customHeight="true" outlineLevel="0" collapsed="false"/>
    <row r="50797" customFormat="false" ht="15" hidden="false" customHeight="true" outlineLevel="0" collapsed="false"/>
    <row r="50798" customFormat="false" ht="15" hidden="false" customHeight="true" outlineLevel="0" collapsed="false"/>
    <row r="50799" customFormat="false" ht="15" hidden="false" customHeight="true" outlineLevel="0" collapsed="false"/>
    <row r="50800" customFormat="false" ht="15" hidden="false" customHeight="true" outlineLevel="0" collapsed="false"/>
    <row r="50801" customFormat="false" ht="15" hidden="false" customHeight="true" outlineLevel="0" collapsed="false"/>
    <row r="50802" customFormat="false" ht="15" hidden="false" customHeight="true" outlineLevel="0" collapsed="false"/>
    <row r="50803" customFormat="false" ht="15" hidden="false" customHeight="true" outlineLevel="0" collapsed="false"/>
    <row r="50804" customFormat="false" ht="15" hidden="false" customHeight="true" outlineLevel="0" collapsed="false"/>
    <row r="50805" customFormat="false" ht="15" hidden="false" customHeight="true" outlineLevel="0" collapsed="false"/>
    <row r="50806" customFormat="false" ht="15" hidden="false" customHeight="true" outlineLevel="0" collapsed="false"/>
    <row r="50807" customFormat="false" ht="15" hidden="false" customHeight="true" outlineLevel="0" collapsed="false"/>
    <row r="50808" customFormat="false" ht="15" hidden="false" customHeight="true" outlineLevel="0" collapsed="false"/>
    <row r="50809" customFormat="false" ht="15" hidden="false" customHeight="true" outlineLevel="0" collapsed="false"/>
    <row r="50810" customFormat="false" ht="15" hidden="false" customHeight="true" outlineLevel="0" collapsed="false"/>
    <row r="50811" customFormat="false" ht="15" hidden="false" customHeight="true" outlineLevel="0" collapsed="false"/>
    <row r="50812" customFormat="false" ht="15" hidden="false" customHeight="true" outlineLevel="0" collapsed="false"/>
    <row r="50813" customFormat="false" ht="15" hidden="false" customHeight="true" outlineLevel="0" collapsed="false"/>
    <row r="50814" customFormat="false" ht="15" hidden="false" customHeight="true" outlineLevel="0" collapsed="false"/>
    <row r="50815" customFormat="false" ht="15" hidden="false" customHeight="true" outlineLevel="0" collapsed="false"/>
    <row r="50816" customFormat="false" ht="15" hidden="false" customHeight="true" outlineLevel="0" collapsed="false"/>
    <row r="50817" customFormat="false" ht="15" hidden="false" customHeight="true" outlineLevel="0" collapsed="false"/>
    <row r="50818" customFormat="false" ht="15" hidden="false" customHeight="true" outlineLevel="0" collapsed="false"/>
    <row r="50819" customFormat="false" ht="15" hidden="false" customHeight="true" outlineLevel="0" collapsed="false"/>
    <row r="50820" customFormat="false" ht="15" hidden="false" customHeight="true" outlineLevel="0" collapsed="false"/>
    <row r="50821" customFormat="false" ht="15" hidden="false" customHeight="true" outlineLevel="0" collapsed="false"/>
    <row r="50822" customFormat="false" ht="15" hidden="false" customHeight="true" outlineLevel="0" collapsed="false"/>
    <row r="50823" customFormat="false" ht="15" hidden="false" customHeight="true" outlineLevel="0" collapsed="false"/>
    <row r="50824" customFormat="false" ht="15" hidden="false" customHeight="true" outlineLevel="0" collapsed="false"/>
    <row r="50825" customFormat="false" ht="15" hidden="false" customHeight="true" outlineLevel="0" collapsed="false"/>
    <row r="50826" customFormat="false" ht="15" hidden="false" customHeight="true" outlineLevel="0" collapsed="false"/>
    <row r="50827" customFormat="false" ht="15" hidden="false" customHeight="true" outlineLevel="0" collapsed="false"/>
    <row r="50828" customFormat="false" ht="15" hidden="false" customHeight="true" outlineLevel="0" collapsed="false"/>
    <row r="50829" customFormat="false" ht="15" hidden="false" customHeight="true" outlineLevel="0" collapsed="false"/>
    <row r="50830" customFormat="false" ht="15" hidden="false" customHeight="true" outlineLevel="0" collapsed="false"/>
    <row r="50831" customFormat="false" ht="15" hidden="false" customHeight="true" outlineLevel="0" collapsed="false"/>
    <row r="50832" customFormat="false" ht="15" hidden="false" customHeight="true" outlineLevel="0" collapsed="false"/>
    <row r="50833" customFormat="false" ht="15" hidden="false" customHeight="true" outlineLevel="0" collapsed="false"/>
    <row r="50834" customFormat="false" ht="15" hidden="false" customHeight="true" outlineLevel="0" collapsed="false"/>
    <row r="50835" customFormat="false" ht="15" hidden="false" customHeight="true" outlineLevel="0" collapsed="false"/>
    <row r="50836" customFormat="false" ht="15" hidden="false" customHeight="true" outlineLevel="0" collapsed="false"/>
    <row r="50837" customFormat="false" ht="15" hidden="false" customHeight="true" outlineLevel="0" collapsed="false"/>
    <row r="50838" customFormat="false" ht="15" hidden="false" customHeight="true" outlineLevel="0" collapsed="false"/>
    <row r="50839" customFormat="false" ht="15" hidden="false" customHeight="true" outlineLevel="0" collapsed="false"/>
    <row r="50840" customFormat="false" ht="15" hidden="false" customHeight="true" outlineLevel="0" collapsed="false"/>
    <row r="50841" customFormat="false" ht="15" hidden="false" customHeight="true" outlineLevel="0" collapsed="false"/>
    <row r="50842" customFormat="false" ht="15" hidden="false" customHeight="true" outlineLevel="0" collapsed="false"/>
    <row r="50843" customFormat="false" ht="15" hidden="false" customHeight="true" outlineLevel="0" collapsed="false"/>
    <row r="50844" customFormat="false" ht="15" hidden="false" customHeight="true" outlineLevel="0" collapsed="false"/>
    <row r="50845" customFormat="false" ht="15" hidden="false" customHeight="true" outlineLevel="0" collapsed="false"/>
    <row r="50846" customFormat="false" ht="15" hidden="false" customHeight="true" outlineLevel="0" collapsed="false"/>
    <row r="50847" customFormat="false" ht="15" hidden="false" customHeight="true" outlineLevel="0" collapsed="false"/>
    <row r="50848" customFormat="false" ht="15" hidden="false" customHeight="true" outlineLevel="0" collapsed="false"/>
    <row r="50849" customFormat="false" ht="15" hidden="false" customHeight="true" outlineLevel="0" collapsed="false"/>
    <row r="50850" customFormat="false" ht="15" hidden="false" customHeight="true" outlineLevel="0" collapsed="false"/>
    <row r="50851" customFormat="false" ht="15" hidden="false" customHeight="true" outlineLevel="0" collapsed="false"/>
    <row r="50852" customFormat="false" ht="15" hidden="false" customHeight="true" outlineLevel="0" collapsed="false"/>
    <row r="50853" customFormat="false" ht="15" hidden="false" customHeight="true" outlineLevel="0" collapsed="false"/>
    <row r="50854" customFormat="false" ht="15" hidden="false" customHeight="true" outlineLevel="0" collapsed="false"/>
    <row r="50855" customFormat="false" ht="15" hidden="false" customHeight="true" outlineLevel="0" collapsed="false"/>
    <row r="50856" customFormat="false" ht="15" hidden="false" customHeight="true" outlineLevel="0" collapsed="false"/>
    <row r="50857" customFormat="false" ht="15" hidden="false" customHeight="true" outlineLevel="0" collapsed="false"/>
    <row r="50858" customFormat="false" ht="15" hidden="false" customHeight="true" outlineLevel="0" collapsed="false"/>
    <row r="50859" customFormat="false" ht="15" hidden="false" customHeight="true" outlineLevel="0" collapsed="false"/>
    <row r="50860" customFormat="false" ht="15" hidden="false" customHeight="true" outlineLevel="0" collapsed="false"/>
    <row r="50861" customFormat="false" ht="15" hidden="false" customHeight="true" outlineLevel="0" collapsed="false"/>
    <row r="50862" customFormat="false" ht="15" hidden="false" customHeight="true" outlineLevel="0" collapsed="false"/>
    <row r="50863" customFormat="false" ht="15" hidden="false" customHeight="true" outlineLevel="0" collapsed="false"/>
    <row r="50864" customFormat="false" ht="15" hidden="false" customHeight="true" outlineLevel="0" collapsed="false"/>
    <row r="50865" customFormat="false" ht="15" hidden="false" customHeight="true" outlineLevel="0" collapsed="false"/>
    <row r="50866" customFormat="false" ht="15" hidden="false" customHeight="true" outlineLevel="0" collapsed="false"/>
    <row r="50867" customFormat="false" ht="15" hidden="false" customHeight="true" outlineLevel="0" collapsed="false"/>
    <row r="50868" customFormat="false" ht="15" hidden="false" customHeight="true" outlineLevel="0" collapsed="false"/>
    <row r="50869" customFormat="false" ht="15" hidden="false" customHeight="true" outlineLevel="0" collapsed="false"/>
    <row r="50870" customFormat="false" ht="15" hidden="false" customHeight="true" outlineLevel="0" collapsed="false"/>
    <row r="50871" customFormat="false" ht="15" hidden="false" customHeight="true" outlineLevel="0" collapsed="false"/>
    <row r="50872" customFormat="false" ht="15" hidden="false" customHeight="true" outlineLevel="0" collapsed="false"/>
    <row r="50873" customFormat="false" ht="15" hidden="false" customHeight="true" outlineLevel="0" collapsed="false"/>
    <row r="50874" customFormat="false" ht="15" hidden="false" customHeight="true" outlineLevel="0" collapsed="false"/>
    <row r="50875" customFormat="false" ht="15" hidden="false" customHeight="true" outlineLevel="0" collapsed="false"/>
    <row r="50876" customFormat="false" ht="15" hidden="false" customHeight="true" outlineLevel="0" collapsed="false"/>
    <row r="50877" customFormat="false" ht="15" hidden="false" customHeight="true" outlineLevel="0" collapsed="false"/>
    <row r="50878" customFormat="false" ht="15" hidden="false" customHeight="true" outlineLevel="0" collapsed="false"/>
    <row r="50879" customFormat="false" ht="15" hidden="false" customHeight="true" outlineLevel="0" collapsed="false"/>
    <row r="50880" customFormat="false" ht="15" hidden="false" customHeight="true" outlineLevel="0" collapsed="false"/>
    <row r="50881" customFormat="false" ht="15" hidden="false" customHeight="true" outlineLevel="0" collapsed="false"/>
    <row r="50882" customFormat="false" ht="15" hidden="false" customHeight="true" outlineLevel="0" collapsed="false"/>
    <row r="50883" customFormat="false" ht="15" hidden="false" customHeight="true" outlineLevel="0" collapsed="false"/>
    <row r="50884" customFormat="false" ht="15" hidden="false" customHeight="true" outlineLevel="0" collapsed="false"/>
    <row r="50885" customFormat="false" ht="15" hidden="false" customHeight="true" outlineLevel="0" collapsed="false"/>
    <row r="50886" customFormat="false" ht="15" hidden="false" customHeight="true" outlineLevel="0" collapsed="false"/>
    <row r="50887" customFormat="false" ht="15" hidden="false" customHeight="true" outlineLevel="0" collapsed="false"/>
    <row r="50888" customFormat="false" ht="15" hidden="false" customHeight="true" outlineLevel="0" collapsed="false"/>
    <row r="50889" customFormat="false" ht="15" hidden="false" customHeight="true" outlineLevel="0" collapsed="false"/>
    <row r="50890" customFormat="false" ht="15" hidden="false" customHeight="true" outlineLevel="0" collapsed="false"/>
    <row r="50891" customFormat="false" ht="15" hidden="false" customHeight="true" outlineLevel="0" collapsed="false"/>
    <row r="50892" customFormat="false" ht="15" hidden="false" customHeight="true" outlineLevel="0" collapsed="false"/>
    <row r="50893" customFormat="false" ht="15" hidden="false" customHeight="true" outlineLevel="0" collapsed="false"/>
    <row r="50894" customFormat="false" ht="15" hidden="false" customHeight="true" outlineLevel="0" collapsed="false"/>
    <row r="50895" customFormat="false" ht="15" hidden="false" customHeight="true" outlineLevel="0" collapsed="false"/>
    <row r="50896" customFormat="false" ht="15" hidden="false" customHeight="true" outlineLevel="0" collapsed="false"/>
    <row r="50897" customFormat="false" ht="15" hidden="false" customHeight="true" outlineLevel="0" collapsed="false"/>
    <row r="50898" customFormat="false" ht="15" hidden="false" customHeight="true" outlineLevel="0" collapsed="false"/>
    <row r="50899" customFormat="false" ht="15" hidden="false" customHeight="true" outlineLevel="0" collapsed="false"/>
    <row r="50900" customFormat="false" ht="15" hidden="false" customHeight="true" outlineLevel="0" collapsed="false"/>
    <row r="50901" customFormat="false" ht="15" hidden="false" customHeight="true" outlineLevel="0" collapsed="false"/>
    <row r="50902" customFormat="false" ht="15" hidden="false" customHeight="true" outlineLevel="0" collapsed="false"/>
    <row r="50903" customFormat="false" ht="15" hidden="false" customHeight="true" outlineLevel="0" collapsed="false"/>
    <row r="50904" customFormat="false" ht="15" hidden="false" customHeight="true" outlineLevel="0" collapsed="false"/>
    <row r="50905" customFormat="false" ht="15" hidden="false" customHeight="true" outlineLevel="0" collapsed="false"/>
    <row r="50906" customFormat="false" ht="15" hidden="false" customHeight="true" outlineLevel="0" collapsed="false"/>
    <row r="50907" customFormat="false" ht="15" hidden="false" customHeight="true" outlineLevel="0" collapsed="false"/>
    <row r="50908" customFormat="false" ht="15" hidden="false" customHeight="true" outlineLevel="0" collapsed="false"/>
    <row r="50909" customFormat="false" ht="15" hidden="false" customHeight="true" outlineLevel="0" collapsed="false"/>
    <row r="50910" customFormat="false" ht="15" hidden="false" customHeight="true" outlineLevel="0" collapsed="false"/>
    <row r="50911" customFormat="false" ht="15" hidden="false" customHeight="true" outlineLevel="0" collapsed="false"/>
    <row r="50912" customFormat="false" ht="15" hidden="false" customHeight="true" outlineLevel="0" collapsed="false"/>
    <row r="50913" customFormat="false" ht="15" hidden="false" customHeight="true" outlineLevel="0" collapsed="false"/>
    <row r="50914" customFormat="false" ht="15" hidden="false" customHeight="true" outlineLevel="0" collapsed="false"/>
    <row r="50915" customFormat="false" ht="15" hidden="false" customHeight="true" outlineLevel="0" collapsed="false"/>
    <row r="50916" customFormat="false" ht="15" hidden="false" customHeight="true" outlineLevel="0" collapsed="false"/>
    <row r="50917" customFormat="false" ht="15" hidden="false" customHeight="true" outlineLevel="0" collapsed="false"/>
    <row r="50918" customFormat="false" ht="15" hidden="false" customHeight="true" outlineLevel="0" collapsed="false"/>
    <row r="50919" customFormat="false" ht="15" hidden="false" customHeight="true" outlineLevel="0" collapsed="false"/>
    <row r="50920" customFormat="false" ht="15" hidden="false" customHeight="true" outlineLevel="0" collapsed="false"/>
    <row r="50921" customFormat="false" ht="15" hidden="false" customHeight="true" outlineLevel="0" collapsed="false"/>
    <row r="50922" customFormat="false" ht="15" hidden="false" customHeight="true" outlineLevel="0" collapsed="false"/>
    <row r="50923" customFormat="false" ht="15" hidden="false" customHeight="true" outlineLevel="0" collapsed="false"/>
    <row r="50924" customFormat="false" ht="15" hidden="false" customHeight="true" outlineLevel="0" collapsed="false"/>
    <row r="50925" customFormat="false" ht="15" hidden="false" customHeight="true" outlineLevel="0" collapsed="false"/>
    <row r="50926" customFormat="false" ht="15" hidden="false" customHeight="true" outlineLevel="0" collapsed="false"/>
    <row r="50927" customFormat="false" ht="15" hidden="false" customHeight="true" outlineLevel="0" collapsed="false"/>
    <row r="50928" customFormat="false" ht="15" hidden="false" customHeight="true" outlineLevel="0" collapsed="false"/>
    <row r="50929" customFormat="false" ht="15" hidden="false" customHeight="true" outlineLevel="0" collapsed="false"/>
    <row r="50930" customFormat="false" ht="15" hidden="false" customHeight="true" outlineLevel="0" collapsed="false"/>
    <row r="50931" customFormat="false" ht="15" hidden="false" customHeight="true" outlineLevel="0" collapsed="false"/>
    <row r="50932" customFormat="false" ht="15" hidden="false" customHeight="true" outlineLevel="0" collapsed="false"/>
    <row r="50933" customFormat="false" ht="15" hidden="false" customHeight="true" outlineLevel="0" collapsed="false"/>
    <row r="50934" customFormat="false" ht="15" hidden="false" customHeight="true" outlineLevel="0" collapsed="false"/>
    <row r="50935" customFormat="false" ht="15" hidden="false" customHeight="true" outlineLevel="0" collapsed="false"/>
    <row r="50936" customFormat="false" ht="15" hidden="false" customHeight="true" outlineLevel="0" collapsed="false"/>
    <row r="50937" customFormat="false" ht="15" hidden="false" customHeight="true" outlineLevel="0" collapsed="false"/>
    <row r="50938" customFormat="false" ht="15" hidden="false" customHeight="true" outlineLevel="0" collapsed="false"/>
    <row r="50939" customFormat="false" ht="15" hidden="false" customHeight="true" outlineLevel="0" collapsed="false"/>
    <row r="50940" customFormat="false" ht="15" hidden="false" customHeight="true" outlineLevel="0" collapsed="false"/>
    <row r="50941" customFormat="false" ht="15" hidden="false" customHeight="true" outlineLevel="0" collapsed="false"/>
    <row r="50942" customFormat="false" ht="15" hidden="false" customHeight="true" outlineLevel="0" collapsed="false"/>
    <row r="50943" customFormat="false" ht="15" hidden="false" customHeight="true" outlineLevel="0" collapsed="false"/>
    <row r="50944" customFormat="false" ht="15" hidden="false" customHeight="true" outlineLevel="0" collapsed="false"/>
    <row r="50945" customFormat="false" ht="15" hidden="false" customHeight="true" outlineLevel="0" collapsed="false"/>
    <row r="50946" customFormat="false" ht="15" hidden="false" customHeight="true" outlineLevel="0" collapsed="false"/>
    <row r="50947" customFormat="false" ht="15" hidden="false" customHeight="true" outlineLevel="0" collapsed="false"/>
    <row r="50948" customFormat="false" ht="15" hidden="false" customHeight="true" outlineLevel="0" collapsed="false"/>
    <row r="50949" customFormat="false" ht="15" hidden="false" customHeight="true" outlineLevel="0" collapsed="false"/>
    <row r="50950" customFormat="false" ht="15" hidden="false" customHeight="true" outlineLevel="0" collapsed="false"/>
    <row r="50951" customFormat="false" ht="15" hidden="false" customHeight="true" outlineLevel="0" collapsed="false"/>
    <row r="50952" customFormat="false" ht="15" hidden="false" customHeight="true" outlineLevel="0" collapsed="false"/>
    <row r="50953" customFormat="false" ht="15" hidden="false" customHeight="true" outlineLevel="0" collapsed="false"/>
    <row r="50954" customFormat="false" ht="15" hidden="false" customHeight="true" outlineLevel="0" collapsed="false"/>
    <row r="50955" customFormat="false" ht="15" hidden="false" customHeight="true" outlineLevel="0" collapsed="false"/>
    <row r="50956" customFormat="false" ht="15" hidden="false" customHeight="true" outlineLevel="0" collapsed="false"/>
    <row r="50957" customFormat="false" ht="15" hidden="false" customHeight="true" outlineLevel="0" collapsed="false"/>
    <row r="50958" customFormat="false" ht="15" hidden="false" customHeight="true" outlineLevel="0" collapsed="false"/>
    <row r="50959" customFormat="false" ht="15" hidden="false" customHeight="true" outlineLevel="0" collapsed="false"/>
    <row r="50960" customFormat="false" ht="15" hidden="false" customHeight="true" outlineLevel="0" collapsed="false"/>
    <row r="50961" customFormat="false" ht="15" hidden="false" customHeight="true" outlineLevel="0" collapsed="false"/>
    <row r="50962" customFormat="false" ht="15" hidden="false" customHeight="true" outlineLevel="0" collapsed="false"/>
    <row r="50963" customFormat="false" ht="15" hidden="false" customHeight="true" outlineLevel="0" collapsed="false"/>
    <row r="50964" customFormat="false" ht="15" hidden="false" customHeight="true" outlineLevel="0" collapsed="false"/>
    <row r="50965" customFormat="false" ht="15" hidden="false" customHeight="true" outlineLevel="0" collapsed="false"/>
    <row r="50966" customFormat="false" ht="15" hidden="false" customHeight="true" outlineLevel="0" collapsed="false"/>
    <row r="50967" customFormat="false" ht="15" hidden="false" customHeight="true" outlineLevel="0" collapsed="false"/>
    <row r="50968" customFormat="false" ht="15" hidden="false" customHeight="true" outlineLevel="0" collapsed="false"/>
    <row r="50969" customFormat="false" ht="15" hidden="false" customHeight="true" outlineLevel="0" collapsed="false"/>
    <row r="50970" customFormat="false" ht="15" hidden="false" customHeight="true" outlineLevel="0" collapsed="false"/>
    <row r="50971" customFormat="false" ht="15" hidden="false" customHeight="true" outlineLevel="0" collapsed="false"/>
    <row r="50972" customFormat="false" ht="15" hidden="false" customHeight="true" outlineLevel="0" collapsed="false"/>
    <row r="50973" customFormat="false" ht="15" hidden="false" customHeight="true" outlineLevel="0" collapsed="false"/>
    <row r="50974" customFormat="false" ht="15" hidden="false" customHeight="true" outlineLevel="0" collapsed="false"/>
    <row r="50975" customFormat="false" ht="15" hidden="false" customHeight="true" outlineLevel="0" collapsed="false"/>
    <row r="50976" customFormat="false" ht="15" hidden="false" customHeight="true" outlineLevel="0" collapsed="false"/>
    <row r="50977" customFormat="false" ht="15" hidden="false" customHeight="true" outlineLevel="0" collapsed="false"/>
    <row r="50978" customFormat="false" ht="15" hidden="false" customHeight="true" outlineLevel="0" collapsed="false"/>
    <row r="50979" customFormat="false" ht="15" hidden="false" customHeight="true" outlineLevel="0" collapsed="false"/>
    <row r="50980" customFormat="false" ht="15" hidden="false" customHeight="true" outlineLevel="0" collapsed="false"/>
    <row r="50981" customFormat="false" ht="15" hidden="false" customHeight="true" outlineLevel="0" collapsed="false"/>
    <row r="50982" customFormat="false" ht="15" hidden="false" customHeight="true" outlineLevel="0" collapsed="false"/>
    <row r="50983" customFormat="false" ht="15" hidden="false" customHeight="true" outlineLevel="0" collapsed="false"/>
    <row r="50984" customFormat="false" ht="15" hidden="false" customHeight="true" outlineLevel="0" collapsed="false"/>
    <row r="50985" customFormat="false" ht="15" hidden="false" customHeight="true" outlineLevel="0" collapsed="false"/>
    <row r="50986" customFormat="false" ht="15" hidden="false" customHeight="true" outlineLevel="0" collapsed="false"/>
    <row r="50987" customFormat="false" ht="15" hidden="false" customHeight="true" outlineLevel="0" collapsed="false"/>
    <row r="50988" customFormat="false" ht="15" hidden="false" customHeight="true" outlineLevel="0" collapsed="false"/>
    <row r="50989" customFormat="false" ht="15" hidden="false" customHeight="true" outlineLevel="0" collapsed="false"/>
    <row r="50990" customFormat="false" ht="15" hidden="false" customHeight="true" outlineLevel="0" collapsed="false"/>
    <row r="50991" customFormat="false" ht="15" hidden="false" customHeight="true" outlineLevel="0" collapsed="false"/>
    <row r="50992" customFormat="false" ht="15" hidden="false" customHeight="true" outlineLevel="0" collapsed="false"/>
    <row r="50993" customFormat="false" ht="15" hidden="false" customHeight="true" outlineLevel="0" collapsed="false"/>
    <row r="50994" customFormat="false" ht="15" hidden="false" customHeight="true" outlineLevel="0" collapsed="false"/>
    <row r="50995" customFormat="false" ht="15" hidden="false" customHeight="true" outlineLevel="0" collapsed="false"/>
    <row r="50996" customFormat="false" ht="15" hidden="false" customHeight="true" outlineLevel="0" collapsed="false"/>
    <row r="50997" customFormat="false" ht="15" hidden="false" customHeight="true" outlineLevel="0" collapsed="false"/>
    <row r="50998" customFormat="false" ht="15" hidden="false" customHeight="true" outlineLevel="0" collapsed="false"/>
    <row r="50999" customFormat="false" ht="15" hidden="false" customHeight="true" outlineLevel="0" collapsed="false"/>
    <row r="51000" customFormat="false" ht="15" hidden="false" customHeight="true" outlineLevel="0" collapsed="false"/>
    <row r="51001" customFormat="false" ht="15" hidden="false" customHeight="true" outlineLevel="0" collapsed="false"/>
    <row r="51002" customFormat="false" ht="15" hidden="false" customHeight="true" outlineLevel="0" collapsed="false"/>
    <row r="51003" customFormat="false" ht="15" hidden="false" customHeight="true" outlineLevel="0" collapsed="false"/>
    <row r="51004" customFormat="false" ht="15" hidden="false" customHeight="true" outlineLevel="0" collapsed="false"/>
    <row r="51005" customFormat="false" ht="15" hidden="false" customHeight="true" outlineLevel="0" collapsed="false"/>
    <row r="51006" customFormat="false" ht="15" hidden="false" customHeight="true" outlineLevel="0" collapsed="false"/>
    <row r="51007" customFormat="false" ht="15" hidden="false" customHeight="true" outlineLevel="0" collapsed="false"/>
    <row r="51008" customFormat="false" ht="15" hidden="false" customHeight="true" outlineLevel="0" collapsed="false"/>
    <row r="51009" customFormat="false" ht="15" hidden="false" customHeight="true" outlineLevel="0" collapsed="false"/>
    <row r="51010" customFormat="false" ht="15" hidden="false" customHeight="true" outlineLevel="0" collapsed="false"/>
    <row r="51011" customFormat="false" ht="15" hidden="false" customHeight="true" outlineLevel="0" collapsed="false"/>
    <row r="51012" customFormat="false" ht="15" hidden="false" customHeight="true" outlineLevel="0" collapsed="false"/>
    <row r="51013" customFormat="false" ht="15" hidden="false" customHeight="true" outlineLevel="0" collapsed="false"/>
    <row r="51014" customFormat="false" ht="15" hidden="false" customHeight="true" outlineLevel="0" collapsed="false"/>
    <row r="51015" customFormat="false" ht="15" hidden="false" customHeight="true" outlineLevel="0" collapsed="false"/>
    <row r="51016" customFormat="false" ht="15" hidden="false" customHeight="true" outlineLevel="0" collapsed="false"/>
    <row r="51017" customFormat="false" ht="15" hidden="false" customHeight="true" outlineLevel="0" collapsed="false"/>
    <row r="51018" customFormat="false" ht="15" hidden="false" customHeight="true" outlineLevel="0" collapsed="false"/>
    <row r="51019" customFormat="false" ht="15" hidden="false" customHeight="true" outlineLevel="0" collapsed="false"/>
    <row r="51020" customFormat="false" ht="15" hidden="false" customHeight="true" outlineLevel="0" collapsed="false"/>
    <row r="51021" customFormat="false" ht="15" hidden="false" customHeight="true" outlineLevel="0" collapsed="false"/>
    <row r="51022" customFormat="false" ht="15" hidden="false" customHeight="true" outlineLevel="0" collapsed="false"/>
    <row r="51023" customFormat="false" ht="15" hidden="false" customHeight="true" outlineLevel="0" collapsed="false"/>
    <row r="51024" customFormat="false" ht="15" hidden="false" customHeight="true" outlineLevel="0" collapsed="false"/>
    <row r="51025" customFormat="false" ht="15" hidden="false" customHeight="true" outlineLevel="0" collapsed="false"/>
    <row r="51026" customFormat="false" ht="15" hidden="false" customHeight="true" outlineLevel="0" collapsed="false"/>
    <row r="51027" customFormat="false" ht="15" hidden="false" customHeight="true" outlineLevel="0" collapsed="false"/>
    <row r="51028" customFormat="false" ht="15" hidden="false" customHeight="true" outlineLevel="0" collapsed="false"/>
    <row r="51029" customFormat="false" ht="15" hidden="false" customHeight="true" outlineLevel="0" collapsed="false"/>
    <row r="51030" customFormat="false" ht="15" hidden="false" customHeight="true" outlineLevel="0" collapsed="false"/>
    <row r="51031" customFormat="false" ht="15" hidden="false" customHeight="true" outlineLevel="0" collapsed="false"/>
    <row r="51032" customFormat="false" ht="15" hidden="false" customHeight="true" outlineLevel="0" collapsed="false"/>
    <row r="51033" customFormat="false" ht="15" hidden="false" customHeight="true" outlineLevel="0" collapsed="false"/>
    <row r="51034" customFormat="false" ht="15" hidden="false" customHeight="true" outlineLevel="0" collapsed="false"/>
    <row r="51035" customFormat="false" ht="15" hidden="false" customHeight="true" outlineLevel="0" collapsed="false"/>
    <row r="51036" customFormat="false" ht="15" hidden="false" customHeight="true" outlineLevel="0" collapsed="false"/>
    <row r="51037" customFormat="false" ht="15" hidden="false" customHeight="true" outlineLevel="0" collapsed="false"/>
    <row r="51038" customFormat="false" ht="15" hidden="false" customHeight="true" outlineLevel="0" collapsed="false"/>
    <row r="51039" customFormat="false" ht="15" hidden="false" customHeight="true" outlineLevel="0" collapsed="false"/>
    <row r="51040" customFormat="false" ht="15" hidden="false" customHeight="true" outlineLevel="0" collapsed="false"/>
    <row r="51041" customFormat="false" ht="15" hidden="false" customHeight="true" outlineLevel="0" collapsed="false"/>
    <row r="51042" customFormat="false" ht="15" hidden="false" customHeight="true" outlineLevel="0" collapsed="false"/>
    <row r="51043" customFormat="false" ht="15" hidden="false" customHeight="true" outlineLevel="0" collapsed="false"/>
    <row r="51044" customFormat="false" ht="15" hidden="false" customHeight="true" outlineLevel="0" collapsed="false"/>
    <row r="51045" customFormat="false" ht="15" hidden="false" customHeight="true" outlineLevel="0" collapsed="false"/>
    <row r="51046" customFormat="false" ht="15" hidden="false" customHeight="true" outlineLevel="0" collapsed="false"/>
    <row r="51047" customFormat="false" ht="15" hidden="false" customHeight="true" outlineLevel="0" collapsed="false"/>
    <row r="51048" customFormat="false" ht="15" hidden="false" customHeight="true" outlineLevel="0" collapsed="false"/>
    <row r="51049" customFormat="false" ht="15" hidden="false" customHeight="true" outlineLevel="0" collapsed="false"/>
    <row r="51050" customFormat="false" ht="15" hidden="false" customHeight="true" outlineLevel="0" collapsed="false"/>
    <row r="51051" customFormat="false" ht="15" hidden="false" customHeight="true" outlineLevel="0" collapsed="false"/>
    <row r="51052" customFormat="false" ht="15" hidden="false" customHeight="true" outlineLevel="0" collapsed="false"/>
    <row r="51053" customFormat="false" ht="15" hidden="false" customHeight="true" outlineLevel="0" collapsed="false"/>
    <row r="51054" customFormat="false" ht="15" hidden="false" customHeight="true" outlineLevel="0" collapsed="false"/>
    <row r="51055" customFormat="false" ht="15" hidden="false" customHeight="true" outlineLevel="0" collapsed="false"/>
    <row r="51056" customFormat="false" ht="15" hidden="false" customHeight="true" outlineLevel="0" collapsed="false"/>
    <row r="51057" customFormat="false" ht="15" hidden="false" customHeight="true" outlineLevel="0" collapsed="false"/>
    <row r="51058" customFormat="false" ht="15" hidden="false" customHeight="true" outlineLevel="0" collapsed="false"/>
    <row r="51059" customFormat="false" ht="15" hidden="false" customHeight="true" outlineLevel="0" collapsed="false"/>
    <row r="51060" customFormat="false" ht="15" hidden="false" customHeight="true" outlineLevel="0" collapsed="false"/>
    <row r="51061" customFormat="false" ht="15" hidden="false" customHeight="true" outlineLevel="0" collapsed="false"/>
    <row r="51062" customFormat="false" ht="15" hidden="false" customHeight="true" outlineLevel="0" collapsed="false"/>
    <row r="51063" customFormat="false" ht="15" hidden="false" customHeight="true" outlineLevel="0" collapsed="false"/>
    <row r="51064" customFormat="false" ht="15" hidden="false" customHeight="true" outlineLevel="0" collapsed="false"/>
    <row r="51065" customFormat="false" ht="15" hidden="false" customHeight="true" outlineLevel="0" collapsed="false"/>
    <row r="51066" customFormat="false" ht="15" hidden="false" customHeight="true" outlineLevel="0" collapsed="false"/>
    <row r="51067" customFormat="false" ht="15" hidden="false" customHeight="true" outlineLevel="0" collapsed="false"/>
    <row r="51068" customFormat="false" ht="15" hidden="false" customHeight="true" outlineLevel="0" collapsed="false"/>
    <row r="51069" customFormat="false" ht="15" hidden="false" customHeight="true" outlineLevel="0" collapsed="false"/>
    <row r="51070" customFormat="false" ht="15" hidden="false" customHeight="true" outlineLevel="0" collapsed="false"/>
    <row r="51071" customFormat="false" ht="15" hidden="false" customHeight="true" outlineLevel="0" collapsed="false"/>
    <row r="51072" customFormat="false" ht="15" hidden="false" customHeight="true" outlineLevel="0" collapsed="false"/>
    <row r="51073" customFormat="false" ht="15" hidden="false" customHeight="true" outlineLevel="0" collapsed="false"/>
    <row r="51074" customFormat="false" ht="15" hidden="false" customHeight="true" outlineLevel="0" collapsed="false"/>
    <row r="51075" customFormat="false" ht="15" hidden="false" customHeight="true" outlineLevel="0" collapsed="false"/>
    <row r="51076" customFormat="false" ht="15" hidden="false" customHeight="true" outlineLevel="0" collapsed="false"/>
    <row r="51077" customFormat="false" ht="15" hidden="false" customHeight="true" outlineLevel="0" collapsed="false"/>
    <row r="51078" customFormat="false" ht="15" hidden="false" customHeight="true" outlineLevel="0" collapsed="false"/>
    <row r="51079" customFormat="false" ht="15" hidden="false" customHeight="true" outlineLevel="0" collapsed="false"/>
    <row r="51080" customFormat="false" ht="15" hidden="false" customHeight="true" outlineLevel="0" collapsed="false"/>
    <row r="51081" customFormat="false" ht="15" hidden="false" customHeight="true" outlineLevel="0" collapsed="false"/>
    <row r="51082" customFormat="false" ht="15" hidden="false" customHeight="true" outlineLevel="0" collapsed="false"/>
    <row r="51083" customFormat="false" ht="15" hidden="false" customHeight="true" outlineLevel="0" collapsed="false"/>
    <row r="51084" customFormat="false" ht="15" hidden="false" customHeight="true" outlineLevel="0" collapsed="false"/>
    <row r="51085" customFormat="false" ht="15" hidden="false" customHeight="true" outlineLevel="0" collapsed="false"/>
    <row r="51086" customFormat="false" ht="15" hidden="false" customHeight="true" outlineLevel="0" collapsed="false"/>
    <row r="51087" customFormat="false" ht="15" hidden="false" customHeight="true" outlineLevel="0" collapsed="false"/>
    <row r="51088" customFormat="false" ht="15" hidden="false" customHeight="true" outlineLevel="0" collapsed="false"/>
    <row r="51089" customFormat="false" ht="15" hidden="false" customHeight="true" outlineLevel="0" collapsed="false"/>
    <row r="51090" customFormat="false" ht="15" hidden="false" customHeight="true" outlineLevel="0" collapsed="false"/>
    <row r="51091" customFormat="false" ht="15" hidden="false" customHeight="true" outlineLevel="0" collapsed="false"/>
    <row r="51092" customFormat="false" ht="15" hidden="false" customHeight="true" outlineLevel="0" collapsed="false"/>
    <row r="51093" customFormat="false" ht="15" hidden="false" customHeight="true" outlineLevel="0" collapsed="false"/>
    <row r="51094" customFormat="false" ht="15" hidden="false" customHeight="true" outlineLevel="0" collapsed="false"/>
    <row r="51095" customFormat="false" ht="15" hidden="false" customHeight="true" outlineLevel="0" collapsed="false"/>
    <row r="51096" customFormat="false" ht="15" hidden="false" customHeight="true" outlineLevel="0" collapsed="false"/>
    <row r="51097" customFormat="false" ht="15" hidden="false" customHeight="true" outlineLevel="0" collapsed="false"/>
    <row r="51098" customFormat="false" ht="15" hidden="false" customHeight="true" outlineLevel="0" collapsed="false"/>
    <row r="51099" customFormat="false" ht="15" hidden="false" customHeight="true" outlineLevel="0" collapsed="false"/>
    <row r="51100" customFormat="false" ht="15" hidden="false" customHeight="true" outlineLevel="0" collapsed="false"/>
    <row r="51101" customFormat="false" ht="15" hidden="false" customHeight="true" outlineLevel="0" collapsed="false"/>
    <row r="51102" customFormat="false" ht="15" hidden="false" customHeight="true" outlineLevel="0" collapsed="false"/>
    <row r="51103" customFormat="false" ht="15" hidden="false" customHeight="true" outlineLevel="0" collapsed="false"/>
    <row r="51104" customFormat="false" ht="15" hidden="false" customHeight="true" outlineLevel="0" collapsed="false"/>
    <row r="51105" customFormat="false" ht="15" hidden="false" customHeight="true" outlineLevel="0" collapsed="false"/>
    <row r="51106" customFormat="false" ht="15" hidden="false" customHeight="true" outlineLevel="0" collapsed="false"/>
    <row r="51107" customFormat="false" ht="15" hidden="false" customHeight="true" outlineLevel="0" collapsed="false"/>
    <row r="51108" customFormat="false" ht="15" hidden="false" customHeight="true" outlineLevel="0" collapsed="false"/>
    <row r="51109" customFormat="false" ht="15" hidden="false" customHeight="true" outlineLevel="0" collapsed="false"/>
    <row r="51110" customFormat="false" ht="15" hidden="false" customHeight="true" outlineLevel="0" collapsed="false"/>
    <row r="51111" customFormat="false" ht="15" hidden="false" customHeight="true" outlineLevel="0" collapsed="false"/>
    <row r="51112" customFormat="false" ht="15" hidden="false" customHeight="true" outlineLevel="0" collapsed="false"/>
    <row r="51113" customFormat="false" ht="15" hidden="false" customHeight="true" outlineLevel="0" collapsed="false"/>
    <row r="51114" customFormat="false" ht="15" hidden="false" customHeight="true" outlineLevel="0" collapsed="false"/>
    <row r="51115" customFormat="false" ht="15" hidden="false" customHeight="true" outlineLevel="0" collapsed="false"/>
    <row r="51116" customFormat="false" ht="15" hidden="false" customHeight="true" outlineLevel="0" collapsed="false"/>
    <row r="51117" customFormat="false" ht="15" hidden="false" customHeight="true" outlineLevel="0" collapsed="false"/>
    <row r="51118" customFormat="false" ht="15" hidden="false" customHeight="true" outlineLevel="0" collapsed="false"/>
    <row r="51119" customFormat="false" ht="15" hidden="false" customHeight="true" outlineLevel="0" collapsed="false"/>
    <row r="51120" customFormat="false" ht="15" hidden="false" customHeight="true" outlineLevel="0" collapsed="false"/>
    <row r="51121" customFormat="false" ht="15" hidden="false" customHeight="true" outlineLevel="0" collapsed="false"/>
    <row r="51122" customFormat="false" ht="15" hidden="false" customHeight="true" outlineLevel="0" collapsed="false"/>
    <row r="51123" customFormat="false" ht="15" hidden="false" customHeight="true" outlineLevel="0" collapsed="false"/>
    <row r="51124" customFormat="false" ht="15" hidden="false" customHeight="true" outlineLevel="0" collapsed="false"/>
    <row r="51125" customFormat="false" ht="15" hidden="false" customHeight="true" outlineLevel="0" collapsed="false"/>
    <row r="51126" customFormat="false" ht="15" hidden="false" customHeight="true" outlineLevel="0" collapsed="false"/>
    <row r="51127" customFormat="false" ht="15" hidden="false" customHeight="true" outlineLevel="0" collapsed="false"/>
    <row r="51128" customFormat="false" ht="15" hidden="false" customHeight="true" outlineLevel="0" collapsed="false"/>
    <row r="51129" customFormat="false" ht="15" hidden="false" customHeight="true" outlineLevel="0" collapsed="false"/>
    <row r="51130" customFormat="false" ht="15" hidden="false" customHeight="true" outlineLevel="0" collapsed="false"/>
    <row r="51131" customFormat="false" ht="15" hidden="false" customHeight="true" outlineLevel="0" collapsed="false"/>
    <row r="51132" customFormat="false" ht="15" hidden="false" customHeight="true" outlineLevel="0" collapsed="false"/>
    <row r="51133" customFormat="false" ht="15" hidden="false" customHeight="true" outlineLevel="0" collapsed="false"/>
    <row r="51134" customFormat="false" ht="15" hidden="false" customHeight="true" outlineLevel="0" collapsed="false"/>
    <row r="51135" customFormat="false" ht="15" hidden="false" customHeight="true" outlineLevel="0" collapsed="false"/>
    <row r="51136" customFormat="false" ht="15" hidden="false" customHeight="true" outlineLevel="0" collapsed="false"/>
    <row r="51137" customFormat="false" ht="15" hidden="false" customHeight="true" outlineLevel="0" collapsed="false"/>
    <row r="51138" customFormat="false" ht="15" hidden="false" customHeight="true" outlineLevel="0" collapsed="false"/>
    <row r="51139" customFormat="false" ht="15" hidden="false" customHeight="true" outlineLevel="0" collapsed="false"/>
    <row r="51140" customFormat="false" ht="15" hidden="false" customHeight="true" outlineLevel="0" collapsed="false"/>
    <row r="51141" customFormat="false" ht="15" hidden="false" customHeight="true" outlineLevel="0" collapsed="false"/>
    <row r="51142" customFormat="false" ht="15" hidden="false" customHeight="true" outlineLevel="0" collapsed="false"/>
    <row r="51143" customFormat="false" ht="15" hidden="false" customHeight="true" outlineLevel="0" collapsed="false"/>
    <row r="51144" customFormat="false" ht="15" hidden="false" customHeight="true" outlineLevel="0" collapsed="false"/>
    <row r="51145" customFormat="false" ht="15" hidden="false" customHeight="true" outlineLevel="0" collapsed="false"/>
    <row r="51146" customFormat="false" ht="15" hidden="false" customHeight="true" outlineLevel="0" collapsed="false"/>
    <row r="51147" customFormat="false" ht="15" hidden="false" customHeight="true" outlineLevel="0" collapsed="false"/>
    <row r="51148" customFormat="false" ht="15" hidden="false" customHeight="true" outlineLevel="0" collapsed="false"/>
    <row r="51149" customFormat="false" ht="15" hidden="false" customHeight="true" outlineLevel="0" collapsed="false"/>
    <row r="51150" customFormat="false" ht="15" hidden="false" customHeight="true" outlineLevel="0" collapsed="false"/>
    <row r="51151" customFormat="false" ht="15" hidden="false" customHeight="true" outlineLevel="0" collapsed="false"/>
    <row r="51152" customFormat="false" ht="15" hidden="false" customHeight="true" outlineLevel="0" collapsed="false"/>
    <row r="51153" customFormat="false" ht="15" hidden="false" customHeight="true" outlineLevel="0" collapsed="false"/>
    <row r="51154" customFormat="false" ht="15" hidden="false" customHeight="true" outlineLevel="0" collapsed="false"/>
    <row r="51155" customFormat="false" ht="15" hidden="false" customHeight="true" outlineLevel="0" collapsed="false"/>
    <row r="51156" customFormat="false" ht="15" hidden="false" customHeight="true" outlineLevel="0" collapsed="false"/>
    <row r="51157" customFormat="false" ht="15" hidden="false" customHeight="true" outlineLevel="0" collapsed="false"/>
    <row r="51158" customFormat="false" ht="15" hidden="false" customHeight="true" outlineLevel="0" collapsed="false"/>
    <row r="51159" customFormat="false" ht="15" hidden="false" customHeight="true" outlineLevel="0" collapsed="false"/>
    <row r="51160" customFormat="false" ht="15" hidden="false" customHeight="true" outlineLevel="0" collapsed="false"/>
    <row r="51161" customFormat="false" ht="15" hidden="false" customHeight="true" outlineLevel="0" collapsed="false"/>
    <row r="51162" customFormat="false" ht="15" hidden="false" customHeight="true" outlineLevel="0" collapsed="false"/>
    <row r="51163" customFormat="false" ht="15" hidden="false" customHeight="true" outlineLevel="0" collapsed="false"/>
    <row r="51164" customFormat="false" ht="15" hidden="false" customHeight="true" outlineLevel="0" collapsed="false"/>
    <row r="51165" customFormat="false" ht="15" hidden="false" customHeight="true" outlineLevel="0" collapsed="false"/>
    <row r="51166" customFormat="false" ht="15" hidden="false" customHeight="true" outlineLevel="0" collapsed="false"/>
    <row r="51167" customFormat="false" ht="15" hidden="false" customHeight="true" outlineLevel="0" collapsed="false"/>
    <row r="51168" customFormat="false" ht="15" hidden="false" customHeight="true" outlineLevel="0" collapsed="false"/>
    <row r="51169" customFormat="false" ht="15" hidden="false" customHeight="true" outlineLevel="0" collapsed="false"/>
    <row r="51170" customFormat="false" ht="15" hidden="false" customHeight="true" outlineLevel="0" collapsed="false"/>
    <row r="51171" customFormat="false" ht="15" hidden="false" customHeight="true" outlineLevel="0" collapsed="false"/>
    <row r="51172" customFormat="false" ht="15" hidden="false" customHeight="true" outlineLevel="0" collapsed="false"/>
    <row r="51173" customFormat="false" ht="15" hidden="false" customHeight="true" outlineLevel="0" collapsed="false"/>
    <row r="51174" customFormat="false" ht="15" hidden="false" customHeight="true" outlineLevel="0" collapsed="false"/>
    <row r="51175" customFormat="false" ht="15" hidden="false" customHeight="true" outlineLevel="0" collapsed="false"/>
    <row r="51176" customFormat="false" ht="15" hidden="false" customHeight="true" outlineLevel="0" collapsed="false"/>
    <row r="51177" customFormat="false" ht="15" hidden="false" customHeight="true" outlineLevel="0" collapsed="false"/>
    <row r="51178" customFormat="false" ht="15" hidden="false" customHeight="true" outlineLevel="0" collapsed="false"/>
    <row r="51179" customFormat="false" ht="15" hidden="false" customHeight="true" outlineLevel="0" collapsed="false"/>
    <row r="51180" customFormat="false" ht="15" hidden="false" customHeight="true" outlineLevel="0" collapsed="false"/>
    <row r="51181" customFormat="false" ht="15" hidden="false" customHeight="true" outlineLevel="0" collapsed="false"/>
    <row r="51182" customFormat="false" ht="15" hidden="false" customHeight="true" outlineLevel="0" collapsed="false"/>
    <row r="51183" customFormat="false" ht="15" hidden="false" customHeight="true" outlineLevel="0" collapsed="false"/>
    <row r="51184" customFormat="false" ht="15" hidden="false" customHeight="true" outlineLevel="0" collapsed="false"/>
    <row r="51185" customFormat="false" ht="15" hidden="false" customHeight="true" outlineLevel="0" collapsed="false"/>
    <row r="51186" customFormat="false" ht="15" hidden="false" customHeight="true" outlineLevel="0" collapsed="false"/>
    <row r="51187" customFormat="false" ht="15" hidden="false" customHeight="true" outlineLevel="0" collapsed="false"/>
    <row r="51188" customFormat="false" ht="15" hidden="false" customHeight="true" outlineLevel="0" collapsed="false"/>
    <row r="51189" customFormat="false" ht="15" hidden="false" customHeight="true" outlineLevel="0" collapsed="false"/>
    <row r="51190" customFormat="false" ht="15" hidden="false" customHeight="true" outlineLevel="0" collapsed="false"/>
    <row r="51191" customFormat="false" ht="15" hidden="false" customHeight="true" outlineLevel="0" collapsed="false"/>
    <row r="51192" customFormat="false" ht="15" hidden="false" customHeight="true" outlineLevel="0" collapsed="false"/>
    <row r="51193" customFormat="false" ht="15" hidden="false" customHeight="true" outlineLevel="0" collapsed="false"/>
    <row r="51194" customFormat="false" ht="15" hidden="false" customHeight="true" outlineLevel="0" collapsed="false"/>
    <row r="51195" customFormat="false" ht="15" hidden="false" customHeight="true" outlineLevel="0" collapsed="false"/>
    <row r="51196" customFormat="false" ht="15" hidden="false" customHeight="true" outlineLevel="0" collapsed="false"/>
    <row r="51197" customFormat="false" ht="15" hidden="false" customHeight="true" outlineLevel="0" collapsed="false"/>
    <row r="51198" customFormat="false" ht="15" hidden="false" customHeight="true" outlineLevel="0" collapsed="false"/>
    <row r="51199" customFormat="false" ht="15" hidden="false" customHeight="true" outlineLevel="0" collapsed="false"/>
    <row r="51200" customFormat="false" ht="15" hidden="false" customHeight="true" outlineLevel="0" collapsed="false"/>
    <row r="51201" customFormat="false" ht="15" hidden="false" customHeight="true" outlineLevel="0" collapsed="false"/>
    <row r="51202" customFormat="false" ht="15" hidden="false" customHeight="true" outlineLevel="0" collapsed="false"/>
    <row r="51203" customFormat="false" ht="15" hidden="false" customHeight="true" outlineLevel="0" collapsed="false"/>
    <row r="51204" customFormat="false" ht="15" hidden="false" customHeight="true" outlineLevel="0" collapsed="false"/>
    <row r="51205" customFormat="false" ht="15" hidden="false" customHeight="true" outlineLevel="0" collapsed="false"/>
    <row r="51206" customFormat="false" ht="15" hidden="false" customHeight="true" outlineLevel="0" collapsed="false"/>
    <row r="51207" customFormat="false" ht="15" hidden="false" customHeight="true" outlineLevel="0" collapsed="false"/>
    <row r="51208" customFormat="false" ht="15" hidden="false" customHeight="true" outlineLevel="0" collapsed="false"/>
    <row r="51209" customFormat="false" ht="15" hidden="false" customHeight="true" outlineLevel="0" collapsed="false"/>
    <row r="51210" customFormat="false" ht="15" hidden="false" customHeight="true" outlineLevel="0" collapsed="false"/>
    <row r="51211" customFormat="false" ht="15" hidden="false" customHeight="true" outlineLevel="0" collapsed="false"/>
    <row r="51212" customFormat="false" ht="15" hidden="false" customHeight="true" outlineLevel="0" collapsed="false"/>
    <row r="51213" customFormat="false" ht="15" hidden="false" customHeight="true" outlineLevel="0" collapsed="false"/>
    <row r="51214" customFormat="false" ht="15" hidden="false" customHeight="true" outlineLevel="0" collapsed="false"/>
    <row r="51215" customFormat="false" ht="15" hidden="false" customHeight="true" outlineLevel="0" collapsed="false"/>
    <row r="51216" customFormat="false" ht="15" hidden="false" customHeight="true" outlineLevel="0" collapsed="false"/>
    <row r="51217" customFormat="false" ht="15" hidden="false" customHeight="true" outlineLevel="0" collapsed="false"/>
    <row r="51218" customFormat="false" ht="15" hidden="false" customHeight="true" outlineLevel="0" collapsed="false"/>
    <row r="51219" customFormat="false" ht="15" hidden="false" customHeight="true" outlineLevel="0" collapsed="false"/>
    <row r="51220" customFormat="false" ht="15" hidden="false" customHeight="true" outlineLevel="0" collapsed="false"/>
    <row r="51221" customFormat="false" ht="15" hidden="false" customHeight="true" outlineLevel="0" collapsed="false"/>
    <row r="51222" customFormat="false" ht="15" hidden="false" customHeight="true" outlineLevel="0" collapsed="false"/>
    <row r="51223" customFormat="false" ht="15" hidden="false" customHeight="true" outlineLevel="0" collapsed="false"/>
    <row r="51224" customFormat="false" ht="15" hidden="false" customHeight="true" outlineLevel="0" collapsed="false"/>
    <row r="51225" customFormat="false" ht="15" hidden="false" customHeight="true" outlineLevel="0" collapsed="false"/>
    <row r="51226" customFormat="false" ht="15" hidden="false" customHeight="true" outlineLevel="0" collapsed="false"/>
    <row r="51227" customFormat="false" ht="15" hidden="false" customHeight="true" outlineLevel="0" collapsed="false"/>
    <row r="51228" customFormat="false" ht="15" hidden="false" customHeight="true" outlineLevel="0" collapsed="false"/>
    <row r="51229" customFormat="false" ht="15" hidden="false" customHeight="true" outlineLevel="0" collapsed="false"/>
    <row r="51230" customFormat="false" ht="15" hidden="false" customHeight="true" outlineLevel="0" collapsed="false"/>
    <row r="51231" customFormat="false" ht="15" hidden="false" customHeight="true" outlineLevel="0" collapsed="false"/>
    <row r="51232" customFormat="false" ht="15" hidden="false" customHeight="true" outlineLevel="0" collapsed="false"/>
    <row r="51233" customFormat="false" ht="15" hidden="false" customHeight="true" outlineLevel="0" collapsed="false"/>
    <row r="51234" customFormat="false" ht="15" hidden="false" customHeight="true" outlineLevel="0" collapsed="false"/>
    <row r="51235" customFormat="false" ht="15" hidden="false" customHeight="true" outlineLevel="0" collapsed="false"/>
    <row r="51236" customFormat="false" ht="15" hidden="false" customHeight="true" outlineLevel="0" collapsed="false"/>
    <row r="51237" customFormat="false" ht="15" hidden="false" customHeight="true" outlineLevel="0" collapsed="false"/>
    <row r="51238" customFormat="false" ht="15" hidden="false" customHeight="true" outlineLevel="0" collapsed="false"/>
    <row r="51239" customFormat="false" ht="15" hidden="false" customHeight="true" outlineLevel="0" collapsed="false"/>
    <row r="51240" customFormat="false" ht="15" hidden="false" customHeight="true" outlineLevel="0" collapsed="false"/>
    <row r="51241" customFormat="false" ht="15" hidden="false" customHeight="true" outlineLevel="0" collapsed="false"/>
    <row r="51242" customFormat="false" ht="15" hidden="false" customHeight="true" outlineLevel="0" collapsed="false"/>
    <row r="51243" customFormat="false" ht="15" hidden="false" customHeight="true" outlineLevel="0" collapsed="false"/>
    <row r="51244" customFormat="false" ht="15" hidden="false" customHeight="true" outlineLevel="0" collapsed="false"/>
    <row r="51245" customFormat="false" ht="15" hidden="false" customHeight="true" outlineLevel="0" collapsed="false"/>
    <row r="51246" customFormat="false" ht="15" hidden="false" customHeight="true" outlineLevel="0" collapsed="false"/>
    <row r="51247" customFormat="false" ht="15" hidden="false" customHeight="true" outlineLevel="0" collapsed="false"/>
    <row r="51248" customFormat="false" ht="15" hidden="false" customHeight="true" outlineLevel="0" collapsed="false"/>
    <row r="51249" customFormat="false" ht="15" hidden="false" customHeight="true" outlineLevel="0" collapsed="false"/>
    <row r="51250" customFormat="false" ht="15" hidden="false" customHeight="true" outlineLevel="0" collapsed="false"/>
    <row r="51251" customFormat="false" ht="15" hidden="false" customHeight="true" outlineLevel="0" collapsed="false"/>
    <row r="51252" customFormat="false" ht="15" hidden="false" customHeight="true" outlineLevel="0" collapsed="false"/>
    <row r="51253" customFormat="false" ht="15" hidden="false" customHeight="true" outlineLevel="0" collapsed="false"/>
    <row r="51254" customFormat="false" ht="15" hidden="false" customHeight="true" outlineLevel="0" collapsed="false"/>
    <row r="51255" customFormat="false" ht="15" hidden="false" customHeight="true" outlineLevel="0" collapsed="false"/>
    <row r="51256" customFormat="false" ht="15" hidden="false" customHeight="true" outlineLevel="0" collapsed="false"/>
    <row r="51257" customFormat="false" ht="15" hidden="false" customHeight="true" outlineLevel="0" collapsed="false"/>
    <row r="51258" customFormat="false" ht="15" hidden="false" customHeight="true" outlineLevel="0" collapsed="false"/>
    <row r="51259" customFormat="false" ht="15" hidden="false" customHeight="true" outlineLevel="0" collapsed="false"/>
    <row r="51260" customFormat="false" ht="15" hidden="false" customHeight="true" outlineLevel="0" collapsed="false"/>
    <row r="51261" customFormat="false" ht="15" hidden="false" customHeight="true" outlineLevel="0" collapsed="false"/>
    <row r="51262" customFormat="false" ht="15" hidden="false" customHeight="true" outlineLevel="0" collapsed="false"/>
    <row r="51263" customFormat="false" ht="15" hidden="false" customHeight="true" outlineLevel="0" collapsed="false"/>
    <row r="51264" customFormat="false" ht="15" hidden="false" customHeight="true" outlineLevel="0" collapsed="false"/>
    <row r="51265" customFormat="false" ht="15" hidden="false" customHeight="true" outlineLevel="0" collapsed="false"/>
    <row r="51266" customFormat="false" ht="15" hidden="false" customHeight="true" outlineLevel="0" collapsed="false"/>
    <row r="51267" customFormat="false" ht="15" hidden="false" customHeight="true" outlineLevel="0" collapsed="false"/>
    <row r="51268" customFormat="false" ht="15" hidden="false" customHeight="true" outlineLevel="0" collapsed="false"/>
    <row r="51269" customFormat="false" ht="15" hidden="false" customHeight="true" outlineLevel="0" collapsed="false"/>
    <row r="51270" customFormat="false" ht="15" hidden="false" customHeight="true" outlineLevel="0" collapsed="false"/>
    <row r="51271" customFormat="false" ht="15" hidden="false" customHeight="true" outlineLevel="0" collapsed="false"/>
    <row r="51272" customFormat="false" ht="15" hidden="false" customHeight="true" outlineLevel="0" collapsed="false"/>
    <row r="51273" customFormat="false" ht="15" hidden="false" customHeight="true" outlineLevel="0" collapsed="false"/>
    <row r="51274" customFormat="false" ht="15" hidden="false" customHeight="true" outlineLevel="0" collapsed="false"/>
    <row r="51275" customFormat="false" ht="15" hidden="false" customHeight="true" outlineLevel="0" collapsed="false"/>
    <row r="51276" customFormat="false" ht="15" hidden="false" customHeight="true" outlineLevel="0" collapsed="false"/>
    <row r="51277" customFormat="false" ht="15" hidden="false" customHeight="true" outlineLevel="0" collapsed="false"/>
    <row r="51278" customFormat="false" ht="15" hidden="false" customHeight="true" outlineLevel="0" collapsed="false"/>
    <row r="51279" customFormat="false" ht="15" hidden="false" customHeight="true" outlineLevel="0" collapsed="false"/>
    <row r="51280" customFormat="false" ht="15" hidden="false" customHeight="true" outlineLevel="0" collapsed="false"/>
    <row r="51281" customFormat="false" ht="15" hidden="false" customHeight="true" outlineLevel="0" collapsed="false"/>
    <row r="51282" customFormat="false" ht="15" hidden="false" customHeight="true" outlineLevel="0" collapsed="false"/>
    <row r="51283" customFormat="false" ht="15" hidden="false" customHeight="true" outlineLevel="0" collapsed="false"/>
    <row r="51284" customFormat="false" ht="15" hidden="false" customHeight="true" outlineLevel="0" collapsed="false"/>
    <row r="51285" customFormat="false" ht="15" hidden="false" customHeight="true" outlineLevel="0" collapsed="false"/>
    <row r="51286" customFormat="false" ht="15" hidden="false" customHeight="true" outlineLevel="0" collapsed="false"/>
    <row r="51287" customFormat="false" ht="15" hidden="false" customHeight="true" outlineLevel="0" collapsed="false"/>
    <row r="51288" customFormat="false" ht="15" hidden="false" customHeight="true" outlineLevel="0" collapsed="false"/>
    <row r="51289" customFormat="false" ht="15" hidden="false" customHeight="true" outlineLevel="0" collapsed="false"/>
    <row r="51290" customFormat="false" ht="15" hidden="false" customHeight="true" outlineLevel="0" collapsed="false"/>
    <row r="51291" customFormat="false" ht="15" hidden="false" customHeight="true" outlineLevel="0" collapsed="false"/>
    <row r="51292" customFormat="false" ht="15" hidden="false" customHeight="true" outlineLevel="0" collapsed="false"/>
    <row r="51293" customFormat="false" ht="15" hidden="false" customHeight="true" outlineLevel="0" collapsed="false"/>
    <row r="51294" customFormat="false" ht="15" hidden="false" customHeight="true" outlineLevel="0" collapsed="false"/>
    <row r="51295" customFormat="false" ht="15" hidden="false" customHeight="true" outlineLevel="0" collapsed="false"/>
    <row r="51296" customFormat="false" ht="15" hidden="false" customHeight="true" outlineLevel="0" collapsed="false"/>
    <row r="51297" customFormat="false" ht="15" hidden="false" customHeight="true" outlineLevel="0" collapsed="false"/>
    <row r="51298" customFormat="false" ht="15" hidden="false" customHeight="true" outlineLevel="0" collapsed="false"/>
    <row r="51299" customFormat="false" ht="15" hidden="false" customHeight="true" outlineLevel="0" collapsed="false"/>
    <row r="51300" customFormat="false" ht="15" hidden="false" customHeight="true" outlineLevel="0" collapsed="false"/>
    <row r="51301" customFormat="false" ht="15" hidden="false" customHeight="true" outlineLevel="0" collapsed="false"/>
    <row r="51302" customFormat="false" ht="15" hidden="false" customHeight="true" outlineLevel="0" collapsed="false"/>
    <row r="51303" customFormat="false" ht="15" hidden="false" customHeight="true" outlineLevel="0" collapsed="false"/>
    <row r="51304" customFormat="false" ht="15" hidden="false" customHeight="true" outlineLevel="0" collapsed="false"/>
    <row r="51305" customFormat="false" ht="15" hidden="false" customHeight="true" outlineLevel="0" collapsed="false"/>
    <row r="51306" customFormat="false" ht="15" hidden="false" customHeight="true" outlineLevel="0" collapsed="false"/>
    <row r="51307" customFormat="false" ht="15" hidden="false" customHeight="true" outlineLevel="0" collapsed="false"/>
    <row r="51308" customFormat="false" ht="15" hidden="false" customHeight="true" outlineLevel="0" collapsed="false"/>
    <row r="51309" customFormat="false" ht="15" hidden="false" customHeight="true" outlineLevel="0" collapsed="false"/>
    <row r="51310" customFormat="false" ht="15" hidden="false" customHeight="true" outlineLevel="0" collapsed="false"/>
    <row r="51311" customFormat="false" ht="15" hidden="false" customHeight="true" outlineLevel="0" collapsed="false"/>
    <row r="51312" customFormat="false" ht="15" hidden="false" customHeight="true" outlineLevel="0" collapsed="false"/>
    <row r="51313" customFormat="false" ht="15" hidden="false" customHeight="true" outlineLevel="0" collapsed="false"/>
    <row r="51314" customFormat="false" ht="15" hidden="false" customHeight="true" outlineLevel="0" collapsed="false"/>
    <row r="51315" customFormat="false" ht="15" hidden="false" customHeight="true" outlineLevel="0" collapsed="false"/>
    <row r="51316" customFormat="false" ht="15" hidden="false" customHeight="true" outlineLevel="0" collapsed="false"/>
    <row r="51317" customFormat="false" ht="15" hidden="false" customHeight="true" outlineLevel="0" collapsed="false"/>
    <row r="51318" customFormat="false" ht="15" hidden="false" customHeight="true" outlineLevel="0" collapsed="false"/>
    <row r="51319" customFormat="false" ht="15" hidden="false" customHeight="true" outlineLevel="0" collapsed="false"/>
    <row r="51320" customFormat="false" ht="15" hidden="false" customHeight="true" outlineLevel="0" collapsed="false"/>
    <row r="51321" customFormat="false" ht="15" hidden="false" customHeight="true" outlineLevel="0" collapsed="false"/>
    <row r="51322" customFormat="false" ht="15" hidden="false" customHeight="true" outlineLevel="0" collapsed="false"/>
    <row r="51323" customFormat="false" ht="15" hidden="false" customHeight="true" outlineLevel="0" collapsed="false"/>
    <row r="51324" customFormat="false" ht="15" hidden="false" customHeight="true" outlineLevel="0" collapsed="false"/>
    <row r="51325" customFormat="false" ht="15" hidden="false" customHeight="true" outlineLevel="0" collapsed="false"/>
    <row r="51326" customFormat="false" ht="15" hidden="false" customHeight="true" outlineLevel="0" collapsed="false"/>
    <row r="51327" customFormat="false" ht="15" hidden="false" customHeight="true" outlineLevel="0" collapsed="false"/>
    <row r="51328" customFormat="false" ht="15" hidden="false" customHeight="true" outlineLevel="0" collapsed="false"/>
    <row r="51329" customFormat="false" ht="15" hidden="false" customHeight="true" outlineLevel="0" collapsed="false"/>
    <row r="51330" customFormat="false" ht="15" hidden="false" customHeight="true" outlineLevel="0" collapsed="false"/>
    <row r="51331" customFormat="false" ht="15" hidden="false" customHeight="true" outlineLevel="0" collapsed="false"/>
    <row r="51332" customFormat="false" ht="15" hidden="false" customHeight="true" outlineLevel="0" collapsed="false"/>
    <row r="51333" customFormat="false" ht="15" hidden="false" customHeight="true" outlineLevel="0" collapsed="false"/>
    <row r="51334" customFormat="false" ht="15" hidden="false" customHeight="true" outlineLevel="0" collapsed="false"/>
    <row r="51335" customFormat="false" ht="15" hidden="false" customHeight="true" outlineLevel="0" collapsed="false"/>
    <row r="51336" customFormat="false" ht="15" hidden="false" customHeight="true" outlineLevel="0" collapsed="false"/>
    <row r="51337" customFormat="false" ht="15" hidden="false" customHeight="true" outlineLevel="0" collapsed="false"/>
    <row r="51338" customFormat="false" ht="15" hidden="false" customHeight="true" outlineLevel="0" collapsed="false"/>
    <row r="51339" customFormat="false" ht="15" hidden="false" customHeight="true" outlineLevel="0" collapsed="false"/>
    <row r="51340" customFormat="false" ht="15" hidden="false" customHeight="true" outlineLevel="0" collapsed="false"/>
    <row r="51341" customFormat="false" ht="15" hidden="false" customHeight="true" outlineLevel="0" collapsed="false"/>
    <row r="51342" customFormat="false" ht="15" hidden="false" customHeight="true" outlineLevel="0" collapsed="false"/>
    <row r="51343" customFormat="false" ht="15" hidden="false" customHeight="true" outlineLevel="0" collapsed="false"/>
    <row r="51344" customFormat="false" ht="15" hidden="false" customHeight="true" outlineLevel="0" collapsed="false"/>
    <row r="51345" customFormat="false" ht="15" hidden="false" customHeight="true" outlineLevel="0" collapsed="false"/>
    <row r="51346" customFormat="false" ht="15" hidden="false" customHeight="true" outlineLevel="0" collapsed="false"/>
    <row r="51347" customFormat="false" ht="15" hidden="false" customHeight="true" outlineLevel="0" collapsed="false"/>
    <row r="51348" customFormat="false" ht="15" hidden="false" customHeight="true" outlineLevel="0" collapsed="false"/>
    <row r="51349" customFormat="false" ht="15" hidden="false" customHeight="true" outlineLevel="0" collapsed="false"/>
    <row r="51350" customFormat="false" ht="15" hidden="false" customHeight="true" outlineLevel="0" collapsed="false"/>
    <row r="51351" customFormat="false" ht="15" hidden="false" customHeight="true" outlineLevel="0" collapsed="false"/>
    <row r="51352" customFormat="false" ht="15" hidden="false" customHeight="true" outlineLevel="0" collapsed="false"/>
    <row r="51353" customFormat="false" ht="15" hidden="false" customHeight="true" outlineLevel="0" collapsed="false"/>
    <row r="51354" customFormat="false" ht="15" hidden="false" customHeight="true" outlineLevel="0" collapsed="false"/>
    <row r="51355" customFormat="false" ht="15" hidden="false" customHeight="true" outlineLevel="0" collapsed="false"/>
    <row r="51356" customFormat="false" ht="15" hidden="false" customHeight="true" outlineLevel="0" collapsed="false"/>
    <row r="51357" customFormat="false" ht="15" hidden="false" customHeight="true" outlineLevel="0" collapsed="false"/>
    <row r="51358" customFormat="false" ht="15" hidden="false" customHeight="true" outlineLevel="0" collapsed="false"/>
    <row r="51359" customFormat="false" ht="15" hidden="false" customHeight="true" outlineLevel="0" collapsed="false"/>
    <row r="51360" customFormat="false" ht="15" hidden="false" customHeight="true" outlineLevel="0" collapsed="false"/>
    <row r="51361" customFormat="false" ht="15" hidden="false" customHeight="true" outlineLevel="0" collapsed="false"/>
    <row r="51362" customFormat="false" ht="15" hidden="false" customHeight="true" outlineLevel="0" collapsed="false"/>
    <row r="51363" customFormat="false" ht="15" hidden="false" customHeight="true" outlineLevel="0" collapsed="false"/>
    <row r="51364" customFormat="false" ht="15" hidden="false" customHeight="true" outlineLevel="0" collapsed="false"/>
    <row r="51365" customFormat="false" ht="15" hidden="false" customHeight="true" outlineLevel="0" collapsed="false"/>
    <row r="51366" customFormat="false" ht="15" hidden="false" customHeight="true" outlineLevel="0" collapsed="false"/>
    <row r="51367" customFormat="false" ht="15" hidden="false" customHeight="true" outlineLevel="0" collapsed="false"/>
    <row r="51368" customFormat="false" ht="15" hidden="false" customHeight="true" outlineLevel="0" collapsed="false"/>
    <row r="51369" customFormat="false" ht="15" hidden="false" customHeight="true" outlineLevel="0" collapsed="false"/>
    <row r="51370" customFormat="false" ht="15" hidden="false" customHeight="true" outlineLevel="0" collapsed="false"/>
    <row r="51371" customFormat="false" ht="15" hidden="false" customHeight="true" outlineLevel="0" collapsed="false"/>
    <row r="51372" customFormat="false" ht="15" hidden="false" customHeight="true" outlineLevel="0" collapsed="false"/>
    <row r="51373" customFormat="false" ht="15" hidden="false" customHeight="true" outlineLevel="0" collapsed="false"/>
    <row r="51374" customFormat="false" ht="15" hidden="false" customHeight="true" outlineLevel="0" collapsed="false"/>
    <row r="51375" customFormat="false" ht="15" hidden="false" customHeight="true" outlineLevel="0" collapsed="false"/>
    <row r="51376" customFormat="false" ht="15" hidden="false" customHeight="true" outlineLevel="0" collapsed="false"/>
    <row r="51377" customFormat="false" ht="15" hidden="false" customHeight="true" outlineLevel="0" collapsed="false"/>
    <row r="51378" customFormat="false" ht="15" hidden="false" customHeight="true" outlineLevel="0" collapsed="false"/>
    <row r="51379" customFormat="false" ht="15" hidden="false" customHeight="true" outlineLevel="0" collapsed="false"/>
    <row r="51380" customFormat="false" ht="15" hidden="false" customHeight="true" outlineLevel="0" collapsed="false"/>
    <row r="51381" customFormat="false" ht="15" hidden="false" customHeight="true" outlineLevel="0" collapsed="false"/>
    <row r="51382" customFormat="false" ht="15" hidden="false" customHeight="true" outlineLevel="0" collapsed="false"/>
    <row r="51383" customFormat="false" ht="15" hidden="false" customHeight="true" outlineLevel="0" collapsed="false"/>
    <row r="51384" customFormat="false" ht="15" hidden="false" customHeight="true" outlineLevel="0" collapsed="false"/>
    <row r="51385" customFormat="false" ht="15" hidden="false" customHeight="true" outlineLevel="0" collapsed="false"/>
    <row r="51386" customFormat="false" ht="15" hidden="false" customHeight="true" outlineLevel="0" collapsed="false"/>
    <row r="51387" customFormat="false" ht="15" hidden="false" customHeight="true" outlineLevel="0" collapsed="false"/>
    <row r="51388" customFormat="false" ht="15" hidden="false" customHeight="true" outlineLevel="0" collapsed="false"/>
    <row r="51389" customFormat="false" ht="15" hidden="false" customHeight="true" outlineLevel="0" collapsed="false"/>
    <row r="51390" customFormat="false" ht="15" hidden="false" customHeight="true" outlineLevel="0" collapsed="false"/>
    <row r="51391" customFormat="false" ht="15" hidden="false" customHeight="true" outlineLevel="0" collapsed="false"/>
    <row r="51392" customFormat="false" ht="15" hidden="false" customHeight="true" outlineLevel="0" collapsed="false"/>
    <row r="51393" customFormat="false" ht="15" hidden="false" customHeight="true" outlineLevel="0" collapsed="false"/>
    <row r="51394" customFormat="false" ht="15" hidden="false" customHeight="true" outlineLevel="0" collapsed="false"/>
    <row r="51395" customFormat="false" ht="15" hidden="false" customHeight="true" outlineLevel="0" collapsed="false"/>
    <row r="51396" customFormat="false" ht="15" hidden="false" customHeight="true" outlineLevel="0" collapsed="false"/>
    <row r="51397" customFormat="false" ht="15" hidden="false" customHeight="true" outlineLevel="0" collapsed="false"/>
    <row r="51398" customFormat="false" ht="15" hidden="false" customHeight="true" outlineLevel="0" collapsed="false"/>
    <row r="51399" customFormat="false" ht="15" hidden="false" customHeight="true" outlineLevel="0" collapsed="false"/>
    <row r="51400" customFormat="false" ht="15" hidden="false" customHeight="true" outlineLevel="0" collapsed="false"/>
    <row r="51401" customFormat="false" ht="15" hidden="false" customHeight="true" outlineLevel="0" collapsed="false"/>
    <row r="51402" customFormat="false" ht="15" hidden="false" customHeight="true" outlineLevel="0" collapsed="false"/>
    <row r="51403" customFormat="false" ht="15" hidden="false" customHeight="true" outlineLevel="0" collapsed="false"/>
    <row r="51404" customFormat="false" ht="15" hidden="false" customHeight="true" outlineLevel="0" collapsed="false"/>
    <row r="51405" customFormat="false" ht="15" hidden="false" customHeight="true" outlineLevel="0" collapsed="false"/>
    <row r="51406" customFormat="false" ht="15" hidden="false" customHeight="true" outlineLevel="0" collapsed="false"/>
    <row r="51407" customFormat="false" ht="15" hidden="false" customHeight="true" outlineLevel="0" collapsed="false"/>
    <row r="51408" customFormat="false" ht="15" hidden="false" customHeight="true" outlineLevel="0" collapsed="false"/>
    <row r="51409" customFormat="false" ht="15" hidden="false" customHeight="true" outlineLevel="0" collapsed="false"/>
    <row r="51410" customFormat="false" ht="15" hidden="false" customHeight="true" outlineLevel="0" collapsed="false"/>
    <row r="51411" customFormat="false" ht="15" hidden="false" customHeight="true" outlineLevel="0" collapsed="false"/>
    <row r="51412" customFormat="false" ht="15" hidden="false" customHeight="true" outlineLevel="0" collapsed="false"/>
    <row r="51413" customFormat="false" ht="15" hidden="false" customHeight="true" outlineLevel="0" collapsed="false"/>
    <row r="51414" customFormat="false" ht="15" hidden="false" customHeight="true" outlineLevel="0" collapsed="false"/>
    <row r="51415" customFormat="false" ht="15" hidden="false" customHeight="true" outlineLevel="0" collapsed="false"/>
    <row r="51416" customFormat="false" ht="15" hidden="false" customHeight="true" outlineLevel="0" collapsed="false"/>
    <row r="51417" customFormat="false" ht="15" hidden="false" customHeight="true" outlineLevel="0" collapsed="false"/>
    <row r="51418" customFormat="false" ht="15" hidden="false" customHeight="true" outlineLevel="0" collapsed="false"/>
    <row r="51419" customFormat="false" ht="15" hidden="false" customHeight="true" outlineLevel="0" collapsed="false"/>
    <row r="51420" customFormat="false" ht="15" hidden="false" customHeight="true" outlineLevel="0" collapsed="false"/>
    <row r="51421" customFormat="false" ht="15" hidden="false" customHeight="true" outlineLevel="0" collapsed="false"/>
    <row r="51422" customFormat="false" ht="15" hidden="false" customHeight="true" outlineLevel="0" collapsed="false"/>
    <row r="51423" customFormat="false" ht="15" hidden="false" customHeight="true" outlineLevel="0" collapsed="false"/>
    <row r="51424" customFormat="false" ht="15" hidden="false" customHeight="true" outlineLevel="0" collapsed="false"/>
    <row r="51425" customFormat="false" ht="15" hidden="false" customHeight="true" outlineLevel="0" collapsed="false"/>
    <row r="51426" customFormat="false" ht="15" hidden="false" customHeight="true" outlineLevel="0" collapsed="false"/>
    <row r="51427" customFormat="false" ht="15" hidden="false" customHeight="true" outlineLevel="0" collapsed="false"/>
    <row r="51428" customFormat="false" ht="15" hidden="false" customHeight="true" outlineLevel="0" collapsed="false"/>
    <row r="51429" customFormat="false" ht="15" hidden="false" customHeight="true" outlineLevel="0" collapsed="false"/>
    <row r="51430" customFormat="false" ht="15" hidden="false" customHeight="true" outlineLevel="0" collapsed="false"/>
    <row r="51431" customFormat="false" ht="15" hidden="false" customHeight="true" outlineLevel="0" collapsed="false"/>
    <row r="51432" customFormat="false" ht="15" hidden="false" customHeight="true" outlineLevel="0" collapsed="false"/>
    <row r="51433" customFormat="false" ht="15" hidden="false" customHeight="true" outlineLevel="0" collapsed="false"/>
    <row r="51434" customFormat="false" ht="15" hidden="false" customHeight="true" outlineLevel="0" collapsed="false"/>
    <row r="51435" customFormat="false" ht="15" hidden="false" customHeight="true" outlineLevel="0" collapsed="false"/>
    <row r="51436" customFormat="false" ht="15" hidden="false" customHeight="true" outlineLevel="0" collapsed="false"/>
    <row r="51437" customFormat="false" ht="15" hidden="false" customHeight="true" outlineLevel="0" collapsed="false"/>
    <row r="51438" customFormat="false" ht="15" hidden="false" customHeight="true" outlineLevel="0" collapsed="false"/>
    <row r="51439" customFormat="false" ht="15" hidden="false" customHeight="true" outlineLevel="0" collapsed="false"/>
    <row r="51440" customFormat="false" ht="15" hidden="false" customHeight="true" outlineLevel="0" collapsed="false"/>
    <row r="51441" customFormat="false" ht="15" hidden="false" customHeight="true" outlineLevel="0" collapsed="false"/>
    <row r="51442" customFormat="false" ht="15" hidden="false" customHeight="true" outlineLevel="0" collapsed="false"/>
    <row r="51443" customFormat="false" ht="15" hidden="false" customHeight="true" outlineLevel="0" collapsed="false"/>
    <row r="51444" customFormat="false" ht="15" hidden="false" customHeight="true" outlineLevel="0" collapsed="false"/>
    <row r="51445" customFormat="false" ht="15" hidden="false" customHeight="true" outlineLevel="0" collapsed="false"/>
    <row r="51446" customFormat="false" ht="15" hidden="false" customHeight="true" outlineLevel="0" collapsed="false"/>
    <row r="51447" customFormat="false" ht="15" hidden="false" customHeight="true" outlineLevel="0" collapsed="false"/>
    <row r="51448" customFormat="false" ht="15" hidden="false" customHeight="true" outlineLevel="0" collapsed="false"/>
    <row r="51449" customFormat="false" ht="15" hidden="false" customHeight="true" outlineLevel="0" collapsed="false"/>
    <row r="51450" customFormat="false" ht="15" hidden="false" customHeight="true" outlineLevel="0" collapsed="false"/>
    <row r="51451" customFormat="false" ht="15" hidden="false" customHeight="true" outlineLevel="0" collapsed="false"/>
    <row r="51452" customFormat="false" ht="15" hidden="false" customHeight="true" outlineLevel="0" collapsed="false"/>
    <row r="51453" customFormat="false" ht="15" hidden="false" customHeight="true" outlineLevel="0" collapsed="false"/>
    <row r="51454" customFormat="false" ht="15" hidden="false" customHeight="true" outlineLevel="0" collapsed="false"/>
    <row r="51455" customFormat="false" ht="15" hidden="false" customHeight="true" outlineLevel="0" collapsed="false"/>
    <row r="51456" customFormat="false" ht="15" hidden="false" customHeight="true" outlineLevel="0" collapsed="false"/>
    <row r="51457" customFormat="false" ht="15" hidden="false" customHeight="true" outlineLevel="0" collapsed="false"/>
    <row r="51458" customFormat="false" ht="15" hidden="false" customHeight="true" outlineLevel="0" collapsed="false"/>
    <row r="51459" customFormat="false" ht="15" hidden="false" customHeight="true" outlineLevel="0" collapsed="false"/>
    <row r="51460" customFormat="false" ht="15" hidden="false" customHeight="true" outlineLevel="0" collapsed="false"/>
    <row r="51461" customFormat="false" ht="15" hidden="false" customHeight="true" outlineLevel="0" collapsed="false"/>
    <row r="51462" customFormat="false" ht="15" hidden="false" customHeight="true" outlineLevel="0" collapsed="false"/>
    <row r="51463" customFormat="false" ht="15" hidden="false" customHeight="true" outlineLevel="0" collapsed="false"/>
    <row r="51464" customFormat="false" ht="15" hidden="false" customHeight="true" outlineLevel="0" collapsed="false"/>
    <row r="51465" customFormat="false" ht="15" hidden="false" customHeight="true" outlineLevel="0" collapsed="false"/>
    <row r="51466" customFormat="false" ht="15" hidden="false" customHeight="true" outlineLevel="0" collapsed="false"/>
    <row r="51467" customFormat="false" ht="15" hidden="false" customHeight="true" outlineLevel="0" collapsed="false"/>
    <row r="51468" customFormat="false" ht="15" hidden="false" customHeight="true" outlineLevel="0" collapsed="false"/>
    <row r="51469" customFormat="false" ht="15" hidden="false" customHeight="true" outlineLevel="0" collapsed="false"/>
    <row r="51470" customFormat="false" ht="15" hidden="false" customHeight="true" outlineLevel="0" collapsed="false"/>
    <row r="51471" customFormat="false" ht="15" hidden="false" customHeight="true" outlineLevel="0" collapsed="false"/>
    <row r="51472" customFormat="false" ht="15" hidden="false" customHeight="true" outlineLevel="0" collapsed="false"/>
    <row r="51473" customFormat="false" ht="15" hidden="false" customHeight="true" outlineLevel="0" collapsed="false"/>
    <row r="51474" customFormat="false" ht="15" hidden="false" customHeight="true" outlineLevel="0" collapsed="false"/>
    <row r="51475" customFormat="false" ht="15" hidden="false" customHeight="true" outlineLevel="0" collapsed="false"/>
    <row r="51476" customFormat="false" ht="15" hidden="false" customHeight="true" outlineLevel="0" collapsed="false"/>
    <row r="51477" customFormat="false" ht="15" hidden="false" customHeight="true" outlineLevel="0" collapsed="false"/>
    <row r="51478" customFormat="false" ht="15" hidden="false" customHeight="true" outlineLevel="0" collapsed="false"/>
    <row r="51479" customFormat="false" ht="15" hidden="false" customHeight="true" outlineLevel="0" collapsed="false"/>
    <row r="51480" customFormat="false" ht="15" hidden="false" customHeight="true" outlineLevel="0" collapsed="false"/>
    <row r="51481" customFormat="false" ht="15" hidden="false" customHeight="true" outlineLevel="0" collapsed="false"/>
    <row r="51482" customFormat="false" ht="15" hidden="false" customHeight="true" outlineLevel="0" collapsed="false"/>
    <row r="51483" customFormat="false" ht="15" hidden="false" customHeight="true" outlineLevel="0" collapsed="false"/>
    <row r="51484" customFormat="false" ht="15" hidden="false" customHeight="true" outlineLevel="0" collapsed="false"/>
    <row r="51485" customFormat="false" ht="15" hidden="false" customHeight="true" outlineLevel="0" collapsed="false"/>
    <row r="51486" customFormat="false" ht="15" hidden="false" customHeight="true" outlineLevel="0" collapsed="false"/>
    <row r="51487" customFormat="false" ht="15" hidden="false" customHeight="true" outlineLevel="0" collapsed="false"/>
    <row r="51488" customFormat="false" ht="15" hidden="false" customHeight="true" outlineLevel="0" collapsed="false"/>
    <row r="51489" customFormat="false" ht="15" hidden="false" customHeight="true" outlineLevel="0" collapsed="false"/>
    <row r="51490" customFormat="false" ht="15" hidden="false" customHeight="true" outlineLevel="0" collapsed="false"/>
    <row r="51491" customFormat="false" ht="15" hidden="false" customHeight="true" outlineLevel="0" collapsed="false"/>
    <row r="51492" customFormat="false" ht="15" hidden="false" customHeight="true" outlineLevel="0" collapsed="false"/>
    <row r="51493" customFormat="false" ht="15" hidden="false" customHeight="true" outlineLevel="0" collapsed="false"/>
    <row r="51494" customFormat="false" ht="15" hidden="false" customHeight="true" outlineLevel="0" collapsed="false"/>
    <row r="51495" customFormat="false" ht="15" hidden="false" customHeight="true" outlineLevel="0" collapsed="false"/>
    <row r="51496" customFormat="false" ht="15" hidden="false" customHeight="true" outlineLevel="0" collapsed="false"/>
    <row r="51497" customFormat="false" ht="15" hidden="false" customHeight="true" outlineLevel="0" collapsed="false"/>
    <row r="51498" customFormat="false" ht="15" hidden="false" customHeight="true" outlineLevel="0" collapsed="false"/>
    <row r="51499" customFormat="false" ht="15" hidden="false" customHeight="true" outlineLevel="0" collapsed="false"/>
    <row r="51500" customFormat="false" ht="15" hidden="false" customHeight="true" outlineLevel="0" collapsed="false"/>
    <row r="51501" customFormat="false" ht="15" hidden="false" customHeight="true" outlineLevel="0" collapsed="false"/>
    <row r="51502" customFormat="false" ht="15" hidden="false" customHeight="true" outlineLevel="0" collapsed="false"/>
    <row r="51503" customFormat="false" ht="15" hidden="false" customHeight="true" outlineLevel="0" collapsed="false"/>
    <row r="51504" customFormat="false" ht="15" hidden="false" customHeight="true" outlineLevel="0" collapsed="false"/>
    <row r="51505" customFormat="false" ht="15" hidden="false" customHeight="true" outlineLevel="0" collapsed="false"/>
    <row r="51506" customFormat="false" ht="15" hidden="false" customHeight="true" outlineLevel="0" collapsed="false"/>
    <row r="51507" customFormat="false" ht="15" hidden="false" customHeight="true" outlineLevel="0" collapsed="false"/>
    <row r="51508" customFormat="false" ht="15" hidden="false" customHeight="true" outlineLevel="0" collapsed="false"/>
    <row r="51509" customFormat="false" ht="15" hidden="false" customHeight="true" outlineLevel="0" collapsed="false"/>
    <row r="51510" customFormat="false" ht="15" hidden="false" customHeight="true" outlineLevel="0" collapsed="false"/>
    <row r="51511" customFormat="false" ht="15" hidden="false" customHeight="true" outlineLevel="0" collapsed="false"/>
    <row r="51512" customFormat="false" ht="15" hidden="false" customHeight="true" outlineLevel="0" collapsed="false"/>
    <row r="51513" customFormat="false" ht="15" hidden="false" customHeight="true" outlineLevel="0" collapsed="false"/>
    <row r="51514" customFormat="false" ht="15" hidden="false" customHeight="true" outlineLevel="0" collapsed="false"/>
    <row r="51515" customFormat="false" ht="15" hidden="false" customHeight="true" outlineLevel="0" collapsed="false"/>
    <row r="51516" customFormat="false" ht="15" hidden="false" customHeight="true" outlineLevel="0" collapsed="false"/>
    <row r="51517" customFormat="false" ht="15" hidden="false" customHeight="true" outlineLevel="0" collapsed="false"/>
    <row r="51518" customFormat="false" ht="15" hidden="false" customHeight="true" outlineLevel="0" collapsed="false"/>
    <row r="51519" customFormat="false" ht="15" hidden="false" customHeight="true" outlineLevel="0" collapsed="false"/>
    <row r="51520" customFormat="false" ht="15" hidden="false" customHeight="true" outlineLevel="0" collapsed="false"/>
    <row r="51521" customFormat="false" ht="15" hidden="false" customHeight="true" outlineLevel="0" collapsed="false"/>
    <row r="51522" customFormat="false" ht="15" hidden="false" customHeight="true" outlineLevel="0" collapsed="false"/>
    <row r="51523" customFormat="false" ht="15" hidden="false" customHeight="true" outlineLevel="0" collapsed="false"/>
    <row r="51524" customFormat="false" ht="15" hidden="false" customHeight="true" outlineLevel="0" collapsed="false"/>
    <row r="51525" customFormat="false" ht="15" hidden="false" customHeight="true" outlineLevel="0" collapsed="false"/>
    <row r="51526" customFormat="false" ht="15" hidden="false" customHeight="true" outlineLevel="0" collapsed="false"/>
    <row r="51527" customFormat="false" ht="15" hidden="false" customHeight="true" outlineLevel="0" collapsed="false"/>
    <row r="51528" customFormat="false" ht="15" hidden="false" customHeight="true" outlineLevel="0" collapsed="false"/>
    <row r="51529" customFormat="false" ht="15" hidden="false" customHeight="true" outlineLevel="0" collapsed="false"/>
    <row r="51530" customFormat="false" ht="15" hidden="false" customHeight="true" outlineLevel="0" collapsed="false"/>
    <row r="51531" customFormat="false" ht="15" hidden="false" customHeight="true" outlineLevel="0" collapsed="false"/>
    <row r="51532" customFormat="false" ht="15" hidden="false" customHeight="true" outlineLevel="0" collapsed="false"/>
    <row r="51533" customFormat="false" ht="15" hidden="false" customHeight="true" outlineLevel="0" collapsed="false"/>
    <row r="51534" customFormat="false" ht="15" hidden="false" customHeight="true" outlineLevel="0" collapsed="false"/>
    <row r="51535" customFormat="false" ht="15" hidden="false" customHeight="true" outlineLevel="0" collapsed="false"/>
    <row r="51536" customFormat="false" ht="15" hidden="false" customHeight="true" outlineLevel="0" collapsed="false"/>
    <row r="51537" customFormat="false" ht="15" hidden="false" customHeight="true" outlineLevel="0" collapsed="false"/>
    <row r="51538" customFormat="false" ht="15" hidden="false" customHeight="true" outlineLevel="0" collapsed="false"/>
    <row r="51539" customFormat="false" ht="15" hidden="false" customHeight="true" outlineLevel="0" collapsed="false"/>
    <row r="51540" customFormat="false" ht="15" hidden="false" customHeight="true" outlineLevel="0" collapsed="false"/>
    <row r="51541" customFormat="false" ht="15" hidden="false" customHeight="true" outlineLevel="0" collapsed="false"/>
    <row r="51542" customFormat="false" ht="15" hidden="false" customHeight="true" outlineLevel="0" collapsed="false"/>
    <row r="51543" customFormat="false" ht="15" hidden="false" customHeight="true" outlineLevel="0" collapsed="false"/>
    <row r="51544" customFormat="false" ht="15" hidden="false" customHeight="true" outlineLevel="0" collapsed="false"/>
    <row r="51545" customFormat="false" ht="15" hidden="false" customHeight="true" outlineLevel="0" collapsed="false"/>
    <row r="51546" customFormat="false" ht="15" hidden="false" customHeight="true" outlineLevel="0" collapsed="false"/>
    <row r="51547" customFormat="false" ht="15" hidden="false" customHeight="true" outlineLevel="0" collapsed="false"/>
    <row r="51548" customFormat="false" ht="15" hidden="false" customHeight="true" outlineLevel="0" collapsed="false"/>
    <row r="51549" customFormat="false" ht="15" hidden="false" customHeight="true" outlineLevel="0" collapsed="false"/>
    <row r="51550" customFormat="false" ht="15" hidden="false" customHeight="true" outlineLevel="0" collapsed="false"/>
    <row r="51551" customFormat="false" ht="15" hidden="false" customHeight="true" outlineLevel="0" collapsed="false"/>
    <row r="51552" customFormat="false" ht="15" hidden="false" customHeight="true" outlineLevel="0" collapsed="false"/>
    <row r="51553" customFormat="false" ht="15" hidden="false" customHeight="true" outlineLevel="0" collapsed="false"/>
    <row r="51554" customFormat="false" ht="15" hidden="false" customHeight="true" outlineLevel="0" collapsed="false"/>
    <row r="51555" customFormat="false" ht="15" hidden="false" customHeight="true" outlineLevel="0" collapsed="false"/>
    <row r="51556" customFormat="false" ht="15" hidden="false" customHeight="true" outlineLevel="0" collapsed="false"/>
    <row r="51557" customFormat="false" ht="15" hidden="false" customHeight="true" outlineLevel="0" collapsed="false"/>
    <row r="51558" customFormat="false" ht="15" hidden="false" customHeight="true" outlineLevel="0" collapsed="false"/>
    <row r="51559" customFormat="false" ht="15" hidden="false" customHeight="true" outlineLevel="0" collapsed="false"/>
    <row r="51560" customFormat="false" ht="15" hidden="false" customHeight="true" outlineLevel="0" collapsed="false"/>
    <row r="51561" customFormat="false" ht="15" hidden="false" customHeight="true" outlineLevel="0" collapsed="false"/>
    <row r="51562" customFormat="false" ht="15" hidden="false" customHeight="true" outlineLevel="0" collapsed="false"/>
    <row r="51563" customFormat="false" ht="15" hidden="false" customHeight="true" outlineLevel="0" collapsed="false"/>
    <row r="51564" customFormat="false" ht="15" hidden="false" customHeight="true" outlineLevel="0" collapsed="false"/>
    <row r="51565" customFormat="false" ht="15" hidden="false" customHeight="true" outlineLevel="0" collapsed="false"/>
    <row r="51566" customFormat="false" ht="15" hidden="false" customHeight="true" outlineLevel="0" collapsed="false"/>
    <row r="51567" customFormat="false" ht="15" hidden="false" customHeight="true" outlineLevel="0" collapsed="false"/>
    <row r="51568" customFormat="false" ht="15" hidden="false" customHeight="true" outlineLevel="0" collapsed="false"/>
    <row r="51569" customFormat="false" ht="15" hidden="false" customHeight="true" outlineLevel="0" collapsed="false"/>
    <row r="51570" customFormat="false" ht="15" hidden="false" customHeight="true" outlineLevel="0" collapsed="false"/>
    <row r="51571" customFormat="false" ht="15" hidden="false" customHeight="true" outlineLevel="0" collapsed="false"/>
    <row r="51572" customFormat="false" ht="15" hidden="false" customHeight="true" outlineLevel="0" collapsed="false"/>
    <row r="51573" customFormat="false" ht="15" hidden="false" customHeight="true" outlineLevel="0" collapsed="false"/>
    <row r="51574" customFormat="false" ht="15" hidden="false" customHeight="true" outlineLevel="0" collapsed="false"/>
    <row r="51575" customFormat="false" ht="15" hidden="false" customHeight="true" outlineLevel="0" collapsed="false"/>
    <row r="51576" customFormat="false" ht="15" hidden="false" customHeight="true" outlineLevel="0" collapsed="false"/>
    <row r="51577" customFormat="false" ht="15" hidden="false" customHeight="true" outlineLevel="0" collapsed="false"/>
    <row r="51578" customFormat="false" ht="15" hidden="false" customHeight="true" outlineLevel="0" collapsed="false"/>
    <row r="51579" customFormat="false" ht="15" hidden="false" customHeight="true" outlineLevel="0" collapsed="false"/>
    <row r="51580" customFormat="false" ht="15" hidden="false" customHeight="true" outlineLevel="0" collapsed="false"/>
    <row r="51581" customFormat="false" ht="15" hidden="false" customHeight="true" outlineLevel="0" collapsed="false"/>
    <row r="51582" customFormat="false" ht="15" hidden="false" customHeight="true" outlineLevel="0" collapsed="false"/>
    <row r="51583" customFormat="false" ht="15" hidden="false" customHeight="true" outlineLevel="0" collapsed="false"/>
    <row r="51584" customFormat="false" ht="15" hidden="false" customHeight="true" outlineLevel="0" collapsed="false"/>
    <row r="51585" customFormat="false" ht="15" hidden="false" customHeight="true" outlineLevel="0" collapsed="false"/>
    <row r="51586" customFormat="false" ht="15" hidden="false" customHeight="true" outlineLevel="0" collapsed="false"/>
    <row r="51587" customFormat="false" ht="15" hidden="false" customHeight="true" outlineLevel="0" collapsed="false"/>
    <row r="51588" customFormat="false" ht="15" hidden="false" customHeight="true" outlineLevel="0" collapsed="false"/>
    <row r="51589" customFormat="false" ht="15" hidden="false" customHeight="true" outlineLevel="0" collapsed="false"/>
    <row r="51590" customFormat="false" ht="15" hidden="false" customHeight="true" outlineLevel="0" collapsed="false"/>
    <row r="51591" customFormat="false" ht="15" hidden="false" customHeight="true" outlineLevel="0" collapsed="false"/>
    <row r="51592" customFormat="false" ht="15" hidden="false" customHeight="true" outlineLevel="0" collapsed="false"/>
    <row r="51593" customFormat="false" ht="15" hidden="false" customHeight="true" outlineLevel="0" collapsed="false"/>
    <row r="51594" customFormat="false" ht="15" hidden="false" customHeight="true" outlineLevel="0" collapsed="false"/>
    <row r="51595" customFormat="false" ht="15" hidden="false" customHeight="true" outlineLevel="0" collapsed="false"/>
    <row r="51596" customFormat="false" ht="15" hidden="false" customHeight="true" outlineLevel="0" collapsed="false"/>
    <row r="51597" customFormat="false" ht="15" hidden="false" customHeight="true" outlineLevel="0" collapsed="false"/>
    <row r="51598" customFormat="false" ht="15" hidden="false" customHeight="true" outlineLevel="0" collapsed="false"/>
    <row r="51599" customFormat="false" ht="15" hidden="false" customHeight="true" outlineLevel="0" collapsed="false"/>
    <row r="51600" customFormat="false" ht="15" hidden="false" customHeight="true" outlineLevel="0" collapsed="false"/>
    <row r="51601" customFormat="false" ht="15" hidden="false" customHeight="true" outlineLevel="0" collapsed="false"/>
    <row r="51602" customFormat="false" ht="15" hidden="false" customHeight="true" outlineLevel="0" collapsed="false"/>
    <row r="51603" customFormat="false" ht="15" hidden="false" customHeight="true" outlineLevel="0" collapsed="false"/>
    <row r="51604" customFormat="false" ht="15" hidden="false" customHeight="true" outlineLevel="0" collapsed="false"/>
    <row r="51605" customFormat="false" ht="15" hidden="false" customHeight="true" outlineLevel="0" collapsed="false"/>
    <row r="51606" customFormat="false" ht="15" hidden="false" customHeight="true" outlineLevel="0" collapsed="false"/>
    <row r="51607" customFormat="false" ht="15" hidden="false" customHeight="true" outlineLevel="0" collapsed="false"/>
    <row r="51608" customFormat="false" ht="15" hidden="false" customHeight="true" outlineLevel="0" collapsed="false"/>
    <row r="51609" customFormat="false" ht="15" hidden="false" customHeight="true" outlineLevel="0" collapsed="false"/>
    <row r="51610" customFormat="false" ht="15" hidden="false" customHeight="true" outlineLevel="0" collapsed="false"/>
    <row r="51611" customFormat="false" ht="15" hidden="false" customHeight="true" outlineLevel="0" collapsed="false"/>
    <row r="51612" customFormat="false" ht="15" hidden="false" customHeight="true" outlineLevel="0" collapsed="false"/>
    <row r="51613" customFormat="false" ht="15" hidden="false" customHeight="true" outlineLevel="0" collapsed="false"/>
    <row r="51614" customFormat="false" ht="15" hidden="false" customHeight="true" outlineLevel="0" collapsed="false"/>
    <row r="51615" customFormat="false" ht="15" hidden="false" customHeight="true" outlineLevel="0" collapsed="false"/>
    <row r="51616" customFormat="false" ht="15" hidden="false" customHeight="true" outlineLevel="0" collapsed="false"/>
    <row r="51617" customFormat="false" ht="15" hidden="false" customHeight="true" outlineLevel="0" collapsed="false"/>
    <row r="51618" customFormat="false" ht="15" hidden="false" customHeight="true" outlineLevel="0" collapsed="false"/>
    <row r="51619" customFormat="false" ht="15" hidden="false" customHeight="true" outlineLevel="0" collapsed="false"/>
    <row r="51620" customFormat="false" ht="15" hidden="false" customHeight="true" outlineLevel="0" collapsed="false"/>
    <row r="51621" customFormat="false" ht="15" hidden="false" customHeight="true" outlineLevel="0" collapsed="false"/>
    <row r="51622" customFormat="false" ht="15" hidden="false" customHeight="true" outlineLevel="0" collapsed="false"/>
    <row r="51623" customFormat="false" ht="15" hidden="false" customHeight="true" outlineLevel="0" collapsed="false"/>
    <row r="51624" customFormat="false" ht="15" hidden="false" customHeight="true" outlineLevel="0" collapsed="false"/>
    <row r="51625" customFormat="false" ht="15" hidden="false" customHeight="true" outlineLevel="0" collapsed="false"/>
    <row r="51626" customFormat="false" ht="15" hidden="false" customHeight="true" outlineLevel="0" collapsed="false"/>
    <row r="51627" customFormat="false" ht="15" hidden="false" customHeight="true" outlineLevel="0" collapsed="false"/>
    <row r="51628" customFormat="false" ht="15" hidden="false" customHeight="true" outlineLevel="0" collapsed="false"/>
    <row r="51629" customFormat="false" ht="15" hidden="false" customHeight="true" outlineLevel="0" collapsed="false"/>
    <row r="51630" customFormat="false" ht="15" hidden="false" customHeight="true" outlineLevel="0" collapsed="false"/>
    <row r="51631" customFormat="false" ht="15" hidden="false" customHeight="true" outlineLevel="0" collapsed="false"/>
    <row r="51632" customFormat="false" ht="15" hidden="false" customHeight="true" outlineLevel="0" collapsed="false"/>
    <row r="51633" customFormat="false" ht="15" hidden="false" customHeight="true" outlineLevel="0" collapsed="false"/>
    <row r="51634" customFormat="false" ht="15" hidden="false" customHeight="true" outlineLevel="0" collapsed="false"/>
    <row r="51635" customFormat="false" ht="15" hidden="false" customHeight="true" outlineLevel="0" collapsed="false"/>
    <row r="51636" customFormat="false" ht="15" hidden="false" customHeight="true" outlineLevel="0" collapsed="false"/>
    <row r="51637" customFormat="false" ht="15" hidden="false" customHeight="true" outlineLevel="0" collapsed="false"/>
    <row r="51638" customFormat="false" ht="15" hidden="false" customHeight="true" outlineLevel="0" collapsed="false"/>
    <row r="51639" customFormat="false" ht="15" hidden="false" customHeight="true" outlineLevel="0" collapsed="false"/>
    <row r="51640" customFormat="false" ht="15" hidden="false" customHeight="true" outlineLevel="0" collapsed="false"/>
    <row r="51641" customFormat="false" ht="15" hidden="false" customHeight="true" outlineLevel="0" collapsed="false"/>
    <row r="51642" customFormat="false" ht="15" hidden="false" customHeight="true" outlineLevel="0" collapsed="false"/>
    <row r="51643" customFormat="false" ht="15" hidden="false" customHeight="true" outlineLevel="0" collapsed="false"/>
    <row r="51644" customFormat="false" ht="15" hidden="false" customHeight="true" outlineLevel="0" collapsed="false"/>
    <row r="51645" customFormat="false" ht="15" hidden="false" customHeight="true" outlineLevel="0" collapsed="false"/>
    <row r="51646" customFormat="false" ht="15" hidden="false" customHeight="true" outlineLevel="0" collapsed="false"/>
    <row r="51647" customFormat="false" ht="15" hidden="false" customHeight="true" outlineLevel="0" collapsed="false"/>
    <row r="51648" customFormat="false" ht="15" hidden="false" customHeight="true" outlineLevel="0" collapsed="false"/>
    <row r="51649" customFormat="false" ht="15" hidden="false" customHeight="true" outlineLevel="0" collapsed="false"/>
    <row r="51650" customFormat="false" ht="15" hidden="false" customHeight="true" outlineLevel="0" collapsed="false"/>
    <row r="51651" customFormat="false" ht="15" hidden="false" customHeight="true" outlineLevel="0" collapsed="false"/>
    <row r="51652" customFormat="false" ht="15" hidden="false" customHeight="true" outlineLevel="0" collapsed="false"/>
    <row r="51653" customFormat="false" ht="15" hidden="false" customHeight="true" outlineLevel="0" collapsed="false"/>
    <row r="51654" customFormat="false" ht="15" hidden="false" customHeight="true" outlineLevel="0" collapsed="false"/>
    <row r="51655" customFormat="false" ht="15" hidden="false" customHeight="true" outlineLevel="0" collapsed="false"/>
    <row r="51656" customFormat="false" ht="15" hidden="false" customHeight="true" outlineLevel="0" collapsed="false"/>
    <row r="51657" customFormat="false" ht="15" hidden="false" customHeight="true" outlineLevel="0" collapsed="false"/>
    <row r="51658" customFormat="false" ht="15" hidden="false" customHeight="true" outlineLevel="0" collapsed="false"/>
    <row r="51659" customFormat="false" ht="15" hidden="false" customHeight="true" outlineLevel="0" collapsed="false"/>
    <row r="51660" customFormat="false" ht="15" hidden="false" customHeight="true" outlineLevel="0" collapsed="false"/>
    <row r="51661" customFormat="false" ht="15" hidden="false" customHeight="true" outlineLevel="0" collapsed="false"/>
    <row r="51662" customFormat="false" ht="15" hidden="false" customHeight="true" outlineLevel="0" collapsed="false"/>
    <row r="51663" customFormat="false" ht="15" hidden="false" customHeight="true" outlineLevel="0" collapsed="false"/>
    <row r="51664" customFormat="false" ht="15" hidden="false" customHeight="true" outlineLevel="0" collapsed="false"/>
    <row r="51665" customFormat="false" ht="15" hidden="false" customHeight="true" outlineLevel="0" collapsed="false"/>
    <row r="51666" customFormat="false" ht="15" hidden="false" customHeight="true" outlineLevel="0" collapsed="false"/>
    <row r="51667" customFormat="false" ht="15" hidden="false" customHeight="true" outlineLevel="0" collapsed="false"/>
    <row r="51668" customFormat="false" ht="15" hidden="false" customHeight="true" outlineLevel="0" collapsed="false"/>
    <row r="51669" customFormat="false" ht="15" hidden="false" customHeight="true" outlineLevel="0" collapsed="false"/>
    <row r="51670" customFormat="false" ht="15" hidden="false" customHeight="true" outlineLevel="0" collapsed="false"/>
    <row r="51671" customFormat="false" ht="15" hidden="false" customHeight="true" outlineLevel="0" collapsed="false"/>
    <row r="51672" customFormat="false" ht="15" hidden="false" customHeight="true" outlineLevel="0" collapsed="false"/>
    <row r="51673" customFormat="false" ht="15" hidden="false" customHeight="true" outlineLevel="0" collapsed="false"/>
    <row r="51674" customFormat="false" ht="15" hidden="false" customHeight="true" outlineLevel="0" collapsed="false"/>
    <row r="51675" customFormat="false" ht="15" hidden="false" customHeight="true" outlineLevel="0" collapsed="false"/>
    <row r="51676" customFormat="false" ht="15" hidden="false" customHeight="true" outlineLevel="0" collapsed="false"/>
    <row r="51677" customFormat="false" ht="15" hidden="false" customHeight="true" outlineLevel="0" collapsed="false"/>
    <row r="51678" customFormat="false" ht="15" hidden="false" customHeight="true" outlineLevel="0" collapsed="false"/>
    <row r="51679" customFormat="false" ht="15" hidden="false" customHeight="true" outlineLevel="0" collapsed="false"/>
    <row r="51680" customFormat="false" ht="15" hidden="false" customHeight="true" outlineLevel="0" collapsed="false"/>
    <row r="51681" customFormat="false" ht="15" hidden="false" customHeight="true" outlineLevel="0" collapsed="false"/>
    <row r="51682" customFormat="false" ht="15" hidden="false" customHeight="true" outlineLevel="0" collapsed="false"/>
    <row r="51683" customFormat="false" ht="15" hidden="false" customHeight="true" outlineLevel="0" collapsed="false"/>
    <row r="51684" customFormat="false" ht="15" hidden="false" customHeight="true" outlineLevel="0" collapsed="false"/>
    <row r="51685" customFormat="false" ht="15" hidden="false" customHeight="true" outlineLevel="0" collapsed="false"/>
    <row r="51686" customFormat="false" ht="15" hidden="false" customHeight="true" outlineLevel="0" collapsed="false"/>
    <row r="51687" customFormat="false" ht="15" hidden="false" customHeight="true" outlineLevel="0" collapsed="false"/>
    <row r="51688" customFormat="false" ht="15" hidden="false" customHeight="true" outlineLevel="0" collapsed="false"/>
    <row r="51689" customFormat="false" ht="15" hidden="false" customHeight="true" outlineLevel="0" collapsed="false"/>
    <row r="51690" customFormat="false" ht="15" hidden="false" customHeight="true" outlineLevel="0" collapsed="false"/>
    <row r="51691" customFormat="false" ht="15" hidden="false" customHeight="true" outlineLevel="0" collapsed="false"/>
    <row r="51692" customFormat="false" ht="15" hidden="false" customHeight="true" outlineLevel="0" collapsed="false"/>
    <row r="51693" customFormat="false" ht="15" hidden="false" customHeight="true" outlineLevel="0" collapsed="false"/>
    <row r="51694" customFormat="false" ht="15" hidden="false" customHeight="true" outlineLevel="0" collapsed="false"/>
    <row r="51695" customFormat="false" ht="15" hidden="false" customHeight="true" outlineLevel="0" collapsed="false"/>
    <row r="51696" customFormat="false" ht="15" hidden="false" customHeight="true" outlineLevel="0" collapsed="false"/>
    <row r="51697" customFormat="false" ht="15" hidden="false" customHeight="true" outlineLevel="0" collapsed="false"/>
    <row r="51698" customFormat="false" ht="15" hidden="false" customHeight="true" outlineLevel="0" collapsed="false"/>
    <row r="51699" customFormat="false" ht="15" hidden="false" customHeight="true" outlineLevel="0" collapsed="false"/>
    <row r="51700" customFormat="false" ht="15" hidden="false" customHeight="true" outlineLevel="0" collapsed="false"/>
    <row r="51701" customFormat="false" ht="15" hidden="false" customHeight="true" outlineLevel="0" collapsed="false"/>
    <row r="51702" customFormat="false" ht="15" hidden="false" customHeight="true" outlineLevel="0" collapsed="false"/>
    <row r="51703" customFormat="false" ht="15" hidden="false" customHeight="true" outlineLevel="0" collapsed="false"/>
    <row r="51704" customFormat="false" ht="15" hidden="false" customHeight="true" outlineLevel="0" collapsed="false"/>
    <row r="51705" customFormat="false" ht="15" hidden="false" customHeight="true" outlineLevel="0" collapsed="false"/>
    <row r="51706" customFormat="false" ht="15" hidden="false" customHeight="true" outlineLevel="0" collapsed="false"/>
    <row r="51707" customFormat="false" ht="15" hidden="false" customHeight="true" outlineLevel="0" collapsed="false"/>
    <row r="51708" customFormat="false" ht="15" hidden="false" customHeight="true" outlineLevel="0" collapsed="false"/>
    <row r="51709" customFormat="false" ht="15" hidden="false" customHeight="true" outlineLevel="0" collapsed="false"/>
    <row r="51710" customFormat="false" ht="15" hidden="false" customHeight="true" outlineLevel="0" collapsed="false"/>
    <row r="51711" customFormat="false" ht="15" hidden="false" customHeight="true" outlineLevel="0" collapsed="false"/>
    <row r="51712" customFormat="false" ht="15" hidden="false" customHeight="true" outlineLevel="0" collapsed="false"/>
    <row r="51713" customFormat="false" ht="15" hidden="false" customHeight="true" outlineLevel="0" collapsed="false"/>
    <row r="51714" customFormat="false" ht="15" hidden="false" customHeight="true" outlineLevel="0" collapsed="false"/>
    <row r="51715" customFormat="false" ht="15" hidden="false" customHeight="true" outlineLevel="0" collapsed="false"/>
    <row r="51716" customFormat="false" ht="15" hidden="false" customHeight="true" outlineLevel="0" collapsed="false"/>
    <row r="51717" customFormat="false" ht="15" hidden="false" customHeight="true" outlineLevel="0" collapsed="false"/>
    <row r="51718" customFormat="false" ht="15" hidden="false" customHeight="true" outlineLevel="0" collapsed="false"/>
    <row r="51719" customFormat="false" ht="15" hidden="false" customHeight="true" outlineLevel="0" collapsed="false"/>
    <row r="51720" customFormat="false" ht="15" hidden="false" customHeight="true" outlineLevel="0" collapsed="false"/>
    <row r="51721" customFormat="false" ht="15" hidden="false" customHeight="true" outlineLevel="0" collapsed="false"/>
    <row r="51722" customFormat="false" ht="15" hidden="false" customHeight="true" outlineLevel="0" collapsed="false"/>
    <row r="51723" customFormat="false" ht="15" hidden="false" customHeight="true" outlineLevel="0" collapsed="false"/>
    <row r="51724" customFormat="false" ht="15" hidden="false" customHeight="true" outlineLevel="0" collapsed="false"/>
    <row r="51725" customFormat="false" ht="15" hidden="false" customHeight="true" outlineLevel="0" collapsed="false"/>
    <row r="51726" customFormat="false" ht="15" hidden="false" customHeight="true" outlineLevel="0" collapsed="false"/>
    <row r="51727" customFormat="false" ht="15" hidden="false" customHeight="true" outlineLevel="0" collapsed="false"/>
    <row r="51728" customFormat="false" ht="15" hidden="false" customHeight="true" outlineLevel="0" collapsed="false"/>
    <row r="51729" customFormat="false" ht="15" hidden="false" customHeight="true" outlineLevel="0" collapsed="false"/>
    <row r="51730" customFormat="false" ht="15" hidden="false" customHeight="true" outlineLevel="0" collapsed="false"/>
    <row r="51731" customFormat="false" ht="15" hidden="false" customHeight="true" outlineLevel="0" collapsed="false"/>
    <row r="51732" customFormat="false" ht="15" hidden="false" customHeight="true" outlineLevel="0" collapsed="false"/>
    <row r="51733" customFormat="false" ht="15" hidden="false" customHeight="true" outlineLevel="0" collapsed="false"/>
    <row r="51734" customFormat="false" ht="15" hidden="false" customHeight="true" outlineLevel="0" collapsed="false"/>
    <row r="51735" customFormat="false" ht="15" hidden="false" customHeight="true" outlineLevel="0" collapsed="false"/>
    <row r="51736" customFormat="false" ht="15" hidden="false" customHeight="true" outlineLevel="0" collapsed="false"/>
    <row r="51737" customFormat="false" ht="15" hidden="false" customHeight="true" outlineLevel="0" collapsed="false"/>
    <row r="51738" customFormat="false" ht="15" hidden="false" customHeight="true" outlineLevel="0" collapsed="false"/>
    <row r="51739" customFormat="false" ht="15" hidden="false" customHeight="true" outlineLevel="0" collapsed="false"/>
    <row r="51740" customFormat="false" ht="15" hidden="false" customHeight="true" outlineLevel="0" collapsed="false"/>
    <row r="51741" customFormat="false" ht="15" hidden="false" customHeight="true" outlineLevel="0" collapsed="false"/>
    <row r="51742" customFormat="false" ht="15" hidden="false" customHeight="true" outlineLevel="0" collapsed="false"/>
    <row r="51743" customFormat="false" ht="15" hidden="false" customHeight="true" outlineLevel="0" collapsed="false"/>
    <row r="51744" customFormat="false" ht="15" hidden="false" customHeight="true" outlineLevel="0" collapsed="false"/>
    <row r="51745" customFormat="false" ht="15" hidden="false" customHeight="true" outlineLevel="0" collapsed="false"/>
    <row r="51746" customFormat="false" ht="15" hidden="false" customHeight="true" outlineLevel="0" collapsed="false"/>
    <row r="51747" customFormat="false" ht="15" hidden="false" customHeight="true" outlineLevel="0" collapsed="false"/>
    <row r="51748" customFormat="false" ht="15" hidden="false" customHeight="true" outlineLevel="0" collapsed="false"/>
    <row r="51749" customFormat="false" ht="15" hidden="false" customHeight="true" outlineLevel="0" collapsed="false"/>
    <row r="51750" customFormat="false" ht="15" hidden="false" customHeight="true" outlineLevel="0" collapsed="false"/>
    <row r="51751" customFormat="false" ht="15" hidden="false" customHeight="true" outlineLevel="0" collapsed="false"/>
    <row r="51752" customFormat="false" ht="15" hidden="false" customHeight="true" outlineLevel="0" collapsed="false"/>
    <row r="51753" customFormat="false" ht="15" hidden="false" customHeight="true" outlineLevel="0" collapsed="false"/>
    <row r="51754" customFormat="false" ht="15" hidden="false" customHeight="true" outlineLevel="0" collapsed="false"/>
    <row r="51755" customFormat="false" ht="15" hidden="false" customHeight="true" outlineLevel="0" collapsed="false"/>
    <row r="51756" customFormat="false" ht="15" hidden="false" customHeight="true" outlineLevel="0" collapsed="false"/>
    <row r="51757" customFormat="false" ht="15" hidden="false" customHeight="true" outlineLevel="0" collapsed="false"/>
    <row r="51758" customFormat="false" ht="15" hidden="false" customHeight="true" outlineLevel="0" collapsed="false"/>
    <row r="51759" customFormat="false" ht="15" hidden="false" customHeight="true" outlineLevel="0" collapsed="false"/>
    <row r="51760" customFormat="false" ht="15" hidden="false" customHeight="true" outlineLevel="0" collapsed="false"/>
    <row r="51761" customFormat="false" ht="15" hidden="false" customHeight="true" outlineLevel="0" collapsed="false"/>
    <row r="51762" customFormat="false" ht="15" hidden="false" customHeight="true" outlineLevel="0" collapsed="false"/>
    <row r="51763" customFormat="false" ht="15" hidden="false" customHeight="true" outlineLevel="0" collapsed="false"/>
    <row r="51764" customFormat="false" ht="15" hidden="false" customHeight="true" outlineLevel="0" collapsed="false"/>
    <row r="51765" customFormat="false" ht="15" hidden="false" customHeight="true" outlineLevel="0" collapsed="false"/>
    <row r="51766" customFormat="false" ht="15" hidden="false" customHeight="true" outlineLevel="0" collapsed="false"/>
    <row r="51767" customFormat="false" ht="15" hidden="false" customHeight="true" outlineLevel="0" collapsed="false"/>
    <row r="51768" customFormat="false" ht="15" hidden="false" customHeight="true" outlineLevel="0" collapsed="false"/>
    <row r="51769" customFormat="false" ht="15" hidden="false" customHeight="true" outlineLevel="0" collapsed="false"/>
    <row r="51770" customFormat="false" ht="15" hidden="false" customHeight="true" outlineLevel="0" collapsed="false"/>
    <row r="51771" customFormat="false" ht="15" hidden="false" customHeight="true" outlineLevel="0" collapsed="false"/>
    <row r="51772" customFormat="false" ht="15" hidden="false" customHeight="true" outlineLevel="0" collapsed="false"/>
    <row r="51773" customFormat="false" ht="15" hidden="false" customHeight="true" outlineLevel="0" collapsed="false"/>
    <row r="51774" customFormat="false" ht="15" hidden="false" customHeight="true" outlineLevel="0" collapsed="false"/>
    <row r="51775" customFormat="false" ht="15" hidden="false" customHeight="true" outlineLevel="0" collapsed="false"/>
    <row r="51776" customFormat="false" ht="15" hidden="false" customHeight="true" outlineLevel="0" collapsed="false"/>
    <row r="51777" customFormat="false" ht="15" hidden="false" customHeight="true" outlineLevel="0" collapsed="false"/>
    <row r="51778" customFormat="false" ht="15" hidden="false" customHeight="true" outlineLevel="0" collapsed="false"/>
    <row r="51779" customFormat="false" ht="15" hidden="false" customHeight="true" outlineLevel="0" collapsed="false"/>
    <row r="51780" customFormat="false" ht="15" hidden="false" customHeight="true" outlineLevel="0" collapsed="false"/>
    <row r="51781" customFormat="false" ht="15" hidden="false" customHeight="true" outlineLevel="0" collapsed="false"/>
    <row r="51782" customFormat="false" ht="15" hidden="false" customHeight="true" outlineLevel="0" collapsed="false"/>
    <row r="51783" customFormat="false" ht="15" hidden="false" customHeight="true" outlineLevel="0" collapsed="false"/>
    <row r="51784" customFormat="false" ht="15" hidden="false" customHeight="true" outlineLevel="0" collapsed="false"/>
    <row r="51785" customFormat="false" ht="15" hidden="false" customHeight="true" outlineLevel="0" collapsed="false"/>
    <row r="51786" customFormat="false" ht="15" hidden="false" customHeight="true" outlineLevel="0" collapsed="false"/>
    <row r="51787" customFormat="false" ht="15" hidden="false" customHeight="true" outlineLevel="0" collapsed="false"/>
    <row r="51788" customFormat="false" ht="15" hidden="false" customHeight="true" outlineLevel="0" collapsed="false"/>
    <row r="51789" customFormat="false" ht="15" hidden="false" customHeight="true" outlineLevel="0" collapsed="false"/>
    <row r="51790" customFormat="false" ht="15" hidden="false" customHeight="true" outlineLevel="0" collapsed="false"/>
    <row r="51791" customFormat="false" ht="15" hidden="false" customHeight="true" outlineLevel="0" collapsed="false"/>
    <row r="51792" customFormat="false" ht="15" hidden="false" customHeight="true" outlineLevel="0" collapsed="false"/>
    <row r="51793" customFormat="false" ht="15" hidden="false" customHeight="true" outlineLevel="0" collapsed="false"/>
    <row r="51794" customFormat="false" ht="15" hidden="false" customHeight="true" outlineLevel="0" collapsed="false"/>
    <row r="51795" customFormat="false" ht="15" hidden="false" customHeight="true" outlineLevel="0" collapsed="false"/>
    <row r="51796" customFormat="false" ht="15" hidden="false" customHeight="true" outlineLevel="0" collapsed="false"/>
    <row r="51797" customFormat="false" ht="15" hidden="false" customHeight="true" outlineLevel="0" collapsed="false"/>
    <row r="51798" customFormat="false" ht="15" hidden="false" customHeight="true" outlineLevel="0" collapsed="false"/>
    <row r="51799" customFormat="false" ht="15" hidden="false" customHeight="true" outlineLevel="0" collapsed="false"/>
    <row r="51800" customFormat="false" ht="15" hidden="false" customHeight="true" outlineLevel="0" collapsed="false"/>
    <row r="51801" customFormat="false" ht="15" hidden="false" customHeight="true" outlineLevel="0" collapsed="false"/>
    <row r="51802" customFormat="false" ht="15" hidden="false" customHeight="true" outlineLevel="0" collapsed="false"/>
    <row r="51803" customFormat="false" ht="15" hidden="false" customHeight="true" outlineLevel="0" collapsed="false"/>
    <row r="51804" customFormat="false" ht="15" hidden="false" customHeight="true" outlineLevel="0" collapsed="false"/>
    <row r="51805" customFormat="false" ht="15" hidden="false" customHeight="true" outlineLevel="0" collapsed="false"/>
    <row r="51806" customFormat="false" ht="15" hidden="false" customHeight="true" outlineLevel="0" collapsed="false"/>
    <row r="51807" customFormat="false" ht="15" hidden="false" customHeight="true" outlineLevel="0" collapsed="false"/>
    <row r="51808" customFormat="false" ht="15" hidden="false" customHeight="true" outlineLevel="0" collapsed="false"/>
    <row r="51809" customFormat="false" ht="15" hidden="false" customHeight="true" outlineLevel="0" collapsed="false"/>
    <row r="51810" customFormat="false" ht="15" hidden="false" customHeight="true" outlineLevel="0" collapsed="false"/>
    <row r="51811" customFormat="false" ht="15" hidden="false" customHeight="true" outlineLevel="0" collapsed="false"/>
    <row r="51812" customFormat="false" ht="15" hidden="false" customHeight="true" outlineLevel="0" collapsed="false"/>
    <row r="51813" customFormat="false" ht="15" hidden="false" customHeight="true" outlineLevel="0" collapsed="false"/>
    <row r="51814" customFormat="false" ht="15" hidden="false" customHeight="true" outlineLevel="0" collapsed="false"/>
    <row r="51815" customFormat="false" ht="15" hidden="false" customHeight="true" outlineLevel="0" collapsed="false"/>
    <row r="51816" customFormat="false" ht="15" hidden="false" customHeight="true" outlineLevel="0" collapsed="false"/>
    <row r="51817" customFormat="false" ht="15" hidden="false" customHeight="true" outlineLevel="0" collapsed="false"/>
    <row r="51818" customFormat="false" ht="15" hidden="false" customHeight="true" outlineLevel="0" collapsed="false"/>
    <row r="51819" customFormat="false" ht="15" hidden="false" customHeight="true" outlineLevel="0" collapsed="false"/>
    <row r="51820" customFormat="false" ht="15" hidden="false" customHeight="true" outlineLevel="0" collapsed="false"/>
    <row r="51821" customFormat="false" ht="15" hidden="false" customHeight="true" outlineLevel="0" collapsed="false"/>
    <row r="51822" customFormat="false" ht="15" hidden="false" customHeight="true" outlineLevel="0" collapsed="false"/>
    <row r="51823" customFormat="false" ht="15" hidden="false" customHeight="true" outlineLevel="0" collapsed="false"/>
    <row r="51824" customFormat="false" ht="15" hidden="false" customHeight="true" outlineLevel="0" collapsed="false"/>
    <row r="51825" customFormat="false" ht="15" hidden="false" customHeight="true" outlineLevel="0" collapsed="false"/>
    <row r="51826" customFormat="false" ht="15" hidden="false" customHeight="true" outlineLevel="0" collapsed="false"/>
    <row r="51827" customFormat="false" ht="15" hidden="false" customHeight="true" outlineLevel="0" collapsed="false"/>
    <row r="51828" customFormat="false" ht="15" hidden="false" customHeight="true" outlineLevel="0" collapsed="false"/>
    <row r="51829" customFormat="false" ht="15" hidden="false" customHeight="true" outlineLevel="0" collapsed="false"/>
    <row r="51830" customFormat="false" ht="15" hidden="false" customHeight="true" outlineLevel="0" collapsed="false"/>
    <row r="51831" customFormat="false" ht="15" hidden="false" customHeight="true" outlineLevel="0" collapsed="false"/>
    <row r="51832" customFormat="false" ht="15" hidden="false" customHeight="true" outlineLevel="0" collapsed="false"/>
    <row r="51833" customFormat="false" ht="15" hidden="false" customHeight="true" outlineLevel="0" collapsed="false"/>
    <row r="51834" customFormat="false" ht="15" hidden="false" customHeight="true" outlineLevel="0" collapsed="false"/>
    <row r="51835" customFormat="false" ht="15" hidden="false" customHeight="true" outlineLevel="0" collapsed="false"/>
    <row r="51836" customFormat="false" ht="15" hidden="false" customHeight="true" outlineLevel="0" collapsed="false"/>
    <row r="51837" customFormat="false" ht="15" hidden="false" customHeight="true" outlineLevel="0" collapsed="false"/>
    <row r="51838" customFormat="false" ht="15" hidden="false" customHeight="true" outlineLevel="0" collapsed="false"/>
    <row r="51839" customFormat="false" ht="15" hidden="false" customHeight="true" outlineLevel="0" collapsed="false"/>
    <row r="51840" customFormat="false" ht="15" hidden="false" customHeight="true" outlineLevel="0" collapsed="false"/>
    <row r="51841" customFormat="false" ht="15" hidden="false" customHeight="true" outlineLevel="0" collapsed="false"/>
    <row r="51842" customFormat="false" ht="15" hidden="false" customHeight="true" outlineLevel="0" collapsed="false"/>
    <row r="51843" customFormat="false" ht="15" hidden="false" customHeight="true" outlineLevel="0" collapsed="false"/>
    <row r="51844" customFormat="false" ht="15" hidden="false" customHeight="true" outlineLevel="0" collapsed="false"/>
    <row r="51845" customFormat="false" ht="15" hidden="false" customHeight="true" outlineLevel="0" collapsed="false"/>
    <row r="51846" customFormat="false" ht="15" hidden="false" customHeight="true" outlineLevel="0" collapsed="false"/>
    <row r="51847" customFormat="false" ht="15" hidden="false" customHeight="true" outlineLevel="0" collapsed="false"/>
    <row r="51848" customFormat="false" ht="15" hidden="false" customHeight="true" outlineLevel="0" collapsed="false"/>
    <row r="51849" customFormat="false" ht="15" hidden="false" customHeight="true" outlineLevel="0" collapsed="false"/>
    <row r="51850" customFormat="false" ht="15" hidden="false" customHeight="true" outlineLevel="0" collapsed="false"/>
    <row r="51851" customFormat="false" ht="15" hidden="false" customHeight="true" outlineLevel="0" collapsed="false"/>
    <row r="51852" customFormat="false" ht="15" hidden="false" customHeight="true" outlineLevel="0" collapsed="false"/>
    <row r="51853" customFormat="false" ht="15" hidden="false" customHeight="true" outlineLevel="0" collapsed="false"/>
    <row r="51854" customFormat="false" ht="15" hidden="false" customHeight="true" outlineLevel="0" collapsed="false"/>
    <row r="51855" customFormat="false" ht="15" hidden="false" customHeight="true" outlineLevel="0" collapsed="false"/>
    <row r="51856" customFormat="false" ht="15" hidden="false" customHeight="true" outlineLevel="0" collapsed="false"/>
    <row r="51857" customFormat="false" ht="15" hidden="false" customHeight="true" outlineLevel="0" collapsed="false"/>
    <row r="51858" customFormat="false" ht="15" hidden="false" customHeight="true" outlineLevel="0" collapsed="false"/>
    <row r="51859" customFormat="false" ht="15" hidden="false" customHeight="true" outlineLevel="0" collapsed="false"/>
    <row r="51860" customFormat="false" ht="15" hidden="false" customHeight="true" outlineLevel="0" collapsed="false"/>
    <row r="51861" customFormat="false" ht="15" hidden="false" customHeight="true" outlineLevel="0" collapsed="false"/>
    <row r="51862" customFormat="false" ht="15" hidden="false" customHeight="true" outlineLevel="0" collapsed="false"/>
    <row r="51863" customFormat="false" ht="15" hidden="false" customHeight="true" outlineLevel="0" collapsed="false"/>
    <row r="51864" customFormat="false" ht="15" hidden="false" customHeight="true" outlineLevel="0" collapsed="false"/>
    <row r="51865" customFormat="false" ht="15" hidden="false" customHeight="true" outlineLevel="0" collapsed="false"/>
    <row r="51866" customFormat="false" ht="15" hidden="false" customHeight="true" outlineLevel="0" collapsed="false"/>
    <row r="51867" customFormat="false" ht="15" hidden="false" customHeight="true" outlineLevel="0" collapsed="false"/>
    <row r="51868" customFormat="false" ht="15" hidden="false" customHeight="true" outlineLevel="0" collapsed="false"/>
    <row r="51869" customFormat="false" ht="15" hidden="false" customHeight="true" outlineLevel="0" collapsed="false"/>
    <row r="51870" customFormat="false" ht="15" hidden="false" customHeight="true" outlineLevel="0" collapsed="false"/>
    <row r="51871" customFormat="false" ht="15" hidden="false" customHeight="true" outlineLevel="0" collapsed="false"/>
    <row r="51872" customFormat="false" ht="15" hidden="false" customHeight="true" outlineLevel="0" collapsed="false"/>
    <row r="51873" customFormat="false" ht="15" hidden="false" customHeight="true" outlineLevel="0" collapsed="false"/>
    <row r="51874" customFormat="false" ht="15" hidden="false" customHeight="true" outlineLevel="0" collapsed="false"/>
    <row r="51875" customFormat="false" ht="15" hidden="false" customHeight="true" outlineLevel="0" collapsed="false"/>
    <row r="51876" customFormat="false" ht="15" hidden="false" customHeight="true" outlineLevel="0" collapsed="false"/>
    <row r="51877" customFormat="false" ht="15" hidden="false" customHeight="true" outlineLevel="0" collapsed="false"/>
    <row r="51878" customFormat="false" ht="15" hidden="false" customHeight="true" outlineLevel="0" collapsed="false"/>
    <row r="51879" customFormat="false" ht="15" hidden="false" customHeight="true" outlineLevel="0" collapsed="false"/>
    <row r="51880" customFormat="false" ht="15" hidden="false" customHeight="true" outlineLevel="0" collapsed="false"/>
    <row r="51881" customFormat="false" ht="15" hidden="false" customHeight="true" outlineLevel="0" collapsed="false"/>
    <row r="51882" customFormat="false" ht="15" hidden="false" customHeight="true" outlineLevel="0" collapsed="false"/>
    <row r="51883" customFormat="false" ht="15" hidden="false" customHeight="true" outlineLevel="0" collapsed="false"/>
    <row r="51884" customFormat="false" ht="15" hidden="false" customHeight="true" outlineLevel="0" collapsed="false"/>
    <row r="51885" customFormat="false" ht="15" hidden="false" customHeight="true" outlineLevel="0" collapsed="false"/>
    <row r="51886" customFormat="false" ht="15" hidden="false" customHeight="true" outlineLevel="0" collapsed="false"/>
    <row r="51887" customFormat="false" ht="15" hidden="false" customHeight="true" outlineLevel="0" collapsed="false"/>
    <row r="51888" customFormat="false" ht="15" hidden="false" customHeight="true" outlineLevel="0" collapsed="false"/>
    <row r="51889" customFormat="false" ht="15" hidden="false" customHeight="true" outlineLevel="0" collapsed="false"/>
    <row r="51890" customFormat="false" ht="15" hidden="false" customHeight="true" outlineLevel="0" collapsed="false"/>
    <row r="51891" customFormat="false" ht="15" hidden="false" customHeight="true" outlineLevel="0" collapsed="false"/>
    <row r="51892" customFormat="false" ht="15" hidden="false" customHeight="true" outlineLevel="0" collapsed="false"/>
    <row r="51893" customFormat="false" ht="15" hidden="false" customHeight="true" outlineLevel="0" collapsed="false"/>
    <row r="51894" customFormat="false" ht="15" hidden="false" customHeight="true" outlineLevel="0" collapsed="false"/>
    <row r="51895" customFormat="false" ht="15" hidden="false" customHeight="true" outlineLevel="0" collapsed="false"/>
    <row r="51896" customFormat="false" ht="15" hidden="false" customHeight="true" outlineLevel="0" collapsed="false"/>
    <row r="51897" customFormat="false" ht="15" hidden="false" customHeight="true" outlineLevel="0" collapsed="false"/>
    <row r="51898" customFormat="false" ht="15" hidden="false" customHeight="true" outlineLevel="0" collapsed="false"/>
    <row r="51899" customFormat="false" ht="15" hidden="false" customHeight="true" outlineLevel="0" collapsed="false"/>
    <row r="51900" customFormat="false" ht="15" hidden="false" customHeight="true" outlineLevel="0" collapsed="false"/>
    <row r="51901" customFormat="false" ht="15" hidden="false" customHeight="true" outlineLevel="0" collapsed="false"/>
    <row r="51902" customFormat="false" ht="15" hidden="false" customHeight="true" outlineLevel="0" collapsed="false"/>
    <row r="51903" customFormat="false" ht="15" hidden="false" customHeight="true" outlineLevel="0" collapsed="false"/>
    <row r="51904" customFormat="false" ht="15" hidden="false" customHeight="true" outlineLevel="0" collapsed="false"/>
    <row r="51905" customFormat="false" ht="15" hidden="false" customHeight="true" outlineLevel="0" collapsed="false"/>
    <row r="51906" customFormat="false" ht="15" hidden="false" customHeight="true" outlineLevel="0" collapsed="false"/>
    <row r="51907" customFormat="false" ht="15" hidden="false" customHeight="true" outlineLevel="0" collapsed="false"/>
    <row r="51908" customFormat="false" ht="15" hidden="false" customHeight="true" outlineLevel="0" collapsed="false"/>
    <row r="51909" customFormat="false" ht="15" hidden="false" customHeight="true" outlineLevel="0" collapsed="false"/>
    <row r="51910" customFormat="false" ht="15" hidden="false" customHeight="true" outlineLevel="0" collapsed="false"/>
    <row r="51911" customFormat="false" ht="15" hidden="false" customHeight="true" outlineLevel="0" collapsed="false"/>
    <row r="51912" customFormat="false" ht="15" hidden="false" customHeight="true" outlineLevel="0" collapsed="false"/>
    <row r="51913" customFormat="false" ht="15" hidden="false" customHeight="true" outlineLevel="0" collapsed="false"/>
    <row r="51914" customFormat="false" ht="15" hidden="false" customHeight="true" outlineLevel="0" collapsed="false"/>
    <row r="51915" customFormat="false" ht="15" hidden="false" customHeight="true" outlineLevel="0" collapsed="false"/>
    <row r="51916" customFormat="false" ht="15" hidden="false" customHeight="true" outlineLevel="0" collapsed="false"/>
    <row r="51917" customFormat="false" ht="15" hidden="false" customHeight="true" outlineLevel="0" collapsed="false"/>
    <row r="51918" customFormat="false" ht="15" hidden="false" customHeight="true" outlineLevel="0" collapsed="false"/>
    <row r="51919" customFormat="false" ht="15" hidden="false" customHeight="true" outlineLevel="0" collapsed="false"/>
    <row r="51920" customFormat="false" ht="15" hidden="false" customHeight="true" outlineLevel="0" collapsed="false"/>
    <row r="51921" customFormat="false" ht="15" hidden="false" customHeight="true" outlineLevel="0" collapsed="false"/>
    <row r="51922" customFormat="false" ht="15" hidden="false" customHeight="true" outlineLevel="0" collapsed="false"/>
    <row r="51923" customFormat="false" ht="15" hidden="false" customHeight="true" outlineLevel="0" collapsed="false"/>
    <row r="51924" customFormat="false" ht="15" hidden="false" customHeight="true" outlineLevel="0" collapsed="false"/>
    <row r="51925" customFormat="false" ht="15" hidden="false" customHeight="true" outlineLevel="0" collapsed="false"/>
    <row r="51926" customFormat="false" ht="15" hidden="false" customHeight="true" outlineLevel="0" collapsed="false"/>
    <row r="51927" customFormat="false" ht="15" hidden="false" customHeight="true" outlineLevel="0" collapsed="false"/>
    <row r="51928" customFormat="false" ht="15" hidden="false" customHeight="true" outlineLevel="0" collapsed="false"/>
    <row r="51929" customFormat="false" ht="15" hidden="false" customHeight="true" outlineLevel="0" collapsed="false"/>
    <row r="51930" customFormat="false" ht="15" hidden="false" customHeight="true" outlineLevel="0" collapsed="false"/>
    <row r="51931" customFormat="false" ht="15" hidden="false" customHeight="true" outlineLevel="0" collapsed="false"/>
    <row r="51932" customFormat="false" ht="15" hidden="false" customHeight="true" outlineLevel="0" collapsed="false"/>
    <row r="51933" customFormat="false" ht="15" hidden="false" customHeight="true" outlineLevel="0" collapsed="false"/>
    <row r="51934" customFormat="false" ht="15" hidden="false" customHeight="true" outlineLevel="0" collapsed="false"/>
    <row r="51935" customFormat="false" ht="15" hidden="false" customHeight="true" outlineLevel="0" collapsed="false"/>
    <row r="51936" customFormat="false" ht="15" hidden="false" customHeight="true" outlineLevel="0" collapsed="false"/>
    <row r="51937" customFormat="false" ht="15" hidden="false" customHeight="true" outlineLevel="0" collapsed="false"/>
    <row r="51938" customFormat="false" ht="15" hidden="false" customHeight="true" outlineLevel="0" collapsed="false"/>
    <row r="51939" customFormat="false" ht="15" hidden="false" customHeight="true" outlineLevel="0" collapsed="false"/>
    <row r="51940" customFormat="false" ht="15" hidden="false" customHeight="true" outlineLevel="0" collapsed="false"/>
    <row r="51941" customFormat="false" ht="15" hidden="false" customHeight="true" outlineLevel="0" collapsed="false"/>
    <row r="51942" customFormat="false" ht="15" hidden="false" customHeight="true" outlineLevel="0" collapsed="false"/>
    <row r="51943" customFormat="false" ht="15" hidden="false" customHeight="true" outlineLevel="0" collapsed="false"/>
    <row r="51944" customFormat="false" ht="15" hidden="false" customHeight="true" outlineLevel="0" collapsed="false"/>
    <row r="51945" customFormat="false" ht="15" hidden="false" customHeight="true" outlineLevel="0" collapsed="false"/>
    <row r="51946" customFormat="false" ht="15" hidden="false" customHeight="true" outlineLevel="0" collapsed="false"/>
    <row r="51947" customFormat="false" ht="15" hidden="false" customHeight="true" outlineLevel="0" collapsed="false"/>
    <row r="51948" customFormat="false" ht="15" hidden="false" customHeight="true" outlineLevel="0" collapsed="false"/>
    <row r="51949" customFormat="false" ht="15" hidden="false" customHeight="true" outlineLevel="0" collapsed="false"/>
    <row r="51950" customFormat="false" ht="15" hidden="false" customHeight="true" outlineLevel="0" collapsed="false"/>
    <row r="51951" customFormat="false" ht="15" hidden="false" customHeight="true" outlineLevel="0" collapsed="false"/>
    <row r="51952" customFormat="false" ht="15" hidden="false" customHeight="true" outlineLevel="0" collapsed="false"/>
    <row r="51953" customFormat="false" ht="15" hidden="false" customHeight="true" outlineLevel="0" collapsed="false"/>
    <row r="51954" customFormat="false" ht="15" hidden="false" customHeight="true" outlineLevel="0" collapsed="false"/>
    <row r="51955" customFormat="false" ht="15" hidden="false" customHeight="true" outlineLevel="0" collapsed="false"/>
    <row r="51956" customFormat="false" ht="15" hidden="false" customHeight="true" outlineLevel="0" collapsed="false"/>
    <row r="51957" customFormat="false" ht="15" hidden="false" customHeight="true" outlineLevel="0" collapsed="false"/>
    <row r="51958" customFormat="false" ht="15" hidden="false" customHeight="true" outlineLevel="0" collapsed="false"/>
    <row r="51959" customFormat="false" ht="15" hidden="false" customHeight="true" outlineLevel="0" collapsed="false"/>
    <row r="51960" customFormat="false" ht="15" hidden="false" customHeight="true" outlineLevel="0" collapsed="false"/>
    <row r="51961" customFormat="false" ht="15" hidden="false" customHeight="true" outlineLevel="0" collapsed="false"/>
    <row r="51962" customFormat="false" ht="15" hidden="false" customHeight="true" outlineLevel="0" collapsed="false"/>
    <row r="51963" customFormat="false" ht="15" hidden="false" customHeight="true" outlineLevel="0" collapsed="false"/>
    <row r="51964" customFormat="false" ht="15" hidden="false" customHeight="true" outlineLevel="0" collapsed="false"/>
    <row r="51965" customFormat="false" ht="15" hidden="false" customHeight="true" outlineLevel="0" collapsed="false"/>
    <row r="51966" customFormat="false" ht="15" hidden="false" customHeight="true" outlineLevel="0" collapsed="false"/>
    <row r="51967" customFormat="false" ht="15" hidden="false" customHeight="true" outlineLevel="0" collapsed="false"/>
    <row r="51968" customFormat="false" ht="15" hidden="false" customHeight="true" outlineLevel="0" collapsed="false"/>
    <row r="51969" customFormat="false" ht="15" hidden="false" customHeight="true" outlineLevel="0" collapsed="false"/>
    <row r="51970" customFormat="false" ht="15" hidden="false" customHeight="true" outlineLevel="0" collapsed="false"/>
    <row r="51971" customFormat="false" ht="15" hidden="false" customHeight="true" outlineLevel="0" collapsed="false"/>
    <row r="51972" customFormat="false" ht="15" hidden="false" customHeight="true" outlineLevel="0" collapsed="false"/>
    <row r="51973" customFormat="false" ht="15" hidden="false" customHeight="true" outlineLevel="0" collapsed="false"/>
    <row r="51974" customFormat="false" ht="15" hidden="false" customHeight="true" outlineLevel="0" collapsed="false"/>
    <row r="51975" customFormat="false" ht="15" hidden="false" customHeight="true" outlineLevel="0" collapsed="false"/>
    <row r="51976" customFormat="false" ht="15" hidden="false" customHeight="true" outlineLevel="0" collapsed="false"/>
    <row r="51977" customFormat="false" ht="15" hidden="false" customHeight="true" outlineLevel="0" collapsed="false"/>
    <row r="51978" customFormat="false" ht="15" hidden="false" customHeight="true" outlineLevel="0" collapsed="false"/>
    <row r="51979" customFormat="false" ht="15" hidden="false" customHeight="true" outlineLevel="0" collapsed="false"/>
    <row r="51980" customFormat="false" ht="15" hidden="false" customHeight="true" outlineLevel="0" collapsed="false"/>
    <row r="51981" customFormat="false" ht="15" hidden="false" customHeight="true" outlineLevel="0" collapsed="false"/>
    <row r="51982" customFormat="false" ht="15" hidden="false" customHeight="true" outlineLevel="0" collapsed="false"/>
    <row r="51983" customFormat="false" ht="15" hidden="false" customHeight="true" outlineLevel="0" collapsed="false"/>
    <row r="51984" customFormat="false" ht="15" hidden="false" customHeight="true" outlineLevel="0" collapsed="false"/>
    <row r="51985" customFormat="false" ht="15" hidden="false" customHeight="true" outlineLevel="0" collapsed="false"/>
    <row r="51986" customFormat="false" ht="15" hidden="false" customHeight="true" outlineLevel="0" collapsed="false"/>
    <row r="51987" customFormat="false" ht="15" hidden="false" customHeight="true" outlineLevel="0" collapsed="false"/>
    <row r="51988" customFormat="false" ht="15" hidden="false" customHeight="true" outlineLevel="0" collapsed="false"/>
    <row r="51989" customFormat="false" ht="15" hidden="false" customHeight="true" outlineLevel="0" collapsed="false"/>
    <row r="51990" customFormat="false" ht="15" hidden="false" customHeight="true" outlineLevel="0" collapsed="false"/>
    <row r="51991" customFormat="false" ht="15" hidden="false" customHeight="true" outlineLevel="0" collapsed="false"/>
    <row r="51992" customFormat="false" ht="15" hidden="false" customHeight="true" outlineLevel="0" collapsed="false"/>
    <row r="51993" customFormat="false" ht="15" hidden="false" customHeight="true" outlineLevel="0" collapsed="false"/>
    <row r="51994" customFormat="false" ht="15" hidden="false" customHeight="true" outlineLevel="0" collapsed="false"/>
    <row r="51995" customFormat="false" ht="15" hidden="false" customHeight="true" outlineLevel="0" collapsed="false"/>
    <row r="51996" customFormat="false" ht="15" hidden="false" customHeight="true" outlineLevel="0" collapsed="false"/>
    <row r="51997" customFormat="false" ht="15" hidden="false" customHeight="true" outlineLevel="0" collapsed="false"/>
    <row r="51998" customFormat="false" ht="15" hidden="false" customHeight="true" outlineLevel="0" collapsed="false"/>
    <row r="51999" customFormat="false" ht="15" hidden="false" customHeight="true" outlineLevel="0" collapsed="false"/>
    <row r="52000" customFormat="false" ht="15" hidden="false" customHeight="true" outlineLevel="0" collapsed="false"/>
    <row r="52001" customFormat="false" ht="15" hidden="false" customHeight="true" outlineLevel="0" collapsed="false"/>
    <row r="52002" customFormat="false" ht="15" hidden="false" customHeight="true" outlineLevel="0" collapsed="false"/>
    <row r="52003" customFormat="false" ht="15" hidden="false" customHeight="true" outlineLevel="0" collapsed="false"/>
    <row r="52004" customFormat="false" ht="15" hidden="false" customHeight="true" outlineLevel="0" collapsed="false"/>
    <row r="52005" customFormat="false" ht="15" hidden="false" customHeight="true" outlineLevel="0" collapsed="false"/>
    <row r="52006" customFormat="false" ht="15" hidden="false" customHeight="true" outlineLevel="0" collapsed="false"/>
    <row r="52007" customFormat="false" ht="15" hidden="false" customHeight="true" outlineLevel="0" collapsed="false"/>
    <row r="52008" customFormat="false" ht="15" hidden="false" customHeight="true" outlineLevel="0" collapsed="false"/>
    <row r="52009" customFormat="false" ht="15" hidden="false" customHeight="true" outlineLevel="0" collapsed="false"/>
    <row r="52010" customFormat="false" ht="15" hidden="false" customHeight="true" outlineLevel="0" collapsed="false"/>
    <row r="52011" customFormat="false" ht="15" hidden="false" customHeight="true" outlineLevel="0" collapsed="false"/>
    <row r="52012" customFormat="false" ht="15" hidden="false" customHeight="true" outlineLevel="0" collapsed="false"/>
    <row r="52013" customFormat="false" ht="15" hidden="false" customHeight="true" outlineLevel="0" collapsed="false"/>
    <row r="52014" customFormat="false" ht="15" hidden="false" customHeight="true" outlineLevel="0" collapsed="false"/>
    <row r="52015" customFormat="false" ht="15" hidden="false" customHeight="true" outlineLevel="0" collapsed="false"/>
    <row r="52016" customFormat="false" ht="15" hidden="false" customHeight="true" outlineLevel="0" collapsed="false"/>
    <row r="52017" customFormat="false" ht="15" hidden="false" customHeight="true" outlineLevel="0" collapsed="false"/>
    <row r="52018" customFormat="false" ht="15" hidden="false" customHeight="true" outlineLevel="0" collapsed="false"/>
    <row r="52019" customFormat="false" ht="15" hidden="false" customHeight="true" outlineLevel="0" collapsed="false"/>
    <row r="52020" customFormat="false" ht="15" hidden="false" customHeight="true" outlineLevel="0" collapsed="false"/>
    <row r="52021" customFormat="false" ht="15" hidden="false" customHeight="true" outlineLevel="0" collapsed="false"/>
    <row r="52022" customFormat="false" ht="15" hidden="false" customHeight="true" outlineLevel="0" collapsed="false"/>
    <row r="52023" customFormat="false" ht="15" hidden="false" customHeight="true" outlineLevel="0" collapsed="false"/>
    <row r="52024" customFormat="false" ht="15" hidden="false" customHeight="true" outlineLevel="0" collapsed="false"/>
    <row r="52025" customFormat="false" ht="15" hidden="false" customHeight="true" outlineLevel="0" collapsed="false"/>
    <row r="52026" customFormat="false" ht="15" hidden="false" customHeight="true" outlineLevel="0" collapsed="false"/>
    <row r="52027" customFormat="false" ht="15" hidden="false" customHeight="true" outlineLevel="0" collapsed="false"/>
    <row r="52028" customFormat="false" ht="15" hidden="false" customHeight="true" outlineLevel="0" collapsed="false"/>
    <row r="52029" customFormat="false" ht="15" hidden="false" customHeight="true" outlineLevel="0" collapsed="false"/>
    <row r="52030" customFormat="false" ht="15" hidden="false" customHeight="true" outlineLevel="0" collapsed="false"/>
    <row r="52031" customFormat="false" ht="15" hidden="false" customHeight="true" outlineLevel="0" collapsed="false"/>
    <row r="52032" customFormat="false" ht="15" hidden="false" customHeight="true" outlineLevel="0" collapsed="false"/>
    <row r="52033" customFormat="false" ht="15" hidden="false" customHeight="true" outlineLevel="0" collapsed="false"/>
    <row r="52034" customFormat="false" ht="15" hidden="false" customHeight="true" outlineLevel="0" collapsed="false"/>
    <row r="52035" customFormat="false" ht="15" hidden="false" customHeight="true" outlineLevel="0" collapsed="false"/>
    <row r="52036" customFormat="false" ht="15" hidden="false" customHeight="true" outlineLevel="0" collapsed="false"/>
    <row r="52037" customFormat="false" ht="15" hidden="false" customHeight="true" outlineLevel="0" collapsed="false"/>
    <row r="52038" customFormat="false" ht="15" hidden="false" customHeight="true" outlineLevel="0" collapsed="false"/>
    <row r="52039" customFormat="false" ht="15" hidden="false" customHeight="true" outlineLevel="0" collapsed="false"/>
    <row r="52040" customFormat="false" ht="15" hidden="false" customHeight="true" outlineLevel="0" collapsed="false"/>
    <row r="52041" customFormat="false" ht="15" hidden="false" customHeight="true" outlineLevel="0" collapsed="false"/>
    <row r="52042" customFormat="false" ht="15" hidden="false" customHeight="true" outlineLevel="0" collapsed="false"/>
    <row r="52043" customFormat="false" ht="15" hidden="false" customHeight="true" outlineLevel="0" collapsed="false"/>
    <row r="52044" customFormat="false" ht="15" hidden="false" customHeight="true" outlineLevel="0" collapsed="false"/>
    <row r="52045" customFormat="false" ht="15" hidden="false" customHeight="true" outlineLevel="0" collapsed="false"/>
    <row r="52046" customFormat="false" ht="15" hidden="false" customHeight="true" outlineLevel="0" collapsed="false"/>
    <row r="52047" customFormat="false" ht="15" hidden="false" customHeight="true" outlineLevel="0" collapsed="false"/>
    <row r="52048" customFormat="false" ht="15" hidden="false" customHeight="true" outlineLevel="0" collapsed="false"/>
    <row r="52049" customFormat="false" ht="15" hidden="false" customHeight="true" outlineLevel="0" collapsed="false"/>
    <row r="52050" customFormat="false" ht="15" hidden="false" customHeight="true" outlineLevel="0" collapsed="false"/>
    <row r="52051" customFormat="false" ht="15" hidden="false" customHeight="true" outlineLevel="0" collapsed="false"/>
    <row r="52052" customFormat="false" ht="15" hidden="false" customHeight="true" outlineLevel="0" collapsed="false"/>
    <row r="52053" customFormat="false" ht="15" hidden="false" customHeight="true" outlineLevel="0" collapsed="false"/>
    <row r="52054" customFormat="false" ht="15" hidden="false" customHeight="true" outlineLevel="0" collapsed="false"/>
    <row r="52055" customFormat="false" ht="15" hidden="false" customHeight="true" outlineLevel="0" collapsed="false"/>
    <row r="52056" customFormat="false" ht="15" hidden="false" customHeight="true" outlineLevel="0" collapsed="false"/>
    <row r="52057" customFormat="false" ht="15" hidden="false" customHeight="true" outlineLevel="0" collapsed="false"/>
    <row r="52058" customFormat="false" ht="15" hidden="false" customHeight="true" outlineLevel="0" collapsed="false"/>
    <row r="52059" customFormat="false" ht="15" hidden="false" customHeight="true" outlineLevel="0" collapsed="false"/>
    <row r="52060" customFormat="false" ht="15" hidden="false" customHeight="true" outlineLevel="0" collapsed="false"/>
    <row r="52061" customFormat="false" ht="15" hidden="false" customHeight="true" outlineLevel="0" collapsed="false"/>
    <row r="52062" customFormat="false" ht="15" hidden="false" customHeight="true" outlineLevel="0" collapsed="false"/>
    <row r="52063" customFormat="false" ht="15" hidden="false" customHeight="true" outlineLevel="0" collapsed="false"/>
    <row r="52064" customFormat="false" ht="15" hidden="false" customHeight="true" outlineLevel="0" collapsed="false"/>
    <row r="52065" customFormat="false" ht="15" hidden="false" customHeight="true" outlineLevel="0" collapsed="false"/>
    <row r="52066" customFormat="false" ht="15" hidden="false" customHeight="true" outlineLevel="0" collapsed="false"/>
    <row r="52067" customFormat="false" ht="15" hidden="false" customHeight="true" outlineLevel="0" collapsed="false"/>
    <row r="52068" customFormat="false" ht="15" hidden="false" customHeight="true" outlineLevel="0" collapsed="false"/>
    <row r="52069" customFormat="false" ht="15" hidden="false" customHeight="true" outlineLevel="0" collapsed="false"/>
    <row r="52070" customFormat="false" ht="15" hidden="false" customHeight="true" outlineLevel="0" collapsed="false"/>
    <row r="52071" customFormat="false" ht="15" hidden="false" customHeight="true" outlineLevel="0" collapsed="false"/>
    <row r="52072" customFormat="false" ht="15" hidden="false" customHeight="true" outlineLevel="0" collapsed="false"/>
    <row r="52073" customFormat="false" ht="15" hidden="false" customHeight="true" outlineLevel="0" collapsed="false"/>
    <row r="52074" customFormat="false" ht="15" hidden="false" customHeight="true" outlineLevel="0" collapsed="false"/>
    <row r="52075" customFormat="false" ht="15" hidden="false" customHeight="true" outlineLevel="0" collapsed="false"/>
    <row r="52076" customFormat="false" ht="15" hidden="false" customHeight="true" outlineLevel="0" collapsed="false"/>
    <row r="52077" customFormat="false" ht="15" hidden="false" customHeight="true" outlineLevel="0" collapsed="false"/>
    <row r="52078" customFormat="false" ht="15" hidden="false" customHeight="true" outlineLevel="0" collapsed="false"/>
    <row r="52079" customFormat="false" ht="15" hidden="false" customHeight="true" outlineLevel="0" collapsed="false"/>
    <row r="52080" customFormat="false" ht="15" hidden="false" customHeight="true" outlineLevel="0" collapsed="false"/>
    <row r="52081" customFormat="false" ht="15" hidden="false" customHeight="true" outlineLevel="0" collapsed="false"/>
    <row r="52082" customFormat="false" ht="15" hidden="false" customHeight="true" outlineLevel="0" collapsed="false"/>
    <row r="52083" customFormat="false" ht="15" hidden="false" customHeight="true" outlineLevel="0" collapsed="false"/>
    <row r="52084" customFormat="false" ht="15" hidden="false" customHeight="true" outlineLevel="0" collapsed="false"/>
    <row r="52085" customFormat="false" ht="15" hidden="false" customHeight="true" outlineLevel="0" collapsed="false"/>
    <row r="52086" customFormat="false" ht="15" hidden="false" customHeight="true" outlineLevel="0" collapsed="false"/>
    <row r="52087" customFormat="false" ht="15" hidden="false" customHeight="true" outlineLevel="0" collapsed="false"/>
    <row r="52088" customFormat="false" ht="15" hidden="false" customHeight="true" outlineLevel="0" collapsed="false"/>
    <row r="52089" customFormat="false" ht="15" hidden="false" customHeight="true" outlineLevel="0" collapsed="false"/>
    <row r="52090" customFormat="false" ht="15" hidden="false" customHeight="true" outlineLevel="0" collapsed="false"/>
    <row r="52091" customFormat="false" ht="15" hidden="false" customHeight="true" outlineLevel="0" collapsed="false"/>
    <row r="52092" customFormat="false" ht="15" hidden="false" customHeight="true" outlineLevel="0" collapsed="false"/>
    <row r="52093" customFormat="false" ht="15" hidden="false" customHeight="true" outlineLevel="0" collapsed="false"/>
    <row r="52094" customFormat="false" ht="15" hidden="false" customHeight="true" outlineLevel="0" collapsed="false"/>
    <row r="52095" customFormat="false" ht="15" hidden="false" customHeight="true" outlineLevel="0" collapsed="false"/>
    <row r="52096" customFormat="false" ht="15" hidden="false" customHeight="true" outlineLevel="0" collapsed="false"/>
    <row r="52097" customFormat="false" ht="15" hidden="false" customHeight="true" outlineLevel="0" collapsed="false"/>
    <row r="52098" customFormat="false" ht="15" hidden="false" customHeight="true" outlineLevel="0" collapsed="false"/>
    <row r="52099" customFormat="false" ht="15" hidden="false" customHeight="true" outlineLevel="0" collapsed="false"/>
    <row r="52100" customFormat="false" ht="15" hidden="false" customHeight="true" outlineLevel="0" collapsed="false"/>
    <row r="52101" customFormat="false" ht="15" hidden="false" customHeight="true" outlineLevel="0" collapsed="false"/>
    <row r="52102" customFormat="false" ht="15" hidden="false" customHeight="true" outlineLevel="0" collapsed="false"/>
    <row r="52103" customFormat="false" ht="15" hidden="false" customHeight="true" outlineLevel="0" collapsed="false"/>
    <row r="52104" customFormat="false" ht="15" hidden="false" customHeight="true" outlineLevel="0" collapsed="false"/>
    <row r="52105" customFormat="false" ht="15" hidden="false" customHeight="true" outlineLevel="0" collapsed="false"/>
    <row r="52106" customFormat="false" ht="15" hidden="false" customHeight="true" outlineLevel="0" collapsed="false"/>
    <row r="52107" customFormat="false" ht="15" hidden="false" customHeight="true" outlineLevel="0" collapsed="false"/>
    <row r="52108" customFormat="false" ht="15" hidden="false" customHeight="true" outlineLevel="0" collapsed="false"/>
    <row r="52109" customFormat="false" ht="15" hidden="false" customHeight="true" outlineLevel="0" collapsed="false"/>
    <row r="52110" customFormat="false" ht="15" hidden="false" customHeight="true" outlineLevel="0" collapsed="false"/>
    <row r="52111" customFormat="false" ht="15" hidden="false" customHeight="true" outlineLevel="0" collapsed="false"/>
    <row r="52112" customFormat="false" ht="15" hidden="false" customHeight="true" outlineLevel="0" collapsed="false"/>
    <row r="52113" customFormat="false" ht="15" hidden="false" customHeight="true" outlineLevel="0" collapsed="false"/>
    <row r="52114" customFormat="false" ht="15" hidden="false" customHeight="true" outlineLevel="0" collapsed="false"/>
    <row r="52115" customFormat="false" ht="15" hidden="false" customHeight="true" outlineLevel="0" collapsed="false"/>
    <row r="52116" customFormat="false" ht="15" hidden="false" customHeight="true" outlineLevel="0" collapsed="false"/>
    <row r="52117" customFormat="false" ht="15" hidden="false" customHeight="true" outlineLevel="0" collapsed="false"/>
    <row r="52118" customFormat="false" ht="15" hidden="false" customHeight="true" outlineLevel="0" collapsed="false"/>
    <row r="52119" customFormat="false" ht="15" hidden="false" customHeight="true" outlineLevel="0" collapsed="false"/>
    <row r="52120" customFormat="false" ht="15" hidden="false" customHeight="true" outlineLevel="0" collapsed="false"/>
    <row r="52121" customFormat="false" ht="15" hidden="false" customHeight="true" outlineLevel="0" collapsed="false"/>
    <row r="52122" customFormat="false" ht="15" hidden="false" customHeight="true" outlineLevel="0" collapsed="false"/>
    <row r="52123" customFormat="false" ht="15" hidden="false" customHeight="true" outlineLevel="0" collapsed="false"/>
    <row r="52124" customFormat="false" ht="15" hidden="false" customHeight="true" outlineLevel="0" collapsed="false"/>
    <row r="52125" customFormat="false" ht="15" hidden="false" customHeight="true" outlineLevel="0" collapsed="false"/>
    <row r="52126" customFormat="false" ht="15" hidden="false" customHeight="true" outlineLevel="0" collapsed="false"/>
    <row r="52127" customFormat="false" ht="15" hidden="false" customHeight="true" outlineLevel="0" collapsed="false"/>
    <row r="52128" customFormat="false" ht="15" hidden="false" customHeight="true" outlineLevel="0" collapsed="false"/>
    <row r="52129" customFormat="false" ht="15" hidden="false" customHeight="true" outlineLevel="0" collapsed="false"/>
    <row r="52130" customFormat="false" ht="15" hidden="false" customHeight="true" outlineLevel="0" collapsed="false"/>
    <row r="52131" customFormat="false" ht="15" hidden="false" customHeight="true" outlineLevel="0" collapsed="false"/>
    <row r="52132" customFormat="false" ht="15" hidden="false" customHeight="true" outlineLevel="0" collapsed="false"/>
    <row r="52133" customFormat="false" ht="15" hidden="false" customHeight="true" outlineLevel="0" collapsed="false"/>
    <row r="52134" customFormat="false" ht="15" hidden="false" customHeight="true" outlineLevel="0" collapsed="false"/>
    <row r="52135" customFormat="false" ht="15" hidden="false" customHeight="true" outlineLevel="0" collapsed="false"/>
    <row r="52136" customFormat="false" ht="15" hidden="false" customHeight="true" outlineLevel="0" collapsed="false"/>
    <row r="52137" customFormat="false" ht="15" hidden="false" customHeight="true" outlineLevel="0" collapsed="false"/>
    <row r="52138" customFormat="false" ht="15" hidden="false" customHeight="true" outlineLevel="0" collapsed="false"/>
    <row r="52139" customFormat="false" ht="15" hidden="false" customHeight="true" outlineLevel="0" collapsed="false"/>
    <row r="52140" customFormat="false" ht="15" hidden="false" customHeight="true" outlineLevel="0" collapsed="false"/>
    <row r="52141" customFormat="false" ht="15" hidden="false" customHeight="true" outlineLevel="0" collapsed="false"/>
    <row r="52142" customFormat="false" ht="15" hidden="false" customHeight="true" outlineLevel="0" collapsed="false"/>
    <row r="52143" customFormat="false" ht="15" hidden="false" customHeight="true" outlineLevel="0" collapsed="false"/>
    <row r="52144" customFormat="false" ht="15" hidden="false" customHeight="true" outlineLevel="0" collapsed="false"/>
    <row r="52145" customFormat="false" ht="15" hidden="false" customHeight="true" outlineLevel="0" collapsed="false"/>
    <row r="52146" customFormat="false" ht="15" hidden="false" customHeight="true" outlineLevel="0" collapsed="false"/>
    <row r="52147" customFormat="false" ht="15" hidden="false" customHeight="true" outlineLevel="0" collapsed="false"/>
    <row r="52148" customFormat="false" ht="15" hidden="false" customHeight="true" outlineLevel="0" collapsed="false"/>
    <row r="52149" customFormat="false" ht="15" hidden="false" customHeight="true" outlineLevel="0" collapsed="false"/>
    <row r="52150" customFormat="false" ht="15" hidden="false" customHeight="true" outlineLevel="0" collapsed="false"/>
    <row r="52151" customFormat="false" ht="15" hidden="false" customHeight="true" outlineLevel="0" collapsed="false"/>
    <row r="52152" customFormat="false" ht="15" hidden="false" customHeight="true" outlineLevel="0" collapsed="false"/>
    <row r="52153" customFormat="false" ht="15" hidden="false" customHeight="true" outlineLevel="0" collapsed="false"/>
    <row r="52154" customFormat="false" ht="15" hidden="false" customHeight="true" outlineLevel="0" collapsed="false"/>
    <row r="52155" customFormat="false" ht="15" hidden="false" customHeight="true" outlineLevel="0" collapsed="false"/>
    <row r="52156" customFormat="false" ht="15" hidden="false" customHeight="true" outlineLevel="0" collapsed="false"/>
    <row r="52157" customFormat="false" ht="15" hidden="false" customHeight="true" outlineLevel="0" collapsed="false"/>
    <row r="52158" customFormat="false" ht="15" hidden="false" customHeight="true" outlineLevel="0" collapsed="false"/>
    <row r="52159" customFormat="false" ht="15" hidden="false" customHeight="true" outlineLevel="0" collapsed="false"/>
    <row r="52160" customFormat="false" ht="15" hidden="false" customHeight="true" outlineLevel="0" collapsed="false"/>
    <row r="52161" customFormat="false" ht="15" hidden="false" customHeight="true" outlineLevel="0" collapsed="false"/>
    <row r="52162" customFormat="false" ht="15" hidden="false" customHeight="true" outlineLevel="0" collapsed="false"/>
    <row r="52163" customFormat="false" ht="15" hidden="false" customHeight="true" outlineLevel="0" collapsed="false"/>
    <row r="52164" customFormat="false" ht="15" hidden="false" customHeight="true" outlineLevel="0" collapsed="false"/>
    <row r="52165" customFormat="false" ht="15" hidden="false" customHeight="true" outlineLevel="0" collapsed="false"/>
    <row r="52166" customFormat="false" ht="15" hidden="false" customHeight="true" outlineLevel="0" collapsed="false"/>
    <row r="52167" customFormat="false" ht="15" hidden="false" customHeight="true" outlineLevel="0" collapsed="false"/>
    <row r="52168" customFormat="false" ht="15" hidden="false" customHeight="true" outlineLevel="0" collapsed="false"/>
    <row r="52169" customFormat="false" ht="15" hidden="false" customHeight="true" outlineLevel="0" collapsed="false"/>
    <row r="52170" customFormat="false" ht="15" hidden="false" customHeight="true" outlineLevel="0" collapsed="false"/>
    <row r="52171" customFormat="false" ht="15" hidden="false" customHeight="true" outlineLevel="0" collapsed="false"/>
    <row r="52172" customFormat="false" ht="15" hidden="false" customHeight="true" outlineLevel="0" collapsed="false"/>
    <row r="52173" customFormat="false" ht="15" hidden="false" customHeight="true" outlineLevel="0" collapsed="false"/>
    <row r="52174" customFormat="false" ht="15" hidden="false" customHeight="true" outlineLevel="0" collapsed="false"/>
    <row r="52175" customFormat="false" ht="15" hidden="false" customHeight="true" outlineLevel="0" collapsed="false"/>
    <row r="52176" customFormat="false" ht="15" hidden="false" customHeight="true" outlineLevel="0" collapsed="false"/>
    <row r="52177" customFormat="false" ht="15" hidden="false" customHeight="true" outlineLevel="0" collapsed="false"/>
    <row r="52178" customFormat="false" ht="15" hidden="false" customHeight="true" outlineLevel="0" collapsed="false"/>
    <row r="52179" customFormat="false" ht="15" hidden="false" customHeight="true" outlineLevel="0" collapsed="false"/>
    <row r="52180" customFormat="false" ht="15" hidden="false" customHeight="true" outlineLevel="0" collapsed="false"/>
    <row r="52181" customFormat="false" ht="15" hidden="false" customHeight="true" outlineLevel="0" collapsed="false"/>
    <row r="52182" customFormat="false" ht="15" hidden="false" customHeight="true" outlineLevel="0" collapsed="false"/>
    <row r="52183" customFormat="false" ht="15" hidden="false" customHeight="true" outlineLevel="0" collapsed="false"/>
    <row r="52184" customFormat="false" ht="15" hidden="false" customHeight="true" outlineLevel="0" collapsed="false"/>
    <row r="52185" customFormat="false" ht="15" hidden="false" customHeight="true" outlineLevel="0" collapsed="false"/>
    <row r="52186" customFormat="false" ht="15" hidden="false" customHeight="true" outlineLevel="0" collapsed="false"/>
    <row r="52187" customFormat="false" ht="15" hidden="false" customHeight="true" outlineLevel="0" collapsed="false"/>
    <row r="52188" customFormat="false" ht="15" hidden="false" customHeight="true" outlineLevel="0" collapsed="false"/>
    <row r="52189" customFormat="false" ht="15" hidden="false" customHeight="true" outlineLevel="0" collapsed="false"/>
    <row r="52190" customFormat="false" ht="15" hidden="false" customHeight="true" outlineLevel="0" collapsed="false"/>
    <row r="52191" customFormat="false" ht="15" hidden="false" customHeight="true" outlineLevel="0" collapsed="false"/>
    <row r="52192" customFormat="false" ht="15" hidden="false" customHeight="true" outlineLevel="0" collapsed="false"/>
    <row r="52193" customFormat="false" ht="15" hidden="false" customHeight="true" outlineLevel="0" collapsed="false"/>
    <row r="52194" customFormat="false" ht="15" hidden="false" customHeight="true" outlineLevel="0" collapsed="false"/>
    <row r="52195" customFormat="false" ht="15" hidden="false" customHeight="true" outlineLevel="0" collapsed="false"/>
    <row r="52196" customFormat="false" ht="15" hidden="false" customHeight="true" outlineLevel="0" collapsed="false"/>
    <row r="52197" customFormat="false" ht="15" hidden="false" customHeight="true" outlineLevel="0" collapsed="false"/>
    <row r="52198" customFormat="false" ht="15" hidden="false" customHeight="true" outlineLevel="0" collapsed="false"/>
    <row r="52199" customFormat="false" ht="15" hidden="false" customHeight="true" outlineLevel="0" collapsed="false"/>
    <row r="52200" customFormat="false" ht="15" hidden="false" customHeight="true" outlineLevel="0" collapsed="false"/>
    <row r="52201" customFormat="false" ht="15" hidden="false" customHeight="true" outlineLevel="0" collapsed="false"/>
    <row r="52202" customFormat="false" ht="15" hidden="false" customHeight="true" outlineLevel="0" collapsed="false"/>
    <row r="52203" customFormat="false" ht="15" hidden="false" customHeight="true" outlineLevel="0" collapsed="false"/>
    <row r="52204" customFormat="false" ht="15" hidden="false" customHeight="true" outlineLevel="0" collapsed="false"/>
    <row r="52205" customFormat="false" ht="15" hidden="false" customHeight="true" outlineLevel="0" collapsed="false"/>
    <row r="52206" customFormat="false" ht="15" hidden="false" customHeight="true" outlineLevel="0" collapsed="false"/>
    <row r="52207" customFormat="false" ht="15" hidden="false" customHeight="true" outlineLevel="0" collapsed="false"/>
    <row r="52208" customFormat="false" ht="15" hidden="false" customHeight="true" outlineLevel="0" collapsed="false"/>
    <row r="52209" customFormat="false" ht="15" hidden="false" customHeight="true" outlineLevel="0" collapsed="false"/>
    <row r="52210" customFormat="false" ht="15" hidden="false" customHeight="true" outlineLevel="0" collapsed="false"/>
    <row r="52211" customFormat="false" ht="15" hidden="false" customHeight="true" outlineLevel="0" collapsed="false"/>
    <row r="52212" customFormat="false" ht="15" hidden="false" customHeight="true" outlineLevel="0" collapsed="false"/>
    <row r="52213" customFormat="false" ht="15" hidden="false" customHeight="true" outlineLevel="0" collapsed="false"/>
    <row r="52214" customFormat="false" ht="15" hidden="false" customHeight="true" outlineLevel="0" collapsed="false"/>
    <row r="52215" customFormat="false" ht="15" hidden="false" customHeight="true" outlineLevel="0" collapsed="false"/>
    <row r="52216" customFormat="false" ht="15" hidden="false" customHeight="true" outlineLevel="0" collapsed="false"/>
    <row r="52217" customFormat="false" ht="15" hidden="false" customHeight="true" outlineLevel="0" collapsed="false"/>
    <row r="52218" customFormat="false" ht="15" hidden="false" customHeight="true" outlineLevel="0" collapsed="false"/>
    <row r="52219" customFormat="false" ht="15" hidden="false" customHeight="true" outlineLevel="0" collapsed="false"/>
    <row r="52220" customFormat="false" ht="15" hidden="false" customHeight="true" outlineLevel="0" collapsed="false"/>
    <row r="52221" customFormat="false" ht="15" hidden="false" customHeight="true" outlineLevel="0" collapsed="false"/>
    <row r="52222" customFormat="false" ht="15" hidden="false" customHeight="true" outlineLevel="0" collapsed="false"/>
    <row r="52223" customFormat="false" ht="15" hidden="false" customHeight="true" outlineLevel="0" collapsed="false"/>
    <row r="52224" customFormat="false" ht="15" hidden="false" customHeight="true" outlineLevel="0" collapsed="false"/>
    <row r="52225" customFormat="false" ht="15" hidden="false" customHeight="true" outlineLevel="0" collapsed="false"/>
    <row r="52226" customFormat="false" ht="15" hidden="false" customHeight="true" outlineLevel="0" collapsed="false"/>
    <row r="52227" customFormat="false" ht="15" hidden="false" customHeight="true" outlineLevel="0" collapsed="false"/>
    <row r="52228" customFormat="false" ht="15" hidden="false" customHeight="true" outlineLevel="0" collapsed="false"/>
    <row r="52229" customFormat="false" ht="15" hidden="false" customHeight="true" outlineLevel="0" collapsed="false"/>
    <row r="52230" customFormat="false" ht="15" hidden="false" customHeight="true" outlineLevel="0" collapsed="false"/>
    <row r="52231" customFormat="false" ht="15" hidden="false" customHeight="true" outlineLevel="0" collapsed="false"/>
    <row r="52232" customFormat="false" ht="15" hidden="false" customHeight="true" outlineLevel="0" collapsed="false"/>
    <row r="52233" customFormat="false" ht="15" hidden="false" customHeight="true" outlineLevel="0" collapsed="false"/>
    <row r="52234" customFormat="false" ht="15" hidden="false" customHeight="true" outlineLevel="0" collapsed="false"/>
    <row r="52235" customFormat="false" ht="15" hidden="false" customHeight="true" outlineLevel="0" collapsed="false"/>
    <row r="52236" customFormat="false" ht="15" hidden="false" customHeight="true" outlineLevel="0" collapsed="false"/>
    <row r="52237" customFormat="false" ht="15" hidden="false" customHeight="true" outlineLevel="0" collapsed="false"/>
    <row r="52238" customFormat="false" ht="15" hidden="false" customHeight="true" outlineLevel="0" collapsed="false"/>
    <row r="52239" customFormat="false" ht="15" hidden="false" customHeight="true" outlineLevel="0" collapsed="false"/>
    <row r="52240" customFormat="false" ht="15" hidden="false" customHeight="true" outlineLevel="0" collapsed="false"/>
    <row r="52241" customFormat="false" ht="15" hidden="false" customHeight="true" outlineLevel="0" collapsed="false"/>
    <row r="52242" customFormat="false" ht="15" hidden="false" customHeight="true" outlineLevel="0" collapsed="false"/>
    <row r="52243" customFormat="false" ht="15" hidden="false" customHeight="true" outlineLevel="0" collapsed="false"/>
    <row r="52244" customFormat="false" ht="15" hidden="false" customHeight="true" outlineLevel="0" collapsed="false"/>
    <row r="52245" customFormat="false" ht="15" hidden="false" customHeight="true" outlineLevel="0" collapsed="false"/>
    <row r="52246" customFormat="false" ht="15" hidden="false" customHeight="true" outlineLevel="0" collapsed="false"/>
    <row r="52247" customFormat="false" ht="15" hidden="false" customHeight="true" outlineLevel="0" collapsed="false"/>
    <row r="52248" customFormat="false" ht="15" hidden="false" customHeight="true" outlineLevel="0" collapsed="false"/>
    <row r="52249" customFormat="false" ht="15" hidden="false" customHeight="true" outlineLevel="0" collapsed="false"/>
    <row r="52250" customFormat="false" ht="15" hidden="false" customHeight="true" outlineLevel="0" collapsed="false"/>
    <row r="52251" customFormat="false" ht="15" hidden="false" customHeight="true" outlineLevel="0" collapsed="false"/>
    <row r="52252" customFormat="false" ht="15" hidden="false" customHeight="true" outlineLevel="0" collapsed="false"/>
    <row r="52253" customFormat="false" ht="15" hidden="false" customHeight="true" outlineLevel="0" collapsed="false"/>
    <row r="52254" customFormat="false" ht="15" hidden="false" customHeight="true" outlineLevel="0" collapsed="false"/>
    <row r="52255" customFormat="false" ht="15" hidden="false" customHeight="true" outlineLevel="0" collapsed="false"/>
    <row r="52256" customFormat="false" ht="15" hidden="false" customHeight="true" outlineLevel="0" collapsed="false"/>
    <row r="52257" customFormat="false" ht="15" hidden="false" customHeight="true" outlineLevel="0" collapsed="false"/>
    <row r="52258" customFormat="false" ht="15" hidden="false" customHeight="true" outlineLevel="0" collapsed="false"/>
    <row r="52259" customFormat="false" ht="15" hidden="false" customHeight="true" outlineLevel="0" collapsed="false"/>
    <row r="52260" customFormat="false" ht="15" hidden="false" customHeight="true" outlineLevel="0" collapsed="false"/>
    <row r="52261" customFormat="false" ht="15" hidden="false" customHeight="true" outlineLevel="0" collapsed="false"/>
    <row r="52262" customFormat="false" ht="15" hidden="false" customHeight="true" outlineLevel="0" collapsed="false"/>
    <row r="52263" customFormat="false" ht="15" hidden="false" customHeight="true" outlineLevel="0" collapsed="false"/>
    <row r="52264" customFormat="false" ht="15" hidden="false" customHeight="true" outlineLevel="0" collapsed="false"/>
    <row r="52265" customFormat="false" ht="15" hidden="false" customHeight="true" outlineLevel="0" collapsed="false"/>
    <row r="52266" customFormat="false" ht="15" hidden="false" customHeight="true" outlineLevel="0" collapsed="false"/>
    <row r="52267" customFormat="false" ht="15" hidden="false" customHeight="true" outlineLevel="0" collapsed="false"/>
    <row r="52268" customFormat="false" ht="15" hidden="false" customHeight="true" outlineLevel="0" collapsed="false"/>
    <row r="52269" customFormat="false" ht="15" hidden="false" customHeight="true" outlineLevel="0" collapsed="false"/>
    <row r="52270" customFormat="false" ht="15" hidden="false" customHeight="true" outlineLevel="0" collapsed="false"/>
    <row r="52271" customFormat="false" ht="15" hidden="false" customHeight="true" outlineLevel="0" collapsed="false"/>
    <row r="52272" customFormat="false" ht="15" hidden="false" customHeight="true" outlineLevel="0" collapsed="false"/>
    <row r="52273" customFormat="false" ht="15" hidden="false" customHeight="true" outlineLevel="0" collapsed="false"/>
    <row r="52274" customFormat="false" ht="15" hidden="false" customHeight="true" outlineLevel="0" collapsed="false"/>
    <row r="52275" customFormat="false" ht="15" hidden="false" customHeight="true" outlineLevel="0" collapsed="false"/>
    <row r="52276" customFormat="false" ht="15" hidden="false" customHeight="true" outlineLevel="0" collapsed="false"/>
    <row r="52277" customFormat="false" ht="15" hidden="false" customHeight="true" outlineLevel="0" collapsed="false"/>
    <row r="52278" customFormat="false" ht="15" hidden="false" customHeight="true" outlineLevel="0" collapsed="false"/>
    <row r="52279" customFormat="false" ht="15" hidden="false" customHeight="true" outlineLevel="0" collapsed="false"/>
    <row r="52280" customFormat="false" ht="15" hidden="false" customHeight="true" outlineLevel="0" collapsed="false"/>
    <row r="52281" customFormat="false" ht="15" hidden="false" customHeight="true" outlineLevel="0" collapsed="false"/>
    <row r="52282" customFormat="false" ht="15" hidden="false" customHeight="true" outlineLevel="0" collapsed="false"/>
    <row r="52283" customFormat="false" ht="15" hidden="false" customHeight="true" outlineLevel="0" collapsed="false"/>
    <row r="52284" customFormat="false" ht="15" hidden="false" customHeight="true" outlineLevel="0" collapsed="false"/>
    <row r="52285" customFormat="false" ht="15" hidden="false" customHeight="true" outlineLevel="0" collapsed="false"/>
    <row r="52286" customFormat="false" ht="15" hidden="false" customHeight="true" outlineLevel="0" collapsed="false"/>
    <row r="52287" customFormat="false" ht="15" hidden="false" customHeight="true" outlineLevel="0" collapsed="false"/>
    <row r="52288" customFormat="false" ht="15" hidden="false" customHeight="true" outlineLevel="0" collapsed="false"/>
    <row r="52289" customFormat="false" ht="15" hidden="false" customHeight="true" outlineLevel="0" collapsed="false"/>
    <row r="52290" customFormat="false" ht="15" hidden="false" customHeight="true" outlineLevel="0" collapsed="false"/>
    <row r="52291" customFormat="false" ht="15" hidden="false" customHeight="true" outlineLevel="0" collapsed="false"/>
    <row r="52292" customFormat="false" ht="15" hidden="false" customHeight="true" outlineLevel="0" collapsed="false"/>
    <row r="52293" customFormat="false" ht="15" hidden="false" customHeight="true" outlineLevel="0" collapsed="false"/>
    <row r="52294" customFormat="false" ht="15" hidden="false" customHeight="true" outlineLevel="0" collapsed="false"/>
    <row r="52295" customFormat="false" ht="15" hidden="false" customHeight="true" outlineLevel="0" collapsed="false"/>
    <row r="52296" customFormat="false" ht="15" hidden="false" customHeight="true" outlineLevel="0" collapsed="false"/>
    <row r="52297" customFormat="false" ht="15" hidden="false" customHeight="true" outlineLevel="0" collapsed="false"/>
    <row r="52298" customFormat="false" ht="15" hidden="false" customHeight="true" outlineLevel="0" collapsed="false"/>
    <row r="52299" customFormat="false" ht="15" hidden="false" customHeight="true" outlineLevel="0" collapsed="false"/>
    <row r="52300" customFormat="false" ht="15" hidden="false" customHeight="true" outlineLevel="0" collapsed="false"/>
    <row r="52301" customFormat="false" ht="15" hidden="false" customHeight="true" outlineLevel="0" collapsed="false"/>
    <row r="52302" customFormat="false" ht="15" hidden="false" customHeight="true" outlineLevel="0" collapsed="false"/>
    <row r="52303" customFormat="false" ht="15" hidden="false" customHeight="true" outlineLevel="0" collapsed="false"/>
    <row r="52304" customFormat="false" ht="15" hidden="false" customHeight="true" outlineLevel="0" collapsed="false"/>
    <row r="52305" customFormat="false" ht="15" hidden="false" customHeight="true" outlineLevel="0" collapsed="false"/>
    <row r="52306" customFormat="false" ht="15" hidden="false" customHeight="true" outlineLevel="0" collapsed="false"/>
    <row r="52307" customFormat="false" ht="15" hidden="false" customHeight="true" outlineLevel="0" collapsed="false"/>
    <row r="52308" customFormat="false" ht="15" hidden="false" customHeight="true" outlineLevel="0" collapsed="false"/>
    <row r="52309" customFormat="false" ht="15" hidden="false" customHeight="true" outlineLevel="0" collapsed="false"/>
    <row r="52310" customFormat="false" ht="15" hidden="false" customHeight="true" outlineLevel="0" collapsed="false"/>
    <row r="52311" customFormat="false" ht="15" hidden="false" customHeight="true" outlineLevel="0" collapsed="false"/>
    <row r="52312" customFormat="false" ht="15" hidden="false" customHeight="true" outlineLevel="0" collapsed="false"/>
    <row r="52313" customFormat="false" ht="15" hidden="false" customHeight="true" outlineLevel="0" collapsed="false"/>
    <row r="52314" customFormat="false" ht="15" hidden="false" customHeight="true" outlineLevel="0" collapsed="false"/>
    <row r="52315" customFormat="false" ht="15" hidden="false" customHeight="true" outlineLevel="0" collapsed="false"/>
    <row r="52316" customFormat="false" ht="15" hidden="false" customHeight="true" outlineLevel="0" collapsed="false"/>
    <row r="52317" customFormat="false" ht="15" hidden="false" customHeight="true" outlineLevel="0" collapsed="false"/>
    <row r="52318" customFormat="false" ht="15" hidden="false" customHeight="true" outlineLevel="0" collapsed="false"/>
    <row r="52319" customFormat="false" ht="15" hidden="false" customHeight="true" outlineLevel="0" collapsed="false"/>
    <row r="52320" customFormat="false" ht="15" hidden="false" customHeight="true" outlineLevel="0" collapsed="false"/>
    <row r="52321" customFormat="false" ht="15" hidden="false" customHeight="true" outlineLevel="0" collapsed="false"/>
    <row r="52322" customFormat="false" ht="15" hidden="false" customHeight="true" outlineLevel="0" collapsed="false"/>
    <row r="52323" customFormat="false" ht="15" hidden="false" customHeight="true" outlineLevel="0" collapsed="false"/>
    <row r="52324" customFormat="false" ht="15" hidden="false" customHeight="true" outlineLevel="0" collapsed="false"/>
    <row r="52325" customFormat="false" ht="15" hidden="false" customHeight="true" outlineLevel="0" collapsed="false"/>
    <row r="52326" customFormat="false" ht="15" hidden="false" customHeight="true" outlineLevel="0" collapsed="false"/>
    <row r="52327" customFormat="false" ht="15" hidden="false" customHeight="true" outlineLevel="0" collapsed="false"/>
    <row r="52328" customFormat="false" ht="15" hidden="false" customHeight="true" outlineLevel="0" collapsed="false"/>
    <row r="52329" customFormat="false" ht="15" hidden="false" customHeight="true" outlineLevel="0" collapsed="false"/>
    <row r="52330" customFormat="false" ht="15" hidden="false" customHeight="true" outlineLevel="0" collapsed="false"/>
    <row r="52331" customFormat="false" ht="15" hidden="false" customHeight="true" outlineLevel="0" collapsed="false"/>
    <row r="52332" customFormat="false" ht="15" hidden="false" customHeight="true" outlineLevel="0" collapsed="false"/>
    <row r="52333" customFormat="false" ht="15" hidden="false" customHeight="true" outlineLevel="0" collapsed="false"/>
    <row r="52334" customFormat="false" ht="15" hidden="false" customHeight="true" outlineLevel="0" collapsed="false"/>
    <row r="52335" customFormat="false" ht="15" hidden="false" customHeight="true" outlineLevel="0" collapsed="false"/>
    <row r="52336" customFormat="false" ht="15" hidden="false" customHeight="true" outlineLevel="0" collapsed="false"/>
    <row r="52337" customFormat="false" ht="15" hidden="false" customHeight="true" outlineLevel="0" collapsed="false"/>
    <row r="52338" customFormat="false" ht="15" hidden="false" customHeight="true" outlineLevel="0" collapsed="false"/>
    <row r="52339" customFormat="false" ht="15" hidden="false" customHeight="true" outlineLevel="0" collapsed="false"/>
    <row r="52340" customFormat="false" ht="15" hidden="false" customHeight="true" outlineLevel="0" collapsed="false"/>
    <row r="52341" customFormat="false" ht="15" hidden="false" customHeight="true" outlineLevel="0" collapsed="false"/>
    <row r="52342" customFormat="false" ht="15" hidden="false" customHeight="true" outlineLevel="0" collapsed="false"/>
    <row r="52343" customFormat="false" ht="15" hidden="false" customHeight="true" outlineLevel="0" collapsed="false"/>
    <row r="52344" customFormat="false" ht="15" hidden="false" customHeight="true" outlineLevel="0" collapsed="false"/>
    <row r="52345" customFormat="false" ht="15" hidden="false" customHeight="true" outlineLevel="0" collapsed="false"/>
    <row r="52346" customFormat="false" ht="15" hidden="false" customHeight="true" outlineLevel="0" collapsed="false"/>
    <row r="52347" customFormat="false" ht="15" hidden="false" customHeight="true" outlineLevel="0" collapsed="false"/>
    <row r="52348" customFormat="false" ht="15" hidden="false" customHeight="true" outlineLevel="0" collapsed="false"/>
    <row r="52349" customFormat="false" ht="15" hidden="false" customHeight="true" outlineLevel="0" collapsed="false"/>
    <row r="52350" customFormat="false" ht="15" hidden="false" customHeight="true" outlineLevel="0" collapsed="false"/>
    <row r="52351" customFormat="false" ht="15" hidden="false" customHeight="true" outlineLevel="0" collapsed="false"/>
    <row r="52352" customFormat="false" ht="15" hidden="false" customHeight="true" outlineLevel="0" collapsed="false"/>
    <row r="52353" customFormat="false" ht="15" hidden="false" customHeight="true" outlineLevel="0" collapsed="false"/>
    <row r="52354" customFormat="false" ht="15" hidden="false" customHeight="true" outlineLevel="0" collapsed="false"/>
    <row r="52355" customFormat="false" ht="15" hidden="false" customHeight="true" outlineLevel="0" collapsed="false"/>
    <row r="52356" customFormat="false" ht="15" hidden="false" customHeight="true" outlineLevel="0" collapsed="false"/>
    <row r="52357" customFormat="false" ht="15" hidden="false" customHeight="true" outlineLevel="0" collapsed="false"/>
    <row r="52358" customFormat="false" ht="15" hidden="false" customHeight="true" outlineLevel="0" collapsed="false"/>
    <row r="52359" customFormat="false" ht="15" hidden="false" customHeight="true" outlineLevel="0" collapsed="false"/>
    <row r="52360" customFormat="false" ht="15" hidden="false" customHeight="true" outlineLevel="0" collapsed="false"/>
    <row r="52361" customFormat="false" ht="15" hidden="false" customHeight="true" outlineLevel="0" collapsed="false"/>
    <row r="52362" customFormat="false" ht="15" hidden="false" customHeight="true" outlineLevel="0" collapsed="false"/>
    <row r="52363" customFormat="false" ht="15" hidden="false" customHeight="true" outlineLevel="0" collapsed="false"/>
    <row r="52364" customFormat="false" ht="15" hidden="false" customHeight="true" outlineLevel="0" collapsed="false"/>
    <row r="52365" customFormat="false" ht="15" hidden="false" customHeight="true" outlineLevel="0" collapsed="false"/>
    <row r="52366" customFormat="false" ht="15" hidden="false" customHeight="true" outlineLevel="0" collapsed="false"/>
    <row r="52367" customFormat="false" ht="15" hidden="false" customHeight="true" outlineLevel="0" collapsed="false"/>
    <row r="52368" customFormat="false" ht="15" hidden="false" customHeight="true" outlineLevel="0" collapsed="false"/>
    <row r="52369" customFormat="false" ht="15" hidden="false" customHeight="true" outlineLevel="0" collapsed="false"/>
    <row r="52370" customFormat="false" ht="15" hidden="false" customHeight="true" outlineLevel="0" collapsed="false"/>
    <row r="52371" customFormat="false" ht="15" hidden="false" customHeight="true" outlineLevel="0" collapsed="false"/>
    <row r="52372" customFormat="false" ht="15" hidden="false" customHeight="true" outlineLevel="0" collapsed="false"/>
    <row r="52373" customFormat="false" ht="15" hidden="false" customHeight="true" outlineLevel="0" collapsed="false"/>
    <row r="52374" customFormat="false" ht="15" hidden="false" customHeight="true" outlineLevel="0" collapsed="false"/>
    <row r="52375" customFormat="false" ht="15" hidden="false" customHeight="true" outlineLevel="0" collapsed="false"/>
    <row r="52376" customFormat="false" ht="15" hidden="false" customHeight="true" outlineLevel="0" collapsed="false"/>
    <row r="52377" customFormat="false" ht="15" hidden="false" customHeight="true" outlineLevel="0" collapsed="false"/>
    <row r="52378" customFormat="false" ht="15" hidden="false" customHeight="true" outlineLevel="0" collapsed="false"/>
    <row r="52379" customFormat="false" ht="15" hidden="false" customHeight="true" outlineLevel="0" collapsed="false"/>
    <row r="52380" customFormat="false" ht="15" hidden="false" customHeight="true" outlineLevel="0" collapsed="false"/>
    <row r="52381" customFormat="false" ht="15" hidden="false" customHeight="true" outlineLevel="0" collapsed="false"/>
    <row r="52382" customFormat="false" ht="15" hidden="false" customHeight="true" outlineLevel="0" collapsed="false"/>
    <row r="52383" customFormat="false" ht="15" hidden="false" customHeight="true" outlineLevel="0" collapsed="false"/>
    <row r="52384" customFormat="false" ht="15" hidden="false" customHeight="true" outlineLevel="0" collapsed="false"/>
    <row r="52385" customFormat="false" ht="15" hidden="false" customHeight="true" outlineLevel="0" collapsed="false"/>
    <row r="52386" customFormat="false" ht="15" hidden="false" customHeight="true" outlineLevel="0" collapsed="false"/>
    <row r="52387" customFormat="false" ht="15" hidden="false" customHeight="true" outlineLevel="0" collapsed="false"/>
    <row r="52388" customFormat="false" ht="15" hidden="false" customHeight="true" outlineLevel="0" collapsed="false"/>
    <row r="52389" customFormat="false" ht="15" hidden="false" customHeight="true" outlineLevel="0" collapsed="false"/>
    <row r="52390" customFormat="false" ht="15" hidden="false" customHeight="true" outlineLevel="0" collapsed="false"/>
    <row r="52391" customFormat="false" ht="15" hidden="false" customHeight="true" outlineLevel="0" collapsed="false"/>
    <row r="52392" customFormat="false" ht="15" hidden="false" customHeight="true" outlineLevel="0" collapsed="false"/>
    <row r="52393" customFormat="false" ht="15" hidden="false" customHeight="true" outlineLevel="0" collapsed="false"/>
    <row r="52394" customFormat="false" ht="15" hidden="false" customHeight="true" outlineLevel="0" collapsed="false"/>
    <row r="52395" customFormat="false" ht="15" hidden="false" customHeight="true" outlineLevel="0" collapsed="false"/>
    <row r="52396" customFormat="false" ht="15" hidden="false" customHeight="true" outlineLevel="0" collapsed="false"/>
    <row r="52397" customFormat="false" ht="15" hidden="false" customHeight="true" outlineLevel="0" collapsed="false"/>
    <row r="52398" customFormat="false" ht="15" hidden="false" customHeight="true" outlineLevel="0" collapsed="false"/>
    <row r="52399" customFormat="false" ht="15" hidden="false" customHeight="true" outlineLevel="0" collapsed="false"/>
    <row r="52400" customFormat="false" ht="15" hidden="false" customHeight="true" outlineLevel="0" collapsed="false"/>
    <row r="52401" customFormat="false" ht="15" hidden="false" customHeight="true" outlineLevel="0" collapsed="false"/>
    <row r="52402" customFormat="false" ht="15" hidden="false" customHeight="true" outlineLevel="0" collapsed="false"/>
    <row r="52403" customFormat="false" ht="15" hidden="false" customHeight="true" outlineLevel="0" collapsed="false"/>
    <row r="52404" customFormat="false" ht="15" hidden="false" customHeight="true" outlineLevel="0" collapsed="false"/>
    <row r="52405" customFormat="false" ht="15" hidden="false" customHeight="true" outlineLevel="0" collapsed="false"/>
    <row r="52406" customFormat="false" ht="15" hidden="false" customHeight="true" outlineLevel="0" collapsed="false"/>
    <row r="52407" customFormat="false" ht="15" hidden="false" customHeight="true" outlineLevel="0" collapsed="false"/>
    <row r="52408" customFormat="false" ht="15" hidden="false" customHeight="true" outlineLevel="0" collapsed="false"/>
    <row r="52409" customFormat="false" ht="15" hidden="false" customHeight="true" outlineLevel="0" collapsed="false"/>
    <row r="52410" customFormat="false" ht="15" hidden="false" customHeight="true" outlineLevel="0" collapsed="false"/>
    <row r="52411" customFormat="false" ht="15" hidden="false" customHeight="true" outlineLevel="0" collapsed="false"/>
    <row r="52412" customFormat="false" ht="15" hidden="false" customHeight="true" outlineLevel="0" collapsed="false"/>
    <row r="52413" customFormat="false" ht="15" hidden="false" customHeight="true" outlineLevel="0" collapsed="false"/>
    <row r="52414" customFormat="false" ht="15" hidden="false" customHeight="true" outlineLevel="0" collapsed="false"/>
    <row r="52415" customFormat="false" ht="15" hidden="false" customHeight="true" outlineLevel="0" collapsed="false"/>
    <row r="52416" customFormat="false" ht="15" hidden="false" customHeight="true" outlineLevel="0" collapsed="false"/>
    <row r="52417" customFormat="false" ht="15" hidden="false" customHeight="true" outlineLevel="0" collapsed="false"/>
    <row r="52418" customFormat="false" ht="15" hidden="false" customHeight="true" outlineLevel="0" collapsed="false"/>
    <row r="52419" customFormat="false" ht="15" hidden="false" customHeight="true" outlineLevel="0" collapsed="false"/>
    <row r="52420" customFormat="false" ht="15" hidden="false" customHeight="true" outlineLevel="0" collapsed="false"/>
    <row r="52421" customFormat="false" ht="15" hidden="false" customHeight="true" outlineLevel="0" collapsed="false"/>
    <row r="52422" customFormat="false" ht="15" hidden="false" customHeight="true" outlineLevel="0" collapsed="false"/>
    <row r="52423" customFormat="false" ht="15" hidden="false" customHeight="true" outlineLevel="0" collapsed="false"/>
    <row r="52424" customFormat="false" ht="15" hidden="false" customHeight="true" outlineLevel="0" collapsed="false"/>
    <row r="52425" customFormat="false" ht="15" hidden="false" customHeight="true" outlineLevel="0" collapsed="false"/>
    <row r="52426" customFormat="false" ht="15" hidden="false" customHeight="true" outlineLevel="0" collapsed="false"/>
    <row r="52427" customFormat="false" ht="15" hidden="false" customHeight="true" outlineLevel="0" collapsed="false"/>
    <row r="52428" customFormat="false" ht="15" hidden="false" customHeight="true" outlineLevel="0" collapsed="false"/>
    <row r="52429" customFormat="false" ht="15" hidden="false" customHeight="true" outlineLevel="0" collapsed="false"/>
    <row r="52430" customFormat="false" ht="15" hidden="false" customHeight="true" outlineLevel="0" collapsed="false"/>
    <row r="52431" customFormat="false" ht="15" hidden="false" customHeight="true" outlineLevel="0" collapsed="false"/>
    <row r="52432" customFormat="false" ht="15" hidden="false" customHeight="true" outlineLevel="0" collapsed="false"/>
    <row r="52433" customFormat="false" ht="15" hidden="false" customHeight="true" outlineLevel="0" collapsed="false"/>
    <row r="52434" customFormat="false" ht="15" hidden="false" customHeight="true" outlineLevel="0" collapsed="false"/>
    <row r="52435" customFormat="false" ht="15" hidden="false" customHeight="true" outlineLevel="0" collapsed="false"/>
    <row r="52436" customFormat="false" ht="15" hidden="false" customHeight="true" outlineLevel="0" collapsed="false"/>
    <row r="52437" customFormat="false" ht="15" hidden="false" customHeight="true" outlineLevel="0" collapsed="false"/>
    <row r="52438" customFormat="false" ht="15" hidden="false" customHeight="true" outlineLevel="0" collapsed="false"/>
    <row r="52439" customFormat="false" ht="15" hidden="false" customHeight="true" outlineLevel="0" collapsed="false"/>
    <row r="52440" customFormat="false" ht="15" hidden="false" customHeight="true" outlineLevel="0" collapsed="false"/>
    <row r="52441" customFormat="false" ht="15" hidden="false" customHeight="true" outlineLevel="0" collapsed="false"/>
    <row r="52442" customFormat="false" ht="15" hidden="false" customHeight="true" outlineLevel="0" collapsed="false"/>
    <row r="52443" customFormat="false" ht="15" hidden="false" customHeight="true" outlineLevel="0" collapsed="false"/>
    <row r="52444" customFormat="false" ht="15" hidden="false" customHeight="true" outlineLevel="0" collapsed="false"/>
    <row r="52445" customFormat="false" ht="15" hidden="false" customHeight="true" outlineLevel="0" collapsed="false"/>
    <row r="52446" customFormat="false" ht="15" hidden="false" customHeight="true" outlineLevel="0" collapsed="false"/>
    <row r="52447" customFormat="false" ht="15" hidden="false" customHeight="true" outlineLevel="0" collapsed="false"/>
    <row r="52448" customFormat="false" ht="15" hidden="false" customHeight="true" outlineLevel="0" collapsed="false"/>
    <row r="52449" customFormat="false" ht="15" hidden="false" customHeight="true" outlineLevel="0" collapsed="false"/>
    <row r="52450" customFormat="false" ht="15" hidden="false" customHeight="true" outlineLevel="0" collapsed="false"/>
    <row r="52451" customFormat="false" ht="15" hidden="false" customHeight="true" outlineLevel="0" collapsed="false"/>
    <row r="52452" customFormat="false" ht="15" hidden="false" customHeight="true" outlineLevel="0" collapsed="false"/>
    <row r="52453" customFormat="false" ht="15" hidden="false" customHeight="true" outlineLevel="0" collapsed="false"/>
    <row r="52454" customFormat="false" ht="15" hidden="false" customHeight="true" outlineLevel="0" collapsed="false"/>
    <row r="52455" customFormat="false" ht="15" hidden="false" customHeight="true" outlineLevel="0" collapsed="false"/>
    <row r="52456" customFormat="false" ht="15" hidden="false" customHeight="true" outlineLevel="0" collapsed="false"/>
    <row r="52457" customFormat="false" ht="15" hidden="false" customHeight="true" outlineLevel="0" collapsed="false"/>
    <row r="52458" customFormat="false" ht="15" hidden="false" customHeight="true" outlineLevel="0" collapsed="false"/>
    <row r="52459" customFormat="false" ht="15" hidden="false" customHeight="true" outlineLevel="0" collapsed="false"/>
    <row r="52460" customFormat="false" ht="15" hidden="false" customHeight="true" outlineLevel="0" collapsed="false"/>
    <row r="52461" customFormat="false" ht="15" hidden="false" customHeight="true" outlineLevel="0" collapsed="false"/>
    <row r="52462" customFormat="false" ht="15" hidden="false" customHeight="true" outlineLevel="0" collapsed="false"/>
    <row r="52463" customFormat="false" ht="15" hidden="false" customHeight="true" outlineLevel="0" collapsed="false"/>
    <row r="52464" customFormat="false" ht="15" hidden="false" customHeight="true" outlineLevel="0" collapsed="false"/>
    <row r="52465" customFormat="false" ht="15" hidden="false" customHeight="true" outlineLevel="0" collapsed="false"/>
    <row r="52466" customFormat="false" ht="15" hidden="false" customHeight="true" outlineLevel="0" collapsed="false"/>
    <row r="52467" customFormat="false" ht="15" hidden="false" customHeight="true" outlineLevel="0" collapsed="false"/>
    <row r="52468" customFormat="false" ht="15" hidden="false" customHeight="true" outlineLevel="0" collapsed="false"/>
    <row r="52469" customFormat="false" ht="15" hidden="false" customHeight="true" outlineLevel="0" collapsed="false"/>
    <row r="52470" customFormat="false" ht="15" hidden="false" customHeight="true" outlineLevel="0" collapsed="false"/>
    <row r="52471" customFormat="false" ht="15" hidden="false" customHeight="true" outlineLevel="0" collapsed="false"/>
    <row r="52472" customFormat="false" ht="15" hidden="false" customHeight="true" outlineLevel="0" collapsed="false"/>
    <row r="52473" customFormat="false" ht="15" hidden="false" customHeight="true" outlineLevel="0" collapsed="false"/>
    <row r="52474" customFormat="false" ht="15" hidden="false" customHeight="true" outlineLevel="0" collapsed="false"/>
    <row r="52475" customFormat="false" ht="15" hidden="false" customHeight="true" outlineLevel="0" collapsed="false"/>
    <row r="52476" customFormat="false" ht="15" hidden="false" customHeight="true" outlineLevel="0" collapsed="false"/>
    <row r="52477" customFormat="false" ht="15" hidden="false" customHeight="true" outlineLevel="0" collapsed="false"/>
    <row r="52478" customFormat="false" ht="15" hidden="false" customHeight="true" outlineLevel="0" collapsed="false"/>
    <row r="52479" customFormat="false" ht="15" hidden="false" customHeight="true" outlineLevel="0" collapsed="false"/>
    <row r="52480" customFormat="false" ht="15" hidden="false" customHeight="true" outlineLevel="0" collapsed="false"/>
    <row r="52481" customFormat="false" ht="15" hidden="false" customHeight="true" outlineLevel="0" collapsed="false"/>
    <row r="52482" customFormat="false" ht="15" hidden="false" customHeight="true" outlineLevel="0" collapsed="false"/>
    <row r="52483" customFormat="false" ht="15" hidden="false" customHeight="true" outlineLevel="0" collapsed="false"/>
    <row r="52484" customFormat="false" ht="15" hidden="false" customHeight="true" outlineLevel="0" collapsed="false"/>
    <row r="52485" customFormat="false" ht="15" hidden="false" customHeight="true" outlineLevel="0" collapsed="false"/>
    <row r="52486" customFormat="false" ht="15" hidden="false" customHeight="true" outlineLevel="0" collapsed="false"/>
    <row r="52487" customFormat="false" ht="15" hidden="false" customHeight="true" outlineLevel="0" collapsed="false"/>
    <row r="52488" customFormat="false" ht="15" hidden="false" customHeight="true" outlineLevel="0" collapsed="false"/>
    <row r="52489" customFormat="false" ht="15" hidden="false" customHeight="true" outlineLevel="0" collapsed="false"/>
    <row r="52490" customFormat="false" ht="15" hidden="false" customHeight="true" outlineLevel="0" collapsed="false"/>
    <row r="52491" customFormat="false" ht="15" hidden="false" customHeight="true" outlineLevel="0" collapsed="false"/>
    <row r="52492" customFormat="false" ht="15" hidden="false" customHeight="true" outlineLevel="0" collapsed="false"/>
    <row r="52493" customFormat="false" ht="15" hidden="false" customHeight="true" outlineLevel="0" collapsed="false"/>
    <row r="52494" customFormat="false" ht="15" hidden="false" customHeight="true" outlineLevel="0" collapsed="false"/>
    <row r="52495" customFormat="false" ht="15" hidden="false" customHeight="true" outlineLevel="0" collapsed="false"/>
    <row r="52496" customFormat="false" ht="15" hidden="false" customHeight="true" outlineLevel="0" collapsed="false"/>
    <row r="52497" customFormat="false" ht="15" hidden="false" customHeight="true" outlineLevel="0" collapsed="false"/>
    <row r="52498" customFormat="false" ht="15" hidden="false" customHeight="true" outlineLevel="0" collapsed="false"/>
    <row r="52499" customFormat="false" ht="15" hidden="false" customHeight="true" outlineLevel="0" collapsed="false"/>
    <row r="52500" customFormat="false" ht="15" hidden="false" customHeight="true" outlineLevel="0" collapsed="false"/>
    <row r="52501" customFormat="false" ht="15" hidden="false" customHeight="true" outlineLevel="0" collapsed="false"/>
    <row r="52502" customFormat="false" ht="15" hidden="false" customHeight="true" outlineLevel="0" collapsed="false"/>
    <row r="52503" customFormat="false" ht="15" hidden="false" customHeight="true" outlineLevel="0" collapsed="false"/>
    <row r="52504" customFormat="false" ht="15" hidden="false" customHeight="true" outlineLevel="0" collapsed="false"/>
    <row r="52505" customFormat="false" ht="15" hidden="false" customHeight="true" outlineLevel="0" collapsed="false"/>
    <row r="52506" customFormat="false" ht="15" hidden="false" customHeight="true" outlineLevel="0" collapsed="false"/>
    <row r="52507" customFormat="false" ht="15" hidden="false" customHeight="true" outlineLevel="0" collapsed="false"/>
    <row r="52508" customFormat="false" ht="15" hidden="false" customHeight="true" outlineLevel="0" collapsed="false"/>
    <row r="52509" customFormat="false" ht="15" hidden="false" customHeight="true" outlineLevel="0" collapsed="false"/>
    <row r="52510" customFormat="false" ht="15" hidden="false" customHeight="true" outlineLevel="0" collapsed="false"/>
    <row r="52511" customFormat="false" ht="15" hidden="false" customHeight="true" outlineLevel="0" collapsed="false"/>
    <row r="52512" customFormat="false" ht="15" hidden="false" customHeight="true" outlineLevel="0" collapsed="false"/>
    <row r="52513" customFormat="false" ht="15" hidden="false" customHeight="true" outlineLevel="0" collapsed="false"/>
    <row r="52514" customFormat="false" ht="15" hidden="false" customHeight="true" outlineLevel="0" collapsed="false"/>
    <row r="52515" customFormat="false" ht="15" hidden="false" customHeight="true" outlineLevel="0" collapsed="false"/>
    <row r="52516" customFormat="false" ht="15" hidden="false" customHeight="true" outlineLevel="0" collapsed="false"/>
    <row r="52517" customFormat="false" ht="15" hidden="false" customHeight="true" outlineLevel="0" collapsed="false"/>
    <row r="52518" customFormat="false" ht="15" hidden="false" customHeight="true" outlineLevel="0" collapsed="false"/>
    <row r="52519" customFormat="false" ht="15" hidden="false" customHeight="true" outlineLevel="0" collapsed="false"/>
    <row r="52520" customFormat="false" ht="15" hidden="false" customHeight="true" outlineLevel="0" collapsed="false"/>
    <row r="52521" customFormat="false" ht="15" hidden="false" customHeight="true" outlineLevel="0" collapsed="false"/>
    <row r="52522" customFormat="false" ht="15" hidden="false" customHeight="true" outlineLevel="0" collapsed="false"/>
    <row r="52523" customFormat="false" ht="15" hidden="false" customHeight="true" outlineLevel="0" collapsed="false"/>
    <row r="52524" customFormat="false" ht="15" hidden="false" customHeight="true" outlineLevel="0" collapsed="false"/>
    <row r="52525" customFormat="false" ht="15" hidden="false" customHeight="true" outlineLevel="0" collapsed="false"/>
    <row r="52526" customFormat="false" ht="15" hidden="false" customHeight="true" outlineLevel="0" collapsed="false"/>
    <row r="52527" customFormat="false" ht="15" hidden="false" customHeight="true" outlineLevel="0" collapsed="false"/>
    <row r="52528" customFormat="false" ht="15" hidden="false" customHeight="true" outlineLevel="0" collapsed="false"/>
    <row r="52529" customFormat="false" ht="15" hidden="false" customHeight="true" outlineLevel="0" collapsed="false"/>
    <row r="52530" customFormat="false" ht="15" hidden="false" customHeight="true" outlineLevel="0" collapsed="false"/>
    <row r="52531" customFormat="false" ht="15" hidden="false" customHeight="true" outlineLevel="0" collapsed="false"/>
    <row r="52532" customFormat="false" ht="15" hidden="false" customHeight="true" outlineLevel="0" collapsed="false"/>
    <row r="52533" customFormat="false" ht="15" hidden="false" customHeight="true" outlineLevel="0" collapsed="false"/>
    <row r="52534" customFormat="false" ht="15" hidden="false" customHeight="true" outlineLevel="0" collapsed="false"/>
    <row r="52535" customFormat="false" ht="15" hidden="false" customHeight="true" outlineLevel="0" collapsed="false"/>
    <row r="52536" customFormat="false" ht="15" hidden="false" customHeight="true" outlineLevel="0" collapsed="false"/>
    <row r="52537" customFormat="false" ht="15" hidden="false" customHeight="true" outlineLevel="0" collapsed="false"/>
    <row r="52538" customFormat="false" ht="15" hidden="false" customHeight="true" outlineLevel="0" collapsed="false"/>
    <row r="52539" customFormat="false" ht="15" hidden="false" customHeight="true" outlineLevel="0" collapsed="false"/>
    <row r="52540" customFormat="false" ht="15" hidden="false" customHeight="true" outlineLevel="0" collapsed="false"/>
    <row r="52541" customFormat="false" ht="15" hidden="false" customHeight="true" outlineLevel="0" collapsed="false"/>
    <row r="52542" customFormat="false" ht="15" hidden="false" customHeight="true" outlineLevel="0" collapsed="false"/>
    <row r="52543" customFormat="false" ht="15" hidden="false" customHeight="true" outlineLevel="0" collapsed="false"/>
    <row r="52544" customFormat="false" ht="15" hidden="false" customHeight="true" outlineLevel="0" collapsed="false"/>
    <row r="52545" customFormat="false" ht="15" hidden="false" customHeight="true" outlineLevel="0" collapsed="false"/>
    <row r="52546" customFormat="false" ht="15" hidden="false" customHeight="true" outlineLevel="0" collapsed="false"/>
    <row r="52547" customFormat="false" ht="15" hidden="false" customHeight="true" outlineLevel="0" collapsed="false"/>
    <row r="52548" customFormat="false" ht="15" hidden="false" customHeight="true" outlineLevel="0" collapsed="false"/>
    <row r="52549" customFormat="false" ht="15" hidden="false" customHeight="true" outlineLevel="0" collapsed="false"/>
    <row r="52550" customFormat="false" ht="15" hidden="false" customHeight="true" outlineLevel="0" collapsed="false"/>
    <row r="52551" customFormat="false" ht="15" hidden="false" customHeight="true" outlineLevel="0" collapsed="false"/>
    <row r="52552" customFormat="false" ht="15" hidden="false" customHeight="true" outlineLevel="0" collapsed="false"/>
    <row r="52553" customFormat="false" ht="15" hidden="false" customHeight="true" outlineLevel="0" collapsed="false"/>
    <row r="52554" customFormat="false" ht="15" hidden="false" customHeight="true" outlineLevel="0" collapsed="false"/>
    <row r="52555" customFormat="false" ht="15" hidden="false" customHeight="true" outlineLevel="0" collapsed="false"/>
    <row r="52556" customFormat="false" ht="15" hidden="false" customHeight="true" outlineLevel="0" collapsed="false"/>
    <row r="52557" customFormat="false" ht="15" hidden="false" customHeight="true" outlineLevel="0" collapsed="false"/>
    <row r="52558" customFormat="false" ht="15" hidden="false" customHeight="true" outlineLevel="0" collapsed="false"/>
    <row r="52559" customFormat="false" ht="15" hidden="false" customHeight="true" outlineLevel="0" collapsed="false"/>
    <row r="52560" customFormat="false" ht="15" hidden="false" customHeight="true" outlineLevel="0" collapsed="false"/>
    <row r="52561" customFormat="false" ht="15" hidden="false" customHeight="true" outlineLevel="0" collapsed="false"/>
    <row r="52562" customFormat="false" ht="15" hidden="false" customHeight="true" outlineLevel="0" collapsed="false"/>
    <row r="52563" customFormat="false" ht="15" hidden="false" customHeight="true" outlineLevel="0" collapsed="false"/>
    <row r="52564" customFormat="false" ht="15" hidden="false" customHeight="true" outlineLevel="0" collapsed="false"/>
    <row r="52565" customFormat="false" ht="15" hidden="false" customHeight="true" outlineLevel="0" collapsed="false"/>
    <row r="52566" customFormat="false" ht="15" hidden="false" customHeight="true" outlineLevel="0" collapsed="false"/>
    <row r="52567" customFormat="false" ht="15" hidden="false" customHeight="true" outlineLevel="0" collapsed="false"/>
    <row r="52568" customFormat="false" ht="15" hidden="false" customHeight="true" outlineLevel="0" collapsed="false"/>
    <row r="52569" customFormat="false" ht="15" hidden="false" customHeight="true" outlineLevel="0" collapsed="false"/>
    <row r="52570" customFormat="false" ht="15" hidden="false" customHeight="true" outlineLevel="0" collapsed="false"/>
    <row r="52571" customFormat="false" ht="15" hidden="false" customHeight="true" outlineLevel="0" collapsed="false"/>
    <row r="52572" customFormat="false" ht="15" hidden="false" customHeight="true" outlineLevel="0" collapsed="false"/>
    <row r="52573" customFormat="false" ht="15" hidden="false" customHeight="true" outlineLevel="0" collapsed="false"/>
    <row r="52574" customFormat="false" ht="15" hidden="false" customHeight="true" outlineLevel="0" collapsed="false"/>
    <row r="52575" customFormat="false" ht="15" hidden="false" customHeight="true" outlineLevel="0" collapsed="false"/>
    <row r="52576" customFormat="false" ht="15" hidden="false" customHeight="true" outlineLevel="0" collapsed="false"/>
    <row r="52577" customFormat="false" ht="15" hidden="false" customHeight="true" outlineLevel="0" collapsed="false"/>
    <row r="52578" customFormat="false" ht="15" hidden="false" customHeight="true" outlineLevel="0" collapsed="false"/>
    <row r="52579" customFormat="false" ht="15" hidden="false" customHeight="true" outlineLevel="0" collapsed="false"/>
    <row r="52580" customFormat="false" ht="15" hidden="false" customHeight="true" outlineLevel="0" collapsed="false"/>
    <row r="52581" customFormat="false" ht="15" hidden="false" customHeight="true" outlineLevel="0" collapsed="false"/>
    <row r="52582" customFormat="false" ht="15" hidden="false" customHeight="true" outlineLevel="0" collapsed="false"/>
    <row r="52583" customFormat="false" ht="15" hidden="false" customHeight="true" outlineLevel="0" collapsed="false"/>
    <row r="52584" customFormat="false" ht="15" hidden="false" customHeight="true" outlineLevel="0" collapsed="false"/>
    <row r="52585" customFormat="false" ht="15" hidden="false" customHeight="true" outlineLevel="0" collapsed="false"/>
    <row r="52586" customFormat="false" ht="15" hidden="false" customHeight="true" outlineLevel="0" collapsed="false"/>
    <row r="52587" customFormat="false" ht="15" hidden="false" customHeight="true" outlineLevel="0" collapsed="false"/>
    <row r="52588" customFormat="false" ht="15" hidden="false" customHeight="true" outlineLevel="0" collapsed="false"/>
    <row r="52589" customFormat="false" ht="15" hidden="false" customHeight="true" outlineLevel="0" collapsed="false"/>
    <row r="52590" customFormat="false" ht="15" hidden="false" customHeight="true" outlineLevel="0" collapsed="false"/>
    <row r="52591" customFormat="false" ht="15" hidden="false" customHeight="true" outlineLevel="0" collapsed="false"/>
    <row r="52592" customFormat="false" ht="15" hidden="false" customHeight="true" outlineLevel="0" collapsed="false"/>
    <row r="52593" customFormat="false" ht="15" hidden="false" customHeight="true" outlineLevel="0" collapsed="false"/>
    <row r="52594" customFormat="false" ht="15" hidden="false" customHeight="true" outlineLevel="0" collapsed="false"/>
    <row r="52595" customFormat="false" ht="15" hidden="false" customHeight="true" outlineLevel="0" collapsed="false"/>
    <row r="52596" customFormat="false" ht="15" hidden="false" customHeight="true" outlineLevel="0" collapsed="false"/>
    <row r="52597" customFormat="false" ht="15" hidden="false" customHeight="true" outlineLevel="0" collapsed="false"/>
    <row r="52598" customFormat="false" ht="15" hidden="false" customHeight="true" outlineLevel="0" collapsed="false"/>
    <row r="52599" customFormat="false" ht="15" hidden="false" customHeight="true" outlineLevel="0" collapsed="false"/>
    <row r="52600" customFormat="false" ht="15" hidden="false" customHeight="true" outlineLevel="0" collapsed="false"/>
    <row r="52601" customFormat="false" ht="15" hidden="false" customHeight="true" outlineLevel="0" collapsed="false"/>
    <row r="52602" customFormat="false" ht="15" hidden="false" customHeight="true" outlineLevel="0" collapsed="false"/>
    <row r="52603" customFormat="false" ht="15" hidden="false" customHeight="true" outlineLevel="0" collapsed="false"/>
    <row r="52604" customFormat="false" ht="15" hidden="false" customHeight="true" outlineLevel="0" collapsed="false"/>
    <row r="52605" customFormat="false" ht="15" hidden="false" customHeight="true" outlineLevel="0" collapsed="false"/>
    <row r="52606" customFormat="false" ht="15" hidden="false" customHeight="true" outlineLevel="0" collapsed="false"/>
    <row r="52607" customFormat="false" ht="15" hidden="false" customHeight="true" outlineLevel="0" collapsed="false"/>
    <row r="52608" customFormat="false" ht="15" hidden="false" customHeight="true" outlineLevel="0" collapsed="false"/>
    <row r="52609" customFormat="false" ht="15" hidden="false" customHeight="true" outlineLevel="0" collapsed="false"/>
    <row r="52610" customFormat="false" ht="15" hidden="false" customHeight="true" outlineLevel="0" collapsed="false"/>
    <row r="52611" customFormat="false" ht="15" hidden="false" customHeight="true" outlineLevel="0" collapsed="false"/>
    <row r="52612" customFormat="false" ht="15" hidden="false" customHeight="true" outlineLevel="0" collapsed="false"/>
    <row r="52613" customFormat="false" ht="15" hidden="false" customHeight="true" outlineLevel="0" collapsed="false"/>
    <row r="52614" customFormat="false" ht="15" hidden="false" customHeight="true" outlineLevel="0" collapsed="false"/>
    <row r="52615" customFormat="false" ht="15" hidden="false" customHeight="true" outlineLevel="0" collapsed="false"/>
    <row r="52616" customFormat="false" ht="15" hidden="false" customHeight="true" outlineLevel="0" collapsed="false"/>
    <row r="52617" customFormat="false" ht="15" hidden="false" customHeight="true" outlineLevel="0" collapsed="false"/>
    <row r="52618" customFormat="false" ht="15" hidden="false" customHeight="true" outlineLevel="0" collapsed="false"/>
    <row r="52619" customFormat="false" ht="15" hidden="false" customHeight="true" outlineLevel="0" collapsed="false"/>
    <row r="52620" customFormat="false" ht="15" hidden="false" customHeight="true" outlineLevel="0" collapsed="false"/>
    <row r="52621" customFormat="false" ht="15" hidden="false" customHeight="true" outlineLevel="0" collapsed="false"/>
    <row r="52622" customFormat="false" ht="15" hidden="false" customHeight="true" outlineLevel="0" collapsed="false"/>
    <row r="52623" customFormat="false" ht="15" hidden="false" customHeight="true" outlineLevel="0" collapsed="false"/>
    <row r="52624" customFormat="false" ht="15" hidden="false" customHeight="true" outlineLevel="0" collapsed="false"/>
    <row r="52625" customFormat="false" ht="15" hidden="false" customHeight="true" outlineLevel="0" collapsed="false"/>
    <row r="52626" customFormat="false" ht="15" hidden="false" customHeight="true" outlineLevel="0" collapsed="false"/>
    <row r="52627" customFormat="false" ht="15" hidden="false" customHeight="true" outlineLevel="0" collapsed="false"/>
    <row r="52628" customFormat="false" ht="15" hidden="false" customHeight="true" outlineLevel="0" collapsed="false"/>
    <row r="52629" customFormat="false" ht="15" hidden="false" customHeight="true" outlineLevel="0" collapsed="false"/>
    <row r="52630" customFormat="false" ht="15" hidden="false" customHeight="true" outlineLevel="0" collapsed="false"/>
    <row r="52631" customFormat="false" ht="15" hidden="false" customHeight="true" outlineLevel="0" collapsed="false"/>
    <row r="52632" customFormat="false" ht="15" hidden="false" customHeight="true" outlineLevel="0" collapsed="false"/>
    <row r="52633" customFormat="false" ht="15" hidden="false" customHeight="true" outlineLevel="0" collapsed="false"/>
    <row r="52634" customFormat="false" ht="15" hidden="false" customHeight="true" outlineLevel="0" collapsed="false"/>
    <row r="52635" customFormat="false" ht="15" hidden="false" customHeight="true" outlineLevel="0" collapsed="false"/>
    <row r="52636" customFormat="false" ht="15" hidden="false" customHeight="true" outlineLevel="0" collapsed="false"/>
    <row r="52637" customFormat="false" ht="15" hidden="false" customHeight="true" outlineLevel="0" collapsed="false"/>
    <row r="52638" customFormat="false" ht="15" hidden="false" customHeight="true" outlineLevel="0" collapsed="false"/>
    <row r="52639" customFormat="false" ht="15" hidden="false" customHeight="true" outlineLevel="0" collapsed="false"/>
    <row r="52640" customFormat="false" ht="15" hidden="false" customHeight="true" outlineLevel="0" collapsed="false"/>
    <row r="52641" customFormat="false" ht="15" hidden="false" customHeight="true" outlineLevel="0" collapsed="false"/>
    <row r="52642" customFormat="false" ht="15" hidden="false" customHeight="true" outlineLevel="0" collapsed="false"/>
    <row r="52643" customFormat="false" ht="15" hidden="false" customHeight="true" outlineLevel="0" collapsed="false"/>
    <row r="52644" customFormat="false" ht="15" hidden="false" customHeight="true" outlineLevel="0" collapsed="false"/>
    <row r="52645" customFormat="false" ht="15" hidden="false" customHeight="true" outlineLevel="0" collapsed="false"/>
    <row r="52646" customFormat="false" ht="15" hidden="false" customHeight="true" outlineLevel="0" collapsed="false"/>
    <row r="52647" customFormat="false" ht="15" hidden="false" customHeight="true" outlineLevel="0" collapsed="false"/>
    <row r="52648" customFormat="false" ht="15" hidden="false" customHeight="true" outlineLevel="0" collapsed="false"/>
    <row r="52649" customFormat="false" ht="15" hidden="false" customHeight="true" outlineLevel="0" collapsed="false"/>
    <row r="52650" customFormat="false" ht="15" hidden="false" customHeight="true" outlineLevel="0" collapsed="false"/>
    <row r="52651" customFormat="false" ht="15" hidden="false" customHeight="true" outlineLevel="0" collapsed="false"/>
    <row r="52652" customFormat="false" ht="15" hidden="false" customHeight="true" outlineLevel="0" collapsed="false"/>
    <row r="52653" customFormat="false" ht="15" hidden="false" customHeight="true" outlineLevel="0" collapsed="false"/>
    <row r="52654" customFormat="false" ht="15" hidden="false" customHeight="true" outlineLevel="0" collapsed="false"/>
    <row r="52655" customFormat="false" ht="15" hidden="false" customHeight="true" outlineLevel="0" collapsed="false"/>
    <row r="52656" customFormat="false" ht="15" hidden="false" customHeight="true" outlineLevel="0" collapsed="false"/>
    <row r="52657" customFormat="false" ht="15" hidden="false" customHeight="true" outlineLevel="0" collapsed="false"/>
    <row r="52658" customFormat="false" ht="15" hidden="false" customHeight="true" outlineLevel="0" collapsed="false"/>
    <row r="52659" customFormat="false" ht="15" hidden="false" customHeight="true" outlineLevel="0" collapsed="false"/>
    <row r="52660" customFormat="false" ht="15" hidden="false" customHeight="true" outlineLevel="0" collapsed="false"/>
    <row r="52661" customFormat="false" ht="15" hidden="false" customHeight="true" outlineLevel="0" collapsed="false"/>
    <row r="52662" customFormat="false" ht="15" hidden="false" customHeight="true" outlineLevel="0" collapsed="false"/>
    <row r="52663" customFormat="false" ht="15" hidden="false" customHeight="true" outlineLevel="0" collapsed="false"/>
    <row r="52664" customFormat="false" ht="15" hidden="false" customHeight="true" outlineLevel="0" collapsed="false"/>
    <row r="52665" customFormat="false" ht="15" hidden="false" customHeight="true" outlineLevel="0" collapsed="false"/>
    <row r="52666" customFormat="false" ht="15" hidden="false" customHeight="true" outlineLevel="0" collapsed="false"/>
    <row r="52667" customFormat="false" ht="15" hidden="false" customHeight="true" outlineLevel="0" collapsed="false"/>
    <row r="52668" customFormat="false" ht="15" hidden="false" customHeight="true" outlineLevel="0" collapsed="false"/>
    <row r="52669" customFormat="false" ht="15" hidden="false" customHeight="true" outlineLevel="0" collapsed="false"/>
    <row r="52670" customFormat="false" ht="15" hidden="false" customHeight="true" outlineLevel="0" collapsed="false"/>
    <row r="52671" customFormat="false" ht="15" hidden="false" customHeight="true" outlineLevel="0" collapsed="false"/>
    <row r="52672" customFormat="false" ht="15" hidden="false" customHeight="true" outlineLevel="0" collapsed="false"/>
    <row r="52673" customFormat="false" ht="15" hidden="false" customHeight="true" outlineLevel="0" collapsed="false"/>
    <row r="52674" customFormat="false" ht="15" hidden="false" customHeight="true" outlineLevel="0" collapsed="false"/>
    <row r="52675" customFormat="false" ht="15" hidden="false" customHeight="true" outlineLevel="0" collapsed="false"/>
    <row r="52676" customFormat="false" ht="15" hidden="false" customHeight="true" outlineLevel="0" collapsed="false"/>
    <row r="52677" customFormat="false" ht="15" hidden="false" customHeight="true" outlineLevel="0" collapsed="false"/>
    <row r="52678" customFormat="false" ht="15" hidden="false" customHeight="true" outlineLevel="0" collapsed="false"/>
    <row r="52679" customFormat="false" ht="15" hidden="false" customHeight="true" outlineLevel="0" collapsed="false"/>
    <row r="52680" customFormat="false" ht="15" hidden="false" customHeight="true" outlineLevel="0" collapsed="false"/>
    <row r="52681" customFormat="false" ht="15" hidden="false" customHeight="true" outlineLevel="0" collapsed="false"/>
    <row r="52682" customFormat="false" ht="15" hidden="false" customHeight="true" outlineLevel="0" collapsed="false"/>
    <row r="52683" customFormat="false" ht="15" hidden="false" customHeight="true" outlineLevel="0" collapsed="false"/>
    <row r="52684" customFormat="false" ht="15" hidden="false" customHeight="true" outlineLevel="0" collapsed="false"/>
    <row r="52685" customFormat="false" ht="15" hidden="false" customHeight="true" outlineLevel="0" collapsed="false"/>
    <row r="52686" customFormat="false" ht="15" hidden="false" customHeight="true" outlineLevel="0" collapsed="false"/>
    <row r="52687" customFormat="false" ht="15" hidden="false" customHeight="true" outlineLevel="0" collapsed="false"/>
    <row r="52688" customFormat="false" ht="15" hidden="false" customHeight="true" outlineLevel="0" collapsed="false"/>
    <row r="52689" customFormat="false" ht="15" hidden="false" customHeight="true" outlineLevel="0" collapsed="false"/>
    <row r="52690" customFormat="false" ht="15" hidden="false" customHeight="true" outlineLevel="0" collapsed="false"/>
    <row r="52691" customFormat="false" ht="15" hidden="false" customHeight="true" outlineLevel="0" collapsed="false"/>
    <row r="52692" customFormat="false" ht="15" hidden="false" customHeight="true" outlineLevel="0" collapsed="false"/>
    <row r="52693" customFormat="false" ht="15" hidden="false" customHeight="true" outlineLevel="0" collapsed="false"/>
    <row r="52694" customFormat="false" ht="15" hidden="false" customHeight="true" outlineLevel="0" collapsed="false"/>
    <row r="52695" customFormat="false" ht="15" hidden="false" customHeight="true" outlineLevel="0" collapsed="false"/>
    <row r="52696" customFormat="false" ht="15" hidden="false" customHeight="true" outlineLevel="0" collapsed="false"/>
    <row r="52697" customFormat="false" ht="15" hidden="false" customHeight="true" outlineLevel="0" collapsed="false"/>
    <row r="52698" customFormat="false" ht="15" hidden="false" customHeight="true" outlineLevel="0" collapsed="false"/>
    <row r="52699" customFormat="false" ht="15" hidden="false" customHeight="true" outlineLevel="0" collapsed="false"/>
    <row r="52700" customFormat="false" ht="15" hidden="false" customHeight="true" outlineLevel="0" collapsed="false"/>
    <row r="52701" customFormat="false" ht="15" hidden="false" customHeight="true" outlineLevel="0" collapsed="false"/>
    <row r="52702" customFormat="false" ht="15" hidden="false" customHeight="true" outlineLevel="0" collapsed="false"/>
    <row r="52703" customFormat="false" ht="15" hidden="false" customHeight="true" outlineLevel="0" collapsed="false"/>
    <row r="52704" customFormat="false" ht="15" hidden="false" customHeight="true" outlineLevel="0" collapsed="false"/>
    <row r="52705" customFormat="false" ht="15" hidden="false" customHeight="true" outlineLevel="0" collapsed="false"/>
    <row r="52706" customFormat="false" ht="15" hidden="false" customHeight="true" outlineLevel="0" collapsed="false"/>
    <row r="52707" customFormat="false" ht="15" hidden="false" customHeight="true" outlineLevel="0" collapsed="false"/>
    <row r="52708" customFormat="false" ht="15" hidden="false" customHeight="true" outlineLevel="0" collapsed="false"/>
    <row r="52709" customFormat="false" ht="15" hidden="false" customHeight="true" outlineLevel="0" collapsed="false"/>
    <row r="52710" customFormat="false" ht="15" hidden="false" customHeight="true" outlineLevel="0" collapsed="false"/>
    <row r="52711" customFormat="false" ht="15" hidden="false" customHeight="true" outlineLevel="0" collapsed="false"/>
    <row r="52712" customFormat="false" ht="15" hidden="false" customHeight="true" outlineLevel="0" collapsed="false"/>
    <row r="52713" customFormat="false" ht="15" hidden="false" customHeight="true" outlineLevel="0" collapsed="false"/>
    <row r="52714" customFormat="false" ht="15" hidden="false" customHeight="true" outlineLevel="0" collapsed="false"/>
    <row r="52715" customFormat="false" ht="15" hidden="false" customHeight="true" outlineLevel="0" collapsed="false"/>
    <row r="52716" customFormat="false" ht="15" hidden="false" customHeight="true" outlineLevel="0" collapsed="false"/>
    <row r="52717" customFormat="false" ht="15" hidden="false" customHeight="true" outlineLevel="0" collapsed="false"/>
    <row r="52718" customFormat="false" ht="15" hidden="false" customHeight="true" outlineLevel="0" collapsed="false"/>
    <row r="52719" customFormat="false" ht="15" hidden="false" customHeight="true" outlineLevel="0" collapsed="false"/>
    <row r="52720" customFormat="false" ht="15" hidden="false" customHeight="true" outlineLevel="0" collapsed="false"/>
    <row r="52721" customFormat="false" ht="15" hidden="false" customHeight="true" outlineLevel="0" collapsed="false"/>
    <row r="52722" customFormat="false" ht="15" hidden="false" customHeight="true" outlineLevel="0" collapsed="false"/>
    <row r="52723" customFormat="false" ht="15" hidden="false" customHeight="true" outlineLevel="0" collapsed="false"/>
    <row r="52724" customFormat="false" ht="15" hidden="false" customHeight="true" outlineLevel="0" collapsed="false"/>
    <row r="52725" customFormat="false" ht="15" hidden="false" customHeight="true" outlineLevel="0" collapsed="false"/>
    <row r="52726" customFormat="false" ht="15" hidden="false" customHeight="true" outlineLevel="0" collapsed="false"/>
    <row r="52727" customFormat="false" ht="15" hidden="false" customHeight="true" outlineLevel="0" collapsed="false"/>
    <row r="52728" customFormat="false" ht="15" hidden="false" customHeight="true" outlineLevel="0" collapsed="false"/>
    <row r="52729" customFormat="false" ht="15" hidden="false" customHeight="true" outlineLevel="0" collapsed="false"/>
    <row r="52730" customFormat="false" ht="15" hidden="false" customHeight="true" outlineLevel="0" collapsed="false"/>
    <row r="52731" customFormat="false" ht="15" hidden="false" customHeight="true" outlineLevel="0" collapsed="false"/>
    <row r="52732" customFormat="false" ht="15" hidden="false" customHeight="true" outlineLevel="0" collapsed="false"/>
    <row r="52733" customFormat="false" ht="15" hidden="false" customHeight="true" outlineLevel="0" collapsed="false"/>
    <row r="52734" customFormat="false" ht="15" hidden="false" customHeight="true" outlineLevel="0" collapsed="false"/>
    <row r="52735" customFormat="false" ht="15" hidden="false" customHeight="true" outlineLevel="0" collapsed="false"/>
    <row r="52736" customFormat="false" ht="15" hidden="false" customHeight="true" outlineLevel="0" collapsed="false"/>
    <row r="52737" customFormat="false" ht="15" hidden="false" customHeight="true" outlineLevel="0" collapsed="false"/>
    <row r="52738" customFormat="false" ht="15" hidden="false" customHeight="true" outlineLevel="0" collapsed="false"/>
    <row r="52739" customFormat="false" ht="15" hidden="false" customHeight="true" outlineLevel="0" collapsed="false"/>
    <row r="52740" customFormat="false" ht="15" hidden="false" customHeight="true" outlineLevel="0" collapsed="false"/>
    <row r="52741" customFormat="false" ht="15" hidden="false" customHeight="true" outlineLevel="0" collapsed="false"/>
    <row r="52742" customFormat="false" ht="15" hidden="false" customHeight="true" outlineLevel="0" collapsed="false"/>
    <row r="52743" customFormat="false" ht="15" hidden="false" customHeight="true" outlineLevel="0" collapsed="false"/>
    <row r="52744" customFormat="false" ht="15" hidden="false" customHeight="true" outlineLevel="0" collapsed="false"/>
    <row r="52745" customFormat="false" ht="15" hidden="false" customHeight="true" outlineLevel="0" collapsed="false"/>
    <row r="52746" customFormat="false" ht="15" hidden="false" customHeight="true" outlineLevel="0" collapsed="false"/>
    <row r="52747" customFormat="false" ht="15" hidden="false" customHeight="true" outlineLevel="0" collapsed="false"/>
    <row r="52748" customFormat="false" ht="15" hidden="false" customHeight="true" outlineLevel="0" collapsed="false"/>
    <row r="52749" customFormat="false" ht="15" hidden="false" customHeight="true" outlineLevel="0" collapsed="false"/>
    <row r="52750" customFormat="false" ht="15" hidden="false" customHeight="true" outlineLevel="0" collapsed="false"/>
    <row r="52751" customFormat="false" ht="15" hidden="false" customHeight="true" outlineLevel="0" collapsed="false"/>
    <row r="52752" customFormat="false" ht="15" hidden="false" customHeight="true" outlineLevel="0" collapsed="false"/>
    <row r="52753" customFormat="false" ht="15" hidden="false" customHeight="true" outlineLevel="0" collapsed="false"/>
    <row r="52754" customFormat="false" ht="15" hidden="false" customHeight="true" outlineLevel="0" collapsed="false"/>
    <row r="52755" customFormat="false" ht="15" hidden="false" customHeight="true" outlineLevel="0" collapsed="false"/>
    <row r="52756" customFormat="false" ht="15" hidden="false" customHeight="true" outlineLevel="0" collapsed="false"/>
    <row r="52757" customFormat="false" ht="15" hidden="false" customHeight="true" outlineLevel="0" collapsed="false"/>
    <row r="52758" customFormat="false" ht="15" hidden="false" customHeight="true" outlineLevel="0" collapsed="false"/>
    <row r="52759" customFormat="false" ht="15" hidden="false" customHeight="true" outlineLevel="0" collapsed="false"/>
    <row r="52760" customFormat="false" ht="15" hidden="false" customHeight="true" outlineLevel="0" collapsed="false"/>
    <row r="52761" customFormat="false" ht="15" hidden="false" customHeight="true" outlineLevel="0" collapsed="false"/>
    <row r="52762" customFormat="false" ht="15" hidden="false" customHeight="true" outlineLevel="0" collapsed="false"/>
    <row r="52763" customFormat="false" ht="15" hidden="false" customHeight="true" outlineLevel="0" collapsed="false"/>
    <row r="52764" customFormat="false" ht="15" hidden="false" customHeight="true" outlineLevel="0" collapsed="false"/>
    <row r="52765" customFormat="false" ht="15" hidden="false" customHeight="true" outlineLevel="0" collapsed="false"/>
    <row r="52766" customFormat="false" ht="15" hidden="false" customHeight="true" outlineLevel="0" collapsed="false"/>
    <row r="52767" customFormat="false" ht="15" hidden="false" customHeight="true" outlineLevel="0" collapsed="false"/>
    <row r="52768" customFormat="false" ht="15" hidden="false" customHeight="true" outlineLevel="0" collapsed="false"/>
    <row r="52769" customFormat="false" ht="15" hidden="false" customHeight="true" outlineLevel="0" collapsed="false"/>
    <row r="52770" customFormat="false" ht="15" hidden="false" customHeight="true" outlineLevel="0" collapsed="false"/>
    <row r="52771" customFormat="false" ht="15" hidden="false" customHeight="true" outlineLevel="0" collapsed="false"/>
    <row r="52772" customFormat="false" ht="15" hidden="false" customHeight="true" outlineLevel="0" collapsed="false"/>
    <row r="52773" customFormat="false" ht="15" hidden="false" customHeight="true" outlineLevel="0" collapsed="false"/>
    <row r="52774" customFormat="false" ht="15" hidden="false" customHeight="true" outlineLevel="0" collapsed="false"/>
    <row r="52775" customFormat="false" ht="15" hidden="false" customHeight="true" outlineLevel="0" collapsed="false"/>
    <row r="52776" customFormat="false" ht="15" hidden="false" customHeight="true" outlineLevel="0" collapsed="false"/>
    <row r="52777" customFormat="false" ht="15" hidden="false" customHeight="true" outlineLevel="0" collapsed="false"/>
    <row r="52778" customFormat="false" ht="15" hidden="false" customHeight="true" outlineLevel="0" collapsed="false"/>
    <row r="52779" customFormat="false" ht="15" hidden="false" customHeight="true" outlineLevel="0" collapsed="false"/>
    <row r="52780" customFormat="false" ht="15" hidden="false" customHeight="true" outlineLevel="0" collapsed="false"/>
    <row r="52781" customFormat="false" ht="15" hidden="false" customHeight="true" outlineLevel="0" collapsed="false"/>
    <row r="52782" customFormat="false" ht="15" hidden="false" customHeight="true" outlineLevel="0" collapsed="false"/>
    <row r="52783" customFormat="false" ht="15" hidden="false" customHeight="true" outlineLevel="0" collapsed="false"/>
    <row r="52784" customFormat="false" ht="15" hidden="false" customHeight="true" outlineLevel="0" collapsed="false"/>
    <row r="52785" customFormat="false" ht="15" hidden="false" customHeight="true" outlineLevel="0" collapsed="false"/>
    <row r="52786" customFormat="false" ht="15" hidden="false" customHeight="true" outlineLevel="0" collapsed="false"/>
    <row r="52787" customFormat="false" ht="15" hidden="false" customHeight="true" outlineLevel="0" collapsed="false"/>
    <row r="52788" customFormat="false" ht="15" hidden="false" customHeight="true" outlineLevel="0" collapsed="false"/>
    <row r="52789" customFormat="false" ht="15" hidden="false" customHeight="true" outlineLevel="0" collapsed="false"/>
    <row r="52790" customFormat="false" ht="15" hidden="false" customHeight="true" outlineLevel="0" collapsed="false"/>
    <row r="52791" customFormat="false" ht="15" hidden="false" customHeight="true" outlineLevel="0" collapsed="false"/>
    <row r="52792" customFormat="false" ht="15" hidden="false" customHeight="true" outlineLevel="0" collapsed="false"/>
    <row r="52793" customFormat="false" ht="15" hidden="false" customHeight="true" outlineLevel="0" collapsed="false"/>
    <row r="52794" customFormat="false" ht="15" hidden="false" customHeight="true" outlineLevel="0" collapsed="false"/>
    <row r="52795" customFormat="false" ht="15" hidden="false" customHeight="true" outlineLevel="0" collapsed="false"/>
    <row r="52796" customFormat="false" ht="15" hidden="false" customHeight="true" outlineLevel="0" collapsed="false"/>
    <row r="52797" customFormat="false" ht="15" hidden="false" customHeight="true" outlineLevel="0" collapsed="false"/>
    <row r="52798" customFormat="false" ht="15" hidden="false" customHeight="true" outlineLevel="0" collapsed="false"/>
    <row r="52799" customFormat="false" ht="15" hidden="false" customHeight="true" outlineLevel="0" collapsed="false"/>
    <row r="52800" customFormat="false" ht="15" hidden="false" customHeight="true" outlineLevel="0" collapsed="false"/>
    <row r="52801" customFormat="false" ht="15" hidden="false" customHeight="true" outlineLevel="0" collapsed="false"/>
    <row r="52802" customFormat="false" ht="15" hidden="false" customHeight="true" outlineLevel="0" collapsed="false"/>
    <row r="52803" customFormat="false" ht="15" hidden="false" customHeight="true" outlineLevel="0" collapsed="false"/>
    <row r="52804" customFormat="false" ht="15" hidden="false" customHeight="true" outlineLevel="0" collapsed="false"/>
    <row r="52805" customFormat="false" ht="15" hidden="false" customHeight="true" outlineLevel="0" collapsed="false"/>
    <row r="52806" customFormat="false" ht="15" hidden="false" customHeight="true" outlineLevel="0" collapsed="false"/>
    <row r="52807" customFormat="false" ht="15" hidden="false" customHeight="true" outlineLevel="0" collapsed="false"/>
    <row r="52808" customFormat="false" ht="15" hidden="false" customHeight="true" outlineLevel="0" collapsed="false"/>
    <row r="52809" customFormat="false" ht="15" hidden="false" customHeight="true" outlineLevel="0" collapsed="false"/>
    <row r="52810" customFormat="false" ht="15" hidden="false" customHeight="true" outlineLevel="0" collapsed="false"/>
    <row r="52811" customFormat="false" ht="15" hidden="false" customHeight="true" outlineLevel="0" collapsed="false"/>
    <row r="52812" customFormat="false" ht="15" hidden="false" customHeight="true" outlineLevel="0" collapsed="false"/>
    <row r="52813" customFormat="false" ht="15" hidden="false" customHeight="true" outlineLevel="0" collapsed="false"/>
    <row r="52814" customFormat="false" ht="15" hidden="false" customHeight="true" outlineLevel="0" collapsed="false"/>
    <row r="52815" customFormat="false" ht="15" hidden="false" customHeight="true" outlineLevel="0" collapsed="false"/>
    <row r="52816" customFormat="false" ht="15" hidden="false" customHeight="true" outlineLevel="0" collapsed="false"/>
    <row r="52817" customFormat="false" ht="15" hidden="false" customHeight="true" outlineLevel="0" collapsed="false"/>
    <row r="52818" customFormat="false" ht="15" hidden="false" customHeight="true" outlineLevel="0" collapsed="false"/>
    <row r="52819" customFormat="false" ht="15" hidden="false" customHeight="true" outlineLevel="0" collapsed="false"/>
    <row r="52820" customFormat="false" ht="15" hidden="false" customHeight="true" outlineLevel="0" collapsed="false"/>
    <row r="52821" customFormat="false" ht="15" hidden="false" customHeight="true" outlineLevel="0" collapsed="false"/>
    <row r="52822" customFormat="false" ht="15" hidden="false" customHeight="true" outlineLevel="0" collapsed="false"/>
    <row r="52823" customFormat="false" ht="15" hidden="false" customHeight="true" outlineLevel="0" collapsed="false"/>
    <row r="52824" customFormat="false" ht="15" hidden="false" customHeight="true" outlineLevel="0" collapsed="false"/>
    <row r="52825" customFormat="false" ht="15" hidden="false" customHeight="true" outlineLevel="0" collapsed="false"/>
    <row r="52826" customFormat="false" ht="15" hidden="false" customHeight="true" outlineLevel="0" collapsed="false"/>
    <row r="52827" customFormat="false" ht="15" hidden="false" customHeight="true" outlineLevel="0" collapsed="false"/>
    <row r="52828" customFormat="false" ht="15" hidden="false" customHeight="true" outlineLevel="0" collapsed="false"/>
    <row r="52829" customFormat="false" ht="15" hidden="false" customHeight="true" outlineLevel="0" collapsed="false"/>
    <row r="52830" customFormat="false" ht="15" hidden="false" customHeight="true" outlineLevel="0" collapsed="false"/>
    <row r="52831" customFormat="false" ht="15" hidden="false" customHeight="true" outlineLevel="0" collapsed="false"/>
    <row r="52832" customFormat="false" ht="15" hidden="false" customHeight="true" outlineLevel="0" collapsed="false"/>
    <row r="52833" customFormat="false" ht="15" hidden="false" customHeight="true" outlineLevel="0" collapsed="false"/>
    <row r="52834" customFormat="false" ht="15" hidden="false" customHeight="true" outlineLevel="0" collapsed="false"/>
    <row r="52835" customFormat="false" ht="15" hidden="false" customHeight="true" outlineLevel="0" collapsed="false"/>
    <row r="52836" customFormat="false" ht="15" hidden="false" customHeight="true" outlineLevel="0" collapsed="false"/>
    <row r="52837" customFormat="false" ht="15" hidden="false" customHeight="true" outlineLevel="0" collapsed="false"/>
    <row r="52838" customFormat="false" ht="15" hidden="false" customHeight="true" outlineLevel="0" collapsed="false"/>
    <row r="52839" customFormat="false" ht="15" hidden="false" customHeight="true" outlineLevel="0" collapsed="false"/>
    <row r="52840" customFormat="false" ht="15" hidden="false" customHeight="true" outlineLevel="0" collapsed="false"/>
    <row r="52841" customFormat="false" ht="15" hidden="false" customHeight="true" outlineLevel="0" collapsed="false"/>
    <row r="52842" customFormat="false" ht="15" hidden="false" customHeight="true" outlineLevel="0" collapsed="false"/>
    <row r="52843" customFormat="false" ht="15" hidden="false" customHeight="true" outlineLevel="0" collapsed="false"/>
    <row r="52844" customFormat="false" ht="15" hidden="false" customHeight="true" outlineLevel="0" collapsed="false"/>
    <row r="52845" customFormat="false" ht="15" hidden="false" customHeight="true" outlineLevel="0" collapsed="false"/>
    <row r="52846" customFormat="false" ht="15" hidden="false" customHeight="true" outlineLevel="0" collapsed="false"/>
    <row r="52847" customFormat="false" ht="15" hidden="false" customHeight="true" outlineLevel="0" collapsed="false"/>
    <row r="52848" customFormat="false" ht="15" hidden="false" customHeight="true" outlineLevel="0" collapsed="false"/>
    <row r="52849" customFormat="false" ht="15" hidden="false" customHeight="true" outlineLevel="0" collapsed="false"/>
    <row r="52850" customFormat="false" ht="15" hidden="false" customHeight="true" outlineLevel="0" collapsed="false"/>
    <row r="52851" customFormat="false" ht="15" hidden="false" customHeight="true" outlineLevel="0" collapsed="false"/>
    <row r="52852" customFormat="false" ht="15" hidden="false" customHeight="true" outlineLevel="0" collapsed="false"/>
    <row r="52853" customFormat="false" ht="15" hidden="false" customHeight="true" outlineLevel="0" collapsed="false"/>
    <row r="52854" customFormat="false" ht="15" hidden="false" customHeight="true" outlineLevel="0" collapsed="false"/>
    <row r="52855" customFormat="false" ht="15" hidden="false" customHeight="true" outlineLevel="0" collapsed="false"/>
    <row r="52856" customFormat="false" ht="15" hidden="false" customHeight="true" outlineLevel="0" collapsed="false"/>
    <row r="52857" customFormat="false" ht="15" hidden="false" customHeight="true" outlineLevel="0" collapsed="false"/>
    <row r="52858" customFormat="false" ht="15" hidden="false" customHeight="true" outlineLevel="0" collapsed="false"/>
    <row r="52859" customFormat="false" ht="15" hidden="false" customHeight="true" outlineLevel="0" collapsed="false"/>
    <row r="52860" customFormat="false" ht="15" hidden="false" customHeight="true" outlineLevel="0" collapsed="false"/>
    <row r="52861" customFormat="false" ht="15" hidden="false" customHeight="true" outlineLevel="0" collapsed="false"/>
    <row r="52862" customFormat="false" ht="15" hidden="false" customHeight="true" outlineLevel="0" collapsed="false"/>
    <row r="52863" customFormat="false" ht="15" hidden="false" customHeight="true" outlineLevel="0" collapsed="false"/>
    <row r="52864" customFormat="false" ht="15" hidden="false" customHeight="true" outlineLevel="0" collapsed="false"/>
    <row r="52865" customFormat="false" ht="15" hidden="false" customHeight="true" outlineLevel="0" collapsed="false"/>
    <row r="52866" customFormat="false" ht="15" hidden="false" customHeight="true" outlineLevel="0" collapsed="false"/>
    <row r="52867" customFormat="false" ht="15" hidden="false" customHeight="true" outlineLevel="0" collapsed="false"/>
    <row r="52868" customFormat="false" ht="15" hidden="false" customHeight="true" outlineLevel="0" collapsed="false"/>
    <row r="52869" customFormat="false" ht="15" hidden="false" customHeight="true" outlineLevel="0" collapsed="false"/>
    <row r="52870" customFormat="false" ht="15" hidden="false" customHeight="true" outlineLevel="0" collapsed="false"/>
    <row r="52871" customFormat="false" ht="15" hidden="false" customHeight="true" outlineLevel="0" collapsed="false"/>
    <row r="52872" customFormat="false" ht="15" hidden="false" customHeight="true" outlineLevel="0" collapsed="false"/>
    <row r="52873" customFormat="false" ht="15" hidden="false" customHeight="true" outlineLevel="0" collapsed="false"/>
    <row r="52874" customFormat="false" ht="15" hidden="false" customHeight="true" outlineLevel="0" collapsed="false"/>
    <row r="52875" customFormat="false" ht="15" hidden="false" customHeight="true" outlineLevel="0" collapsed="false"/>
    <row r="52876" customFormat="false" ht="15" hidden="false" customHeight="true" outlineLevel="0" collapsed="false"/>
    <row r="52877" customFormat="false" ht="15" hidden="false" customHeight="true" outlineLevel="0" collapsed="false"/>
    <row r="52878" customFormat="false" ht="15" hidden="false" customHeight="true" outlineLevel="0" collapsed="false"/>
    <row r="52879" customFormat="false" ht="15" hidden="false" customHeight="true" outlineLevel="0" collapsed="false"/>
    <row r="52880" customFormat="false" ht="15" hidden="false" customHeight="true" outlineLevel="0" collapsed="false"/>
    <row r="52881" customFormat="false" ht="15" hidden="false" customHeight="true" outlineLevel="0" collapsed="false"/>
    <row r="52882" customFormat="false" ht="15" hidden="false" customHeight="true" outlineLevel="0" collapsed="false"/>
    <row r="52883" customFormat="false" ht="15" hidden="false" customHeight="true" outlineLevel="0" collapsed="false"/>
    <row r="52884" customFormat="false" ht="15" hidden="false" customHeight="true" outlineLevel="0" collapsed="false"/>
    <row r="52885" customFormat="false" ht="15" hidden="false" customHeight="true" outlineLevel="0" collapsed="false"/>
    <row r="52886" customFormat="false" ht="15" hidden="false" customHeight="true" outlineLevel="0" collapsed="false"/>
    <row r="52887" customFormat="false" ht="15" hidden="false" customHeight="true" outlineLevel="0" collapsed="false"/>
    <row r="52888" customFormat="false" ht="15" hidden="false" customHeight="true" outlineLevel="0" collapsed="false"/>
    <row r="52889" customFormat="false" ht="15" hidden="false" customHeight="true" outlineLevel="0" collapsed="false"/>
    <row r="52890" customFormat="false" ht="15" hidden="false" customHeight="true" outlineLevel="0" collapsed="false"/>
    <row r="52891" customFormat="false" ht="15" hidden="false" customHeight="true" outlineLevel="0" collapsed="false"/>
    <row r="52892" customFormat="false" ht="15" hidden="false" customHeight="true" outlineLevel="0" collapsed="false"/>
    <row r="52893" customFormat="false" ht="15" hidden="false" customHeight="true" outlineLevel="0" collapsed="false"/>
    <row r="52894" customFormat="false" ht="15" hidden="false" customHeight="true" outlineLevel="0" collapsed="false"/>
    <row r="52895" customFormat="false" ht="15" hidden="false" customHeight="true" outlineLevel="0" collapsed="false"/>
    <row r="52896" customFormat="false" ht="15" hidden="false" customHeight="true" outlineLevel="0" collapsed="false"/>
    <row r="52897" customFormat="false" ht="15" hidden="false" customHeight="true" outlineLevel="0" collapsed="false"/>
    <row r="52898" customFormat="false" ht="15" hidden="false" customHeight="true" outlineLevel="0" collapsed="false"/>
    <row r="52899" customFormat="false" ht="15" hidden="false" customHeight="true" outlineLevel="0" collapsed="false"/>
    <row r="52900" customFormat="false" ht="15" hidden="false" customHeight="true" outlineLevel="0" collapsed="false"/>
    <row r="52901" customFormat="false" ht="15" hidden="false" customHeight="true" outlineLevel="0" collapsed="false"/>
    <row r="52902" customFormat="false" ht="15" hidden="false" customHeight="true" outlineLevel="0" collapsed="false"/>
    <row r="52903" customFormat="false" ht="15" hidden="false" customHeight="true" outlineLevel="0" collapsed="false"/>
    <row r="52904" customFormat="false" ht="15" hidden="false" customHeight="true" outlineLevel="0" collapsed="false"/>
    <row r="52905" customFormat="false" ht="15" hidden="false" customHeight="true" outlineLevel="0" collapsed="false"/>
    <row r="52906" customFormat="false" ht="15" hidden="false" customHeight="true" outlineLevel="0" collapsed="false"/>
    <row r="52907" customFormat="false" ht="15" hidden="false" customHeight="true" outlineLevel="0" collapsed="false"/>
    <row r="52908" customFormat="false" ht="15" hidden="false" customHeight="true" outlineLevel="0" collapsed="false"/>
    <row r="52909" customFormat="false" ht="15" hidden="false" customHeight="true" outlineLevel="0" collapsed="false"/>
    <row r="52910" customFormat="false" ht="15" hidden="false" customHeight="true" outlineLevel="0" collapsed="false"/>
    <row r="52911" customFormat="false" ht="15" hidden="false" customHeight="true" outlineLevel="0" collapsed="false"/>
    <row r="52912" customFormat="false" ht="15" hidden="false" customHeight="true" outlineLevel="0" collapsed="false"/>
    <row r="52913" customFormat="false" ht="15" hidden="false" customHeight="true" outlineLevel="0" collapsed="false"/>
    <row r="52914" customFormat="false" ht="15" hidden="false" customHeight="true" outlineLevel="0" collapsed="false"/>
    <row r="52915" customFormat="false" ht="15" hidden="false" customHeight="true" outlineLevel="0" collapsed="false"/>
    <row r="52916" customFormat="false" ht="15" hidden="false" customHeight="true" outlineLevel="0" collapsed="false"/>
    <row r="52917" customFormat="false" ht="15" hidden="false" customHeight="true" outlineLevel="0" collapsed="false"/>
    <row r="52918" customFormat="false" ht="15" hidden="false" customHeight="true" outlineLevel="0" collapsed="false"/>
    <row r="52919" customFormat="false" ht="15" hidden="false" customHeight="true" outlineLevel="0" collapsed="false"/>
    <row r="52920" customFormat="false" ht="15" hidden="false" customHeight="true" outlineLevel="0" collapsed="false"/>
    <row r="52921" customFormat="false" ht="15" hidden="false" customHeight="true" outlineLevel="0" collapsed="false"/>
    <row r="52922" customFormat="false" ht="15" hidden="false" customHeight="true" outlineLevel="0" collapsed="false"/>
    <row r="52923" customFormat="false" ht="15" hidden="false" customHeight="true" outlineLevel="0" collapsed="false"/>
    <row r="52924" customFormat="false" ht="15" hidden="false" customHeight="true" outlineLevel="0" collapsed="false"/>
    <row r="52925" customFormat="false" ht="15" hidden="false" customHeight="true" outlineLevel="0" collapsed="false"/>
    <row r="52926" customFormat="false" ht="15" hidden="false" customHeight="true" outlineLevel="0" collapsed="false"/>
    <row r="52927" customFormat="false" ht="15" hidden="false" customHeight="true" outlineLevel="0" collapsed="false"/>
    <row r="52928" customFormat="false" ht="15" hidden="false" customHeight="true" outlineLevel="0" collapsed="false"/>
    <row r="52929" customFormat="false" ht="15" hidden="false" customHeight="true" outlineLevel="0" collapsed="false"/>
    <row r="52930" customFormat="false" ht="15" hidden="false" customHeight="true" outlineLevel="0" collapsed="false"/>
    <row r="52931" customFormat="false" ht="15" hidden="false" customHeight="true" outlineLevel="0" collapsed="false"/>
    <row r="52932" customFormat="false" ht="15" hidden="false" customHeight="true" outlineLevel="0" collapsed="false"/>
    <row r="52933" customFormat="false" ht="15" hidden="false" customHeight="true" outlineLevel="0" collapsed="false"/>
    <row r="52934" customFormat="false" ht="15" hidden="false" customHeight="true" outlineLevel="0" collapsed="false"/>
    <row r="52935" customFormat="false" ht="15" hidden="false" customHeight="true" outlineLevel="0" collapsed="false"/>
    <row r="52936" customFormat="false" ht="15" hidden="false" customHeight="true" outlineLevel="0" collapsed="false"/>
    <row r="52937" customFormat="false" ht="15" hidden="false" customHeight="true" outlineLevel="0" collapsed="false"/>
    <row r="52938" customFormat="false" ht="15" hidden="false" customHeight="true" outlineLevel="0" collapsed="false"/>
    <row r="52939" customFormat="false" ht="15" hidden="false" customHeight="true" outlineLevel="0" collapsed="false"/>
    <row r="52940" customFormat="false" ht="15" hidden="false" customHeight="true" outlineLevel="0" collapsed="false"/>
    <row r="52941" customFormat="false" ht="15" hidden="false" customHeight="true" outlineLevel="0" collapsed="false"/>
    <row r="52942" customFormat="false" ht="15" hidden="false" customHeight="true" outlineLevel="0" collapsed="false"/>
    <row r="52943" customFormat="false" ht="15" hidden="false" customHeight="true" outlineLevel="0" collapsed="false"/>
    <row r="52944" customFormat="false" ht="15" hidden="false" customHeight="true" outlineLevel="0" collapsed="false"/>
    <row r="52945" customFormat="false" ht="15" hidden="false" customHeight="true" outlineLevel="0" collapsed="false"/>
    <row r="52946" customFormat="false" ht="15" hidden="false" customHeight="true" outlineLevel="0" collapsed="false"/>
    <row r="52947" customFormat="false" ht="15" hidden="false" customHeight="true" outlineLevel="0" collapsed="false"/>
    <row r="52948" customFormat="false" ht="15" hidden="false" customHeight="true" outlineLevel="0" collapsed="false"/>
    <row r="52949" customFormat="false" ht="15" hidden="false" customHeight="true" outlineLevel="0" collapsed="false"/>
    <row r="52950" customFormat="false" ht="15" hidden="false" customHeight="true" outlineLevel="0" collapsed="false"/>
    <row r="52951" customFormat="false" ht="15" hidden="false" customHeight="true" outlineLevel="0" collapsed="false"/>
    <row r="52952" customFormat="false" ht="15" hidden="false" customHeight="true" outlineLevel="0" collapsed="false"/>
    <row r="52953" customFormat="false" ht="15" hidden="false" customHeight="true" outlineLevel="0" collapsed="false"/>
    <row r="52954" customFormat="false" ht="15" hidden="false" customHeight="true" outlineLevel="0" collapsed="false"/>
    <row r="52955" customFormat="false" ht="15" hidden="false" customHeight="true" outlineLevel="0" collapsed="false"/>
    <row r="52956" customFormat="false" ht="15" hidden="false" customHeight="true" outlineLevel="0" collapsed="false"/>
    <row r="52957" customFormat="false" ht="15" hidden="false" customHeight="true" outlineLevel="0" collapsed="false"/>
    <row r="52958" customFormat="false" ht="15" hidden="false" customHeight="true" outlineLevel="0" collapsed="false"/>
    <row r="52959" customFormat="false" ht="15" hidden="false" customHeight="true" outlineLevel="0" collapsed="false"/>
    <row r="52960" customFormat="false" ht="15" hidden="false" customHeight="true" outlineLevel="0" collapsed="false"/>
    <row r="52961" customFormat="false" ht="15" hidden="false" customHeight="true" outlineLevel="0" collapsed="false"/>
    <row r="52962" customFormat="false" ht="15" hidden="false" customHeight="true" outlineLevel="0" collapsed="false"/>
    <row r="52963" customFormat="false" ht="15" hidden="false" customHeight="true" outlineLevel="0" collapsed="false"/>
    <row r="52964" customFormat="false" ht="15" hidden="false" customHeight="true" outlineLevel="0" collapsed="false"/>
    <row r="52965" customFormat="false" ht="15" hidden="false" customHeight="true" outlineLevel="0" collapsed="false"/>
    <row r="52966" customFormat="false" ht="15" hidden="false" customHeight="true" outlineLevel="0" collapsed="false"/>
    <row r="52967" customFormat="false" ht="15" hidden="false" customHeight="true" outlineLevel="0" collapsed="false"/>
    <row r="52968" customFormat="false" ht="15" hidden="false" customHeight="true" outlineLevel="0" collapsed="false"/>
    <row r="52969" customFormat="false" ht="15" hidden="false" customHeight="true" outlineLevel="0" collapsed="false"/>
    <row r="52970" customFormat="false" ht="15" hidden="false" customHeight="true" outlineLevel="0" collapsed="false"/>
    <row r="52971" customFormat="false" ht="15" hidden="false" customHeight="true" outlineLevel="0" collapsed="false"/>
    <row r="52972" customFormat="false" ht="15" hidden="false" customHeight="true" outlineLevel="0" collapsed="false"/>
    <row r="52973" customFormat="false" ht="15" hidden="false" customHeight="true" outlineLevel="0" collapsed="false"/>
    <row r="52974" customFormat="false" ht="15" hidden="false" customHeight="true" outlineLevel="0" collapsed="false"/>
    <row r="52975" customFormat="false" ht="15" hidden="false" customHeight="true" outlineLevel="0" collapsed="false"/>
    <row r="52976" customFormat="false" ht="15" hidden="false" customHeight="true" outlineLevel="0" collapsed="false"/>
    <row r="52977" customFormat="false" ht="15" hidden="false" customHeight="true" outlineLevel="0" collapsed="false"/>
    <row r="52978" customFormat="false" ht="15" hidden="false" customHeight="true" outlineLevel="0" collapsed="false"/>
    <row r="52979" customFormat="false" ht="15" hidden="false" customHeight="true" outlineLevel="0" collapsed="false"/>
    <row r="52980" customFormat="false" ht="15" hidden="false" customHeight="true" outlineLevel="0" collapsed="false"/>
    <row r="52981" customFormat="false" ht="15" hidden="false" customHeight="true" outlineLevel="0" collapsed="false"/>
    <row r="52982" customFormat="false" ht="15" hidden="false" customHeight="true" outlineLevel="0" collapsed="false"/>
    <row r="52983" customFormat="false" ht="15" hidden="false" customHeight="true" outlineLevel="0" collapsed="false"/>
    <row r="52984" customFormat="false" ht="15" hidden="false" customHeight="true" outlineLevel="0" collapsed="false"/>
    <row r="52985" customFormat="false" ht="15" hidden="false" customHeight="true" outlineLevel="0" collapsed="false"/>
    <row r="52986" customFormat="false" ht="15" hidden="false" customHeight="true" outlineLevel="0" collapsed="false"/>
    <row r="52987" customFormat="false" ht="15" hidden="false" customHeight="true" outlineLevel="0" collapsed="false"/>
    <row r="52988" customFormat="false" ht="15" hidden="false" customHeight="true" outlineLevel="0" collapsed="false"/>
    <row r="52989" customFormat="false" ht="15" hidden="false" customHeight="true" outlineLevel="0" collapsed="false"/>
    <row r="52990" customFormat="false" ht="15" hidden="false" customHeight="true" outlineLevel="0" collapsed="false"/>
    <row r="52991" customFormat="false" ht="15" hidden="false" customHeight="true" outlineLevel="0" collapsed="false"/>
    <row r="52992" customFormat="false" ht="15" hidden="false" customHeight="true" outlineLevel="0" collapsed="false"/>
    <row r="52993" customFormat="false" ht="15" hidden="false" customHeight="true" outlineLevel="0" collapsed="false"/>
    <row r="52994" customFormat="false" ht="15" hidden="false" customHeight="true" outlineLevel="0" collapsed="false"/>
    <row r="52995" customFormat="false" ht="15" hidden="false" customHeight="true" outlineLevel="0" collapsed="false"/>
    <row r="52996" customFormat="false" ht="15" hidden="false" customHeight="true" outlineLevel="0" collapsed="false"/>
    <row r="52997" customFormat="false" ht="15" hidden="false" customHeight="true" outlineLevel="0" collapsed="false"/>
    <row r="52998" customFormat="false" ht="15" hidden="false" customHeight="true" outlineLevel="0" collapsed="false"/>
    <row r="52999" customFormat="false" ht="15" hidden="false" customHeight="true" outlineLevel="0" collapsed="false"/>
    <row r="53000" customFormat="false" ht="15" hidden="false" customHeight="true" outlineLevel="0" collapsed="false"/>
    <row r="53001" customFormat="false" ht="15" hidden="false" customHeight="true" outlineLevel="0" collapsed="false"/>
    <row r="53002" customFormat="false" ht="15" hidden="false" customHeight="true" outlineLevel="0" collapsed="false"/>
    <row r="53003" customFormat="false" ht="15" hidden="false" customHeight="true" outlineLevel="0" collapsed="false"/>
    <row r="53004" customFormat="false" ht="15" hidden="false" customHeight="true" outlineLevel="0" collapsed="false"/>
    <row r="53005" customFormat="false" ht="15" hidden="false" customHeight="true" outlineLevel="0" collapsed="false"/>
    <row r="53006" customFormat="false" ht="15" hidden="false" customHeight="true" outlineLevel="0" collapsed="false"/>
    <row r="53007" customFormat="false" ht="15" hidden="false" customHeight="true" outlineLevel="0" collapsed="false"/>
    <row r="53008" customFormat="false" ht="15" hidden="false" customHeight="true" outlineLevel="0" collapsed="false"/>
    <row r="53009" customFormat="false" ht="15" hidden="false" customHeight="true" outlineLevel="0" collapsed="false"/>
    <row r="53010" customFormat="false" ht="15" hidden="false" customHeight="true" outlineLevel="0" collapsed="false"/>
    <row r="53011" customFormat="false" ht="15" hidden="false" customHeight="true" outlineLevel="0" collapsed="false"/>
    <row r="53012" customFormat="false" ht="15" hidden="false" customHeight="true" outlineLevel="0" collapsed="false"/>
    <row r="53013" customFormat="false" ht="15" hidden="false" customHeight="true" outlineLevel="0" collapsed="false"/>
    <row r="53014" customFormat="false" ht="15" hidden="false" customHeight="true" outlineLevel="0" collapsed="false"/>
    <row r="53015" customFormat="false" ht="15" hidden="false" customHeight="true" outlineLevel="0" collapsed="false"/>
    <row r="53016" customFormat="false" ht="15" hidden="false" customHeight="true" outlineLevel="0" collapsed="false"/>
    <row r="53017" customFormat="false" ht="15" hidden="false" customHeight="true" outlineLevel="0" collapsed="false"/>
    <row r="53018" customFormat="false" ht="15" hidden="false" customHeight="true" outlineLevel="0" collapsed="false"/>
    <row r="53019" customFormat="false" ht="15" hidden="false" customHeight="true" outlineLevel="0" collapsed="false"/>
    <row r="53020" customFormat="false" ht="15" hidden="false" customHeight="true" outlineLevel="0" collapsed="false"/>
    <row r="53021" customFormat="false" ht="15" hidden="false" customHeight="true" outlineLevel="0" collapsed="false"/>
    <row r="53022" customFormat="false" ht="15" hidden="false" customHeight="true" outlineLevel="0" collapsed="false"/>
    <row r="53023" customFormat="false" ht="15" hidden="false" customHeight="true" outlineLevel="0" collapsed="false"/>
    <row r="53024" customFormat="false" ht="15" hidden="false" customHeight="true" outlineLevel="0" collapsed="false"/>
    <row r="53025" customFormat="false" ht="15" hidden="false" customHeight="true" outlineLevel="0" collapsed="false"/>
    <row r="53026" customFormat="false" ht="15" hidden="false" customHeight="true" outlineLevel="0" collapsed="false"/>
    <row r="53027" customFormat="false" ht="15" hidden="false" customHeight="true" outlineLevel="0" collapsed="false"/>
    <row r="53028" customFormat="false" ht="15" hidden="false" customHeight="true" outlineLevel="0" collapsed="false"/>
    <row r="53029" customFormat="false" ht="15" hidden="false" customHeight="true" outlineLevel="0" collapsed="false"/>
    <row r="53030" customFormat="false" ht="15" hidden="false" customHeight="true" outlineLevel="0" collapsed="false"/>
    <row r="53031" customFormat="false" ht="15" hidden="false" customHeight="true" outlineLevel="0" collapsed="false"/>
    <row r="53032" customFormat="false" ht="15" hidden="false" customHeight="true" outlineLevel="0" collapsed="false"/>
    <row r="53033" customFormat="false" ht="15" hidden="false" customHeight="true" outlineLevel="0" collapsed="false"/>
    <row r="53034" customFormat="false" ht="15" hidden="false" customHeight="true" outlineLevel="0" collapsed="false"/>
    <row r="53035" customFormat="false" ht="15" hidden="false" customHeight="true" outlineLevel="0" collapsed="false"/>
    <row r="53036" customFormat="false" ht="15" hidden="false" customHeight="true" outlineLevel="0" collapsed="false"/>
    <row r="53037" customFormat="false" ht="15" hidden="false" customHeight="true" outlineLevel="0" collapsed="false"/>
    <row r="53038" customFormat="false" ht="15" hidden="false" customHeight="true" outlineLevel="0" collapsed="false"/>
    <row r="53039" customFormat="false" ht="15" hidden="false" customHeight="true" outlineLevel="0" collapsed="false"/>
    <row r="53040" customFormat="false" ht="15" hidden="false" customHeight="true" outlineLevel="0" collapsed="false"/>
    <row r="53041" customFormat="false" ht="15" hidden="false" customHeight="true" outlineLevel="0" collapsed="false"/>
    <row r="53042" customFormat="false" ht="15" hidden="false" customHeight="true" outlineLevel="0" collapsed="false"/>
    <row r="53043" customFormat="false" ht="15" hidden="false" customHeight="true" outlineLevel="0" collapsed="false"/>
    <row r="53044" customFormat="false" ht="15" hidden="false" customHeight="true" outlineLevel="0" collapsed="false"/>
    <row r="53045" customFormat="false" ht="15" hidden="false" customHeight="true" outlineLevel="0" collapsed="false"/>
    <row r="53046" customFormat="false" ht="15" hidden="false" customHeight="true" outlineLevel="0" collapsed="false"/>
    <row r="53047" customFormat="false" ht="15" hidden="false" customHeight="true" outlineLevel="0" collapsed="false"/>
    <row r="53048" customFormat="false" ht="15" hidden="false" customHeight="true" outlineLevel="0" collapsed="false"/>
    <row r="53049" customFormat="false" ht="15" hidden="false" customHeight="true" outlineLevel="0" collapsed="false"/>
    <row r="53050" customFormat="false" ht="15" hidden="false" customHeight="true" outlineLevel="0" collapsed="false"/>
    <row r="53051" customFormat="false" ht="15" hidden="false" customHeight="true" outlineLevel="0" collapsed="false"/>
    <row r="53052" customFormat="false" ht="15" hidden="false" customHeight="true" outlineLevel="0" collapsed="false"/>
    <row r="53053" customFormat="false" ht="15" hidden="false" customHeight="true" outlineLevel="0" collapsed="false"/>
    <row r="53054" customFormat="false" ht="15" hidden="false" customHeight="true" outlineLevel="0" collapsed="false"/>
    <row r="53055" customFormat="false" ht="15" hidden="false" customHeight="true" outlineLevel="0" collapsed="false"/>
    <row r="53056" customFormat="false" ht="15" hidden="false" customHeight="true" outlineLevel="0" collapsed="false"/>
    <row r="53057" customFormat="false" ht="15" hidden="false" customHeight="true" outlineLevel="0" collapsed="false"/>
    <row r="53058" customFormat="false" ht="15" hidden="false" customHeight="true" outlineLevel="0" collapsed="false"/>
    <row r="53059" customFormat="false" ht="15" hidden="false" customHeight="true" outlineLevel="0" collapsed="false"/>
    <row r="53060" customFormat="false" ht="15" hidden="false" customHeight="true" outlineLevel="0" collapsed="false"/>
    <row r="53061" customFormat="false" ht="15" hidden="false" customHeight="true" outlineLevel="0" collapsed="false"/>
    <row r="53062" customFormat="false" ht="15" hidden="false" customHeight="true" outlineLevel="0" collapsed="false"/>
    <row r="53063" customFormat="false" ht="15" hidden="false" customHeight="true" outlineLevel="0" collapsed="false"/>
    <row r="53064" customFormat="false" ht="15" hidden="false" customHeight="true" outlineLevel="0" collapsed="false"/>
    <row r="53065" customFormat="false" ht="15" hidden="false" customHeight="true" outlineLevel="0" collapsed="false"/>
    <row r="53066" customFormat="false" ht="15" hidden="false" customHeight="true" outlineLevel="0" collapsed="false"/>
    <row r="53067" customFormat="false" ht="15" hidden="false" customHeight="true" outlineLevel="0" collapsed="false"/>
    <row r="53068" customFormat="false" ht="15" hidden="false" customHeight="true" outlineLevel="0" collapsed="false"/>
    <row r="53069" customFormat="false" ht="15" hidden="false" customHeight="true" outlineLevel="0" collapsed="false"/>
    <row r="53070" customFormat="false" ht="15" hidden="false" customHeight="true" outlineLevel="0" collapsed="false"/>
    <row r="53071" customFormat="false" ht="15" hidden="false" customHeight="true" outlineLevel="0" collapsed="false"/>
    <row r="53072" customFormat="false" ht="15" hidden="false" customHeight="true" outlineLevel="0" collapsed="false"/>
    <row r="53073" customFormat="false" ht="15" hidden="false" customHeight="true" outlineLevel="0" collapsed="false"/>
    <row r="53074" customFormat="false" ht="15" hidden="false" customHeight="true" outlineLevel="0" collapsed="false"/>
    <row r="53075" customFormat="false" ht="15" hidden="false" customHeight="true" outlineLevel="0" collapsed="false"/>
    <row r="53076" customFormat="false" ht="15" hidden="false" customHeight="true" outlineLevel="0" collapsed="false"/>
    <row r="53077" customFormat="false" ht="15" hidden="false" customHeight="true" outlineLevel="0" collapsed="false"/>
    <row r="53078" customFormat="false" ht="15" hidden="false" customHeight="true" outlineLevel="0" collapsed="false"/>
    <row r="53079" customFormat="false" ht="15" hidden="false" customHeight="true" outlineLevel="0" collapsed="false"/>
    <row r="53080" customFormat="false" ht="15" hidden="false" customHeight="true" outlineLevel="0" collapsed="false"/>
    <row r="53081" customFormat="false" ht="15" hidden="false" customHeight="true" outlineLevel="0" collapsed="false"/>
    <row r="53082" customFormat="false" ht="15" hidden="false" customHeight="true" outlineLevel="0" collapsed="false"/>
    <row r="53083" customFormat="false" ht="15" hidden="false" customHeight="true" outlineLevel="0" collapsed="false"/>
    <row r="53084" customFormat="false" ht="15" hidden="false" customHeight="true" outlineLevel="0" collapsed="false"/>
    <row r="53085" customFormat="false" ht="15" hidden="false" customHeight="true" outlineLevel="0" collapsed="false"/>
    <row r="53086" customFormat="false" ht="15" hidden="false" customHeight="true" outlineLevel="0" collapsed="false"/>
    <row r="53087" customFormat="false" ht="15" hidden="false" customHeight="true" outlineLevel="0" collapsed="false"/>
    <row r="53088" customFormat="false" ht="15" hidden="false" customHeight="true" outlineLevel="0" collapsed="false"/>
    <row r="53089" customFormat="false" ht="15" hidden="false" customHeight="true" outlineLevel="0" collapsed="false"/>
    <row r="53090" customFormat="false" ht="15" hidden="false" customHeight="true" outlineLevel="0" collapsed="false"/>
    <row r="53091" customFormat="false" ht="15" hidden="false" customHeight="true" outlineLevel="0" collapsed="false"/>
    <row r="53092" customFormat="false" ht="15" hidden="false" customHeight="true" outlineLevel="0" collapsed="false"/>
    <row r="53093" customFormat="false" ht="15" hidden="false" customHeight="true" outlineLevel="0" collapsed="false"/>
    <row r="53094" customFormat="false" ht="15" hidden="false" customHeight="true" outlineLevel="0" collapsed="false"/>
    <row r="53095" customFormat="false" ht="15" hidden="false" customHeight="true" outlineLevel="0" collapsed="false"/>
    <row r="53096" customFormat="false" ht="15" hidden="false" customHeight="true" outlineLevel="0" collapsed="false"/>
    <row r="53097" customFormat="false" ht="15" hidden="false" customHeight="true" outlineLevel="0" collapsed="false"/>
    <row r="53098" customFormat="false" ht="15" hidden="false" customHeight="true" outlineLevel="0" collapsed="false"/>
    <row r="53099" customFormat="false" ht="15" hidden="false" customHeight="true" outlineLevel="0" collapsed="false"/>
    <row r="53100" customFormat="false" ht="15" hidden="false" customHeight="true" outlineLevel="0" collapsed="false"/>
    <row r="53101" customFormat="false" ht="15" hidden="false" customHeight="true" outlineLevel="0" collapsed="false"/>
    <row r="53102" customFormat="false" ht="15" hidden="false" customHeight="true" outlineLevel="0" collapsed="false"/>
    <row r="53103" customFormat="false" ht="15" hidden="false" customHeight="true" outlineLevel="0" collapsed="false"/>
    <row r="53104" customFormat="false" ht="15" hidden="false" customHeight="true" outlineLevel="0" collapsed="false"/>
    <row r="53105" customFormat="false" ht="15" hidden="false" customHeight="true" outlineLevel="0" collapsed="false"/>
    <row r="53106" customFormat="false" ht="15" hidden="false" customHeight="true" outlineLevel="0" collapsed="false"/>
    <row r="53107" customFormat="false" ht="15" hidden="false" customHeight="true" outlineLevel="0" collapsed="false"/>
    <row r="53108" customFormat="false" ht="15" hidden="false" customHeight="true" outlineLevel="0" collapsed="false"/>
    <row r="53109" customFormat="false" ht="15" hidden="false" customHeight="true" outlineLevel="0" collapsed="false"/>
    <row r="53110" customFormat="false" ht="15" hidden="false" customHeight="true" outlineLevel="0" collapsed="false"/>
    <row r="53111" customFormat="false" ht="15" hidden="false" customHeight="true" outlineLevel="0" collapsed="false"/>
    <row r="53112" customFormat="false" ht="15" hidden="false" customHeight="true" outlineLevel="0" collapsed="false"/>
    <row r="53113" customFormat="false" ht="15" hidden="false" customHeight="true" outlineLevel="0" collapsed="false"/>
    <row r="53114" customFormat="false" ht="15" hidden="false" customHeight="true" outlineLevel="0" collapsed="false"/>
    <row r="53115" customFormat="false" ht="15" hidden="false" customHeight="true" outlineLevel="0" collapsed="false"/>
    <row r="53116" customFormat="false" ht="15" hidden="false" customHeight="true" outlineLevel="0" collapsed="false"/>
    <row r="53117" customFormat="false" ht="15" hidden="false" customHeight="true" outlineLevel="0" collapsed="false"/>
    <row r="53118" customFormat="false" ht="15" hidden="false" customHeight="true" outlineLevel="0" collapsed="false"/>
    <row r="53119" customFormat="false" ht="15" hidden="false" customHeight="true" outlineLevel="0" collapsed="false"/>
    <row r="53120" customFormat="false" ht="15" hidden="false" customHeight="true" outlineLevel="0" collapsed="false"/>
    <row r="53121" customFormat="false" ht="15" hidden="false" customHeight="true" outlineLevel="0" collapsed="false"/>
    <row r="53122" customFormat="false" ht="15" hidden="false" customHeight="true" outlineLevel="0" collapsed="false"/>
    <row r="53123" customFormat="false" ht="15" hidden="false" customHeight="true" outlineLevel="0" collapsed="false"/>
    <row r="53124" customFormat="false" ht="15" hidden="false" customHeight="true" outlineLevel="0" collapsed="false"/>
    <row r="53125" customFormat="false" ht="15" hidden="false" customHeight="true" outlineLevel="0" collapsed="false"/>
    <row r="53126" customFormat="false" ht="15" hidden="false" customHeight="true" outlineLevel="0" collapsed="false"/>
    <row r="53127" customFormat="false" ht="15" hidden="false" customHeight="true" outlineLevel="0" collapsed="false"/>
    <row r="53128" customFormat="false" ht="15" hidden="false" customHeight="true" outlineLevel="0" collapsed="false"/>
    <row r="53129" customFormat="false" ht="15" hidden="false" customHeight="true" outlineLevel="0" collapsed="false"/>
    <row r="53130" customFormat="false" ht="15" hidden="false" customHeight="true" outlineLevel="0" collapsed="false"/>
    <row r="53131" customFormat="false" ht="15" hidden="false" customHeight="true" outlineLevel="0" collapsed="false"/>
    <row r="53132" customFormat="false" ht="15" hidden="false" customHeight="true" outlineLevel="0" collapsed="false"/>
    <row r="53133" customFormat="false" ht="15" hidden="false" customHeight="true" outlineLevel="0" collapsed="false"/>
    <row r="53134" customFormat="false" ht="15" hidden="false" customHeight="true" outlineLevel="0" collapsed="false"/>
    <row r="53135" customFormat="false" ht="15" hidden="false" customHeight="true" outlineLevel="0" collapsed="false"/>
    <row r="53136" customFormat="false" ht="15" hidden="false" customHeight="true" outlineLevel="0" collapsed="false"/>
    <row r="53137" customFormat="false" ht="15" hidden="false" customHeight="true" outlineLevel="0" collapsed="false"/>
    <row r="53138" customFormat="false" ht="15" hidden="false" customHeight="true" outlineLevel="0" collapsed="false"/>
    <row r="53139" customFormat="false" ht="15" hidden="false" customHeight="true" outlineLevel="0" collapsed="false"/>
    <row r="53140" customFormat="false" ht="15" hidden="false" customHeight="true" outlineLevel="0" collapsed="false"/>
    <row r="53141" customFormat="false" ht="15" hidden="false" customHeight="true" outlineLevel="0" collapsed="false"/>
    <row r="53142" customFormat="false" ht="15" hidden="false" customHeight="true" outlineLevel="0" collapsed="false"/>
    <row r="53143" customFormat="false" ht="15" hidden="false" customHeight="true" outlineLevel="0" collapsed="false"/>
    <row r="53144" customFormat="false" ht="15" hidden="false" customHeight="true" outlineLevel="0" collapsed="false"/>
    <row r="53145" customFormat="false" ht="15" hidden="false" customHeight="true" outlineLevel="0" collapsed="false"/>
    <row r="53146" customFormat="false" ht="15" hidden="false" customHeight="true" outlineLevel="0" collapsed="false"/>
    <row r="53147" customFormat="false" ht="15" hidden="false" customHeight="true" outlineLevel="0" collapsed="false"/>
    <row r="53148" customFormat="false" ht="15" hidden="false" customHeight="true" outlineLevel="0" collapsed="false"/>
    <row r="53149" customFormat="false" ht="15" hidden="false" customHeight="true" outlineLevel="0" collapsed="false"/>
    <row r="53150" customFormat="false" ht="15" hidden="false" customHeight="true" outlineLevel="0" collapsed="false"/>
    <row r="53151" customFormat="false" ht="15" hidden="false" customHeight="true" outlineLevel="0" collapsed="false"/>
    <row r="53152" customFormat="false" ht="15" hidden="false" customHeight="true" outlineLevel="0" collapsed="false"/>
    <row r="53153" customFormat="false" ht="15" hidden="false" customHeight="true" outlineLevel="0" collapsed="false"/>
    <row r="53154" customFormat="false" ht="15" hidden="false" customHeight="true" outlineLevel="0" collapsed="false"/>
    <row r="53155" customFormat="false" ht="15" hidden="false" customHeight="true" outlineLevel="0" collapsed="false"/>
    <row r="53156" customFormat="false" ht="15" hidden="false" customHeight="true" outlineLevel="0" collapsed="false"/>
    <row r="53157" customFormat="false" ht="15" hidden="false" customHeight="true" outlineLevel="0" collapsed="false"/>
    <row r="53158" customFormat="false" ht="15" hidden="false" customHeight="true" outlineLevel="0" collapsed="false"/>
    <row r="53159" customFormat="false" ht="15" hidden="false" customHeight="true" outlineLevel="0" collapsed="false"/>
    <row r="53160" customFormat="false" ht="15" hidden="false" customHeight="true" outlineLevel="0" collapsed="false"/>
    <row r="53161" customFormat="false" ht="15" hidden="false" customHeight="true" outlineLevel="0" collapsed="false"/>
    <row r="53162" customFormat="false" ht="15" hidden="false" customHeight="true" outlineLevel="0" collapsed="false"/>
    <row r="53163" customFormat="false" ht="15" hidden="false" customHeight="true" outlineLevel="0" collapsed="false"/>
    <row r="53164" customFormat="false" ht="15" hidden="false" customHeight="true" outlineLevel="0" collapsed="false"/>
    <row r="53165" customFormat="false" ht="15" hidden="false" customHeight="true" outlineLevel="0" collapsed="false"/>
    <row r="53166" customFormat="false" ht="15" hidden="false" customHeight="true" outlineLevel="0" collapsed="false"/>
    <row r="53167" customFormat="false" ht="15" hidden="false" customHeight="true" outlineLevel="0" collapsed="false"/>
    <row r="53168" customFormat="false" ht="15" hidden="false" customHeight="true" outlineLevel="0" collapsed="false"/>
    <row r="53169" customFormat="false" ht="15" hidden="false" customHeight="true" outlineLevel="0" collapsed="false"/>
    <row r="53170" customFormat="false" ht="15" hidden="false" customHeight="true" outlineLevel="0" collapsed="false"/>
    <row r="53171" customFormat="false" ht="15" hidden="false" customHeight="true" outlineLevel="0" collapsed="false"/>
    <row r="53172" customFormat="false" ht="15" hidden="false" customHeight="true" outlineLevel="0" collapsed="false"/>
    <row r="53173" customFormat="false" ht="15" hidden="false" customHeight="true" outlineLevel="0" collapsed="false"/>
    <row r="53174" customFormat="false" ht="15" hidden="false" customHeight="true" outlineLevel="0" collapsed="false"/>
    <row r="53175" customFormat="false" ht="15" hidden="false" customHeight="true" outlineLevel="0" collapsed="false"/>
    <row r="53176" customFormat="false" ht="15" hidden="false" customHeight="true" outlineLevel="0" collapsed="false"/>
    <row r="53177" customFormat="false" ht="15" hidden="false" customHeight="true" outlineLevel="0" collapsed="false"/>
    <row r="53178" customFormat="false" ht="15" hidden="false" customHeight="true" outlineLevel="0" collapsed="false"/>
    <row r="53179" customFormat="false" ht="15" hidden="false" customHeight="true" outlineLevel="0" collapsed="false"/>
    <row r="53180" customFormat="false" ht="15" hidden="false" customHeight="true" outlineLevel="0" collapsed="false"/>
    <row r="53181" customFormat="false" ht="15" hidden="false" customHeight="true" outlineLevel="0" collapsed="false"/>
    <row r="53182" customFormat="false" ht="15" hidden="false" customHeight="true" outlineLevel="0" collapsed="false"/>
    <row r="53183" customFormat="false" ht="15" hidden="false" customHeight="true" outlineLevel="0" collapsed="false"/>
    <row r="53184" customFormat="false" ht="15" hidden="false" customHeight="true" outlineLevel="0" collapsed="false"/>
    <row r="53185" customFormat="false" ht="15" hidden="false" customHeight="true" outlineLevel="0" collapsed="false"/>
    <row r="53186" customFormat="false" ht="15" hidden="false" customHeight="true" outlineLevel="0" collapsed="false"/>
    <row r="53187" customFormat="false" ht="15" hidden="false" customHeight="true" outlineLevel="0" collapsed="false"/>
    <row r="53188" customFormat="false" ht="15" hidden="false" customHeight="true" outlineLevel="0" collapsed="false"/>
    <row r="53189" customFormat="false" ht="15" hidden="false" customHeight="true" outlineLevel="0" collapsed="false"/>
    <row r="53190" customFormat="false" ht="15" hidden="false" customHeight="true" outlineLevel="0" collapsed="false"/>
    <row r="53191" customFormat="false" ht="15" hidden="false" customHeight="true" outlineLevel="0" collapsed="false"/>
    <row r="53192" customFormat="false" ht="15" hidden="false" customHeight="true" outlineLevel="0" collapsed="false"/>
    <row r="53193" customFormat="false" ht="15" hidden="false" customHeight="true" outlineLevel="0" collapsed="false"/>
    <row r="53194" customFormat="false" ht="15" hidden="false" customHeight="true" outlineLevel="0" collapsed="false"/>
    <row r="53195" customFormat="false" ht="15" hidden="false" customHeight="true" outlineLevel="0" collapsed="false"/>
    <row r="53196" customFormat="false" ht="15" hidden="false" customHeight="true" outlineLevel="0" collapsed="false"/>
    <row r="53197" customFormat="false" ht="15" hidden="false" customHeight="true" outlineLevel="0" collapsed="false"/>
    <row r="53198" customFormat="false" ht="15" hidden="false" customHeight="true" outlineLevel="0" collapsed="false"/>
    <row r="53199" customFormat="false" ht="15" hidden="false" customHeight="true" outlineLevel="0" collapsed="false"/>
    <row r="53200" customFormat="false" ht="15" hidden="false" customHeight="true" outlineLevel="0" collapsed="false"/>
    <row r="53201" customFormat="false" ht="15" hidden="false" customHeight="true" outlineLevel="0" collapsed="false"/>
    <row r="53202" customFormat="false" ht="15" hidden="false" customHeight="true" outlineLevel="0" collapsed="false"/>
    <row r="53203" customFormat="false" ht="15" hidden="false" customHeight="true" outlineLevel="0" collapsed="false"/>
    <row r="53204" customFormat="false" ht="15" hidden="false" customHeight="true" outlineLevel="0" collapsed="false"/>
    <row r="53205" customFormat="false" ht="15" hidden="false" customHeight="true" outlineLevel="0" collapsed="false"/>
    <row r="53206" customFormat="false" ht="15" hidden="false" customHeight="true" outlineLevel="0" collapsed="false"/>
    <row r="53207" customFormat="false" ht="15" hidden="false" customHeight="true" outlineLevel="0" collapsed="false"/>
    <row r="53208" customFormat="false" ht="15" hidden="false" customHeight="true" outlineLevel="0" collapsed="false"/>
    <row r="53209" customFormat="false" ht="15" hidden="false" customHeight="true" outlineLevel="0" collapsed="false"/>
    <row r="53210" customFormat="false" ht="15" hidden="false" customHeight="true" outlineLevel="0" collapsed="false"/>
    <row r="53211" customFormat="false" ht="15" hidden="false" customHeight="true" outlineLevel="0" collapsed="false"/>
    <row r="53212" customFormat="false" ht="15" hidden="false" customHeight="true" outlineLevel="0" collapsed="false"/>
    <row r="53213" customFormat="false" ht="15" hidden="false" customHeight="true" outlineLevel="0" collapsed="false"/>
    <row r="53214" customFormat="false" ht="15" hidden="false" customHeight="true" outlineLevel="0" collapsed="false"/>
    <row r="53215" customFormat="false" ht="15" hidden="false" customHeight="true" outlineLevel="0" collapsed="false"/>
    <row r="53216" customFormat="false" ht="15" hidden="false" customHeight="true" outlineLevel="0" collapsed="false"/>
    <row r="53217" customFormat="false" ht="15" hidden="false" customHeight="true" outlineLevel="0" collapsed="false"/>
    <row r="53218" customFormat="false" ht="15" hidden="false" customHeight="true" outlineLevel="0" collapsed="false"/>
    <row r="53219" customFormat="false" ht="15" hidden="false" customHeight="true" outlineLevel="0" collapsed="false"/>
    <row r="53220" customFormat="false" ht="15" hidden="false" customHeight="true" outlineLevel="0" collapsed="false"/>
    <row r="53221" customFormat="false" ht="15" hidden="false" customHeight="true" outlineLevel="0" collapsed="false"/>
    <row r="53222" customFormat="false" ht="15" hidden="false" customHeight="true" outlineLevel="0" collapsed="false"/>
    <row r="53223" customFormat="false" ht="15" hidden="false" customHeight="true" outlineLevel="0" collapsed="false"/>
    <row r="53224" customFormat="false" ht="15" hidden="false" customHeight="true" outlineLevel="0" collapsed="false"/>
    <row r="53225" customFormat="false" ht="15" hidden="false" customHeight="true" outlineLevel="0" collapsed="false"/>
    <row r="53226" customFormat="false" ht="15" hidden="false" customHeight="true" outlineLevel="0" collapsed="false"/>
    <row r="53227" customFormat="false" ht="15" hidden="false" customHeight="true" outlineLevel="0" collapsed="false"/>
    <row r="53228" customFormat="false" ht="15" hidden="false" customHeight="true" outlineLevel="0" collapsed="false"/>
    <row r="53229" customFormat="false" ht="15" hidden="false" customHeight="true" outlineLevel="0" collapsed="false"/>
    <row r="53230" customFormat="false" ht="15" hidden="false" customHeight="true" outlineLevel="0" collapsed="false"/>
    <row r="53231" customFormat="false" ht="15" hidden="false" customHeight="true" outlineLevel="0" collapsed="false"/>
    <row r="53232" customFormat="false" ht="15" hidden="false" customHeight="true" outlineLevel="0" collapsed="false"/>
    <row r="53233" customFormat="false" ht="15" hidden="false" customHeight="true" outlineLevel="0" collapsed="false"/>
    <row r="53234" customFormat="false" ht="15" hidden="false" customHeight="true" outlineLevel="0" collapsed="false"/>
    <row r="53235" customFormat="false" ht="15" hidden="false" customHeight="true" outlineLevel="0" collapsed="false"/>
    <row r="53236" customFormat="false" ht="15" hidden="false" customHeight="true" outlineLevel="0" collapsed="false"/>
    <row r="53237" customFormat="false" ht="15" hidden="false" customHeight="true" outlineLevel="0" collapsed="false"/>
    <row r="53238" customFormat="false" ht="15" hidden="false" customHeight="true" outlineLevel="0" collapsed="false"/>
    <row r="53239" customFormat="false" ht="15" hidden="false" customHeight="true" outlineLevel="0" collapsed="false"/>
    <row r="53240" customFormat="false" ht="15" hidden="false" customHeight="true" outlineLevel="0" collapsed="false"/>
    <row r="53241" customFormat="false" ht="15" hidden="false" customHeight="true" outlineLevel="0" collapsed="false"/>
    <row r="53242" customFormat="false" ht="15" hidden="false" customHeight="true" outlineLevel="0" collapsed="false"/>
    <row r="53243" customFormat="false" ht="15" hidden="false" customHeight="true" outlineLevel="0" collapsed="false"/>
    <row r="53244" customFormat="false" ht="15" hidden="false" customHeight="true" outlineLevel="0" collapsed="false"/>
    <row r="53245" customFormat="false" ht="15" hidden="false" customHeight="true" outlineLevel="0" collapsed="false"/>
    <row r="53246" customFormat="false" ht="15" hidden="false" customHeight="true" outlineLevel="0" collapsed="false"/>
    <row r="53247" customFormat="false" ht="15" hidden="false" customHeight="true" outlineLevel="0" collapsed="false"/>
    <row r="53248" customFormat="false" ht="15" hidden="false" customHeight="true" outlineLevel="0" collapsed="false"/>
    <row r="53249" customFormat="false" ht="15" hidden="false" customHeight="true" outlineLevel="0" collapsed="false"/>
    <row r="53250" customFormat="false" ht="15" hidden="false" customHeight="true" outlineLevel="0" collapsed="false"/>
    <row r="53251" customFormat="false" ht="15" hidden="false" customHeight="true" outlineLevel="0" collapsed="false"/>
    <row r="53252" customFormat="false" ht="15" hidden="false" customHeight="true" outlineLevel="0" collapsed="false"/>
    <row r="53253" customFormat="false" ht="15" hidden="false" customHeight="true" outlineLevel="0" collapsed="false"/>
    <row r="53254" customFormat="false" ht="15" hidden="false" customHeight="true" outlineLevel="0" collapsed="false"/>
    <row r="53255" customFormat="false" ht="15" hidden="false" customHeight="true" outlineLevel="0" collapsed="false"/>
    <row r="53256" customFormat="false" ht="15" hidden="false" customHeight="true" outlineLevel="0" collapsed="false"/>
    <row r="53257" customFormat="false" ht="15" hidden="false" customHeight="true" outlineLevel="0" collapsed="false"/>
    <row r="53258" customFormat="false" ht="15" hidden="false" customHeight="true" outlineLevel="0" collapsed="false"/>
    <row r="53259" customFormat="false" ht="15" hidden="false" customHeight="true" outlineLevel="0" collapsed="false"/>
    <row r="53260" customFormat="false" ht="15" hidden="false" customHeight="true" outlineLevel="0" collapsed="false"/>
    <row r="53261" customFormat="false" ht="15" hidden="false" customHeight="true" outlineLevel="0" collapsed="false"/>
    <row r="53262" customFormat="false" ht="15" hidden="false" customHeight="true" outlineLevel="0" collapsed="false"/>
    <row r="53263" customFormat="false" ht="15" hidden="false" customHeight="true" outlineLevel="0" collapsed="false"/>
    <row r="53264" customFormat="false" ht="15" hidden="false" customHeight="true" outlineLevel="0" collapsed="false"/>
    <row r="53265" customFormat="false" ht="15" hidden="false" customHeight="true" outlineLevel="0" collapsed="false"/>
    <row r="53266" customFormat="false" ht="15" hidden="false" customHeight="true" outlineLevel="0" collapsed="false"/>
    <row r="53267" customFormat="false" ht="15" hidden="false" customHeight="true" outlineLevel="0" collapsed="false"/>
    <row r="53268" customFormat="false" ht="15" hidden="false" customHeight="true" outlineLevel="0" collapsed="false"/>
    <row r="53269" customFormat="false" ht="15" hidden="false" customHeight="true" outlineLevel="0" collapsed="false"/>
    <row r="53270" customFormat="false" ht="15" hidden="false" customHeight="true" outlineLevel="0" collapsed="false"/>
    <row r="53271" customFormat="false" ht="15" hidden="false" customHeight="true" outlineLevel="0" collapsed="false"/>
    <row r="53272" customFormat="false" ht="15" hidden="false" customHeight="true" outlineLevel="0" collapsed="false"/>
    <row r="53273" customFormat="false" ht="15" hidden="false" customHeight="true" outlineLevel="0" collapsed="false"/>
    <row r="53274" customFormat="false" ht="15" hidden="false" customHeight="true" outlineLevel="0" collapsed="false"/>
    <row r="53275" customFormat="false" ht="15" hidden="false" customHeight="true" outlineLevel="0" collapsed="false"/>
    <row r="53276" customFormat="false" ht="15" hidden="false" customHeight="true" outlineLevel="0" collapsed="false"/>
    <row r="53277" customFormat="false" ht="15" hidden="false" customHeight="true" outlineLevel="0" collapsed="false"/>
    <row r="53278" customFormat="false" ht="15" hidden="false" customHeight="true" outlineLevel="0" collapsed="false"/>
    <row r="53279" customFormat="false" ht="15" hidden="false" customHeight="true" outlineLevel="0" collapsed="false"/>
    <row r="53280" customFormat="false" ht="15" hidden="false" customHeight="true" outlineLevel="0" collapsed="false"/>
    <row r="53281" customFormat="false" ht="15" hidden="false" customHeight="true" outlineLevel="0" collapsed="false"/>
    <row r="53282" customFormat="false" ht="15" hidden="false" customHeight="true" outlineLevel="0" collapsed="false"/>
    <row r="53283" customFormat="false" ht="15" hidden="false" customHeight="true" outlineLevel="0" collapsed="false"/>
    <row r="53284" customFormat="false" ht="15" hidden="false" customHeight="true" outlineLevel="0" collapsed="false"/>
    <row r="53285" customFormat="false" ht="15" hidden="false" customHeight="true" outlineLevel="0" collapsed="false"/>
    <row r="53286" customFormat="false" ht="15" hidden="false" customHeight="true" outlineLevel="0" collapsed="false"/>
    <row r="53287" customFormat="false" ht="15" hidden="false" customHeight="true" outlineLevel="0" collapsed="false"/>
    <row r="53288" customFormat="false" ht="15" hidden="false" customHeight="true" outlineLevel="0" collapsed="false"/>
    <row r="53289" customFormat="false" ht="15" hidden="false" customHeight="true" outlineLevel="0" collapsed="false"/>
    <row r="53290" customFormat="false" ht="15" hidden="false" customHeight="true" outlineLevel="0" collapsed="false"/>
    <row r="53291" customFormat="false" ht="15" hidden="false" customHeight="true" outlineLevel="0" collapsed="false"/>
    <row r="53292" customFormat="false" ht="15" hidden="false" customHeight="true" outlineLevel="0" collapsed="false"/>
    <row r="53293" customFormat="false" ht="15" hidden="false" customHeight="true" outlineLevel="0" collapsed="false"/>
    <row r="53294" customFormat="false" ht="15" hidden="false" customHeight="true" outlineLevel="0" collapsed="false"/>
    <row r="53295" customFormat="false" ht="15" hidden="false" customHeight="true" outlineLevel="0" collapsed="false"/>
    <row r="53296" customFormat="false" ht="15" hidden="false" customHeight="true" outlineLevel="0" collapsed="false"/>
    <row r="53297" customFormat="false" ht="15" hidden="false" customHeight="true" outlineLevel="0" collapsed="false"/>
    <row r="53298" customFormat="false" ht="15" hidden="false" customHeight="true" outlineLevel="0" collapsed="false"/>
    <row r="53299" customFormat="false" ht="15" hidden="false" customHeight="true" outlineLevel="0" collapsed="false"/>
    <row r="53300" customFormat="false" ht="15" hidden="false" customHeight="true" outlineLevel="0" collapsed="false"/>
    <row r="53301" customFormat="false" ht="15" hidden="false" customHeight="true" outlineLevel="0" collapsed="false"/>
    <row r="53302" customFormat="false" ht="15" hidden="false" customHeight="true" outlineLevel="0" collapsed="false"/>
    <row r="53303" customFormat="false" ht="15" hidden="false" customHeight="true" outlineLevel="0" collapsed="false"/>
    <row r="53304" customFormat="false" ht="15" hidden="false" customHeight="true" outlineLevel="0" collapsed="false"/>
    <row r="53305" customFormat="false" ht="15" hidden="false" customHeight="true" outlineLevel="0" collapsed="false"/>
    <row r="53306" customFormat="false" ht="15" hidden="false" customHeight="true" outlineLevel="0" collapsed="false"/>
    <row r="53307" customFormat="false" ht="15" hidden="false" customHeight="true" outlineLevel="0" collapsed="false"/>
    <row r="53308" customFormat="false" ht="15" hidden="false" customHeight="true" outlineLevel="0" collapsed="false"/>
    <row r="53309" customFormat="false" ht="15" hidden="false" customHeight="true" outlineLevel="0" collapsed="false"/>
    <row r="53310" customFormat="false" ht="15" hidden="false" customHeight="true" outlineLevel="0" collapsed="false"/>
    <row r="53311" customFormat="false" ht="15" hidden="false" customHeight="true" outlineLevel="0" collapsed="false"/>
    <row r="53312" customFormat="false" ht="15" hidden="false" customHeight="true" outlineLevel="0" collapsed="false"/>
    <row r="53313" customFormat="false" ht="15" hidden="false" customHeight="true" outlineLevel="0" collapsed="false"/>
    <row r="53314" customFormat="false" ht="15" hidden="false" customHeight="true" outlineLevel="0" collapsed="false"/>
    <row r="53315" customFormat="false" ht="15" hidden="false" customHeight="true" outlineLevel="0" collapsed="false"/>
    <row r="53316" customFormat="false" ht="15" hidden="false" customHeight="true" outlineLevel="0" collapsed="false"/>
    <row r="53317" customFormat="false" ht="15" hidden="false" customHeight="true" outlineLevel="0" collapsed="false"/>
    <row r="53318" customFormat="false" ht="15" hidden="false" customHeight="true" outlineLevel="0" collapsed="false"/>
    <row r="53319" customFormat="false" ht="15" hidden="false" customHeight="true" outlineLevel="0" collapsed="false"/>
    <row r="53320" customFormat="false" ht="15" hidden="false" customHeight="true" outlineLevel="0" collapsed="false"/>
    <row r="53321" customFormat="false" ht="15" hidden="false" customHeight="true" outlineLevel="0" collapsed="false"/>
    <row r="53322" customFormat="false" ht="15" hidden="false" customHeight="true" outlineLevel="0" collapsed="false"/>
    <row r="53323" customFormat="false" ht="15" hidden="false" customHeight="true" outlineLevel="0" collapsed="false"/>
    <row r="53324" customFormat="false" ht="15" hidden="false" customHeight="true" outlineLevel="0" collapsed="false"/>
    <row r="53325" customFormat="false" ht="15" hidden="false" customHeight="true" outlineLevel="0" collapsed="false"/>
    <row r="53326" customFormat="false" ht="15" hidden="false" customHeight="true" outlineLevel="0" collapsed="false"/>
    <row r="53327" customFormat="false" ht="15" hidden="false" customHeight="true" outlineLevel="0" collapsed="false"/>
    <row r="53328" customFormat="false" ht="15" hidden="false" customHeight="true" outlineLevel="0" collapsed="false"/>
    <row r="53329" customFormat="false" ht="15" hidden="false" customHeight="true" outlineLevel="0" collapsed="false"/>
    <row r="53330" customFormat="false" ht="15" hidden="false" customHeight="true" outlineLevel="0" collapsed="false"/>
    <row r="53331" customFormat="false" ht="15" hidden="false" customHeight="true" outlineLevel="0" collapsed="false"/>
    <row r="53332" customFormat="false" ht="15" hidden="false" customHeight="true" outlineLevel="0" collapsed="false"/>
    <row r="53333" customFormat="false" ht="15" hidden="false" customHeight="true" outlineLevel="0" collapsed="false"/>
    <row r="53334" customFormat="false" ht="15" hidden="false" customHeight="true" outlineLevel="0" collapsed="false"/>
    <row r="53335" customFormat="false" ht="15" hidden="false" customHeight="true" outlineLevel="0" collapsed="false"/>
    <row r="53336" customFormat="false" ht="15" hidden="false" customHeight="true" outlineLevel="0" collapsed="false"/>
    <row r="53337" customFormat="false" ht="15" hidden="false" customHeight="true" outlineLevel="0" collapsed="false"/>
    <row r="53338" customFormat="false" ht="15" hidden="false" customHeight="true" outlineLevel="0" collapsed="false"/>
    <row r="53339" customFormat="false" ht="15" hidden="false" customHeight="true" outlineLevel="0" collapsed="false"/>
    <row r="53340" customFormat="false" ht="15" hidden="false" customHeight="true" outlineLevel="0" collapsed="false"/>
    <row r="53341" customFormat="false" ht="15" hidden="false" customHeight="true" outlineLevel="0" collapsed="false"/>
    <row r="53342" customFormat="false" ht="15" hidden="false" customHeight="true" outlineLevel="0" collapsed="false"/>
    <row r="53343" customFormat="false" ht="15" hidden="false" customHeight="true" outlineLevel="0" collapsed="false"/>
    <row r="53344" customFormat="false" ht="15" hidden="false" customHeight="true" outlineLevel="0" collapsed="false"/>
    <row r="53345" customFormat="false" ht="15" hidden="false" customHeight="true" outlineLevel="0" collapsed="false"/>
    <row r="53346" customFormat="false" ht="15" hidden="false" customHeight="true" outlineLevel="0" collapsed="false"/>
    <row r="53347" customFormat="false" ht="15" hidden="false" customHeight="true" outlineLevel="0" collapsed="false"/>
    <row r="53348" customFormat="false" ht="15" hidden="false" customHeight="true" outlineLevel="0" collapsed="false"/>
    <row r="53349" customFormat="false" ht="15" hidden="false" customHeight="true" outlineLevel="0" collapsed="false"/>
    <row r="53350" customFormat="false" ht="15" hidden="false" customHeight="true" outlineLevel="0" collapsed="false"/>
    <row r="53351" customFormat="false" ht="15" hidden="false" customHeight="true" outlineLevel="0" collapsed="false"/>
    <row r="53352" customFormat="false" ht="15" hidden="false" customHeight="true" outlineLevel="0" collapsed="false"/>
    <row r="53353" customFormat="false" ht="15" hidden="false" customHeight="true" outlineLevel="0" collapsed="false"/>
    <row r="53354" customFormat="false" ht="15" hidden="false" customHeight="true" outlineLevel="0" collapsed="false"/>
    <row r="53355" customFormat="false" ht="15" hidden="false" customHeight="true" outlineLevel="0" collapsed="false"/>
    <row r="53356" customFormat="false" ht="15" hidden="false" customHeight="true" outlineLevel="0" collapsed="false"/>
    <row r="53357" customFormat="false" ht="15" hidden="false" customHeight="true" outlineLevel="0" collapsed="false"/>
    <row r="53358" customFormat="false" ht="15" hidden="false" customHeight="true" outlineLevel="0" collapsed="false"/>
    <row r="53359" customFormat="false" ht="15" hidden="false" customHeight="true" outlineLevel="0" collapsed="false"/>
    <row r="53360" customFormat="false" ht="15" hidden="false" customHeight="true" outlineLevel="0" collapsed="false"/>
    <row r="53361" customFormat="false" ht="15" hidden="false" customHeight="true" outlineLevel="0" collapsed="false"/>
    <row r="53362" customFormat="false" ht="15" hidden="false" customHeight="true" outlineLevel="0" collapsed="false"/>
    <row r="53363" customFormat="false" ht="15" hidden="false" customHeight="true" outlineLevel="0" collapsed="false"/>
    <row r="53364" customFormat="false" ht="15" hidden="false" customHeight="true" outlineLevel="0" collapsed="false"/>
    <row r="53365" customFormat="false" ht="15" hidden="false" customHeight="true" outlineLevel="0" collapsed="false"/>
    <row r="53366" customFormat="false" ht="15" hidden="false" customHeight="true" outlineLevel="0" collapsed="false"/>
    <row r="53367" customFormat="false" ht="15" hidden="false" customHeight="true" outlineLevel="0" collapsed="false"/>
    <row r="53368" customFormat="false" ht="15" hidden="false" customHeight="true" outlineLevel="0" collapsed="false"/>
    <row r="53369" customFormat="false" ht="15" hidden="false" customHeight="true" outlineLevel="0" collapsed="false"/>
    <row r="53370" customFormat="false" ht="15" hidden="false" customHeight="true" outlineLevel="0" collapsed="false"/>
    <row r="53371" customFormat="false" ht="15" hidden="false" customHeight="true" outlineLevel="0" collapsed="false"/>
    <row r="53372" customFormat="false" ht="15" hidden="false" customHeight="true" outlineLevel="0" collapsed="false"/>
    <row r="53373" customFormat="false" ht="15" hidden="false" customHeight="true" outlineLevel="0" collapsed="false"/>
    <row r="53374" customFormat="false" ht="15" hidden="false" customHeight="true" outlineLevel="0" collapsed="false"/>
    <row r="53375" customFormat="false" ht="15" hidden="false" customHeight="true" outlineLevel="0" collapsed="false"/>
    <row r="53376" customFormat="false" ht="15" hidden="false" customHeight="true" outlineLevel="0" collapsed="false"/>
    <row r="53377" customFormat="false" ht="15" hidden="false" customHeight="true" outlineLevel="0" collapsed="false"/>
    <row r="53378" customFormat="false" ht="15" hidden="false" customHeight="true" outlineLevel="0" collapsed="false"/>
    <row r="53379" customFormat="false" ht="15" hidden="false" customHeight="true" outlineLevel="0" collapsed="false"/>
    <row r="53380" customFormat="false" ht="15" hidden="false" customHeight="true" outlineLevel="0" collapsed="false"/>
    <row r="53381" customFormat="false" ht="15" hidden="false" customHeight="true" outlineLevel="0" collapsed="false"/>
    <row r="53382" customFormat="false" ht="15" hidden="false" customHeight="true" outlineLevel="0" collapsed="false"/>
    <row r="53383" customFormat="false" ht="15" hidden="false" customHeight="true" outlineLevel="0" collapsed="false"/>
    <row r="53384" customFormat="false" ht="15" hidden="false" customHeight="true" outlineLevel="0" collapsed="false"/>
    <row r="53385" customFormat="false" ht="15" hidden="false" customHeight="true" outlineLevel="0" collapsed="false"/>
    <row r="53386" customFormat="false" ht="15" hidden="false" customHeight="true" outlineLevel="0" collapsed="false"/>
    <row r="53387" customFormat="false" ht="15" hidden="false" customHeight="true" outlineLevel="0" collapsed="false"/>
    <row r="53388" customFormat="false" ht="15" hidden="false" customHeight="true" outlineLevel="0" collapsed="false"/>
    <row r="53389" customFormat="false" ht="15" hidden="false" customHeight="true" outlineLevel="0" collapsed="false"/>
    <row r="53390" customFormat="false" ht="15" hidden="false" customHeight="true" outlineLevel="0" collapsed="false"/>
    <row r="53391" customFormat="false" ht="15" hidden="false" customHeight="true" outlineLevel="0" collapsed="false"/>
    <row r="53392" customFormat="false" ht="15" hidden="false" customHeight="true" outlineLevel="0" collapsed="false"/>
    <row r="53393" customFormat="false" ht="15" hidden="false" customHeight="true" outlineLevel="0" collapsed="false"/>
    <row r="53394" customFormat="false" ht="15" hidden="false" customHeight="true" outlineLevel="0" collapsed="false"/>
    <row r="53395" customFormat="false" ht="15" hidden="false" customHeight="true" outlineLevel="0" collapsed="false"/>
    <row r="53396" customFormat="false" ht="15" hidden="false" customHeight="true" outlineLevel="0" collapsed="false"/>
    <row r="53397" customFormat="false" ht="15" hidden="false" customHeight="true" outlineLevel="0" collapsed="false"/>
    <row r="53398" customFormat="false" ht="15" hidden="false" customHeight="true" outlineLevel="0" collapsed="false"/>
    <row r="53399" customFormat="false" ht="15" hidden="false" customHeight="true" outlineLevel="0" collapsed="false"/>
    <row r="53400" customFormat="false" ht="15" hidden="false" customHeight="true" outlineLevel="0" collapsed="false"/>
    <row r="53401" customFormat="false" ht="15" hidden="false" customHeight="true" outlineLevel="0" collapsed="false"/>
    <row r="53402" customFormat="false" ht="15" hidden="false" customHeight="true" outlineLevel="0" collapsed="false"/>
    <row r="53403" customFormat="false" ht="15" hidden="false" customHeight="true" outlineLevel="0" collapsed="false"/>
    <row r="53404" customFormat="false" ht="15" hidden="false" customHeight="true" outlineLevel="0" collapsed="false"/>
    <row r="53405" customFormat="false" ht="15" hidden="false" customHeight="true" outlineLevel="0" collapsed="false"/>
    <row r="53406" customFormat="false" ht="15" hidden="false" customHeight="true" outlineLevel="0" collapsed="false"/>
    <row r="53407" customFormat="false" ht="15" hidden="false" customHeight="true" outlineLevel="0" collapsed="false"/>
    <row r="53408" customFormat="false" ht="15" hidden="false" customHeight="true" outlineLevel="0" collapsed="false"/>
    <row r="53409" customFormat="false" ht="15" hidden="false" customHeight="true" outlineLevel="0" collapsed="false"/>
    <row r="53410" customFormat="false" ht="15" hidden="false" customHeight="true" outlineLevel="0" collapsed="false"/>
    <row r="53411" customFormat="false" ht="15" hidden="false" customHeight="true" outlineLevel="0" collapsed="false"/>
    <row r="53412" customFormat="false" ht="15" hidden="false" customHeight="true" outlineLevel="0" collapsed="false"/>
    <row r="53413" customFormat="false" ht="15" hidden="false" customHeight="true" outlineLevel="0" collapsed="false"/>
    <row r="53414" customFormat="false" ht="15" hidden="false" customHeight="true" outlineLevel="0" collapsed="false"/>
    <row r="53415" customFormat="false" ht="15" hidden="false" customHeight="true" outlineLevel="0" collapsed="false"/>
    <row r="53416" customFormat="false" ht="15" hidden="false" customHeight="true" outlineLevel="0" collapsed="false"/>
    <row r="53417" customFormat="false" ht="15" hidden="false" customHeight="true" outlineLevel="0" collapsed="false"/>
    <row r="53418" customFormat="false" ht="15" hidden="false" customHeight="true" outlineLevel="0" collapsed="false"/>
    <row r="53419" customFormat="false" ht="15" hidden="false" customHeight="true" outlineLevel="0" collapsed="false"/>
    <row r="53420" customFormat="false" ht="15" hidden="false" customHeight="true" outlineLevel="0" collapsed="false"/>
    <row r="53421" customFormat="false" ht="15" hidden="false" customHeight="true" outlineLevel="0" collapsed="false"/>
    <row r="53422" customFormat="false" ht="15" hidden="false" customHeight="true" outlineLevel="0" collapsed="false"/>
    <row r="53423" customFormat="false" ht="15" hidden="false" customHeight="true" outlineLevel="0" collapsed="false"/>
    <row r="53424" customFormat="false" ht="15" hidden="false" customHeight="true" outlineLevel="0" collapsed="false"/>
    <row r="53425" customFormat="false" ht="15" hidden="false" customHeight="true" outlineLevel="0" collapsed="false"/>
    <row r="53426" customFormat="false" ht="15" hidden="false" customHeight="true" outlineLevel="0" collapsed="false"/>
    <row r="53427" customFormat="false" ht="15" hidden="false" customHeight="true" outlineLevel="0" collapsed="false"/>
    <row r="53428" customFormat="false" ht="15" hidden="false" customHeight="true" outlineLevel="0" collapsed="false"/>
    <row r="53429" customFormat="false" ht="15" hidden="false" customHeight="true" outlineLevel="0" collapsed="false"/>
    <row r="53430" customFormat="false" ht="15" hidden="false" customHeight="true" outlineLevel="0" collapsed="false"/>
    <row r="53431" customFormat="false" ht="15" hidden="false" customHeight="true" outlineLevel="0" collapsed="false"/>
    <row r="53432" customFormat="false" ht="15" hidden="false" customHeight="true" outlineLevel="0" collapsed="false"/>
    <row r="53433" customFormat="false" ht="15" hidden="false" customHeight="true" outlineLevel="0" collapsed="false"/>
    <row r="53434" customFormat="false" ht="15" hidden="false" customHeight="true" outlineLevel="0" collapsed="false"/>
    <row r="53435" customFormat="false" ht="15" hidden="false" customHeight="true" outlineLevel="0" collapsed="false"/>
    <row r="53436" customFormat="false" ht="15" hidden="false" customHeight="true" outlineLevel="0" collapsed="false"/>
    <row r="53437" customFormat="false" ht="15" hidden="false" customHeight="true" outlineLevel="0" collapsed="false"/>
    <row r="53438" customFormat="false" ht="15" hidden="false" customHeight="true" outlineLevel="0" collapsed="false"/>
    <row r="53439" customFormat="false" ht="15" hidden="false" customHeight="true" outlineLevel="0" collapsed="false"/>
    <row r="53440" customFormat="false" ht="15" hidden="false" customHeight="true" outlineLevel="0" collapsed="false"/>
    <row r="53441" customFormat="false" ht="15" hidden="false" customHeight="true" outlineLevel="0" collapsed="false"/>
    <row r="53442" customFormat="false" ht="15" hidden="false" customHeight="true" outlineLevel="0" collapsed="false"/>
    <row r="53443" customFormat="false" ht="15" hidden="false" customHeight="true" outlineLevel="0" collapsed="false"/>
    <row r="53444" customFormat="false" ht="15" hidden="false" customHeight="true" outlineLevel="0" collapsed="false"/>
    <row r="53445" customFormat="false" ht="15" hidden="false" customHeight="true" outlineLevel="0" collapsed="false"/>
    <row r="53446" customFormat="false" ht="15" hidden="false" customHeight="true" outlineLevel="0" collapsed="false"/>
    <row r="53447" customFormat="false" ht="15" hidden="false" customHeight="true" outlineLevel="0" collapsed="false"/>
    <row r="53448" customFormat="false" ht="15" hidden="false" customHeight="true" outlineLevel="0" collapsed="false"/>
    <row r="53449" customFormat="false" ht="15" hidden="false" customHeight="true" outlineLevel="0" collapsed="false"/>
    <row r="53450" customFormat="false" ht="15" hidden="false" customHeight="true" outlineLevel="0" collapsed="false"/>
    <row r="53451" customFormat="false" ht="15" hidden="false" customHeight="true" outlineLevel="0" collapsed="false"/>
    <row r="53452" customFormat="false" ht="15" hidden="false" customHeight="true" outlineLevel="0" collapsed="false"/>
    <row r="53453" customFormat="false" ht="15" hidden="false" customHeight="true" outlineLevel="0" collapsed="false"/>
    <row r="53454" customFormat="false" ht="15" hidden="false" customHeight="true" outlineLevel="0" collapsed="false"/>
    <row r="53455" customFormat="false" ht="15" hidden="false" customHeight="true" outlineLevel="0" collapsed="false"/>
    <row r="53456" customFormat="false" ht="15" hidden="false" customHeight="true" outlineLevel="0" collapsed="false"/>
    <row r="53457" customFormat="false" ht="15" hidden="false" customHeight="true" outlineLevel="0" collapsed="false"/>
    <row r="53458" customFormat="false" ht="15" hidden="false" customHeight="true" outlineLevel="0" collapsed="false"/>
    <row r="53459" customFormat="false" ht="15" hidden="false" customHeight="true" outlineLevel="0" collapsed="false"/>
    <row r="53460" customFormat="false" ht="15" hidden="false" customHeight="true" outlineLevel="0" collapsed="false"/>
    <row r="53461" customFormat="false" ht="15" hidden="false" customHeight="true" outlineLevel="0" collapsed="false"/>
    <row r="53462" customFormat="false" ht="15" hidden="false" customHeight="true" outlineLevel="0" collapsed="false"/>
    <row r="53463" customFormat="false" ht="15" hidden="false" customHeight="true" outlineLevel="0" collapsed="false"/>
    <row r="53464" customFormat="false" ht="15" hidden="false" customHeight="true" outlineLevel="0" collapsed="false"/>
    <row r="53465" customFormat="false" ht="15" hidden="false" customHeight="true" outlineLevel="0" collapsed="false"/>
    <row r="53466" customFormat="false" ht="15" hidden="false" customHeight="true" outlineLevel="0" collapsed="false"/>
    <row r="53467" customFormat="false" ht="15" hidden="false" customHeight="true" outlineLevel="0" collapsed="false"/>
    <row r="53468" customFormat="false" ht="15" hidden="false" customHeight="true" outlineLevel="0" collapsed="false"/>
    <row r="53469" customFormat="false" ht="15" hidden="false" customHeight="true" outlineLevel="0" collapsed="false"/>
    <row r="53470" customFormat="false" ht="15" hidden="false" customHeight="true" outlineLevel="0" collapsed="false"/>
    <row r="53471" customFormat="false" ht="15" hidden="false" customHeight="true" outlineLevel="0" collapsed="false"/>
    <row r="53472" customFormat="false" ht="15" hidden="false" customHeight="true" outlineLevel="0" collapsed="false"/>
    <row r="53473" customFormat="false" ht="15" hidden="false" customHeight="true" outlineLevel="0" collapsed="false"/>
    <row r="53474" customFormat="false" ht="15" hidden="false" customHeight="true" outlineLevel="0" collapsed="false"/>
    <row r="53475" customFormat="false" ht="15" hidden="false" customHeight="true" outlineLevel="0" collapsed="false"/>
    <row r="53476" customFormat="false" ht="15" hidden="false" customHeight="true" outlineLevel="0" collapsed="false"/>
    <row r="53477" customFormat="false" ht="15" hidden="false" customHeight="true" outlineLevel="0" collapsed="false"/>
    <row r="53478" customFormat="false" ht="15" hidden="false" customHeight="true" outlineLevel="0" collapsed="false"/>
    <row r="53479" customFormat="false" ht="15" hidden="false" customHeight="true" outlineLevel="0" collapsed="false"/>
    <row r="53480" customFormat="false" ht="15" hidden="false" customHeight="true" outlineLevel="0" collapsed="false"/>
    <row r="53481" customFormat="false" ht="15" hidden="false" customHeight="true" outlineLevel="0" collapsed="false"/>
    <row r="53482" customFormat="false" ht="15" hidden="false" customHeight="true" outlineLevel="0" collapsed="false"/>
    <row r="53483" customFormat="false" ht="15" hidden="false" customHeight="true" outlineLevel="0" collapsed="false"/>
    <row r="53484" customFormat="false" ht="15" hidden="false" customHeight="true" outlineLevel="0" collapsed="false"/>
    <row r="53485" customFormat="false" ht="15" hidden="false" customHeight="true" outlineLevel="0" collapsed="false"/>
    <row r="53486" customFormat="false" ht="15" hidden="false" customHeight="true" outlineLevel="0" collapsed="false"/>
    <row r="53487" customFormat="false" ht="15" hidden="false" customHeight="true" outlineLevel="0" collapsed="false"/>
    <row r="53488" customFormat="false" ht="15" hidden="false" customHeight="true" outlineLevel="0" collapsed="false"/>
    <row r="53489" customFormat="false" ht="15" hidden="false" customHeight="true" outlineLevel="0" collapsed="false"/>
    <row r="53490" customFormat="false" ht="15" hidden="false" customHeight="true" outlineLevel="0" collapsed="false"/>
    <row r="53491" customFormat="false" ht="15" hidden="false" customHeight="true" outlineLevel="0" collapsed="false"/>
    <row r="53492" customFormat="false" ht="15" hidden="false" customHeight="true" outlineLevel="0" collapsed="false"/>
    <row r="53493" customFormat="false" ht="15" hidden="false" customHeight="true" outlineLevel="0" collapsed="false"/>
    <row r="53494" customFormat="false" ht="15" hidden="false" customHeight="true" outlineLevel="0" collapsed="false"/>
    <row r="53495" customFormat="false" ht="15" hidden="false" customHeight="true" outlineLevel="0" collapsed="false"/>
    <row r="53496" customFormat="false" ht="15" hidden="false" customHeight="true" outlineLevel="0" collapsed="false"/>
    <row r="53497" customFormat="false" ht="15" hidden="false" customHeight="true" outlineLevel="0" collapsed="false"/>
    <row r="53498" customFormat="false" ht="15" hidden="false" customHeight="true" outlineLevel="0" collapsed="false"/>
    <row r="53499" customFormat="false" ht="15" hidden="false" customHeight="true" outlineLevel="0" collapsed="false"/>
    <row r="53500" customFormat="false" ht="15" hidden="false" customHeight="true" outlineLevel="0" collapsed="false"/>
    <row r="53501" customFormat="false" ht="15" hidden="false" customHeight="true" outlineLevel="0" collapsed="false"/>
    <row r="53502" customFormat="false" ht="15" hidden="false" customHeight="true" outlineLevel="0" collapsed="false"/>
    <row r="53503" customFormat="false" ht="15" hidden="false" customHeight="true" outlineLevel="0" collapsed="false"/>
    <row r="53504" customFormat="false" ht="15" hidden="false" customHeight="true" outlineLevel="0" collapsed="false"/>
    <row r="53505" customFormat="false" ht="15" hidden="false" customHeight="true" outlineLevel="0" collapsed="false"/>
    <row r="53506" customFormat="false" ht="15" hidden="false" customHeight="true" outlineLevel="0" collapsed="false"/>
    <row r="53507" customFormat="false" ht="15" hidden="false" customHeight="true" outlineLevel="0" collapsed="false"/>
    <row r="53508" customFormat="false" ht="15" hidden="false" customHeight="true" outlineLevel="0" collapsed="false"/>
    <row r="53509" customFormat="false" ht="15" hidden="false" customHeight="true" outlineLevel="0" collapsed="false"/>
    <row r="53510" customFormat="false" ht="15" hidden="false" customHeight="true" outlineLevel="0" collapsed="false"/>
    <row r="53511" customFormat="false" ht="15" hidden="false" customHeight="true" outlineLevel="0" collapsed="false"/>
    <row r="53512" customFormat="false" ht="15" hidden="false" customHeight="true" outlineLevel="0" collapsed="false"/>
    <row r="53513" customFormat="false" ht="15" hidden="false" customHeight="true" outlineLevel="0" collapsed="false"/>
    <row r="53514" customFormat="false" ht="15" hidden="false" customHeight="true" outlineLevel="0" collapsed="false"/>
    <row r="53515" customFormat="false" ht="15" hidden="false" customHeight="true" outlineLevel="0" collapsed="false"/>
    <row r="53516" customFormat="false" ht="15" hidden="false" customHeight="true" outlineLevel="0" collapsed="false"/>
    <row r="53517" customFormat="false" ht="15" hidden="false" customHeight="true" outlineLevel="0" collapsed="false"/>
    <row r="53518" customFormat="false" ht="15" hidden="false" customHeight="true" outlineLevel="0" collapsed="false"/>
    <row r="53519" customFormat="false" ht="15" hidden="false" customHeight="true" outlineLevel="0" collapsed="false"/>
    <row r="53520" customFormat="false" ht="15" hidden="false" customHeight="true" outlineLevel="0" collapsed="false"/>
    <row r="53521" customFormat="false" ht="15" hidden="false" customHeight="true" outlineLevel="0" collapsed="false"/>
    <row r="53522" customFormat="false" ht="15" hidden="false" customHeight="true" outlineLevel="0" collapsed="false"/>
    <row r="53523" customFormat="false" ht="15" hidden="false" customHeight="true" outlineLevel="0" collapsed="false"/>
    <row r="53524" customFormat="false" ht="15" hidden="false" customHeight="true" outlineLevel="0" collapsed="false"/>
    <row r="53525" customFormat="false" ht="15" hidden="false" customHeight="true" outlineLevel="0" collapsed="false"/>
    <row r="53526" customFormat="false" ht="15" hidden="false" customHeight="true" outlineLevel="0" collapsed="false"/>
    <row r="53527" customFormat="false" ht="15" hidden="false" customHeight="true" outlineLevel="0" collapsed="false"/>
    <row r="53528" customFormat="false" ht="15" hidden="false" customHeight="true" outlineLevel="0" collapsed="false"/>
    <row r="53529" customFormat="false" ht="15" hidden="false" customHeight="true" outlineLevel="0" collapsed="false"/>
    <row r="53530" customFormat="false" ht="15" hidden="false" customHeight="true" outlineLevel="0" collapsed="false"/>
    <row r="53531" customFormat="false" ht="15" hidden="false" customHeight="true" outlineLevel="0" collapsed="false"/>
    <row r="53532" customFormat="false" ht="15" hidden="false" customHeight="true" outlineLevel="0" collapsed="false"/>
    <row r="53533" customFormat="false" ht="15" hidden="false" customHeight="true" outlineLevel="0" collapsed="false"/>
    <row r="53534" customFormat="false" ht="15" hidden="false" customHeight="true" outlineLevel="0" collapsed="false"/>
    <row r="53535" customFormat="false" ht="15" hidden="false" customHeight="true" outlineLevel="0" collapsed="false"/>
    <row r="53536" customFormat="false" ht="15" hidden="false" customHeight="true" outlineLevel="0" collapsed="false"/>
    <row r="53537" customFormat="false" ht="15" hidden="false" customHeight="true" outlineLevel="0" collapsed="false"/>
    <row r="53538" customFormat="false" ht="15" hidden="false" customHeight="true" outlineLevel="0" collapsed="false"/>
    <row r="53539" customFormat="false" ht="15" hidden="false" customHeight="true" outlineLevel="0" collapsed="false"/>
    <row r="53540" customFormat="false" ht="15" hidden="false" customHeight="true" outlineLevel="0" collapsed="false"/>
    <row r="53541" customFormat="false" ht="15" hidden="false" customHeight="true" outlineLevel="0" collapsed="false"/>
    <row r="53542" customFormat="false" ht="15" hidden="false" customHeight="true" outlineLevel="0" collapsed="false"/>
    <row r="53543" customFormat="false" ht="15" hidden="false" customHeight="true" outlineLevel="0" collapsed="false"/>
    <row r="53544" customFormat="false" ht="15" hidden="false" customHeight="true" outlineLevel="0" collapsed="false"/>
    <row r="53545" customFormat="false" ht="15" hidden="false" customHeight="true" outlineLevel="0" collapsed="false"/>
    <row r="53546" customFormat="false" ht="15" hidden="false" customHeight="true" outlineLevel="0" collapsed="false"/>
    <row r="53547" customFormat="false" ht="15" hidden="false" customHeight="true" outlineLevel="0" collapsed="false"/>
    <row r="53548" customFormat="false" ht="15" hidden="false" customHeight="true" outlineLevel="0" collapsed="false"/>
    <row r="53549" customFormat="false" ht="15" hidden="false" customHeight="true" outlineLevel="0" collapsed="false"/>
    <row r="53550" customFormat="false" ht="15" hidden="false" customHeight="true" outlineLevel="0" collapsed="false"/>
    <row r="53551" customFormat="false" ht="15" hidden="false" customHeight="true" outlineLevel="0" collapsed="false"/>
    <row r="53552" customFormat="false" ht="15" hidden="false" customHeight="true" outlineLevel="0" collapsed="false"/>
    <row r="53553" customFormat="false" ht="15" hidden="false" customHeight="true" outlineLevel="0" collapsed="false"/>
    <row r="53554" customFormat="false" ht="15" hidden="false" customHeight="true" outlineLevel="0" collapsed="false"/>
    <row r="53555" customFormat="false" ht="15" hidden="false" customHeight="true" outlineLevel="0" collapsed="false"/>
    <row r="53556" customFormat="false" ht="15" hidden="false" customHeight="true" outlineLevel="0" collapsed="false"/>
    <row r="53557" customFormat="false" ht="15" hidden="false" customHeight="true" outlineLevel="0" collapsed="false"/>
    <row r="53558" customFormat="false" ht="15" hidden="false" customHeight="true" outlineLevel="0" collapsed="false"/>
    <row r="53559" customFormat="false" ht="15" hidden="false" customHeight="true" outlineLevel="0" collapsed="false"/>
    <row r="53560" customFormat="false" ht="15" hidden="false" customHeight="true" outlineLevel="0" collapsed="false"/>
    <row r="53561" customFormat="false" ht="15" hidden="false" customHeight="true" outlineLevel="0" collapsed="false"/>
    <row r="53562" customFormat="false" ht="15" hidden="false" customHeight="true" outlineLevel="0" collapsed="false"/>
    <row r="53563" customFormat="false" ht="15" hidden="false" customHeight="true" outlineLevel="0" collapsed="false"/>
    <row r="53564" customFormat="false" ht="15" hidden="false" customHeight="true" outlineLevel="0" collapsed="false"/>
    <row r="53565" customFormat="false" ht="15" hidden="false" customHeight="true" outlineLevel="0" collapsed="false"/>
    <row r="53566" customFormat="false" ht="15" hidden="false" customHeight="true" outlineLevel="0" collapsed="false"/>
    <row r="53567" customFormat="false" ht="15" hidden="false" customHeight="true" outlineLevel="0" collapsed="false"/>
    <row r="53568" customFormat="false" ht="15" hidden="false" customHeight="true" outlineLevel="0" collapsed="false"/>
    <row r="53569" customFormat="false" ht="15" hidden="false" customHeight="true" outlineLevel="0" collapsed="false"/>
    <row r="53570" customFormat="false" ht="15" hidden="false" customHeight="true" outlineLevel="0" collapsed="false"/>
    <row r="53571" customFormat="false" ht="15" hidden="false" customHeight="true" outlineLevel="0" collapsed="false"/>
    <row r="53572" customFormat="false" ht="15" hidden="false" customHeight="true" outlineLevel="0" collapsed="false"/>
    <row r="53573" customFormat="false" ht="15" hidden="false" customHeight="true" outlineLevel="0" collapsed="false"/>
    <row r="53574" customFormat="false" ht="15" hidden="false" customHeight="true" outlineLevel="0" collapsed="false"/>
    <row r="53575" customFormat="false" ht="15" hidden="false" customHeight="true" outlineLevel="0" collapsed="false"/>
    <row r="53576" customFormat="false" ht="15" hidden="false" customHeight="true" outlineLevel="0" collapsed="false"/>
    <row r="53577" customFormat="false" ht="15" hidden="false" customHeight="true" outlineLevel="0" collapsed="false"/>
    <row r="53578" customFormat="false" ht="15" hidden="false" customHeight="true" outlineLevel="0" collapsed="false"/>
    <row r="53579" customFormat="false" ht="15" hidden="false" customHeight="true" outlineLevel="0" collapsed="false"/>
    <row r="53580" customFormat="false" ht="15" hidden="false" customHeight="true" outlineLevel="0" collapsed="false"/>
    <row r="53581" customFormat="false" ht="15" hidden="false" customHeight="true" outlineLevel="0" collapsed="false"/>
    <row r="53582" customFormat="false" ht="15" hidden="false" customHeight="true" outlineLevel="0" collapsed="false"/>
    <row r="53583" customFormat="false" ht="15" hidden="false" customHeight="true" outlineLevel="0" collapsed="false"/>
    <row r="53584" customFormat="false" ht="15" hidden="false" customHeight="true" outlineLevel="0" collapsed="false"/>
    <row r="53585" customFormat="false" ht="15" hidden="false" customHeight="true" outlineLevel="0" collapsed="false"/>
    <row r="53586" customFormat="false" ht="15" hidden="false" customHeight="true" outlineLevel="0" collapsed="false"/>
    <row r="53587" customFormat="false" ht="15" hidden="false" customHeight="true" outlineLevel="0" collapsed="false"/>
    <row r="53588" customFormat="false" ht="15" hidden="false" customHeight="true" outlineLevel="0" collapsed="false"/>
    <row r="53589" customFormat="false" ht="15" hidden="false" customHeight="true" outlineLevel="0" collapsed="false"/>
    <row r="53590" customFormat="false" ht="15" hidden="false" customHeight="true" outlineLevel="0" collapsed="false"/>
    <row r="53591" customFormat="false" ht="15" hidden="false" customHeight="true" outlineLevel="0" collapsed="false"/>
    <row r="53592" customFormat="false" ht="15" hidden="false" customHeight="true" outlineLevel="0" collapsed="false"/>
    <row r="53593" customFormat="false" ht="15" hidden="false" customHeight="true" outlineLevel="0" collapsed="false"/>
    <row r="53594" customFormat="false" ht="15" hidden="false" customHeight="true" outlineLevel="0" collapsed="false"/>
    <row r="53595" customFormat="false" ht="15" hidden="false" customHeight="true" outlineLevel="0" collapsed="false"/>
    <row r="53596" customFormat="false" ht="15" hidden="false" customHeight="true" outlineLevel="0" collapsed="false"/>
    <row r="53597" customFormat="false" ht="15" hidden="false" customHeight="true" outlineLevel="0" collapsed="false"/>
    <row r="53598" customFormat="false" ht="15" hidden="false" customHeight="true" outlineLevel="0" collapsed="false"/>
    <row r="53599" customFormat="false" ht="15" hidden="false" customHeight="true" outlineLevel="0" collapsed="false"/>
    <row r="53600" customFormat="false" ht="15" hidden="false" customHeight="true" outlineLevel="0" collapsed="false"/>
    <row r="53601" customFormat="false" ht="15" hidden="false" customHeight="true" outlineLevel="0" collapsed="false"/>
    <row r="53602" customFormat="false" ht="15" hidden="false" customHeight="true" outlineLevel="0" collapsed="false"/>
    <row r="53603" customFormat="false" ht="15" hidden="false" customHeight="true" outlineLevel="0" collapsed="false"/>
    <row r="53604" customFormat="false" ht="15" hidden="false" customHeight="true" outlineLevel="0" collapsed="false"/>
    <row r="53605" customFormat="false" ht="15" hidden="false" customHeight="true" outlineLevel="0" collapsed="false"/>
    <row r="53606" customFormat="false" ht="15" hidden="false" customHeight="true" outlineLevel="0" collapsed="false"/>
    <row r="53607" customFormat="false" ht="15" hidden="false" customHeight="true" outlineLevel="0" collapsed="false"/>
    <row r="53608" customFormat="false" ht="15" hidden="false" customHeight="true" outlineLevel="0" collapsed="false"/>
    <row r="53609" customFormat="false" ht="15" hidden="false" customHeight="true" outlineLevel="0" collapsed="false"/>
    <row r="53610" customFormat="false" ht="15" hidden="false" customHeight="true" outlineLevel="0" collapsed="false"/>
    <row r="53611" customFormat="false" ht="15" hidden="false" customHeight="true" outlineLevel="0" collapsed="false"/>
    <row r="53612" customFormat="false" ht="15" hidden="false" customHeight="true" outlineLevel="0" collapsed="false"/>
    <row r="53613" customFormat="false" ht="15" hidden="false" customHeight="true" outlineLevel="0" collapsed="false"/>
    <row r="53614" customFormat="false" ht="15" hidden="false" customHeight="true" outlineLevel="0" collapsed="false"/>
    <row r="53615" customFormat="false" ht="15" hidden="false" customHeight="true" outlineLevel="0" collapsed="false"/>
    <row r="53616" customFormat="false" ht="15" hidden="false" customHeight="true" outlineLevel="0" collapsed="false"/>
    <row r="53617" customFormat="false" ht="15" hidden="false" customHeight="true" outlineLevel="0" collapsed="false"/>
    <row r="53618" customFormat="false" ht="15" hidden="false" customHeight="true" outlineLevel="0" collapsed="false"/>
    <row r="53619" customFormat="false" ht="15" hidden="false" customHeight="true" outlineLevel="0" collapsed="false"/>
    <row r="53620" customFormat="false" ht="15" hidden="false" customHeight="true" outlineLevel="0" collapsed="false"/>
    <row r="53621" customFormat="false" ht="15" hidden="false" customHeight="true" outlineLevel="0" collapsed="false"/>
    <row r="53622" customFormat="false" ht="15" hidden="false" customHeight="true" outlineLevel="0" collapsed="false"/>
    <row r="53623" customFormat="false" ht="15" hidden="false" customHeight="true" outlineLevel="0" collapsed="false"/>
    <row r="53624" customFormat="false" ht="15" hidden="false" customHeight="true" outlineLevel="0" collapsed="false"/>
    <row r="53625" customFormat="false" ht="15" hidden="false" customHeight="true" outlineLevel="0" collapsed="false"/>
    <row r="53626" customFormat="false" ht="15" hidden="false" customHeight="true" outlineLevel="0" collapsed="false"/>
    <row r="53627" customFormat="false" ht="15" hidden="false" customHeight="true" outlineLevel="0" collapsed="false"/>
    <row r="53628" customFormat="false" ht="15" hidden="false" customHeight="true" outlineLevel="0" collapsed="false"/>
    <row r="53629" customFormat="false" ht="15" hidden="false" customHeight="true" outlineLevel="0" collapsed="false"/>
    <row r="53630" customFormat="false" ht="15" hidden="false" customHeight="true" outlineLevel="0" collapsed="false"/>
    <row r="53631" customFormat="false" ht="15" hidden="false" customHeight="true" outlineLevel="0" collapsed="false"/>
    <row r="53632" customFormat="false" ht="15" hidden="false" customHeight="true" outlineLevel="0" collapsed="false"/>
    <row r="53633" customFormat="false" ht="15" hidden="false" customHeight="true" outlineLevel="0" collapsed="false"/>
    <row r="53634" customFormat="false" ht="15" hidden="false" customHeight="true" outlineLevel="0" collapsed="false"/>
    <row r="53635" customFormat="false" ht="15" hidden="false" customHeight="true" outlineLevel="0" collapsed="false"/>
    <row r="53636" customFormat="false" ht="15" hidden="false" customHeight="true" outlineLevel="0" collapsed="false"/>
    <row r="53637" customFormat="false" ht="15" hidden="false" customHeight="true" outlineLevel="0" collapsed="false"/>
    <row r="53638" customFormat="false" ht="15" hidden="false" customHeight="true" outlineLevel="0" collapsed="false"/>
    <row r="53639" customFormat="false" ht="15" hidden="false" customHeight="true" outlineLevel="0" collapsed="false"/>
    <row r="53640" customFormat="false" ht="15" hidden="false" customHeight="true" outlineLevel="0" collapsed="false"/>
    <row r="53641" customFormat="false" ht="15" hidden="false" customHeight="true" outlineLevel="0" collapsed="false"/>
    <row r="53642" customFormat="false" ht="15" hidden="false" customHeight="true" outlineLevel="0" collapsed="false"/>
    <row r="53643" customFormat="false" ht="15" hidden="false" customHeight="true" outlineLevel="0" collapsed="false"/>
    <row r="53644" customFormat="false" ht="15" hidden="false" customHeight="true" outlineLevel="0" collapsed="false"/>
    <row r="53645" customFormat="false" ht="15" hidden="false" customHeight="true" outlineLevel="0" collapsed="false"/>
    <row r="53646" customFormat="false" ht="15" hidden="false" customHeight="true" outlineLevel="0" collapsed="false"/>
    <row r="53647" customFormat="false" ht="15" hidden="false" customHeight="true" outlineLevel="0" collapsed="false"/>
    <row r="53648" customFormat="false" ht="15" hidden="false" customHeight="true" outlineLevel="0" collapsed="false"/>
    <row r="53649" customFormat="false" ht="15" hidden="false" customHeight="true" outlineLevel="0" collapsed="false"/>
    <row r="53650" customFormat="false" ht="15" hidden="false" customHeight="true" outlineLevel="0" collapsed="false"/>
    <row r="53651" customFormat="false" ht="15" hidden="false" customHeight="true" outlineLevel="0" collapsed="false"/>
    <row r="53652" customFormat="false" ht="15" hidden="false" customHeight="true" outlineLevel="0" collapsed="false"/>
    <row r="53653" customFormat="false" ht="15" hidden="false" customHeight="true" outlineLevel="0" collapsed="false"/>
    <row r="53654" customFormat="false" ht="15" hidden="false" customHeight="true" outlineLevel="0" collapsed="false"/>
    <row r="53655" customFormat="false" ht="15" hidden="false" customHeight="true" outlineLevel="0" collapsed="false"/>
    <row r="53656" customFormat="false" ht="15" hidden="false" customHeight="true" outlineLevel="0" collapsed="false"/>
    <row r="53657" customFormat="false" ht="15" hidden="false" customHeight="true" outlineLevel="0" collapsed="false"/>
    <row r="53658" customFormat="false" ht="15" hidden="false" customHeight="true" outlineLevel="0" collapsed="false"/>
    <row r="53659" customFormat="false" ht="15" hidden="false" customHeight="true" outlineLevel="0" collapsed="false"/>
    <row r="53660" customFormat="false" ht="15" hidden="false" customHeight="true" outlineLevel="0" collapsed="false"/>
    <row r="53661" customFormat="false" ht="15" hidden="false" customHeight="true" outlineLevel="0" collapsed="false"/>
    <row r="53662" customFormat="false" ht="15" hidden="false" customHeight="true" outlineLevel="0" collapsed="false"/>
    <row r="53663" customFormat="false" ht="15" hidden="false" customHeight="true" outlineLevel="0" collapsed="false"/>
    <row r="53664" customFormat="false" ht="15" hidden="false" customHeight="true" outlineLevel="0" collapsed="false"/>
    <row r="53665" customFormat="false" ht="15" hidden="false" customHeight="true" outlineLevel="0" collapsed="false"/>
    <row r="53666" customFormat="false" ht="15" hidden="false" customHeight="true" outlineLevel="0" collapsed="false"/>
    <row r="53667" customFormat="false" ht="15" hidden="false" customHeight="true" outlineLevel="0" collapsed="false"/>
    <row r="53668" customFormat="false" ht="15" hidden="false" customHeight="true" outlineLevel="0" collapsed="false"/>
    <row r="53669" customFormat="false" ht="15" hidden="false" customHeight="true" outlineLevel="0" collapsed="false"/>
    <row r="53670" customFormat="false" ht="15" hidden="false" customHeight="true" outlineLevel="0" collapsed="false"/>
    <row r="53671" customFormat="false" ht="15" hidden="false" customHeight="true" outlineLevel="0" collapsed="false"/>
    <row r="53672" customFormat="false" ht="15" hidden="false" customHeight="true" outlineLevel="0" collapsed="false"/>
    <row r="53673" customFormat="false" ht="15" hidden="false" customHeight="true" outlineLevel="0" collapsed="false"/>
    <row r="53674" customFormat="false" ht="15" hidden="false" customHeight="true" outlineLevel="0" collapsed="false"/>
    <row r="53675" customFormat="false" ht="15" hidden="false" customHeight="true" outlineLevel="0" collapsed="false"/>
    <row r="53676" customFormat="false" ht="15" hidden="false" customHeight="true" outlineLevel="0" collapsed="false"/>
    <row r="53677" customFormat="false" ht="15" hidden="false" customHeight="true" outlineLevel="0" collapsed="false"/>
    <row r="53678" customFormat="false" ht="15" hidden="false" customHeight="true" outlineLevel="0" collapsed="false"/>
    <row r="53679" customFormat="false" ht="15" hidden="false" customHeight="true" outlineLevel="0" collapsed="false"/>
    <row r="53680" customFormat="false" ht="15" hidden="false" customHeight="true" outlineLevel="0" collapsed="false"/>
    <row r="53681" customFormat="false" ht="15" hidden="false" customHeight="true" outlineLevel="0" collapsed="false"/>
    <row r="53682" customFormat="false" ht="15" hidden="false" customHeight="true" outlineLevel="0" collapsed="false"/>
    <row r="53683" customFormat="false" ht="15" hidden="false" customHeight="true" outlineLevel="0" collapsed="false"/>
    <row r="53684" customFormat="false" ht="15" hidden="false" customHeight="true" outlineLevel="0" collapsed="false"/>
    <row r="53685" customFormat="false" ht="15" hidden="false" customHeight="true" outlineLevel="0" collapsed="false"/>
    <row r="53686" customFormat="false" ht="15" hidden="false" customHeight="true" outlineLevel="0" collapsed="false"/>
    <row r="53687" customFormat="false" ht="15" hidden="false" customHeight="true" outlineLevel="0" collapsed="false"/>
    <row r="53688" customFormat="false" ht="15" hidden="false" customHeight="true" outlineLevel="0" collapsed="false"/>
    <row r="53689" customFormat="false" ht="15" hidden="false" customHeight="true" outlineLevel="0" collapsed="false"/>
    <row r="53690" customFormat="false" ht="15" hidden="false" customHeight="true" outlineLevel="0" collapsed="false"/>
    <row r="53691" customFormat="false" ht="15" hidden="false" customHeight="true" outlineLevel="0" collapsed="false"/>
    <row r="53692" customFormat="false" ht="15" hidden="false" customHeight="true" outlineLevel="0" collapsed="false"/>
    <row r="53693" customFormat="false" ht="15" hidden="false" customHeight="true" outlineLevel="0" collapsed="false"/>
    <row r="53694" customFormat="false" ht="15" hidden="false" customHeight="true" outlineLevel="0" collapsed="false"/>
    <row r="53695" customFormat="false" ht="15" hidden="false" customHeight="true" outlineLevel="0" collapsed="false"/>
    <row r="53696" customFormat="false" ht="15" hidden="false" customHeight="true" outlineLevel="0" collapsed="false"/>
    <row r="53697" customFormat="false" ht="15" hidden="false" customHeight="true" outlineLevel="0" collapsed="false"/>
    <row r="53698" customFormat="false" ht="15" hidden="false" customHeight="true" outlineLevel="0" collapsed="false"/>
    <row r="53699" customFormat="false" ht="15" hidden="false" customHeight="true" outlineLevel="0" collapsed="false"/>
    <row r="53700" customFormat="false" ht="15" hidden="false" customHeight="true" outlineLevel="0" collapsed="false"/>
    <row r="53701" customFormat="false" ht="15" hidden="false" customHeight="true" outlineLevel="0" collapsed="false"/>
    <row r="53702" customFormat="false" ht="15" hidden="false" customHeight="true" outlineLevel="0" collapsed="false"/>
    <row r="53703" customFormat="false" ht="15" hidden="false" customHeight="true" outlineLevel="0" collapsed="false"/>
    <row r="53704" customFormat="false" ht="15" hidden="false" customHeight="true" outlineLevel="0" collapsed="false"/>
    <row r="53705" customFormat="false" ht="15" hidden="false" customHeight="true" outlineLevel="0" collapsed="false"/>
    <row r="53706" customFormat="false" ht="15" hidden="false" customHeight="true" outlineLevel="0" collapsed="false"/>
    <row r="53707" customFormat="false" ht="15" hidden="false" customHeight="true" outlineLevel="0" collapsed="false"/>
    <row r="53708" customFormat="false" ht="15" hidden="false" customHeight="true" outlineLevel="0" collapsed="false"/>
    <row r="53709" customFormat="false" ht="15" hidden="false" customHeight="true" outlineLevel="0" collapsed="false"/>
    <row r="53710" customFormat="false" ht="15" hidden="false" customHeight="true" outlineLevel="0" collapsed="false"/>
    <row r="53711" customFormat="false" ht="15" hidden="false" customHeight="true" outlineLevel="0" collapsed="false"/>
    <row r="53712" customFormat="false" ht="15" hidden="false" customHeight="true" outlineLevel="0" collapsed="false"/>
    <row r="53713" customFormat="false" ht="15" hidden="false" customHeight="true" outlineLevel="0" collapsed="false"/>
    <row r="53714" customFormat="false" ht="15" hidden="false" customHeight="true" outlineLevel="0" collapsed="false"/>
    <row r="53715" customFormat="false" ht="15" hidden="false" customHeight="true" outlineLevel="0" collapsed="false"/>
    <row r="53716" customFormat="false" ht="15" hidden="false" customHeight="true" outlineLevel="0" collapsed="false"/>
    <row r="53717" customFormat="false" ht="15" hidden="false" customHeight="true" outlineLevel="0" collapsed="false"/>
    <row r="53718" customFormat="false" ht="15" hidden="false" customHeight="true" outlineLevel="0" collapsed="false"/>
    <row r="53719" customFormat="false" ht="15" hidden="false" customHeight="true" outlineLevel="0" collapsed="false"/>
    <row r="53720" customFormat="false" ht="15" hidden="false" customHeight="true" outlineLevel="0" collapsed="false"/>
    <row r="53721" customFormat="false" ht="15" hidden="false" customHeight="true" outlineLevel="0" collapsed="false"/>
    <row r="53722" customFormat="false" ht="15" hidden="false" customHeight="true" outlineLevel="0" collapsed="false"/>
    <row r="53723" customFormat="false" ht="15" hidden="false" customHeight="true" outlineLevel="0" collapsed="false"/>
    <row r="53724" customFormat="false" ht="15" hidden="false" customHeight="true" outlineLevel="0" collapsed="false"/>
    <row r="53725" customFormat="false" ht="15" hidden="false" customHeight="true" outlineLevel="0" collapsed="false"/>
    <row r="53726" customFormat="false" ht="15" hidden="false" customHeight="true" outlineLevel="0" collapsed="false"/>
    <row r="53727" customFormat="false" ht="15" hidden="false" customHeight="true" outlineLevel="0" collapsed="false"/>
    <row r="53728" customFormat="false" ht="15" hidden="false" customHeight="true" outlineLevel="0" collapsed="false"/>
    <row r="53729" customFormat="false" ht="15" hidden="false" customHeight="true" outlineLevel="0" collapsed="false"/>
    <row r="53730" customFormat="false" ht="15" hidden="false" customHeight="true" outlineLevel="0" collapsed="false"/>
    <row r="53731" customFormat="false" ht="15" hidden="false" customHeight="true" outlineLevel="0" collapsed="false"/>
    <row r="53732" customFormat="false" ht="15" hidden="false" customHeight="true" outlineLevel="0" collapsed="false"/>
    <row r="53733" customFormat="false" ht="15" hidden="false" customHeight="true" outlineLevel="0" collapsed="false"/>
    <row r="53734" customFormat="false" ht="15" hidden="false" customHeight="true" outlineLevel="0" collapsed="false"/>
    <row r="53735" customFormat="false" ht="15" hidden="false" customHeight="true" outlineLevel="0" collapsed="false"/>
    <row r="53736" customFormat="false" ht="15" hidden="false" customHeight="true" outlineLevel="0" collapsed="false"/>
    <row r="53737" customFormat="false" ht="15" hidden="false" customHeight="true" outlineLevel="0" collapsed="false"/>
    <row r="53738" customFormat="false" ht="15" hidden="false" customHeight="true" outlineLevel="0" collapsed="false"/>
    <row r="53739" customFormat="false" ht="15" hidden="false" customHeight="true" outlineLevel="0" collapsed="false"/>
    <row r="53740" customFormat="false" ht="15" hidden="false" customHeight="true" outlineLevel="0" collapsed="false"/>
    <row r="53741" customFormat="false" ht="15" hidden="false" customHeight="true" outlineLevel="0" collapsed="false"/>
    <row r="53742" customFormat="false" ht="15" hidden="false" customHeight="true" outlineLevel="0" collapsed="false"/>
    <row r="53743" customFormat="false" ht="15" hidden="false" customHeight="true" outlineLevel="0" collapsed="false"/>
    <row r="53744" customFormat="false" ht="15" hidden="false" customHeight="true" outlineLevel="0" collapsed="false"/>
    <row r="53745" customFormat="false" ht="15" hidden="false" customHeight="true" outlineLevel="0" collapsed="false"/>
    <row r="53746" customFormat="false" ht="15" hidden="false" customHeight="true" outlineLevel="0" collapsed="false"/>
    <row r="53747" customFormat="false" ht="15" hidden="false" customHeight="true" outlineLevel="0" collapsed="false"/>
    <row r="53748" customFormat="false" ht="15" hidden="false" customHeight="true" outlineLevel="0" collapsed="false"/>
    <row r="53749" customFormat="false" ht="15" hidden="false" customHeight="true" outlineLevel="0" collapsed="false"/>
    <row r="53750" customFormat="false" ht="15" hidden="false" customHeight="true" outlineLevel="0" collapsed="false"/>
    <row r="53751" customFormat="false" ht="15" hidden="false" customHeight="true" outlineLevel="0" collapsed="false"/>
    <row r="53752" customFormat="false" ht="15" hidden="false" customHeight="true" outlineLevel="0" collapsed="false"/>
    <row r="53753" customFormat="false" ht="15" hidden="false" customHeight="true" outlineLevel="0" collapsed="false"/>
    <row r="53754" customFormat="false" ht="15" hidden="false" customHeight="true" outlineLevel="0" collapsed="false"/>
    <row r="53755" customFormat="false" ht="15" hidden="false" customHeight="true" outlineLevel="0" collapsed="false"/>
    <row r="53756" customFormat="false" ht="15" hidden="false" customHeight="true" outlineLevel="0" collapsed="false"/>
    <row r="53757" customFormat="false" ht="15" hidden="false" customHeight="true" outlineLevel="0" collapsed="false"/>
    <row r="53758" customFormat="false" ht="15" hidden="false" customHeight="true" outlineLevel="0" collapsed="false"/>
    <row r="53759" customFormat="false" ht="15" hidden="false" customHeight="true" outlineLevel="0" collapsed="false"/>
    <row r="53760" customFormat="false" ht="15" hidden="false" customHeight="true" outlineLevel="0" collapsed="false"/>
    <row r="53761" customFormat="false" ht="15" hidden="false" customHeight="true" outlineLevel="0" collapsed="false"/>
    <row r="53762" customFormat="false" ht="15" hidden="false" customHeight="true" outlineLevel="0" collapsed="false"/>
    <row r="53763" customFormat="false" ht="15" hidden="false" customHeight="true" outlineLevel="0" collapsed="false"/>
    <row r="53764" customFormat="false" ht="15" hidden="false" customHeight="true" outlineLevel="0" collapsed="false"/>
    <row r="53765" customFormat="false" ht="15" hidden="false" customHeight="true" outlineLevel="0" collapsed="false"/>
    <row r="53766" customFormat="false" ht="15" hidden="false" customHeight="true" outlineLevel="0" collapsed="false"/>
    <row r="53767" customFormat="false" ht="15" hidden="false" customHeight="true" outlineLevel="0" collapsed="false"/>
    <row r="53768" customFormat="false" ht="15" hidden="false" customHeight="true" outlineLevel="0" collapsed="false"/>
    <row r="53769" customFormat="false" ht="15" hidden="false" customHeight="true" outlineLevel="0" collapsed="false"/>
    <row r="53770" customFormat="false" ht="15" hidden="false" customHeight="true" outlineLevel="0" collapsed="false"/>
    <row r="53771" customFormat="false" ht="15" hidden="false" customHeight="true" outlineLevel="0" collapsed="false"/>
    <row r="53772" customFormat="false" ht="15" hidden="false" customHeight="true" outlineLevel="0" collapsed="false"/>
    <row r="53773" customFormat="false" ht="15" hidden="false" customHeight="true" outlineLevel="0" collapsed="false"/>
    <row r="53774" customFormat="false" ht="15" hidden="false" customHeight="true" outlineLevel="0" collapsed="false"/>
    <row r="53775" customFormat="false" ht="15" hidden="false" customHeight="true" outlineLevel="0" collapsed="false"/>
    <row r="53776" customFormat="false" ht="15" hidden="false" customHeight="true" outlineLevel="0" collapsed="false"/>
    <row r="53777" customFormat="false" ht="15" hidden="false" customHeight="true" outlineLevel="0" collapsed="false"/>
    <row r="53778" customFormat="false" ht="15" hidden="false" customHeight="true" outlineLevel="0" collapsed="false"/>
    <row r="53779" customFormat="false" ht="15" hidden="false" customHeight="true" outlineLevel="0" collapsed="false"/>
    <row r="53780" customFormat="false" ht="15" hidden="false" customHeight="true" outlineLevel="0" collapsed="false"/>
    <row r="53781" customFormat="false" ht="15" hidden="false" customHeight="true" outlineLevel="0" collapsed="false"/>
    <row r="53782" customFormat="false" ht="15" hidden="false" customHeight="true" outlineLevel="0" collapsed="false"/>
    <row r="53783" customFormat="false" ht="15" hidden="false" customHeight="true" outlineLevel="0" collapsed="false"/>
    <row r="53784" customFormat="false" ht="15" hidden="false" customHeight="true" outlineLevel="0" collapsed="false"/>
    <row r="53785" customFormat="false" ht="15" hidden="false" customHeight="true" outlineLevel="0" collapsed="false"/>
    <row r="53786" customFormat="false" ht="15" hidden="false" customHeight="true" outlineLevel="0" collapsed="false"/>
    <row r="53787" customFormat="false" ht="15" hidden="false" customHeight="true" outlineLevel="0" collapsed="false"/>
    <row r="53788" customFormat="false" ht="15" hidden="false" customHeight="true" outlineLevel="0" collapsed="false"/>
    <row r="53789" customFormat="false" ht="15" hidden="false" customHeight="true" outlineLevel="0" collapsed="false"/>
    <row r="53790" customFormat="false" ht="15" hidden="false" customHeight="true" outlineLevel="0" collapsed="false"/>
    <row r="53791" customFormat="false" ht="15" hidden="false" customHeight="true" outlineLevel="0" collapsed="false"/>
    <row r="53792" customFormat="false" ht="15" hidden="false" customHeight="true" outlineLevel="0" collapsed="false"/>
    <row r="53793" customFormat="false" ht="15" hidden="false" customHeight="true" outlineLevel="0" collapsed="false"/>
    <row r="53794" customFormat="false" ht="15" hidden="false" customHeight="true" outlineLevel="0" collapsed="false"/>
    <row r="53795" customFormat="false" ht="15" hidden="false" customHeight="true" outlineLevel="0" collapsed="false"/>
    <row r="53796" customFormat="false" ht="15" hidden="false" customHeight="true" outlineLevel="0" collapsed="false"/>
    <row r="53797" customFormat="false" ht="15" hidden="false" customHeight="true" outlineLevel="0" collapsed="false"/>
    <row r="53798" customFormat="false" ht="15" hidden="false" customHeight="true" outlineLevel="0" collapsed="false"/>
    <row r="53799" customFormat="false" ht="15" hidden="false" customHeight="true" outlineLevel="0" collapsed="false"/>
    <row r="53800" customFormat="false" ht="15" hidden="false" customHeight="true" outlineLevel="0" collapsed="false"/>
    <row r="53801" customFormat="false" ht="15" hidden="false" customHeight="true" outlineLevel="0" collapsed="false"/>
    <row r="53802" customFormat="false" ht="15" hidden="false" customHeight="true" outlineLevel="0" collapsed="false"/>
    <row r="53803" customFormat="false" ht="15" hidden="false" customHeight="true" outlineLevel="0" collapsed="false"/>
    <row r="53804" customFormat="false" ht="15" hidden="false" customHeight="true" outlineLevel="0" collapsed="false"/>
    <row r="53805" customFormat="false" ht="15" hidden="false" customHeight="true" outlineLevel="0" collapsed="false"/>
    <row r="53806" customFormat="false" ht="15" hidden="false" customHeight="true" outlineLevel="0" collapsed="false"/>
    <row r="53807" customFormat="false" ht="15" hidden="false" customHeight="true" outlineLevel="0" collapsed="false"/>
    <row r="53808" customFormat="false" ht="15" hidden="false" customHeight="true" outlineLevel="0" collapsed="false"/>
    <row r="53809" customFormat="false" ht="15" hidden="false" customHeight="true" outlineLevel="0" collapsed="false"/>
    <row r="53810" customFormat="false" ht="15" hidden="false" customHeight="true" outlineLevel="0" collapsed="false"/>
    <row r="53811" customFormat="false" ht="15" hidden="false" customHeight="true" outlineLevel="0" collapsed="false"/>
    <row r="53812" customFormat="false" ht="15" hidden="false" customHeight="true" outlineLevel="0" collapsed="false"/>
    <row r="53813" customFormat="false" ht="15" hidden="false" customHeight="true" outlineLevel="0" collapsed="false"/>
    <row r="53814" customFormat="false" ht="15" hidden="false" customHeight="true" outlineLevel="0" collapsed="false"/>
    <row r="53815" customFormat="false" ht="15" hidden="false" customHeight="true" outlineLevel="0" collapsed="false"/>
    <row r="53816" customFormat="false" ht="15" hidden="false" customHeight="true" outlineLevel="0" collapsed="false"/>
    <row r="53817" customFormat="false" ht="15" hidden="false" customHeight="true" outlineLevel="0" collapsed="false"/>
    <row r="53818" customFormat="false" ht="15" hidden="false" customHeight="true" outlineLevel="0" collapsed="false"/>
    <row r="53819" customFormat="false" ht="15" hidden="false" customHeight="true" outlineLevel="0" collapsed="false"/>
    <row r="53820" customFormat="false" ht="15" hidden="false" customHeight="true" outlineLevel="0" collapsed="false"/>
    <row r="53821" customFormat="false" ht="15" hidden="false" customHeight="true" outlineLevel="0" collapsed="false"/>
    <row r="53822" customFormat="false" ht="15" hidden="false" customHeight="true" outlineLevel="0" collapsed="false"/>
    <row r="53823" customFormat="false" ht="15" hidden="false" customHeight="true" outlineLevel="0" collapsed="false"/>
    <row r="53824" customFormat="false" ht="15" hidden="false" customHeight="true" outlineLevel="0" collapsed="false"/>
    <row r="53825" customFormat="false" ht="15" hidden="false" customHeight="true" outlineLevel="0" collapsed="false"/>
    <row r="53826" customFormat="false" ht="15" hidden="false" customHeight="true" outlineLevel="0" collapsed="false"/>
    <row r="53827" customFormat="false" ht="15" hidden="false" customHeight="true" outlineLevel="0" collapsed="false"/>
    <row r="53828" customFormat="false" ht="15" hidden="false" customHeight="true" outlineLevel="0" collapsed="false"/>
    <row r="53829" customFormat="false" ht="15" hidden="false" customHeight="true" outlineLevel="0" collapsed="false"/>
    <row r="53830" customFormat="false" ht="15" hidden="false" customHeight="true" outlineLevel="0" collapsed="false"/>
    <row r="53831" customFormat="false" ht="15" hidden="false" customHeight="true" outlineLevel="0" collapsed="false"/>
    <row r="53832" customFormat="false" ht="15" hidden="false" customHeight="true" outlineLevel="0" collapsed="false"/>
    <row r="53833" customFormat="false" ht="15" hidden="false" customHeight="true" outlineLevel="0" collapsed="false"/>
    <row r="53834" customFormat="false" ht="15" hidden="false" customHeight="true" outlineLevel="0" collapsed="false"/>
    <row r="53835" customFormat="false" ht="15" hidden="false" customHeight="true" outlineLevel="0" collapsed="false"/>
    <row r="53836" customFormat="false" ht="15" hidden="false" customHeight="true" outlineLevel="0" collapsed="false"/>
    <row r="53837" customFormat="false" ht="15" hidden="false" customHeight="true" outlineLevel="0" collapsed="false"/>
    <row r="53838" customFormat="false" ht="15" hidden="false" customHeight="true" outlineLevel="0" collapsed="false"/>
    <row r="53839" customFormat="false" ht="15" hidden="false" customHeight="true" outlineLevel="0" collapsed="false"/>
    <row r="53840" customFormat="false" ht="15" hidden="false" customHeight="true" outlineLevel="0" collapsed="false"/>
    <row r="53841" customFormat="false" ht="15" hidden="false" customHeight="true" outlineLevel="0" collapsed="false"/>
    <row r="53842" customFormat="false" ht="15" hidden="false" customHeight="true" outlineLevel="0" collapsed="false"/>
    <row r="53843" customFormat="false" ht="15" hidden="false" customHeight="true" outlineLevel="0" collapsed="false"/>
    <row r="53844" customFormat="false" ht="15" hidden="false" customHeight="true" outlineLevel="0" collapsed="false"/>
    <row r="53845" customFormat="false" ht="15" hidden="false" customHeight="true" outlineLevel="0" collapsed="false"/>
    <row r="53846" customFormat="false" ht="15" hidden="false" customHeight="true" outlineLevel="0" collapsed="false"/>
    <row r="53847" customFormat="false" ht="15" hidden="false" customHeight="true" outlineLevel="0" collapsed="false"/>
    <row r="53848" customFormat="false" ht="15" hidden="false" customHeight="true" outlineLevel="0" collapsed="false"/>
    <row r="53849" customFormat="false" ht="15" hidden="false" customHeight="true" outlineLevel="0" collapsed="false"/>
    <row r="53850" customFormat="false" ht="15" hidden="false" customHeight="true" outlineLevel="0" collapsed="false"/>
    <row r="53851" customFormat="false" ht="15" hidden="false" customHeight="true" outlineLevel="0" collapsed="false"/>
    <row r="53852" customFormat="false" ht="15" hidden="false" customHeight="true" outlineLevel="0" collapsed="false"/>
    <row r="53853" customFormat="false" ht="15" hidden="false" customHeight="true" outlineLevel="0" collapsed="false"/>
    <row r="53854" customFormat="false" ht="15" hidden="false" customHeight="true" outlineLevel="0" collapsed="false"/>
    <row r="53855" customFormat="false" ht="15" hidden="false" customHeight="true" outlineLevel="0" collapsed="false"/>
    <row r="53856" customFormat="false" ht="15" hidden="false" customHeight="true" outlineLevel="0" collapsed="false"/>
    <row r="53857" customFormat="false" ht="15" hidden="false" customHeight="true" outlineLevel="0" collapsed="false"/>
    <row r="53858" customFormat="false" ht="15" hidden="false" customHeight="true" outlineLevel="0" collapsed="false"/>
    <row r="53859" customFormat="false" ht="15" hidden="false" customHeight="true" outlineLevel="0" collapsed="false"/>
    <row r="53860" customFormat="false" ht="15" hidden="false" customHeight="true" outlineLevel="0" collapsed="false"/>
    <row r="53861" customFormat="false" ht="15" hidden="false" customHeight="true" outlineLevel="0" collapsed="false"/>
    <row r="53862" customFormat="false" ht="15" hidden="false" customHeight="true" outlineLevel="0" collapsed="false"/>
    <row r="53863" customFormat="false" ht="15" hidden="false" customHeight="true" outlineLevel="0" collapsed="false"/>
    <row r="53864" customFormat="false" ht="15" hidden="false" customHeight="true" outlineLevel="0" collapsed="false"/>
    <row r="53865" customFormat="false" ht="15" hidden="false" customHeight="true" outlineLevel="0" collapsed="false"/>
    <row r="53866" customFormat="false" ht="15" hidden="false" customHeight="true" outlineLevel="0" collapsed="false"/>
    <row r="53867" customFormat="false" ht="15" hidden="false" customHeight="true" outlineLevel="0" collapsed="false"/>
    <row r="53868" customFormat="false" ht="15" hidden="false" customHeight="true" outlineLevel="0" collapsed="false"/>
    <row r="53869" customFormat="false" ht="15" hidden="false" customHeight="true" outlineLevel="0" collapsed="false"/>
    <row r="53870" customFormat="false" ht="15" hidden="false" customHeight="true" outlineLevel="0" collapsed="false"/>
    <row r="53871" customFormat="false" ht="15" hidden="false" customHeight="true" outlineLevel="0" collapsed="false"/>
    <row r="53872" customFormat="false" ht="15" hidden="false" customHeight="true" outlineLevel="0" collapsed="false"/>
    <row r="53873" customFormat="false" ht="15" hidden="false" customHeight="true" outlineLevel="0" collapsed="false"/>
    <row r="53874" customFormat="false" ht="15" hidden="false" customHeight="true" outlineLevel="0" collapsed="false"/>
    <row r="53875" customFormat="false" ht="15" hidden="false" customHeight="true" outlineLevel="0" collapsed="false"/>
    <row r="53876" customFormat="false" ht="15" hidden="false" customHeight="true" outlineLevel="0" collapsed="false"/>
    <row r="53877" customFormat="false" ht="15" hidden="false" customHeight="true" outlineLevel="0" collapsed="false"/>
    <row r="53878" customFormat="false" ht="15" hidden="false" customHeight="true" outlineLevel="0" collapsed="false"/>
    <row r="53879" customFormat="false" ht="15" hidden="false" customHeight="true" outlineLevel="0" collapsed="false"/>
    <row r="53880" customFormat="false" ht="15" hidden="false" customHeight="true" outlineLevel="0" collapsed="false"/>
    <row r="53881" customFormat="false" ht="15" hidden="false" customHeight="true" outlineLevel="0" collapsed="false"/>
    <row r="53882" customFormat="false" ht="15" hidden="false" customHeight="true" outlineLevel="0" collapsed="false"/>
    <row r="53883" customFormat="false" ht="15" hidden="false" customHeight="true" outlineLevel="0" collapsed="false"/>
    <row r="53884" customFormat="false" ht="15" hidden="false" customHeight="true" outlineLevel="0" collapsed="false"/>
    <row r="53885" customFormat="false" ht="15" hidden="false" customHeight="true" outlineLevel="0" collapsed="false"/>
    <row r="53886" customFormat="false" ht="15" hidden="false" customHeight="true" outlineLevel="0" collapsed="false"/>
    <row r="53887" customFormat="false" ht="15" hidden="false" customHeight="true" outlineLevel="0" collapsed="false"/>
    <row r="53888" customFormat="false" ht="15" hidden="false" customHeight="true" outlineLevel="0" collapsed="false"/>
    <row r="53889" customFormat="false" ht="15" hidden="false" customHeight="true" outlineLevel="0" collapsed="false"/>
    <row r="53890" customFormat="false" ht="15" hidden="false" customHeight="true" outlineLevel="0" collapsed="false"/>
    <row r="53891" customFormat="false" ht="15" hidden="false" customHeight="true" outlineLevel="0" collapsed="false"/>
    <row r="53892" customFormat="false" ht="15" hidden="false" customHeight="true" outlineLevel="0" collapsed="false"/>
    <row r="53893" customFormat="false" ht="15" hidden="false" customHeight="true" outlineLevel="0" collapsed="false"/>
    <row r="53894" customFormat="false" ht="15" hidden="false" customHeight="true" outlineLevel="0" collapsed="false"/>
    <row r="53895" customFormat="false" ht="15" hidden="false" customHeight="true" outlineLevel="0" collapsed="false"/>
    <row r="53896" customFormat="false" ht="15" hidden="false" customHeight="true" outlineLevel="0" collapsed="false"/>
    <row r="53897" customFormat="false" ht="15" hidden="false" customHeight="true" outlineLevel="0" collapsed="false"/>
    <row r="53898" customFormat="false" ht="15" hidden="false" customHeight="true" outlineLevel="0" collapsed="false"/>
    <row r="53899" customFormat="false" ht="15" hidden="false" customHeight="true" outlineLevel="0" collapsed="false"/>
    <row r="53900" customFormat="false" ht="15" hidden="false" customHeight="true" outlineLevel="0" collapsed="false"/>
    <row r="53901" customFormat="false" ht="15" hidden="false" customHeight="true" outlineLevel="0" collapsed="false"/>
    <row r="53902" customFormat="false" ht="15" hidden="false" customHeight="true" outlineLevel="0" collapsed="false"/>
    <row r="53903" customFormat="false" ht="15" hidden="false" customHeight="true" outlineLevel="0" collapsed="false"/>
    <row r="53904" customFormat="false" ht="15" hidden="false" customHeight="true" outlineLevel="0" collapsed="false"/>
    <row r="53905" customFormat="false" ht="15" hidden="false" customHeight="true" outlineLevel="0" collapsed="false"/>
    <row r="53906" customFormat="false" ht="15" hidden="false" customHeight="true" outlineLevel="0" collapsed="false"/>
    <row r="53907" customFormat="false" ht="15" hidden="false" customHeight="true" outlineLevel="0" collapsed="false"/>
    <row r="53908" customFormat="false" ht="15" hidden="false" customHeight="true" outlineLevel="0" collapsed="false"/>
    <row r="53909" customFormat="false" ht="15" hidden="false" customHeight="true" outlineLevel="0" collapsed="false"/>
    <row r="53910" customFormat="false" ht="15" hidden="false" customHeight="true" outlineLevel="0" collapsed="false"/>
    <row r="53911" customFormat="false" ht="15" hidden="false" customHeight="true" outlineLevel="0" collapsed="false"/>
    <row r="53912" customFormat="false" ht="15" hidden="false" customHeight="true" outlineLevel="0" collapsed="false"/>
    <row r="53913" customFormat="false" ht="15" hidden="false" customHeight="true" outlineLevel="0" collapsed="false"/>
    <row r="53914" customFormat="false" ht="15" hidden="false" customHeight="true" outlineLevel="0" collapsed="false"/>
    <row r="53915" customFormat="false" ht="15" hidden="false" customHeight="true" outlineLevel="0" collapsed="false"/>
    <row r="53916" customFormat="false" ht="15" hidden="false" customHeight="true" outlineLevel="0" collapsed="false"/>
    <row r="53917" customFormat="false" ht="15" hidden="false" customHeight="true" outlineLevel="0" collapsed="false"/>
    <row r="53918" customFormat="false" ht="15" hidden="false" customHeight="true" outlineLevel="0" collapsed="false"/>
    <row r="53919" customFormat="false" ht="15" hidden="false" customHeight="true" outlineLevel="0" collapsed="false"/>
    <row r="53920" customFormat="false" ht="15" hidden="false" customHeight="true" outlineLevel="0" collapsed="false"/>
    <row r="53921" customFormat="false" ht="15" hidden="false" customHeight="true" outlineLevel="0" collapsed="false"/>
    <row r="53922" customFormat="false" ht="15" hidden="false" customHeight="true" outlineLevel="0" collapsed="false"/>
    <row r="53923" customFormat="false" ht="15" hidden="false" customHeight="true" outlineLevel="0" collapsed="false"/>
    <row r="53924" customFormat="false" ht="15" hidden="false" customHeight="true" outlineLevel="0" collapsed="false"/>
    <row r="53925" customFormat="false" ht="15" hidden="false" customHeight="true" outlineLevel="0" collapsed="false"/>
    <row r="53926" customFormat="false" ht="15" hidden="false" customHeight="true" outlineLevel="0" collapsed="false"/>
    <row r="53927" customFormat="false" ht="15" hidden="false" customHeight="true" outlineLevel="0" collapsed="false"/>
    <row r="53928" customFormat="false" ht="15" hidden="false" customHeight="true" outlineLevel="0" collapsed="false"/>
    <row r="53929" customFormat="false" ht="15" hidden="false" customHeight="true" outlineLevel="0" collapsed="false"/>
    <row r="53930" customFormat="false" ht="15" hidden="false" customHeight="true" outlineLevel="0" collapsed="false"/>
    <row r="53931" customFormat="false" ht="15" hidden="false" customHeight="true" outlineLevel="0" collapsed="false"/>
    <row r="53932" customFormat="false" ht="15" hidden="false" customHeight="true" outlineLevel="0" collapsed="false"/>
    <row r="53933" customFormat="false" ht="15" hidden="false" customHeight="true" outlineLevel="0" collapsed="false"/>
    <row r="53934" customFormat="false" ht="15" hidden="false" customHeight="true" outlineLevel="0" collapsed="false"/>
    <row r="53935" customFormat="false" ht="15" hidden="false" customHeight="true" outlineLevel="0" collapsed="false"/>
    <row r="53936" customFormat="false" ht="15" hidden="false" customHeight="true" outlineLevel="0" collapsed="false"/>
    <row r="53937" customFormat="false" ht="15" hidden="false" customHeight="true" outlineLevel="0" collapsed="false"/>
    <row r="53938" customFormat="false" ht="15" hidden="false" customHeight="true" outlineLevel="0" collapsed="false"/>
    <row r="53939" customFormat="false" ht="15" hidden="false" customHeight="true" outlineLevel="0" collapsed="false"/>
    <row r="53940" customFormat="false" ht="15" hidden="false" customHeight="true" outlineLevel="0" collapsed="false"/>
    <row r="53941" customFormat="false" ht="15" hidden="false" customHeight="true" outlineLevel="0" collapsed="false"/>
    <row r="53942" customFormat="false" ht="15" hidden="false" customHeight="true" outlineLevel="0" collapsed="false"/>
    <row r="53943" customFormat="false" ht="15" hidden="false" customHeight="true" outlineLevel="0" collapsed="false"/>
    <row r="53944" customFormat="false" ht="15" hidden="false" customHeight="true" outlineLevel="0" collapsed="false"/>
    <row r="53945" customFormat="false" ht="15" hidden="false" customHeight="true" outlineLevel="0" collapsed="false"/>
    <row r="53946" customFormat="false" ht="15" hidden="false" customHeight="true" outlineLevel="0" collapsed="false"/>
    <row r="53947" customFormat="false" ht="15" hidden="false" customHeight="true" outlineLevel="0" collapsed="false"/>
    <row r="53948" customFormat="false" ht="15" hidden="false" customHeight="true" outlineLevel="0" collapsed="false"/>
    <row r="53949" customFormat="false" ht="15" hidden="false" customHeight="true" outlineLevel="0" collapsed="false"/>
    <row r="53950" customFormat="false" ht="15" hidden="false" customHeight="true" outlineLevel="0" collapsed="false"/>
    <row r="53951" customFormat="false" ht="15" hidden="false" customHeight="true" outlineLevel="0" collapsed="false"/>
    <row r="53952" customFormat="false" ht="15" hidden="false" customHeight="true" outlineLevel="0" collapsed="false"/>
    <row r="53953" customFormat="false" ht="15" hidden="false" customHeight="true" outlineLevel="0" collapsed="false"/>
    <row r="53954" customFormat="false" ht="15" hidden="false" customHeight="true" outlineLevel="0" collapsed="false"/>
    <row r="53955" customFormat="false" ht="15" hidden="false" customHeight="true" outlineLevel="0" collapsed="false"/>
    <row r="53956" customFormat="false" ht="15" hidden="false" customHeight="true" outlineLevel="0" collapsed="false"/>
    <row r="53957" customFormat="false" ht="15" hidden="false" customHeight="true" outlineLevel="0" collapsed="false"/>
    <row r="53958" customFormat="false" ht="15" hidden="false" customHeight="true" outlineLevel="0" collapsed="false"/>
    <row r="53959" customFormat="false" ht="15" hidden="false" customHeight="true" outlineLevel="0" collapsed="false"/>
    <row r="53960" customFormat="false" ht="15" hidden="false" customHeight="true" outlineLevel="0" collapsed="false"/>
    <row r="53961" customFormat="false" ht="15" hidden="false" customHeight="true" outlineLevel="0" collapsed="false"/>
    <row r="53962" customFormat="false" ht="15" hidden="false" customHeight="true" outlineLevel="0" collapsed="false"/>
    <row r="53963" customFormat="false" ht="15" hidden="false" customHeight="true" outlineLevel="0" collapsed="false"/>
    <row r="53964" customFormat="false" ht="15" hidden="false" customHeight="true" outlineLevel="0" collapsed="false"/>
    <row r="53965" customFormat="false" ht="15" hidden="false" customHeight="true" outlineLevel="0" collapsed="false"/>
    <row r="53966" customFormat="false" ht="15" hidden="false" customHeight="true" outlineLevel="0" collapsed="false"/>
    <row r="53967" customFormat="false" ht="15" hidden="false" customHeight="true" outlineLevel="0" collapsed="false"/>
    <row r="53968" customFormat="false" ht="15" hidden="false" customHeight="true" outlineLevel="0" collapsed="false"/>
    <row r="53969" customFormat="false" ht="15" hidden="false" customHeight="true" outlineLevel="0" collapsed="false"/>
    <row r="53970" customFormat="false" ht="15" hidden="false" customHeight="true" outlineLevel="0" collapsed="false"/>
    <row r="53971" customFormat="false" ht="15" hidden="false" customHeight="true" outlineLevel="0" collapsed="false"/>
    <row r="53972" customFormat="false" ht="15" hidden="false" customHeight="true" outlineLevel="0" collapsed="false"/>
    <row r="53973" customFormat="false" ht="15" hidden="false" customHeight="true" outlineLevel="0" collapsed="false"/>
    <row r="53974" customFormat="false" ht="15" hidden="false" customHeight="true" outlineLevel="0" collapsed="false"/>
    <row r="53975" customFormat="false" ht="15" hidden="false" customHeight="true" outlineLevel="0" collapsed="false"/>
    <row r="53976" customFormat="false" ht="15" hidden="false" customHeight="true" outlineLevel="0" collapsed="false"/>
    <row r="53977" customFormat="false" ht="15" hidden="false" customHeight="true" outlineLevel="0" collapsed="false"/>
    <row r="53978" customFormat="false" ht="15" hidden="false" customHeight="true" outlineLevel="0" collapsed="false"/>
    <row r="53979" customFormat="false" ht="15" hidden="false" customHeight="true" outlineLevel="0" collapsed="false"/>
    <row r="53980" customFormat="false" ht="15" hidden="false" customHeight="true" outlineLevel="0" collapsed="false"/>
    <row r="53981" customFormat="false" ht="15" hidden="false" customHeight="true" outlineLevel="0" collapsed="false"/>
    <row r="53982" customFormat="false" ht="15" hidden="false" customHeight="true" outlineLevel="0" collapsed="false"/>
    <row r="53983" customFormat="false" ht="15" hidden="false" customHeight="true" outlineLevel="0" collapsed="false"/>
    <row r="53984" customFormat="false" ht="15" hidden="false" customHeight="true" outlineLevel="0" collapsed="false"/>
    <row r="53985" customFormat="false" ht="15" hidden="false" customHeight="true" outlineLevel="0" collapsed="false"/>
    <row r="53986" customFormat="false" ht="15" hidden="false" customHeight="true" outlineLevel="0" collapsed="false"/>
    <row r="53987" customFormat="false" ht="15" hidden="false" customHeight="true" outlineLevel="0" collapsed="false"/>
    <row r="53988" customFormat="false" ht="15" hidden="false" customHeight="true" outlineLevel="0" collapsed="false"/>
    <row r="53989" customFormat="false" ht="15" hidden="false" customHeight="true" outlineLevel="0" collapsed="false"/>
    <row r="53990" customFormat="false" ht="15" hidden="false" customHeight="true" outlineLevel="0" collapsed="false"/>
    <row r="53991" customFormat="false" ht="15" hidden="false" customHeight="true" outlineLevel="0" collapsed="false"/>
    <row r="53992" customFormat="false" ht="15" hidden="false" customHeight="true" outlineLevel="0" collapsed="false"/>
    <row r="53993" customFormat="false" ht="15" hidden="false" customHeight="true" outlineLevel="0" collapsed="false"/>
    <row r="53994" customFormat="false" ht="15" hidden="false" customHeight="true" outlineLevel="0" collapsed="false"/>
    <row r="53995" customFormat="false" ht="15" hidden="false" customHeight="true" outlineLevel="0" collapsed="false"/>
    <row r="53996" customFormat="false" ht="15" hidden="false" customHeight="true" outlineLevel="0" collapsed="false"/>
    <row r="53997" customFormat="false" ht="15" hidden="false" customHeight="true" outlineLevel="0" collapsed="false"/>
    <row r="53998" customFormat="false" ht="15" hidden="false" customHeight="true" outlineLevel="0" collapsed="false"/>
    <row r="53999" customFormat="false" ht="15" hidden="false" customHeight="true" outlineLevel="0" collapsed="false"/>
    <row r="54000" customFormat="false" ht="15" hidden="false" customHeight="true" outlineLevel="0" collapsed="false"/>
    <row r="54001" customFormat="false" ht="15" hidden="false" customHeight="true" outlineLevel="0" collapsed="false"/>
    <row r="54002" customFormat="false" ht="15" hidden="false" customHeight="true" outlineLevel="0" collapsed="false"/>
    <row r="54003" customFormat="false" ht="15" hidden="false" customHeight="true" outlineLevel="0" collapsed="false"/>
    <row r="54004" customFormat="false" ht="15" hidden="false" customHeight="true" outlineLevel="0" collapsed="false"/>
    <row r="54005" customFormat="false" ht="15" hidden="false" customHeight="true" outlineLevel="0" collapsed="false"/>
    <row r="54006" customFormat="false" ht="15" hidden="false" customHeight="true" outlineLevel="0" collapsed="false"/>
    <row r="54007" customFormat="false" ht="15" hidden="false" customHeight="true" outlineLevel="0" collapsed="false"/>
    <row r="54008" customFormat="false" ht="15" hidden="false" customHeight="true" outlineLevel="0" collapsed="false"/>
    <row r="54009" customFormat="false" ht="15" hidden="false" customHeight="true" outlineLevel="0" collapsed="false"/>
    <row r="54010" customFormat="false" ht="15" hidden="false" customHeight="true" outlineLevel="0" collapsed="false"/>
    <row r="54011" customFormat="false" ht="15" hidden="false" customHeight="true" outlineLevel="0" collapsed="false"/>
    <row r="54012" customFormat="false" ht="15" hidden="false" customHeight="true" outlineLevel="0" collapsed="false"/>
    <row r="54013" customFormat="false" ht="15" hidden="false" customHeight="true" outlineLevel="0" collapsed="false"/>
    <row r="54014" customFormat="false" ht="15" hidden="false" customHeight="true" outlineLevel="0" collapsed="false"/>
    <row r="54015" customFormat="false" ht="15" hidden="false" customHeight="true" outlineLevel="0" collapsed="false"/>
    <row r="54016" customFormat="false" ht="15" hidden="false" customHeight="true" outlineLevel="0" collapsed="false"/>
    <row r="54017" customFormat="false" ht="15" hidden="false" customHeight="true" outlineLevel="0" collapsed="false"/>
    <row r="54018" customFormat="false" ht="15" hidden="false" customHeight="true" outlineLevel="0" collapsed="false"/>
    <row r="54019" customFormat="false" ht="15" hidden="false" customHeight="true" outlineLevel="0" collapsed="false"/>
    <row r="54020" customFormat="false" ht="15" hidden="false" customHeight="true" outlineLevel="0" collapsed="false"/>
    <row r="54021" customFormat="false" ht="15" hidden="false" customHeight="true" outlineLevel="0" collapsed="false"/>
    <row r="54022" customFormat="false" ht="15" hidden="false" customHeight="true" outlineLevel="0" collapsed="false"/>
    <row r="54023" customFormat="false" ht="15" hidden="false" customHeight="true" outlineLevel="0" collapsed="false"/>
    <row r="54024" customFormat="false" ht="15" hidden="false" customHeight="true" outlineLevel="0" collapsed="false"/>
    <row r="54025" customFormat="false" ht="15" hidden="false" customHeight="true" outlineLevel="0" collapsed="false"/>
    <row r="54026" customFormat="false" ht="15" hidden="false" customHeight="true" outlineLevel="0" collapsed="false"/>
    <row r="54027" customFormat="false" ht="15" hidden="false" customHeight="true" outlineLevel="0" collapsed="false"/>
    <row r="54028" customFormat="false" ht="15" hidden="false" customHeight="true" outlineLevel="0" collapsed="false"/>
    <row r="54029" customFormat="false" ht="15" hidden="false" customHeight="true" outlineLevel="0" collapsed="false"/>
    <row r="54030" customFormat="false" ht="15" hidden="false" customHeight="true" outlineLevel="0" collapsed="false"/>
    <row r="54031" customFormat="false" ht="15" hidden="false" customHeight="true" outlineLevel="0" collapsed="false"/>
    <row r="54032" customFormat="false" ht="15" hidden="false" customHeight="true" outlineLevel="0" collapsed="false"/>
    <row r="54033" customFormat="false" ht="15" hidden="false" customHeight="true" outlineLevel="0" collapsed="false"/>
    <row r="54034" customFormat="false" ht="15" hidden="false" customHeight="true" outlineLevel="0" collapsed="false"/>
    <row r="54035" customFormat="false" ht="15" hidden="false" customHeight="true" outlineLevel="0" collapsed="false"/>
    <row r="54036" customFormat="false" ht="15" hidden="false" customHeight="true" outlineLevel="0" collapsed="false"/>
    <row r="54037" customFormat="false" ht="15" hidden="false" customHeight="true" outlineLevel="0" collapsed="false"/>
    <row r="54038" customFormat="false" ht="15" hidden="false" customHeight="true" outlineLevel="0" collapsed="false"/>
    <row r="54039" customFormat="false" ht="15" hidden="false" customHeight="true" outlineLevel="0" collapsed="false"/>
    <row r="54040" customFormat="false" ht="15" hidden="false" customHeight="true" outlineLevel="0" collapsed="false"/>
    <row r="54041" customFormat="false" ht="15" hidden="false" customHeight="true" outlineLevel="0" collapsed="false"/>
    <row r="54042" customFormat="false" ht="15" hidden="false" customHeight="true" outlineLevel="0" collapsed="false"/>
    <row r="54043" customFormat="false" ht="15" hidden="false" customHeight="true" outlineLevel="0" collapsed="false"/>
    <row r="54044" customFormat="false" ht="15" hidden="false" customHeight="true" outlineLevel="0" collapsed="false"/>
    <row r="54045" customFormat="false" ht="15" hidden="false" customHeight="true" outlineLevel="0" collapsed="false"/>
    <row r="54046" customFormat="false" ht="15" hidden="false" customHeight="true" outlineLevel="0" collapsed="false"/>
    <row r="54047" customFormat="false" ht="15" hidden="false" customHeight="true" outlineLevel="0" collapsed="false"/>
    <row r="54048" customFormat="false" ht="15" hidden="false" customHeight="true" outlineLevel="0" collapsed="false"/>
    <row r="54049" customFormat="false" ht="15" hidden="false" customHeight="true" outlineLevel="0" collapsed="false"/>
    <row r="54050" customFormat="false" ht="15" hidden="false" customHeight="true" outlineLevel="0" collapsed="false"/>
    <row r="54051" customFormat="false" ht="15" hidden="false" customHeight="true" outlineLevel="0" collapsed="false"/>
    <row r="54052" customFormat="false" ht="15" hidden="false" customHeight="true" outlineLevel="0" collapsed="false"/>
    <row r="54053" customFormat="false" ht="15" hidden="false" customHeight="true" outlineLevel="0" collapsed="false"/>
    <row r="54054" customFormat="false" ht="15" hidden="false" customHeight="true" outlineLevel="0" collapsed="false"/>
    <row r="54055" customFormat="false" ht="15" hidden="false" customHeight="true" outlineLevel="0" collapsed="false"/>
    <row r="54056" customFormat="false" ht="15" hidden="false" customHeight="true" outlineLevel="0" collapsed="false"/>
    <row r="54057" customFormat="false" ht="15" hidden="false" customHeight="true" outlineLevel="0" collapsed="false"/>
    <row r="54058" customFormat="false" ht="15" hidden="false" customHeight="true" outlineLevel="0" collapsed="false"/>
    <row r="54059" customFormat="false" ht="15" hidden="false" customHeight="true" outlineLevel="0" collapsed="false"/>
    <row r="54060" customFormat="false" ht="15" hidden="false" customHeight="true" outlineLevel="0" collapsed="false"/>
    <row r="54061" customFormat="false" ht="15" hidden="false" customHeight="true" outlineLevel="0" collapsed="false"/>
    <row r="54062" customFormat="false" ht="15" hidden="false" customHeight="true" outlineLevel="0" collapsed="false"/>
    <row r="54063" customFormat="false" ht="15" hidden="false" customHeight="true" outlineLevel="0" collapsed="false"/>
    <row r="54064" customFormat="false" ht="15" hidden="false" customHeight="true" outlineLevel="0" collapsed="false"/>
    <row r="54065" customFormat="false" ht="15" hidden="false" customHeight="true" outlineLevel="0" collapsed="false"/>
    <row r="54066" customFormat="false" ht="15" hidden="false" customHeight="true" outlineLevel="0" collapsed="false"/>
    <row r="54067" customFormat="false" ht="15" hidden="false" customHeight="true" outlineLevel="0" collapsed="false"/>
    <row r="54068" customFormat="false" ht="15" hidden="false" customHeight="true" outlineLevel="0" collapsed="false"/>
    <row r="54069" customFormat="false" ht="15" hidden="false" customHeight="true" outlineLevel="0" collapsed="false"/>
    <row r="54070" customFormat="false" ht="15" hidden="false" customHeight="true" outlineLevel="0" collapsed="false"/>
    <row r="54071" customFormat="false" ht="15" hidden="false" customHeight="true" outlineLevel="0" collapsed="false"/>
    <row r="54072" customFormat="false" ht="15" hidden="false" customHeight="true" outlineLevel="0" collapsed="false"/>
    <row r="54073" customFormat="false" ht="15" hidden="false" customHeight="true" outlineLevel="0" collapsed="false"/>
    <row r="54074" customFormat="false" ht="15" hidden="false" customHeight="true" outlineLevel="0" collapsed="false"/>
    <row r="54075" customFormat="false" ht="15" hidden="false" customHeight="true" outlineLevel="0" collapsed="false"/>
    <row r="54076" customFormat="false" ht="15" hidden="false" customHeight="true" outlineLevel="0" collapsed="false"/>
    <row r="54077" customFormat="false" ht="15" hidden="false" customHeight="true" outlineLevel="0" collapsed="false"/>
    <row r="54078" customFormat="false" ht="15" hidden="false" customHeight="true" outlineLevel="0" collapsed="false"/>
    <row r="54079" customFormat="false" ht="15" hidden="false" customHeight="true" outlineLevel="0" collapsed="false"/>
    <row r="54080" customFormat="false" ht="15" hidden="false" customHeight="true" outlineLevel="0" collapsed="false"/>
    <row r="54081" customFormat="false" ht="15" hidden="false" customHeight="true" outlineLevel="0" collapsed="false"/>
    <row r="54082" customFormat="false" ht="15" hidden="false" customHeight="true" outlineLevel="0" collapsed="false"/>
    <row r="54083" customFormat="false" ht="15" hidden="false" customHeight="true" outlineLevel="0" collapsed="false"/>
    <row r="54084" customFormat="false" ht="15" hidden="false" customHeight="true" outlineLevel="0" collapsed="false"/>
    <row r="54085" customFormat="false" ht="15" hidden="false" customHeight="true" outlineLevel="0" collapsed="false"/>
    <row r="54086" customFormat="false" ht="15" hidden="false" customHeight="true" outlineLevel="0" collapsed="false"/>
    <row r="54087" customFormat="false" ht="15" hidden="false" customHeight="true" outlineLevel="0" collapsed="false"/>
    <row r="54088" customFormat="false" ht="15" hidden="false" customHeight="true" outlineLevel="0" collapsed="false"/>
    <row r="54089" customFormat="false" ht="15" hidden="false" customHeight="true" outlineLevel="0" collapsed="false"/>
    <row r="54090" customFormat="false" ht="15" hidden="false" customHeight="true" outlineLevel="0" collapsed="false"/>
    <row r="54091" customFormat="false" ht="15" hidden="false" customHeight="true" outlineLevel="0" collapsed="false"/>
    <row r="54092" customFormat="false" ht="15" hidden="false" customHeight="true" outlineLevel="0" collapsed="false"/>
    <row r="54093" customFormat="false" ht="15" hidden="false" customHeight="true" outlineLevel="0" collapsed="false"/>
    <row r="54094" customFormat="false" ht="15" hidden="false" customHeight="true" outlineLevel="0" collapsed="false"/>
    <row r="54095" customFormat="false" ht="15" hidden="false" customHeight="true" outlineLevel="0" collapsed="false"/>
    <row r="54096" customFormat="false" ht="15" hidden="false" customHeight="true" outlineLevel="0" collapsed="false"/>
    <row r="54097" customFormat="false" ht="15" hidden="false" customHeight="true" outlineLevel="0" collapsed="false"/>
    <row r="54098" customFormat="false" ht="15" hidden="false" customHeight="true" outlineLevel="0" collapsed="false"/>
    <row r="54099" customFormat="false" ht="15" hidden="false" customHeight="true" outlineLevel="0" collapsed="false"/>
    <row r="54100" customFormat="false" ht="15" hidden="false" customHeight="true" outlineLevel="0" collapsed="false"/>
    <row r="54101" customFormat="false" ht="15" hidden="false" customHeight="true" outlineLevel="0" collapsed="false"/>
    <row r="54102" customFormat="false" ht="15" hidden="false" customHeight="true" outlineLevel="0" collapsed="false"/>
    <row r="54103" customFormat="false" ht="15" hidden="false" customHeight="true" outlineLevel="0" collapsed="false"/>
    <row r="54104" customFormat="false" ht="15" hidden="false" customHeight="true" outlineLevel="0" collapsed="false"/>
    <row r="54105" customFormat="false" ht="15" hidden="false" customHeight="true" outlineLevel="0" collapsed="false"/>
    <row r="54106" customFormat="false" ht="15" hidden="false" customHeight="true" outlineLevel="0" collapsed="false"/>
    <row r="54107" customFormat="false" ht="15" hidden="false" customHeight="true" outlineLevel="0" collapsed="false"/>
    <row r="54108" customFormat="false" ht="15" hidden="false" customHeight="true" outlineLevel="0" collapsed="false"/>
    <row r="54109" customFormat="false" ht="15" hidden="false" customHeight="true" outlineLevel="0" collapsed="false"/>
    <row r="54110" customFormat="false" ht="15" hidden="false" customHeight="true" outlineLevel="0" collapsed="false"/>
    <row r="54111" customFormat="false" ht="15" hidden="false" customHeight="true" outlineLevel="0" collapsed="false"/>
    <row r="54112" customFormat="false" ht="15" hidden="false" customHeight="true" outlineLevel="0" collapsed="false"/>
    <row r="54113" customFormat="false" ht="15" hidden="false" customHeight="true" outlineLevel="0" collapsed="false"/>
    <row r="54114" customFormat="false" ht="15" hidden="false" customHeight="true" outlineLevel="0" collapsed="false"/>
    <row r="54115" customFormat="false" ht="15" hidden="false" customHeight="true" outlineLevel="0" collapsed="false"/>
    <row r="54116" customFormat="false" ht="15" hidden="false" customHeight="true" outlineLevel="0" collapsed="false"/>
    <row r="54117" customFormat="false" ht="15" hidden="false" customHeight="true" outlineLevel="0" collapsed="false"/>
    <row r="54118" customFormat="false" ht="15" hidden="false" customHeight="true" outlineLevel="0" collapsed="false"/>
    <row r="54119" customFormat="false" ht="15" hidden="false" customHeight="true" outlineLevel="0" collapsed="false"/>
    <row r="54120" customFormat="false" ht="15" hidden="false" customHeight="true" outlineLevel="0" collapsed="false"/>
    <row r="54121" customFormat="false" ht="15" hidden="false" customHeight="true" outlineLevel="0" collapsed="false"/>
    <row r="54122" customFormat="false" ht="15" hidden="false" customHeight="true" outlineLevel="0" collapsed="false"/>
    <row r="54123" customFormat="false" ht="15" hidden="false" customHeight="true" outlineLevel="0" collapsed="false"/>
    <row r="54124" customFormat="false" ht="15" hidden="false" customHeight="true" outlineLevel="0" collapsed="false"/>
    <row r="54125" customFormat="false" ht="15" hidden="false" customHeight="true" outlineLevel="0" collapsed="false"/>
    <row r="54126" customFormat="false" ht="15" hidden="false" customHeight="true" outlineLevel="0" collapsed="false"/>
    <row r="54127" customFormat="false" ht="15" hidden="false" customHeight="true" outlineLevel="0" collapsed="false"/>
    <row r="54128" customFormat="false" ht="15" hidden="false" customHeight="true" outlineLevel="0" collapsed="false"/>
    <row r="54129" customFormat="false" ht="15" hidden="false" customHeight="true" outlineLevel="0" collapsed="false"/>
    <row r="54130" customFormat="false" ht="15" hidden="false" customHeight="true" outlineLevel="0" collapsed="false"/>
    <row r="54131" customFormat="false" ht="15" hidden="false" customHeight="true" outlineLevel="0" collapsed="false"/>
    <row r="54132" customFormat="false" ht="15" hidden="false" customHeight="true" outlineLevel="0" collapsed="false"/>
    <row r="54133" customFormat="false" ht="15" hidden="false" customHeight="true" outlineLevel="0" collapsed="false"/>
    <row r="54134" customFormat="false" ht="15" hidden="false" customHeight="true" outlineLevel="0" collapsed="false"/>
    <row r="54135" customFormat="false" ht="15" hidden="false" customHeight="true" outlineLevel="0" collapsed="false"/>
    <row r="54136" customFormat="false" ht="15" hidden="false" customHeight="true" outlineLevel="0" collapsed="false"/>
    <row r="54137" customFormat="false" ht="15" hidden="false" customHeight="true" outlineLevel="0" collapsed="false"/>
    <row r="54138" customFormat="false" ht="15" hidden="false" customHeight="true" outlineLevel="0" collapsed="false"/>
    <row r="54139" customFormat="false" ht="15" hidden="false" customHeight="true" outlineLevel="0" collapsed="false"/>
    <row r="54140" customFormat="false" ht="15" hidden="false" customHeight="true" outlineLevel="0" collapsed="false"/>
    <row r="54141" customFormat="false" ht="15" hidden="false" customHeight="true" outlineLevel="0" collapsed="false"/>
    <row r="54142" customFormat="false" ht="15" hidden="false" customHeight="true" outlineLevel="0" collapsed="false"/>
    <row r="54143" customFormat="false" ht="15" hidden="false" customHeight="true" outlineLevel="0" collapsed="false"/>
    <row r="54144" customFormat="false" ht="15" hidden="false" customHeight="true" outlineLevel="0" collapsed="false"/>
    <row r="54145" customFormat="false" ht="15" hidden="false" customHeight="true" outlineLevel="0" collapsed="false"/>
    <row r="54146" customFormat="false" ht="15" hidden="false" customHeight="true" outlineLevel="0" collapsed="false"/>
    <row r="54147" customFormat="false" ht="15" hidden="false" customHeight="true" outlineLevel="0" collapsed="false"/>
    <row r="54148" customFormat="false" ht="15" hidden="false" customHeight="true" outlineLevel="0" collapsed="false"/>
    <row r="54149" customFormat="false" ht="15" hidden="false" customHeight="true" outlineLevel="0" collapsed="false"/>
    <row r="54150" customFormat="false" ht="15" hidden="false" customHeight="true" outlineLevel="0" collapsed="false"/>
    <row r="54151" customFormat="false" ht="15" hidden="false" customHeight="true" outlineLevel="0" collapsed="false"/>
    <row r="54152" customFormat="false" ht="15" hidden="false" customHeight="true" outlineLevel="0" collapsed="false"/>
    <row r="54153" customFormat="false" ht="15" hidden="false" customHeight="true" outlineLevel="0" collapsed="false"/>
    <row r="54154" customFormat="false" ht="15" hidden="false" customHeight="true" outlineLevel="0" collapsed="false"/>
    <row r="54155" customFormat="false" ht="15" hidden="false" customHeight="true" outlineLevel="0" collapsed="false"/>
    <row r="54156" customFormat="false" ht="15" hidden="false" customHeight="true" outlineLevel="0" collapsed="false"/>
    <row r="54157" customFormat="false" ht="15" hidden="false" customHeight="true" outlineLevel="0" collapsed="false"/>
    <row r="54158" customFormat="false" ht="15" hidden="false" customHeight="true" outlineLevel="0" collapsed="false"/>
    <row r="54159" customFormat="false" ht="15" hidden="false" customHeight="true" outlineLevel="0" collapsed="false"/>
    <row r="54160" customFormat="false" ht="15" hidden="false" customHeight="true" outlineLevel="0" collapsed="false"/>
    <row r="54161" customFormat="false" ht="15" hidden="false" customHeight="true" outlineLevel="0" collapsed="false"/>
    <row r="54162" customFormat="false" ht="15" hidden="false" customHeight="true" outlineLevel="0" collapsed="false"/>
    <row r="54163" customFormat="false" ht="15" hidden="false" customHeight="true" outlineLevel="0" collapsed="false"/>
    <row r="54164" customFormat="false" ht="15" hidden="false" customHeight="true" outlineLevel="0" collapsed="false"/>
    <row r="54165" customFormat="false" ht="15" hidden="false" customHeight="true" outlineLevel="0" collapsed="false"/>
    <row r="54166" customFormat="false" ht="15" hidden="false" customHeight="true" outlineLevel="0" collapsed="false"/>
    <row r="54167" customFormat="false" ht="15" hidden="false" customHeight="true" outlineLevel="0" collapsed="false"/>
    <row r="54168" customFormat="false" ht="15" hidden="false" customHeight="true" outlineLevel="0" collapsed="false"/>
    <row r="54169" customFormat="false" ht="15" hidden="false" customHeight="true" outlineLevel="0" collapsed="false"/>
    <row r="54170" customFormat="false" ht="15" hidden="false" customHeight="true" outlineLevel="0" collapsed="false"/>
    <row r="54171" customFormat="false" ht="15" hidden="false" customHeight="true" outlineLevel="0" collapsed="false"/>
    <row r="54172" customFormat="false" ht="15" hidden="false" customHeight="true" outlineLevel="0" collapsed="false"/>
    <row r="54173" customFormat="false" ht="15" hidden="false" customHeight="true" outlineLevel="0" collapsed="false"/>
    <row r="54174" customFormat="false" ht="15" hidden="false" customHeight="true" outlineLevel="0" collapsed="false"/>
    <row r="54175" customFormat="false" ht="15" hidden="false" customHeight="true" outlineLevel="0" collapsed="false"/>
    <row r="54176" customFormat="false" ht="15" hidden="false" customHeight="true" outlineLevel="0" collapsed="false"/>
    <row r="54177" customFormat="false" ht="15" hidden="false" customHeight="true" outlineLevel="0" collapsed="false"/>
    <row r="54178" customFormat="false" ht="15" hidden="false" customHeight="true" outlineLevel="0" collapsed="false"/>
    <row r="54179" customFormat="false" ht="15" hidden="false" customHeight="true" outlineLevel="0" collapsed="false"/>
    <row r="54180" customFormat="false" ht="15" hidden="false" customHeight="true" outlineLevel="0" collapsed="false"/>
    <row r="54181" customFormat="false" ht="15" hidden="false" customHeight="true" outlineLevel="0" collapsed="false"/>
    <row r="54182" customFormat="false" ht="15" hidden="false" customHeight="true" outlineLevel="0" collapsed="false"/>
    <row r="54183" customFormat="false" ht="15" hidden="false" customHeight="true" outlineLevel="0" collapsed="false"/>
    <row r="54184" customFormat="false" ht="15" hidden="false" customHeight="true" outlineLevel="0" collapsed="false"/>
    <row r="54185" customFormat="false" ht="15" hidden="false" customHeight="true" outlineLevel="0" collapsed="false"/>
    <row r="54186" customFormat="false" ht="15" hidden="false" customHeight="true" outlineLevel="0" collapsed="false"/>
    <row r="54187" customFormat="false" ht="15" hidden="false" customHeight="true" outlineLevel="0" collapsed="false"/>
    <row r="54188" customFormat="false" ht="15" hidden="false" customHeight="true" outlineLevel="0" collapsed="false"/>
    <row r="54189" customFormat="false" ht="15" hidden="false" customHeight="true" outlineLevel="0" collapsed="false"/>
    <row r="54190" customFormat="false" ht="15" hidden="false" customHeight="true" outlineLevel="0" collapsed="false"/>
    <row r="54191" customFormat="false" ht="15" hidden="false" customHeight="true" outlineLevel="0" collapsed="false"/>
    <row r="54192" customFormat="false" ht="15" hidden="false" customHeight="true" outlineLevel="0" collapsed="false"/>
    <row r="54193" customFormat="false" ht="15" hidden="false" customHeight="true" outlineLevel="0" collapsed="false"/>
    <row r="54194" customFormat="false" ht="15" hidden="false" customHeight="true" outlineLevel="0" collapsed="false"/>
    <row r="54195" customFormat="false" ht="15" hidden="false" customHeight="true" outlineLevel="0" collapsed="false"/>
    <row r="54196" customFormat="false" ht="15" hidden="false" customHeight="true" outlineLevel="0" collapsed="false"/>
    <row r="54197" customFormat="false" ht="15" hidden="false" customHeight="true" outlineLevel="0" collapsed="false"/>
    <row r="54198" customFormat="false" ht="15" hidden="false" customHeight="true" outlineLevel="0" collapsed="false"/>
    <row r="54199" customFormat="false" ht="15" hidden="false" customHeight="true" outlineLevel="0" collapsed="false"/>
    <row r="54200" customFormat="false" ht="15" hidden="false" customHeight="true" outlineLevel="0" collapsed="false"/>
    <row r="54201" customFormat="false" ht="15" hidden="false" customHeight="true" outlineLevel="0" collapsed="false"/>
    <row r="54202" customFormat="false" ht="15" hidden="false" customHeight="true" outlineLevel="0" collapsed="false"/>
    <row r="54203" customFormat="false" ht="15" hidden="false" customHeight="true" outlineLevel="0" collapsed="false"/>
    <row r="54204" customFormat="false" ht="15" hidden="false" customHeight="true" outlineLevel="0" collapsed="false"/>
    <row r="54205" customFormat="false" ht="15" hidden="false" customHeight="true" outlineLevel="0" collapsed="false"/>
    <row r="54206" customFormat="false" ht="15" hidden="false" customHeight="true" outlineLevel="0" collapsed="false"/>
    <row r="54207" customFormat="false" ht="15" hidden="false" customHeight="true" outlineLevel="0" collapsed="false"/>
    <row r="54208" customFormat="false" ht="15" hidden="false" customHeight="true" outlineLevel="0" collapsed="false"/>
    <row r="54209" customFormat="false" ht="15" hidden="false" customHeight="true" outlineLevel="0" collapsed="false"/>
    <row r="54210" customFormat="false" ht="15" hidden="false" customHeight="true" outlineLevel="0" collapsed="false"/>
    <row r="54211" customFormat="false" ht="15" hidden="false" customHeight="true" outlineLevel="0" collapsed="false"/>
    <row r="54212" customFormat="false" ht="15" hidden="false" customHeight="true" outlineLevel="0" collapsed="false"/>
    <row r="54213" customFormat="false" ht="15" hidden="false" customHeight="true" outlineLevel="0" collapsed="false"/>
    <row r="54214" customFormat="false" ht="15" hidden="false" customHeight="true" outlineLevel="0" collapsed="false"/>
    <row r="54215" customFormat="false" ht="15" hidden="false" customHeight="true" outlineLevel="0" collapsed="false"/>
    <row r="54216" customFormat="false" ht="15" hidden="false" customHeight="true" outlineLevel="0" collapsed="false"/>
    <row r="54217" customFormat="false" ht="15" hidden="false" customHeight="true" outlineLevel="0" collapsed="false"/>
    <row r="54218" customFormat="false" ht="15" hidden="false" customHeight="true" outlineLevel="0" collapsed="false"/>
    <row r="54219" customFormat="false" ht="15" hidden="false" customHeight="true" outlineLevel="0" collapsed="false"/>
    <row r="54220" customFormat="false" ht="15" hidden="false" customHeight="true" outlineLevel="0" collapsed="false"/>
    <row r="54221" customFormat="false" ht="15" hidden="false" customHeight="true" outlineLevel="0" collapsed="false"/>
    <row r="54222" customFormat="false" ht="15" hidden="false" customHeight="true" outlineLevel="0" collapsed="false"/>
    <row r="54223" customFormat="false" ht="15" hidden="false" customHeight="true" outlineLevel="0" collapsed="false"/>
    <row r="54224" customFormat="false" ht="15" hidden="false" customHeight="true" outlineLevel="0" collapsed="false"/>
    <row r="54225" customFormat="false" ht="15" hidden="false" customHeight="true" outlineLevel="0" collapsed="false"/>
    <row r="54226" customFormat="false" ht="15" hidden="false" customHeight="true" outlineLevel="0" collapsed="false"/>
    <row r="54227" customFormat="false" ht="15" hidden="false" customHeight="true" outlineLevel="0" collapsed="false"/>
    <row r="54228" customFormat="false" ht="15" hidden="false" customHeight="true" outlineLevel="0" collapsed="false"/>
    <row r="54229" customFormat="false" ht="15" hidden="false" customHeight="true" outlineLevel="0" collapsed="false"/>
    <row r="54230" customFormat="false" ht="15" hidden="false" customHeight="true" outlineLevel="0" collapsed="false"/>
    <row r="54231" customFormat="false" ht="15" hidden="false" customHeight="true" outlineLevel="0" collapsed="false"/>
    <row r="54232" customFormat="false" ht="15" hidden="false" customHeight="true" outlineLevel="0" collapsed="false"/>
    <row r="54233" customFormat="false" ht="15" hidden="false" customHeight="true" outlineLevel="0" collapsed="false"/>
    <row r="54234" customFormat="false" ht="15" hidden="false" customHeight="true" outlineLevel="0" collapsed="false"/>
    <row r="54235" customFormat="false" ht="15" hidden="false" customHeight="true" outlineLevel="0" collapsed="false"/>
    <row r="54236" customFormat="false" ht="15" hidden="false" customHeight="true" outlineLevel="0" collapsed="false"/>
    <row r="54237" customFormat="false" ht="15" hidden="false" customHeight="true" outlineLevel="0" collapsed="false"/>
    <row r="54238" customFormat="false" ht="15" hidden="false" customHeight="true" outlineLevel="0" collapsed="false"/>
    <row r="54239" customFormat="false" ht="15" hidden="false" customHeight="true" outlineLevel="0" collapsed="false"/>
    <row r="54240" customFormat="false" ht="15" hidden="false" customHeight="true" outlineLevel="0" collapsed="false"/>
    <row r="54241" customFormat="false" ht="15" hidden="false" customHeight="true" outlineLevel="0" collapsed="false"/>
    <row r="54242" customFormat="false" ht="15" hidden="false" customHeight="true" outlineLevel="0" collapsed="false"/>
    <row r="54243" customFormat="false" ht="15" hidden="false" customHeight="true" outlineLevel="0" collapsed="false"/>
    <row r="54244" customFormat="false" ht="15" hidden="false" customHeight="true" outlineLevel="0" collapsed="false"/>
    <row r="54245" customFormat="false" ht="15" hidden="false" customHeight="true" outlineLevel="0" collapsed="false"/>
    <row r="54246" customFormat="false" ht="15" hidden="false" customHeight="true" outlineLevel="0" collapsed="false"/>
    <row r="54247" customFormat="false" ht="15" hidden="false" customHeight="true" outlineLevel="0" collapsed="false"/>
    <row r="54248" customFormat="false" ht="15" hidden="false" customHeight="true" outlineLevel="0" collapsed="false"/>
    <row r="54249" customFormat="false" ht="15" hidden="false" customHeight="true" outlineLevel="0" collapsed="false"/>
    <row r="54250" customFormat="false" ht="15" hidden="false" customHeight="true" outlineLevel="0" collapsed="false"/>
    <row r="54251" customFormat="false" ht="15" hidden="false" customHeight="true" outlineLevel="0" collapsed="false"/>
    <row r="54252" customFormat="false" ht="15" hidden="false" customHeight="true" outlineLevel="0" collapsed="false"/>
    <row r="54253" customFormat="false" ht="15" hidden="false" customHeight="true" outlineLevel="0" collapsed="false"/>
    <row r="54254" customFormat="false" ht="15" hidden="false" customHeight="true" outlineLevel="0" collapsed="false"/>
    <row r="54255" customFormat="false" ht="15" hidden="false" customHeight="true" outlineLevel="0" collapsed="false"/>
    <row r="54256" customFormat="false" ht="15" hidden="false" customHeight="true" outlineLevel="0" collapsed="false"/>
    <row r="54257" customFormat="false" ht="15" hidden="false" customHeight="true" outlineLevel="0" collapsed="false"/>
    <row r="54258" customFormat="false" ht="15" hidden="false" customHeight="true" outlineLevel="0" collapsed="false"/>
    <row r="54259" customFormat="false" ht="15" hidden="false" customHeight="true" outlineLevel="0" collapsed="false"/>
    <row r="54260" customFormat="false" ht="15" hidden="false" customHeight="true" outlineLevel="0" collapsed="false"/>
    <row r="54261" customFormat="false" ht="15" hidden="false" customHeight="true" outlineLevel="0" collapsed="false"/>
    <row r="54262" customFormat="false" ht="15" hidden="false" customHeight="true" outlineLevel="0" collapsed="false"/>
    <row r="54263" customFormat="false" ht="15" hidden="false" customHeight="true" outlineLevel="0" collapsed="false"/>
    <row r="54264" customFormat="false" ht="15" hidden="false" customHeight="true" outlineLevel="0" collapsed="false"/>
    <row r="54265" customFormat="false" ht="15" hidden="false" customHeight="true" outlineLevel="0" collapsed="false"/>
    <row r="54266" customFormat="false" ht="15" hidden="false" customHeight="true" outlineLevel="0" collapsed="false"/>
    <row r="54267" customFormat="false" ht="15" hidden="false" customHeight="true" outlineLevel="0" collapsed="false"/>
    <row r="54268" customFormat="false" ht="15" hidden="false" customHeight="true" outlineLevel="0" collapsed="false"/>
    <row r="54269" customFormat="false" ht="15" hidden="false" customHeight="true" outlineLevel="0" collapsed="false"/>
    <row r="54270" customFormat="false" ht="15" hidden="false" customHeight="true" outlineLevel="0" collapsed="false"/>
    <row r="54271" customFormat="false" ht="15" hidden="false" customHeight="true" outlineLevel="0" collapsed="false"/>
    <row r="54272" customFormat="false" ht="15" hidden="false" customHeight="true" outlineLevel="0" collapsed="false"/>
    <row r="54273" customFormat="false" ht="15" hidden="false" customHeight="true" outlineLevel="0" collapsed="false"/>
    <row r="54274" customFormat="false" ht="15" hidden="false" customHeight="true" outlineLevel="0" collapsed="false"/>
    <row r="54275" customFormat="false" ht="15" hidden="false" customHeight="true" outlineLevel="0" collapsed="false"/>
    <row r="54276" customFormat="false" ht="15" hidden="false" customHeight="true" outlineLevel="0" collapsed="false"/>
    <row r="54277" customFormat="false" ht="15" hidden="false" customHeight="true" outlineLevel="0" collapsed="false"/>
    <row r="54278" customFormat="false" ht="15" hidden="false" customHeight="true" outlineLevel="0" collapsed="false"/>
    <row r="54279" customFormat="false" ht="15" hidden="false" customHeight="true" outlineLevel="0" collapsed="false"/>
    <row r="54280" customFormat="false" ht="15" hidden="false" customHeight="true" outlineLevel="0" collapsed="false"/>
    <row r="54281" customFormat="false" ht="15" hidden="false" customHeight="true" outlineLevel="0" collapsed="false"/>
    <row r="54282" customFormat="false" ht="15" hidden="false" customHeight="true" outlineLevel="0" collapsed="false"/>
    <row r="54283" customFormat="false" ht="15" hidden="false" customHeight="true" outlineLevel="0" collapsed="false"/>
    <row r="54284" customFormat="false" ht="15" hidden="false" customHeight="true" outlineLevel="0" collapsed="false"/>
    <row r="54285" customFormat="false" ht="15" hidden="false" customHeight="true" outlineLevel="0" collapsed="false"/>
    <row r="54286" customFormat="false" ht="15" hidden="false" customHeight="true" outlineLevel="0" collapsed="false"/>
    <row r="54287" customFormat="false" ht="15" hidden="false" customHeight="true" outlineLevel="0" collapsed="false"/>
    <row r="54288" customFormat="false" ht="15" hidden="false" customHeight="true" outlineLevel="0" collapsed="false"/>
    <row r="54289" customFormat="false" ht="15" hidden="false" customHeight="true" outlineLevel="0" collapsed="false"/>
    <row r="54290" customFormat="false" ht="15" hidden="false" customHeight="true" outlineLevel="0" collapsed="false"/>
    <row r="54291" customFormat="false" ht="15" hidden="false" customHeight="true" outlineLevel="0" collapsed="false"/>
    <row r="54292" customFormat="false" ht="15" hidden="false" customHeight="true" outlineLevel="0" collapsed="false"/>
    <row r="54293" customFormat="false" ht="15" hidden="false" customHeight="true" outlineLevel="0" collapsed="false"/>
    <row r="54294" customFormat="false" ht="15" hidden="false" customHeight="true" outlineLevel="0" collapsed="false"/>
    <row r="54295" customFormat="false" ht="15" hidden="false" customHeight="true" outlineLevel="0" collapsed="false"/>
    <row r="54296" customFormat="false" ht="15" hidden="false" customHeight="true" outlineLevel="0" collapsed="false"/>
    <row r="54297" customFormat="false" ht="15" hidden="false" customHeight="true" outlineLevel="0" collapsed="false"/>
    <row r="54298" customFormat="false" ht="15" hidden="false" customHeight="true" outlineLevel="0" collapsed="false"/>
    <row r="54299" customFormat="false" ht="15" hidden="false" customHeight="true" outlineLevel="0" collapsed="false"/>
    <row r="54300" customFormat="false" ht="15" hidden="false" customHeight="true" outlineLevel="0" collapsed="false"/>
    <row r="54301" customFormat="false" ht="15" hidden="false" customHeight="true" outlineLevel="0" collapsed="false"/>
    <row r="54302" customFormat="false" ht="15" hidden="false" customHeight="true" outlineLevel="0" collapsed="false"/>
    <row r="54303" customFormat="false" ht="15" hidden="false" customHeight="true" outlineLevel="0" collapsed="false"/>
    <row r="54304" customFormat="false" ht="15" hidden="false" customHeight="true" outlineLevel="0" collapsed="false"/>
    <row r="54305" customFormat="false" ht="15" hidden="false" customHeight="true" outlineLevel="0" collapsed="false"/>
    <row r="54306" customFormat="false" ht="15" hidden="false" customHeight="true" outlineLevel="0" collapsed="false"/>
    <row r="54307" customFormat="false" ht="15" hidden="false" customHeight="true" outlineLevel="0" collapsed="false"/>
    <row r="54308" customFormat="false" ht="15" hidden="false" customHeight="true" outlineLevel="0" collapsed="false"/>
    <row r="54309" customFormat="false" ht="15" hidden="false" customHeight="true" outlineLevel="0" collapsed="false"/>
    <row r="54310" customFormat="false" ht="15" hidden="false" customHeight="true" outlineLevel="0" collapsed="false"/>
    <row r="54311" customFormat="false" ht="15" hidden="false" customHeight="true" outlineLevel="0" collapsed="false"/>
    <row r="54312" customFormat="false" ht="15" hidden="false" customHeight="true" outlineLevel="0" collapsed="false"/>
    <row r="54313" customFormat="false" ht="15" hidden="false" customHeight="true" outlineLevel="0" collapsed="false"/>
    <row r="54314" customFormat="false" ht="15" hidden="false" customHeight="true" outlineLevel="0" collapsed="false"/>
    <row r="54315" customFormat="false" ht="15" hidden="false" customHeight="true" outlineLevel="0" collapsed="false"/>
    <row r="54316" customFormat="false" ht="15" hidden="false" customHeight="true" outlineLevel="0" collapsed="false"/>
    <row r="54317" customFormat="false" ht="15" hidden="false" customHeight="true" outlineLevel="0" collapsed="false"/>
    <row r="54318" customFormat="false" ht="15" hidden="false" customHeight="true" outlineLevel="0" collapsed="false"/>
    <row r="54319" customFormat="false" ht="15" hidden="false" customHeight="true" outlineLevel="0" collapsed="false"/>
    <row r="54320" customFormat="false" ht="15" hidden="false" customHeight="true" outlineLevel="0" collapsed="false"/>
    <row r="54321" customFormat="false" ht="15" hidden="false" customHeight="true" outlineLevel="0" collapsed="false"/>
    <row r="54322" customFormat="false" ht="15" hidden="false" customHeight="true" outlineLevel="0" collapsed="false"/>
    <row r="54323" customFormat="false" ht="15" hidden="false" customHeight="true" outlineLevel="0" collapsed="false"/>
    <row r="54324" customFormat="false" ht="15" hidden="false" customHeight="true" outlineLevel="0" collapsed="false"/>
    <row r="54325" customFormat="false" ht="15" hidden="false" customHeight="true" outlineLevel="0" collapsed="false"/>
    <row r="54326" customFormat="false" ht="15" hidden="false" customHeight="true" outlineLevel="0" collapsed="false"/>
    <row r="54327" customFormat="false" ht="15" hidden="false" customHeight="true" outlineLevel="0" collapsed="false"/>
    <row r="54328" customFormat="false" ht="15" hidden="false" customHeight="true" outlineLevel="0" collapsed="false"/>
    <row r="54329" customFormat="false" ht="15" hidden="false" customHeight="true" outlineLevel="0" collapsed="false"/>
    <row r="54330" customFormat="false" ht="15" hidden="false" customHeight="true" outlineLevel="0" collapsed="false"/>
    <row r="54331" customFormat="false" ht="15" hidden="false" customHeight="true" outlineLevel="0" collapsed="false"/>
    <row r="54332" customFormat="false" ht="15" hidden="false" customHeight="true" outlineLevel="0" collapsed="false"/>
    <row r="54333" customFormat="false" ht="15" hidden="false" customHeight="true" outlineLevel="0" collapsed="false"/>
    <row r="54334" customFormat="false" ht="15" hidden="false" customHeight="true" outlineLevel="0" collapsed="false"/>
    <row r="54335" customFormat="false" ht="15" hidden="false" customHeight="true" outlineLevel="0" collapsed="false"/>
    <row r="54336" customFormat="false" ht="15" hidden="false" customHeight="true" outlineLevel="0" collapsed="false"/>
    <row r="54337" customFormat="false" ht="15" hidden="false" customHeight="true" outlineLevel="0" collapsed="false"/>
    <row r="54338" customFormat="false" ht="15" hidden="false" customHeight="true" outlineLevel="0" collapsed="false"/>
    <row r="54339" customFormat="false" ht="15" hidden="false" customHeight="true" outlineLevel="0" collapsed="false"/>
    <row r="54340" customFormat="false" ht="15" hidden="false" customHeight="true" outlineLevel="0" collapsed="false"/>
    <row r="54341" customFormat="false" ht="15" hidden="false" customHeight="true" outlineLevel="0" collapsed="false"/>
    <row r="54342" customFormat="false" ht="15" hidden="false" customHeight="true" outlineLevel="0" collapsed="false"/>
    <row r="54343" customFormat="false" ht="15" hidden="false" customHeight="true" outlineLevel="0" collapsed="false"/>
    <row r="54344" customFormat="false" ht="15" hidden="false" customHeight="true" outlineLevel="0" collapsed="false"/>
    <row r="54345" customFormat="false" ht="15" hidden="false" customHeight="true" outlineLevel="0" collapsed="false"/>
    <row r="54346" customFormat="false" ht="15" hidden="false" customHeight="true" outlineLevel="0" collapsed="false"/>
    <row r="54347" customFormat="false" ht="15" hidden="false" customHeight="true" outlineLevel="0" collapsed="false"/>
    <row r="54348" customFormat="false" ht="15" hidden="false" customHeight="true" outlineLevel="0" collapsed="false"/>
    <row r="54349" customFormat="false" ht="15" hidden="false" customHeight="true" outlineLevel="0" collapsed="false"/>
    <row r="54350" customFormat="false" ht="15" hidden="false" customHeight="true" outlineLevel="0" collapsed="false"/>
    <row r="54351" customFormat="false" ht="15" hidden="false" customHeight="true" outlineLevel="0" collapsed="false"/>
    <row r="54352" customFormat="false" ht="15" hidden="false" customHeight="true" outlineLevel="0" collapsed="false"/>
    <row r="54353" customFormat="false" ht="15" hidden="false" customHeight="true" outlineLevel="0" collapsed="false"/>
    <row r="54354" customFormat="false" ht="15" hidden="false" customHeight="true" outlineLevel="0" collapsed="false"/>
    <row r="54355" customFormat="false" ht="15" hidden="false" customHeight="true" outlineLevel="0" collapsed="false"/>
    <row r="54356" customFormat="false" ht="15" hidden="false" customHeight="true" outlineLevel="0" collapsed="false"/>
    <row r="54357" customFormat="false" ht="15" hidden="false" customHeight="true" outlineLevel="0" collapsed="false"/>
    <row r="54358" customFormat="false" ht="15" hidden="false" customHeight="true" outlineLevel="0" collapsed="false"/>
    <row r="54359" customFormat="false" ht="15" hidden="false" customHeight="true" outlineLevel="0" collapsed="false"/>
    <row r="54360" customFormat="false" ht="15" hidden="false" customHeight="true" outlineLevel="0" collapsed="false"/>
    <row r="54361" customFormat="false" ht="15" hidden="false" customHeight="true" outlineLevel="0" collapsed="false"/>
    <row r="54362" customFormat="false" ht="15" hidden="false" customHeight="true" outlineLevel="0" collapsed="false"/>
    <row r="54363" customFormat="false" ht="15" hidden="false" customHeight="true" outlineLevel="0" collapsed="false"/>
    <row r="54364" customFormat="false" ht="15" hidden="false" customHeight="true" outlineLevel="0" collapsed="false"/>
    <row r="54365" customFormat="false" ht="15" hidden="false" customHeight="true" outlineLevel="0" collapsed="false"/>
    <row r="54366" customFormat="false" ht="15" hidden="false" customHeight="true" outlineLevel="0" collapsed="false"/>
    <row r="54367" customFormat="false" ht="15" hidden="false" customHeight="true" outlineLevel="0" collapsed="false"/>
    <row r="54368" customFormat="false" ht="15" hidden="false" customHeight="true" outlineLevel="0" collapsed="false"/>
    <row r="54369" customFormat="false" ht="15" hidden="false" customHeight="true" outlineLevel="0" collapsed="false"/>
    <row r="54370" customFormat="false" ht="15" hidden="false" customHeight="true" outlineLevel="0" collapsed="false"/>
    <row r="54371" customFormat="false" ht="15" hidden="false" customHeight="true" outlineLevel="0" collapsed="false"/>
    <row r="54372" customFormat="false" ht="15" hidden="false" customHeight="true" outlineLevel="0" collapsed="false"/>
    <row r="54373" customFormat="false" ht="15" hidden="false" customHeight="true" outlineLevel="0" collapsed="false"/>
    <row r="54374" customFormat="false" ht="15" hidden="false" customHeight="true" outlineLevel="0" collapsed="false"/>
    <row r="54375" customFormat="false" ht="15" hidden="false" customHeight="true" outlineLevel="0" collapsed="false"/>
    <row r="54376" customFormat="false" ht="15" hidden="false" customHeight="true" outlineLevel="0" collapsed="false"/>
    <row r="54377" customFormat="false" ht="15" hidden="false" customHeight="true" outlineLevel="0" collapsed="false"/>
    <row r="54378" customFormat="false" ht="15" hidden="false" customHeight="true" outlineLevel="0" collapsed="false"/>
    <row r="54379" customFormat="false" ht="15" hidden="false" customHeight="true" outlineLevel="0" collapsed="false"/>
    <row r="54380" customFormat="false" ht="15" hidden="false" customHeight="true" outlineLevel="0" collapsed="false"/>
    <row r="54381" customFormat="false" ht="15" hidden="false" customHeight="true" outlineLevel="0" collapsed="false"/>
    <row r="54382" customFormat="false" ht="15" hidden="false" customHeight="true" outlineLevel="0" collapsed="false"/>
    <row r="54383" customFormat="false" ht="15" hidden="false" customHeight="true" outlineLevel="0" collapsed="false"/>
    <row r="54384" customFormat="false" ht="15" hidden="false" customHeight="true" outlineLevel="0" collapsed="false"/>
    <row r="54385" customFormat="false" ht="15" hidden="false" customHeight="true" outlineLevel="0" collapsed="false"/>
    <row r="54386" customFormat="false" ht="15" hidden="false" customHeight="true" outlineLevel="0" collapsed="false"/>
    <row r="54387" customFormat="false" ht="15" hidden="false" customHeight="true" outlineLevel="0" collapsed="false"/>
    <row r="54388" customFormat="false" ht="15" hidden="false" customHeight="true" outlineLevel="0" collapsed="false"/>
    <row r="54389" customFormat="false" ht="15" hidden="false" customHeight="true" outlineLevel="0" collapsed="false"/>
    <row r="54390" customFormat="false" ht="15" hidden="false" customHeight="true" outlineLevel="0" collapsed="false"/>
    <row r="54391" customFormat="false" ht="15" hidden="false" customHeight="true" outlineLevel="0" collapsed="false"/>
    <row r="54392" customFormat="false" ht="15" hidden="false" customHeight="true" outlineLevel="0" collapsed="false"/>
    <row r="54393" customFormat="false" ht="15" hidden="false" customHeight="true" outlineLevel="0" collapsed="false"/>
    <row r="54394" customFormat="false" ht="15" hidden="false" customHeight="true" outlineLevel="0" collapsed="false"/>
    <row r="54395" customFormat="false" ht="15" hidden="false" customHeight="true" outlineLevel="0" collapsed="false"/>
    <row r="54396" customFormat="false" ht="15" hidden="false" customHeight="true" outlineLevel="0" collapsed="false"/>
    <row r="54397" customFormat="false" ht="15" hidden="false" customHeight="true" outlineLevel="0" collapsed="false"/>
    <row r="54398" customFormat="false" ht="15" hidden="false" customHeight="true" outlineLevel="0" collapsed="false"/>
    <row r="54399" customFormat="false" ht="15" hidden="false" customHeight="true" outlineLevel="0" collapsed="false"/>
    <row r="54400" customFormat="false" ht="15" hidden="false" customHeight="true" outlineLevel="0" collapsed="false"/>
    <row r="54401" customFormat="false" ht="15" hidden="false" customHeight="true" outlineLevel="0" collapsed="false"/>
    <row r="54402" customFormat="false" ht="15" hidden="false" customHeight="true" outlineLevel="0" collapsed="false"/>
    <row r="54403" customFormat="false" ht="15" hidden="false" customHeight="true" outlineLevel="0" collapsed="false"/>
    <row r="54404" customFormat="false" ht="15" hidden="false" customHeight="true" outlineLevel="0" collapsed="false"/>
    <row r="54405" customFormat="false" ht="15" hidden="false" customHeight="true" outlineLevel="0" collapsed="false"/>
    <row r="54406" customFormat="false" ht="15" hidden="false" customHeight="true" outlineLevel="0" collapsed="false"/>
    <row r="54407" customFormat="false" ht="15" hidden="false" customHeight="true" outlineLevel="0" collapsed="false"/>
    <row r="54408" customFormat="false" ht="15" hidden="false" customHeight="true" outlineLevel="0" collapsed="false"/>
    <row r="54409" customFormat="false" ht="15" hidden="false" customHeight="true" outlineLevel="0" collapsed="false"/>
    <row r="54410" customFormat="false" ht="15" hidden="false" customHeight="true" outlineLevel="0" collapsed="false"/>
    <row r="54411" customFormat="false" ht="15" hidden="false" customHeight="true" outlineLevel="0" collapsed="false"/>
    <row r="54412" customFormat="false" ht="15" hidden="false" customHeight="true" outlineLevel="0" collapsed="false"/>
    <row r="54413" customFormat="false" ht="15" hidden="false" customHeight="true" outlineLevel="0" collapsed="false"/>
    <row r="54414" customFormat="false" ht="15" hidden="false" customHeight="true" outlineLevel="0" collapsed="false"/>
    <row r="54415" customFormat="false" ht="15" hidden="false" customHeight="true" outlineLevel="0" collapsed="false"/>
    <row r="54416" customFormat="false" ht="15" hidden="false" customHeight="true" outlineLevel="0" collapsed="false"/>
    <row r="54417" customFormat="false" ht="15" hidden="false" customHeight="true" outlineLevel="0" collapsed="false"/>
    <row r="54418" customFormat="false" ht="15" hidden="false" customHeight="true" outlineLevel="0" collapsed="false"/>
    <row r="54419" customFormat="false" ht="15" hidden="false" customHeight="true" outlineLevel="0" collapsed="false"/>
    <row r="54420" customFormat="false" ht="15" hidden="false" customHeight="true" outlineLevel="0" collapsed="false"/>
    <row r="54421" customFormat="false" ht="15" hidden="false" customHeight="true" outlineLevel="0" collapsed="false"/>
    <row r="54422" customFormat="false" ht="15" hidden="false" customHeight="true" outlineLevel="0" collapsed="false"/>
    <row r="54423" customFormat="false" ht="15" hidden="false" customHeight="true" outlineLevel="0" collapsed="false"/>
    <row r="54424" customFormat="false" ht="15" hidden="false" customHeight="true" outlineLevel="0" collapsed="false"/>
    <row r="54425" customFormat="false" ht="15" hidden="false" customHeight="true" outlineLevel="0" collapsed="false"/>
    <row r="54426" customFormat="false" ht="15" hidden="false" customHeight="true" outlineLevel="0" collapsed="false"/>
    <row r="54427" customFormat="false" ht="15" hidden="false" customHeight="true" outlineLevel="0" collapsed="false"/>
    <row r="54428" customFormat="false" ht="15" hidden="false" customHeight="true" outlineLevel="0" collapsed="false"/>
    <row r="54429" customFormat="false" ht="15" hidden="false" customHeight="true" outlineLevel="0" collapsed="false"/>
    <row r="54430" customFormat="false" ht="15" hidden="false" customHeight="true" outlineLevel="0" collapsed="false"/>
    <row r="54431" customFormat="false" ht="15" hidden="false" customHeight="true" outlineLevel="0" collapsed="false"/>
    <row r="54432" customFormat="false" ht="15" hidden="false" customHeight="true" outlineLevel="0" collapsed="false"/>
    <row r="54433" customFormat="false" ht="15" hidden="false" customHeight="true" outlineLevel="0" collapsed="false"/>
    <row r="54434" customFormat="false" ht="15" hidden="false" customHeight="true" outlineLevel="0" collapsed="false"/>
    <row r="54435" customFormat="false" ht="15" hidden="false" customHeight="true" outlineLevel="0" collapsed="false"/>
    <row r="54436" customFormat="false" ht="15" hidden="false" customHeight="true" outlineLevel="0" collapsed="false"/>
    <row r="54437" customFormat="false" ht="15" hidden="false" customHeight="true" outlineLevel="0" collapsed="false"/>
    <row r="54438" customFormat="false" ht="15" hidden="false" customHeight="true" outlineLevel="0" collapsed="false"/>
    <row r="54439" customFormat="false" ht="15" hidden="false" customHeight="true" outlineLevel="0" collapsed="false"/>
    <row r="54440" customFormat="false" ht="15" hidden="false" customHeight="true" outlineLevel="0" collapsed="false"/>
    <row r="54441" customFormat="false" ht="15" hidden="false" customHeight="true" outlineLevel="0" collapsed="false"/>
    <row r="54442" customFormat="false" ht="15" hidden="false" customHeight="true" outlineLevel="0" collapsed="false"/>
    <row r="54443" customFormat="false" ht="15" hidden="false" customHeight="true" outlineLevel="0" collapsed="false"/>
    <row r="54444" customFormat="false" ht="15" hidden="false" customHeight="true" outlineLevel="0" collapsed="false"/>
    <row r="54445" customFormat="false" ht="15" hidden="false" customHeight="true" outlineLevel="0" collapsed="false"/>
    <row r="54446" customFormat="false" ht="15" hidden="false" customHeight="true" outlineLevel="0" collapsed="false"/>
    <row r="54447" customFormat="false" ht="15" hidden="false" customHeight="true" outlineLevel="0" collapsed="false"/>
    <row r="54448" customFormat="false" ht="15" hidden="false" customHeight="true" outlineLevel="0" collapsed="false"/>
    <row r="54449" customFormat="false" ht="15" hidden="false" customHeight="true" outlineLevel="0" collapsed="false"/>
    <row r="54450" customFormat="false" ht="15" hidden="false" customHeight="true" outlineLevel="0" collapsed="false"/>
    <row r="54451" customFormat="false" ht="15" hidden="false" customHeight="true" outlineLevel="0" collapsed="false"/>
    <row r="54452" customFormat="false" ht="15" hidden="false" customHeight="true" outlineLevel="0" collapsed="false"/>
    <row r="54453" customFormat="false" ht="15" hidden="false" customHeight="true" outlineLevel="0" collapsed="false"/>
    <row r="54454" customFormat="false" ht="15" hidden="false" customHeight="true" outlineLevel="0" collapsed="false"/>
    <row r="54455" customFormat="false" ht="15" hidden="false" customHeight="true" outlineLevel="0" collapsed="false"/>
    <row r="54456" customFormat="false" ht="15" hidden="false" customHeight="true" outlineLevel="0" collapsed="false"/>
    <row r="54457" customFormat="false" ht="15" hidden="false" customHeight="true" outlineLevel="0" collapsed="false"/>
    <row r="54458" customFormat="false" ht="15" hidden="false" customHeight="true" outlineLevel="0" collapsed="false"/>
    <row r="54459" customFormat="false" ht="15" hidden="false" customHeight="true" outlineLevel="0" collapsed="false"/>
    <row r="54460" customFormat="false" ht="15" hidden="false" customHeight="true" outlineLevel="0" collapsed="false"/>
    <row r="54461" customFormat="false" ht="15" hidden="false" customHeight="true" outlineLevel="0" collapsed="false"/>
    <row r="54462" customFormat="false" ht="15" hidden="false" customHeight="true" outlineLevel="0" collapsed="false"/>
    <row r="54463" customFormat="false" ht="15" hidden="false" customHeight="true" outlineLevel="0" collapsed="false"/>
    <row r="54464" customFormat="false" ht="15" hidden="false" customHeight="true" outlineLevel="0" collapsed="false"/>
    <row r="54465" customFormat="false" ht="15" hidden="false" customHeight="true" outlineLevel="0" collapsed="false"/>
    <row r="54466" customFormat="false" ht="15" hidden="false" customHeight="true" outlineLevel="0" collapsed="false"/>
    <row r="54467" customFormat="false" ht="15" hidden="false" customHeight="true" outlineLevel="0" collapsed="false"/>
    <row r="54468" customFormat="false" ht="15" hidden="false" customHeight="true" outlineLevel="0" collapsed="false"/>
    <row r="54469" customFormat="false" ht="15" hidden="false" customHeight="true" outlineLevel="0" collapsed="false"/>
    <row r="54470" customFormat="false" ht="15" hidden="false" customHeight="true" outlineLevel="0" collapsed="false"/>
    <row r="54471" customFormat="false" ht="15" hidden="false" customHeight="true" outlineLevel="0" collapsed="false"/>
    <row r="54472" customFormat="false" ht="15" hidden="false" customHeight="true" outlineLevel="0" collapsed="false"/>
    <row r="54473" customFormat="false" ht="15" hidden="false" customHeight="true" outlineLevel="0" collapsed="false"/>
    <row r="54474" customFormat="false" ht="15" hidden="false" customHeight="true" outlineLevel="0" collapsed="false"/>
    <row r="54475" customFormat="false" ht="15" hidden="false" customHeight="true" outlineLevel="0" collapsed="false"/>
    <row r="54476" customFormat="false" ht="15" hidden="false" customHeight="true" outlineLevel="0" collapsed="false"/>
    <row r="54477" customFormat="false" ht="15" hidden="false" customHeight="true" outlineLevel="0" collapsed="false"/>
    <row r="54478" customFormat="false" ht="15" hidden="false" customHeight="true" outlineLevel="0" collapsed="false"/>
    <row r="54479" customFormat="false" ht="15" hidden="false" customHeight="true" outlineLevel="0" collapsed="false"/>
    <row r="54480" customFormat="false" ht="15" hidden="false" customHeight="true" outlineLevel="0" collapsed="false"/>
    <row r="54481" customFormat="false" ht="15" hidden="false" customHeight="true" outlineLevel="0" collapsed="false"/>
    <row r="54482" customFormat="false" ht="15" hidden="false" customHeight="true" outlineLevel="0" collapsed="false"/>
    <row r="54483" customFormat="false" ht="15" hidden="false" customHeight="true" outlineLevel="0" collapsed="false"/>
    <row r="54484" customFormat="false" ht="15" hidden="false" customHeight="true" outlineLevel="0" collapsed="false"/>
    <row r="54485" customFormat="false" ht="15" hidden="false" customHeight="true" outlineLevel="0" collapsed="false"/>
    <row r="54486" customFormat="false" ht="15" hidden="false" customHeight="true" outlineLevel="0" collapsed="false"/>
    <row r="54487" customFormat="false" ht="15" hidden="false" customHeight="true" outlineLevel="0" collapsed="false"/>
    <row r="54488" customFormat="false" ht="15" hidden="false" customHeight="true" outlineLevel="0" collapsed="false"/>
    <row r="54489" customFormat="false" ht="15" hidden="false" customHeight="true" outlineLevel="0" collapsed="false"/>
    <row r="54490" customFormat="false" ht="15" hidden="false" customHeight="true" outlineLevel="0" collapsed="false"/>
    <row r="54491" customFormat="false" ht="15" hidden="false" customHeight="true" outlineLevel="0" collapsed="false"/>
    <row r="54492" customFormat="false" ht="15" hidden="false" customHeight="true" outlineLevel="0" collapsed="false"/>
    <row r="54493" customFormat="false" ht="15" hidden="false" customHeight="true" outlineLevel="0" collapsed="false"/>
    <row r="54494" customFormat="false" ht="15" hidden="false" customHeight="true" outlineLevel="0" collapsed="false"/>
    <row r="54495" customFormat="false" ht="15" hidden="false" customHeight="true" outlineLevel="0" collapsed="false"/>
    <row r="54496" customFormat="false" ht="15" hidden="false" customHeight="true" outlineLevel="0" collapsed="false"/>
    <row r="54497" customFormat="false" ht="15" hidden="false" customHeight="true" outlineLevel="0" collapsed="false"/>
    <row r="54498" customFormat="false" ht="15" hidden="false" customHeight="true" outlineLevel="0" collapsed="false"/>
    <row r="54499" customFormat="false" ht="15" hidden="false" customHeight="true" outlineLevel="0" collapsed="false"/>
    <row r="54500" customFormat="false" ht="15" hidden="false" customHeight="true" outlineLevel="0" collapsed="false"/>
    <row r="54501" customFormat="false" ht="15" hidden="false" customHeight="true" outlineLevel="0" collapsed="false"/>
    <row r="54502" customFormat="false" ht="15" hidden="false" customHeight="true" outlineLevel="0" collapsed="false"/>
    <row r="54503" customFormat="false" ht="15" hidden="false" customHeight="true" outlineLevel="0" collapsed="false"/>
    <row r="54504" customFormat="false" ht="15" hidden="false" customHeight="true" outlineLevel="0" collapsed="false"/>
    <row r="54505" customFormat="false" ht="15" hidden="false" customHeight="true" outlineLevel="0" collapsed="false"/>
    <row r="54506" customFormat="false" ht="15" hidden="false" customHeight="true" outlineLevel="0" collapsed="false"/>
    <row r="54507" customFormat="false" ht="15" hidden="false" customHeight="true" outlineLevel="0" collapsed="false"/>
    <row r="54508" customFormat="false" ht="15" hidden="false" customHeight="true" outlineLevel="0" collapsed="false"/>
    <row r="54509" customFormat="false" ht="15" hidden="false" customHeight="true" outlineLevel="0" collapsed="false"/>
    <row r="54510" customFormat="false" ht="15" hidden="false" customHeight="true" outlineLevel="0" collapsed="false"/>
    <row r="54511" customFormat="false" ht="15" hidden="false" customHeight="true" outlineLevel="0" collapsed="false"/>
    <row r="54512" customFormat="false" ht="15" hidden="false" customHeight="true" outlineLevel="0" collapsed="false"/>
    <row r="54513" customFormat="false" ht="15" hidden="false" customHeight="true" outlineLevel="0" collapsed="false"/>
    <row r="54514" customFormat="false" ht="15" hidden="false" customHeight="true" outlineLevel="0" collapsed="false"/>
    <row r="54515" customFormat="false" ht="15" hidden="false" customHeight="true" outlineLevel="0" collapsed="false"/>
    <row r="54516" customFormat="false" ht="15" hidden="false" customHeight="true" outlineLevel="0" collapsed="false"/>
    <row r="54517" customFormat="false" ht="15" hidden="false" customHeight="true" outlineLevel="0" collapsed="false"/>
    <row r="54518" customFormat="false" ht="15" hidden="false" customHeight="true" outlineLevel="0" collapsed="false"/>
    <row r="54519" customFormat="false" ht="15" hidden="false" customHeight="true" outlineLevel="0" collapsed="false"/>
    <row r="54520" customFormat="false" ht="15" hidden="false" customHeight="true" outlineLevel="0" collapsed="false"/>
    <row r="54521" customFormat="false" ht="15" hidden="false" customHeight="true" outlineLevel="0" collapsed="false"/>
    <row r="54522" customFormat="false" ht="15" hidden="false" customHeight="true" outlineLevel="0" collapsed="false"/>
    <row r="54523" customFormat="false" ht="15" hidden="false" customHeight="true" outlineLevel="0" collapsed="false"/>
    <row r="54524" customFormat="false" ht="15" hidden="false" customHeight="true" outlineLevel="0" collapsed="false"/>
    <row r="54525" customFormat="false" ht="15" hidden="false" customHeight="true" outlineLevel="0" collapsed="false"/>
    <row r="54526" customFormat="false" ht="15" hidden="false" customHeight="true" outlineLevel="0" collapsed="false"/>
    <row r="54527" customFormat="false" ht="15" hidden="false" customHeight="true" outlineLevel="0" collapsed="false"/>
    <row r="54528" customFormat="false" ht="15" hidden="false" customHeight="true" outlineLevel="0" collapsed="false"/>
    <row r="54529" customFormat="false" ht="15" hidden="false" customHeight="true" outlineLevel="0" collapsed="false"/>
    <row r="54530" customFormat="false" ht="15" hidden="false" customHeight="true" outlineLevel="0" collapsed="false"/>
    <row r="54531" customFormat="false" ht="15" hidden="false" customHeight="true" outlineLevel="0" collapsed="false"/>
    <row r="54532" customFormat="false" ht="15" hidden="false" customHeight="true" outlineLevel="0" collapsed="false"/>
    <row r="54533" customFormat="false" ht="15" hidden="false" customHeight="true" outlineLevel="0" collapsed="false"/>
    <row r="54534" customFormat="false" ht="15" hidden="false" customHeight="true" outlineLevel="0" collapsed="false"/>
    <row r="54535" customFormat="false" ht="15" hidden="false" customHeight="true" outlineLevel="0" collapsed="false"/>
    <row r="54536" customFormat="false" ht="15" hidden="false" customHeight="true" outlineLevel="0" collapsed="false"/>
    <row r="54537" customFormat="false" ht="15" hidden="false" customHeight="true" outlineLevel="0" collapsed="false"/>
    <row r="54538" customFormat="false" ht="15" hidden="false" customHeight="true" outlineLevel="0" collapsed="false"/>
    <row r="54539" customFormat="false" ht="15" hidden="false" customHeight="true" outlineLevel="0" collapsed="false"/>
    <row r="54540" customFormat="false" ht="15" hidden="false" customHeight="true" outlineLevel="0" collapsed="false"/>
    <row r="54541" customFormat="false" ht="15" hidden="false" customHeight="true" outlineLevel="0" collapsed="false"/>
    <row r="54542" customFormat="false" ht="15" hidden="false" customHeight="true" outlineLevel="0" collapsed="false"/>
    <row r="54543" customFormat="false" ht="15" hidden="false" customHeight="true" outlineLevel="0" collapsed="false"/>
    <row r="54544" customFormat="false" ht="15" hidden="false" customHeight="true" outlineLevel="0" collapsed="false"/>
    <row r="54545" customFormat="false" ht="15" hidden="false" customHeight="true" outlineLevel="0" collapsed="false"/>
    <row r="54546" customFormat="false" ht="15" hidden="false" customHeight="true" outlineLevel="0" collapsed="false"/>
    <row r="54547" customFormat="false" ht="15" hidden="false" customHeight="true" outlineLevel="0" collapsed="false"/>
    <row r="54548" customFormat="false" ht="15" hidden="false" customHeight="true" outlineLevel="0" collapsed="false"/>
    <row r="54549" customFormat="false" ht="15" hidden="false" customHeight="true" outlineLevel="0" collapsed="false"/>
    <row r="54550" customFormat="false" ht="15" hidden="false" customHeight="true" outlineLevel="0" collapsed="false"/>
    <row r="54551" customFormat="false" ht="15" hidden="false" customHeight="true" outlineLevel="0" collapsed="false"/>
    <row r="54552" customFormat="false" ht="15" hidden="false" customHeight="true" outlineLevel="0" collapsed="false"/>
    <row r="54553" customFormat="false" ht="15" hidden="false" customHeight="true" outlineLevel="0" collapsed="false"/>
    <row r="54554" customFormat="false" ht="15" hidden="false" customHeight="true" outlineLevel="0" collapsed="false"/>
    <row r="54555" customFormat="false" ht="15" hidden="false" customHeight="true" outlineLevel="0" collapsed="false"/>
    <row r="54556" customFormat="false" ht="15" hidden="false" customHeight="true" outlineLevel="0" collapsed="false"/>
    <row r="54557" customFormat="false" ht="15" hidden="false" customHeight="true" outlineLevel="0" collapsed="false"/>
    <row r="54558" customFormat="false" ht="15" hidden="false" customHeight="true" outlineLevel="0" collapsed="false"/>
    <row r="54559" customFormat="false" ht="15" hidden="false" customHeight="true" outlineLevel="0" collapsed="false"/>
    <row r="54560" customFormat="false" ht="15" hidden="false" customHeight="true" outlineLevel="0" collapsed="false"/>
    <row r="54561" customFormat="false" ht="15" hidden="false" customHeight="true" outlineLevel="0" collapsed="false"/>
    <row r="54562" customFormat="false" ht="15" hidden="false" customHeight="true" outlineLevel="0" collapsed="false"/>
    <row r="54563" customFormat="false" ht="15" hidden="false" customHeight="true" outlineLevel="0" collapsed="false"/>
    <row r="54564" customFormat="false" ht="15" hidden="false" customHeight="true" outlineLevel="0" collapsed="false"/>
    <row r="54565" customFormat="false" ht="15" hidden="false" customHeight="true" outlineLevel="0" collapsed="false"/>
    <row r="54566" customFormat="false" ht="15" hidden="false" customHeight="true" outlineLevel="0" collapsed="false"/>
    <row r="54567" customFormat="false" ht="15" hidden="false" customHeight="true" outlineLevel="0" collapsed="false"/>
    <row r="54568" customFormat="false" ht="15" hidden="false" customHeight="true" outlineLevel="0" collapsed="false"/>
    <row r="54569" customFormat="false" ht="15" hidden="false" customHeight="true" outlineLevel="0" collapsed="false"/>
    <row r="54570" customFormat="false" ht="15" hidden="false" customHeight="true" outlineLevel="0" collapsed="false"/>
    <row r="54571" customFormat="false" ht="15" hidden="false" customHeight="true" outlineLevel="0" collapsed="false"/>
    <row r="54572" customFormat="false" ht="15" hidden="false" customHeight="true" outlineLevel="0" collapsed="false"/>
    <row r="54573" customFormat="false" ht="15" hidden="false" customHeight="true" outlineLevel="0" collapsed="false"/>
    <row r="54574" customFormat="false" ht="15" hidden="false" customHeight="true" outlineLevel="0" collapsed="false"/>
    <row r="54575" customFormat="false" ht="15" hidden="false" customHeight="true" outlineLevel="0" collapsed="false"/>
    <row r="54576" customFormat="false" ht="15" hidden="false" customHeight="true" outlineLevel="0" collapsed="false"/>
    <row r="54577" customFormat="false" ht="15" hidden="false" customHeight="true" outlineLevel="0" collapsed="false"/>
    <row r="54578" customFormat="false" ht="15" hidden="false" customHeight="true" outlineLevel="0" collapsed="false"/>
    <row r="54579" customFormat="false" ht="15" hidden="false" customHeight="true" outlineLevel="0" collapsed="false"/>
    <row r="54580" customFormat="false" ht="15" hidden="false" customHeight="true" outlineLevel="0" collapsed="false"/>
    <row r="54581" customFormat="false" ht="15" hidden="false" customHeight="true" outlineLevel="0" collapsed="false"/>
    <row r="54582" customFormat="false" ht="15" hidden="false" customHeight="true" outlineLevel="0" collapsed="false"/>
    <row r="54583" customFormat="false" ht="15" hidden="false" customHeight="true" outlineLevel="0" collapsed="false"/>
    <row r="54584" customFormat="false" ht="15" hidden="false" customHeight="true" outlineLevel="0" collapsed="false"/>
    <row r="54585" customFormat="false" ht="15" hidden="false" customHeight="true" outlineLevel="0" collapsed="false"/>
    <row r="54586" customFormat="false" ht="15" hidden="false" customHeight="true" outlineLevel="0" collapsed="false"/>
    <row r="54587" customFormat="false" ht="15" hidden="false" customHeight="true" outlineLevel="0" collapsed="false"/>
    <row r="54588" customFormat="false" ht="15" hidden="false" customHeight="true" outlineLevel="0" collapsed="false"/>
    <row r="54589" customFormat="false" ht="15" hidden="false" customHeight="true" outlineLevel="0" collapsed="false"/>
    <row r="54590" customFormat="false" ht="15" hidden="false" customHeight="true" outlineLevel="0" collapsed="false"/>
    <row r="54591" customFormat="false" ht="15" hidden="false" customHeight="true" outlineLevel="0" collapsed="false"/>
    <row r="54592" customFormat="false" ht="15" hidden="false" customHeight="true" outlineLevel="0" collapsed="false"/>
    <row r="54593" customFormat="false" ht="15" hidden="false" customHeight="true" outlineLevel="0" collapsed="false"/>
    <row r="54594" customFormat="false" ht="15" hidden="false" customHeight="true" outlineLevel="0" collapsed="false"/>
    <row r="54595" customFormat="false" ht="15" hidden="false" customHeight="true" outlineLevel="0" collapsed="false"/>
    <row r="54596" customFormat="false" ht="15" hidden="false" customHeight="true" outlineLevel="0" collapsed="false"/>
    <row r="54597" customFormat="false" ht="15" hidden="false" customHeight="true" outlineLevel="0" collapsed="false"/>
    <row r="54598" customFormat="false" ht="15" hidden="false" customHeight="true" outlineLevel="0" collapsed="false"/>
    <row r="54599" customFormat="false" ht="15" hidden="false" customHeight="true" outlineLevel="0" collapsed="false"/>
    <row r="54600" customFormat="false" ht="15" hidden="false" customHeight="true" outlineLevel="0" collapsed="false"/>
    <row r="54601" customFormat="false" ht="15" hidden="false" customHeight="true" outlineLevel="0" collapsed="false"/>
    <row r="54602" customFormat="false" ht="15" hidden="false" customHeight="true" outlineLevel="0" collapsed="false"/>
    <row r="54603" customFormat="false" ht="15" hidden="false" customHeight="true" outlineLevel="0" collapsed="false"/>
    <row r="54604" customFormat="false" ht="15" hidden="false" customHeight="true" outlineLevel="0" collapsed="false"/>
    <row r="54605" customFormat="false" ht="15" hidden="false" customHeight="true" outlineLevel="0" collapsed="false"/>
    <row r="54606" customFormat="false" ht="15" hidden="false" customHeight="true" outlineLevel="0" collapsed="false"/>
    <row r="54607" customFormat="false" ht="15" hidden="false" customHeight="true" outlineLevel="0" collapsed="false"/>
    <row r="54608" customFormat="false" ht="15" hidden="false" customHeight="true" outlineLevel="0" collapsed="false"/>
    <row r="54609" customFormat="false" ht="15" hidden="false" customHeight="true" outlineLevel="0" collapsed="false"/>
    <row r="54610" customFormat="false" ht="15" hidden="false" customHeight="true" outlineLevel="0" collapsed="false"/>
    <row r="54611" customFormat="false" ht="15" hidden="false" customHeight="true" outlineLevel="0" collapsed="false"/>
    <row r="54612" customFormat="false" ht="15" hidden="false" customHeight="true" outlineLevel="0" collapsed="false"/>
    <row r="54613" customFormat="false" ht="15" hidden="false" customHeight="true" outlineLevel="0" collapsed="false"/>
    <row r="54614" customFormat="false" ht="15" hidden="false" customHeight="true" outlineLevel="0" collapsed="false"/>
    <row r="54615" customFormat="false" ht="15" hidden="false" customHeight="true" outlineLevel="0" collapsed="false"/>
    <row r="54616" customFormat="false" ht="15" hidden="false" customHeight="true" outlineLevel="0" collapsed="false"/>
    <row r="54617" customFormat="false" ht="15" hidden="false" customHeight="true" outlineLevel="0" collapsed="false"/>
    <row r="54618" customFormat="false" ht="15" hidden="false" customHeight="true" outlineLevel="0" collapsed="false"/>
    <row r="54619" customFormat="false" ht="15" hidden="false" customHeight="true" outlineLevel="0" collapsed="false"/>
    <row r="54620" customFormat="false" ht="15" hidden="false" customHeight="true" outlineLevel="0" collapsed="false"/>
    <row r="54621" customFormat="false" ht="15" hidden="false" customHeight="true" outlineLevel="0" collapsed="false"/>
    <row r="54622" customFormat="false" ht="15" hidden="false" customHeight="true" outlineLevel="0" collapsed="false"/>
    <row r="54623" customFormat="false" ht="15" hidden="false" customHeight="true" outlineLevel="0" collapsed="false"/>
    <row r="54624" customFormat="false" ht="15" hidden="false" customHeight="true" outlineLevel="0" collapsed="false"/>
    <row r="54625" customFormat="false" ht="15" hidden="false" customHeight="true" outlineLevel="0" collapsed="false"/>
    <row r="54626" customFormat="false" ht="15" hidden="false" customHeight="true" outlineLevel="0" collapsed="false"/>
    <row r="54627" customFormat="false" ht="15" hidden="false" customHeight="true" outlineLevel="0" collapsed="false"/>
    <row r="54628" customFormat="false" ht="15" hidden="false" customHeight="true" outlineLevel="0" collapsed="false"/>
    <row r="54629" customFormat="false" ht="15" hidden="false" customHeight="true" outlineLevel="0" collapsed="false"/>
    <row r="54630" customFormat="false" ht="15" hidden="false" customHeight="true" outlineLevel="0" collapsed="false"/>
    <row r="54631" customFormat="false" ht="15" hidden="false" customHeight="true" outlineLevel="0" collapsed="false"/>
    <row r="54632" customFormat="false" ht="15" hidden="false" customHeight="true" outlineLevel="0" collapsed="false"/>
    <row r="54633" customFormat="false" ht="15" hidden="false" customHeight="true" outlineLevel="0" collapsed="false"/>
    <row r="54634" customFormat="false" ht="15" hidden="false" customHeight="true" outlineLevel="0" collapsed="false"/>
    <row r="54635" customFormat="false" ht="15" hidden="false" customHeight="true" outlineLevel="0" collapsed="false"/>
    <row r="54636" customFormat="false" ht="15" hidden="false" customHeight="true" outlineLevel="0" collapsed="false"/>
    <row r="54637" customFormat="false" ht="15" hidden="false" customHeight="true" outlineLevel="0" collapsed="false"/>
    <row r="54638" customFormat="false" ht="15" hidden="false" customHeight="true" outlineLevel="0" collapsed="false"/>
    <row r="54639" customFormat="false" ht="15" hidden="false" customHeight="true" outlineLevel="0" collapsed="false"/>
    <row r="54640" customFormat="false" ht="15" hidden="false" customHeight="true" outlineLevel="0" collapsed="false"/>
    <row r="54641" customFormat="false" ht="15" hidden="false" customHeight="true" outlineLevel="0" collapsed="false"/>
    <row r="54642" customFormat="false" ht="15" hidden="false" customHeight="true" outlineLevel="0" collapsed="false"/>
    <row r="54643" customFormat="false" ht="15" hidden="false" customHeight="true" outlineLevel="0" collapsed="false"/>
    <row r="54644" customFormat="false" ht="15" hidden="false" customHeight="true" outlineLevel="0" collapsed="false"/>
    <row r="54645" customFormat="false" ht="15" hidden="false" customHeight="true" outlineLevel="0" collapsed="false"/>
    <row r="54646" customFormat="false" ht="15" hidden="false" customHeight="true" outlineLevel="0" collapsed="false"/>
    <row r="54647" customFormat="false" ht="15" hidden="false" customHeight="true" outlineLevel="0" collapsed="false"/>
    <row r="54648" customFormat="false" ht="15" hidden="false" customHeight="true" outlineLevel="0" collapsed="false"/>
    <row r="54649" customFormat="false" ht="15" hidden="false" customHeight="true" outlineLevel="0" collapsed="false"/>
    <row r="54650" customFormat="false" ht="15" hidden="false" customHeight="true" outlineLevel="0" collapsed="false"/>
    <row r="54651" customFormat="false" ht="15" hidden="false" customHeight="true" outlineLevel="0" collapsed="false"/>
    <row r="54652" customFormat="false" ht="15" hidden="false" customHeight="true" outlineLevel="0" collapsed="false"/>
    <row r="54653" customFormat="false" ht="15" hidden="false" customHeight="true" outlineLevel="0" collapsed="false"/>
    <row r="54654" customFormat="false" ht="15" hidden="false" customHeight="true" outlineLevel="0" collapsed="false"/>
    <row r="54655" customFormat="false" ht="15" hidden="false" customHeight="true" outlineLevel="0" collapsed="false"/>
    <row r="54656" customFormat="false" ht="15" hidden="false" customHeight="true" outlineLevel="0" collapsed="false"/>
    <row r="54657" customFormat="false" ht="15" hidden="false" customHeight="true" outlineLevel="0" collapsed="false"/>
    <row r="54658" customFormat="false" ht="15" hidden="false" customHeight="true" outlineLevel="0" collapsed="false"/>
    <row r="54659" customFormat="false" ht="15" hidden="false" customHeight="true" outlineLevel="0" collapsed="false"/>
    <row r="54660" customFormat="false" ht="15" hidden="false" customHeight="true" outlineLevel="0" collapsed="false"/>
    <row r="54661" customFormat="false" ht="15" hidden="false" customHeight="true" outlineLevel="0" collapsed="false"/>
    <row r="54662" customFormat="false" ht="15" hidden="false" customHeight="true" outlineLevel="0" collapsed="false"/>
    <row r="54663" customFormat="false" ht="15" hidden="false" customHeight="true" outlineLevel="0" collapsed="false"/>
    <row r="54664" customFormat="false" ht="15" hidden="false" customHeight="true" outlineLevel="0" collapsed="false"/>
    <row r="54665" customFormat="false" ht="15" hidden="false" customHeight="true" outlineLevel="0" collapsed="false"/>
    <row r="54666" customFormat="false" ht="15" hidden="false" customHeight="true" outlineLevel="0" collapsed="false"/>
    <row r="54667" customFormat="false" ht="15" hidden="false" customHeight="true" outlineLevel="0" collapsed="false"/>
    <row r="54668" customFormat="false" ht="15" hidden="false" customHeight="true" outlineLevel="0" collapsed="false"/>
    <row r="54669" customFormat="false" ht="15" hidden="false" customHeight="true" outlineLevel="0" collapsed="false"/>
    <row r="54670" customFormat="false" ht="15" hidden="false" customHeight="true" outlineLevel="0" collapsed="false"/>
    <row r="54671" customFormat="false" ht="15" hidden="false" customHeight="true" outlineLevel="0" collapsed="false"/>
    <row r="54672" customFormat="false" ht="15" hidden="false" customHeight="true" outlineLevel="0" collapsed="false"/>
    <row r="54673" customFormat="false" ht="15" hidden="false" customHeight="true" outlineLevel="0" collapsed="false"/>
    <row r="54674" customFormat="false" ht="15" hidden="false" customHeight="true" outlineLevel="0" collapsed="false"/>
    <row r="54675" customFormat="false" ht="15" hidden="false" customHeight="true" outlineLevel="0" collapsed="false"/>
    <row r="54676" customFormat="false" ht="15" hidden="false" customHeight="true" outlineLevel="0" collapsed="false"/>
    <row r="54677" customFormat="false" ht="15" hidden="false" customHeight="true" outlineLevel="0" collapsed="false"/>
    <row r="54678" customFormat="false" ht="15" hidden="false" customHeight="true" outlineLevel="0" collapsed="false"/>
    <row r="54679" customFormat="false" ht="15" hidden="false" customHeight="true" outlineLevel="0" collapsed="false"/>
    <row r="54680" customFormat="false" ht="15" hidden="false" customHeight="true" outlineLevel="0" collapsed="false"/>
    <row r="54681" customFormat="false" ht="15" hidden="false" customHeight="true" outlineLevel="0" collapsed="false"/>
    <row r="54682" customFormat="false" ht="15" hidden="false" customHeight="true" outlineLevel="0" collapsed="false"/>
    <row r="54683" customFormat="false" ht="15" hidden="false" customHeight="true" outlineLevel="0" collapsed="false"/>
    <row r="54684" customFormat="false" ht="15" hidden="false" customHeight="true" outlineLevel="0" collapsed="false"/>
    <row r="54685" customFormat="false" ht="15" hidden="false" customHeight="true" outlineLevel="0" collapsed="false"/>
    <row r="54686" customFormat="false" ht="15" hidden="false" customHeight="true" outlineLevel="0" collapsed="false"/>
    <row r="54687" customFormat="false" ht="15" hidden="false" customHeight="true" outlineLevel="0" collapsed="false"/>
    <row r="54688" customFormat="false" ht="15" hidden="false" customHeight="true" outlineLevel="0" collapsed="false"/>
    <row r="54689" customFormat="false" ht="15" hidden="false" customHeight="true" outlineLevel="0" collapsed="false"/>
    <row r="54690" customFormat="false" ht="15" hidden="false" customHeight="true" outlineLevel="0" collapsed="false"/>
    <row r="54691" customFormat="false" ht="15" hidden="false" customHeight="true" outlineLevel="0" collapsed="false"/>
    <row r="54692" customFormat="false" ht="15" hidden="false" customHeight="true" outlineLevel="0" collapsed="false"/>
    <row r="54693" customFormat="false" ht="15" hidden="false" customHeight="true" outlineLevel="0" collapsed="false"/>
    <row r="54694" customFormat="false" ht="15" hidden="false" customHeight="true" outlineLevel="0" collapsed="false"/>
    <row r="54695" customFormat="false" ht="15" hidden="false" customHeight="true" outlineLevel="0" collapsed="false"/>
    <row r="54696" customFormat="false" ht="15" hidden="false" customHeight="true" outlineLevel="0" collapsed="false"/>
    <row r="54697" customFormat="false" ht="15" hidden="false" customHeight="true" outlineLevel="0" collapsed="false"/>
    <row r="54698" customFormat="false" ht="15" hidden="false" customHeight="true" outlineLevel="0" collapsed="false"/>
    <row r="54699" customFormat="false" ht="15" hidden="false" customHeight="true" outlineLevel="0" collapsed="false"/>
    <row r="54700" customFormat="false" ht="15" hidden="false" customHeight="true" outlineLevel="0" collapsed="false"/>
    <row r="54701" customFormat="false" ht="15" hidden="false" customHeight="true" outlineLevel="0" collapsed="false"/>
    <row r="54702" customFormat="false" ht="15" hidden="false" customHeight="true" outlineLevel="0" collapsed="false"/>
    <row r="54703" customFormat="false" ht="15" hidden="false" customHeight="true" outlineLevel="0" collapsed="false"/>
    <row r="54704" customFormat="false" ht="15" hidden="false" customHeight="true" outlineLevel="0" collapsed="false"/>
    <row r="54705" customFormat="false" ht="15" hidden="false" customHeight="true" outlineLevel="0" collapsed="false"/>
    <row r="54706" customFormat="false" ht="15" hidden="false" customHeight="true" outlineLevel="0" collapsed="false"/>
    <row r="54707" customFormat="false" ht="15" hidden="false" customHeight="true" outlineLevel="0" collapsed="false"/>
    <row r="54708" customFormat="false" ht="15" hidden="false" customHeight="true" outlineLevel="0" collapsed="false"/>
    <row r="54709" customFormat="false" ht="15" hidden="false" customHeight="true" outlineLevel="0" collapsed="false"/>
    <row r="54710" customFormat="false" ht="15" hidden="false" customHeight="true" outlineLevel="0" collapsed="false"/>
    <row r="54711" customFormat="false" ht="15" hidden="false" customHeight="true" outlineLevel="0" collapsed="false"/>
    <row r="54712" customFormat="false" ht="15" hidden="false" customHeight="true" outlineLevel="0" collapsed="false"/>
    <row r="54713" customFormat="false" ht="15" hidden="false" customHeight="true" outlineLevel="0" collapsed="false"/>
    <row r="54714" customFormat="false" ht="15" hidden="false" customHeight="true" outlineLevel="0" collapsed="false"/>
    <row r="54715" customFormat="false" ht="15" hidden="false" customHeight="true" outlineLevel="0" collapsed="false"/>
    <row r="54716" customFormat="false" ht="15" hidden="false" customHeight="true" outlineLevel="0" collapsed="false"/>
    <row r="54717" customFormat="false" ht="15" hidden="false" customHeight="true" outlineLevel="0" collapsed="false"/>
    <row r="54718" customFormat="false" ht="15" hidden="false" customHeight="true" outlineLevel="0" collapsed="false"/>
    <row r="54719" customFormat="false" ht="15" hidden="false" customHeight="true" outlineLevel="0" collapsed="false"/>
    <row r="54720" customFormat="false" ht="15" hidden="false" customHeight="true" outlineLevel="0" collapsed="false"/>
    <row r="54721" customFormat="false" ht="15" hidden="false" customHeight="true" outlineLevel="0" collapsed="false"/>
    <row r="54722" customFormat="false" ht="15" hidden="false" customHeight="true" outlineLevel="0" collapsed="false"/>
    <row r="54723" customFormat="false" ht="15" hidden="false" customHeight="true" outlineLevel="0" collapsed="false"/>
    <row r="54724" customFormat="false" ht="15" hidden="false" customHeight="true" outlineLevel="0" collapsed="false"/>
    <row r="54725" customFormat="false" ht="15" hidden="false" customHeight="true" outlineLevel="0" collapsed="false"/>
    <row r="54726" customFormat="false" ht="15" hidden="false" customHeight="true" outlineLevel="0" collapsed="false"/>
    <row r="54727" customFormat="false" ht="15" hidden="false" customHeight="true" outlineLevel="0" collapsed="false"/>
    <row r="54728" customFormat="false" ht="15" hidden="false" customHeight="true" outlineLevel="0" collapsed="false"/>
    <row r="54729" customFormat="false" ht="15" hidden="false" customHeight="true" outlineLevel="0" collapsed="false"/>
    <row r="54730" customFormat="false" ht="15" hidden="false" customHeight="true" outlineLevel="0" collapsed="false"/>
    <row r="54731" customFormat="false" ht="15" hidden="false" customHeight="true" outlineLevel="0" collapsed="false"/>
    <row r="54732" customFormat="false" ht="15" hidden="false" customHeight="true" outlineLevel="0" collapsed="false"/>
    <row r="54733" customFormat="false" ht="15" hidden="false" customHeight="true" outlineLevel="0" collapsed="false"/>
    <row r="54734" customFormat="false" ht="15" hidden="false" customHeight="true" outlineLevel="0" collapsed="false"/>
    <row r="54735" customFormat="false" ht="15" hidden="false" customHeight="true" outlineLevel="0" collapsed="false"/>
    <row r="54736" customFormat="false" ht="15" hidden="false" customHeight="true" outlineLevel="0" collapsed="false"/>
    <row r="54737" customFormat="false" ht="15" hidden="false" customHeight="true" outlineLevel="0" collapsed="false"/>
    <row r="54738" customFormat="false" ht="15" hidden="false" customHeight="true" outlineLevel="0" collapsed="false"/>
    <row r="54739" customFormat="false" ht="15" hidden="false" customHeight="true" outlineLevel="0" collapsed="false"/>
    <row r="54740" customFormat="false" ht="15" hidden="false" customHeight="true" outlineLevel="0" collapsed="false"/>
    <row r="54741" customFormat="false" ht="15" hidden="false" customHeight="true" outlineLevel="0" collapsed="false"/>
    <row r="54742" customFormat="false" ht="15" hidden="false" customHeight="true" outlineLevel="0" collapsed="false"/>
    <row r="54743" customFormat="false" ht="15" hidden="false" customHeight="true" outlineLevel="0" collapsed="false"/>
    <row r="54744" customFormat="false" ht="15" hidden="false" customHeight="true" outlineLevel="0" collapsed="false"/>
    <row r="54745" customFormat="false" ht="15" hidden="false" customHeight="true" outlineLevel="0" collapsed="false"/>
    <row r="54746" customFormat="false" ht="15" hidden="false" customHeight="true" outlineLevel="0" collapsed="false"/>
    <row r="54747" customFormat="false" ht="15" hidden="false" customHeight="true" outlineLevel="0" collapsed="false"/>
    <row r="54748" customFormat="false" ht="15" hidden="false" customHeight="true" outlineLevel="0" collapsed="false"/>
    <row r="54749" customFormat="false" ht="15" hidden="false" customHeight="true" outlineLevel="0" collapsed="false"/>
    <row r="54750" customFormat="false" ht="15" hidden="false" customHeight="true" outlineLevel="0" collapsed="false"/>
    <row r="54751" customFormat="false" ht="15" hidden="false" customHeight="true" outlineLevel="0" collapsed="false"/>
    <row r="54752" customFormat="false" ht="15" hidden="false" customHeight="true" outlineLevel="0" collapsed="false"/>
    <row r="54753" customFormat="false" ht="15" hidden="false" customHeight="true" outlineLevel="0" collapsed="false"/>
    <row r="54754" customFormat="false" ht="15" hidden="false" customHeight="true" outlineLevel="0" collapsed="false"/>
    <row r="54755" customFormat="false" ht="15" hidden="false" customHeight="true" outlineLevel="0" collapsed="false"/>
    <row r="54756" customFormat="false" ht="15" hidden="false" customHeight="true" outlineLevel="0" collapsed="false"/>
    <row r="54757" customFormat="false" ht="15" hidden="false" customHeight="true" outlineLevel="0" collapsed="false"/>
    <row r="54758" customFormat="false" ht="15" hidden="false" customHeight="true" outlineLevel="0" collapsed="false"/>
    <row r="54759" customFormat="false" ht="15" hidden="false" customHeight="true" outlineLevel="0" collapsed="false"/>
    <row r="54760" customFormat="false" ht="15" hidden="false" customHeight="true" outlineLevel="0" collapsed="false"/>
    <row r="54761" customFormat="false" ht="15" hidden="false" customHeight="true" outlineLevel="0" collapsed="false"/>
    <row r="54762" customFormat="false" ht="15" hidden="false" customHeight="true" outlineLevel="0" collapsed="false"/>
    <row r="54763" customFormat="false" ht="15" hidden="false" customHeight="true" outlineLevel="0" collapsed="false"/>
    <row r="54764" customFormat="false" ht="15" hidden="false" customHeight="true" outlineLevel="0" collapsed="false"/>
    <row r="54765" customFormat="false" ht="15" hidden="false" customHeight="true" outlineLevel="0" collapsed="false"/>
    <row r="54766" customFormat="false" ht="15" hidden="false" customHeight="true" outlineLevel="0" collapsed="false"/>
    <row r="54767" customFormat="false" ht="15" hidden="false" customHeight="true" outlineLevel="0" collapsed="false"/>
    <row r="54768" customFormat="false" ht="15" hidden="false" customHeight="true" outlineLevel="0" collapsed="false"/>
    <row r="54769" customFormat="false" ht="15" hidden="false" customHeight="true" outlineLevel="0" collapsed="false"/>
    <row r="54770" customFormat="false" ht="15" hidden="false" customHeight="true" outlineLevel="0" collapsed="false"/>
    <row r="54771" customFormat="false" ht="15" hidden="false" customHeight="true" outlineLevel="0" collapsed="false"/>
    <row r="54772" customFormat="false" ht="15" hidden="false" customHeight="true" outlineLevel="0" collapsed="false"/>
    <row r="54773" customFormat="false" ht="15" hidden="false" customHeight="true" outlineLevel="0" collapsed="false"/>
    <row r="54774" customFormat="false" ht="15" hidden="false" customHeight="true" outlineLevel="0" collapsed="false"/>
    <row r="54775" customFormat="false" ht="15" hidden="false" customHeight="true" outlineLevel="0" collapsed="false"/>
    <row r="54776" customFormat="false" ht="15" hidden="false" customHeight="true" outlineLevel="0" collapsed="false"/>
    <row r="54777" customFormat="false" ht="15" hidden="false" customHeight="true" outlineLevel="0" collapsed="false"/>
    <row r="54778" customFormat="false" ht="15" hidden="false" customHeight="true" outlineLevel="0" collapsed="false"/>
    <row r="54779" customFormat="false" ht="15" hidden="false" customHeight="true" outlineLevel="0" collapsed="false"/>
    <row r="54780" customFormat="false" ht="15" hidden="false" customHeight="true" outlineLevel="0" collapsed="false"/>
    <row r="54781" customFormat="false" ht="15" hidden="false" customHeight="true" outlineLevel="0" collapsed="false"/>
    <row r="54782" customFormat="false" ht="15" hidden="false" customHeight="true" outlineLevel="0" collapsed="false"/>
    <row r="54783" customFormat="false" ht="15" hidden="false" customHeight="true" outlineLevel="0" collapsed="false"/>
    <row r="54784" customFormat="false" ht="15" hidden="false" customHeight="true" outlineLevel="0" collapsed="false"/>
    <row r="54785" customFormat="false" ht="15" hidden="false" customHeight="true" outlineLevel="0" collapsed="false"/>
    <row r="54786" customFormat="false" ht="15" hidden="false" customHeight="true" outlineLevel="0" collapsed="false"/>
    <row r="54787" customFormat="false" ht="15" hidden="false" customHeight="true" outlineLevel="0" collapsed="false"/>
    <row r="54788" customFormat="false" ht="15" hidden="false" customHeight="true" outlineLevel="0" collapsed="false"/>
    <row r="54789" customFormat="false" ht="15" hidden="false" customHeight="true" outlineLevel="0" collapsed="false"/>
    <row r="54790" customFormat="false" ht="15" hidden="false" customHeight="true" outlineLevel="0" collapsed="false"/>
    <row r="54791" customFormat="false" ht="15" hidden="false" customHeight="true" outlineLevel="0" collapsed="false"/>
    <row r="54792" customFormat="false" ht="15" hidden="false" customHeight="true" outlineLevel="0" collapsed="false"/>
    <row r="54793" customFormat="false" ht="15" hidden="false" customHeight="true" outlineLevel="0" collapsed="false"/>
    <row r="54794" customFormat="false" ht="15" hidden="false" customHeight="true" outlineLevel="0" collapsed="false"/>
    <row r="54795" customFormat="false" ht="15" hidden="false" customHeight="true" outlineLevel="0" collapsed="false"/>
    <row r="54796" customFormat="false" ht="15" hidden="false" customHeight="true" outlineLevel="0" collapsed="false"/>
    <row r="54797" customFormat="false" ht="15" hidden="false" customHeight="true" outlineLevel="0" collapsed="false"/>
    <row r="54798" customFormat="false" ht="15" hidden="false" customHeight="true" outlineLevel="0" collapsed="false"/>
    <row r="54799" customFormat="false" ht="15" hidden="false" customHeight="true" outlineLevel="0" collapsed="false"/>
    <row r="54800" customFormat="false" ht="15" hidden="false" customHeight="true" outlineLevel="0" collapsed="false"/>
    <row r="54801" customFormat="false" ht="15" hidden="false" customHeight="true" outlineLevel="0" collapsed="false"/>
    <row r="54802" customFormat="false" ht="15" hidden="false" customHeight="true" outlineLevel="0" collapsed="false"/>
    <row r="54803" customFormat="false" ht="15" hidden="false" customHeight="true" outlineLevel="0" collapsed="false"/>
    <row r="54804" customFormat="false" ht="15" hidden="false" customHeight="true" outlineLevel="0" collapsed="false"/>
    <row r="54805" customFormat="false" ht="15" hidden="false" customHeight="true" outlineLevel="0" collapsed="false"/>
    <row r="54806" customFormat="false" ht="15" hidden="false" customHeight="true" outlineLevel="0" collapsed="false"/>
    <row r="54807" customFormat="false" ht="15" hidden="false" customHeight="true" outlineLevel="0" collapsed="false"/>
    <row r="54808" customFormat="false" ht="15" hidden="false" customHeight="true" outlineLevel="0" collapsed="false"/>
    <row r="54809" customFormat="false" ht="15" hidden="false" customHeight="true" outlineLevel="0" collapsed="false"/>
    <row r="54810" customFormat="false" ht="15" hidden="false" customHeight="true" outlineLevel="0" collapsed="false"/>
    <row r="54811" customFormat="false" ht="15" hidden="false" customHeight="true" outlineLevel="0" collapsed="false"/>
    <row r="54812" customFormat="false" ht="15" hidden="false" customHeight="true" outlineLevel="0" collapsed="false"/>
    <row r="54813" customFormat="false" ht="15" hidden="false" customHeight="true" outlineLevel="0" collapsed="false"/>
    <row r="54814" customFormat="false" ht="15" hidden="false" customHeight="true" outlineLevel="0" collapsed="false"/>
    <row r="54815" customFormat="false" ht="15" hidden="false" customHeight="true" outlineLevel="0" collapsed="false"/>
    <row r="54816" customFormat="false" ht="15" hidden="false" customHeight="true" outlineLevel="0" collapsed="false"/>
    <row r="54817" customFormat="false" ht="15" hidden="false" customHeight="true" outlineLevel="0" collapsed="false"/>
    <row r="54818" customFormat="false" ht="15" hidden="false" customHeight="true" outlineLevel="0" collapsed="false"/>
    <row r="54819" customFormat="false" ht="15" hidden="false" customHeight="true" outlineLevel="0" collapsed="false"/>
    <row r="54820" customFormat="false" ht="15" hidden="false" customHeight="true" outlineLevel="0" collapsed="false"/>
    <row r="54821" customFormat="false" ht="15" hidden="false" customHeight="true" outlineLevel="0" collapsed="false"/>
    <row r="54822" customFormat="false" ht="15" hidden="false" customHeight="true" outlineLevel="0" collapsed="false"/>
    <row r="54823" customFormat="false" ht="15" hidden="false" customHeight="true" outlineLevel="0" collapsed="false"/>
    <row r="54824" customFormat="false" ht="15" hidden="false" customHeight="true" outlineLevel="0" collapsed="false"/>
    <row r="54825" customFormat="false" ht="15" hidden="false" customHeight="true" outlineLevel="0" collapsed="false"/>
    <row r="54826" customFormat="false" ht="15" hidden="false" customHeight="true" outlineLevel="0" collapsed="false"/>
    <row r="54827" customFormat="false" ht="15" hidden="false" customHeight="true" outlineLevel="0" collapsed="false"/>
    <row r="54828" customFormat="false" ht="15" hidden="false" customHeight="true" outlineLevel="0" collapsed="false"/>
    <row r="54829" customFormat="false" ht="15" hidden="false" customHeight="true" outlineLevel="0" collapsed="false"/>
    <row r="54830" customFormat="false" ht="15" hidden="false" customHeight="true" outlineLevel="0" collapsed="false"/>
    <row r="54831" customFormat="false" ht="15" hidden="false" customHeight="true" outlineLevel="0" collapsed="false"/>
    <row r="54832" customFormat="false" ht="15" hidden="false" customHeight="true" outlineLevel="0" collapsed="false"/>
    <row r="54833" customFormat="false" ht="15" hidden="false" customHeight="true" outlineLevel="0" collapsed="false"/>
    <row r="54834" customFormat="false" ht="15" hidden="false" customHeight="true" outlineLevel="0" collapsed="false"/>
    <row r="54835" customFormat="false" ht="15" hidden="false" customHeight="true" outlineLevel="0" collapsed="false"/>
    <row r="54836" customFormat="false" ht="15" hidden="false" customHeight="true" outlineLevel="0" collapsed="false"/>
    <row r="54837" customFormat="false" ht="15" hidden="false" customHeight="true" outlineLevel="0" collapsed="false"/>
    <row r="54838" customFormat="false" ht="15" hidden="false" customHeight="true" outlineLevel="0" collapsed="false"/>
    <row r="54839" customFormat="false" ht="15" hidden="false" customHeight="true" outlineLevel="0" collapsed="false"/>
    <row r="54840" customFormat="false" ht="15" hidden="false" customHeight="true" outlineLevel="0" collapsed="false"/>
    <row r="54841" customFormat="false" ht="15" hidden="false" customHeight="true" outlineLevel="0" collapsed="false"/>
    <row r="54842" customFormat="false" ht="15" hidden="false" customHeight="true" outlineLevel="0" collapsed="false"/>
    <row r="54843" customFormat="false" ht="15" hidden="false" customHeight="true" outlineLevel="0" collapsed="false"/>
    <row r="54844" customFormat="false" ht="15" hidden="false" customHeight="true" outlineLevel="0" collapsed="false"/>
    <row r="54845" customFormat="false" ht="15" hidden="false" customHeight="true" outlineLevel="0" collapsed="false"/>
    <row r="54846" customFormat="false" ht="15" hidden="false" customHeight="true" outlineLevel="0" collapsed="false"/>
    <row r="54847" customFormat="false" ht="15" hidden="false" customHeight="true" outlineLevel="0" collapsed="false"/>
    <row r="54848" customFormat="false" ht="15" hidden="false" customHeight="true" outlineLevel="0" collapsed="false"/>
    <row r="54849" customFormat="false" ht="15" hidden="false" customHeight="true" outlineLevel="0" collapsed="false"/>
    <row r="54850" customFormat="false" ht="15" hidden="false" customHeight="true" outlineLevel="0" collapsed="false"/>
    <row r="54851" customFormat="false" ht="15" hidden="false" customHeight="true" outlineLevel="0" collapsed="false"/>
    <row r="54852" customFormat="false" ht="15" hidden="false" customHeight="true" outlineLevel="0" collapsed="false"/>
    <row r="54853" customFormat="false" ht="15" hidden="false" customHeight="true" outlineLevel="0" collapsed="false"/>
    <row r="54854" customFormat="false" ht="15" hidden="false" customHeight="true" outlineLevel="0" collapsed="false"/>
    <row r="54855" customFormat="false" ht="15" hidden="false" customHeight="true" outlineLevel="0" collapsed="false"/>
    <row r="54856" customFormat="false" ht="15" hidden="false" customHeight="true" outlineLevel="0" collapsed="false"/>
    <row r="54857" customFormat="false" ht="15" hidden="false" customHeight="true" outlineLevel="0" collapsed="false"/>
    <row r="54858" customFormat="false" ht="15" hidden="false" customHeight="true" outlineLevel="0" collapsed="false"/>
    <row r="54859" customFormat="false" ht="15" hidden="false" customHeight="true" outlineLevel="0" collapsed="false"/>
    <row r="54860" customFormat="false" ht="15" hidden="false" customHeight="true" outlineLevel="0" collapsed="false"/>
    <row r="54861" customFormat="false" ht="15" hidden="false" customHeight="true" outlineLevel="0" collapsed="false"/>
    <row r="54862" customFormat="false" ht="15" hidden="false" customHeight="true" outlineLevel="0" collapsed="false"/>
    <row r="54863" customFormat="false" ht="15" hidden="false" customHeight="true" outlineLevel="0" collapsed="false"/>
    <row r="54864" customFormat="false" ht="15" hidden="false" customHeight="true" outlineLevel="0" collapsed="false"/>
    <row r="54865" customFormat="false" ht="15" hidden="false" customHeight="true" outlineLevel="0" collapsed="false"/>
    <row r="54866" customFormat="false" ht="15" hidden="false" customHeight="true" outlineLevel="0" collapsed="false"/>
    <row r="54867" customFormat="false" ht="15" hidden="false" customHeight="true" outlineLevel="0" collapsed="false"/>
    <row r="54868" customFormat="false" ht="15" hidden="false" customHeight="true" outlineLevel="0" collapsed="false"/>
    <row r="54869" customFormat="false" ht="15" hidden="false" customHeight="true" outlineLevel="0" collapsed="false"/>
    <row r="54870" customFormat="false" ht="15" hidden="false" customHeight="true" outlineLevel="0" collapsed="false"/>
    <row r="54871" customFormat="false" ht="15" hidden="false" customHeight="true" outlineLevel="0" collapsed="false"/>
    <row r="54872" customFormat="false" ht="15" hidden="false" customHeight="true" outlineLevel="0" collapsed="false"/>
    <row r="54873" customFormat="false" ht="15" hidden="false" customHeight="true" outlineLevel="0" collapsed="false"/>
    <row r="54874" customFormat="false" ht="15" hidden="false" customHeight="true" outlineLevel="0" collapsed="false"/>
    <row r="54875" customFormat="false" ht="15" hidden="false" customHeight="true" outlineLevel="0" collapsed="false"/>
    <row r="54876" customFormat="false" ht="15" hidden="false" customHeight="true" outlineLevel="0" collapsed="false"/>
    <row r="54877" customFormat="false" ht="15" hidden="false" customHeight="true" outlineLevel="0" collapsed="false"/>
    <row r="54878" customFormat="false" ht="15" hidden="false" customHeight="true" outlineLevel="0" collapsed="false"/>
    <row r="54879" customFormat="false" ht="15" hidden="false" customHeight="true" outlineLevel="0" collapsed="false"/>
    <row r="54880" customFormat="false" ht="15" hidden="false" customHeight="true" outlineLevel="0" collapsed="false"/>
    <row r="54881" customFormat="false" ht="15" hidden="false" customHeight="true" outlineLevel="0" collapsed="false"/>
    <row r="54882" customFormat="false" ht="15" hidden="false" customHeight="true" outlineLevel="0" collapsed="false"/>
    <row r="54883" customFormat="false" ht="15" hidden="false" customHeight="true" outlineLevel="0" collapsed="false"/>
    <row r="54884" customFormat="false" ht="15" hidden="false" customHeight="true" outlineLevel="0" collapsed="false"/>
    <row r="54885" customFormat="false" ht="15" hidden="false" customHeight="true" outlineLevel="0" collapsed="false"/>
    <row r="54886" customFormat="false" ht="15" hidden="false" customHeight="true" outlineLevel="0" collapsed="false"/>
    <row r="54887" customFormat="false" ht="15" hidden="false" customHeight="true" outlineLevel="0" collapsed="false"/>
    <row r="54888" customFormat="false" ht="15" hidden="false" customHeight="true" outlineLevel="0" collapsed="false"/>
    <row r="54889" customFormat="false" ht="15" hidden="false" customHeight="true" outlineLevel="0" collapsed="false"/>
    <row r="54890" customFormat="false" ht="15" hidden="false" customHeight="true" outlineLevel="0" collapsed="false"/>
    <row r="54891" customFormat="false" ht="15" hidden="false" customHeight="true" outlineLevel="0" collapsed="false"/>
    <row r="54892" customFormat="false" ht="15" hidden="false" customHeight="true" outlineLevel="0" collapsed="false"/>
    <row r="54893" customFormat="false" ht="15" hidden="false" customHeight="true" outlineLevel="0" collapsed="false"/>
    <row r="54894" customFormat="false" ht="15" hidden="false" customHeight="true" outlineLevel="0" collapsed="false"/>
    <row r="54895" customFormat="false" ht="15" hidden="false" customHeight="true" outlineLevel="0" collapsed="false"/>
    <row r="54896" customFormat="false" ht="15" hidden="false" customHeight="true" outlineLevel="0" collapsed="false"/>
    <row r="54897" customFormat="false" ht="15" hidden="false" customHeight="true" outlineLevel="0" collapsed="false"/>
    <row r="54898" customFormat="false" ht="15" hidden="false" customHeight="true" outlineLevel="0" collapsed="false"/>
    <row r="54899" customFormat="false" ht="15" hidden="false" customHeight="true" outlineLevel="0" collapsed="false"/>
    <row r="54900" customFormat="false" ht="15" hidden="false" customHeight="true" outlineLevel="0" collapsed="false"/>
    <row r="54901" customFormat="false" ht="15" hidden="false" customHeight="true" outlineLevel="0" collapsed="false"/>
    <row r="54902" customFormat="false" ht="15" hidden="false" customHeight="true" outlineLevel="0" collapsed="false"/>
    <row r="54903" customFormat="false" ht="15" hidden="false" customHeight="true" outlineLevel="0" collapsed="false"/>
    <row r="54904" customFormat="false" ht="15" hidden="false" customHeight="true" outlineLevel="0" collapsed="false"/>
    <row r="54905" customFormat="false" ht="15" hidden="false" customHeight="true" outlineLevel="0" collapsed="false"/>
    <row r="54906" customFormat="false" ht="15" hidden="false" customHeight="true" outlineLevel="0" collapsed="false"/>
    <row r="54907" customFormat="false" ht="15" hidden="false" customHeight="true" outlineLevel="0" collapsed="false"/>
    <row r="54908" customFormat="false" ht="15" hidden="false" customHeight="true" outlineLevel="0" collapsed="false"/>
    <row r="54909" customFormat="false" ht="15" hidden="false" customHeight="true" outlineLevel="0" collapsed="false"/>
    <row r="54910" customFormat="false" ht="15" hidden="false" customHeight="true" outlineLevel="0" collapsed="false"/>
    <row r="54911" customFormat="false" ht="15" hidden="false" customHeight="true" outlineLevel="0" collapsed="false"/>
    <row r="54912" customFormat="false" ht="15" hidden="false" customHeight="true" outlineLevel="0" collapsed="false"/>
    <row r="54913" customFormat="false" ht="15" hidden="false" customHeight="true" outlineLevel="0" collapsed="false"/>
    <row r="54914" customFormat="false" ht="15" hidden="false" customHeight="true" outlineLevel="0" collapsed="false"/>
    <row r="54915" customFormat="false" ht="15" hidden="false" customHeight="true" outlineLevel="0" collapsed="false"/>
    <row r="54916" customFormat="false" ht="15" hidden="false" customHeight="true" outlineLevel="0" collapsed="false"/>
    <row r="54917" customFormat="false" ht="15" hidden="false" customHeight="true" outlineLevel="0" collapsed="false"/>
    <row r="54918" customFormat="false" ht="15" hidden="false" customHeight="true" outlineLevel="0" collapsed="false"/>
    <row r="54919" customFormat="false" ht="15" hidden="false" customHeight="true" outlineLevel="0" collapsed="false"/>
    <row r="54920" customFormat="false" ht="15" hidden="false" customHeight="true" outlineLevel="0" collapsed="false"/>
    <row r="54921" customFormat="false" ht="15" hidden="false" customHeight="true" outlineLevel="0" collapsed="false"/>
    <row r="54922" customFormat="false" ht="15" hidden="false" customHeight="true" outlineLevel="0" collapsed="false"/>
    <row r="54923" customFormat="false" ht="15" hidden="false" customHeight="true" outlineLevel="0" collapsed="false"/>
    <row r="54924" customFormat="false" ht="15" hidden="false" customHeight="true" outlineLevel="0" collapsed="false"/>
    <row r="54925" customFormat="false" ht="15" hidden="false" customHeight="true" outlineLevel="0" collapsed="false"/>
    <row r="54926" customFormat="false" ht="15" hidden="false" customHeight="true" outlineLevel="0" collapsed="false"/>
    <row r="54927" customFormat="false" ht="15" hidden="false" customHeight="true" outlineLevel="0" collapsed="false"/>
    <row r="54928" customFormat="false" ht="15" hidden="false" customHeight="true" outlineLevel="0" collapsed="false"/>
    <row r="54929" customFormat="false" ht="15" hidden="false" customHeight="true" outlineLevel="0" collapsed="false"/>
    <row r="54930" customFormat="false" ht="15" hidden="false" customHeight="true" outlineLevel="0" collapsed="false"/>
    <row r="54931" customFormat="false" ht="15" hidden="false" customHeight="true" outlineLevel="0" collapsed="false"/>
    <row r="54932" customFormat="false" ht="15" hidden="false" customHeight="true" outlineLevel="0" collapsed="false"/>
    <row r="54933" customFormat="false" ht="15" hidden="false" customHeight="true" outlineLevel="0" collapsed="false"/>
    <row r="54934" customFormat="false" ht="15" hidden="false" customHeight="true" outlineLevel="0" collapsed="false"/>
    <row r="54935" customFormat="false" ht="15" hidden="false" customHeight="true" outlineLevel="0" collapsed="false"/>
    <row r="54936" customFormat="false" ht="15" hidden="false" customHeight="true" outlineLevel="0" collapsed="false"/>
    <row r="54937" customFormat="false" ht="15" hidden="false" customHeight="true" outlineLevel="0" collapsed="false"/>
    <row r="54938" customFormat="false" ht="15" hidden="false" customHeight="true" outlineLevel="0" collapsed="false"/>
    <row r="54939" customFormat="false" ht="15" hidden="false" customHeight="true" outlineLevel="0" collapsed="false"/>
    <row r="54940" customFormat="false" ht="15" hidden="false" customHeight="true" outlineLevel="0" collapsed="false"/>
    <row r="54941" customFormat="false" ht="15" hidden="false" customHeight="true" outlineLevel="0" collapsed="false"/>
    <row r="54942" customFormat="false" ht="15" hidden="false" customHeight="true" outlineLevel="0" collapsed="false"/>
    <row r="54943" customFormat="false" ht="15" hidden="false" customHeight="true" outlineLevel="0" collapsed="false"/>
    <row r="54944" customFormat="false" ht="15" hidden="false" customHeight="true" outlineLevel="0" collapsed="false"/>
    <row r="54945" customFormat="false" ht="15" hidden="false" customHeight="true" outlineLevel="0" collapsed="false"/>
    <row r="54946" customFormat="false" ht="15" hidden="false" customHeight="true" outlineLevel="0" collapsed="false"/>
    <row r="54947" customFormat="false" ht="15" hidden="false" customHeight="true" outlineLevel="0" collapsed="false"/>
    <row r="54948" customFormat="false" ht="15" hidden="false" customHeight="true" outlineLevel="0" collapsed="false"/>
    <row r="54949" customFormat="false" ht="15" hidden="false" customHeight="true" outlineLevel="0" collapsed="false"/>
    <row r="54950" customFormat="false" ht="15" hidden="false" customHeight="true" outlineLevel="0" collapsed="false"/>
    <row r="54951" customFormat="false" ht="15" hidden="false" customHeight="true" outlineLevel="0" collapsed="false"/>
    <row r="54952" customFormat="false" ht="15" hidden="false" customHeight="true" outlineLevel="0" collapsed="false"/>
    <row r="54953" customFormat="false" ht="15" hidden="false" customHeight="true" outlineLevel="0" collapsed="false"/>
    <row r="54954" customFormat="false" ht="15" hidden="false" customHeight="true" outlineLevel="0" collapsed="false"/>
    <row r="54955" customFormat="false" ht="15" hidden="false" customHeight="true" outlineLevel="0" collapsed="false"/>
    <row r="54956" customFormat="false" ht="15" hidden="false" customHeight="true" outlineLevel="0" collapsed="false"/>
    <row r="54957" customFormat="false" ht="15" hidden="false" customHeight="true" outlineLevel="0" collapsed="false"/>
    <row r="54958" customFormat="false" ht="15" hidden="false" customHeight="true" outlineLevel="0" collapsed="false"/>
    <row r="54959" customFormat="false" ht="15" hidden="false" customHeight="true" outlineLevel="0" collapsed="false"/>
    <row r="54960" customFormat="false" ht="15" hidden="false" customHeight="true" outlineLevel="0" collapsed="false"/>
    <row r="54961" customFormat="false" ht="15" hidden="false" customHeight="true" outlineLevel="0" collapsed="false"/>
    <row r="54962" customFormat="false" ht="15" hidden="false" customHeight="true" outlineLevel="0" collapsed="false"/>
    <row r="54963" customFormat="false" ht="15" hidden="false" customHeight="true" outlineLevel="0" collapsed="false"/>
    <row r="54964" customFormat="false" ht="15" hidden="false" customHeight="true" outlineLevel="0" collapsed="false"/>
    <row r="54965" customFormat="false" ht="15" hidden="false" customHeight="true" outlineLevel="0" collapsed="false"/>
    <row r="54966" customFormat="false" ht="15" hidden="false" customHeight="true" outlineLevel="0" collapsed="false"/>
    <row r="54967" customFormat="false" ht="15" hidden="false" customHeight="true" outlineLevel="0" collapsed="false"/>
    <row r="54968" customFormat="false" ht="15" hidden="false" customHeight="true" outlineLevel="0" collapsed="false"/>
    <row r="54969" customFormat="false" ht="15" hidden="false" customHeight="true" outlineLevel="0" collapsed="false"/>
    <row r="54970" customFormat="false" ht="15" hidden="false" customHeight="true" outlineLevel="0" collapsed="false"/>
    <row r="54971" customFormat="false" ht="15" hidden="false" customHeight="true" outlineLevel="0" collapsed="false"/>
    <row r="54972" customFormat="false" ht="15" hidden="false" customHeight="true" outlineLevel="0" collapsed="false"/>
    <row r="54973" customFormat="false" ht="15" hidden="false" customHeight="true" outlineLevel="0" collapsed="false"/>
    <row r="54974" customFormat="false" ht="15" hidden="false" customHeight="true" outlineLevel="0" collapsed="false"/>
    <row r="54975" customFormat="false" ht="15" hidden="false" customHeight="true" outlineLevel="0" collapsed="false"/>
    <row r="54976" customFormat="false" ht="15" hidden="false" customHeight="true" outlineLevel="0" collapsed="false"/>
    <row r="54977" customFormat="false" ht="15" hidden="false" customHeight="true" outlineLevel="0" collapsed="false"/>
    <row r="54978" customFormat="false" ht="15" hidden="false" customHeight="true" outlineLevel="0" collapsed="false"/>
    <row r="54979" customFormat="false" ht="15" hidden="false" customHeight="true" outlineLevel="0" collapsed="false"/>
    <row r="54980" customFormat="false" ht="15" hidden="false" customHeight="true" outlineLevel="0" collapsed="false"/>
    <row r="54981" customFormat="false" ht="15" hidden="false" customHeight="true" outlineLevel="0" collapsed="false"/>
    <row r="54982" customFormat="false" ht="15" hidden="false" customHeight="true" outlineLevel="0" collapsed="false"/>
    <row r="54983" customFormat="false" ht="15" hidden="false" customHeight="true" outlineLevel="0" collapsed="false"/>
    <row r="54984" customFormat="false" ht="15" hidden="false" customHeight="true" outlineLevel="0" collapsed="false"/>
    <row r="54985" customFormat="false" ht="15" hidden="false" customHeight="true" outlineLevel="0" collapsed="false"/>
    <row r="54986" customFormat="false" ht="15" hidden="false" customHeight="true" outlineLevel="0" collapsed="false"/>
    <row r="54987" customFormat="false" ht="15" hidden="false" customHeight="true" outlineLevel="0" collapsed="false"/>
    <row r="54988" customFormat="false" ht="15" hidden="false" customHeight="true" outlineLevel="0" collapsed="false"/>
    <row r="54989" customFormat="false" ht="15" hidden="false" customHeight="true" outlineLevel="0" collapsed="false"/>
    <row r="54990" customFormat="false" ht="15" hidden="false" customHeight="true" outlineLevel="0" collapsed="false"/>
    <row r="54991" customFormat="false" ht="15" hidden="false" customHeight="true" outlineLevel="0" collapsed="false"/>
    <row r="54992" customFormat="false" ht="15" hidden="false" customHeight="true" outlineLevel="0" collapsed="false"/>
    <row r="54993" customFormat="false" ht="15" hidden="false" customHeight="true" outlineLevel="0" collapsed="false"/>
    <row r="54994" customFormat="false" ht="15" hidden="false" customHeight="true" outlineLevel="0" collapsed="false"/>
    <row r="54995" customFormat="false" ht="15" hidden="false" customHeight="true" outlineLevel="0" collapsed="false"/>
    <row r="54996" customFormat="false" ht="15" hidden="false" customHeight="true" outlineLevel="0" collapsed="false"/>
    <row r="54997" customFormat="false" ht="15" hidden="false" customHeight="true" outlineLevel="0" collapsed="false"/>
    <row r="54998" customFormat="false" ht="15" hidden="false" customHeight="true" outlineLevel="0" collapsed="false"/>
    <row r="54999" customFormat="false" ht="15" hidden="false" customHeight="true" outlineLevel="0" collapsed="false"/>
    <row r="55000" customFormat="false" ht="15" hidden="false" customHeight="true" outlineLevel="0" collapsed="false"/>
    <row r="55001" customFormat="false" ht="15" hidden="false" customHeight="true" outlineLevel="0" collapsed="false"/>
    <row r="55002" customFormat="false" ht="15" hidden="false" customHeight="true" outlineLevel="0" collapsed="false"/>
    <row r="55003" customFormat="false" ht="15" hidden="false" customHeight="true" outlineLevel="0" collapsed="false"/>
    <row r="55004" customFormat="false" ht="15" hidden="false" customHeight="true" outlineLevel="0" collapsed="false"/>
    <row r="55005" customFormat="false" ht="15" hidden="false" customHeight="true" outlineLevel="0" collapsed="false"/>
    <row r="55006" customFormat="false" ht="15" hidden="false" customHeight="true" outlineLevel="0" collapsed="false"/>
    <row r="55007" customFormat="false" ht="15" hidden="false" customHeight="true" outlineLevel="0" collapsed="false"/>
    <row r="55008" customFormat="false" ht="15" hidden="false" customHeight="true" outlineLevel="0" collapsed="false"/>
    <row r="55009" customFormat="false" ht="15" hidden="false" customHeight="true" outlineLevel="0" collapsed="false"/>
    <row r="55010" customFormat="false" ht="15" hidden="false" customHeight="true" outlineLevel="0" collapsed="false"/>
    <row r="55011" customFormat="false" ht="15" hidden="false" customHeight="true" outlineLevel="0" collapsed="false"/>
    <row r="55012" customFormat="false" ht="15" hidden="false" customHeight="true" outlineLevel="0" collapsed="false"/>
    <row r="55013" customFormat="false" ht="15" hidden="false" customHeight="true" outlineLevel="0" collapsed="false"/>
    <row r="55014" customFormat="false" ht="15" hidden="false" customHeight="true" outlineLevel="0" collapsed="false"/>
    <row r="55015" customFormat="false" ht="15" hidden="false" customHeight="true" outlineLevel="0" collapsed="false"/>
    <row r="55016" customFormat="false" ht="15" hidden="false" customHeight="true" outlineLevel="0" collapsed="false"/>
    <row r="55017" customFormat="false" ht="15" hidden="false" customHeight="true" outlineLevel="0" collapsed="false"/>
    <row r="55018" customFormat="false" ht="15" hidden="false" customHeight="true" outlineLevel="0" collapsed="false"/>
    <row r="55019" customFormat="false" ht="15" hidden="false" customHeight="true" outlineLevel="0" collapsed="false"/>
    <row r="55020" customFormat="false" ht="15" hidden="false" customHeight="true" outlineLevel="0" collapsed="false"/>
    <row r="55021" customFormat="false" ht="15" hidden="false" customHeight="true" outlineLevel="0" collapsed="false"/>
    <row r="55022" customFormat="false" ht="15" hidden="false" customHeight="true" outlineLevel="0" collapsed="false"/>
    <row r="55023" customFormat="false" ht="15" hidden="false" customHeight="true" outlineLevel="0" collapsed="false"/>
    <row r="55024" customFormat="false" ht="15" hidden="false" customHeight="true" outlineLevel="0" collapsed="false"/>
    <row r="55025" customFormat="false" ht="15" hidden="false" customHeight="true" outlineLevel="0" collapsed="false"/>
    <row r="55026" customFormat="false" ht="15" hidden="false" customHeight="true" outlineLevel="0" collapsed="false"/>
    <row r="55027" customFormat="false" ht="15" hidden="false" customHeight="true" outlineLevel="0" collapsed="false"/>
    <row r="55028" customFormat="false" ht="15" hidden="false" customHeight="true" outlineLevel="0" collapsed="false"/>
    <row r="55029" customFormat="false" ht="15" hidden="false" customHeight="true" outlineLevel="0" collapsed="false"/>
    <row r="55030" customFormat="false" ht="15" hidden="false" customHeight="true" outlineLevel="0" collapsed="false"/>
    <row r="55031" customFormat="false" ht="15" hidden="false" customHeight="true" outlineLevel="0" collapsed="false"/>
    <row r="55032" customFormat="false" ht="15" hidden="false" customHeight="true" outlineLevel="0" collapsed="false"/>
    <row r="55033" customFormat="false" ht="15" hidden="false" customHeight="true" outlineLevel="0" collapsed="false"/>
    <row r="55034" customFormat="false" ht="15" hidden="false" customHeight="true" outlineLevel="0" collapsed="false"/>
    <row r="55035" customFormat="false" ht="15" hidden="false" customHeight="true" outlineLevel="0" collapsed="false"/>
    <row r="55036" customFormat="false" ht="15" hidden="false" customHeight="true" outlineLevel="0" collapsed="false"/>
    <row r="55037" customFormat="false" ht="15" hidden="false" customHeight="true" outlineLevel="0" collapsed="false"/>
    <row r="55038" customFormat="false" ht="15" hidden="false" customHeight="true" outlineLevel="0" collapsed="false"/>
    <row r="55039" customFormat="false" ht="15" hidden="false" customHeight="true" outlineLevel="0" collapsed="false"/>
    <row r="55040" customFormat="false" ht="15" hidden="false" customHeight="true" outlineLevel="0" collapsed="false"/>
    <row r="55041" customFormat="false" ht="15" hidden="false" customHeight="true" outlineLevel="0" collapsed="false"/>
    <row r="55042" customFormat="false" ht="15" hidden="false" customHeight="true" outlineLevel="0" collapsed="false"/>
    <row r="55043" customFormat="false" ht="15" hidden="false" customHeight="true" outlineLevel="0" collapsed="false"/>
    <row r="55044" customFormat="false" ht="15" hidden="false" customHeight="true" outlineLevel="0" collapsed="false"/>
    <row r="55045" customFormat="false" ht="15" hidden="false" customHeight="true" outlineLevel="0" collapsed="false"/>
    <row r="55046" customFormat="false" ht="15" hidden="false" customHeight="true" outlineLevel="0" collapsed="false"/>
    <row r="55047" customFormat="false" ht="15" hidden="false" customHeight="true" outlineLevel="0" collapsed="false"/>
    <row r="55048" customFormat="false" ht="15" hidden="false" customHeight="true" outlineLevel="0" collapsed="false"/>
    <row r="55049" customFormat="false" ht="15" hidden="false" customHeight="true" outlineLevel="0" collapsed="false"/>
    <row r="55050" customFormat="false" ht="15" hidden="false" customHeight="true" outlineLevel="0" collapsed="false"/>
    <row r="55051" customFormat="false" ht="15" hidden="false" customHeight="true" outlineLevel="0" collapsed="false"/>
    <row r="55052" customFormat="false" ht="15" hidden="false" customHeight="true" outlineLevel="0" collapsed="false"/>
    <row r="55053" customFormat="false" ht="15" hidden="false" customHeight="true" outlineLevel="0" collapsed="false"/>
    <row r="55054" customFormat="false" ht="15" hidden="false" customHeight="true" outlineLevel="0" collapsed="false"/>
    <row r="55055" customFormat="false" ht="15" hidden="false" customHeight="true" outlineLevel="0" collapsed="false"/>
    <row r="55056" customFormat="false" ht="15" hidden="false" customHeight="true" outlineLevel="0" collapsed="false"/>
    <row r="55057" customFormat="false" ht="15" hidden="false" customHeight="true" outlineLevel="0" collapsed="false"/>
    <row r="55058" customFormat="false" ht="15" hidden="false" customHeight="true" outlineLevel="0" collapsed="false"/>
    <row r="55059" customFormat="false" ht="15" hidden="false" customHeight="true" outlineLevel="0" collapsed="false"/>
    <row r="55060" customFormat="false" ht="15" hidden="false" customHeight="true" outlineLevel="0" collapsed="false"/>
    <row r="55061" customFormat="false" ht="15" hidden="false" customHeight="true" outlineLevel="0" collapsed="false"/>
    <row r="55062" customFormat="false" ht="15" hidden="false" customHeight="true" outlineLevel="0" collapsed="false"/>
    <row r="55063" customFormat="false" ht="15" hidden="false" customHeight="true" outlineLevel="0" collapsed="false"/>
    <row r="55064" customFormat="false" ht="15" hidden="false" customHeight="true" outlineLevel="0" collapsed="false"/>
    <row r="55065" customFormat="false" ht="15" hidden="false" customHeight="true" outlineLevel="0" collapsed="false"/>
    <row r="55066" customFormat="false" ht="15" hidden="false" customHeight="true" outlineLevel="0" collapsed="false"/>
    <row r="55067" customFormat="false" ht="15" hidden="false" customHeight="true" outlineLevel="0" collapsed="false"/>
    <row r="55068" customFormat="false" ht="15" hidden="false" customHeight="true" outlineLevel="0" collapsed="false"/>
    <row r="55069" customFormat="false" ht="15" hidden="false" customHeight="true" outlineLevel="0" collapsed="false"/>
    <row r="55070" customFormat="false" ht="15" hidden="false" customHeight="true" outlineLevel="0" collapsed="false"/>
    <row r="55071" customFormat="false" ht="15" hidden="false" customHeight="true" outlineLevel="0" collapsed="false"/>
    <row r="55072" customFormat="false" ht="15" hidden="false" customHeight="true" outlineLevel="0" collapsed="false"/>
    <row r="55073" customFormat="false" ht="15" hidden="false" customHeight="true" outlineLevel="0" collapsed="false"/>
    <row r="55074" customFormat="false" ht="15" hidden="false" customHeight="true" outlineLevel="0" collapsed="false"/>
    <row r="55075" customFormat="false" ht="15" hidden="false" customHeight="true" outlineLevel="0" collapsed="false"/>
    <row r="55076" customFormat="false" ht="15" hidden="false" customHeight="true" outlineLevel="0" collapsed="false"/>
    <row r="55077" customFormat="false" ht="15" hidden="false" customHeight="true" outlineLevel="0" collapsed="false"/>
    <row r="55078" customFormat="false" ht="15" hidden="false" customHeight="true" outlineLevel="0" collapsed="false"/>
    <row r="55079" customFormat="false" ht="15" hidden="false" customHeight="true" outlineLevel="0" collapsed="false"/>
    <row r="55080" customFormat="false" ht="15" hidden="false" customHeight="true" outlineLevel="0" collapsed="false"/>
    <row r="55081" customFormat="false" ht="15" hidden="false" customHeight="true" outlineLevel="0" collapsed="false"/>
    <row r="55082" customFormat="false" ht="15" hidden="false" customHeight="true" outlineLevel="0" collapsed="false"/>
    <row r="55083" customFormat="false" ht="15" hidden="false" customHeight="true" outlineLevel="0" collapsed="false"/>
    <row r="55084" customFormat="false" ht="15" hidden="false" customHeight="true" outlineLevel="0" collapsed="false"/>
    <row r="55085" customFormat="false" ht="15" hidden="false" customHeight="true" outlineLevel="0" collapsed="false"/>
    <row r="55086" customFormat="false" ht="15" hidden="false" customHeight="true" outlineLevel="0" collapsed="false"/>
    <row r="55087" customFormat="false" ht="15" hidden="false" customHeight="true" outlineLevel="0" collapsed="false"/>
    <row r="55088" customFormat="false" ht="15" hidden="false" customHeight="true" outlineLevel="0" collapsed="false"/>
    <row r="55089" customFormat="false" ht="15" hidden="false" customHeight="true" outlineLevel="0" collapsed="false"/>
    <row r="55090" customFormat="false" ht="15" hidden="false" customHeight="true" outlineLevel="0" collapsed="false"/>
    <row r="55091" customFormat="false" ht="15" hidden="false" customHeight="true" outlineLevel="0" collapsed="false"/>
    <row r="55092" customFormat="false" ht="15" hidden="false" customHeight="true" outlineLevel="0" collapsed="false"/>
    <row r="55093" customFormat="false" ht="15" hidden="false" customHeight="true" outlineLevel="0" collapsed="false"/>
    <row r="55094" customFormat="false" ht="15" hidden="false" customHeight="true" outlineLevel="0" collapsed="false"/>
    <row r="55095" customFormat="false" ht="15" hidden="false" customHeight="true" outlineLevel="0" collapsed="false"/>
    <row r="55096" customFormat="false" ht="15" hidden="false" customHeight="true" outlineLevel="0" collapsed="false"/>
    <row r="55097" customFormat="false" ht="15" hidden="false" customHeight="true" outlineLevel="0" collapsed="false"/>
    <row r="55098" customFormat="false" ht="15" hidden="false" customHeight="true" outlineLevel="0" collapsed="false"/>
    <row r="55099" customFormat="false" ht="15" hidden="false" customHeight="true" outlineLevel="0" collapsed="false"/>
    <row r="55100" customFormat="false" ht="15" hidden="false" customHeight="true" outlineLevel="0" collapsed="false"/>
    <row r="55101" customFormat="false" ht="15" hidden="false" customHeight="true" outlineLevel="0" collapsed="false"/>
    <row r="55102" customFormat="false" ht="15" hidden="false" customHeight="true" outlineLevel="0" collapsed="false"/>
    <row r="55103" customFormat="false" ht="15" hidden="false" customHeight="true" outlineLevel="0" collapsed="false"/>
    <row r="55104" customFormat="false" ht="15" hidden="false" customHeight="true" outlineLevel="0" collapsed="false"/>
    <row r="55105" customFormat="false" ht="15" hidden="false" customHeight="true" outlineLevel="0" collapsed="false"/>
    <row r="55106" customFormat="false" ht="15" hidden="false" customHeight="true" outlineLevel="0" collapsed="false"/>
    <row r="55107" customFormat="false" ht="15" hidden="false" customHeight="true" outlineLevel="0" collapsed="false"/>
    <row r="55108" customFormat="false" ht="15" hidden="false" customHeight="true" outlineLevel="0" collapsed="false"/>
    <row r="55109" customFormat="false" ht="15" hidden="false" customHeight="true" outlineLevel="0" collapsed="false"/>
    <row r="55110" customFormat="false" ht="15" hidden="false" customHeight="true" outlineLevel="0" collapsed="false"/>
    <row r="55111" customFormat="false" ht="15" hidden="false" customHeight="true" outlineLevel="0" collapsed="false"/>
    <row r="55112" customFormat="false" ht="15" hidden="false" customHeight="true" outlineLevel="0" collapsed="false"/>
    <row r="55113" customFormat="false" ht="15" hidden="false" customHeight="true" outlineLevel="0" collapsed="false"/>
    <row r="55114" customFormat="false" ht="15" hidden="false" customHeight="true" outlineLevel="0" collapsed="false"/>
    <row r="55115" customFormat="false" ht="15" hidden="false" customHeight="true" outlineLevel="0" collapsed="false"/>
    <row r="55116" customFormat="false" ht="15" hidden="false" customHeight="true" outlineLevel="0" collapsed="false"/>
    <row r="55117" customFormat="false" ht="15" hidden="false" customHeight="true" outlineLevel="0" collapsed="false"/>
    <row r="55118" customFormat="false" ht="15" hidden="false" customHeight="true" outlineLevel="0" collapsed="false"/>
    <row r="55119" customFormat="false" ht="15" hidden="false" customHeight="true" outlineLevel="0" collapsed="false"/>
    <row r="55120" customFormat="false" ht="15" hidden="false" customHeight="true" outlineLevel="0" collapsed="false"/>
    <row r="55121" customFormat="false" ht="15" hidden="false" customHeight="true" outlineLevel="0" collapsed="false"/>
    <row r="55122" customFormat="false" ht="15" hidden="false" customHeight="true" outlineLevel="0" collapsed="false"/>
    <row r="55123" customFormat="false" ht="15" hidden="false" customHeight="true" outlineLevel="0" collapsed="false"/>
    <row r="55124" customFormat="false" ht="15" hidden="false" customHeight="true" outlineLevel="0" collapsed="false"/>
    <row r="55125" customFormat="false" ht="15" hidden="false" customHeight="true" outlineLevel="0" collapsed="false"/>
    <row r="55126" customFormat="false" ht="15" hidden="false" customHeight="true" outlineLevel="0" collapsed="false"/>
    <row r="55127" customFormat="false" ht="15" hidden="false" customHeight="true" outlineLevel="0" collapsed="false"/>
    <row r="55128" customFormat="false" ht="15" hidden="false" customHeight="true" outlineLevel="0" collapsed="false"/>
    <row r="55129" customFormat="false" ht="15" hidden="false" customHeight="true" outlineLevel="0" collapsed="false"/>
    <row r="55130" customFormat="false" ht="15" hidden="false" customHeight="true" outlineLevel="0" collapsed="false"/>
    <row r="55131" customFormat="false" ht="15" hidden="false" customHeight="true" outlineLevel="0" collapsed="false"/>
    <row r="55132" customFormat="false" ht="15" hidden="false" customHeight="true" outlineLevel="0" collapsed="false"/>
    <row r="55133" customFormat="false" ht="15" hidden="false" customHeight="true" outlineLevel="0" collapsed="false"/>
    <row r="55134" customFormat="false" ht="15" hidden="false" customHeight="true" outlineLevel="0" collapsed="false"/>
    <row r="55135" customFormat="false" ht="15" hidden="false" customHeight="true" outlineLevel="0" collapsed="false"/>
    <row r="55136" customFormat="false" ht="15" hidden="false" customHeight="true" outlineLevel="0" collapsed="false"/>
    <row r="55137" customFormat="false" ht="15" hidden="false" customHeight="true" outlineLevel="0" collapsed="false"/>
    <row r="55138" customFormat="false" ht="15" hidden="false" customHeight="true" outlineLevel="0" collapsed="false"/>
    <row r="55139" customFormat="false" ht="15" hidden="false" customHeight="true" outlineLevel="0" collapsed="false"/>
    <row r="55140" customFormat="false" ht="15" hidden="false" customHeight="true" outlineLevel="0" collapsed="false"/>
    <row r="55141" customFormat="false" ht="15" hidden="false" customHeight="true" outlineLevel="0" collapsed="false"/>
    <row r="55142" customFormat="false" ht="15" hidden="false" customHeight="true" outlineLevel="0" collapsed="false"/>
    <row r="55143" customFormat="false" ht="15" hidden="false" customHeight="true" outlineLevel="0" collapsed="false"/>
    <row r="55144" customFormat="false" ht="15" hidden="false" customHeight="true" outlineLevel="0" collapsed="false"/>
    <row r="55145" customFormat="false" ht="15" hidden="false" customHeight="true" outlineLevel="0" collapsed="false"/>
    <row r="55146" customFormat="false" ht="15" hidden="false" customHeight="true" outlineLevel="0" collapsed="false"/>
    <row r="55147" customFormat="false" ht="15" hidden="false" customHeight="true" outlineLevel="0" collapsed="false"/>
    <row r="55148" customFormat="false" ht="15" hidden="false" customHeight="true" outlineLevel="0" collapsed="false"/>
    <row r="55149" customFormat="false" ht="15" hidden="false" customHeight="true" outlineLevel="0" collapsed="false"/>
    <row r="55150" customFormat="false" ht="15" hidden="false" customHeight="true" outlineLevel="0" collapsed="false"/>
    <row r="55151" customFormat="false" ht="15" hidden="false" customHeight="true" outlineLevel="0" collapsed="false"/>
    <row r="55152" customFormat="false" ht="15" hidden="false" customHeight="true" outlineLevel="0" collapsed="false"/>
    <row r="55153" customFormat="false" ht="15" hidden="false" customHeight="true" outlineLevel="0" collapsed="false"/>
    <row r="55154" customFormat="false" ht="15" hidden="false" customHeight="true" outlineLevel="0" collapsed="false"/>
    <row r="55155" customFormat="false" ht="15" hidden="false" customHeight="true" outlineLevel="0" collapsed="false"/>
    <row r="55156" customFormat="false" ht="15" hidden="false" customHeight="true" outlineLevel="0" collapsed="false"/>
    <row r="55157" customFormat="false" ht="15" hidden="false" customHeight="true" outlineLevel="0" collapsed="false"/>
    <row r="55158" customFormat="false" ht="15" hidden="false" customHeight="true" outlineLevel="0" collapsed="false"/>
    <row r="55159" customFormat="false" ht="15" hidden="false" customHeight="true" outlineLevel="0" collapsed="false"/>
    <row r="55160" customFormat="false" ht="15" hidden="false" customHeight="true" outlineLevel="0" collapsed="false"/>
    <row r="55161" customFormat="false" ht="15" hidden="false" customHeight="true" outlineLevel="0" collapsed="false"/>
    <row r="55162" customFormat="false" ht="15" hidden="false" customHeight="true" outlineLevel="0" collapsed="false"/>
    <row r="55163" customFormat="false" ht="15" hidden="false" customHeight="true" outlineLevel="0" collapsed="false"/>
    <row r="55164" customFormat="false" ht="15" hidden="false" customHeight="true" outlineLevel="0" collapsed="false"/>
    <row r="55165" customFormat="false" ht="15" hidden="false" customHeight="true" outlineLevel="0" collapsed="false"/>
    <row r="55166" customFormat="false" ht="15" hidden="false" customHeight="true" outlineLevel="0" collapsed="false"/>
    <row r="55167" customFormat="false" ht="15" hidden="false" customHeight="true" outlineLevel="0" collapsed="false"/>
    <row r="55168" customFormat="false" ht="15" hidden="false" customHeight="true" outlineLevel="0" collapsed="false"/>
    <row r="55169" customFormat="false" ht="15" hidden="false" customHeight="true" outlineLevel="0" collapsed="false"/>
    <row r="55170" customFormat="false" ht="15" hidden="false" customHeight="true" outlineLevel="0" collapsed="false"/>
    <row r="55171" customFormat="false" ht="15" hidden="false" customHeight="true" outlineLevel="0" collapsed="false"/>
    <row r="55172" customFormat="false" ht="15" hidden="false" customHeight="true" outlineLevel="0" collapsed="false"/>
    <row r="55173" customFormat="false" ht="15" hidden="false" customHeight="true" outlineLevel="0" collapsed="false"/>
    <row r="55174" customFormat="false" ht="15" hidden="false" customHeight="true" outlineLevel="0" collapsed="false"/>
    <row r="55175" customFormat="false" ht="15" hidden="false" customHeight="true" outlineLevel="0" collapsed="false"/>
    <row r="55176" customFormat="false" ht="15" hidden="false" customHeight="true" outlineLevel="0" collapsed="false"/>
    <row r="55177" customFormat="false" ht="15" hidden="false" customHeight="true" outlineLevel="0" collapsed="false"/>
    <row r="55178" customFormat="false" ht="15" hidden="false" customHeight="true" outlineLevel="0" collapsed="false"/>
    <row r="55179" customFormat="false" ht="15" hidden="false" customHeight="true" outlineLevel="0" collapsed="false"/>
    <row r="55180" customFormat="false" ht="15" hidden="false" customHeight="true" outlineLevel="0" collapsed="false"/>
    <row r="55181" customFormat="false" ht="15" hidden="false" customHeight="true" outlineLevel="0" collapsed="false"/>
    <row r="55182" customFormat="false" ht="15" hidden="false" customHeight="true" outlineLevel="0" collapsed="false"/>
    <row r="55183" customFormat="false" ht="15" hidden="false" customHeight="true" outlineLevel="0" collapsed="false"/>
    <row r="55184" customFormat="false" ht="15" hidden="false" customHeight="true" outlineLevel="0" collapsed="false"/>
    <row r="55185" customFormat="false" ht="15" hidden="false" customHeight="true" outlineLevel="0" collapsed="false"/>
    <row r="55186" customFormat="false" ht="15" hidden="false" customHeight="true" outlineLevel="0" collapsed="false"/>
    <row r="55187" customFormat="false" ht="15" hidden="false" customHeight="true" outlineLevel="0" collapsed="false"/>
    <row r="55188" customFormat="false" ht="15" hidden="false" customHeight="true" outlineLevel="0" collapsed="false"/>
    <row r="55189" customFormat="false" ht="15" hidden="false" customHeight="true" outlineLevel="0" collapsed="false"/>
    <row r="55190" customFormat="false" ht="15" hidden="false" customHeight="true" outlineLevel="0" collapsed="false"/>
    <row r="55191" customFormat="false" ht="15" hidden="false" customHeight="true" outlineLevel="0" collapsed="false"/>
    <row r="55192" customFormat="false" ht="15" hidden="false" customHeight="true" outlineLevel="0" collapsed="false"/>
    <row r="55193" customFormat="false" ht="15" hidden="false" customHeight="true" outlineLevel="0" collapsed="false"/>
    <row r="55194" customFormat="false" ht="15" hidden="false" customHeight="true" outlineLevel="0" collapsed="false"/>
    <row r="55195" customFormat="false" ht="15" hidden="false" customHeight="true" outlineLevel="0" collapsed="false"/>
    <row r="55196" customFormat="false" ht="15" hidden="false" customHeight="true" outlineLevel="0" collapsed="false"/>
    <row r="55197" customFormat="false" ht="15" hidden="false" customHeight="true" outlineLevel="0" collapsed="false"/>
    <row r="55198" customFormat="false" ht="15" hidden="false" customHeight="true" outlineLevel="0" collapsed="false"/>
    <row r="55199" customFormat="false" ht="15" hidden="false" customHeight="true" outlineLevel="0" collapsed="false"/>
    <row r="55200" customFormat="false" ht="15" hidden="false" customHeight="true" outlineLevel="0" collapsed="false"/>
    <row r="55201" customFormat="false" ht="15" hidden="false" customHeight="true" outlineLevel="0" collapsed="false"/>
    <row r="55202" customFormat="false" ht="15" hidden="false" customHeight="true" outlineLevel="0" collapsed="false"/>
    <row r="55203" customFormat="false" ht="15" hidden="false" customHeight="true" outlineLevel="0" collapsed="false"/>
    <row r="55204" customFormat="false" ht="15" hidden="false" customHeight="true" outlineLevel="0" collapsed="false"/>
    <row r="55205" customFormat="false" ht="15" hidden="false" customHeight="true" outlineLevel="0" collapsed="false"/>
    <row r="55206" customFormat="false" ht="15" hidden="false" customHeight="true" outlineLevel="0" collapsed="false"/>
    <row r="55207" customFormat="false" ht="15" hidden="false" customHeight="true" outlineLevel="0" collapsed="false"/>
    <row r="55208" customFormat="false" ht="15" hidden="false" customHeight="true" outlineLevel="0" collapsed="false"/>
    <row r="55209" customFormat="false" ht="15" hidden="false" customHeight="true" outlineLevel="0" collapsed="false"/>
    <row r="55210" customFormat="false" ht="15" hidden="false" customHeight="true" outlineLevel="0" collapsed="false"/>
    <row r="55211" customFormat="false" ht="15" hidden="false" customHeight="true" outlineLevel="0" collapsed="false"/>
    <row r="55212" customFormat="false" ht="15" hidden="false" customHeight="true" outlineLevel="0" collapsed="false"/>
    <row r="55213" customFormat="false" ht="15" hidden="false" customHeight="true" outlineLevel="0" collapsed="false"/>
    <row r="55214" customFormat="false" ht="15" hidden="false" customHeight="true" outlineLevel="0" collapsed="false"/>
    <row r="55215" customFormat="false" ht="15" hidden="false" customHeight="true" outlineLevel="0" collapsed="false"/>
    <row r="55216" customFormat="false" ht="15" hidden="false" customHeight="true" outlineLevel="0" collapsed="false"/>
    <row r="55217" customFormat="false" ht="15" hidden="false" customHeight="true" outlineLevel="0" collapsed="false"/>
    <row r="55218" customFormat="false" ht="15" hidden="false" customHeight="true" outlineLevel="0" collapsed="false"/>
    <row r="55219" customFormat="false" ht="15" hidden="false" customHeight="true" outlineLevel="0" collapsed="false"/>
    <row r="55220" customFormat="false" ht="15" hidden="false" customHeight="true" outlineLevel="0" collapsed="false"/>
    <row r="55221" customFormat="false" ht="15" hidden="false" customHeight="true" outlineLevel="0" collapsed="false"/>
    <row r="55222" customFormat="false" ht="15" hidden="false" customHeight="true" outlineLevel="0" collapsed="false"/>
    <row r="55223" customFormat="false" ht="15" hidden="false" customHeight="true" outlineLevel="0" collapsed="false"/>
    <row r="55224" customFormat="false" ht="15" hidden="false" customHeight="true" outlineLevel="0" collapsed="false"/>
    <row r="55225" customFormat="false" ht="15" hidden="false" customHeight="true" outlineLevel="0" collapsed="false"/>
    <row r="55226" customFormat="false" ht="15" hidden="false" customHeight="true" outlineLevel="0" collapsed="false"/>
    <row r="55227" customFormat="false" ht="15" hidden="false" customHeight="true" outlineLevel="0" collapsed="false"/>
    <row r="55228" customFormat="false" ht="15" hidden="false" customHeight="true" outlineLevel="0" collapsed="false"/>
    <row r="55229" customFormat="false" ht="15" hidden="false" customHeight="true" outlineLevel="0" collapsed="false"/>
    <row r="55230" customFormat="false" ht="15" hidden="false" customHeight="true" outlineLevel="0" collapsed="false"/>
    <row r="55231" customFormat="false" ht="15" hidden="false" customHeight="true" outlineLevel="0" collapsed="false"/>
    <row r="55232" customFormat="false" ht="15" hidden="false" customHeight="true" outlineLevel="0" collapsed="false"/>
    <row r="55233" customFormat="false" ht="15" hidden="false" customHeight="true" outlineLevel="0" collapsed="false"/>
    <row r="55234" customFormat="false" ht="15" hidden="false" customHeight="true" outlineLevel="0" collapsed="false"/>
    <row r="55235" customFormat="false" ht="15" hidden="false" customHeight="true" outlineLevel="0" collapsed="false"/>
    <row r="55236" customFormat="false" ht="15" hidden="false" customHeight="true" outlineLevel="0" collapsed="false"/>
    <row r="55237" customFormat="false" ht="15" hidden="false" customHeight="true" outlineLevel="0" collapsed="false"/>
    <row r="55238" customFormat="false" ht="15" hidden="false" customHeight="true" outlineLevel="0" collapsed="false"/>
    <row r="55239" customFormat="false" ht="15" hidden="false" customHeight="true" outlineLevel="0" collapsed="false"/>
    <row r="55240" customFormat="false" ht="15" hidden="false" customHeight="true" outlineLevel="0" collapsed="false"/>
    <row r="55241" customFormat="false" ht="15" hidden="false" customHeight="true" outlineLevel="0" collapsed="false"/>
    <row r="55242" customFormat="false" ht="15" hidden="false" customHeight="true" outlineLevel="0" collapsed="false"/>
    <row r="55243" customFormat="false" ht="15" hidden="false" customHeight="true" outlineLevel="0" collapsed="false"/>
    <row r="55244" customFormat="false" ht="15" hidden="false" customHeight="true" outlineLevel="0" collapsed="false"/>
    <row r="55245" customFormat="false" ht="15" hidden="false" customHeight="true" outlineLevel="0" collapsed="false"/>
    <row r="55246" customFormat="false" ht="15" hidden="false" customHeight="true" outlineLevel="0" collapsed="false"/>
    <row r="55247" customFormat="false" ht="15" hidden="false" customHeight="true" outlineLevel="0" collapsed="false"/>
    <row r="55248" customFormat="false" ht="15" hidden="false" customHeight="true" outlineLevel="0" collapsed="false"/>
    <row r="55249" customFormat="false" ht="15" hidden="false" customHeight="true" outlineLevel="0" collapsed="false"/>
    <row r="55250" customFormat="false" ht="15" hidden="false" customHeight="true" outlineLevel="0" collapsed="false"/>
    <row r="55251" customFormat="false" ht="15" hidden="false" customHeight="true" outlineLevel="0" collapsed="false"/>
    <row r="55252" customFormat="false" ht="15" hidden="false" customHeight="true" outlineLevel="0" collapsed="false"/>
    <row r="55253" customFormat="false" ht="15" hidden="false" customHeight="true" outlineLevel="0" collapsed="false"/>
    <row r="55254" customFormat="false" ht="15" hidden="false" customHeight="true" outlineLevel="0" collapsed="false"/>
    <row r="55255" customFormat="false" ht="15" hidden="false" customHeight="true" outlineLevel="0" collapsed="false"/>
    <row r="55256" customFormat="false" ht="15" hidden="false" customHeight="true" outlineLevel="0" collapsed="false"/>
    <row r="55257" customFormat="false" ht="15" hidden="false" customHeight="true" outlineLevel="0" collapsed="false"/>
    <row r="55258" customFormat="false" ht="15" hidden="false" customHeight="true" outlineLevel="0" collapsed="false"/>
    <row r="55259" customFormat="false" ht="15" hidden="false" customHeight="true" outlineLevel="0" collapsed="false"/>
    <row r="55260" customFormat="false" ht="15" hidden="false" customHeight="true" outlineLevel="0" collapsed="false"/>
    <row r="55261" customFormat="false" ht="15" hidden="false" customHeight="true" outlineLevel="0" collapsed="false"/>
    <row r="55262" customFormat="false" ht="15" hidden="false" customHeight="true" outlineLevel="0" collapsed="false"/>
    <row r="55263" customFormat="false" ht="15" hidden="false" customHeight="true" outlineLevel="0" collapsed="false"/>
    <row r="55264" customFormat="false" ht="15" hidden="false" customHeight="true" outlineLevel="0" collapsed="false"/>
    <row r="55265" customFormat="false" ht="15" hidden="false" customHeight="true" outlineLevel="0" collapsed="false"/>
    <row r="55266" customFormat="false" ht="15" hidden="false" customHeight="true" outlineLevel="0" collapsed="false"/>
    <row r="55267" customFormat="false" ht="15" hidden="false" customHeight="true" outlineLevel="0" collapsed="false"/>
    <row r="55268" customFormat="false" ht="15" hidden="false" customHeight="true" outlineLevel="0" collapsed="false"/>
    <row r="55269" customFormat="false" ht="15" hidden="false" customHeight="true" outlineLevel="0" collapsed="false"/>
    <row r="55270" customFormat="false" ht="15" hidden="false" customHeight="true" outlineLevel="0" collapsed="false"/>
    <row r="55271" customFormat="false" ht="15" hidden="false" customHeight="true" outlineLevel="0" collapsed="false"/>
    <row r="55272" customFormat="false" ht="15" hidden="false" customHeight="true" outlineLevel="0" collapsed="false"/>
    <row r="55273" customFormat="false" ht="15" hidden="false" customHeight="true" outlineLevel="0" collapsed="false"/>
    <row r="55274" customFormat="false" ht="15" hidden="false" customHeight="true" outlineLevel="0" collapsed="false"/>
    <row r="55275" customFormat="false" ht="15" hidden="false" customHeight="true" outlineLevel="0" collapsed="false"/>
    <row r="55276" customFormat="false" ht="15" hidden="false" customHeight="true" outlineLevel="0" collapsed="false"/>
    <row r="55277" customFormat="false" ht="15" hidden="false" customHeight="true" outlineLevel="0" collapsed="false"/>
    <row r="55278" customFormat="false" ht="15" hidden="false" customHeight="true" outlineLevel="0" collapsed="false"/>
    <row r="55279" customFormat="false" ht="15" hidden="false" customHeight="true" outlineLevel="0" collapsed="false"/>
    <row r="55280" customFormat="false" ht="15" hidden="false" customHeight="true" outlineLevel="0" collapsed="false"/>
    <row r="55281" customFormat="false" ht="15" hidden="false" customHeight="true" outlineLevel="0" collapsed="false"/>
    <row r="55282" customFormat="false" ht="15" hidden="false" customHeight="true" outlineLevel="0" collapsed="false"/>
    <row r="55283" customFormat="false" ht="15" hidden="false" customHeight="true" outlineLevel="0" collapsed="false"/>
    <row r="55284" customFormat="false" ht="15" hidden="false" customHeight="true" outlineLevel="0" collapsed="false"/>
    <row r="55285" customFormat="false" ht="15" hidden="false" customHeight="true" outlineLevel="0" collapsed="false"/>
    <row r="55286" customFormat="false" ht="15" hidden="false" customHeight="true" outlineLevel="0" collapsed="false"/>
    <row r="55287" customFormat="false" ht="15" hidden="false" customHeight="true" outlineLevel="0" collapsed="false"/>
    <row r="55288" customFormat="false" ht="15" hidden="false" customHeight="true" outlineLevel="0" collapsed="false"/>
    <row r="55289" customFormat="false" ht="15" hidden="false" customHeight="true" outlineLevel="0" collapsed="false"/>
    <row r="55290" customFormat="false" ht="15" hidden="false" customHeight="true" outlineLevel="0" collapsed="false"/>
    <row r="55291" customFormat="false" ht="15" hidden="false" customHeight="true" outlineLevel="0" collapsed="false"/>
    <row r="55292" customFormat="false" ht="15" hidden="false" customHeight="true" outlineLevel="0" collapsed="false"/>
    <row r="55293" customFormat="false" ht="15" hidden="false" customHeight="true" outlineLevel="0" collapsed="false"/>
    <row r="55294" customFormat="false" ht="15" hidden="false" customHeight="true" outlineLevel="0" collapsed="false"/>
    <row r="55295" customFormat="false" ht="15" hidden="false" customHeight="true" outlineLevel="0" collapsed="false"/>
    <row r="55296" customFormat="false" ht="15" hidden="false" customHeight="true" outlineLevel="0" collapsed="false"/>
    <row r="55297" customFormat="false" ht="15" hidden="false" customHeight="true" outlineLevel="0" collapsed="false"/>
    <row r="55298" customFormat="false" ht="15" hidden="false" customHeight="true" outlineLevel="0" collapsed="false"/>
    <row r="55299" customFormat="false" ht="15" hidden="false" customHeight="true" outlineLevel="0" collapsed="false"/>
    <row r="55300" customFormat="false" ht="15" hidden="false" customHeight="true" outlineLevel="0" collapsed="false"/>
    <row r="55301" customFormat="false" ht="15" hidden="false" customHeight="true" outlineLevel="0" collapsed="false"/>
    <row r="55302" customFormat="false" ht="15" hidden="false" customHeight="true" outlineLevel="0" collapsed="false"/>
    <row r="55303" customFormat="false" ht="15" hidden="false" customHeight="true" outlineLevel="0" collapsed="false"/>
    <row r="55304" customFormat="false" ht="15" hidden="false" customHeight="true" outlineLevel="0" collapsed="false"/>
    <row r="55305" customFormat="false" ht="15" hidden="false" customHeight="true" outlineLevel="0" collapsed="false"/>
    <row r="55306" customFormat="false" ht="15" hidden="false" customHeight="true" outlineLevel="0" collapsed="false"/>
    <row r="55307" customFormat="false" ht="15" hidden="false" customHeight="true" outlineLevel="0" collapsed="false"/>
    <row r="55308" customFormat="false" ht="15" hidden="false" customHeight="true" outlineLevel="0" collapsed="false"/>
    <row r="55309" customFormat="false" ht="15" hidden="false" customHeight="true" outlineLevel="0" collapsed="false"/>
    <row r="55310" customFormat="false" ht="15" hidden="false" customHeight="true" outlineLevel="0" collapsed="false"/>
    <row r="55311" customFormat="false" ht="15" hidden="false" customHeight="true" outlineLevel="0" collapsed="false"/>
    <row r="55312" customFormat="false" ht="15" hidden="false" customHeight="true" outlineLevel="0" collapsed="false"/>
    <row r="55313" customFormat="false" ht="15" hidden="false" customHeight="true" outlineLevel="0" collapsed="false"/>
    <row r="55314" customFormat="false" ht="15" hidden="false" customHeight="true" outlineLevel="0" collapsed="false"/>
    <row r="55315" customFormat="false" ht="15" hidden="false" customHeight="true" outlineLevel="0" collapsed="false"/>
    <row r="55316" customFormat="false" ht="15" hidden="false" customHeight="true" outlineLevel="0" collapsed="false"/>
    <row r="55317" customFormat="false" ht="15" hidden="false" customHeight="true" outlineLevel="0" collapsed="false"/>
    <row r="55318" customFormat="false" ht="15" hidden="false" customHeight="true" outlineLevel="0" collapsed="false"/>
    <row r="55319" customFormat="false" ht="15" hidden="false" customHeight="true" outlineLevel="0" collapsed="false"/>
    <row r="55320" customFormat="false" ht="15" hidden="false" customHeight="true" outlineLevel="0" collapsed="false"/>
    <row r="55321" customFormat="false" ht="15" hidden="false" customHeight="true" outlineLevel="0" collapsed="false"/>
    <row r="55322" customFormat="false" ht="15" hidden="false" customHeight="true" outlineLevel="0" collapsed="false"/>
    <row r="55323" customFormat="false" ht="15" hidden="false" customHeight="true" outlineLevel="0" collapsed="false"/>
    <row r="55324" customFormat="false" ht="15" hidden="false" customHeight="true" outlineLevel="0" collapsed="false"/>
    <row r="55325" customFormat="false" ht="15" hidden="false" customHeight="true" outlineLevel="0" collapsed="false"/>
    <row r="55326" customFormat="false" ht="15" hidden="false" customHeight="true" outlineLevel="0" collapsed="false"/>
    <row r="55327" customFormat="false" ht="15" hidden="false" customHeight="true" outlineLevel="0" collapsed="false"/>
    <row r="55328" customFormat="false" ht="15" hidden="false" customHeight="true" outlineLevel="0" collapsed="false"/>
    <row r="55329" customFormat="false" ht="15" hidden="false" customHeight="true" outlineLevel="0" collapsed="false"/>
    <row r="55330" customFormat="false" ht="15" hidden="false" customHeight="true" outlineLevel="0" collapsed="false"/>
    <row r="55331" customFormat="false" ht="15" hidden="false" customHeight="true" outlineLevel="0" collapsed="false"/>
    <row r="55332" customFormat="false" ht="15" hidden="false" customHeight="true" outlineLevel="0" collapsed="false"/>
    <row r="55333" customFormat="false" ht="15" hidden="false" customHeight="true" outlineLevel="0" collapsed="false"/>
    <row r="55334" customFormat="false" ht="15" hidden="false" customHeight="true" outlineLevel="0" collapsed="false"/>
    <row r="55335" customFormat="false" ht="15" hidden="false" customHeight="true" outlineLevel="0" collapsed="false"/>
    <row r="55336" customFormat="false" ht="15" hidden="false" customHeight="true" outlineLevel="0" collapsed="false"/>
    <row r="55337" customFormat="false" ht="15" hidden="false" customHeight="true" outlineLevel="0" collapsed="false"/>
    <row r="55338" customFormat="false" ht="15" hidden="false" customHeight="true" outlineLevel="0" collapsed="false"/>
    <row r="55339" customFormat="false" ht="15" hidden="false" customHeight="true" outlineLevel="0" collapsed="false"/>
    <row r="55340" customFormat="false" ht="15" hidden="false" customHeight="true" outlineLevel="0" collapsed="false"/>
    <row r="55341" customFormat="false" ht="15" hidden="false" customHeight="true" outlineLevel="0" collapsed="false"/>
    <row r="55342" customFormat="false" ht="15" hidden="false" customHeight="true" outlineLevel="0" collapsed="false"/>
    <row r="55343" customFormat="false" ht="15" hidden="false" customHeight="true" outlineLevel="0" collapsed="false"/>
    <row r="55344" customFormat="false" ht="15" hidden="false" customHeight="true" outlineLevel="0" collapsed="false"/>
    <row r="55345" customFormat="false" ht="15" hidden="false" customHeight="true" outlineLevel="0" collapsed="false"/>
    <row r="55346" customFormat="false" ht="15" hidden="false" customHeight="true" outlineLevel="0" collapsed="false"/>
    <row r="55347" customFormat="false" ht="15" hidden="false" customHeight="true" outlineLevel="0" collapsed="false"/>
    <row r="55348" customFormat="false" ht="15" hidden="false" customHeight="true" outlineLevel="0" collapsed="false"/>
    <row r="55349" customFormat="false" ht="15" hidden="false" customHeight="true" outlineLevel="0" collapsed="false"/>
    <row r="55350" customFormat="false" ht="15" hidden="false" customHeight="true" outlineLevel="0" collapsed="false"/>
    <row r="55351" customFormat="false" ht="15" hidden="false" customHeight="true" outlineLevel="0" collapsed="false"/>
    <row r="55352" customFormat="false" ht="15" hidden="false" customHeight="true" outlineLevel="0" collapsed="false"/>
    <row r="55353" customFormat="false" ht="15" hidden="false" customHeight="true" outlineLevel="0" collapsed="false"/>
    <row r="55354" customFormat="false" ht="15" hidden="false" customHeight="true" outlineLevel="0" collapsed="false"/>
    <row r="55355" customFormat="false" ht="15" hidden="false" customHeight="true" outlineLevel="0" collapsed="false"/>
    <row r="55356" customFormat="false" ht="15" hidden="false" customHeight="true" outlineLevel="0" collapsed="false"/>
    <row r="55357" customFormat="false" ht="15" hidden="false" customHeight="true" outlineLevel="0" collapsed="false"/>
    <row r="55358" customFormat="false" ht="15" hidden="false" customHeight="true" outlineLevel="0" collapsed="false"/>
    <row r="55359" customFormat="false" ht="15" hidden="false" customHeight="true" outlineLevel="0" collapsed="false"/>
    <row r="55360" customFormat="false" ht="15" hidden="false" customHeight="true" outlineLevel="0" collapsed="false"/>
    <row r="55361" customFormat="false" ht="15" hidden="false" customHeight="true" outlineLevel="0" collapsed="false"/>
    <row r="55362" customFormat="false" ht="15" hidden="false" customHeight="true" outlineLevel="0" collapsed="false"/>
    <row r="55363" customFormat="false" ht="15" hidden="false" customHeight="true" outlineLevel="0" collapsed="false"/>
    <row r="55364" customFormat="false" ht="15" hidden="false" customHeight="true" outlineLevel="0" collapsed="false"/>
    <row r="55365" customFormat="false" ht="15" hidden="false" customHeight="true" outlineLevel="0" collapsed="false"/>
    <row r="55366" customFormat="false" ht="15" hidden="false" customHeight="true" outlineLevel="0" collapsed="false"/>
    <row r="55367" customFormat="false" ht="15" hidden="false" customHeight="true" outlineLevel="0" collapsed="false"/>
    <row r="55368" customFormat="false" ht="15" hidden="false" customHeight="true" outlineLevel="0" collapsed="false"/>
    <row r="55369" customFormat="false" ht="15" hidden="false" customHeight="true" outlineLevel="0" collapsed="false"/>
    <row r="55370" customFormat="false" ht="15" hidden="false" customHeight="true" outlineLevel="0" collapsed="false"/>
    <row r="55371" customFormat="false" ht="15" hidden="false" customHeight="true" outlineLevel="0" collapsed="false"/>
    <row r="55372" customFormat="false" ht="15" hidden="false" customHeight="true" outlineLevel="0" collapsed="false"/>
    <row r="55373" customFormat="false" ht="15" hidden="false" customHeight="true" outlineLevel="0" collapsed="false"/>
    <row r="55374" customFormat="false" ht="15" hidden="false" customHeight="true" outlineLevel="0" collapsed="false"/>
    <row r="55375" customFormat="false" ht="15" hidden="false" customHeight="true" outlineLevel="0" collapsed="false"/>
    <row r="55376" customFormat="false" ht="15" hidden="false" customHeight="true" outlineLevel="0" collapsed="false"/>
    <row r="55377" customFormat="false" ht="15" hidden="false" customHeight="true" outlineLevel="0" collapsed="false"/>
    <row r="55378" customFormat="false" ht="15" hidden="false" customHeight="true" outlineLevel="0" collapsed="false"/>
    <row r="55379" customFormat="false" ht="15" hidden="false" customHeight="true" outlineLevel="0" collapsed="false"/>
    <row r="55380" customFormat="false" ht="15" hidden="false" customHeight="true" outlineLevel="0" collapsed="false"/>
    <row r="55381" customFormat="false" ht="15" hidden="false" customHeight="true" outlineLevel="0" collapsed="false"/>
    <row r="55382" customFormat="false" ht="15" hidden="false" customHeight="true" outlineLevel="0" collapsed="false"/>
    <row r="55383" customFormat="false" ht="15" hidden="false" customHeight="true" outlineLevel="0" collapsed="false"/>
    <row r="55384" customFormat="false" ht="15" hidden="false" customHeight="true" outlineLevel="0" collapsed="false"/>
    <row r="55385" customFormat="false" ht="15" hidden="false" customHeight="true" outlineLevel="0" collapsed="false"/>
    <row r="55386" customFormat="false" ht="15" hidden="false" customHeight="true" outlineLevel="0" collapsed="false"/>
    <row r="55387" customFormat="false" ht="15" hidden="false" customHeight="true" outlineLevel="0" collapsed="false"/>
    <row r="55388" customFormat="false" ht="15" hidden="false" customHeight="true" outlineLevel="0" collapsed="false"/>
    <row r="55389" customFormat="false" ht="15" hidden="false" customHeight="true" outlineLevel="0" collapsed="false"/>
    <row r="55390" customFormat="false" ht="15" hidden="false" customHeight="true" outlineLevel="0" collapsed="false"/>
    <row r="55391" customFormat="false" ht="15" hidden="false" customHeight="true" outlineLevel="0" collapsed="false"/>
    <row r="55392" customFormat="false" ht="15" hidden="false" customHeight="true" outlineLevel="0" collapsed="false"/>
    <row r="55393" customFormat="false" ht="15" hidden="false" customHeight="true" outlineLevel="0" collapsed="false"/>
    <row r="55394" customFormat="false" ht="15" hidden="false" customHeight="true" outlineLevel="0" collapsed="false"/>
    <row r="55395" customFormat="false" ht="15" hidden="false" customHeight="true" outlineLevel="0" collapsed="false"/>
    <row r="55396" customFormat="false" ht="15" hidden="false" customHeight="true" outlineLevel="0" collapsed="false"/>
    <row r="55397" customFormat="false" ht="15" hidden="false" customHeight="true" outlineLevel="0" collapsed="false"/>
    <row r="55398" customFormat="false" ht="15" hidden="false" customHeight="true" outlineLevel="0" collapsed="false"/>
    <row r="55399" customFormat="false" ht="15" hidden="false" customHeight="true" outlineLevel="0" collapsed="false"/>
    <row r="55400" customFormat="false" ht="15" hidden="false" customHeight="true" outlineLevel="0" collapsed="false"/>
    <row r="55401" customFormat="false" ht="15" hidden="false" customHeight="true" outlineLevel="0" collapsed="false"/>
    <row r="55402" customFormat="false" ht="15" hidden="false" customHeight="true" outlineLevel="0" collapsed="false"/>
    <row r="55403" customFormat="false" ht="15" hidden="false" customHeight="true" outlineLevel="0" collapsed="false"/>
    <row r="55404" customFormat="false" ht="15" hidden="false" customHeight="true" outlineLevel="0" collapsed="false"/>
    <row r="55405" customFormat="false" ht="15" hidden="false" customHeight="true" outlineLevel="0" collapsed="false"/>
    <row r="55406" customFormat="false" ht="15" hidden="false" customHeight="true" outlineLevel="0" collapsed="false"/>
    <row r="55407" customFormat="false" ht="15" hidden="false" customHeight="true" outlineLevel="0" collapsed="false"/>
    <row r="55408" customFormat="false" ht="15" hidden="false" customHeight="true" outlineLevel="0" collapsed="false"/>
    <row r="55409" customFormat="false" ht="15" hidden="false" customHeight="true" outlineLevel="0" collapsed="false"/>
    <row r="55410" customFormat="false" ht="15" hidden="false" customHeight="true" outlineLevel="0" collapsed="false"/>
    <row r="55411" customFormat="false" ht="15" hidden="false" customHeight="true" outlineLevel="0" collapsed="false"/>
    <row r="55412" customFormat="false" ht="15" hidden="false" customHeight="true" outlineLevel="0" collapsed="false"/>
    <row r="55413" customFormat="false" ht="15" hidden="false" customHeight="true" outlineLevel="0" collapsed="false"/>
    <row r="55414" customFormat="false" ht="15" hidden="false" customHeight="true" outlineLevel="0" collapsed="false"/>
    <row r="55415" customFormat="false" ht="15" hidden="false" customHeight="true" outlineLevel="0" collapsed="false"/>
    <row r="55416" customFormat="false" ht="15" hidden="false" customHeight="true" outlineLevel="0" collapsed="false"/>
    <row r="55417" customFormat="false" ht="15" hidden="false" customHeight="true" outlineLevel="0" collapsed="false"/>
    <row r="55418" customFormat="false" ht="15" hidden="false" customHeight="true" outlineLevel="0" collapsed="false"/>
    <row r="55419" customFormat="false" ht="15" hidden="false" customHeight="true" outlineLevel="0" collapsed="false"/>
    <row r="55420" customFormat="false" ht="15" hidden="false" customHeight="true" outlineLevel="0" collapsed="false"/>
    <row r="55421" customFormat="false" ht="15" hidden="false" customHeight="true" outlineLevel="0" collapsed="false"/>
    <row r="55422" customFormat="false" ht="15" hidden="false" customHeight="true" outlineLevel="0" collapsed="false"/>
    <row r="55423" customFormat="false" ht="15" hidden="false" customHeight="true" outlineLevel="0" collapsed="false"/>
    <row r="55424" customFormat="false" ht="15" hidden="false" customHeight="true" outlineLevel="0" collapsed="false"/>
    <row r="55425" customFormat="false" ht="15" hidden="false" customHeight="true" outlineLevel="0" collapsed="false"/>
    <row r="55426" customFormat="false" ht="15" hidden="false" customHeight="true" outlineLevel="0" collapsed="false"/>
    <row r="55427" customFormat="false" ht="15" hidden="false" customHeight="true" outlineLevel="0" collapsed="false"/>
    <row r="55428" customFormat="false" ht="15" hidden="false" customHeight="true" outlineLevel="0" collapsed="false"/>
    <row r="55429" customFormat="false" ht="15" hidden="false" customHeight="true" outlineLevel="0" collapsed="false"/>
    <row r="55430" customFormat="false" ht="15" hidden="false" customHeight="true" outlineLevel="0" collapsed="false"/>
    <row r="55431" customFormat="false" ht="15" hidden="false" customHeight="true" outlineLevel="0" collapsed="false"/>
    <row r="55432" customFormat="false" ht="15" hidden="false" customHeight="true" outlineLevel="0" collapsed="false"/>
    <row r="55433" customFormat="false" ht="15" hidden="false" customHeight="true" outlineLevel="0" collapsed="false"/>
    <row r="55434" customFormat="false" ht="15" hidden="false" customHeight="true" outlineLevel="0" collapsed="false"/>
    <row r="55435" customFormat="false" ht="15" hidden="false" customHeight="true" outlineLevel="0" collapsed="false"/>
    <row r="55436" customFormat="false" ht="15" hidden="false" customHeight="true" outlineLevel="0" collapsed="false"/>
    <row r="55437" customFormat="false" ht="15" hidden="false" customHeight="true" outlineLevel="0" collapsed="false"/>
    <row r="55438" customFormat="false" ht="15" hidden="false" customHeight="true" outlineLevel="0" collapsed="false"/>
    <row r="55439" customFormat="false" ht="15" hidden="false" customHeight="true" outlineLevel="0" collapsed="false"/>
    <row r="55440" customFormat="false" ht="15" hidden="false" customHeight="true" outlineLevel="0" collapsed="false"/>
    <row r="55441" customFormat="false" ht="15" hidden="false" customHeight="true" outlineLevel="0" collapsed="false"/>
    <row r="55442" customFormat="false" ht="15" hidden="false" customHeight="true" outlineLevel="0" collapsed="false"/>
    <row r="55443" customFormat="false" ht="15" hidden="false" customHeight="true" outlineLevel="0" collapsed="false"/>
    <row r="55444" customFormat="false" ht="15" hidden="false" customHeight="true" outlineLevel="0" collapsed="false"/>
    <row r="55445" customFormat="false" ht="15" hidden="false" customHeight="true" outlineLevel="0" collapsed="false"/>
    <row r="55446" customFormat="false" ht="15" hidden="false" customHeight="true" outlineLevel="0" collapsed="false"/>
    <row r="55447" customFormat="false" ht="15" hidden="false" customHeight="true" outlineLevel="0" collapsed="false"/>
    <row r="55448" customFormat="false" ht="15" hidden="false" customHeight="true" outlineLevel="0" collapsed="false"/>
    <row r="55449" customFormat="false" ht="15" hidden="false" customHeight="true" outlineLevel="0" collapsed="false"/>
    <row r="55450" customFormat="false" ht="15" hidden="false" customHeight="true" outlineLevel="0" collapsed="false"/>
    <row r="55451" customFormat="false" ht="15" hidden="false" customHeight="true" outlineLevel="0" collapsed="false"/>
    <row r="55452" customFormat="false" ht="15" hidden="false" customHeight="true" outlineLevel="0" collapsed="false"/>
    <row r="55453" customFormat="false" ht="15" hidden="false" customHeight="true" outlineLevel="0" collapsed="false"/>
    <row r="55454" customFormat="false" ht="15" hidden="false" customHeight="true" outlineLevel="0" collapsed="false"/>
    <row r="55455" customFormat="false" ht="15" hidden="false" customHeight="true" outlineLevel="0" collapsed="false"/>
    <row r="55456" customFormat="false" ht="15" hidden="false" customHeight="true" outlineLevel="0" collapsed="false"/>
    <row r="55457" customFormat="false" ht="15" hidden="false" customHeight="true" outlineLevel="0" collapsed="false"/>
    <row r="55458" customFormat="false" ht="15" hidden="false" customHeight="true" outlineLevel="0" collapsed="false"/>
    <row r="55459" customFormat="false" ht="15" hidden="false" customHeight="true" outlineLevel="0" collapsed="false"/>
    <row r="55460" customFormat="false" ht="15" hidden="false" customHeight="true" outlineLevel="0" collapsed="false"/>
    <row r="55461" customFormat="false" ht="15" hidden="false" customHeight="true" outlineLevel="0" collapsed="false"/>
    <row r="55462" customFormat="false" ht="15" hidden="false" customHeight="true" outlineLevel="0" collapsed="false"/>
    <row r="55463" customFormat="false" ht="15" hidden="false" customHeight="true" outlineLevel="0" collapsed="false"/>
    <row r="55464" customFormat="false" ht="15" hidden="false" customHeight="true" outlineLevel="0" collapsed="false"/>
    <row r="55465" customFormat="false" ht="15" hidden="false" customHeight="true" outlineLevel="0" collapsed="false"/>
    <row r="55466" customFormat="false" ht="15" hidden="false" customHeight="true" outlineLevel="0" collapsed="false"/>
    <row r="55467" customFormat="false" ht="15" hidden="false" customHeight="true" outlineLevel="0" collapsed="false"/>
    <row r="55468" customFormat="false" ht="15" hidden="false" customHeight="true" outlineLevel="0" collapsed="false"/>
    <row r="55469" customFormat="false" ht="15" hidden="false" customHeight="true" outlineLevel="0" collapsed="false"/>
    <row r="55470" customFormat="false" ht="15" hidden="false" customHeight="true" outlineLevel="0" collapsed="false"/>
    <row r="55471" customFormat="false" ht="15" hidden="false" customHeight="true" outlineLevel="0" collapsed="false"/>
    <row r="55472" customFormat="false" ht="15" hidden="false" customHeight="true" outlineLevel="0" collapsed="false"/>
    <row r="55473" customFormat="false" ht="15" hidden="false" customHeight="true" outlineLevel="0" collapsed="false"/>
    <row r="55474" customFormat="false" ht="15" hidden="false" customHeight="true" outlineLevel="0" collapsed="false"/>
    <row r="55475" customFormat="false" ht="15" hidden="false" customHeight="true" outlineLevel="0" collapsed="false"/>
    <row r="55476" customFormat="false" ht="15" hidden="false" customHeight="true" outlineLevel="0" collapsed="false"/>
    <row r="55477" customFormat="false" ht="15" hidden="false" customHeight="true" outlineLevel="0" collapsed="false"/>
    <row r="55478" customFormat="false" ht="15" hidden="false" customHeight="true" outlineLevel="0" collapsed="false"/>
    <row r="55479" customFormat="false" ht="15" hidden="false" customHeight="true" outlineLevel="0" collapsed="false"/>
    <row r="55480" customFormat="false" ht="15" hidden="false" customHeight="true" outlineLevel="0" collapsed="false"/>
    <row r="55481" customFormat="false" ht="15" hidden="false" customHeight="true" outlineLevel="0" collapsed="false"/>
    <row r="55482" customFormat="false" ht="15" hidden="false" customHeight="true" outlineLevel="0" collapsed="false"/>
    <row r="55483" customFormat="false" ht="15" hidden="false" customHeight="true" outlineLevel="0" collapsed="false"/>
    <row r="55484" customFormat="false" ht="15" hidden="false" customHeight="true" outlineLevel="0" collapsed="false"/>
    <row r="55485" customFormat="false" ht="15" hidden="false" customHeight="true" outlineLevel="0" collapsed="false"/>
    <row r="55486" customFormat="false" ht="15" hidden="false" customHeight="true" outlineLevel="0" collapsed="false"/>
    <row r="55487" customFormat="false" ht="15" hidden="false" customHeight="true" outlineLevel="0" collapsed="false"/>
    <row r="55488" customFormat="false" ht="15" hidden="false" customHeight="true" outlineLevel="0" collapsed="false"/>
    <row r="55489" customFormat="false" ht="15" hidden="false" customHeight="true" outlineLevel="0" collapsed="false"/>
    <row r="55490" customFormat="false" ht="15" hidden="false" customHeight="true" outlineLevel="0" collapsed="false"/>
    <row r="55491" customFormat="false" ht="15" hidden="false" customHeight="true" outlineLevel="0" collapsed="false"/>
    <row r="55492" customFormat="false" ht="15" hidden="false" customHeight="true" outlineLevel="0" collapsed="false"/>
    <row r="55493" customFormat="false" ht="15" hidden="false" customHeight="true" outlineLevel="0" collapsed="false"/>
    <row r="55494" customFormat="false" ht="15" hidden="false" customHeight="true" outlineLevel="0" collapsed="false"/>
    <row r="55495" customFormat="false" ht="15" hidden="false" customHeight="true" outlineLevel="0" collapsed="false"/>
    <row r="55496" customFormat="false" ht="15" hidden="false" customHeight="true" outlineLevel="0" collapsed="false"/>
    <row r="55497" customFormat="false" ht="15" hidden="false" customHeight="true" outlineLevel="0" collapsed="false"/>
    <row r="55498" customFormat="false" ht="15" hidden="false" customHeight="true" outlineLevel="0" collapsed="false"/>
    <row r="55499" customFormat="false" ht="15" hidden="false" customHeight="true" outlineLevel="0" collapsed="false"/>
    <row r="55500" customFormat="false" ht="15" hidden="false" customHeight="true" outlineLevel="0" collapsed="false"/>
    <row r="55501" customFormat="false" ht="15" hidden="false" customHeight="true" outlineLevel="0" collapsed="false"/>
    <row r="55502" customFormat="false" ht="15" hidden="false" customHeight="true" outlineLevel="0" collapsed="false"/>
    <row r="55503" customFormat="false" ht="15" hidden="false" customHeight="true" outlineLevel="0" collapsed="false"/>
    <row r="55504" customFormat="false" ht="15" hidden="false" customHeight="true" outlineLevel="0" collapsed="false"/>
    <row r="55505" customFormat="false" ht="15" hidden="false" customHeight="true" outlineLevel="0" collapsed="false"/>
    <row r="55506" customFormat="false" ht="15" hidden="false" customHeight="true" outlineLevel="0" collapsed="false"/>
    <row r="55507" customFormat="false" ht="15" hidden="false" customHeight="true" outlineLevel="0" collapsed="false"/>
    <row r="55508" customFormat="false" ht="15" hidden="false" customHeight="true" outlineLevel="0" collapsed="false"/>
    <row r="55509" customFormat="false" ht="15" hidden="false" customHeight="true" outlineLevel="0" collapsed="false"/>
    <row r="55510" customFormat="false" ht="15" hidden="false" customHeight="true" outlineLevel="0" collapsed="false"/>
    <row r="55511" customFormat="false" ht="15" hidden="false" customHeight="true" outlineLevel="0" collapsed="false"/>
    <row r="55512" customFormat="false" ht="15" hidden="false" customHeight="true" outlineLevel="0" collapsed="false"/>
    <row r="55513" customFormat="false" ht="15" hidden="false" customHeight="true" outlineLevel="0" collapsed="false"/>
    <row r="55514" customFormat="false" ht="15" hidden="false" customHeight="true" outlineLevel="0" collapsed="false"/>
    <row r="55515" customFormat="false" ht="15" hidden="false" customHeight="true" outlineLevel="0" collapsed="false"/>
    <row r="55516" customFormat="false" ht="15" hidden="false" customHeight="true" outlineLevel="0" collapsed="false"/>
    <row r="55517" customFormat="false" ht="15" hidden="false" customHeight="true" outlineLevel="0" collapsed="false"/>
    <row r="55518" customFormat="false" ht="15" hidden="false" customHeight="true" outlineLevel="0" collapsed="false"/>
    <row r="55519" customFormat="false" ht="15" hidden="false" customHeight="true" outlineLevel="0" collapsed="false"/>
    <row r="55520" customFormat="false" ht="15" hidden="false" customHeight="true" outlineLevel="0" collapsed="false"/>
    <row r="55521" customFormat="false" ht="15" hidden="false" customHeight="true" outlineLevel="0" collapsed="false"/>
    <row r="55522" customFormat="false" ht="15" hidden="false" customHeight="true" outlineLevel="0" collapsed="false"/>
    <row r="55523" customFormat="false" ht="15" hidden="false" customHeight="true" outlineLevel="0" collapsed="false"/>
    <row r="55524" customFormat="false" ht="15" hidden="false" customHeight="true" outlineLevel="0" collapsed="false"/>
    <row r="55525" customFormat="false" ht="15" hidden="false" customHeight="true" outlineLevel="0" collapsed="false"/>
    <row r="55526" customFormat="false" ht="15" hidden="false" customHeight="true" outlineLevel="0" collapsed="false"/>
    <row r="55527" customFormat="false" ht="15" hidden="false" customHeight="true" outlineLevel="0" collapsed="false"/>
    <row r="55528" customFormat="false" ht="15" hidden="false" customHeight="true" outlineLevel="0" collapsed="false"/>
    <row r="55529" customFormat="false" ht="15" hidden="false" customHeight="true" outlineLevel="0" collapsed="false"/>
    <row r="55530" customFormat="false" ht="15" hidden="false" customHeight="true" outlineLevel="0" collapsed="false"/>
    <row r="55531" customFormat="false" ht="15" hidden="false" customHeight="true" outlineLevel="0" collapsed="false"/>
    <row r="55532" customFormat="false" ht="15" hidden="false" customHeight="true" outlineLevel="0" collapsed="false"/>
    <row r="55533" customFormat="false" ht="15" hidden="false" customHeight="true" outlineLevel="0" collapsed="false"/>
    <row r="55534" customFormat="false" ht="15" hidden="false" customHeight="true" outlineLevel="0" collapsed="false"/>
    <row r="55535" customFormat="false" ht="15" hidden="false" customHeight="true" outlineLevel="0" collapsed="false"/>
    <row r="55536" customFormat="false" ht="15" hidden="false" customHeight="true" outlineLevel="0" collapsed="false"/>
    <row r="55537" customFormat="false" ht="15" hidden="false" customHeight="true" outlineLevel="0" collapsed="false"/>
    <row r="55538" customFormat="false" ht="15" hidden="false" customHeight="true" outlineLevel="0" collapsed="false"/>
    <row r="55539" customFormat="false" ht="15" hidden="false" customHeight="true" outlineLevel="0" collapsed="false"/>
    <row r="55540" customFormat="false" ht="15" hidden="false" customHeight="true" outlineLevel="0" collapsed="false"/>
    <row r="55541" customFormat="false" ht="15" hidden="false" customHeight="true" outlineLevel="0" collapsed="false"/>
    <row r="55542" customFormat="false" ht="15" hidden="false" customHeight="true" outlineLevel="0" collapsed="false"/>
    <row r="55543" customFormat="false" ht="15" hidden="false" customHeight="true" outlineLevel="0" collapsed="false"/>
    <row r="55544" customFormat="false" ht="15" hidden="false" customHeight="true" outlineLevel="0" collapsed="false"/>
    <row r="55545" customFormat="false" ht="15" hidden="false" customHeight="true" outlineLevel="0" collapsed="false"/>
    <row r="55546" customFormat="false" ht="15" hidden="false" customHeight="true" outlineLevel="0" collapsed="false"/>
    <row r="55547" customFormat="false" ht="15" hidden="false" customHeight="true" outlineLevel="0" collapsed="false"/>
    <row r="55548" customFormat="false" ht="15" hidden="false" customHeight="true" outlineLevel="0" collapsed="false"/>
    <row r="55549" customFormat="false" ht="15" hidden="false" customHeight="true" outlineLevel="0" collapsed="false"/>
    <row r="55550" customFormat="false" ht="15" hidden="false" customHeight="true" outlineLevel="0" collapsed="false"/>
    <row r="55551" customFormat="false" ht="15" hidden="false" customHeight="true" outlineLevel="0" collapsed="false"/>
    <row r="55552" customFormat="false" ht="15" hidden="false" customHeight="true" outlineLevel="0" collapsed="false"/>
    <row r="55553" customFormat="false" ht="15" hidden="false" customHeight="true" outlineLevel="0" collapsed="false"/>
    <row r="55554" customFormat="false" ht="15" hidden="false" customHeight="true" outlineLevel="0" collapsed="false"/>
    <row r="55555" customFormat="false" ht="15" hidden="false" customHeight="true" outlineLevel="0" collapsed="false"/>
    <row r="55556" customFormat="false" ht="15" hidden="false" customHeight="true" outlineLevel="0" collapsed="false"/>
    <row r="55557" customFormat="false" ht="15" hidden="false" customHeight="true" outlineLevel="0" collapsed="false"/>
    <row r="55558" customFormat="false" ht="15" hidden="false" customHeight="true" outlineLevel="0" collapsed="false"/>
    <row r="55559" customFormat="false" ht="15" hidden="false" customHeight="true" outlineLevel="0" collapsed="false"/>
    <row r="55560" customFormat="false" ht="15" hidden="false" customHeight="true" outlineLevel="0" collapsed="false"/>
    <row r="55561" customFormat="false" ht="15" hidden="false" customHeight="true" outlineLevel="0" collapsed="false"/>
    <row r="55562" customFormat="false" ht="15" hidden="false" customHeight="true" outlineLevel="0" collapsed="false"/>
    <row r="55563" customFormat="false" ht="15" hidden="false" customHeight="true" outlineLevel="0" collapsed="false"/>
    <row r="55564" customFormat="false" ht="15" hidden="false" customHeight="true" outlineLevel="0" collapsed="false"/>
    <row r="55565" customFormat="false" ht="15" hidden="false" customHeight="true" outlineLevel="0" collapsed="false"/>
    <row r="55566" customFormat="false" ht="15" hidden="false" customHeight="true" outlineLevel="0" collapsed="false"/>
    <row r="55567" customFormat="false" ht="15" hidden="false" customHeight="true" outlineLevel="0" collapsed="false"/>
    <row r="55568" customFormat="false" ht="15" hidden="false" customHeight="true" outlineLevel="0" collapsed="false"/>
    <row r="55569" customFormat="false" ht="15" hidden="false" customHeight="true" outlineLevel="0" collapsed="false"/>
    <row r="55570" customFormat="false" ht="15" hidden="false" customHeight="true" outlineLevel="0" collapsed="false"/>
    <row r="55571" customFormat="false" ht="15" hidden="false" customHeight="true" outlineLevel="0" collapsed="false"/>
    <row r="55572" customFormat="false" ht="15" hidden="false" customHeight="true" outlineLevel="0" collapsed="false"/>
    <row r="55573" customFormat="false" ht="15" hidden="false" customHeight="true" outlineLevel="0" collapsed="false"/>
    <row r="55574" customFormat="false" ht="15" hidden="false" customHeight="true" outlineLevel="0" collapsed="false"/>
    <row r="55575" customFormat="false" ht="15" hidden="false" customHeight="true" outlineLevel="0" collapsed="false"/>
    <row r="55576" customFormat="false" ht="15" hidden="false" customHeight="true" outlineLevel="0" collapsed="false"/>
    <row r="55577" customFormat="false" ht="15" hidden="false" customHeight="true" outlineLevel="0" collapsed="false"/>
    <row r="55578" customFormat="false" ht="15" hidden="false" customHeight="true" outlineLevel="0" collapsed="false"/>
    <row r="55579" customFormat="false" ht="15" hidden="false" customHeight="true" outlineLevel="0" collapsed="false"/>
    <row r="55580" customFormat="false" ht="15" hidden="false" customHeight="true" outlineLevel="0" collapsed="false"/>
    <row r="55581" customFormat="false" ht="15" hidden="false" customHeight="true" outlineLevel="0" collapsed="false"/>
    <row r="55582" customFormat="false" ht="15" hidden="false" customHeight="true" outlineLevel="0" collapsed="false"/>
    <row r="55583" customFormat="false" ht="15" hidden="false" customHeight="true" outlineLevel="0" collapsed="false"/>
    <row r="55584" customFormat="false" ht="15" hidden="false" customHeight="true" outlineLevel="0" collapsed="false"/>
    <row r="55585" customFormat="false" ht="15" hidden="false" customHeight="true" outlineLevel="0" collapsed="false"/>
    <row r="55586" customFormat="false" ht="15" hidden="false" customHeight="true" outlineLevel="0" collapsed="false"/>
    <row r="55587" customFormat="false" ht="15" hidden="false" customHeight="true" outlineLevel="0" collapsed="false"/>
    <row r="55588" customFormat="false" ht="15" hidden="false" customHeight="true" outlineLevel="0" collapsed="false"/>
    <row r="55589" customFormat="false" ht="15" hidden="false" customHeight="true" outlineLevel="0" collapsed="false"/>
    <row r="55590" customFormat="false" ht="15" hidden="false" customHeight="true" outlineLevel="0" collapsed="false"/>
    <row r="55591" customFormat="false" ht="15" hidden="false" customHeight="true" outlineLevel="0" collapsed="false"/>
    <row r="55592" customFormat="false" ht="15" hidden="false" customHeight="true" outlineLevel="0" collapsed="false"/>
    <row r="55593" customFormat="false" ht="15" hidden="false" customHeight="true" outlineLevel="0" collapsed="false"/>
    <row r="55594" customFormat="false" ht="15" hidden="false" customHeight="true" outlineLevel="0" collapsed="false"/>
    <row r="55595" customFormat="false" ht="15" hidden="false" customHeight="true" outlineLevel="0" collapsed="false"/>
    <row r="55596" customFormat="false" ht="15" hidden="false" customHeight="true" outlineLevel="0" collapsed="false"/>
    <row r="55597" customFormat="false" ht="15" hidden="false" customHeight="true" outlineLevel="0" collapsed="false"/>
    <row r="55598" customFormat="false" ht="15" hidden="false" customHeight="true" outlineLevel="0" collapsed="false"/>
    <row r="55599" customFormat="false" ht="15" hidden="false" customHeight="true" outlineLevel="0" collapsed="false"/>
    <row r="55600" customFormat="false" ht="15" hidden="false" customHeight="true" outlineLevel="0" collapsed="false"/>
    <row r="55601" customFormat="false" ht="15" hidden="false" customHeight="true" outlineLevel="0" collapsed="false"/>
    <row r="55602" customFormat="false" ht="15" hidden="false" customHeight="true" outlineLevel="0" collapsed="false"/>
    <row r="55603" customFormat="false" ht="15" hidden="false" customHeight="true" outlineLevel="0" collapsed="false"/>
    <row r="55604" customFormat="false" ht="15" hidden="false" customHeight="true" outlineLevel="0" collapsed="false"/>
    <row r="55605" customFormat="false" ht="15" hidden="false" customHeight="true" outlineLevel="0" collapsed="false"/>
    <row r="55606" customFormat="false" ht="15" hidden="false" customHeight="true" outlineLevel="0" collapsed="false"/>
    <row r="55607" customFormat="false" ht="15" hidden="false" customHeight="true" outlineLevel="0" collapsed="false"/>
    <row r="55608" customFormat="false" ht="15" hidden="false" customHeight="true" outlineLevel="0" collapsed="false"/>
    <row r="55609" customFormat="false" ht="15" hidden="false" customHeight="true" outlineLevel="0" collapsed="false"/>
    <row r="55610" customFormat="false" ht="15" hidden="false" customHeight="true" outlineLevel="0" collapsed="false"/>
    <row r="55611" customFormat="false" ht="15" hidden="false" customHeight="true" outlineLevel="0" collapsed="false"/>
    <row r="55612" customFormat="false" ht="15" hidden="false" customHeight="true" outlineLevel="0" collapsed="false"/>
    <row r="55613" customFormat="false" ht="15" hidden="false" customHeight="true" outlineLevel="0" collapsed="false"/>
    <row r="55614" customFormat="false" ht="15" hidden="false" customHeight="true" outlineLevel="0" collapsed="false"/>
    <row r="55615" customFormat="false" ht="15" hidden="false" customHeight="true" outlineLevel="0" collapsed="false"/>
    <row r="55616" customFormat="false" ht="15" hidden="false" customHeight="true" outlineLevel="0" collapsed="false"/>
    <row r="55617" customFormat="false" ht="15" hidden="false" customHeight="true" outlineLevel="0" collapsed="false"/>
    <row r="55618" customFormat="false" ht="15" hidden="false" customHeight="true" outlineLevel="0" collapsed="false"/>
    <row r="55619" customFormat="false" ht="15" hidden="false" customHeight="true" outlineLevel="0" collapsed="false"/>
    <row r="55620" customFormat="false" ht="15" hidden="false" customHeight="true" outlineLevel="0" collapsed="false"/>
    <row r="55621" customFormat="false" ht="15" hidden="false" customHeight="true" outlineLevel="0" collapsed="false"/>
    <row r="55622" customFormat="false" ht="15" hidden="false" customHeight="true" outlineLevel="0" collapsed="false"/>
    <row r="55623" customFormat="false" ht="15" hidden="false" customHeight="true" outlineLevel="0" collapsed="false"/>
    <row r="55624" customFormat="false" ht="15" hidden="false" customHeight="true" outlineLevel="0" collapsed="false"/>
    <row r="55625" customFormat="false" ht="15" hidden="false" customHeight="true" outlineLevel="0" collapsed="false"/>
    <row r="55626" customFormat="false" ht="15" hidden="false" customHeight="true" outlineLevel="0" collapsed="false"/>
    <row r="55627" customFormat="false" ht="15" hidden="false" customHeight="true" outlineLevel="0" collapsed="false"/>
    <row r="55628" customFormat="false" ht="15" hidden="false" customHeight="true" outlineLevel="0" collapsed="false"/>
    <row r="55629" customFormat="false" ht="15" hidden="false" customHeight="true" outlineLevel="0" collapsed="false"/>
    <row r="55630" customFormat="false" ht="15" hidden="false" customHeight="true" outlineLevel="0" collapsed="false"/>
    <row r="55631" customFormat="false" ht="15" hidden="false" customHeight="true" outlineLevel="0" collapsed="false"/>
    <row r="55632" customFormat="false" ht="15" hidden="false" customHeight="true" outlineLevel="0" collapsed="false"/>
    <row r="55633" customFormat="false" ht="15" hidden="false" customHeight="true" outlineLevel="0" collapsed="false"/>
    <row r="55634" customFormat="false" ht="15" hidden="false" customHeight="true" outlineLevel="0" collapsed="false"/>
    <row r="55635" customFormat="false" ht="15" hidden="false" customHeight="true" outlineLevel="0" collapsed="false"/>
    <row r="55636" customFormat="false" ht="15" hidden="false" customHeight="true" outlineLevel="0" collapsed="false"/>
    <row r="55637" customFormat="false" ht="15" hidden="false" customHeight="true" outlineLevel="0" collapsed="false"/>
    <row r="55638" customFormat="false" ht="15" hidden="false" customHeight="true" outlineLevel="0" collapsed="false"/>
    <row r="55639" customFormat="false" ht="15" hidden="false" customHeight="true" outlineLevel="0" collapsed="false"/>
    <row r="55640" customFormat="false" ht="15" hidden="false" customHeight="true" outlineLevel="0" collapsed="false"/>
    <row r="55641" customFormat="false" ht="15" hidden="false" customHeight="true" outlineLevel="0" collapsed="false"/>
    <row r="55642" customFormat="false" ht="15" hidden="false" customHeight="true" outlineLevel="0" collapsed="false"/>
    <row r="55643" customFormat="false" ht="15" hidden="false" customHeight="true" outlineLevel="0" collapsed="false"/>
    <row r="55644" customFormat="false" ht="15" hidden="false" customHeight="true" outlineLevel="0" collapsed="false"/>
    <row r="55645" customFormat="false" ht="15" hidden="false" customHeight="true" outlineLevel="0" collapsed="false"/>
    <row r="55646" customFormat="false" ht="15" hidden="false" customHeight="true" outlineLevel="0" collapsed="false"/>
    <row r="55647" customFormat="false" ht="15" hidden="false" customHeight="true" outlineLevel="0" collapsed="false"/>
    <row r="55648" customFormat="false" ht="15" hidden="false" customHeight="true" outlineLevel="0" collapsed="false"/>
    <row r="55649" customFormat="false" ht="15" hidden="false" customHeight="true" outlineLevel="0" collapsed="false"/>
    <row r="55650" customFormat="false" ht="15" hidden="false" customHeight="true" outlineLevel="0" collapsed="false"/>
    <row r="55651" customFormat="false" ht="15" hidden="false" customHeight="true" outlineLevel="0" collapsed="false"/>
    <row r="55652" customFormat="false" ht="15" hidden="false" customHeight="true" outlineLevel="0" collapsed="false"/>
    <row r="55653" customFormat="false" ht="15" hidden="false" customHeight="true" outlineLevel="0" collapsed="false"/>
    <row r="55654" customFormat="false" ht="15" hidden="false" customHeight="true" outlineLevel="0" collapsed="false"/>
    <row r="55655" customFormat="false" ht="15" hidden="false" customHeight="true" outlineLevel="0" collapsed="false"/>
    <row r="55656" customFormat="false" ht="15" hidden="false" customHeight="true" outlineLevel="0" collapsed="false"/>
    <row r="55657" customFormat="false" ht="15" hidden="false" customHeight="true" outlineLevel="0" collapsed="false"/>
    <row r="55658" customFormat="false" ht="15" hidden="false" customHeight="true" outlineLevel="0" collapsed="false"/>
    <row r="55659" customFormat="false" ht="15" hidden="false" customHeight="true" outlineLevel="0" collapsed="false"/>
    <row r="55660" customFormat="false" ht="15" hidden="false" customHeight="true" outlineLevel="0" collapsed="false"/>
    <row r="55661" customFormat="false" ht="15" hidden="false" customHeight="true" outlineLevel="0" collapsed="false"/>
    <row r="55662" customFormat="false" ht="15" hidden="false" customHeight="true" outlineLevel="0" collapsed="false"/>
    <row r="55663" customFormat="false" ht="15" hidden="false" customHeight="true" outlineLevel="0" collapsed="false"/>
    <row r="55664" customFormat="false" ht="15" hidden="false" customHeight="true" outlineLevel="0" collapsed="false"/>
    <row r="55665" customFormat="false" ht="15" hidden="false" customHeight="true" outlineLevel="0" collapsed="false"/>
    <row r="55666" customFormat="false" ht="15" hidden="false" customHeight="true" outlineLevel="0" collapsed="false"/>
    <row r="55667" customFormat="false" ht="15" hidden="false" customHeight="true" outlineLevel="0" collapsed="false"/>
    <row r="55668" customFormat="false" ht="15" hidden="false" customHeight="true" outlineLevel="0" collapsed="false"/>
    <row r="55669" customFormat="false" ht="15" hidden="false" customHeight="true" outlineLevel="0" collapsed="false"/>
    <row r="55670" customFormat="false" ht="15" hidden="false" customHeight="true" outlineLevel="0" collapsed="false"/>
    <row r="55671" customFormat="false" ht="15" hidden="false" customHeight="true" outlineLevel="0" collapsed="false"/>
    <row r="55672" customFormat="false" ht="15" hidden="false" customHeight="true" outlineLevel="0" collapsed="false"/>
    <row r="55673" customFormat="false" ht="15" hidden="false" customHeight="true" outlineLevel="0" collapsed="false"/>
    <row r="55674" customFormat="false" ht="15" hidden="false" customHeight="true" outlineLevel="0" collapsed="false"/>
    <row r="55675" customFormat="false" ht="15" hidden="false" customHeight="true" outlineLevel="0" collapsed="false"/>
    <row r="55676" customFormat="false" ht="15" hidden="false" customHeight="true" outlineLevel="0" collapsed="false"/>
    <row r="55677" customFormat="false" ht="15" hidden="false" customHeight="true" outlineLevel="0" collapsed="false"/>
    <row r="55678" customFormat="false" ht="15" hidden="false" customHeight="true" outlineLevel="0" collapsed="false"/>
    <row r="55679" customFormat="false" ht="15" hidden="false" customHeight="true" outlineLevel="0" collapsed="false"/>
    <row r="55680" customFormat="false" ht="15" hidden="false" customHeight="true" outlineLevel="0" collapsed="false"/>
    <row r="55681" customFormat="false" ht="15" hidden="false" customHeight="true" outlineLevel="0" collapsed="false"/>
    <row r="55682" customFormat="false" ht="15" hidden="false" customHeight="true" outlineLevel="0" collapsed="false"/>
    <row r="55683" customFormat="false" ht="15" hidden="false" customHeight="true" outlineLevel="0" collapsed="false"/>
    <row r="55684" customFormat="false" ht="15" hidden="false" customHeight="true" outlineLevel="0" collapsed="false"/>
    <row r="55685" customFormat="false" ht="15" hidden="false" customHeight="true" outlineLevel="0" collapsed="false"/>
    <row r="55686" customFormat="false" ht="15" hidden="false" customHeight="true" outlineLevel="0" collapsed="false"/>
    <row r="55687" customFormat="false" ht="15" hidden="false" customHeight="true" outlineLevel="0" collapsed="false"/>
    <row r="55688" customFormat="false" ht="15" hidden="false" customHeight="true" outlineLevel="0" collapsed="false"/>
    <row r="55689" customFormat="false" ht="15" hidden="false" customHeight="true" outlineLevel="0" collapsed="false"/>
    <row r="55690" customFormat="false" ht="15" hidden="false" customHeight="true" outlineLevel="0" collapsed="false"/>
    <row r="55691" customFormat="false" ht="15" hidden="false" customHeight="true" outlineLevel="0" collapsed="false"/>
    <row r="55692" customFormat="false" ht="15" hidden="false" customHeight="true" outlineLevel="0" collapsed="false"/>
    <row r="55693" customFormat="false" ht="15" hidden="false" customHeight="true" outlineLevel="0" collapsed="false"/>
    <row r="55694" customFormat="false" ht="15" hidden="false" customHeight="true" outlineLevel="0" collapsed="false"/>
    <row r="55695" customFormat="false" ht="15" hidden="false" customHeight="true" outlineLevel="0" collapsed="false"/>
    <row r="55696" customFormat="false" ht="15" hidden="false" customHeight="true" outlineLevel="0" collapsed="false"/>
    <row r="55697" customFormat="false" ht="15" hidden="false" customHeight="true" outlineLevel="0" collapsed="false"/>
    <row r="55698" customFormat="false" ht="15" hidden="false" customHeight="true" outlineLevel="0" collapsed="false"/>
    <row r="55699" customFormat="false" ht="15" hidden="false" customHeight="true" outlineLevel="0" collapsed="false"/>
    <row r="55700" customFormat="false" ht="15" hidden="false" customHeight="true" outlineLevel="0" collapsed="false"/>
    <row r="55701" customFormat="false" ht="15" hidden="false" customHeight="true" outlineLevel="0" collapsed="false"/>
    <row r="55702" customFormat="false" ht="15" hidden="false" customHeight="true" outlineLevel="0" collapsed="false"/>
    <row r="55703" customFormat="false" ht="15" hidden="false" customHeight="true" outlineLevel="0" collapsed="false"/>
    <row r="55704" customFormat="false" ht="15" hidden="false" customHeight="true" outlineLevel="0" collapsed="false"/>
    <row r="55705" customFormat="false" ht="15" hidden="false" customHeight="true" outlineLevel="0" collapsed="false"/>
    <row r="55706" customFormat="false" ht="15" hidden="false" customHeight="true" outlineLevel="0" collapsed="false"/>
    <row r="55707" customFormat="false" ht="15" hidden="false" customHeight="true" outlineLevel="0" collapsed="false"/>
    <row r="55708" customFormat="false" ht="15" hidden="false" customHeight="true" outlineLevel="0" collapsed="false"/>
    <row r="55709" customFormat="false" ht="15" hidden="false" customHeight="true" outlineLevel="0" collapsed="false"/>
    <row r="55710" customFormat="false" ht="15" hidden="false" customHeight="true" outlineLevel="0" collapsed="false"/>
    <row r="55711" customFormat="false" ht="15" hidden="false" customHeight="true" outlineLevel="0" collapsed="false"/>
    <row r="55712" customFormat="false" ht="15" hidden="false" customHeight="true" outlineLevel="0" collapsed="false"/>
    <row r="55713" customFormat="false" ht="15" hidden="false" customHeight="true" outlineLevel="0" collapsed="false"/>
    <row r="55714" customFormat="false" ht="15" hidden="false" customHeight="true" outlineLevel="0" collapsed="false"/>
    <row r="55715" customFormat="false" ht="15" hidden="false" customHeight="true" outlineLevel="0" collapsed="false"/>
    <row r="55716" customFormat="false" ht="15" hidden="false" customHeight="true" outlineLevel="0" collapsed="false"/>
    <row r="55717" customFormat="false" ht="15" hidden="false" customHeight="true" outlineLevel="0" collapsed="false"/>
    <row r="55718" customFormat="false" ht="15" hidden="false" customHeight="true" outlineLevel="0" collapsed="false"/>
    <row r="55719" customFormat="false" ht="15" hidden="false" customHeight="true" outlineLevel="0" collapsed="false"/>
    <row r="55720" customFormat="false" ht="15" hidden="false" customHeight="true" outlineLevel="0" collapsed="false"/>
    <row r="55721" customFormat="false" ht="15" hidden="false" customHeight="true" outlineLevel="0" collapsed="false"/>
    <row r="55722" customFormat="false" ht="15" hidden="false" customHeight="true" outlineLevel="0" collapsed="false"/>
    <row r="55723" customFormat="false" ht="15" hidden="false" customHeight="true" outlineLevel="0" collapsed="false"/>
    <row r="55724" customFormat="false" ht="15" hidden="false" customHeight="true" outlineLevel="0" collapsed="false"/>
    <row r="55725" customFormat="false" ht="15" hidden="false" customHeight="true" outlineLevel="0" collapsed="false"/>
    <row r="55726" customFormat="false" ht="15" hidden="false" customHeight="true" outlineLevel="0" collapsed="false"/>
    <row r="55727" customFormat="false" ht="15" hidden="false" customHeight="true" outlineLevel="0" collapsed="false"/>
    <row r="55728" customFormat="false" ht="15" hidden="false" customHeight="true" outlineLevel="0" collapsed="false"/>
    <row r="55729" customFormat="false" ht="15" hidden="false" customHeight="true" outlineLevel="0" collapsed="false"/>
    <row r="55730" customFormat="false" ht="15" hidden="false" customHeight="true" outlineLevel="0" collapsed="false"/>
    <row r="55731" customFormat="false" ht="15" hidden="false" customHeight="true" outlineLevel="0" collapsed="false"/>
    <row r="55732" customFormat="false" ht="15" hidden="false" customHeight="true" outlineLevel="0" collapsed="false"/>
    <row r="55733" customFormat="false" ht="15" hidden="false" customHeight="true" outlineLevel="0" collapsed="false"/>
    <row r="55734" customFormat="false" ht="15" hidden="false" customHeight="true" outlineLevel="0" collapsed="false"/>
    <row r="55735" customFormat="false" ht="15" hidden="false" customHeight="true" outlineLevel="0" collapsed="false"/>
    <row r="55736" customFormat="false" ht="15" hidden="false" customHeight="true" outlineLevel="0" collapsed="false"/>
    <row r="55737" customFormat="false" ht="15" hidden="false" customHeight="true" outlineLevel="0" collapsed="false"/>
    <row r="55738" customFormat="false" ht="15" hidden="false" customHeight="true" outlineLevel="0" collapsed="false"/>
    <row r="55739" customFormat="false" ht="15" hidden="false" customHeight="true" outlineLevel="0" collapsed="false"/>
    <row r="55740" customFormat="false" ht="15" hidden="false" customHeight="true" outlineLevel="0" collapsed="false"/>
    <row r="55741" customFormat="false" ht="15" hidden="false" customHeight="true" outlineLevel="0" collapsed="false"/>
    <row r="55742" customFormat="false" ht="15" hidden="false" customHeight="true" outlineLevel="0" collapsed="false"/>
    <row r="55743" customFormat="false" ht="15" hidden="false" customHeight="true" outlineLevel="0" collapsed="false"/>
    <row r="55744" customFormat="false" ht="15" hidden="false" customHeight="true" outlineLevel="0" collapsed="false"/>
    <row r="55745" customFormat="false" ht="15" hidden="false" customHeight="true" outlineLevel="0" collapsed="false"/>
    <row r="55746" customFormat="false" ht="15" hidden="false" customHeight="true" outlineLevel="0" collapsed="false"/>
    <row r="55747" customFormat="false" ht="15" hidden="false" customHeight="true" outlineLevel="0" collapsed="false"/>
    <row r="55748" customFormat="false" ht="15" hidden="false" customHeight="true" outlineLevel="0" collapsed="false"/>
    <row r="55749" customFormat="false" ht="15" hidden="false" customHeight="true" outlineLevel="0" collapsed="false"/>
    <row r="55750" customFormat="false" ht="15" hidden="false" customHeight="true" outlineLevel="0" collapsed="false"/>
    <row r="55751" customFormat="false" ht="15" hidden="false" customHeight="true" outlineLevel="0" collapsed="false"/>
    <row r="55752" customFormat="false" ht="15" hidden="false" customHeight="true" outlineLevel="0" collapsed="false"/>
    <row r="55753" customFormat="false" ht="15" hidden="false" customHeight="true" outlineLevel="0" collapsed="false"/>
    <row r="55754" customFormat="false" ht="15" hidden="false" customHeight="true" outlineLevel="0" collapsed="false"/>
    <row r="55755" customFormat="false" ht="15" hidden="false" customHeight="true" outlineLevel="0" collapsed="false"/>
    <row r="55756" customFormat="false" ht="15" hidden="false" customHeight="true" outlineLevel="0" collapsed="false"/>
    <row r="55757" customFormat="false" ht="15" hidden="false" customHeight="true" outlineLevel="0" collapsed="false"/>
    <row r="55758" customFormat="false" ht="15" hidden="false" customHeight="true" outlineLevel="0" collapsed="false"/>
    <row r="55759" customFormat="false" ht="15" hidden="false" customHeight="true" outlineLevel="0" collapsed="false"/>
    <row r="55760" customFormat="false" ht="15" hidden="false" customHeight="true" outlineLevel="0" collapsed="false"/>
    <row r="55761" customFormat="false" ht="15" hidden="false" customHeight="true" outlineLevel="0" collapsed="false"/>
    <row r="55762" customFormat="false" ht="15" hidden="false" customHeight="true" outlineLevel="0" collapsed="false"/>
    <row r="55763" customFormat="false" ht="15" hidden="false" customHeight="true" outlineLevel="0" collapsed="false"/>
    <row r="55764" customFormat="false" ht="15" hidden="false" customHeight="true" outlineLevel="0" collapsed="false"/>
    <row r="55765" customFormat="false" ht="15" hidden="false" customHeight="true" outlineLevel="0" collapsed="false"/>
    <row r="55766" customFormat="false" ht="15" hidden="false" customHeight="true" outlineLevel="0" collapsed="false"/>
    <row r="55767" customFormat="false" ht="15" hidden="false" customHeight="true" outlineLevel="0" collapsed="false"/>
    <row r="55768" customFormat="false" ht="15" hidden="false" customHeight="true" outlineLevel="0" collapsed="false"/>
    <row r="55769" customFormat="false" ht="15" hidden="false" customHeight="true" outlineLevel="0" collapsed="false"/>
    <row r="55770" customFormat="false" ht="15" hidden="false" customHeight="true" outlineLevel="0" collapsed="false"/>
    <row r="55771" customFormat="false" ht="15" hidden="false" customHeight="true" outlineLevel="0" collapsed="false"/>
    <row r="55772" customFormat="false" ht="15" hidden="false" customHeight="true" outlineLevel="0" collapsed="false"/>
    <row r="55773" customFormat="false" ht="15" hidden="false" customHeight="true" outlineLevel="0" collapsed="false"/>
    <row r="55774" customFormat="false" ht="15" hidden="false" customHeight="true" outlineLevel="0" collapsed="false"/>
    <row r="55775" customFormat="false" ht="15" hidden="false" customHeight="true" outlineLevel="0" collapsed="false"/>
    <row r="55776" customFormat="false" ht="15" hidden="false" customHeight="true" outlineLevel="0" collapsed="false"/>
    <row r="55777" customFormat="false" ht="15" hidden="false" customHeight="true" outlineLevel="0" collapsed="false"/>
    <row r="55778" customFormat="false" ht="15" hidden="false" customHeight="true" outlineLevel="0" collapsed="false"/>
    <row r="55779" customFormat="false" ht="15" hidden="false" customHeight="true" outlineLevel="0" collapsed="false"/>
    <row r="55780" customFormat="false" ht="15" hidden="false" customHeight="true" outlineLevel="0" collapsed="false"/>
    <row r="55781" customFormat="false" ht="15" hidden="false" customHeight="true" outlineLevel="0" collapsed="false"/>
    <row r="55782" customFormat="false" ht="15" hidden="false" customHeight="true" outlineLevel="0" collapsed="false"/>
    <row r="55783" customFormat="false" ht="15" hidden="false" customHeight="true" outlineLevel="0" collapsed="false"/>
    <row r="55784" customFormat="false" ht="15" hidden="false" customHeight="true" outlineLevel="0" collapsed="false"/>
    <row r="55785" customFormat="false" ht="15" hidden="false" customHeight="true" outlineLevel="0" collapsed="false"/>
    <row r="55786" customFormat="false" ht="15" hidden="false" customHeight="true" outlineLevel="0" collapsed="false"/>
    <row r="55787" customFormat="false" ht="15" hidden="false" customHeight="true" outlineLevel="0" collapsed="false"/>
    <row r="55788" customFormat="false" ht="15" hidden="false" customHeight="true" outlineLevel="0" collapsed="false"/>
    <row r="55789" customFormat="false" ht="15" hidden="false" customHeight="true" outlineLevel="0" collapsed="false"/>
    <row r="55790" customFormat="false" ht="15" hidden="false" customHeight="true" outlineLevel="0" collapsed="false"/>
    <row r="55791" customFormat="false" ht="15" hidden="false" customHeight="true" outlineLevel="0" collapsed="false"/>
    <row r="55792" customFormat="false" ht="15" hidden="false" customHeight="true" outlineLevel="0" collapsed="false"/>
    <row r="55793" customFormat="false" ht="15" hidden="false" customHeight="true" outlineLevel="0" collapsed="false"/>
    <row r="55794" customFormat="false" ht="15" hidden="false" customHeight="true" outlineLevel="0" collapsed="false"/>
    <row r="55795" customFormat="false" ht="15" hidden="false" customHeight="true" outlineLevel="0" collapsed="false"/>
    <row r="55796" customFormat="false" ht="15" hidden="false" customHeight="true" outlineLevel="0" collapsed="false"/>
    <row r="55797" customFormat="false" ht="15" hidden="false" customHeight="true" outlineLevel="0" collapsed="false"/>
    <row r="55798" customFormat="false" ht="15" hidden="false" customHeight="true" outlineLevel="0" collapsed="false"/>
    <row r="55799" customFormat="false" ht="15" hidden="false" customHeight="true" outlineLevel="0" collapsed="false"/>
    <row r="55800" customFormat="false" ht="15" hidden="false" customHeight="true" outlineLevel="0" collapsed="false"/>
    <row r="55801" customFormat="false" ht="15" hidden="false" customHeight="true" outlineLevel="0" collapsed="false"/>
    <row r="55802" customFormat="false" ht="15" hidden="false" customHeight="true" outlineLevel="0" collapsed="false"/>
    <row r="55803" customFormat="false" ht="15" hidden="false" customHeight="true" outlineLevel="0" collapsed="false"/>
    <row r="55804" customFormat="false" ht="15" hidden="false" customHeight="true" outlineLevel="0" collapsed="false"/>
    <row r="55805" customFormat="false" ht="15" hidden="false" customHeight="true" outlineLevel="0" collapsed="false"/>
    <row r="55806" customFormat="false" ht="15" hidden="false" customHeight="true" outlineLevel="0" collapsed="false"/>
    <row r="55807" customFormat="false" ht="15" hidden="false" customHeight="true" outlineLevel="0" collapsed="false"/>
    <row r="55808" customFormat="false" ht="15" hidden="false" customHeight="true" outlineLevel="0" collapsed="false"/>
    <row r="55809" customFormat="false" ht="15" hidden="false" customHeight="true" outlineLevel="0" collapsed="false"/>
    <row r="55810" customFormat="false" ht="15" hidden="false" customHeight="true" outlineLevel="0" collapsed="false"/>
    <row r="55811" customFormat="false" ht="15" hidden="false" customHeight="true" outlineLevel="0" collapsed="false"/>
    <row r="55812" customFormat="false" ht="15" hidden="false" customHeight="true" outlineLevel="0" collapsed="false"/>
    <row r="55813" customFormat="false" ht="15" hidden="false" customHeight="true" outlineLevel="0" collapsed="false"/>
    <row r="55814" customFormat="false" ht="15" hidden="false" customHeight="true" outlineLevel="0" collapsed="false"/>
    <row r="55815" customFormat="false" ht="15" hidden="false" customHeight="true" outlineLevel="0" collapsed="false"/>
    <row r="55816" customFormat="false" ht="15" hidden="false" customHeight="true" outlineLevel="0" collapsed="false"/>
    <row r="55817" customFormat="false" ht="15" hidden="false" customHeight="true" outlineLevel="0" collapsed="false"/>
    <row r="55818" customFormat="false" ht="15" hidden="false" customHeight="true" outlineLevel="0" collapsed="false"/>
    <row r="55819" customFormat="false" ht="15" hidden="false" customHeight="true" outlineLevel="0" collapsed="false"/>
    <row r="55820" customFormat="false" ht="15" hidden="false" customHeight="true" outlineLevel="0" collapsed="false"/>
    <row r="55821" customFormat="false" ht="15" hidden="false" customHeight="true" outlineLevel="0" collapsed="false"/>
    <row r="55822" customFormat="false" ht="15" hidden="false" customHeight="true" outlineLevel="0" collapsed="false"/>
    <row r="55823" customFormat="false" ht="15" hidden="false" customHeight="true" outlineLevel="0" collapsed="false"/>
    <row r="55824" customFormat="false" ht="15" hidden="false" customHeight="true" outlineLevel="0" collapsed="false"/>
    <row r="55825" customFormat="false" ht="15" hidden="false" customHeight="true" outlineLevel="0" collapsed="false"/>
    <row r="55826" customFormat="false" ht="15" hidden="false" customHeight="true" outlineLevel="0" collapsed="false"/>
    <row r="55827" customFormat="false" ht="15" hidden="false" customHeight="true" outlineLevel="0" collapsed="false"/>
    <row r="55828" customFormat="false" ht="15" hidden="false" customHeight="true" outlineLevel="0" collapsed="false"/>
    <row r="55829" customFormat="false" ht="15" hidden="false" customHeight="true" outlineLevel="0" collapsed="false"/>
    <row r="55830" customFormat="false" ht="15" hidden="false" customHeight="true" outlineLevel="0" collapsed="false"/>
    <row r="55831" customFormat="false" ht="15" hidden="false" customHeight="true" outlineLevel="0" collapsed="false"/>
    <row r="55832" customFormat="false" ht="15" hidden="false" customHeight="true" outlineLevel="0" collapsed="false"/>
    <row r="55833" customFormat="false" ht="15" hidden="false" customHeight="true" outlineLevel="0" collapsed="false"/>
    <row r="55834" customFormat="false" ht="15" hidden="false" customHeight="true" outlineLevel="0" collapsed="false"/>
    <row r="55835" customFormat="false" ht="15" hidden="false" customHeight="true" outlineLevel="0" collapsed="false"/>
    <row r="55836" customFormat="false" ht="15" hidden="false" customHeight="true" outlineLevel="0" collapsed="false"/>
    <row r="55837" customFormat="false" ht="15" hidden="false" customHeight="true" outlineLevel="0" collapsed="false"/>
    <row r="55838" customFormat="false" ht="15" hidden="false" customHeight="true" outlineLevel="0" collapsed="false"/>
    <row r="55839" customFormat="false" ht="15" hidden="false" customHeight="true" outlineLevel="0" collapsed="false"/>
    <row r="55840" customFormat="false" ht="15" hidden="false" customHeight="true" outlineLevel="0" collapsed="false"/>
    <row r="55841" customFormat="false" ht="15" hidden="false" customHeight="true" outlineLevel="0" collapsed="false"/>
    <row r="55842" customFormat="false" ht="15" hidden="false" customHeight="true" outlineLevel="0" collapsed="false"/>
    <row r="55843" customFormat="false" ht="15" hidden="false" customHeight="true" outlineLevel="0" collapsed="false"/>
    <row r="55844" customFormat="false" ht="15" hidden="false" customHeight="true" outlineLevel="0" collapsed="false"/>
    <row r="55845" customFormat="false" ht="15" hidden="false" customHeight="true" outlineLevel="0" collapsed="false"/>
    <row r="55846" customFormat="false" ht="15" hidden="false" customHeight="true" outlineLevel="0" collapsed="false"/>
    <row r="55847" customFormat="false" ht="15" hidden="false" customHeight="true" outlineLevel="0" collapsed="false"/>
    <row r="55848" customFormat="false" ht="15" hidden="false" customHeight="true" outlineLevel="0" collapsed="false"/>
    <row r="55849" customFormat="false" ht="15" hidden="false" customHeight="true" outlineLevel="0" collapsed="false"/>
    <row r="55850" customFormat="false" ht="15" hidden="false" customHeight="true" outlineLevel="0" collapsed="false"/>
    <row r="55851" customFormat="false" ht="15" hidden="false" customHeight="true" outlineLevel="0" collapsed="false"/>
    <row r="55852" customFormat="false" ht="15" hidden="false" customHeight="true" outlineLevel="0" collapsed="false"/>
    <row r="55853" customFormat="false" ht="15" hidden="false" customHeight="true" outlineLevel="0" collapsed="false"/>
    <row r="55854" customFormat="false" ht="15" hidden="false" customHeight="true" outlineLevel="0" collapsed="false"/>
    <row r="55855" customFormat="false" ht="15" hidden="false" customHeight="true" outlineLevel="0" collapsed="false"/>
    <row r="55856" customFormat="false" ht="15" hidden="false" customHeight="true" outlineLevel="0" collapsed="false"/>
    <row r="55857" customFormat="false" ht="15" hidden="false" customHeight="true" outlineLevel="0" collapsed="false"/>
    <row r="55858" customFormat="false" ht="15" hidden="false" customHeight="true" outlineLevel="0" collapsed="false"/>
    <row r="55859" customFormat="false" ht="15" hidden="false" customHeight="true" outlineLevel="0" collapsed="false"/>
    <row r="55860" customFormat="false" ht="15" hidden="false" customHeight="true" outlineLevel="0" collapsed="false"/>
    <row r="55861" customFormat="false" ht="15" hidden="false" customHeight="true" outlineLevel="0" collapsed="false"/>
    <row r="55862" customFormat="false" ht="15" hidden="false" customHeight="true" outlineLevel="0" collapsed="false"/>
    <row r="55863" customFormat="false" ht="15" hidden="false" customHeight="true" outlineLevel="0" collapsed="false"/>
    <row r="55864" customFormat="false" ht="15" hidden="false" customHeight="true" outlineLevel="0" collapsed="false"/>
    <row r="55865" customFormat="false" ht="15" hidden="false" customHeight="true" outlineLevel="0" collapsed="false"/>
    <row r="55866" customFormat="false" ht="15" hidden="false" customHeight="true" outlineLevel="0" collapsed="false"/>
    <row r="55867" customFormat="false" ht="15" hidden="false" customHeight="true" outlineLevel="0" collapsed="false"/>
    <row r="55868" customFormat="false" ht="15" hidden="false" customHeight="true" outlineLevel="0" collapsed="false"/>
    <row r="55869" customFormat="false" ht="15" hidden="false" customHeight="true" outlineLevel="0" collapsed="false"/>
    <row r="55870" customFormat="false" ht="15" hidden="false" customHeight="true" outlineLevel="0" collapsed="false"/>
    <row r="55871" customFormat="false" ht="15" hidden="false" customHeight="true" outlineLevel="0" collapsed="false"/>
    <row r="55872" customFormat="false" ht="15" hidden="false" customHeight="true" outlineLevel="0" collapsed="false"/>
    <row r="55873" customFormat="false" ht="15" hidden="false" customHeight="true" outlineLevel="0" collapsed="false"/>
    <row r="55874" customFormat="false" ht="15" hidden="false" customHeight="true" outlineLevel="0" collapsed="false"/>
    <row r="55875" customFormat="false" ht="15" hidden="false" customHeight="true" outlineLevel="0" collapsed="false"/>
    <row r="55876" customFormat="false" ht="15" hidden="false" customHeight="true" outlineLevel="0" collapsed="false"/>
    <row r="55877" customFormat="false" ht="15" hidden="false" customHeight="true" outlineLevel="0" collapsed="false"/>
    <row r="55878" customFormat="false" ht="15" hidden="false" customHeight="true" outlineLevel="0" collapsed="false"/>
    <row r="55879" customFormat="false" ht="15" hidden="false" customHeight="true" outlineLevel="0" collapsed="false"/>
    <row r="55880" customFormat="false" ht="15" hidden="false" customHeight="true" outlineLevel="0" collapsed="false"/>
    <row r="55881" customFormat="false" ht="15" hidden="false" customHeight="true" outlineLevel="0" collapsed="false"/>
    <row r="55882" customFormat="false" ht="15" hidden="false" customHeight="true" outlineLevel="0" collapsed="false"/>
    <row r="55883" customFormat="false" ht="15" hidden="false" customHeight="true" outlineLevel="0" collapsed="false"/>
    <row r="55884" customFormat="false" ht="15" hidden="false" customHeight="true" outlineLevel="0" collapsed="false"/>
    <row r="55885" customFormat="false" ht="15" hidden="false" customHeight="true" outlineLevel="0" collapsed="false"/>
    <row r="55886" customFormat="false" ht="15" hidden="false" customHeight="true" outlineLevel="0" collapsed="false"/>
    <row r="55887" customFormat="false" ht="15" hidden="false" customHeight="true" outlineLevel="0" collapsed="false"/>
    <row r="55888" customFormat="false" ht="15" hidden="false" customHeight="true" outlineLevel="0" collapsed="false"/>
    <row r="55889" customFormat="false" ht="15" hidden="false" customHeight="true" outlineLevel="0" collapsed="false"/>
    <row r="55890" customFormat="false" ht="15" hidden="false" customHeight="true" outlineLevel="0" collapsed="false"/>
    <row r="55891" customFormat="false" ht="15" hidden="false" customHeight="true" outlineLevel="0" collapsed="false"/>
    <row r="55892" customFormat="false" ht="15" hidden="false" customHeight="true" outlineLevel="0" collapsed="false"/>
    <row r="55893" customFormat="false" ht="15" hidden="false" customHeight="true" outlineLevel="0" collapsed="false"/>
    <row r="55894" customFormat="false" ht="15" hidden="false" customHeight="true" outlineLevel="0" collapsed="false"/>
    <row r="55895" customFormat="false" ht="15" hidden="false" customHeight="true" outlineLevel="0" collapsed="false"/>
    <row r="55896" customFormat="false" ht="15" hidden="false" customHeight="true" outlineLevel="0" collapsed="false"/>
    <row r="55897" customFormat="false" ht="15" hidden="false" customHeight="true" outlineLevel="0" collapsed="false"/>
    <row r="55898" customFormat="false" ht="15" hidden="false" customHeight="true" outlineLevel="0" collapsed="false"/>
    <row r="55899" customFormat="false" ht="15" hidden="false" customHeight="true" outlineLevel="0" collapsed="false"/>
    <row r="55900" customFormat="false" ht="15" hidden="false" customHeight="true" outlineLevel="0" collapsed="false"/>
    <row r="55901" customFormat="false" ht="15" hidden="false" customHeight="true" outlineLevel="0" collapsed="false"/>
    <row r="55902" customFormat="false" ht="15" hidden="false" customHeight="true" outlineLevel="0" collapsed="false"/>
    <row r="55903" customFormat="false" ht="15" hidden="false" customHeight="true" outlineLevel="0" collapsed="false"/>
    <row r="55904" customFormat="false" ht="15" hidden="false" customHeight="true" outlineLevel="0" collapsed="false"/>
    <row r="55905" customFormat="false" ht="15" hidden="false" customHeight="true" outlineLevel="0" collapsed="false"/>
    <row r="55906" customFormat="false" ht="15" hidden="false" customHeight="true" outlineLevel="0" collapsed="false"/>
    <row r="55907" customFormat="false" ht="15" hidden="false" customHeight="true" outlineLevel="0" collapsed="false"/>
    <row r="55908" customFormat="false" ht="15" hidden="false" customHeight="true" outlineLevel="0" collapsed="false"/>
    <row r="55909" customFormat="false" ht="15" hidden="false" customHeight="true" outlineLevel="0" collapsed="false"/>
    <row r="55910" customFormat="false" ht="15" hidden="false" customHeight="true" outlineLevel="0" collapsed="false"/>
    <row r="55911" customFormat="false" ht="15" hidden="false" customHeight="true" outlineLevel="0" collapsed="false"/>
    <row r="55912" customFormat="false" ht="15" hidden="false" customHeight="true" outlineLevel="0" collapsed="false"/>
    <row r="55913" customFormat="false" ht="15" hidden="false" customHeight="true" outlineLevel="0" collapsed="false"/>
    <row r="55914" customFormat="false" ht="15" hidden="false" customHeight="true" outlineLevel="0" collapsed="false"/>
    <row r="55915" customFormat="false" ht="15" hidden="false" customHeight="true" outlineLevel="0" collapsed="false"/>
    <row r="55916" customFormat="false" ht="15" hidden="false" customHeight="true" outlineLevel="0" collapsed="false"/>
    <row r="55917" customFormat="false" ht="15" hidden="false" customHeight="true" outlineLevel="0" collapsed="false"/>
    <row r="55918" customFormat="false" ht="15" hidden="false" customHeight="true" outlineLevel="0" collapsed="false"/>
    <row r="55919" customFormat="false" ht="15" hidden="false" customHeight="true" outlineLevel="0" collapsed="false"/>
    <row r="55920" customFormat="false" ht="15" hidden="false" customHeight="true" outlineLevel="0" collapsed="false"/>
    <row r="55921" customFormat="false" ht="15" hidden="false" customHeight="true" outlineLevel="0" collapsed="false"/>
    <row r="55922" customFormat="false" ht="15" hidden="false" customHeight="true" outlineLevel="0" collapsed="false"/>
    <row r="55923" customFormat="false" ht="15" hidden="false" customHeight="true" outlineLevel="0" collapsed="false"/>
    <row r="55924" customFormat="false" ht="15" hidden="false" customHeight="true" outlineLevel="0" collapsed="false"/>
    <row r="55925" customFormat="false" ht="15" hidden="false" customHeight="true" outlineLevel="0" collapsed="false"/>
    <row r="55926" customFormat="false" ht="15" hidden="false" customHeight="true" outlineLevel="0" collapsed="false"/>
    <row r="55927" customFormat="false" ht="15" hidden="false" customHeight="true" outlineLevel="0" collapsed="false"/>
    <row r="55928" customFormat="false" ht="15" hidden="false" customHeight="true" outlineLevel="0" collapsed="false"/>
    <row r="55929" customFormat="false" ht="15" hidden="false" customHeight="true" outlineLevel="0" collapsed="false"/>
    <row r="55930" customFormat="false" ht="15" hidden="false" customHeight="true" outlineLevel="0" collapsed="false"/>
    <row r="55931" customFormat="false" ht="15" hidden="false" customHeight="true" outlineLevel="0" collapsed="false"/>
    <row r="55932" customFormat="false" ht="15" hidden="false" customHeight="true" outlineLevel="0" collapsed="false"/>
    <row r="55933" customFormat="false" ht="15" hidden="false" customHeight="true" outlineLevel="0" collapsed="false"/>
    <row r="55934" customFormat="false" ht="15" hidden="false" customHeight="true" outlineLevel="0" collapsed="false"/>
    <row r="55935" customFormat="false" ht="15" hidden="false" customHeight="true" outlineLevel="0" collapsed="false"/>
    <row r="55936" customFormat="false" ht="15" hidden="false" customHeight="true" outlineLevel="0" collapsed="false"/>
    <row r="55937" customFormat="false" ht="15" hidden="false" customHeight="true" outlineLevel="0" collapsed="false"/>
    <row r="55938" customFormat="false" ht="15" hidden="false" customHeight="true" outlineLevel="0" collapsed="false"/>
    <row r="55939" customFormat="false" ht="15" hidden="false" customHeight="true" outlineLevel="0" collapsed="false"/>
    <row r="55940" customFormat="false" ht="15" hidden="false" customHeight="true" outlineLevel="0" collapsed="false"/>
    <row r="55941" customFormat="false" ht="15" hidden="false" customHeight="true" outlineLevel="0" collapsed="false"/>
    <row r="55942" customFormat="false" ht="15" hidden="false" customHeight="true" outlineLevel="0" collapsed="false"/>
    <row r="55943" customFormat="false" ht="15" hidden="false" customHeight="true" outlineLevel="0" collapsed="false"/>
    <row r="55944" customFormat="false" ht="15" hidden="false" customHeight="true" outlineLevel="0" collapsed="false"/>
    <row r="55945" customFormat="false" ht="15" hidden="false" customHeight="true" outlineLevel="0" collapsed="false"/>
    <row r="55946" customFormat="false" ht="15" hidden="false" customHeight="true" outlineLevel="0" collapsed="false"/>
    <row r="55947" customFormat="false" ht="15" hidden="false" customHeight="true" outlineLevel="0" collapsed="false"/>
    <row r="55948" customFormat="false" ht="15" hidden="false" customHeight="true" outlineLevel="0" collapsed="false"/>
    <row r="55949" customFormat="false" ht="15" hidden="false" customHeight="true" outlineLevel="0" collapsed="false"/>
    <row r="55950" customFormat="false" ht="15" hidden="false" customHeight="true" outlineLevel="0" collapsed="false"/>
    <row r="55951" customFormat="false" ht="15" hidden="false" customHeight="true" outlineLevel="0" collapsed="false"/>
    <row r="55952" customFormat="false" ht="15" hidden="false" customHeight="true" outlineLevel="0" collapsed="false"/>
    <row r="55953" customFormat="false" ht="15" hidden="false" customHeight="true" outlineLevel="0" collapsed="false"/>
    <row r="55954" customFormat="false" ht="15" hidden="false" customHeight="true" outlineLevel="0" collapsed="false"/>
    <row r="55955" customFormat="false" ht="15" hidden="false" customHeight="true" outlineLevel="0" collapsed="false"/>
    <row r="55956" customFormat="false" ht="15" hidden="false" customHeight="true" outlineLevel="0" collapsed="false"/>
    <row r="55957" customFormat="false" ht="15" hidden="false" customHeight="true" outlineLevel="0" collapsed="false"/>
    <row r="55958" customFormat="false" ht="15" hidden="false" customHeight="true" outlineLevel="0" collapsed="false"/>
    <row r="55959" customFormat="false" ht="15" hidden="false" customHeight="true" outlineLevel="0" collapsed="false"/>
    <row r="55960" customFormat="false" ht="15" hidden="false" customHeight="true" outlineLevel="0" collapsed="false"/>
    <row r="55961" customFormat="false" ht="15" hidden="false" customHeight="true" outlineLevel="0" collapsed="false"/>
    <row r="55962" customFormat="false" ht="15" hidden="false" customHeight="true" outlineLevel="0" collapsed="false"/>
    <row r="55963" customFormat="false" ht="15" hidden="false" customHeight="true" outlineLevel="0" collapsed="false"/>
    <row r="55964" customFormat="false" ht="15" hidden="false" customHeight="true" outlineLevel="0" collapsed="false"/>
    <row r="55965" customFormat="false" ht="15" hidden="false" customHeight="true" outlineLevel="0" collapsed="false"/>
    <row r="55966" customFormat="false" ht="15" hidden="false" customHeight="true" outlineLevel="0" collapsed="false"/>
    <row r="55967" customFormat="false" ht="15" hidden="false" customHeight="true" outlineLevel="0" collapsed="false"/>
    <row r="55968" customFormat="false" ht="15" hidden="false" customHeight="true" outlineLevel="0" collapsed="false"/>
    <row r="55969" customFormat="false" ht="15" hidden="false" customHeight="true" outlineLevel="0" collapsed="false"/>
    <row r="55970" customFormat="false" ht="15" hidden="false" customHeight="true" outlineLevel="0" collapsed="false"/>
    <row r="55971" customFormat="false" ht="15" hidden="false" customHeight="true" outlineLevel="0" collapsed="false"/>
    <row r="55972" customFormat="false" ht="15" hidden="false" customHeight="true" outlineLevel="0" collapsed="false"/>
    <row r="55973" customFormat="false" ht="15" hidden="false" customHeight="true" outlineLevel="0" collapsed="false"/>
    <row r="55974" customFormat="false" ht="15" hidden="false" customHeight="true" outlineLevel="0" collapsed="false"/>
    <row r="55975" customFormat="false" ht="15" hidden="false" customHeight="true" outlineLevel="0" collapsed="false"/>
    <row r="55976" customFormat="false" ht="15" hidden="false" customHeight="true" outlineLevel="0" collapsed="false"/>
    <row r="55977" customFormat="false" ht="15" hidden="false" customHeight="true" outlineLevel="0" collapsed="false"/>
    <row r="55978" customFormat="false" ht="15" hidden="false" customHeight="true" outlineLevel="0" collapsed="false"/>
    <row r="55979" customFormat="false" ht="15" hidden="false" customHeight="true" outlineLevel="0" collapsed="false"/>
    <row r="55980" customFormat="false" ht="15" hidden="false" customHeight="true" outlineLevel="0" collapsed="false"/>
    <row r="55981" customFormat="false" ht="15" hidden="false" customHeight="true" outlineLevel="0" collapsed="false"/>
    <row r="55982" customFormat="false" ht="15" hidden="false" customHeight="true" outlineLevel="0" collapsed="false"/>
    <row r="55983" customFormat="false" ht="15" hidden="false" customHeight="true" outlineLevel="0" collapsed="false"/>
    <row r="55984" customFormat="false" ht="15" hidden="false" customHeight="true" outlineLevel="0" collapsed="false"/>
    <row r="55985" customFormat="false" ht="15" hidden="false" customHeight="true" outlineLevel="0" collapsed="false"/>
    <row r="55986" customFormat="false" ht="15" hidden="false" customHeight="true" outlineLevel="0" collapsed="false"/>
    <row r="55987" customFormat="false" ht="15" hidden="false" customHeight="true" outlineLevel="0" collapsed="false"/>
    <row r="55988" customFormat="false" ht="15" hidden="false" customHeight="true" outlineLevel="0" collapsed="false"/>
    <row r="55989" customFormat="false" ht="15" hidden="false" customHeight="true" outlineLevel="0" collapsed="false"/>
    <row r="55990" customFormat="false" ht="15" hidden="false" customHeight="true" outlineLevel="0" collapsed="false"/>
    <row r="55991" customFormat="false" ht="15" hidden="false" customHeight="true" outlineLevel="0" collapsed="false"/>
    <row r="55992" customFormat="false" ht="15" hidden="false" customHeight="true" outlineLevel="0" collapsed="false"/>
    <row r="55993" customFormat="false" ht="15" hidden="false" customHeight="true" outlineLevel="0" collapsed="false"/>
    <row r="55994" customFormat="false" ht="15" hidden="false" customHeight="true" outlineLevel="0" collapsed="false"/>
    <row r="55995" customFormat="false" ht="15" hidden="false" customHeight="true" outlineLevel="0" collapsed="false"/>
    <row r="55996" customFormat="false" ht="15" hidden="false" customHeight="true" outlineLevel="0" collapsed="false"/>
    <row r="55997" customFormat="false" ht="15" hidden="false" customHeight="true" outlineLevel="0" collapsed="false"/>
    <row r="55998" customFormat="false" ht="15" hidden="false" customHeight="true" outlineLevel="0" collapsed="false"/>
    <row r="55999" customFormat="false" ht="15" hidden="false" customHeight="true" outlineLevel="0" collapsed="false"/>
    <row r="56000" customFormat="false" ht="15" hidden="false" customHeight="true" outlineLevel="0" collapsed="false"/>
    <row r="56001" customFormat="false" ht="15" hidden="false" customHeight="true" outlineLevel="0" collapsed="false"/>
    <row r="56002" customFormat="false" ht="15" hidden="false" customHeight="true" outlineLevel="0" collapsed="false"/>
    <row r="56003" customFormat="false" ht="15" hidden="false" customHeight="true" outlineLevel="0" collapsed="false"/>
    <row r="56004" customFormat="false" ht="15" hidden="false" customHeight="true" outlineLevel="0" collapsed="false"/>
    <row r="56005" customFormat="false" ht="15" hidden="false" customHeight="true" outlineLevel="0" collapsed="false"/>
    <row r="56006" customFormat="false" ht="15" hidden="false" customHeight="true" outlineLevel="0" collapsed="false"/>
    <row r="56007" customFormat="false" ht="15" hidden="false" customHeight="true" outlineLevel="0" collapsed="false"/>
    <row r="56008" customFormat="false" ht="15" hidden="false" customHeight="true" outlineLevel="0" collapsed="false"/>
    <row r="56009" customFormat="false" ht="15" hidden="false" customHeight="true" outlineLevel="0" collapsed="false"/>
    <row r="56010" customFormat="false" ht="15" hidden="false" customHeight="true" outlineLevel="0" collapsed="false"/>
    <row r="56011" customFormat="false" ht="15" hidden="false" customHeight="true" outlineLevel="0" collapsed="false"/>
    <row r="56012" customFormat="false" ht="15" hidden="false" customHeight="true" outlineLevel="0" collapsed="false"/>
    <row r="56013" customFormat="false" ht="15" hidden="false" customHeight="true" outlineLevel="0" collapsed="false"/>
    <row r="56014" customFormat="false" ht="15" hidden="false" customHeight="true" outlineLevel="0" collapsed="false"/>
    <row r="56015" customFormat="false" ht="15" hidden="false" customHeight="true" outlineLevel="0" collapsed="false"/>
    <row r="56016" customFormat="false" ht="15" hidden="false" customHeight="true" outlineLevel="0" collapsed="false"/>
    <row r="56017" customFormat="false" ht="15" hidden="false" customHeight="true" outlineLevel="0" collapsed="false"/>
    <row r="56018" customFormat="false" ht="15" hidden="false" customHeight="true" outlineLevel="0" collapsed="false"/>
    <row r="56019" customFormat="false" ht="15" hidden="false" customHeight="true" outlineLevel="0" collapsed="false"/>
    <row r="56020" customFormat="false" ht="15" hidden="false" customHeight="true" outlineLevel="0" collapsed="false"/>
    <row r="56021" customFormat="false" ht="15" hidden="false" customHeight="true" outlineLevel="0" collapsed="false"/>
    <row r="56022" customFormat="false" ht="15" hidden="false" customHeight="true" outlineLevel="0" collapsed="false"/>
    <row r="56023" customFormat="false" ht="15" hidden="false" customHeight="true" outlineLevel="0" collapsed="false"/>
    <row r="56024" customFormat="false" ht="15" hidden="false" customHeight="true" outlineLevel="0" collapsed="false"/>
    <row r="56025" customFormat="false" ht="15" hidden="false" customHeight="true" outlineLevel="0" collapsed="false"/>
    <row r="56026" customFormat="false" ht="15" hidden="false" customHeight="true" outlineLevel="0" collapsed="false"/>
    <row r="56027" customFormat="false" ht="15" hidden="false" customHeight="true" outlineLevel="0" collapsed="false"/>
    <row r="56028" customFormat="false" ht="15" hidden="false" customHeight="true" outlineLevel="0" collapsed="false"/>
    <row r="56029" customFormat="false" ht="15" hidden="false" customHeight="true" outlineLevel="0" collapsed="false"/>
    <row r="56030" customFormat="false" ht="15" hidden="false" customHeight="true" outlineLevel="0" collapsed="false"/>
    <row r="56031" customFormat="false" ht="15" hidden="false" customHeight="true" outlineLevel="0" collapsed="false"/>
    <row r="56032" customFormat="false" ht="15" hidden="false" customHeight="true" outlineLevel="0" collapsed="false"/>
    <row r="56033" customFormat="false" ht="15" hidden="false" customHeight="true" outlineLevel="0" collapsed="false"/>
    <row r="56034" customFormat="false" ht="15" hidden="false" customHeight="true" outlineLevel="0" collapsed="false"/>
    <row r="56035" customFormat="false" ht="15" hidden="false" customHeight="true" outlineLevel="0" collapsed="false"/>
    <row r="56036" customFormat="false" ht="15" hidden="false" customHeight="true" outlineLevel="0" collapsed="false"/>
    <row r="56037" customFormat="false" ht="15" hidden="false" customHeight="true" outlineLevel="0" collapsed="false"/>
    <row r="56038" customFormat="false" ht="15" hidden="false" customHeight="true" outlineLevel="0" collapsed="false"/>
    <row r="56039" customFormat="false" ht="15" hidden="false" customHeight="true" outlineLevel="0" collapsed="false"/>
    <row r="56040" customFormat="false" ht="15" hidden="false" customHeight="true" outlineLevel="0" collapsed="false"/>
    <row r="56041" customFormat="false" ht="15" hidden="false" customHeight="true" outlineLevel="0" collapsed="false"/>
    <row r="56042" customFormat="false" ht="15" hidden="false" customHeight="true" outlineLevel="0" collapsed="false"/>
    <row r="56043" customFormat="false" ht="15" hidden="false" customHeight="true" outlineLevel="0" collapsed="false"/>
    <row r="56044" customFormat="false" ht="15" hidden="false" customHeight="true" outlineLevel="0" collapsed="false"/>
    <row r="56045" customFormat="false" ht="15" hidden="false" customHeight="true" outlineLevel="0" collapsed="false"/>
    <row r="56046" customFormat="false" ht="15" hidden="false" customHeight="true" outlineLevel="0" collapsed="false"/>
    <row r="56047" customFormat="false" ht="15" hidden="false" customHeight="true" outlineLevel="0" collapsed="false"/>
    <row r="56048" customFormat="false" ht="15" hidden="false" customHeight="true" outlineLevel="0" collapsed="false"/>
    <row r="56049" customFormat="false" ht="15" hidden="false" customHeight="true" outlineLevel="0" collapsed="false"/>
    <row r="56050" customFormat="false" ht="15" hidden="false" customHeight="true" outlineLevel="0" collapsed="false"/>
    <row r="56051" customFormat="false" ht="15" hidden="false" customHeight="true" outlineLevel="0" collapsed="false"/>
    <row r="56052" customFormat="false" ht="15" hidden="false" customHeight="true" outlineLevel="0" collapsed="false"/>
    <row r="56053" customFormat="false" ht="15" hidden="false" customHeight="true" outlineLevel="0" collapsed="false"/>
    <row r="56054" customFormat="false" ht="15" hidden="false" customHeight="true" outlineLevel="0" collapsed="false"/>
    <row r="56055" customFormat="false" ht="15" hidden="false" customHeight="true" outlineLevel="0" collapsed="false"/>
    <row r="56056" customFormat="false" ht="15" hidden="false" customHeight="true" outlineLevel="0" collapsed="false"/>
    <row r="56057" customFormat="false" ht="15" hidden="false" customHeight="true" outlineLevel="0" collapsed="false"/>
    <row r="56058" customFormat="false" ht="15" hidden="false" customHeight="true" outlineLevel="0" collapsed="false"/>
    <row r="56059" customFormat="false" ht="15" hidden="false" customHeight="true" outlineLevel="0" collapsed="false"/>
    <row r="56060" customFormat="false" ht="15" hidden="false" customHeight="true" outlineLevel="0" collapsed="false"/>
    <row r="56061" customFormat="false" ht="15" hidden="false" customHeight="true" outlineLevel="0" collapsed="false"/>
    <row r="56062" customFormat="false" ht="15" hidden="false" customHeight="true" outlineLevel="0" collapsed="false"/>
    <row r="56063" customFormat="false" ht="15" hidden="false" customHeight="true" outlineLevel="0" collapsed="false"/>
    <row r="56064" customFormat="false" ht="15" hidden="false" customHeight="true" outlineLevel="0" collapsed="false"/>
    <row r="56065" customFormat="false" ht="15" hidden="false" customHeight="true" outlineLevel="0" collapsed="false"/>
    <row r="56066" customFormat="false" ht="15" hidden="false" customHeight="true" outlineLevel="0" collapsed="false"/>
    <row r="56067" customFormat="false" ht="15" hidden="false" customHeight="true" outlineLevel="0" collapsed="false"/>
    <row r="56068" customFormat="false" ht="15" hidden="false" customHeight="true" outlineLevel="0" collapsed="false"/>
    <row r="56069" customFormat="false" ht="15" hidden="false" customHeight="true" outlineLevel="0" collapsed="false"/>
    <row r="56070" customFormat="false" ht="15" hidden="false" customHeight="true" outlineLevel="0" collapsed="false"/>
    <row r="56071" customFormat="false" ht="15" hidden="false" customHeight="true" outlineLevel="0" collapsed="false"/>
    <row r="56072" customFormat="false" ht="15" hidden="false" customHeight="true" outlineLevel="0" collapsed="false"/>
    <row r="56073" customFormat="false" ht="15" hidden="false" customHeight="true" outlineLevel="0" collapsed="false"/>
    <row r="56074" customFormat="false" ht="15" hidden="false" customHeight="true" outlineLevel="0" collapsed="false"/>
    <row r="56075" customFormat="false" ht="15" hidden="false" customHeight="true" outlineLevel="0" collapsed="false"/>
    <row r="56076" customFormat="false" ht="15" hidden="false" customHeight="true" outlineLevel="0" collapsed="false"/>
    <row r="56077" customFormat="false" ht="15" hidden="false" customHeight="true" outlineLevel="0" collapsed="false"/>
    <row r="56078" customFormat="false" ht="15" hidden="false" customHeight="true" outlineLevel="0" collapsed="false"/>
    <row r="56079" customFormat="false" ht="15" hidden="false" customHeight="true" outlineLevel="0" collapsed="false"/>
    <row r="56080" customFormat="false" ht="15" hidden="false" customHeight="true" outlineLevel="0" collapsed="false"/>
    <row r="56081" customFormat="false" ht="15" hidden="false" customHeight="true" outlineLevel="0" collapsed="false"/>
    <row r="56082" customFormat="false" ht="15" hidden="false" customHeight="true" outlineLevel="0" collapsed="false"/>
    <row r="56083" customFormat="false" ht="15" hidden="false" customHeight="true" outlineLevel="0" collapsed="false"/>
    <row r="56084" customFormat="false" ht="15" hidden="false" customHeight="true" outlineLevel="0" collapsed="false"/>
    <row r="56085" customFormat="false" ht="15" hidden="false" customHeight="true" outlineLevel="0" collapsed="false"/>
    <row r="56086" customFormat="false" ht="15" hidden="false" customHeight="true" outlineLevel="0" collapsed="false"/>
    <row r="56087" customFormat="false" ht="15" hidden="false" customHeight="true" outlineLevel="0" collapsed="false"/>
    <row r="56088" customFormat="false" ht="15" hidden="false" customHeight="true" outlineLevel="0" collapsed="false"/>
    <row r="56089" customFormat="false" ht="15" hidden="false" customHeight="true" outlineLevel="0" collapsed="false"/>
    <row r="56090" customFormat="false" ht="15" hidden="false" customHeight="true" outlineLevel="0" collapsed="false"/>
    <row r="56091" customFormat="false" ht="15" hidden="false" customHeight="true" outlineLevel="0" collapsed="false"/>
    <row r="56092" customFormat="false" ht="15" hidden="false" customHeight="true" outlineLevel="0" collapsed="false"/>
    <row r="56093" customFormat="false" ht="15" hidden="false" customHeight="true" outlineLevel="0" collapsed="false"/>
    <row r="56094" customFormat="false" ht="15" hidden="false" customHeight="true" outlineLevel="0" collapsed="false"/>
    <row r="56095" customFormat="false" ht="15" hidden="false" customHeight="true" outlineLevel="0" collapsed="false"/>
    <row r="56096" customFormat="false" ht="15" hidden="false" customHeight="true" outlineLevel="0" collapsed="false"/>
    <row r="56097" customFormat="false" ht="15" hidden="false" customHeight="true" outlineLevel="0" collapsed="false"/>
    <row r="56098" customFormat="false" ht="15" hidden="false" customHeight="true" outlineLevel="0" collapsed="false"/>
    <row r="56099" customFormat="false" ht="15" hidden="false" customHeight="true" outlineLevel="0" collapsed="false"/>
    <row r="56100" customFormat="false" ht="15" hidden="false" customHeight="true" outlineLevel="0" collapsed="false"/>
    <row r="56101" customFormat="false" ht="15" hidden="false" customHeight="true" outlineLevel="0" collapsed="false"/>
    <row r="56102" customFormat="false" ht="15" hidden="false" customHeight="true" outlineLevel="0" collapsed="false"/>
    <row r="56103" customFormat="false" ht="15" hidden="false" customHeight="true" outlineLevel="0" collapsed="false"/>
    <row r="56104" customFormat="false" ht="15" hidden="false" customHeight="true" outlineLevel="0" collapsed="false"/>
    <row r="56105" customFormat="false" ht="15" hidden="false" customHeight="true" outlineLevel="0" collapsed="false"/>
    <row r="56106" customFormat="false" ht="15" hidden="false" customHeight="true" outlineLevel="0" collapsed="false"/>
    <row r="56107" customFormat="false" ht="15" hidden="false" customHeight="true" outlineLevel="0" collapsed="false"/>
    <row r="56108" customFormat="false" ht="15" hidden="false" customHeight="true" outlineLevel="0" collapsed="false"/>
    <row r="56109" customFormat="false" ht="15" hidden="false" customHeight="true" outlineLevel="0" collapsed="false"/>
    <row r="56110" customFormat="false" ht="15" hidden="false" customHeight="true" outlineLevel="0" collapsed="false"/>
    <row r="56111" customFormat="false" ht="15" hidden="false" customHeight="true" outlineLevel="0" collapsed="false"/>
    <row r="56112" customFormat="false" ht="15" hidden="false" customHeight="true" outlineLevel="0" collapsed="false"/>
    <row r="56113" customFormat="false" ht="15" hidden="false" customHeight="true" outlineLevel="0" collapsed="false"/>
    <row r="56114" customFormat="false" ht="15" hidden="false" customHeight="true" outlineLevel="0" collapsed="false"/>
    <row r="56115" customFormat="false" ht="15" hidden="false" customHeight="true" outlineLevel="0" collapsed="false"/>
    <row r="56116" customFormat="false" ht="15" hidden="false" customHeight="true" outlineLevel="0" collapsed="false"/>
    <row r="56117" customFormat="false" ht="15" hidden="false" customHeight="true" outlineLevel="0" collapsed="false"/>
    <row r="56118" customFormat="false" ht="15" hidden="false" customHeight="true" outlineLevel="0" collapsed="false"/>
    <row r="56119" customFormat="false" ht="15" hidden="false" customHeight="true" outlineLevel="0" collapsed="false"/>
    <row r="56120" customFormat="false" ht="15" hidden="false" customHeight="true" outlineLevel="0" collapsed="false"/>
    <row r="56121" customFormat="false" ht="15" hidden="false" customHeight="true" outlineLevel="0" collapsed="false"/>
    <row r="56122" customFormat="false" ht="15" hidden="false" customHeight="true" outlineLevel="0" collapsed="false"/>
    <row r="56123" customFormat="false" ht="15" hidden="false" customHeight="true" outlineLevel="0" collapsed="false"/>
    <row r="56124" customFormat="false" ht="15" hidden="false" customHeight="true" outlineLevel="0" collapsed="false"/>
    <row r="56125" customFormat="false" ht="15" hidden="false" customHeight="true" outlineLevel="0" collapsed="false"/>
    <row r="56126" customFormat="false" ht="15" hidden="false" customHeight="true" outlineLevel="0" collapsed="false"/>
    <row r="56127" customFormat="false" ht="15" hidden="false" customHeight="true" outlineLevel="0" collapsed="false"/>
    <row r="56128" customFormat="false" ht="15" hidden="false" customHeight="true" outlineLevel="0" collapsed="false"/>
    <row r="56129" customFormat="false" ht="15" hidden="false" customHeight="true" outlineLevel="0" collapsed="false"/>
    <row r="56130" customFormat="false" ht="15" hidden="false" customHeight="true" outlineLevel="0" collapsed="false"/>
    <row r="56131" customFormat="false" ht="15" hidden="false" customHeight="true" outlineLevel="0" collapsed="false"/>
    <row r="56132" customFormat="false" ht="15" hidden="false" customHeight="true" outlineLevel="0" collapsed="false"/>
    <row r="56133" customFormat="false" ht="15" hidden="false" customHeight="true" outlineLevel="0" collapsed="false"/>
    <row r="56134" customFormat="false" ht="15" hidden="false" customHeight="true" outlineLevel="0" collapsed="false"/>
    <row r="56135" customFormat="false" ht="15" hidden="false" customHeight="true" outlineLevel="0" collapsed="false"/>
    <row r="56136" customFormat="false" ht="15" hidden="false" customHeight="true" outlineLevel="0" collapsed="false"/>
    <row r="56137" customFormat="false" ht="15" hidden="false" customHeight="true" outlineLevel="0" collapsed="false"/>
    <row r="56138" customFormat="false" ht="15" hidden="false" customHeight="true" outlineLevel="0" collapsed="false"/>
    <row r="56139" customFormat="false" ht="15" hidden="false" customHeight="true" outlineLevel="0" collapsed="false"/>
    <row r="56140" customFormat="false" ht="15" hidden="false" customHeight="true" outlineLevel="0" collapsed="false"/>
    <row r="56141" customFormat="false" ht="15" hidden="false" customHeight="true" outlineLevel="0" collapsed="false"/>
    <row r="56142" customFormat="false" ht="15" hidden="false" customHeight="true" outlineLevel="0" collapsed="false"/>
    <row r="56143" customFormat="false" ht="15" hidden="false" customHeight="true" outlineLevel="0" collapsed="false"/>
    <row r="56144" customFormat="false" ht="15" hidden="false" customHeight="true" outlineLevel="0" collapsed="false"/>
    <row r="56145" customFormat="false" ht="15" hidden="false" customHeight="true" outlineLevel="0" collapsed="false"/>
    <row r="56146" customFormat="false" ht="15" hidden="false" customHeight="true" outlineLevel="0" collapsed="false"/>
    <row r="56147" customFormat="false" ht="15" hidden="false" customHeight="true" outlineLevel="0" collapsed="false"/>
    <row r="56148" customFormat="false" ht="15" hidden="false" customHeight="true" outlineLevel="0" collapsed="false"/>
    <row r="56149" customFormat="false" ht="15" hidden="false" customHeight="true" outlineLevel="0" collapsed="false"/>
    <row r="56150" customFormat="false" ht="15" hidden="false" customHeight="true" outlineLevel="0" collapsed="false"/>
    <row r="56151" customFormat="false" ht="15" hidden="false" customHeight="true" outlineLevel="0" collapsed="false"/>
    <row r="56152" customFormat="false" ht="15" hidden="false" customHeight="true" outlineLevel="0" collapsed="false"/>
    <row r="56153" customFormat="false" ht="15" hidden="false" customHeight="true" outlineLevel="0" collapsed="false"/>
    <row r="56154" customFormat="false" ht="15" hidden="false" customHeight="true" outlineLevel="0" collapsed="false"/>
    <row r="56155" customFormat="false" ht="15" hidden="false" customHeight="true" outlineLevel="0" collapsed="false"/>
    <row r="56156" customFormat="false" ht="15" hidden="false" customHeight="true" outlineLevel="0" collapsed="false"/>
    <row r="56157" customFormat="false" ht="15" hidden="false" customHeight="true" outlineLevel="0" collapsed="false"/>
    <row r="56158" customFormat="false" ht="15" hidden="false" customHeight="true" outlineLevel="0" collapsed="false"/>
    <row r="56159" customFormat="false" ht="15" hidden="false" customHeight="true" outlineLevel="0" collapsed="false"/>
    <row r="56160" customFormat="false" ht="15" hidden="false" customHeight="true" outlineLevel="0" collapsed="false"/>
    <row r="56161" customFormat="false" ht="15" hidden="false" customHeight="true" outlineLevel="0" collapsed="false"/>
    <row r="56162" customFormat="false" ht="15" hidden="false" customHeight="true" outlineLevel="0" collapsed="false"/>
    <row r="56163" customFormat="false" ht="15" hidden="false" customHeight="true" outlineLevel="0" collapsed="false"/>
    <row r="56164" customFormat="false" ht="15" hidden="false" customHeight="true" outlineLevel="0" collapsed="false"/>
    <row r="56165" customFormat="false" ht="15" hidden="false" customHeight="true" outlineLevel="0" collapsed="false"/>
    <row r="56166" customFormat="false" ht="15" hidden="false" customHeight="true" outlineLevel="0" collapsed="false"/>
    <row r="56167" customFormat="false" ht="15" hidden="false" customHeight="true" outlineLevel="0" collapsed="false"/>
    <row r="56168" customFormat="false" ht="15" hidden="false" customHeight="true" outlineLevel="0" collapsed="false"/>
    <row r="56169" customFormat="false" ht="15" hidden="false" customHeight="true" outlineLevel="0" collapsed="false"/>
    <row r="56170" customFormat="false" ht="15" hidden="false" customHeight="true" outlineLevel="0" collapsed="false"/>
    <row r="56171" customFormat="false" ht="15" hidden="false" customHeight="true" outlineLevel="0" collapsed="false"/>
    <row r="56172" customFormat="false" ht="15" hidden="false" customHeight="true" outlineLevel="0" collapsed="false"/>
    <row r="56173" customFormat="false" ht="15" hidden="false" customHeight="true" outlineLevel="0" collapsed="false"/>
    <row r="56174" customFormat="false" ht="15" hidden="false" customHeight="true" outlineLevel="0" collapsed="false"/>
    <row r="56175" customFormat="false" ht="15" hidden="false" customHeight="true" outlineLevel="0" collapsed="false"/>
    <row r="56176" customFormat="false" ht="15" hidden="false" customHeight="true" outlineLevel="0" collapsed="false"/>
    <row r="56177" customFormat="false" ht="15" hidden="false" customHeight="true" outlineLevel="0" collapsed="false"/>
    <row r="56178" customFormat="false" ht="15" hidden="false" customHeight="true" outlineLevel="0" collapsed="false"/>
    <row r="56179" customFormat="false" ht="15" hidden="false" customHeight="true" outlineLevel="0" collapsed="false"/>
    <row r="56180" customFormat="false" ht="15" hidden="false" customHeight="true" outlineLevel="0" collapsed="false"/>
    <row r="56181" customFormat="false" ht="15" hidden="false" customHeight="true" outlineLevel="0" collapsed="false"/>
    <row r="56182" customFormat="false" ht="15" hidden="false" customHeight="true" outlineLevel="0" collapsed="false"/>
    <row r="56183" customFormat="false" ht="15" hidden="false" customHeight="true" outlineLevel="0" collapsed="false"/>
    <row r="56184" customFormat="false" ht="15" hidden="false" customHeight="true" outlineLevel="0" collapsed="false"/>
    <row r="56185" customFormat="false" ht="15" hidden="false" customHeight="true" outlineLevel="0" collapsed="false"/>
    <row r="56186" customFormat="false" ht="15" hidden="false" customHeight="true" outlineLevel="0" collapsed="false"/>
    <row r="56187" customFormat="false" ht="15" hidden="false" customHeight="true" outlineLevel="0" collapsed="false"/>
    <row r="56188" customFormat="false" ht="15" hidden="false" customHeight="true" outlineLevel="0" collapsed="false"/>
    <row r="56189" customFormat="false" ht="15" hidden="false" customHeight="true" outlineLevel="0" collapsed="false"/>
    <row r="56190" customFormat="false" ht="15" hidden="false" customHeight="true" outlineLevel="0" collapsed="false"/>
    <row r="56191" customFormat="false" ht="15" hidden="false" customHeight="true" outlineLevel="0" collapsed="false"/>
    <row r="56192" customFormat="false" ht="15" hidden="false" customHeight="true" outlineLevel="0" collapsed="false"/>
    <row r="56193" customFormat="false" ht="15" hidden="false" customHeight="true" outlineLevel="0" collapsed="false"/>
    <row r="56194" customFormat="false" ht="15" hidden="false" customHeight="true" outlineLevel="0" collapsed="false"/>
    <row r="56195" customFormat="false" ht="15" hidden="false" customHeight="true" outlineLevel="0" collapsed="false"/>
    <row r="56196" customFormat="false" ht="15" hidden="false" customHeight="true" outlineLevel="0" collapsed="false"/>
    <row r="56197" customFormat="false" ht="15" hidden="false" customHeight="true" outlineLevel="0" collapsed="false"/>
    <row r="56198" customFormat="false" ht="15" hidden="false" customHeight="true" outlineLevel="0" collapsed="false"/>
    <row r="56199" customFormat="false" ht="15" hidden="false" customHeight="true" outlineLevel="0" collapsed="false"/>
    <row r="56200" customFormat="false" ht="15" hidden="false" customHeight="true" outlineLevel="0" collapsed="false"/>
    <row r="56201" customFormat="false" ht="15" hidden="false" customHeight="true" outlineLevel="0" collapsed="false"/>
    <row r="56202" customFormat="false" ht="15" hidden="false" customHeight="true" outlineLevel="0" collapsed="false"/>
    <row r="56203" customFormat="false" ht="15" hidden="false" customHeight="true" outlineLevel="0" collapsed="false"/>
    <row r="56204" customFormat="false" ht="15" hidden="false" customHeight="true" outlineLevel="0" collapsed="false"/>
    <row r="56205" customFormat="false" ht="15" hidden="false" customHeight="true" outlineLevel="0" collapsed="false"/>
    <row r="56206" customFormat="false" ht="15" hidden="false" customHeight="true" outlineLevel="0" collapsed="false"/>
    <row r="56207" customFormat="false" ht="15" hidden="false" customHeight="true" outlineLevel="0" collapsed="false"/>
    <row r="56208" customFormat="false" ht="15" hidden="false" customHeight="true" outlineLevel="0" collapsed="false"/>
    <row r="56209" customFormat="false" ht="15" hidden="false" customHeight="true" outlineLevel="0" collapsed="false"/>
    <row r="56210" customFormat="false" ht="15" hidden="false" customHeight="true" outlineLevel="0" collapsed="false"/>
    <row r="56211" customFormat="false" ht="15" hidden="false" customHeight="true" outlineLevel="0" collapsed="false"/>
    <row r="56212" customFormat="false" ht="15" hidden="false" customHeight="true" outlineLevel="0" collapsed="false"/>
    <row r="56213" customFormat="false" ht="15" hidden="false" customHeight="true" outlineLevel="0" collapsed="false"/>
    <row r="56214" customFormat="false" ht="15" hidden="false" customHeight="true" outlineLevel="0" collapsed="false"/>
    <row r="56215" customFormat="false" ht="15" hidden="false" customHeight="true" outlineLevel="0" collapsed="false"/>
    <row r="56216" customFormat="false" ht="15" hidden="false" customHeight="true" outlineLevel="0" collapsed="false"/>
    <row r="56217" customFormat="false" ht="15" hidden="false" customHeight="true" outlineLevel="0" collapsed="false"/>
    <row r="56218" customFormat="false" ht="15" hidden="false" customHeight="true" outlineLevel="0" collapsed="false"/>
    <row r="56219" customFormat="false" ht="15" hidden="false" customHeight="true" outlineLevel="0" collapsed="false"/>
    <row r="56220" customFormat="false" ht="15" hidden="false" customHeight="true" outlineLevel="0" collapsed="false"/>
    <row r="56221" customFormat="false" ht="15" hidden="false" customHeight="true" outlineLevel="0" collapsed="false"/>
    <row r="56222" customFormat="false" ht="15" hidden="false" customHeight="true" outlineLevel="0" collapsed="false"/>
    <row r="56223" customFormat="false" ht="15" hidden="false" customHeight="true" outlineLevel="0" collapsed="false"/>
    <row r="56224" customFormat="false" ht="15" hidden="false" customHeight="true" outlineLevel="0" collapsed="false"/>
    <row r="56225" customFormat="false" ht="15" hidden="false" customHeight="true" outlineLevel="0" collapsed="false"/>
    <row r="56226" customFormat="false" ht="15" hidden="false" customHeight="true" outlineLevel="0" collapsed="false"/>
    <row r="56227" customFormat="false" ht="15" hidden="false" customHeight="true" outlineLevel="0" collapsed="false"/>
    <row r="56228" customFormat="false" ht="15" hidden="false" customHeight="true" outlineLevel="0" collapsed="false"/>
    <row r="56229" customFormat="false" ht="15" hidden="false" customHeight="true" outlineLevel="0" collapsed="false"/>
    <row r="56230" customFormat="false" ht="15" hidden="false" customHeight="true" outlineLevel="0" collapsed="false"/>
    <row r="56231" customFormat="false" ht="15" hidden="false" customHeight="true" outlineLevel="0" collapsed="false"/>
    <row r="56232" customFormat="false" ht="15" hidden="false" customHeight="true" outlineLevel="0" collapsed="false"/>
    <row r="56233" customFormat="false" ht="15" hidden="false" customHeight="true" outlineLevel="0" collapsed="false"/>
    <row r="56234" customFormat="false" ht="15" hidden="false" customHeight="true" outlineLevel="0" collapsed="false"/>
    <row r="56235" customFormat="false" ht="15" hidden="false" customHeight="true" outlineLevel="0" collapsed="false"/>
    <row r="56236" customFormat="false" ht="15" hidden="false" customHeight="true" outlineLevel="0" collapsed="false"/>
    <row r="56237" customFormat="false" ht="15" hidden="false" customHeight="true" outlineLevel="0" collapsed="false"/>
    <row r="56238" customFormat="false" ht="15" hidden="false" customHeight="true" outlineLevel="0" collapsed="false"/>
    <row r="56239" customFormat="false" ht="15" hidden="false" customHeight="true" outlineLevel="0" collapsed="false"/>
    <row r="56240" customFormat="false" ht="15" hidden="false" customHeight="true" outlineLevel="0" collapsed="false"/>
    <row r="56241" customFormat="false" ht="15" hidden="false" customHeight="true" outlineLevel="0" collapsed="false"/>
    <row r="56242" customFormat="false" ht="15" hidden="false" customHeight="true" outlineLevel="0" collapsed="false"/>
    <row r="56243" customFormat="false" ht="15" hidden="false" customHeight="true" outlineLevel="0" collapsed="false"/>
    <row r="56244" customFormat="false" ht="15" hidden="false" customHeight="true" outlineLevel="0" collapsed="false"/>
    <row r="56245" customFormat="false" ht="15" hidden="false" customHeight="true" outlineLevel="0" collapsed="false"/>
    <row r="56246" customFormat="false" ht="15" hidden="false" customHeight="true" outlineLevel="0" collapsed="false"/>
    <row r="56247" customFormat="false" ht="15" hidden="false" customHeight="true" outlineLevel="0" collapsed="false"/>
    <row r="56248" customFormat="false" ht="15" hidden="false" customHeight="true" outlineLevel="0" collapsed="false"/>
    <row r="56249" customFormat="false" ht="15" hidden="false" customHeight="true" outlineLevel="0" collapsed="false"/>
    <row r="56250" customFormat="false" ht="15" hidden="false" customHeight="true" outlineLevel="0" collapsed="false"/>
    <row r="56251" customFormat="false" ht="15" hidden="false" customHeight="true" outlineLevel="0" collapsed="false"/>
    <row r="56252" customFormat="false" ht="15" hidden="false" customHeight="true" outlineLevel="0" collapsed="false"/>
    <row r="56253" customFormat="false" ht="15" hidden="false" customHeight="true" outlineLevel="0" collapsed="false"/>
    <row r="56254" customFormat="false" ht="15" hidden="false" customHeight="true" outlineLevel="0" collapsed="false"/>
    <row r="56255" customFormat="false" ht="15" hidden="false" customHeight="true" outlineLevel="0" collapsed="false"/>
    <row r="56256" customFormat="false" ht="15" hidden="false" customHeight="true" outlineLevel="0" collapsed="false"/>
    <row r="56257" customFormat="false" ht="15" hidden="false" customHeight="true" outlineLevel="0" collapsed="false"/>
    <row r="56258" customFormat="false" ht="15" hidden="false" customHeight="true" outlineLevel="0" collapsed="false"/>
    <row r="56259" customFormat="false" ht="15" hidden="false" customHeight="true" outlineLevel="0" collapsed="false"/>
    <row r="56260" customFormat="false" ht="15" hidden="false" customHeight="true" outlineLevel="0" collapsed="false"/>
    <row r="56261" customFormat="false" ht="15" hidden="false" customHeight="true" outlineLevel="0" collapsed="false"/>
    <row r="56262" customFormat="false" ht="15" hidden="false" customHeight="true" outlineLevel="0" collapsed="false"/>
    <row r="56263" customFormat="false" ht="15" hidden="false" customHeight="true" outlineLevel="0" collapsed="false"/>
    <row r="56264" customFormat="false" ht="15" hidden="false" customHeight="true" outlineLevel="0" collapsed="false"/>
    <row r="56265" customFormat="false" ht="15" hidden="false" customHeight="true" outlineLevel="0" collapsed="false"/>
    <row r="56266" customFormat="false" ht="15" hidden="false" customHeight="true" outlineLevel="0" collapsed="false"/>
    <row r="56267" customFormat="false" ht="15" hidden="false" customHeight="true" outlineLevel="0" collapsed="false"/>
    <row r="56268" customFormat="false" ht="15" hidden="false" customHeight="true" outlineLevel="0" collapsed="false"/>
    <row r="56269" customFormat="false" ht="15" hidden="false" customHeight="true" outlineLevel="0" collapsed="false"/>
    <row r="56270" customFormat="false" ht="15" hidden="false" customHeight="true" outlineLevel="0" collapsed="false"/>
    <row r="56271" customFormat="false" ht="15" hidden="false" customHeight="true" outlineLevel="0" collapsed="false"/>
    <row r="56272" customFormat="false" ht="15" hidden="false" customHeight="true" outlineLevel="0" collapsed="false"/>
    <row r="56273" customFormat="false" ht="15" hidden="false" customHeight="true" outlineLevel="0" collapsed="false"/>
    <row r="56274" customFormat="false" ht="15" hidden="false" customHeight="true" outlineLevel="0" collapsed="false"/>
    <row r="56275" customFormat="false" ht="15" hidden="false" customHeight="true" outlineLevel="0" collapsed="false"/>
    <row r="56276" customFormat="false" ht="15" hidden="false" customHeight="true" outlineLevel="0" collapsed="false"/>
    <row r="56277" customFormat="false" ht="15" hidden="false" customHeight="true" outlineLevel="0" collapsed="false"/>
    <row r="56278" customFormat="false" ht="15" hidden="false" customHeight="true" outlineLevel="0" collapsed="false"/>
    <row r="56279" customFormat="false" ht="15" hidden="false" customHeight="true" outlineLevel="0" collapsed="false"/>
    <row r="56280" customFormat="false" ht="15" hidden="false" customHeight="true" outlineLevel="0" collapsed="false"/>
    <row r="56281" customFormat="false" ht="15" hidden="false" customHeight="true" outlineLevel="0" collapsed="false"/>
    <row r="56282" customFormat="false" ht="15" hidden="false" customHeight="true" outlineLevel="0" collapsed="false"/>
    <row r="56283" customFormat="false" ht="15" hidden="false" customHeight="true" outlineLevel="0" collapsed="false"/>
    <row r="56284" customFormat="false" ht="15" hidden="false" customHeight="true" outlineLevel="0" collapsed="false"/>
    <row r="56285" customFormat="false" ht="15" hidden="false" customHeight="true" outlineLevel="0" collapsed="false"/>
    <row r="56286" customFormat="false" ht="15" hidden="false" customHeight="true" outlineLevel="0" collapsed="false"/>
    <row r="56287" customFormat="false" ht="15" hidden="false" customHeight="true" outlineLevel="0" collapsed="false"/>
    <row r="56288" customFormat="false" ht="15" hidden="false" customHeight="true" outlineLevel="0" collapsed="false"/>
    <row r="56289" customFormat="false" ht="15" hidden="false" customHeight="true" outlineLevel="0" collapsed="false"/>
    <row r="56290" customFormat="false" ht="15" hidden="false" customHeight="true" outlineLevel="0" collapsed="false"/>
    <row r="56291" customFormat="false" ht="15" hidden="false" customHeight="true" outlineLevel="0" collapsed="false"/>
    <row r="56292" customFormat="false" ht="15" hidden="false" customHeight="true" outlineLevel="0" collapsed="false"/>
    <row r="56293" customFormat="false" ht="15" hidden="false" customHeight="true" outlineLevel="0" collapsed="false"/>
    <row r="56294" customFormat="false" ht="15" hidden="false" customHeight="true" outlineLevel="0" collapsed="false"/>
    <row r="56295" customFormat="false" ht="15" hidden="false" customHeight="true" outlineLevel="0" collapsed="false"/>
    <row r="56296" customFormat="false" ht="15" hidden="false" customHeight="true" outlineLevel="0" collapsed="false"/>
    <row r="56297" customFormat="false" ht="15" hidden="false" customHeight="true" outlineLevel="0" collapsed="false"/>
    <row r="56298" customFormat="false" ht="15" hidden="false" customHeight="true" outlineLevel="0" collapsed="false"/>
    <row r="56299" customFormat="false" ht="15" hidden="false" customHeight="true" outlineLevel="0" collapsed="false"/>
    <row r="56300" customFormat="false" ht="15" hidden="false" customHeight="true" outlineLevel="0" collapsed="false"/>
    <row r="56301" customFormat="false" ht="15" hidden="false" customHeight="true" outlineLevel="0" collapsed="false"/>
    <row r="56302" customFormat="false" ht="15" hidden="false" customHeight="true" outlineLevel="0" collapsed="false"/>
    <row r="56303" customFormat="false" ht="15" hidden="false" customHeight="true" outlineLevel="0" collapsed="false"/>
    <row r="56304" customFormat="false" ht="15" hidden="false" customHeight="true" outlineLevel="0" collapsed="false"/>
    <row r="56305" customFormat="false" ht="15" hidden="false" customHeight="true" outlineLevel="0" collapsed="false"/>
    <row r="56306" customFormat="false" ht="15" hidden="false" customHeight="true" outlineLevel="0" collapsed="false"/>
    <row r="56307" customFormat="false" ht="15" hidden="false" customHeight="true" outlineLevel="0" collapsed="false"/>
    <row r="56308" customFormat="false" ht="15" hidden="false" customHeight="true" outlineLevel="0" collapsed="false"/>
    <row r="56309" customFormat="false" ht="15" hidden="false" customHeight="true" outlineLevel="0" collapsed="false"/>
    <row r="56310" customFormat="false" ht="15" hidden="false" customHeight="true" outlineLevel="0" collapsed="false"/>
    <row r="56311" customFormat="false" ht="15" hidden="false" customHeight="true" outlineLevel="0" collapsed="false"/>
    <row r="56312" customFormat="false" ht="15" hidden="false" customHeight="true" outlineLevel="0" collapsed="false"/>
    <row r="56313" customFormat="false" ht="15" hidden="false" customHeight="true" outlineLevel="0" collapsed="false"/>
    <row r="56314" customFormat="false" ht="15" hidden="false" customHeight="true" outlineLevel="0" collapsed="false"/>
    <row r="56315" customFormat="false" ht="15" hidden="false" customHeight="true" outlineLevel="0" collapsed="false"/>
    <row r="56316" customFormat="false" ht="15" hidden="false" customHeight="true" outlineLevel="0" collapsed="false"/>
    <row r="56317" customFormat="false" ht="15" hidden="false" customHeight="true" outlineLevel="0" collapsed="false"/>
    <row r="56318" customFormat="false" ht="15" hidden="false" customHeight="true" outlineLevel="0" collapsed="false"/>
    <row r="56319" customFormat="false" ht="15" hidden="false" customHeight="true" outlineLevel="0" collapsed="false"/>
    <row r="56320" customFormat="false" ht="15" hidden="false" customHeight="true" outlineLevel="0" collapsed="false"/>
    <row r="56321" customFormat="false" ht="15" hidden="false" customHeight="true" outlineLevel="0" collapsed="false"/>
    <row r="56322" customFormat="false" ht="15" hidden="false" customHeight="true" outlineLevel="0" collapsed="false"/>
    <row r="56323" customFormat="false" ht="15" hidden="false" customHeight="true" outlineLevel="0" collapsed="false"/>
    <row r="56324" customFormat="false" ht="15" hidden="false" customHeight="true" outlineLevel="0" collapsed="false"/>
    <row r="56325" customFormat="false" ht="15" hidden="false" customHeight="true" outlineLevel="0" collapsed="false"/>
    <row r="56326" customFormat="false" ht="15" hidden="false" customHeight="true" outlineLevel="0" collapsed="false"/>
    <row r="56327" customFormat="false" ht="15" hidden="false" customHeight="true" outlineLevel="0" collapsed="false"/>
    <row r="56328" customFormat="false" ht="15" hidden="false" customHeight="true" outlineLevel="0" collapsed="false"/>
    <row r="56329" customFormat="false" ht="15" hidden="false" customHeight="true" outlineLevel="0" collapsed="false"/>
    <row r="56330" customFormat="false" ht="15" hidden="false" customHeight="true" outlineLevel="0" collapsed="false"/>
    <row r="56331" customFormat="false" ht="15" hidden="false" customHeight="true" outlineLevel="0" collapsed="false"/>
    <row r="56332" customFormat="false" ht="15" hidden="false" customHeight="true" outlineLevel="0" collapsed="false"/>
    <row r="56333" customFormat="false" ht="15" hidden="false" customHeight="true" outlineLevel="0" collapsed="false"/>
    <row r="56334" customFormat="false" ht="15" hidden="false" customHeight="true" outlineLevel="0" collapsed="false"/>
    <row r="56335" customFormat="false" ht="15" hidden="false" customHeight="true" outlineLevel="0" collapsed="false"/>
    <row r="56336" customFormat="false" ht="15" hidden="false" customHeight="true" outlineLevel="0" collapsed="false"/>
    <row r="56337" customFormat="false" ht="15" hidden="false" customHeight="true" outlineLevel="0" collapsed="false"/>
    <row r="56338" customFormat="false" ht="15" hidden="false" customHeight="true" outlineLevel="0" collapsed="false"/>
    <row r="56339" customFormat="false" ht="15" hidden="false" customHeight="true" outlineLevel="0" collapsed="false"/>
    <row r="56340" customFormat="false" ht="15" hidden="false" customHeight="true" outlineLevel="0" collapsed="false"/>
    <row r="56341" customFormat="false" ht="15" hidden="false" customHeight="true" outlineLevel="0" collapsed="false"/>
    <row r="56342" customFormat="false" ht="15" hidden="false" customHeight="true" outlineLevel="0" collapsed="false"/>
    <row r="56343" customFormat="false" ht="15" hidden="false" customHeight="true" outlineLevel="0" collapsed="false"/>
    <row r="56344" customFormat="false" ht="15" hidden="false" customHeight="true" outlineLevel="0" collapsed="false"/>
    <row r="56345" customFormat="false" ht="15" hidden="false" customHeight="true" outlineLevel="0" collapsed="false"/>
    <row r="56346" customFormat="false" ht="15" hidden="false" customHeight="true" outlineLevel="0" collapsed="false"/>
    <row r="56347" customFormat="false" ht="15" hidden="false" customHeight="true" outlineLevel="0" collapsed="false"/>
    <row r="56348" customFormat="false" ht="15" hidden="false" customHeight="true" outlineLevel="0" collapsed="false"/>
    <row r="56349" customFormat="false" ht="15" hidden="false" customHeight="true" outlineLevel="0" collapsed="false"/>
    <row r="56350" customFormat="false" ht="15" hidden="false" customHeight="true" outlineLevel="0" collapsed="false"/>
    <row r="56351" customFormat="false" ht="15" hidden="false" customHeight="true" outlineLevel="0" collapsed="false"/>
    <row r="56352" customFormat="false" ht="15" hidden="false" customHeight="true" outlineLevel="0" collapsed="false"/>
    <row r="56353" customFormat="false" ht="15" hidden="false" customHeight="true" outlineLevel="0" collapsed="false"/>
    <row r="56354" customFormat="false" ht="15" hidden="false" customHeight="true" outlineLevel="0" collapsed="false"/>
    <row r="56355" customFormat="false" ht="15" hidden="false" customHeight="true" outlineLevel="0" collapsed="false"/>
    <row r="56356" customFormat="false" ht="15" hidden="false" customHeight="true" outlineLevel="0" collapsed="false"/>
    <row r="56357" customFormat="false" ht="15" hidden="false" customHeight="true" outlineLevel="0" collapsed="false"/>
    <row r="56358" customFormat="false" ht="15" hidden="false" customHeight="true" outlineLevel="0" collapsed="false"/>
    <row r="56359" customFormat="false" ht="15" hidden="false" customHeight="true" outlineLevel="0" collapsed="false"/>
    <row r="56360" customFormat="false" ht="15" hidden="false" customHeight="true" outlineLevel="0" collapsed="false"/>
    <row r="56361" customFormat="false" ht="15" hidden="false" customHeight="true" outlineLevel="0" collapsed="false"/>
    <row r="56362" customFormat="false" ht="15" hidden="false" customHeight="true" outlineLevel="0" collapsed="false"/>
    <row r="56363" customFormat="false" ht="15" hidden="false" customHeight="true" outlineLevel="0" collapsed="false"/>
    <row r="56364" customFormat="false" ht="15" hidden="false" customHeight="true" outlineLevel="0" collapsed="false"/>
    <row r="56365" customFormat="false" ht="15" hidden="false" customHeight="true" outlineLevel="0" collapsed="false"/>
    <row r="56366" customFormat="false" ht="15" hidden="false" customHeight="true" outlineLevel="0" collapsed="false"/>
    <row r="56367" customFormat="false" ht="15" hidden="false" customHeight="true" outlineLevel="0" collapsed="false"/>
    <row r="56368" customFormat="false" ht="15" hidden="false" customHeight="true" outlineLevel="0" collapsed="false"/>
    <row r="56369" customFormat="false" ht="15" hidden="false" customHeight="true" outlineLevel="0" collapsed="false"/>
    <row r="56370" customFormat="false" ht="15" hidden="false" customHeight="true" outlineLevel="0" collapsed="false"/>
    <row r="56371" customFormat="false" ht="15" hidden="false" customHeight="true" outlineLevel="0" collapsed="false"/>
    <row r="56372" customFormat="false" ht="15" hidden="false" customHeight="true" outlineLevel="0" collapsed="false"/>
    <row r="56373" customFormat="false" ht="15" hidden="false" customHeight="true" outlineLevel="0" collapsed="false"/>
    <row r="56374" customFormat="false" ht="15" hidden="false" customHeight="true" outlineLevel="0" collapsed="false"/>
    <row r="56375" customFormat="false" ht="15" hidden="false" customHeight="true" outlineLevel="0" collapsed="false"/>
    <row r="56376" customFormat="false" ht="15" hidden="false" customHeight="true" outlineLevel="0" collapsed="false"/>
    <row r="56377" customFormat="false" ht="15" hidden="false" customHeight="true" outlineLevel="0" collapsed="false"/>
    <row r="56378" customFormat="false" ht="15" hidden="false" customHeight="true" outlineLevel="0" collapsed="false"/>
    <row r="56379" customFormat="false" ht="15" hidden="false" customHeight="true" outlineLevel="0" collapsed="false"/>
    <row r="56380" customFormat="false" ht="15" hidden="false" customHeight="true" outlineLevel="0" collapsed="false"/>
    <row r="56381" customFormat="false" ht="15" hidden="false" customHeight="true" outlineLevel="0" collapsed="false"/>
    <row r="56382" customFormat="false" ht="15" hidden="false" customHeight="true" outlineLevel="0" collapsed="false"/>
    <row r="56383" customFormat="false" ht="15" hidden="false" customHeight="true" outlineLevel="0" collapsed="false"/>
    <row r="56384" customFormat="false" ht="15" hidden="false" customHeight="true" outlineLevel="0" collapsed="false"/>
    <row r="56385" customFormat="false" ht="15" hidden="false" customHeight="true" outlineLevel="0" collapsed="false"/>
    <row r="56386" customFormat="false" ht="15" hidden="false" customHeight="true" outlineLevel="0" collapsed="false"/>
    <row r="56387" customFormat="false" ht="15" hidden="false" customHeight="true" outlineLevel="0" collapsed="false"/>
    <row r="56388" customFormat="false" ht="15" hidden="false" customHeight="true" outlineLevel="0" collapsed="false"/>
    <row r="56389" customFormat="false" ht="15" hidden="false" customHeight="true" outlineLevel="0" collapsed="false"/>
    <row r="56390" customFormat="false" ht="15" hidden="false" customHeight="true" outlineLevel="0" collapsed="false"/>
    <row r="56391" customFormat="false" ht="15" hidden="false" customHeight="true" outlineLevel="0" collapsed="false"/>
    <row r="56392" customFormat="false" ht="15" hidden="false" customHeight="true" outlineLevel="0" collapsed="false"/>
    <row r="56393" customFormat="false" ht="15" hidden="false" customHeight="true" outlineLevel="0" collapsed="false"/>
    <row r="56394" customFormat="false" ht="15" hidden="false" customHeight="true" outlineLevel="0" collapsed="false"/>
    <row r="56395" customFormat="false" ht="15" hidden="false" customHeight="true" outlineLevel="0" collapsed="false"/>
    <row r="56396" customFormat="false" ht="15" hidden="false" customHeight="true" outlineLevel="0" collapsed="false"/>
    <row r="56397" customFormat="false" ht="15" hidden="false" customHeight="true" outlineLevel="0" collapsed="false"/>
    <row r="56398" customFormat="false" ht="15" hidden="false" customHeight="true" outlineLevel="0" collapsed="false"/>
    <row r="56399" customFormat="false" ht="15" hidden="false" customHeight="true" outlineLevel="0" collapsed="false"/>
    <row r="56400" customFormat="false" ht="15" hidden="false" customHeight="true" outlineLevel="0" collapsed="false"/>
    <row r="56401" customFormat="false" ht="15" hidden="false" customHeight="true" outlineLevel="0" collapsed="false"/>
    <row r="56402" customFormat="false" ht="15" hidden="false" customHeight="true" outlineLevel="0" collapsed="false"/>
    <row r="56403" customFormat="false" ht="15" hidden="false" customHeight="true" outlineLevel="0" collapsed="false"/>
    <row r="56404" customFormat="false" ht="15" hidden="false" customHeight="true" outlineLevel="0" collapsed="false"/>
    <row r="56405" customFormat="false" ht="15" hidden="false" customHeight="true" outlineLevel="0" collapsed="false"/>
    <row r="56406" customFormat="false" ht="15" hidden="false" customHeight="true" outlineLevel="0" collapsed="false"/>
    <row r="56407" customFormat="false" ht="15" hidden="false" customHeight="true" outlineLevel="0" collapsed="false"/>
    <row r="56408" customFormat="false" ht="15" hidden="false" customHeight="true" outlineLevel="0" collapsed="false"/>
    <row r="56409" customFormat="false" ht="15" hidden="false" customHeight="true" outlineLevel="0" collapsed="false"/>
    <row r="56410" customFormat="false" ht="15" hidden="false" customHeight="true" outlineLevel="0" collapsed="false"/>
    <row r="56411" customFormat="false" ht="15" hidden="false" customHeight="true" outlineLevel="0" collapsed="false"/>
    <row r="56412" customFormat="false" ht="15" hidden="false" customHeight="true" outlineLevel="0" collapsed="false"/>
    <row r="56413" customFormat="false" ht="15" hidden="false" customHeight="true" outlineLevel="0" collapsed="false"/>
    <row r="56414" customFormat="false" ht="15" hidden="false" customHeight="true" outlineLevel="0" collapsed="false"/>
    <row r="56415" customFormat="false" ht="15" hidden="false" customHeight="true" outlineLevel="0" collapsed="false"/>
    <row r="56416" customFormat="false" ht="15" hidden="false" customHeight="true" outlineLevel="0" collapsed="false"/>
    <row r="56417" customFormat="false" ht="15" hidden="false" customHeight="true" outlineLevel="0" collapsed="false"/>
    <row r="56418" customFormat="false" ht="15" hidden="false" customHeight="true" outlineLevel="0" collapsed="false"/>
    <row r="56419" customFormat="false" ht="15" hidden="false" customHeight="true" outlineLevel="0" collapsed="false"/>
    <row r="56420" customFormat="false" ht="15" hidden="false" customHeight="true" outlineLevel="0" collapsed="false"/>
    <row r="56421" customFormat="false" ht="15" hidden="false" customHeight="true" outlineLevel="0" collapsed="false"/>
    <row r="56422" customFormat="false" ht="15" hidden="false" customHeight="true" outlineLevel="0" collapsed="false"/>
    <row r="56423" customFormat="false" ht="15" hidden="false" customHeight="true" outlineLevel="0" collapsed="false"/>
    <row r="56424" customFormat="false" ht="15" hidden="false" customHeight="true" outlineLevel="0" collapsed="false"/>
    <row r="56425" customFormat="false" ht="15" hidden="false" customHeight="true" outlineLevel="0" collapsed="false"/>
    <row r="56426" customFormat="false" ht="15" hidden="false" customHeight="true" outlineLevel="0" collapsed="false"/>
    <row r="56427" customFormat="false" ht="15" hidden="false" customHeight="true" outlineLevel="0" collapsed="false"/>
    <row r="56428" customFormat="false" ht="15" hidden="false" customHeight="true" outlineLevel="0" collapsed="false"/>
    <row r="56429" customFormat="false" ht="15" hidden="false" customHeight="true" outlineLevel="0" collapsed="false"/>
    <row r="56430" customFormat="false" ht="15" hidden="false" customHeight="true" outlineLevel="0" collapsed="false"/>
    <row r="56431" customFormat="false" ht="15" hidden="false" customHeight="true" outlineLevel="0" collapsed="false"/>
    <row r="56432" customFormat="false" ht="15" hidden="false" customHeight="true" outlineLevel="0" collapsed="false"/>
    <row r="56433" customFormat="false" ht="15" hidden="false" customHeight="true" outlineLevel="0" collapsed="false"/>
    <row r="56434" customFormat="false" ht="15" hidden="false" customHeight="true" outlineLevel="0" collapsed="false"/>
    <row r="56435" customFormat="false" ht="15" hidden="false" customHeight="true" outlineLevel="0" collapsed="false"/>
    <row r="56436" customFormat="false" ht="15" hidden="false" customHeight="true" outlineLevel="0" collapsed="false"/>
    <row r="56437" customFormat="false" ht="15" hidden="false" customHeight="true" outlineLevel="0" collapsed="false"/>
    <row r="56438" customFormat="false" ht="15" hidden="false" customHeight="true" outlineLevel="0" collapsed="false"/>
    <row r="56439" customFormat="false" ht="15" hidden="false" customHeight="true" outlineLevel="0" collapsed="false"/>
    <row r="56440" customFormat="false" ht="15" hidden="false" customHeight="true" outlineLevel="0" collapsed="false"/>
    <row r="56441" customFormat="false" ht="15" hidden="false" customHeight="true" outlineLevel="0" collapsed="false"/>
    <row r="56442" customFormat="false" ht="15" hidden="false" customHeight="true" outlineLevel="0" collapsed="false"/>
    <row r="56443" customFormat="false" ht="15" hidden="false" customHeight="true" outlineLevel="0" collapsed="false"/>
    <row r="56444" customFormat="false" ht="15" hidden="false" customHeight="true" outlineLevel="0" collapsed="false"/>
    <row r="56445" customFormat="false" ht="15" hidden="false" customHeight="true" outlineLevel="0" collapsed="false"/>
    <row r="56446" customFormat="false" ht="15" hidden="false" customHeight="true" outlineLevel="0" collapsed="false"/>
    <row r="56447" customFormat="false" ht="15" hidden="false" customHeight="true" outlineLevel="0" collapsed="false"/>
    <row r="56448" customFormat="false" ht="15" hidden="false" customHeight="true" outlineLevel="0" collapsed="false"/>
    <row r="56449" customFormat="false" ht="15" hidden="false" customHeight="true" outlineLevel="0" collapsed="false"/>
    <row r="56450" customFormat="false" ht="15" hidden="false" customHeight="true" outlineLevel="0" collapsed="false"/>
    <row r="56451" customFormat="false" ht="15" hidden="false" customHeight="true" outlineLevel="0" collapsed="false"/>
    <row r="56452" customFormat="false" ht="15" hidden="false" customHeight="true" outlineLevel="0" collapsed="false"/>
    <row r="56453" customFormat="false" ht="15" hidden="false" customHeight="true" outlineLevel="0" collapsed="false"/>
    <row r="56454" customFormat="false" ht="15" hidden="false" customHeight="true" outlineLevel="0" collapsed="false"/>
    <row r="56455" customFormat="false" ht="15" hidden="false" customHeight="true" outlineLevel="0" collapsed="false"/>
    <row r="56456" customFormat="false" ht="15" hidden="false" customHeight="true" outlineLevel="0" collapsed="false"/>
    <row r="56457" customFormat="false" ht="15" hidden="false" customHeight="true" outlineLevel="0" collapsed="false"/>
    <row r="56458" customFormat="false" ht="15" hidden="false" customHeight="true" outlineLevel="0" collapsed="false"/>
    <row r="56459" customFormat="false" ht="15" hidden="false" customHeight="true" outlineLevel="0" collapsed="false"/>
    <row r="56460" customFormat="false" ht="15" hidden="false" customHeight="true" outlineLevel="0" collapsed="false"/>
    <row r="56461" customFormat="false" ht="15" hidden="false" customHeight="true" outlineLevel="0" collapsed="false"/>
    <row r="56462" customFormat="false" ht="15" hidden="false" customHeight="true" outlineLevel="0" collapsed="false"/>
    <row r="56463" customFormat="false" ht="15" hidden="false" customHeight="true" outlineLevel="0" collapsed="false"/>
    <row r="56464" customFormat="false" ht="15" hidden="false" customHeight="true" outlineLevel="0" collapsed="false"/>
    <row r="56465" customFormat="false" ht="15" hidden="false" customHeight="true" outlineLevel="0" collapsed="false"/>
    <row r="56466" customFormat="false" ht="15" hidden="false" customHeight="true" outlineLevel="0" collapsed="false"/>
    <row r="56467" customFormat="false" ht="15" hidden="false" customHeight="true" outlineLevel="0" collapsed="false"/>
    <row r="56468" customFormat="false" ht="15" hidden="false" customHeight="true" outlineLevel="0" collapsed="false"/>
    <row r="56469" customFormat="false" ht="15" hidden="false" customHeight="true" outlineLevel="0" collapsed="false"/>
    <row r="56470" customFormat="false" ht="15" hidden="false" customHeight="true" outlineLevel="0" collapsed="false"/>
    <row r="56471" customFormat="false" ht="15" hidden="false" customHeight="true" outlineLevel="0" collapsed="false"/>
    <row r="56472" customFormat="false" ht="15" hidden="false" customHeight="true" outlineLevel="0" collapsed="false"/>
    <row r="56473" customFormat="false" ht="15" hidden="false" customHeight="true" outlineLevel="0" collapsed="false"/>
    <row r="56474" customFormat="false" ht="15" hidden="false" customHeight="true" outlineLevel="0" collapsed="false"/>
    <row r="56475" customFormat="false" ht="15" hidden="false" customHeight="true" outlineLevel="0" collapsed="false"/>
    <row r="56476" customFormat="false" ht="15" hidden="false" customHeight="true" outlineLevel="0" collapsed="false"/>
    <row r="56477" customFormat="false" ht="15" hidden="false" customHeight="true" outlineLevel="0" collapsed="false"/>
    <row r="56478" customFormat="false" ht="15" hidden="false" customHeight="true" outlineLevel="0" collapsed="false"/>
    <row r="56479" customFormat="false" ht="15" hidden="false" customHeight="true" outlineLevel="0" collapsed="false"/>
    <row r="56480" customFormat="false" ht="15" hidden="false" customHeight="true" outlineLevel="0" collapsed="false"/>
    <row r="56481" customFormat="false" ht="15" hidden="false" customHeight="true" outlineLevel="0" collapsed="false"/>
    <row r="56482" customFormat="false" ht="15" hidden="false" customHeight="true" outlineLevel="0" collapsed="false"/>
    <row r="56483" customFormat="false" ht="15" hidden="false" customHeight="true" outlineLevel="0" collapsed="false"/>
    <row r="56484" customFormat="false" ht="15" hidden="false" customHeight="true" outlineLevel="0" collapsed="false"/>
    <row r="56485" customFormat="false" ht="15" hidden="false" customHeight="true" outlineLevel="0" collapsed="false"/>
    <row r="56486" customFormat="false" ht="15" hidden="false" customHeight="true" outlineLevel="0" collapsed="false"/>
    <row r="56487" customFormat="false" ht="15" hidden="false" customHeight="true" outlineLevel="0" collapsed="false"/>
    <row r="56488" customFormat="false" ht="15" hidden="false" customHeight="true" outlineLevel="0" collapsed="false"/>
    <row r="56489" customFormat="false" ht="15" hidden="false" customHeight="true" outlineLevel="0" collapsed="false"/>
    <row r="56490" customFormat="false" ht="15" hidden="false" customHeight="true" outlineLevel="0" collapsed="false"/>
    <row r="56491" customFormat="false" ht="15" hidden="false" customHeight="true" outlineLevel="0" collapsed="false"/>
    <row r="56492" customFormat="false" ht="15" hidden="false" customHeight="true" outlineLevel="0" collapsed="false"/>
    <row r="56493" customFormat="false" ht="15" hidden="false" customHeight="true" outlineLevel="0" collapsed="false"/>
    <row r="56494" customFormat="false" ht="15" hidden="false" customHeight="true" outlineLevel="0" collapsed="false"/>
    <row r="56495" customFormat="false" ht="15" hidden="false" customHeight="true" outlineLevel="0" collapsed="false"/>
    <row r="56496" customFormat="false" ht="15" hidden="false" customHeight="true" outlineLevel="0" collapsed="false"/>
    <row r="56497" customFormat="false" ht="15" hidden="false" customHeight="true" outlineLevel="0" collapsed="false"/>
    <row r="56498" customFormat="false" ht="15" hidden="false" customHeight="true" outlineLevel="0" collapsed="false"/>
    <row r="56499" customFormat="false" ht="15" hidden="false" customHeight="true" outlineLevel="0" collapsed="false"/>
    <row r="56500" customFormat="false" ht="15" hidden="false" customHeight="true" outlineLevel="0" collapsed="false"/>
    <row r="56501" customFormat="false" ht="15" hidden="false" customHeight="true" outlineLevel="0" collapsed="false"/>
    <row r="56502" customFormat="false" ht="15" hidden="false" customHeight="true" outlineLevel="0" collapsed="false"/>
    <row r="56503" customFormat="false" ht="15" hidden="false" customHeight="true" outlineLevel="0" collapsed="false"/>
    <row r="56504" customFormat="false" ht="15" hidden="false" customHeight="true" outlineLevel="0" collapsed="false"/>
    <row r="56505" customFormat="false" ht="15" hidden="false" customHeight="true" outlineLevel="0" collapsed="false"/>
    <row r="56506" customFormat="false" ht="15" hidden="false" customHeight="true" outlineLevel="0" collapsed="false"/>
    <row r="56507" customFormat="false" ht="15" hidden="false" customHeight="true" outlineLevel="0" collapsed="false"/>
    <row r="56508" customFormat="false" ht="15" hidden="false" customHeight="true" outlineLevel="0" collapsed="false"/>
    <row r="56509" customFormat="false" ht="15" hidden="false" customHeight="true" outlineLevel="0" collapsed="false"/>
    <row r="56510" customFormat="false" ht="15" hidden="false" customHeight="true" outlineLevel="0" collapsed="false"/>
    <row r="56511" customFormat="false" ht="15" hidden="false" customHeight="true" outlineLevel="0" collapsed="false"/>
    <row r="56512" customFormat="false" ht="15" hidden="false" customHeight="true" outlineLevel="0" collapsed="false"/>
    <row r="56513" customFormat="false" ht="15" hidden="false" customHeight="true" outlineLevel="0" collapsed="false"/>
    <row r="56514" customFormat="false" ht="15" hidden="false" customHeight="true" outlineLevel="0" collapsed="false"/>
    <row r="56515" customFormat="false" ht="15" hidden="false" customHeight="true" outlineLevel="0" collapsed="false"/>
    <row r="56516" customFormat="false" ht="15" hidden="false" customHeight="true" outlineLevel="0" collapsed="false"/>
    <row r="56517" customFormat="false" ht="15" hidden="false" customHeight="true" outlineLevel="0" collapsed="false"/>
    <row r="56518" customFormat="false" ht="15" hidden="false" customHeight="true" outlineLevel="0" collapsed="false"/>
    <row r="56519" customFormat="false" ht="15" hidden="false" customHeight="true" outlineLevel="0" collapsed="false"/>
    <row r="56520" customFormat="false" ht="15" hidden="false" customHeight="true" outlineLevel="0" collapsed="false"/>
    <row r="56521" customFormat="false" ht="15" hidden="false" customHeight="true" outlineLevel="0" collapsed="false"/>
    <row r="56522" customFormat="false" ht="15" hidden="false" customHeight="true" outlineLevel="0" collapsed="false"/>
    <row r="56523" customFormat="false" ht="15" hidden="false" customHeight="true" outlineLevel="0" collapsed="false"/>
    <row r="56524" customFormat="false" ht="15" hidden="false" customHeight="true" outlineLevel="0" collapsed="false"/>
    <row r="56525" customFormat="false" ht="15" hidden="false" customHeight="true" outlineLevel="0" collapsed="false"/>
    <row r="56526" customFormat="false" ht="15" hidden="false" customHeight="true" outlineLevel="0" collapsed="false"/>
    <row r="56527" customFormat="false" ht="15" hidden="false" customHeight="true" outlineLevel="0" collapsed="false"/>
    <row r="56528" customFormat="false" ht="15" hidden="false" customHeight="true" outlineLevel="0" collapsed="false"/>
    <row r="56529" customFormat="false" ht="15" hidden="false" customHeight="true" outlineLevel="0" collapsed="false"/>
    <row r="56530" customFormat="false" ht="15" hidden="false" customHeight="true" outlineLevel="0" collapsed="false"/>
    <row r="56531" customFormat="false" ht="15" hidden="false" customHeight="true" outlineLevel="0" collapsed="false"/>
    <row r="56532" customFormat="false" ht="15" hidden="false" customHeight="true" outlineLevel="0" collapsed="false"/>
    <row r="56533" customFormat="false" ht="15" hidden="false" customHeight="true" outlineLevel="0" collapsed="false"/>
    <row r="56534" customFormat="false" ht="15" hidden="false" customHeight="true" outlineLevel="0" collapsed="false"/>
    <row r="56535" customFormat="false" ht="15" hidden="false" customHeight="true" outlineLevel="0" collapsed="false"/>
    <row r="56536" customFormat="false" ht="15" hidden="false" customHeight="true" outlineLevel="0" collapsed="false"/>
    <row r="56537" customFormat="false" ht="15" hidden="false" customHeight="true" outlineLevel="0" collapsed="false"/>
    <row r="56538" customFormat="false" ht="15" hidden="false" customHeight="true" outlineLevel="0" collapsed="false"/>
    <row r="56539" customFormat="false" ht="15" hidden="false" customHeight="true" outlineLevel="0" collapsed="false"/>
    <row r="56540" customFormat="false" ht="15" hidden="false" customHeight="true" outlineLevel="0" collapsed="false"/>
    <row r="56541" customFormat="false" ht="15" hidden="false" customHeight="true" outlineLevel="0" collapsed="false"/>
    <row r="56542" customFormat="false" ht="15" hidden="false" customHeight="true" outlineLevel="0" collapsed="false"/>
    <row r="56543" customFormat="false" ht="15" hidden="false" customHeight="true" outlineLevel="0" collapsed="false"/>
    <row r="56544" customFormat="false" ht="15" hidden="false" customHeight="true" outlineLevel="0" collapsed="false"/>
    <row r="56545" customFormat="false" ht="15" hidden="false" customHeight="true" outlineLevel="0" collapsed="false"/>
    <row r="56546" customFormat="false" ht="15" hidden="false" customHeight="true" outlineLevel="0" collapsed="false"/>
    <row r="56547" customFormat="false" ht="15" hidden="false" customHeight="true" outlineLevel="0" collapsed="false"/>
    <row r="56548" customFormat="false" ht="15" hidden="false" customHeight="true" outlineLevel="0" collapsed="false"/>
    <row r="56549" customFormat="false" ht="15" hidden="false" customHeight="true" outlineLevel="0" collapsed="false"/>
    <row r="56550" customFormat="false" ht="15" hidden="false" customHeight="true" outlineLevel="0" collapsed="false"/>
    <row r="56551" customFormat="false" ht="15" hidden="false" customHeight="true" outlineLevel="0" collapsed="false"/>
    <row r="56552" customFormat="false" ht="15" hidden="false" customHeight="true" outlineLevel="0" collapsed="false"/>
    <row r="56553" customFormat="false" ht="15" hidden="false" customHeight="true" outlineLevel="0" collapsed="false"/>
    <row r="56554" customFormat="false" ht="15" hidden="false" customHeight="true" outlineLevel="0" collapsed="false"/>
    <row r="56555" customFormat="false" ht="15" hidden="false" customHeight="true" outlineLevel="0" collapsed="false"/>
    <row r="56556" customFormat="false" ht="15" hidden="false" customHeight="true" outlineLevel="0" collapsed="false"/>
    <row r="56557" customFormat="false" ht="15" hidden="false" customHeight="true" outlineLevel="0" collapsed="false"/>
    <row r="56558" customFormat="false" ht="15" hidden="false" customHeight="true" outlineLevel="0" collapsed="false"/>
    <row r="56559" customFormat="false" ht="15" hidden="false" customHeight="true" outlineLevel="0" collapsed="false"/>
    <row r="56560" customFormat="false" ht="15" hidden="false" customHeight="true" outlineLevel="0" collapsed="false"/>
    <row r="56561" customFormat="false" ht="15" hidden="false" customHeight="true" outlineLevel="0" collapsed="false"/>
    <row r="56562" customFormat="false" ht="15" hidden="false" customHeight="true" outlineLevel="0" collapsed="false"/>
    <row r="56563" customFormat="false" ht="15" hidden="false" customHeight="true" outlineLevel="0" collapsed="false"/>
    <row r="56564" customFormat="false" ht="15" hidden="false" customHeight="true" outlineLevel="0" collapsed="false"/>
    <row r="56565" customFormat="false" ht="15" hidden="false" customHeight="true" outlineLevel="0" collapsed="false"/>
    <row r="56566" customFormat="false" ht="15" hidden="false" customHeight="true" outlineLevel="0" collapsed="false"/>
    <row r="56567" customFormat="false" ht="15" hidden="false" customHeight="true" outlineLevel="0" collapsed="false"/>
    <row r="56568" customFormat="false" ht="15" hidden="false" customHeight="true" outlineLevel="0" collapsed="false"/>
    <row r="56569" customFormat="false" ht="15" hidden="false" customHeight="true" outlineLevel="0" collapsed="false"/>
    <row r="56570" customFormat="false" ht="15" hidden="false" customHeight="true" outlineLevel="0" collapsed="false"/>
    <row r="56571" customFormat="false" ht="15" hidden="false" customHeight="true" outlineLevel="0" collapsed="false"/>
    <row r="56572" customFormat="false" ht="15" hidden="false" customHeight="true" outlineLevel="0" collapsed="false"/>
    <row r="56573" customFormat="false" ht="15" hidden="false" customHeight="true" outlineLevel="0" collapsed="false"/>
    <row r="56574" customFormat="false" ht="15" hidden="false" customHeight="true" outlineLevel="0" collapsed="false"/>
    <row r="56575" customFormat="false" ht="15" hidden="false" customHeight="true" outlineLevel="0" collapsed="false"/>
    <row r="56576" customFormat="false" ht="15" hidden="false" customHeight="true" outlineLevel="0" collapsed="false"/>
    <row r="56577" customFormat="false" ht="15" hidden="false" customHeight="true" outlineLevel="0" collapsed="false"/>
    <row r="56578" customFormat="false" ht="15" hidden="false" customHeight="true" outlineLevel="0" collapsed="false"/>
    <row r="56579" customFormat="false" ht="15" hidden="false" customHeight="true" outlineLevel="0" collapsed="false"/>
    <row r="56580" customFormat="false" ht="15" hidden="false" customHeight="true" outlineLevel="0" collapsed="false"/>
    <row r="56581" customFormat="false" ht="15" hidden="false" customHeight="true" outlineLevel="0" collapsed="false"/>
    <row r="56582" customFormat="false" ht="15" hidden="false" customHeight="true" outlineLevel="0" collapsed="false"/>
    <row r="56583" customFormat="false" ht="15" hidden="false" customHeight="true" outlineLevel="0" collapsed="false"/>
    <row r="56584" customFormat="false" ht="15" hidden="false" customHeight="true" outlineLevel="0" collapsed="false"/>
    <row r="56585" customFormat="false" ht="15" hidden="false" customHeight="true" outlineLevel="0" collapsed="false"/>
    <row r="56586" customFormat="false" ht="15" hidden="false" customHeight="true" outlineLevel="0" collapsed="false"/>
    <row r="56587" customFormat="false" ht="15" hidden="false" customHeight="true" outlineLevel="0" collapsed="false"/>
    <row r="56588" customFormat="false" ht="15" hidden="false" customHeight="true" outlineLevel="0" collapsed="false"/>
    <row r="56589" customFormat="false" ht="15" hidden="false" customHeight="true" outlineLevel="0" collapsed="false"/>
    <row r="56590" customFormat="false" ht="15" hidden="false" customHeight="true" outlineLevel="0" collapsed="false"/>
    <row r="56591" customFormat="false" ht="15" hidden="false" customHeight="true" outlineLevel="0" collapsed="false"/>
    <row r="56592" customFormat="false" ht="15" hidden="false" customHeight="true" outlineLevel="0" collapsed="false"/>
    <row r="56593" customFormat="false" ht="15" hidden="false" customHeight="true" outlineLevel="0" collapsed="false"/>
    <row r="56594" customFormat="false" ht="15" hidden="false" customHeight="true" outlineLevel="0" collapsed="false"/>
    <row r="56595" customFormat="false" ht="15" hidden="false" customHeight="true" outlineLevel="0" collapsed="false"/>
    <row r="56596" customFormat="false" ht="15" hidden="false" customHeight="true" outlineLevel="0" collapsed="false"/>
    <row r="56597" customFormat="false" ht="15" hidden="false" customHeight="true" outlineLevel="0" collapsed="false"/>
    <row r="56598" customFormat="false" ht="15" hidden="false" customHeight="true" outlineLevel="0" collapsed="false"/>
    <row r="56599" customFormat="false" ht="15" hidden="false" customHeight="true" outlineLevel="0" collapsed="false"/>
    <row r="56600" customFormat="false" ht="15" hidden="false" customHeight="true" outlineLevel="0" collapsed="false"/>
    <row r="56601" customFormat="false" ht="15" hidden="false" customHeight="true" outlineLevel="0" collapsed="false"/>
    <row r="56602" customFormat="false" ht="15" hidden="false" customHeight="true" outlineLevel="0" collapsed="false"/>
    <row r="56603" customFormat="false" ht="15" hidden="false" customHeight="true" outlineLevel="0" collapsed="false"/>
    <row r="56604" customFormat="false" ht="15" hidden="false" customHeight="true" outlineLevel="0" collapsed="false"/>
    <row r="56605" customFormat="false" ht="15" hidden="false" customHeight="true" outlineLevel="0" collapsed="false"/>
    <row r="56606" customFormat="false" ht="15" hidden="false" customHeight="true" outlineLevel="0" collapsed="false"/>
    <row r="56607" customFormat="false" ht="15" hidden="false" customHeight="true" outlineLevel="0" collapsed="false"/>
    <row r="56608" customFormat="false" ht="15" hidden="false" customHeight="true" outlineLevel="0" collapsed="false"/>
    <row r="56609" customFormat="false" ht="15" hidden="false" customHeight="true" outlineLevel="0" collapsed="false"/>
    <row r="56610" customFormat="false" ht="15" hidden="false" customHeight="true" outlineLevel="0" collapsed="false"/>
    <row r="56611" customFormat="false" ht="15" hidden="false" customHeight="true" outlineLevel="0" collapsed="false"/>
    <row r="56612" customFormat="false" ht="15" hidden="false" customHeight="true" outlineLevel="0" collapsed="false"/>
    <row r="56613" customFormat="false" ht="15" hidden="false" customHeight="true" outlineLevel="0" collapsed="false"/>
    <row r="56614" customFormat="false" ht="15" hidden="false" customHeight="true" outlineLevel="0" collapsed="false"/>
    <row r="56615" customFormat="false" ht="15" hidden="false" customHeight="true" outlineLevel="0" collapsed="false"/>
    <row r="56616" customFormat="false" ht="15" hidden="false" customHeight="true" outlineLevel="0" collapsed="false"/>
    <row r="56617" customFormat="false" ht="15" hidden="false" customHeight="true" outlineLevel="0" collapsed="false"/>
    <row r="56618" customFormat="false" ht="15" hidden="false" customHeight="true" outlineLevel="0" collapsed="false"/>
    <row r="56619" customFormat="false" ht="15" hidden="false" customHeight="true" outlineLevel="0" collapsed="false"/>
    <row r="56620" customFormat="false" ht="15" hidden="false" customHeight="true" outlineLevel="0" collapsed="false"/>
    <row r="56621" customFormat="false" ht="15" hidden="false" customHeight="true" outlineLevel="0" collapsed="false"/>
    <row r="56622" customFormat="false" ht="15" hidden="false" customHeight="true" outlineLevel="0" collapsed="false"/>
    <row r="56623" customFormat="false" ht="15" hidden="false" customHeight="true" outlineLevel="0" collapsed="false"/>
    <row r="56624" customFormat="false" ht="15" hidden="false" customHeight="true" outlineLevel="0" collapsed="false"/>
    <row r="56625" customFormat="false" ht="15" hidden="false" customHeight="true" outlineLevel="0" collapsed="false"/>
    <row r="56626" customFormat="false" ht="15" hidden="false" customHeight="true" outlineLevel="0" collapsed="false"/>
    <row r="56627" customFormat="false" ht="15" hidden="false" customHeight="true" outlineLevel="0" collapsed="false"/>
    <row r="56628" customFormat="false" ht="15" hidden="false" customHeight="true" outlineLevel="0" collapsed="false"/>
    <row r="56629" customFormat="false" ht="15" hidden="false" customHeight="true" outlineLevel="0" collapsed="false"/>
    <row r="56630" customFormat="false" ht="15" hidden="false" customHeight="true" outlineLevel="0" collapsed="false"/>
    <row r="56631" customFormat="false" ht="15" hidden="false" customHeight="true" outlineLevel="0" collapsed="false"/>
    <row r="56632" customFormat="false" ht="15" hidden="false" customHeight="true" outlineLevel="0" collapsed="false"/>
    <row r="56633" customFormat="false" ht="15" hidden="false" customHeight="true" outlineLevel="0" collapsed="false"/>
    <row r="56634" customFormat="false" ht="15" hidden="false" customHeight="true" outlineLevel="0" collapsed="false"/>
    <row r="56635" customFormat="false" ht="15" hidden="false" customHeight="true" outlineLevel="0" collapsed="false"/>
    <row r="56636" customFormat="false" ht="15" hidden="false" customHeight="true" outlineLevel="0" collapsed="false"/>
    <row r="56637" customFormat="false" ht="15" hidden="false" customHeight="true" outlineLevel="0" collapsed="false"/>
    <row r="56638" customFormat="false" ht="15" hidden="false" customHeight="true" outlineLevel="0" collapsed="false"/>
    <row r="56639" customFormat="false" ht="15" hidden="false" customHeight="true" outlineLevel="0" collapsed="false"/>
    <row r="56640" customFormat="false" ht="15" hidden="false" customHeight="true" outlineLevel="0" collapsed="false"/>
    <row r="56641" customFormat="false" ht="15" hidden="false" customHeight="true" outlineLevel="0" collapsed="false"/>
    <row r="56642" customFormat="false" ht="15" hidden="false" customHeight="true" outlineLevel="0" collapsed="false"/>
    <row r="56643" customFormat="false" ht="15" hidden="false" customHeight="true" outlineLevel="0" collapsed="false"/>
    <row r="56644" customFormat="false" ht="15" hidden="false" customHeight="true" outlineLevel="0" collapsed="false"/>
    <row r="56645" customFormat="false" ht="15" hidden="false" customHeight="true" outlineLevel="0" collapsed="false"/>
    <row r="56646" customFormat="false" ht="15" hidden="false" customHeight="true" outlineLevel="0" collapsed="false"/>
    <row r="56647" customFormat="false" ht="15" hidden="false" customHeight="true" outlineLevel="0" collapsed="false"/>
    <row r="56648" customFormat="false" ht="15" hidden="false" customHeight="true" outlineLevel="0" collapsed="false"/>
    <row r="56649" customFormat="false" ht="15" hidden="false" customHeight="true" outlineLevel="0" collapsed="false"/>
    <row r="56650" customFormat="false" ht="15" hidden="false" customHeight="true" outlineLevel="0" collapsed="false"/>
    <row r="56651" customFormat="false" ht="15" hidden="false" customHeight="true" outlineLevel="0" collapsed="false"/>
    <row r="56652" customFormat="false" ht="15" hidden="false" customHeight="true" outlineLevel="0" collapsed="false"/>
    <row r="56653" customFormat="false" ht="15" hidden="false" customHeight="true" outlineLevel="0" collapsed="false"/>
    <row r="56654" customFormat="false" ht="15" hidden="false" customHeight="true" outlineLevel="0" collapsed="false"/>
    <row r="56655" customFormat="false" ht="15" hidden="false" customHeight="true" outlineLevel="0" collapsed="false"/>
    <row r="56656" customFormat="false" ht="15" hidden="false" customHeight="true" outlineLevel="0" collapsed="false"/>
    <row r="56657" customFormat="false" ht="15" hidden="false" customHeight="true" outlineLevel="0" collapsed="false"/>
    <row r="56658" customFormat="false" ht="15" hidden="false" customHeight="true" outlineLevel="0" collapsed="false"/>
    <row r="56659" customFormat="false" ht="15" hidden="false" customHeight="true" outlineLevel="0" collapsed="false"/>
    <row r="56660" customFormat="false" ht="15" hidden="false" customHeight="true" outlineLevel="0" collapsed="false"/>
    <row r="56661" customFormat="false" ht="15" hidden="false" customHeight="true" outlineLevel="0" collapsed="false"/>
    <row r="56662" customFormat="false" ht="15" hidden="false" customHeight="true" outlineLevel="0" collapsed="false"/>
    <row r="56663" customFormat="false" ht="15" hidden="false" customHeight="true" outlineLevel="0" collapsed="false"/>
    <row r="56664" customFormat="false" ht="15" hidden="false" customHeight="true" outlineLevel="0" collapsed="false"/>
    <row r="56665" customFormat="false" ht="15" hidden="false" customHeight="true" outlineLevel="0" collapsed="false"/>
    <row r="56666" customFormat="false" ht="15" hidden="false" customHeight="true" outlineLevel="0" collapsed="false"/>
    <row r="56667" customFormat="false" ht="15" hidden="false" customHeight="true" outlineLevel="0" collapsed="false"/>
    <row r="56668" customFormat="false" ht="15" hidden="false" customHeight="true" outlineLevel="0" collapsed="false"/>
    <row r="56669" customFormat="false" ht="15" hidden="false" customHeight="true" outlineLevel="0" collapsed="false"/>
    <row r="56670" customFormat="false" ht="15" hidden="false" customHeight="true" outlineLevel="0" collapsed="false"/>
    <row r="56671" customFormat="false" ht="15" hidden="false" customHeight="true" outlineLevel="0" collapsed="false"/>
    <row r="56672" customFormat="false" ht="15" hidden="false" customHeight="true" outlineLevel="0" collapsed="false"/>
    <row r="56673" customFormat="false" ht="15" hidden="false" customHeight="true" outlineLevel="0" collapsed="false"/>
    <row r="56674" customFormat="false" ht="15" hidden="false" customHeight="true" outlineLevel="0" collapsed="false"/>
    <row r="56675" customFormat="false" ht="15" hidden="false" customHeight="true" outlineLevel="0" collapsed="false"/>
    <row r="56676" customFormat="false" ht="15" hidden="false" customHeight="true" outlineLevel="0" collapsed="false"/>
    <row r="56677" customFormat="false" ht="15" hidden="false" customHeight="true" outlineLevel="0" collapsed="false"/>
    <row r="56678" customFormat="false" ht="15" hidden="false" customHeight="true" outlineLevel="0" collapsed="false"/>
    <row r="56679" customFormat="false" ht="15" hidden="false" customHeight="true" outlineLevel="0" collapsed="false"/>
    <row r="56680" customFormat="false" ht="15" hidden="false" customHeight="true" outlineLevel="0" collapsed="false"/>
    <row r="56681" customFormat="false" ht="15" hidden="false" customHeight="true" outlineLevel="0" collapsed="false"/>
    <row r="56682" customFormat="false" ht="15" hidden="false" customHeight="true" outlineLevel="0" collapsed="false"/>
    <row r="56683" customFormat="false" ht="15" hidden="false" customHeight="true" outlineLevel="0" collapsed="false"/>
    <row r="56684" customFormat="false" ht="15" hidden="false" customHeight="true" outlineLevel="0" collapsed="false"/>
    <row r="56685" customFormat="false" ht="15" hidden="false" customHeight="true" outlineLevel="0" collapsed="false"/>
    <row r="56686" customFormat="false" ht="15" hidden="false" customHeight="true" outlineLevel="0" collapsed="false"/>
    <row r="56687" customFormat="false" ht="15" hidden="false" customHeight="true" outlineLevel="0" collapsed="false"/>
    <row r="56688" customFormat="false" ht="15" hidden="false" customHeight="true" outlineLevel="0" collapsed="false"/>
    <row r="56689" customFormat="false" ht="15" hidden="false" customHeight="true" outlineLevel="0" collapsed="false"/>
    <row r="56690" customFormat="false" ht="15" hidden="false" customHeight="true" outlineLevel="0" collapsed="false"/>
    <row r="56691" customFormat="false" ht="15" hidden="false" customHeight="true" outlineLevel="0" collapsed="false"/>
    <row r="56692" customFormat="false" ht="15" hidden="false" customHeight="true" outlineLevel="0" collapsed="false"/>
    <row r="56693" customFormat="false" ht="15" hidden="false" customHeight="true" outlineLevel="0" collapsed="false"/>
    <row r="56694" customFormat="false" ht="15" hidden="false" customHeight="true" outlineLevel="0" collapsed="false"/>
    <row r="56695" customFormat="false" ht="15" hidden="false" customHeight="true" outlineLevel="0" collapsed="false"/>
    <row r="56696" customFormat="false" ht="15" hidden="false" customHeight="true" outlineLevel="0" collapsed="false"/>
    <row r="56697" customFormat="false" ht="15" hidden="false" customHeight="true" outlineLevel="0" collapsed="false"/>
    <row r="56698" customFormat="false" ht="15" hidden="false" customHeight="true" outlineLevel="0" collapsed="false"/>
    <row r="56699" customFormat="false" ht="15" hidden="false" customHeight="true" outlineLevel="0" collapsed="false"/>
    <row r="56700" customFormat="false" ht="15" hidden="false" customHeight="true" outlineLevel="0" collapsed="false"/>
    <row r="56701" customFormat="false" ht="15" hidden="false" customHeight="true" outlineLevel="0" collapsed="false"/>
    <row r="56702" customFormat="false" ht="15" hidden="false" customHeight="true" outlineLevel="0" collapsed="false"/>
    <row r="56703" customFormat="false" ht="15" hidden="false" customHeight="true" outlineLevel="0" collapsed="false"/>
    <row r="56704" customFormat="false" ht="15" hidden="false" customHeight="true" outlineLevel="0" collapsed="false"/>
    <row r="56705" customFormat="false" ht="15" hidden="false" customHeight="true" outlineLevel="0" collapsed="false"/>
    <row r="56706" customFormat="false" ht="15" hidden="false" customHeight="true" outlineLevel="0" collapsed="false"/>
    <row r="56707" customFormat="false" ht="15" hidden="false" customHeight="true" outlineLevel="0" collapsed="false"/>
    <row r="56708" customFormat="false" ht="15" hidden="false" customHeight="true" outlineLevel="0" collapsed="false"/>
    <row r="56709" customFormat="false" ht="15" hidden="false" customHeight="true" outlineLevel="0" collapsed="false"/>
    <row r="56710" customFormat="false" ht="15" hidden="false" customHeight="true" outlineLevel="0" collapsed="false"/>
    <row r="56711" customFormat="false" ht="15" hidden="false" customHeight="true" outlineLevel="0" collapsed="false"/>
    <row r="56712" customFormat="false" ht="15" hidden="false" customHeight="true" outlineLevel="0" collapsed="false"/>
    <row r="56713" customFormat="false" ht="15" hidden="false" customHeight="true" outlineLevel="0" collapsed="false"/>
    <row r="56714" customFormat="false" ht="15" hidden="false" customHeight="true" outlineLevel="0" collapsed="false"/>
    <row r="56715" customFormat="false" ht="15" hidden="false" customHeight="true" outlineLevel="0" collapsed="false"/>
    <row r="56716" customFormat="false" ht="15" hidden="false" customHeight="true" outlineLevel="0" collapsed="false"/>
    <row r="56717" customFormat="false" ht="15" hidden="false" customHeight="true" outlineLevel="0" collapsed="false"/>
    <row r="56718" customFormat="false" ht="15" hidden="false" customHeight="true" outlineLevel="0" collapsed="false"/>
    <row r="56719" customFormat="false" ht="15" hidden="false" customHeight="true" outlineLevel="0" collapsed="false"/>
    <row r="56720" customFormat="false" ht="15" hidden="false" customHeight="true" outlineLevel="0" collapsed="false"/>
    <row r="56721" customFormat="false" ht="15" hidden="false" customHeight="true" outlineLevel="0" collapsed="false"/>
    <row r="56722" customFormat="false" ht="15" hidden="false" customHeight="true" outlineLevel="0" collapsed="false"/>
    <row r="56723" customFormat="false" ht="15" hidden="false" customHeight="true" outlineLevel="0" collapsed="false"/>
    <row r="56724" customFormat="false" ht="15" hidden="false" customHeight="true" outlineLevel="0" collapsed="false"/>
    <row r="56725" customFormat="false" ht="15" hidden="false" customHeight="true" outlineLevel="0" collapsed="false"/>
    <row r="56726" customFormat="false" ht="15" hidden="false" customHeight="true" outlineLevel="0" collapsed="false"/>
    <row r="56727" customFormat="false" ht="15" hidden="false" customHeight="true" outlineLevel="0" collapsed="false"/>
    <row r="56728" customFormat="false" ht="15" hidden="false" customHeight="true" outlineLevel="0" collapsed="false"/>
    <row r="56729" customFormat="false" ht="15" hidden="false" customHeight="true" outlineLevel="0" collapsed="false"/>
    <row r="56730" customFormat="false" ht="15" hidden="false" customHeight="true" outlineLevel="0" collapsed="false"/>
    <row r="56731" customFormat="false" ht="15" hidden="false" customHeight="true" outlineLevel="0" collapsed="false"/>
    <row r="56732" customFormat="false" ht="15" hidden="false" customHeight="true" outlineLevel="0" collapsed="false"/>
    <row r="56733" customFormat="false" ht="15" hidden="false" customHeight="true" outlineLevel="0" collapsed="false"/>
    <row r="56734" customFormat="false" ht="15" hidden="false" customHeight="true" outlineLevel="0" collapsed="false"/>
    <row r="56735" customFormat="false" ht="15" hidden="false" customHeight="true" outlineLevel="0" collapsed="false"/>
    <row r="56736" customFormat="false" ht="15" hidden="false" customHeight="true" outlineLevel="0" collapsed="false"/>
    <row r="56737" customFormat="false" ht="15" hidden="false" customHeight="true" outlineLevel="0" collapsed="false"/>
    <row r="56738" customFormat="false" ht="15" hidden="false" customHeight="true" outlineLevel="0" collapsed="false"/>
    <row r="56739" customFormat="false" ht="15" hidden="false" customHeight="true" outlineLevel="0" collapsed="false"/>
    <row r="56740" customFormat="false" ht="15" hidden="false" customHeight="true" outlineLevel="0" collapsed="false"/>
    <row r="56741" customFormat="false" ht="15" hidden="false" customHeight="true" outlineLevel="0" collapsed="false"/>
    <row r="56742" customFormat="false" ht="15" hidden="false" customHeight="true" outlineLevel="0" collapsed="false"/>
    <row r="56743" customFormat="false" ht="15" hidden="false" customHeight="true" outlineLevel="0" collapsed="false"/>
    <row r="56744" customFormat="false" ht="15" hidden="false" customHeight="true" outlineLevel="0" collapsed="false"/>
    <row r="56745" customFormat="false" ht="15" hidden="false" customHeight="true" outlineLevel="0" collapsed="false"/>
    <row r="56746" customFormat="false" ht="15" hidden="false" customHeight="true" outlineLevel="0" collapsed="false"/>
    <row r="56747" customFormat="false" ht="15" hidden="false" customHeight="true" outlineLevel="0" collapsed="false"/>
    <row r="56748" customFormat="false" ht="15" hidden="false" customHeight="true" outlineLevel="0" collapsed="false"/>
    <row r="56749" customFormat="false" ht="15" hidden="false" customHeight="true" outlineLevel="0" collapsed="false"/>
    <row r="56750" customFormat="false" ht="15" hidden="false" customHeight="true" outlineLevel="0" collapsed="false"/>
    <row r="56751" customFormat="false" ht="15" hidden="false" customHeight="true" outlineLevel="0" collapsed="false"/>
    <row r="56752" customFormat="false" ht="15" hidden="false" customHeight="true" outlineLevel="0" collapsed="false"/>
    <row r="56753" customFormat="false" ht="15" hidden="false" customHeight="true" outlineLevel="0" collapsed="false"/>
    <row r="56754" customFormat="false" ht="15" hidden="false" customHeight="true" outlineLevel="0" collapsed="false"/>
    <row r="56755" customFormat="false" ht="15" hidden="false" customHeight="true" outlineLevel="0" collapsed="false"/>
    <row r="56756" customFormat="false" ht="15" hidden="false" customHeight="true" outlineLevel="0" collapsed="false"/>
    <row r="56757" customFormat="false" ht="15" hidden="false" customHeight="true" outlineLevel="0" collapsed="false"/>
    <row r="56758" customFormat="false" ht="15" hidden="false" customHeight="true" outlineLevel="0" collapsed="false"/>
    <row r="56759" customFormat="false" ht="15" hidden="false" customHeight="true" outlineLevel="0" collapsed="false"/>
    <row r="56760" customFormat="false" ht="15" hidden="false" customHeight="true" outlineLevel="0" collapsed="false"/>
    <row r="56761" customFormat="false" ht="15" hidden="false" customHeight="true" outlineLevel="0" collapsed="false"/>
    <row r="56762" customFormat="false" ht="15" hidden="false" customHeight="true" outlineLevel="0" collapsed="false"/>
    <row r="56763" customFormat="false" ht="15" hidden="false" customHeight="true" outlineLevel="0" collapsed="false"/>
    <row r="56764" customFormat="false" ht="15" hidden="false" customHeight="true" outlineLevel="0" collapsed="false"/>
    <row r="56765" customFormat="false" ht="15" hidden="false" customHeight="true" outlineLevel="0" collapsed="false"/>
    <row r="56766" customFormat="false" ht="15" hidden="false" customHeight="true" outlineLevel="0" collapsed="false"/>
    <row r="56767" customFormat="false" ht="15" hidden="false" customHeight="true" outlineLevel="0" collapsed="false"/>
    <row r="56768" customFormat="false" ht="15" hidden="false" customHeight="true" outlineLevel="0" collapsed="false"/>
    <row r="56769" customFormat="false" ht="15" hidden="false" customHeight="true" outlineLevel="0" collapsed="false"/>
    <row r="56770" customFormat="false" ht="15" hidden="false" customHeight="true" outlineLevel="0" collapsed="false"/>
    <row r="56771" customFormat="false" ht="15" hidden="false" customHeight="true" outlineLevel="0" collapsed="false"/>
    <row r="56772" customFormat="false" ht="15" hidden="false" customHeight="true" outlineLevel="0" collapsed="false"/>
    <row r="56773" customFormat="false" ht="15" hidden="false" customHeight="true" outlineLevel="0" collapsed="false"/>
    <row r="56774" customFormat="false" ht="15" hidden="false" customHeight="true" outlineLevel="0" collapsed="false"/>
    <row r="56775" customFormat="false" ht="15" hidden="false" customHeight="true" outlineLevel="0" collapsed="false"/>
    <row r="56776" customFormat="false" ht="15" hidden="false" customHeight="true" outlineLevel="0" collapsed="false"/>
    <row r="56777" customFormat="false" ht="15" hidden="false" customHeight="true" outlineLevel="0" collapsed="false"/>
    <row r="56778" customFormat="false" ht="15" hidden="false" customHeight="true" outlineLevel="0" collapsed="false"/>
    <row r="56779" customFormat="false" ht="15" hidden="false" customHeight="true" outlineLevel="0" collapsed="false"/>
    <row r="56780" customFormat="false" ht="15" hidden="false" customHeight="true" outlineLevel="0" collapsed="false"/>
    <row r="56781" customFormat="false" ht="15" hidden="false" customHeight="true" outlineLevel="0" collapsed="false"/>
    <row r="56782" customFormat="false" ht="15" hidden="false" customHeight="true" outlineLevel="0" collapsed="false"/>
    <row r="56783" customFormat="false" ht="15" hidden="false" customHeight="true" outlineLevel="0" collapsed="false"/>
    <row r="56784" customFormat="false" ht="15" hidden="false" customHeight="true" outlineLevel="0" collapsed="false"/>
    <row r="56785" customFormat="false" ht="15" hidden="false" customHeight="true" outlineLevel="0" collapsed="false"/>
    <row r="56786" customFormat="false" ht="15" hidden="false" customHeight="true" outlineLevel="0" collapsed="false"/>
    <row r="56787" customFormat="false" ht="15" hidden="false" customHeight="true" outlineLevel="0" collapsed="false"/>
    <row r="56788" customFormat="false" ht="15" hidden="false" customHeight="true" outlineLevel="0" collapsed="false"/>
    <row r="56789" customFormat="false" ht="15" hidden="false" customHeight="true" outlineLevel="0" collapsed="false"/>
    <row r="56790" customFormat="false" ht="15" hidden="false" customHeight="true" outlineLevel="0" collapsed="false"/>
    <row r="56791" customFormat="false" ht="15" hidden="false" customHeight="true" outlineLevel="0" collapsed="false"/>
    <row r="56792" customFormat="false" ht="15" hidden="false" customHeight="true" outlineLevel="0" collapsed="false"/>
    <row r="56793" customFormat="false" ht="15" hidden="false" customHeight="true" outlineLevel="0" collapsed="false"/>
    <row r="56794" customFormat="false" ht="15" hidden="false" customHeight="true" outlineLevel="0" collapsed="false"/>
    <row r="56795" customFormat="false" ht="15" hidden="false" customHeight="true" outlineLevel="0" collapsed="false"/>
    <row r="56796" customFormat="false" ht="15" hidden="false" customHeight="true" outlineLevel="0" collapsed="false"/>
    <row r="56797" customFormat="false" ht="15" hidden="false" customHeight="true" outlineLevel="0" collapsed="false"/>
    <row r="56798" customFormat="false" ht="15" hidden="false" customHeight="true" outlineLevel="0" collapsed="false"/>
    <row r="56799" customFormat="false" ht="15" hidden="false" customHeight="true" outlineLevel="0" collapsed="false"/>
    <row r="56800" customFormat="false" ht="15" hidden="false" customHeight="true" outlineLevel="0" collapsed="false"/>
    <row r="56801" customFormat="false" ht="15" hidden="false" customHeight="true" outlineLevel="0" collapsed="false"/>
    <row r="56802" customFormat="false" ht="15" hidden="false" customHeight="true" outlineLevel="0" collapsed="false"/>
    <row r="56803" customFormat="false" ht="15" hidden="false" customHeight="true" outlineLevel="0" collapsed="false"/>
    <row r="56804" customFormat="false" ht="15" hidden="false" customHeight="true" outlineLevel="0" collapsed="false"/>
    <row r="56805" customFormat="false" ht="15" hidden="false" customHeight="true" outlineLevel="0" collapsed="false"/>
    <row r="56806" customFormat="false" ht="15" hidden="false" customHeight="true" outlineLevel="0" collapsed="false"/>
    <row r="56807" customFormat="false" ht="15" hidden="false" customHeight="true" outlineLevel="0" collapsed="false"/>
    <row r="56808" customFormat="false" ht="15" hidden="false" customHeight="true" outlineLevel="0" collapsed="false"/>
    <row r="56809" customFormat="false" ht="15" hidden="false" customHeight="true" outlineLevel="0" collapsed="false"/>
    <row r="56810" customFormat="false" ht="15" hidden="false" customHeight="true" outlineLevel="0" collapsed="false"/>
    <row r="56811" customFormat="false" ht="15" hidden="false" customHeight="true" outlineLevel="0" collapsed="false"/>
    <row r="56812" customFormat="false" ht="15" hidden="false" customHeight="true" outlineLevel="0" collapsed="false"/>
    <row r="56813" customFormat="false" ht="15" hidden="false" customHeight="true" outlineLevel="0" collapsed="false"/>
    <row r="56814" customFormat="false" ht="15" hidden="false" customHeight="true" outlineLevel="0" collapsed="false"/>
    <row r="56815" customFormat="false" ht="15" hidden="false" customHeight="true" outlineLevel="0" collapsed="false"/>
    <row r="56816" customFormat="false" ht="15" hidden="false" customHeight="true" outlineLevel="0" collapsed="false"/>
    <row r="56817" customFormat="false" ht="15" hidden="false" customHeight="true" outlineLevel="0" collapsed="false"/>
    <row r="56818" customFormat="false" ht="15" hidden="false" customHeight="true" outlineLevel="0" collapsed="false"/>
    <row r="56819" customFormat="false" ht="15" hidden="false" customHeight="true" outlineLevel="0" collapsed="false"/>
    <row r="56820" customFormat="false" ht="15" hidden="false" customHeight="true" outlineLevel="0" collapsed="false"/>
    <row r="56821" customFormat="false" ht="15" hidden="false" customHeight="true" outlineLevel="0" collapsed="false"/>
    <row r="56822" customFormat="false" ht="15" hidden="false" customHeight="true" outlineLevel="0" collapsed="false"/>
    <row r="56823" customFormat="false" ht="15" hidden="false" customHeight="true" outlineLevel="0" collapsed="false"/>
    <row r="56824" customFormat="false" ht="15" hidden="false" customHeight="true" outlineLevel="0" collapsed="false"/>
    <row r="56825" customFormat="false" ht="15" hidden="false" customHeight="true" outlineLevel="0" collapsed="false"/>
    <row r="56826" customFormat="false" ht="15" hidden="false" customHeight="true" outlineLevel="0" collapsed="false"/>
    <row r="56827" customFormat="false" ht="15" hidden="false" customHeight="true" outlineLevel="0" collapsed="false"/>
    <row r="56828" customFormat="false" ht="15" hidden="false" customHeight="true" outlineLevel="0" collapsed="false"/>
    <row r="56829" customFormat="false" ht="15" hidden="false" customHeight="true" outlineLevel="0" collapsed="false"/>
    <row r="56830" customFormat="false" ht="15" hidden="false" customHeight="true" outlineLevel="0" collapsed="false"/>
    <row r="56831" customFormat="false" ht="15" hidden="false" customHeight="true" outlineLevel="0" collapsed="false"/>
    <row r="56832" customFormat="false" ht="15" hidden="false" customHeight="true" outlineLevel="0" collapsed="false"/>
    <row r="56833" customFormat="false" ht="15" hidden="false" customHeight="true" outlineLevel="0" collapsed="false"/>
    <row r="56834" customFormat="false" ht="15" hidden="false" customHeight="true" outlineLevel="0" collapsed="false"/>
    <row r="56835" customFormat="false" ht="15" hidden="false" customHeight="true" outlineLevel="0" collapsed="false"/>
    <row r="56836" customFormat="false" ht="15" hidden="false" customHeight="true" outlineLevel="0" collapsed="false"/>
    <row r="56837" customFormat="false" ht="15" hidden="false" customHeight="true" outlineLevel="0" collapsed="false"/>
    <row r="56838" customFormat="false" ht="15" hidden="false" customHeight="true" outlineLevel="0" collapsed="false"/>
    <row r="56839" customFormat="false" ht="15" hidden="false" customHeight="true" outlineLevel="0" collapsed="false"/>
    <row r="56840" customFormat="false" ht="15" hidden="false" customHeight="true" outlineLevel="0" collapsed="false"/>
    <row r="56841" customFormat="false" ht="15" hidden="false" customHeight="true" outlineLevel="0" collapsed="false"/>
    <row r="56842" customFormat="false" ht="15" hidden="false" customHeight="true" outlineLevel="0" collapsed="false"/>
    <row r="56843" customFormat="false" ht="15" hidden="false" customHeight="true" outlineLevel="0" collapsed="false"/>
    <row r="56844" customFormat="false" ht="15" hidden="false" customHeight="true" outlineLevel="0" collapsed="false"/>
    <row r="56845" customFormat="false" ht="15" hidden="false" customHeight="true" outlineLevel="0" collapsed="false"/>
    <row r="56846" customFormat="false" ht="15" hidden="false" customHeight="true" outlineLevel="0" collapsed="false"/>
    <row r="56847" customFormat="false" ht="15" hidden="false" customHeight="true" outlineLevel="0" collapsed="false"/>
    <row r="56848" customFormat="false" ht="15" hidden="false" customHeight="true" outlineLevel="0" collapsed="false"/>
    <row r="56849" customFormat="false" ht="15" hidden="false" customHeight="true" outlineLevel="0" collapsed="false"/>
    <row r="56850" customFormat="false" ht="15" hidden="false" customHeight="true" outlineLevel="0" collapsed="false"/>
    <row r="56851" customFormat="false" ht="15" hidden="false" customHeight="true" outlineLevel="0" collapsed="false"/>
    <row r="56852" customFormat="false" ht="15" hidden="false" customHeight="true" outlineLevel="0" collapsed="false"/>
    <row r="56853" customFormat="false" ht="15" hidden="false" customHeight="true" outlineLevel="0" collapsed="false"/>
    <row r="56854" customFormat="false" ht="15" hidden="false" customHeight="true" outlineLevel="0" collapsed="false"/>
    <row r="56855" customFormat="false" ht="15" hidden="false" customHeight="true" outlineLevel="0" collapsed="false"/>
    <row r="56856" customFormat="false" ht="15" hidden="false" customHeight="true" outlineLevel="0" collapsed="false"/>
    <row r="56857" customFormat="false" ht="15" hidden="false" customHeight="true" outlineLevel="0" collapsed="false"/>
    <row r="56858" customFormat="false" ht="15" hidden="false" customHeight="true" outlineLevel="0" collapsed="false"/>
    <row r="56859" customFormat="false" ht="15" hidden="false" customHeight="true" outlineLevel="0" collapsed="false"/>
    <row r="56860" customFormat="false" ht="15" hidden="false" customHeight="true" outlineLevel="0" collapsed="false"/>
    <row r="56861" customFormat="false" ht="15" hidden="false" customHeight="true" outlineLevel="0" collapsed="false"/>
    <row r="56862" customFormat="false" ht="15" hidden="false" customHeight="true" outlineLevel="0" collapsed="false"/>
    <row r="56863" customFormat="false" ht="15" hidden="false" customHeight="true" outlineLevel="0" collapsed="false"/>
    <row r="56864" customFormat="false" ht="15" hidden="false" customHeight="true" outlineLevel="0" collapsed="false"/>
    <row r="56865" customFormat="false" ht="15" hidden="false" customHeight="true" outlineLevel="0" collapsed="false"/>
    <row r="56866" customFormat="false" ht="15" hidden="false" customHeight="true" outlineLevel="0" collapsed="false"/>
    <row r="56867" customFormat="false" ht="15" hidden="false" customHeight="true" outlineLevel="0" collapsed="false"/>
    <row r="56868" customFormat="false" ht="15" hidden="false" customHeight="true" outlineLevel="0" collapsed="false"/>
    <row r="56869" customFormat="false" ht="15" hidden="false" customHeight="true" outlineLevel="0" collapsed="false"/>
    <row r="56870" customFormat="false" ht="15" hidden="false" customHeight="true" outlineLevel="0" collapsed="false"/>
    <row r="56871" customFormat="false" ht="15" hidden="false" customHeight="true" outlineLevel="0" collapsed="false"/>
    <row r="56872" customFormat="false" ht="15" hidden="false" customHeight="true" outlineLevel="0" collapsed="false"/>
    <row r="56873" customFormat="false" ht="15" hidden="false" customHeight="true" outlineLevel="0" collapsed="false"/>
    <row r="56874" customFormat="false" ht="15" hidden="false" customHeight="true" outlineLevel="0" collapsed="false"/>
    <row r="56875" customFormat="false" ht="15" hidden="false" customHeight="true" outlineLevel="0" collapsed="false"/>
    <row r="56876" customFormat="false" ht="15" hidden="false" customHeight="true" outlineLevel="0" collapsed="false"/>
    <row r="56877" customFormat="false" ht="15" hidden="false" customHeight="true" outlineLevel="0" collapsed="false"/>
    <row r="56878" customFormat="false" ht="15" hidden="false" customHeight="true" outlineLevel="0" collapsed="false"/>
    <row r="56879" customFormat="false" ht="15" hidden="false" customHeight="true" outlineLevel="0" collapsed="false"/>
    <row r="56880" customFormat="false" ht="15" hidden="false" customHeight="true" outlineLevel="0" collapsed="false"/>
    <row r="56881" customFormat="false" ht="15" hidden="false" customHeight="true" outlineLevel="0" collapsed="false"/>
    <row r="56882" customFormat="false" ht="15" hidden="false" customHeight="true" outlineLevel="0" collapsed="false"/>
    <row r="56883" customFormat="false" ht="15" hidden="false" customHeight="true" outlineLevel="0" collapsed="false"/>
    <row r="56884" customFormat="false" ht="15" hidden="false" customHeight="true" outlineLevel="0" collapsed="false"/>
    <row r="56885" customFormat="false" ht="15" hidden="false" customHeight="true" outlineLevel="0" collapsed="false"/>
    <row r="56886" customFormat="false" ht="15" hidden="false" customHeight="true" outlineLevel="0" collapsed="false"/>
    <row r="56887" customFormat="false" ht="15" hidden="false" customHeight="true" outlineLevel="0" collapsed="false"/>
    <row r="56888" customFormat="false" ht="15" hidden="false" customHeight="true" outlineLevel="0" collapsed="false"/>
    <row r="56889" customFormat="false" ht="15" hidden="false" customHeight="true" outlineLevel="0" collapsed="false"/>
    <row r="56890" customFormat="false" ht="15" hidden="false" customHeight="true" outlineLevel="0" collapsed="false"/>
    <row r="56891" customFormat="false" ht="15" hidden="false" customHeight="true" outlineLevel="0" collapsed="false"/>
    <row r="56892" customFormat="false" ht="15" hidden="false" customHeight="true" outlineLevel="0" collapsed="false"/>
    <row r="56893" customFormat="false" ht="15" hidden="false" customHeight="true" outlineLevel="0" collapsed="false"/>
    <row r="56894" customFormat="false" ht="15" hidden="false" customHeight="true" outlineLevel="0" collapsed="false"/>
    <row r="56895" customFormat="false" ht="15" hidden="false" customHeight="true" outlineLevel="0" collapsed="false"/>
    <row r="56896" customFormat="false" ht="15" hidden="false" customHeight="true" outlineLevel="0" collapsed="false"/>
    <row r="56897" customFormat="false" ht="15" hidden="false" customHeight="true" outlineLevel="0" collapsed="false"/>
    <row r="56898" customFormat="false" ht="15" hidden="false" customHeight="true" outlineLevel="0" collapsed="false"/>
    <row r="56899" customFormat="false" ht="15" hidden="false" customHeight="true" outlineLevel="0" collapsed="false"/>
    <row r="56900" customFormat="false" ht="15" hidden="false" customHeight="true" outlineLevel="0" collapsed="false"/>
    <row r="56901" customFormat="false" ht="15" hidden="false" customHeight="true" outlineLevel="0" collapsed="false"/>
    <row r="56902" customFormat="false" ht="15" hidden="false" customHeight="true" outlineLevel="0" collapsed="false"/>
    <row r="56903" customFormat="false" ht="15" hidden="false" customHeight="true" outlineLevel="0" collapsed="false"/>
    <row r="56904" customFormat="false" ht="15" hidden="false" customHeight="true" outlineLevel="0" collapsed="false"/>
    <row r="56905" customFormat="false" ht="15" hidden="false" customHeight="true" outlineLevel="0" collapsed="false"/>
    <row r="56906" customFormat="false" ht="15" hidden="false" customHeight="true" outlineLevel="0" collapsed="false"/>
    <row r="56907" customFormat="false" ht="15" hidden="false" customHeight="true" outlineLevel="0" collapsed="false"/>
    <row r="56908" customFormat="false" ht="15" hidden="false" customHeight="true" outlineLevel="0" collapsed="false"/>
    <row r="56909" customFormat="false" ht="15" hidden="false" customHeight="true" outlineLevel="0" collapsed="false"/>
    <row r="56910" customFormat="false" ht="15" hidden="false" customHeight="true" outlineLevel="0" collapsed="false"/>
    <row r="56911" customFormat="false" ht="15" hidden="false" customHeight="true" outlineLevel="0" collapsed="false"/>
    <row r="56912" customFormat="false" ht="15" hidden="false" customHeight="true" outlineLevel="0" collapsed="false"/>
    <row r="56913" customFormat="false" ht="15" hidden="false" customHeight="true" outlineLevel="0" collapsed="false"/>
    <row r="56914" customFormat="false" ht="15" hidden="false" customHeight="true" outlineLevel="0" collapsed="false"/>
    <row r="56915" customFormat="false" ht="15" hidden="false" customHeight="true" outlineLevel="0" collapsed="false"/>
    <row r="56916" customFormat="false" ht="15" hidden="false" customHeight="true" outlineLevel="0" collapsed="false"/>
    <row r="56917" customFormat="false" ht="15" hidden="false" customHeight="true" outlineLevel="0" collapsed="false"/>
    <row r="56918" customFormat="false" ht="15" hidden="false" customHeight="true" outlineLevel="0" collapsed="false"/>
    <row r="56919" customFormat="false" ht="15" hidden="false" customHeight="true" outlineLevel="0" collapsed="false"/>
    <row r="56920" customFormat="false" ht="15" hidden="false" customHeight="true" outlineLevel="0" collapsed="false"/>
    <row r="56921" customFormat="false" ht="15" hidden="false" customHeight="true" outlineLevel="0" collapsed="false"/>
    <row r="56922" customFormat="false" ht="15" hidden="false" customHeight="true" outlineLevel="0" collapsed="false"/>
    <row r="56923" customFormat="false" ht="15" hidden="false" customHeight="true" outlineLevel="0" collapsed="false"/>
    <row r="56924" customFormat="false" ht="15" hidden="false" customHeight="true" outlineLevel="0" collapsed="false"/>
    <row r="56925" customFormat="false" ht="15" hidden="false" customHeight="true" outlineLevel="0" collapsed="false"/>
    <row r="56926" customFormat="false" ht="15" hidden="false" customHeight="true" outlineLevel="0" collapsed="false"/>
    <row r="56927" customFormat="false" ht="15" hidden="false" customHeight="true" outlineLevel="0" collapsed="false"/>
    <row r="56928" customFormat="false" ht="15" hidden="false" customHeight="true" outlineLevel="0" collapsed="false"/>
    <row r="56929" customFormat="false" ht="15" hidden="false" customHeight="true" outlineLevel="0" collapsed="false"/>
    <row r="56930" customFormat="false" ht="15" hidden="false" customHeight="true" outlineLevel="0" collapsed="false"/>
    <row r="56931" customFormat="false" ht="15" hidden="false" customHeight="true" outlineLevel="0" collapsed="false"/>
    <row r="56932" customFormat="false" ht="15" hidden="false" customHeight="true" outlineLevel="0" collapsed="false"/>
    <row r="56933" customFormat="false" ht="15" hidden="false" customHeight="true" outlineLevel="0" collapsed="false"/>
    <row r="56934" customFormat="false" ht="15" hidden="false" customHeight="true" outlineLevel="0" collapsed="false"/>
    <row r="56935" customFormat="false" ht="15" hidden="false" customHeight="true" outlineLevel="0" collapsed="false"/>
    <row r="56936" customFormat="false" ht="15" hidden="false" customHeight="true" outlineLevel="0" collapsed="false"/>
    <row r="56937" customFormat="false" ht="15" hidden="false" customHeight="true" outlineLevel="0" collapsed="false"/>
    <row r="56938" customFormat="false" ht="15" hidden="false" customHeight="true" outlineLevel="0" collapsed="false"/>
    <row r="56939" customFormat="false" ht="15" hidden="false" customHeight="true" outlineLevel="0" collapsed="false"/>
    <row r="56940" customFormat="false" ht="15" hidden="false" customHeight="true" outlineLevel="0" collapsed="false"/>
    <row r="56941" customFormat="false" ht="15" hidden="false" customHeight="true" outlineLevel="0" collapsed="false"/>
    <row r="56942" customFormat="false" ht="15" hidden="false" customHeight="true" outlineLevel="0" collapsed="false"/>
    <row r="56943" customFormat="false" ht="15" hidden="false" customHeight="true" outlineLevel="0" collapsed="false"/>
    <row r="56944" customFormat="false" ht="15" hidden="false" customHeight="true" outlineLevel="0" collapsed="false"/>
    <row r="56945" customFormat="false" ht="15" hidden="false" customHeight="true" outlineLevel="0" collapsed="false"/>
    <row r="56946" customFormat="false" ht="15" hidden="false" customHeight="true" outlineLevel="0" collapsed="false"/>
    <row r="56947" customFormat="false" ht="15" hidden="false" customHeight="true" outlineLevel="0" collapsed="false"/>
    <row r="56948" customFormat="false" ht="15" hidden="false" customHeight="true" outlineLevel="0" collapsed="false"/>
    <row r="56949" customFormat="false" ht="15" hidden="false" customHeight="true" outlineLevel="0" collapsed="false"/>
    <row r="56950" customFormat="false" ht="15" hidden="false" customHeight="true" outlineLevel="0" collapsed="false"/>
    <row r="56951" customFormat="false" ht="15" hidden="false" customHeight="true" outlineLevel="0" collapsed="false"/>
    <row r="56952" customFormat="false" ht="15" hidden="false" customHeight="true" outlineLevel="0" collapsed="false"/>
    <row r="56953" customFormat="false" ht="15" hidden="false" customHeight="true" outlineLevel="0" collapsed="false"/>
    <row r="56954" customFormat="false" ht="15" hidden="false" customHeight="true" outlineLevel="0" collapsed="false"/>
    <row r="56955" customFormat="false" ht="15" hidden="false" customHeight="true" outlineLevel="0" collapsed="false"/>
    <row r="56956" customFormat="false" ht="15" hidden="false" customHeight="true" outlineLevel="0" collapsed="false"/>
    <row r="56957" customFormat="false" ht="15" hidden="false" customHeight="true" outlineLevel="0" collapsed="false"/>
    <row r="56958" customFormat="false" ht="15" hidden="false" customHeight="true" outlineLevel="0" collapsed="false"/>
    <row r="56959" customFormat="false" ht="15" hidden="false" customHeight="true" outlineLevel="0" collapsed="false"/>
    <row r="56960" customFormat="false" ht="15" hidden="false" customHeight="true" outlineLevel="0" collapsed="false"/>
    <row r="56961" customFormat="false" ht="15" hidden="false" customHeight="true" outlineLevel="0" collapsed="false"/>
    <row r="56962" customFormat="false" ht="15" hidden="false" customHeight="true" outlineLevel="0" collapsed="false"/>
    <row r="56963" customFormat="false" ht="15" hidden="false" customHeight="true" outlineLevel="0" collapsed="false"/>
    <row r="56964" customFormat="false" ht="15" hidden="false" customHeight="true" outlineLevel="0" collapsed="false"/>
    <row r="56965" customFormat="false" ht="15" hidden="false" customHeight="true" outlineLevel="0" collapsed="false"/>
    <row r="56966" customFormat="false" ht="15" hidden="false" customHeight="true" outlineLevel="0" collapsed="false"/>
    <row r="56967" customFormat="false" ht="15" hidden="false" customHeight="true" outlineLevel="0" collapsed="false"/>
    <row r="56968" customFormat="false" ht="15" hidden="false" customHeight="true" outlineLevel="0" collapsed="false"/>
    <row r="56969" customFormat="false" ht="15" hidden="false" customHeight="true" outlineLevel="0" collapsed="false"/>
    <row r="56970" customFormat="false" ht="15" hidden="false" customHeight="true" outlineLevel="0" collapsed="false"/>
    <row r="56971" customFormat="false" ht="15" hidden="false" customHeight="true" outlineLevel="0" collapsed="false"/>
    <row r="56972" customFormat="false" ht="15" hidden="false" customHeight="true" outlineLevel="0" collapsed="false"/>
    <row r="56973" customFormat="false" ht="15" hidden="false" customHeight="true" outlineLevel="0" collapsed="false"/>
    <row r="56974" customFormat="false" ht="15" hidden="false" customHeight="true" outlineLevel="0" collapsed="false"/>
    <row r="56975" customFormat="false" ht="15" hidden="false" customHeight="true" outlineLevel="0" collapsed="false"/>
    <row r="56976" customFormat="false" ht="15" hidden="false" customHeight="true" outlineLevel="0" collapsed="false"/>
    <row r="56977" customFormat="false" ht="15" hidden="false" customHeight="true" outlineLevel="0" collapsed="false"/>
    <row r="56978" customFormat="false" ht="15" hidden="false" customHeight="true" outlineLevel="0" collapsed="false"/>
    <row r="56979" customFormat="false" ht="15" hidden="false" customHeight="true" outlineLevel="0" collapsed="false"/>
    <row r="56980" customFormat="false" ht="15" hidden="false" customHeight="true" outlineLevel="0" collapsed="false"/>
    <row r="56981" customFormat="false" ht="15" hidden="false" customHeight="true" outlineLevel="0" collapsed="false"/>
    <row r="56982" customFormat="false" ht="15" hidden="false" customHeight="true" outlineLevel="0" collapsed="false"/>
    <row r="56983" customFormat="false" ht="15" hidden="false" customHeight="true" outlineLevel="0" collapsed="false"/>
    <row r="56984" customFormat="false" ht="15" hidden="false" customHeight="true" outlineLevel="0" collapsed="false"/>
    <row r="56985" customFormat="false" ht="15" hidden="false" customHeight="true" outlineLevel="0" collapsed="false"/>
    <row r="56986" customFormat="false" ht="15" hidden="false" customHeight="true" outlineLevel="0" collapsed="false"/>
    <row r="56987" customFormat="false" ht="15" hidden="false" customHeight="true" outlineLevel="0" collapsed="false"/>
    <row r="56988" customFormat="false" ht="15" hidden="false" customHeight="true" outlineLevel="0" collapsed="false"/>
    <row r="56989" customFormat="false" ht="15" hidden="false" customHeight="true" outlineLevel="0" collapsed="false"/>
    <row r="56990" customFormat="false" ht="15" hidden="false" customHeight="true" outlineLevel="0" collapsed="false"/>
    <row r="56991" customFormat="false" ht="15" hidden="false" customHeight="true" outlineLevel="0" collapsed="false"/>
    <row r="56992" customFormat="false" ht="15" hidden="false" customHeight="true" outlineLevel="0" collapsed="false"/>
    <row r="56993" customFormat="false" ht="15" hidden="false" customHeight="true" outlineLevel="0" collapsed="false"/>
    <row r="56994" customFormat="false" ht="15" hidden="false" customHeight="true" outlineLevel="0" collapsed="false"/>
    <row r="56995" customFormat="false" ht="15" hidden="false" customHeight="true" outlineLevel="0" collapsed="false"/>
    <row r="56996" customFormat="false" ht="15" hidden="false" customHeight="true" outlineLevel="0" collapsed="false"/>
    <row r="56997" customFormat="false" ht="15" hidden="false" customHeight="true" outlineLevel="0" collapsed="false"/>
    <row r="56998" customFormat="false" ht="15" hidden="false" customHeight="true" outlineLevel="0" collapsed="false"/>
    <row r="56999" customFormat="false" ht="15" hidden="false" customHeight="true" outlineLevel="0" collapsed="false"/>
    <row r="57000" customFormat="false" ht="15" hidden="false" customHeight="true" outlineLevel="0" collapsed="false"/>
    <row r="57001" customFormat="false" ht="15" hidden="false" customHeight="true" outlineLevel="0" collapsed="false"/>
    <row r="57002" customFormat="false" ht="15" hidden="false" customHeight="true" outlineLevel="0" collapsed="false"/>
    <row r="57003" customFormat="false" ht="15" hidden="false" customHeight="true" outlineLevel="0" collapsed="false"/>
    <row r="57004" customFormat="false" ht="15" hidden="false" customHeight="true" outlineLevel="0" collapsed="false"/>
    <row r="57005" customFormat="false" ht="15" hidden="false" customHeight="true" outlineLevel="0" collapsed="false"/>
    <row r="57006" customFormat="false" ht="15" hidden="false" customHeight="true" outlineLevel="0" collapsed="false"/>
    <row r="57007" customFormat="false" ht="15" hidden="false" customHeight="true" outlineLevel="0" collapsed="false"/>
    <row r="57008" customFormat="false" ht="15" hidden="false" customHeight="true" outlineLevel="0" collapsed="false"/>
    <row r="57009" customFormat="false" ht="15" hidden="false" customHeight="true" outlineLevel="0" collapsed="false"/>
    <row r="57010" customFormat="false" ht="15" hidden="false" customHeight="true" outlineLevel="0" collapsed="false"/>
    <row r="57011" customFormat="false" ht="15" hidden="false" customHeight="true" outlineLevel="0" collapsed="false"/>
    <row r="57012" customFormat="false" ht="15" hidden="false" customHeight="true" outlineLevel="0" collapsed="false"/>
    <row r="57013" customFormat="false" ht="15" hidden="false" customHeight="true" outlineLevel="0" collapsed="false"/>
    <row r="57014" customFormat="false" ht="15" hidden="false" customHeight="true" outlineLevel="0" collapsed="false"/>
    <row r="57015" customFormat="false" ht="15" hidden="false" customHeight="true" outlineLevel="0" collapsed="false"/>
    <row r="57016" customFormat="false" ht="15" hidden="false" customHeight="true" outlineLevel="0" collapsed="false"/>
    <row r="57017" customFormat="false" ht="15" hidden="false" customHeight="true" outlineLevel="0" collapsed="false"/>
    <row r="57018" customFormat="false" ht="15" hidden="false" customHeight="true" outlineLevel="0" collapsed="false"/>
    <row r="57019" customFormat="false" ht="15" hidden="false" customHeight="true" outlineLevel="0" collapsed="false"/>
    <row r="57020" customFormat="false" ht="15" hidden="false" customHeight="true" outlineLevel="0" collapsed="false"/>
    <row r="57021" customFormat="false" ht="15" hidden="false" customHeight="true" outlineLevel="0" collapsed="false"/>
    <row r="57022" customFormat="false" ht="15" hidden="false" customHeight="true" outlineLevel="0" collapsed="false"/>
    <row r="57023" customFormat="false" ht="15" hidden="false" customHeight="true" outlineLevel="0" collapsed="false"/>
    <row r="57024" customFormat="false" ht="15" hidden="false" customHeight="true" outlineLevel="0" collapsed="false"/>
    <row r="57025" customFormat="false" ht="15" hidden="false" customHeight="true" outlineLevel="0" collapsed="false"/>
    <row r="57026" customFormat="false" ht="15" hidden="false" customHeight="true" outlineLevel="0" collapsed="false"/>
    <row r="57027" customFormat="false" ht="15" hidden="false" customHeight="true" outlineLevel="0" collapsed="false"/>
    <row r="57028" customFormat="false" ht="15" hidden="false" customHeight="true" outlineLevel="0" collapsed="false"/>
    <row r="57029" customFormat="false" ht="15" hidden="false" customHeight="true" outlineLevel="0" collapsed="false"/>
    <row r="57030" customFormat="false" ht="15" hidden="false" customHeight="true" outlineLevel="0" collapsed="false"/>
    <row r="57031" customFormat="false" ht="15" hidden="false" customHeight="true" outlineLevel="0" collapsed="false"/>
    <row r="57032" customFormat="false" ht="15" hidden="false" customHeight="true" outlineLevel="0" collapsed="false"/>
    <row r="57033" customFormat="false" ht="15" hidden="false" customHeight="true" outlineLevel="0" collapsed="false"/>
    <row r="57034" customFormat="false" ht="15" hidden="false" customHeight="true" outlineLevel="0" collapsed="false"/>
    <row r="57035" customFormat="false" ht="15" hidden="false" customHeight="true" outlineLevel="0" collapsed="false"/>
    <row r="57036" customFormat="false" ht="15" hidden="false" customHeight="true" outlineLevel="0" collapsed="false"/>
    <row r="57037" customFormat="false" ht="15" hidden="false" customHeight="true" outlineLevel="0" collapsed="false"/>
    <row r="57038" customFormat="false" ht="15" hidden="false" customHeight="true" outlineLevel="0" collapsed="false"/>
    <row r="57039" customFormat="false" ht="15" hidden="false" customHeight="true" outlineLevel="0" collapsed="false"/>
    <row r="57040" customFormat="false" ht="15" hidden="false" customHeight="true" outlineLevel="0" collapsed="false"/>
    <row r="57041" customFormat="false" ht="15" hidden="false" customHeight="true" outlineLevel="0" collapsed="false"/>
    <row r="57042" customFormat="false" ht="15" hidden="false" customHeight="true" outlineLevel="0" collapsed="false"/>
    <row r="57043" customFormat="false" ht="15" hidden="false" customHeight="true" outlineLevel="0" collapsed="false"/>
    <row r="57044" customFormat="false" ht="15" hidden="false" customHeight="true" outlineLevel="0" collapsed="false"/>
    <row r="57045" customFormat="false" ht="15" hidden="false" customHeight="true" outlineLevel="0" collapsed="false"/>
    <row r="57046" customFormat="false" ht="15" hidden="false" customHeight="true" outlineLevel="0" collapsed="false"/>
    <row r="57047" customFormat="false" ht="15" hidden="false" customHeight="true" outlineLevel="0" collapsed="false"/>
    <row r="57048" customFormat="false" ht="15" hidden="false" customHeight="true" outlineLevel="0" collapsed="false"/>
    <row r="57049" customFormat="false" ht="15" hidden="false" customHeight="true" outlineLevel="0" collapsed="false"/>
    <row r="57050" customFormat="false" ht="15" hidden="false" customHeight="true" outlineLevel="0" collapsed="false"/>
    <row r="57051" customFormat="false" ht="15" hidden="false" customHeight="true" outlineLevel="0" collapsed="false"/>
    <row r="57052" customFormat="false" ht="15" hidden="false" customHeight="true" outlineLevel="0" collapsed="false"/>
    <row r="57053" customFormat="false" ht="15" hidden="false" customHeight="true" outlineLevel="0" collapsed="false"/>
    <row r="57054" customFormat="false" ht="15" hidden="false" customHeight="true" outlineLevel="0" collapsed="false"/>
    <row r="57055" customFormat="false" ht="15" hidden="false" customHeight="true" outlineLevel="0" collapsed="false"/>
    <row r="57056" customFormat="false" ht="15" hidden="false" customHeight="true" outlineLevel="0" collapsed="false"/>
    <row r="57057" customFormat="false" ht="15" hidden="false" customHeight="true" outlineLevel="0" collapsed="false"/>
    <row r="57058" customFormat="false" ht="15" hidden="false" customHeight="true" outlineLevel="0" collapsed="false"/>
    <row r="57059" customFormat="false" ht="15" hidden="false" customHeight="true" outlineLevel="0" collapsed="false"/>
    <row r="57060" customFormat="false" ht="15" hidden="false" customHeight="true" outlineLevel="0" collapsed="false"/>
    <row r="57061" customFormat="false" ht="15" hidden="false" customHeight="true" outlineLevel="0" collapsed="false"/>
    <row r="57062" customFormat="false" ht="15" hidden="false" customHeight="true" outlineLevel="0" collapsed="false"/>
    <row r="57063" customFormat="false" ht="15" hidden="false" customHeight="true" outlineLevel="0" collapsed="false"/>
    <row r="57064" customFormat="false" ht="15" hidden="false" customHeight="true" outlineLevel="0" collapsed="false"/>
    <row r="57065" customFormat="false" ht="15" hidden="false" customHeight="true" outlineLevel="0" collapsed="false"/>
    <row r="57066" customFormat="false" ht="15" hidden="false" customHeight="true" outlineLevel="0" collapsed="false"/>
    <row r="57067" customFormat="false" ht="15" hidden="false" customHeight="true" outlineLevel="0" collapsed="false"/>
    <row r="57068" customFormat="false" ht="15" hidden="false" customHeight="true" outlineLevel="0" collapsed="false"/>
    <row r="57069" customFormat="false" ht="15" hidden="false" customHeight="true" outlineLevel="0" collapsed="false"/>
    <row r="57070" customFormat="false" ht="15" hidden="false" customHeight="true" outlineLevel="0" collapsed="false"/>
    <row r="57071" customFormat="false" ht="15" hidden="false" customHeight="true" outlineLevel="0" collapsed="false"/>
    <row r="57072" customFormat="false" ht="15" hidden="false" customHeight="true" outlineLevel="0" collapsed="false"/>
    <row r="57073" customFormat="false" ht="15" hidden="false" customHeight="true" outlineLevel="0" collapsed="false"/>
    <row r="57074" customFormat="false" ht="15" hidden="false" customHeight="true" outlineLevel="0" collapsed="false"/>
    <row r="57075" customFormat="false" ht="15" hidden="false" customHeight="true" outlineLevel="0" collapsed="false"/>
    <row r="57076" customFormat="false" ht="15" hidden="false" customHeight="true" outlineLevel="0" collapsed="false"/>
    <row r="57077" customFormat="false" ht="15" hidden="false" customHeight="true" outlineLevel="0" collapsed="false"/>
    <row r="57078" customFormat="false" ht="15" hidden="false" customHeight="true" outlineLevel="0" collapsed="false"/>
    <row r="57079" customFormat="false" ht="15" hidden="false" customHeight="true" outlineLevel="0" collapsed="false"/>
    <row r="57080" customFormat="false" ht="15" hidden="false" customHeight="true" outlineLevel="0" collapsed="false"/>
    <row r="57081" customFormat="false" ht="15" hidden="false" customHeight="true" outlineLevel="0" collapsed="false"/>
    <row r="57082" customFormat="false" ht="15" hidden="false" customHeight="true" outlineLevel="0" collapsed="false"/>
    <row r="57083" customFormat="false" ht="15" hidden="false" customHeight="true" outlineLevel="0" collapsed="false"/>
    <row r="57084" customFormat="false" ht="15" hidden="false" customHeight="true" outlineLevel="0" collapsed="false"/>
    <row r="57085" customFormat="false" ht="15" hidden="false" customHeight="true" outlineLevel="0" collapsed="false"/>
    <row r="57086" customFormat="false" ht="15" hidden="false" customHeight="true" outlineLevel="0" collapsed="false"/>
    <row r="57087" customFormat="false" ht="15" hidden="false" customHeight="true" outlineLevel="0" collapsed="false"/>
    <row r="57088" customFormat="false" ht="15" hidden="false" customHeight="true" outlineLevel="0" collapsed="false"/>
    <row r="57089" customFormat="false" ht="15" hidden="false" customHeight="true" outlineLevel="0" collapsed="false"/>
    <row r="57090" customFormat="false" ht="15" hidden="false" customHeight="true" outlineLevel="0" collapsed="false"/>
    <row r="57091" customFormat="false" ht="15" hidden="false" customHeight="true" outlineLevel="0" collapsed="false"/>
    <row r="57092" customFormat="false" ht="15" hidden="false" customHeight="true" outlineLevel="0" collapsed="false"/>
    <row r="57093" customFormat="false" ht="15" hidden="false" customHeight="true" outlineLevel="0" collapsed="false"/>
    <row r="57094" customFormat="false" ht="15" hidden="false" customHeight="true" outlineLevel="0" collapsed="false"/>
    <row r="57095" customFormat="false" ht="15" hidden="false" customHeight="true" outlineLevel="0" collapsed="false"/>
    <row r="57096" customFormat="false" ht="15" hidden="false" customHeight="true" outlineLevel="0" collapsed="false"/>
    <row r="57097" customFormat="false" ht="15" hidden="false" customHeight="true" outlineLevel="0" collapsed="false"/>
    <row r="57098" customFormat="false" ht="15" hidden="false" customHeight="true" outlineLevel="0" collapsed="false"/>
    <row r="57099" customFormat="false" ht="15" hidden="false" customHeight="true" outlineLevel="0" collapsed="false"/>
    <row r="57100" customFormat="false" ht="15" hidden="false" customHeight="true" outlineLevel="0" collapsed="false"/>
    <row r="57101" customFormat="false" ht="15" hidden="false" customHeight="true" outlineLevel="0" collapsed="false"/>
    <row r="57102" customFormat="false" ht="15" hidden="false" customHeight="true" outlineLevel="0" collapsed="false"/>
    <row r="57103" customFormat="false" ht="15" hidden="false" customHeight="true" outlineLevel="0" collapsed="false"/>
    <row r="57104" customFormat="false" ht="15" hidden="false" customHeight="true" outlineLevel="0" collapsed="false"/>
    <row r="57105" customFormat="false" ht="15" hidden="false" customHeight="true" outlineLevel="0" collapsed="false"/>
    <row r="57106" customFormat="false" ht="15" hidden="false" customHeight="true" outlineLevel="0" collapsed="false"/>
    <row r="57107" customFormat="false" ht="15" hidden="false" customHeight="true" outlineLevel="0" collapsed="false"/>
    <row r="57108" customFormat="false" ht="15" hidden="false" customHeight="true" outlineLevel="0" collapsed="false"/>
    <row r="57109" customFormat="false" ht="15" hidden="false" customHeight="true" outlineLevel="0" collapsed="false"/>
    <row r="57110" customFormat="false" ht="15" hidden="false" customHeight="true" outlineLevel="0" collapsed="false"/>
    <row r="57111" customFormat="false" ht="15" hidden="false" customHeight="true" outlineLevel="0" collapsed="false"/>
    <row r="57112" customFormat="false" ht="15" hidden="false" customHeight="true" outlineLevel="0" collapsed="false"/>
    <row r="57113" customFormat="false" ht="15" hidden="false" customHeight="true" outlineLevel="0" collapsed="false"/>
    <row r="57114" customFormat="false" ht="15" hidden="false" customHeight="true" outlineLevel="0" collapsed="false"/>
    <row r="57115" customFormat="false" ht="15" hidden="false" customHeight="true" outlineLevel="0" collapsed="false"/>
    <row r="57116" customFormat="false" ht="15" hidden="false" customHeight="true" outlineLevel="0" collapsed="false"/>
    <row r="57117" customFormat="false" ht="15" hidden="false" customHeight="true" outlineLevel="0" collapsed="false"/>
    <row r="57118" customFormat="false" ht="15" hidden="false" customHeight="true" outlineLevel="0" collapsed="false"/>
    <row r="57119" customFormat="false" ht="15" hidden="false" customHeight="true" outlineLevel="0" collapsed="false"/>
    <row r="57120" customFormat="false" ht="15" hidden="false" customHeight="true" outlineLevel="0" collapsed="false"/>
    <row r="57121" customFormat="false" ht="15" hidden="false" customHeight="true" outlineLevel="0" collapsed="false"/>
    <row r="57122" customFormat="false" ht="15" hidden="false" customHeight="true" outlineLevel="0" collapsed="false"/>
    <row r="57123" customFormat="false" ht="15" hidden="false" customHeight="true" outlineLevel="0" collapsed="false"/>
    <row r="57124" customFormat="false" ht="15" hidden="false" customHeight="true" outlineLevel="0" collapsed="false"/>
    <row r="57125" customFormat="false" ht="15" hidden="false" customHeight="true" outlineLevel="0" collapsed="false"/>
    <row r="57126" customFormat="false" ht="15" hidden="false" customHeight="true" outlineLevel="0" collapsed="false"/>
    <row r="57127" customFormat="false" ht="15" hidden="false" customHeight="true" outlineLevel="0" collapsed="false"/>
    <row r="57128" customFormat="false" ht="15" hidden="false" customHeight="true" outlineLevel="0" collapsed="false"/>
    <row r="57129" customFormat="false" ht="15" hidden="false" customHeight="true" outlineLevel="0" collapsed="false"/>
    <row r="57130" customFormat="false" ht="15" hidden="false" customHeight="true" outlineLevel="0" collapsed="false"/>
    <row r="57131" customFormat="false" ht="15" hidden="false" customHeight="true" outlineLevel="0" collapsed="false"/>
    <row r="57132" customFormat="false" ht="15" hidden="false" customHeight="true" outlineLevel="0" collapsed="false"/>
    <row r="57133" customFormat="false" ht="15" hidden="false" customHeight="true" outlineLevel="0" collapsed="false"/>
    <row r="57134" customFormat="false" ht="15" hidden="false" customHeight="true" outlineLevel="0" collapsed="false"/>
    <row r="57135" customFormat="false" ht="15" hidden="false" customHeight="true" outlineLevel="0" collapsed="false"/>
    <row r="57136" customFormat="false" ht="15" hidden="false" customHeight="true" outlineLevel="0" collapsed="false"/>
    <row r="57137" customFormat="false" ht="15" hidden="false" customHeight="true" outlineLevel="0" collapsed="false"/>
    <row r="57138" customFormat="false" ht="15" hidden="false" customHeight="true" outlineLevel="0" collapsed="false"/>
    <row r="57139" customFormat="false" ht="15" hidden="false" customHeight="true" outlineLevel="0" collapsed="false"/>
    <row r="57140" customFormat="false" ht="15" hidden="false" customHeight="true" outlineLevel="0" collapsed="false"/>
    <row r="57141" customFormat="false" ht="15" hidden="false" customHeight="true" outlineLevel="0" collapsed="false"/>
    <row r="57142" customFormat="false" ht="15" hidden="false" customHeight="true" outlineLevel="0" collapsed="false"/>
    <row r="57143" customFormat="false" ht="15" hidden="false" customHeight="true" outlineLevel="0" collapsed="false"/>
    <row r="57144" customFormat="false" ht="15" hidden="false" customHeight="true" outlineLevel="0" collapsed="false"/>
    <row r="57145" customFormat="false" ht="15" hidden="false" customHeight="true" outlineLevel="0" collapsed="false"/>
    <row r="57146" customFormat="false" ht="15" hidden="false" customHeight="true" outlineLevel="0" collapsed="false"/>
    <row r="57147" customFormat="false" ht="15" hidden="false" customHeight="true" outlineLevel="0" collapsed="false"/>
    <row r="57148" customFormat="false" ht="15" hidden="false" customHeight="true" outlineLevel="0" collapsed="false"/>
    <row r="57149" customFormat="false" ht="15" hidden="false" customHeight="true" outlineLevel="0" collapsed="false"/>
    <row r="57150" customFormat="false" ht="15" hidden="false" customHeight="true" outlineLevel="0" collapsed="false"/>
    <row r="57151" customFormat="false" ht="15" hidden="false" customHeight="true" outlineLevel="0" collapsed="false"/>
    <row r="57152" customFormat="false" ht="15" hidden="false" customHeight="true" outlineLevel="0" collapsed="false"/>
    <row r="57153" customFormat="false" ht="15" hidden="false" customHeight="true" outlineLevel="0" collapsed="false"/>
    <row r="57154" customFormat="false" ht="15" hidden="false" customHeight="true" outlineLevel="0" collapsed="false"/>
    <row r="57155" customFormat="false" ht="15" hidden="false" customHeight="true" outlineLevel="0" collapsed="false"/>
    <row r="57156" customFormat="false" ht="15" hidden="false" customHeight="true" outlineLevel="0" collapsed="false"/>
    <row r="57157" customFormat="false" ht="15" hidden="false" customHeight="true" outlineLevel="0" collapsed="false"/>
    <row r="57158" customFormat="false" ht="15" hidden="false" customHeight="true" outlineLevel="0" collapsed="false"/>
    <row r="57159" customFormat="false" ht="15" hidden="false" customHeight="true" outlineLevel="0" collapsed="false"/>
    <row r="57160" customFormat="false" ht="15" hidden="false" customHeight="true" outlineLevel="0" collapsed="false"/>
    <row r="57161" customFormat="false" ht="15" hidden="false" customHeight="true" outlineLevel="0" collapsed="false"/>
    <row r="57162" customFormat="false" ht="15" hidden="false" customHeight="true" outlineLevel="0" collapsed="false"/>
    <row r="57163" customFormat="false" ht="15" hidden="false" customHeight="true" outlineLevel="0" collapsed="false"/>
    <row r="57164" customFormat="false" ht="15" hidden="false" customHeight="true" outlineLevel="0" collapsed="false"/>
    <row r="57165" customFormat="false" ht="15" hidden="false" customHeight="true" outlineLevel="0" collapsed="false"/>
    <row r="57166" customFormat="false" ht="15" hidden="false" customHeight="true" outlineLevel="0" collapsed="false"/>
    <row r="57167" customFormat="false" ht="15" hidden="false" customHeight="true" outlineLevel="0" collapsed="false"/>
    <row r="57168" customFormat="false" ht="15" hidden="false" customHeight="true" outlineLevel="0" collapsed="false"/>
    <row r="57169" customFormat="false" ht="15" hidden="false" customHeight="true" outlineLevel="0" collapsed="false"/>
    <row r="57170" customFormat="false" ht="15" hidden="false" customHeight="true" outlineLevel="0" collapsed="false"/>
    <row r="57171" customFormat="false" ht="15" hidden="false" customHeight="true" outlineLevel="0" collapsed="false"/>
    <row r="57172" customFormat="false" ht="15" hidden="false" customHeight="true" outlineLevel="0" collapsed="false"/>
    <row r="57173" customFormat="false" ht="15" hidden="false" customHeight="true" outlineLevel="0" collapsed="false"/>
    <row r="57174" customFormat="false" ht="15" hidden="false" customHeight="true" outlineLevel="0" collapsed="false"/>
    <row r="57175" customFormat="false" ht="15" hidden="false" customHeight="true" outlineLevel="0" collapsed="false"/>
    <row r="57176" customFormat="false" ht="15" hidden="false" customHeight="true" outlineLevel="0" collapsed="false"/>
    <row r="57177" customFormat="false" ht="15" hidden="false" customHeight="true" outlineLevel="0" collapsed="false"/>
    <row r="57178" customFormat="false" ht="15" hidden="false" customHeight="true" outlineLevel="0" collapsed="false"/>
    <row r="57179" customFormat="false" ht="15" hidden="false" customHeight="true" outlineLevel="0" collapsed="false"/>
    <row r="57180" customFormat="false" ht="15" hidden="false" customHeight="true" outlineLevel="0" collapsed="false"/>
    <row r="57181" customFormat="false" ht="15" hidden="false" customHeight="true" outlineLevel="0" collapsed="false"/>
    <row r="57182" customFormat="false" ht="15" hidden="false" customHeight="true" outlineLevel="0" collapsed="false"/>
    <row r="57183" customFormat="false" ht="15" hidden="false" customHeight="true" outlineLevel="0" collapsed="false"/>
    <row r="57184" customFormat="false" ht="15" hidden="false" customHeight="true" outlineLevel="0" collapsed="false"/>
    <row r="57185" customFormat="false" ht="15" hidden="false" customHeight="true" outlineLevel="0" collapsed="false"/>
    <row r="57186" customFormat="false" ht="15" hidden="false" customHeight="true" outlineLevel="0" collapsed="false"/>
    <row r="57187" customFormat="false" ht="15" hidden="false" customHeight="true" outlineLevel="0" collapsed="false"/>
    <row r="57188" customFormat="false" ht="15" hidden="false" customHeight="true" outlineLevel="0" collapsed="false"/>
    <row r="57189" customFormat="false" ht="15" hidden="false" customHeight="true" outlineLevel="0" collapsed="false"/>
    <row r="57190" customFormat="false" ht="15" hidden="false" customHeight="true" outlineLevel="0" collapsed="false"/>
    <row r="57191" customFormat="false" ht="15" hidden="false" customHeight="true" outlineLevel="0" collapsed="false"/>
    <row r="57192" customFormat="false" ht="15" hidden="false" customHeight="true" outlineLevel="0" collapsed="false"/>
    <row r="57193" customFormat="false" ht="15" hidden="false" customHeight="true" outlineLevel="0" collapsed="false"/>
    <row r="57194" customFormat="false" ht="15" hidden="false" customHeight="true" outlineLevel="0" collapsed="false"/>
    <row r="57195" customFormat="false" ht="15" hidden="false" customHeight="true" outlineLevel="0" collapsed="false"/>
    <row r="57196" customFormat="false" ht="15" hidden="false" customHeight="true" outlineLevel="0" collapsed="false"/>
    <row r="57197" customFormat="false" ht="15" hidden="false" customHeight="true" outlineLevel="0" collapsed="false"/>
    <row r="57198" customFormat="false" ht="15" hidden="false" customHeight="true" outlineLevel="0" collapsed="false"/>
    <row r="57199" customFormat="false" ht="15" hidden="false" customHeight="true" outlineLevel="0" collapsed="false"/>
    <row r="57200" customFormat="false" ht="15" hidden="false" customHeight="true" outlineLevel="0" collapsed="false"/>
    <row r="57201" customFormat="false" ht="15" hidden="false" customHeight="true" outlineLevel="0" collapsed="false"/>
    <row r="57202" customFormat="false" ht="15" hidden="false" customHeight="true" outlineLevel="0" collapsed="false"/>
    <row r="57203" customFormat="false" ht="15" hidden="false" customHeight="true" outlineLevel="0" collapsed="false"/>
    <row r="57204" customFormat="false" ht="15" hidden="false" customHeight="true" outlineLevel="0" collapsed="false"/>
    <row r="57205" customFormat="false" ht="15" hidden="false" customHeight="true" outlineLevel="0" collapsed="false"/>
    <row r="57206" customFormat="false" ht="15" hidden="false" customHeight="true" outlineLevel="0" collapsed="false"/>
    <row r="57207" customFormat="false" ht="15" hidden="false" customHeight="true" outlineLevel="0" collapsed="false"/>
    <row r="57208" customFormat="false" ht="15" hidden="false" customHeight="true" outlineLevel="0" collapsed="false"/>
    <row r="57209" customFormat="false" ht="15" hidden="false" customHeight="true" outlineLevel="0" collapsed="false"/>
    <row r="57210" customFormat="false" ht="15" hidden="false" customHeight="true" outlineLevel="0" collapsed="false"/>
    <row r="57211" customFormat="false" ht="15" hidden="false" customHeight="true" outlineLevel="0" collapsed="false"/>
    <row r="57212" customFormat="false" ht="15" hidden="false" customHeight="true" outlineLevel="0" collapsed="false"/>
    <row r="57213" customFormat="false" ht="15" hidden="false" customHeight="true" outlineLevel="0" collapsed="false"/>
    <row r="57214" customFormat="false" ht="15" hidden="false" customHeight="true" outlineLevel="0" collapsed="false"/>
    <row r="57215" customFormat="false" ht="15" hidden="false" customHeight="true" outlineLevel="0" collapsed="false"/>
    <row r="57216" customFormat="false" ht="15" hidden="false" customHeight="true" outlineLevel="0" collapsed="false"/>
    <row r="57217" customFormat="false" ht="15" hidden="false" customHeight="true" outlineLevel="0" collapsed="false"/>
    <row r="57218" customFormat="false" ht="15" hidden="false" customHeight="true" outlineLevel="0" collapsed="false"/>
    <row r="57219" customFormat="false" ht="15" hidden="false" customHeight="true" outlineLevel="0" collapsed="false"/>
    <row r="57220" customFormat="false" ht="15" hidden="false" customHeight="true" outlineLevel="0" collapsed="false"/>
    <row r="57221" customFormat="false" ht="15" hidden="false" customHeight="true" outlineLevel="0" collapsed="false"/>
    <row r="57222" customFormat="false" ht="15" hidden="false" customHeight="true" outlineLevel="0" collapsed="false"/>
    <row r="57223" customFormat="false" ht="15" hidden="false" customHeight="true" outlineLevel="0" collapsed="false"/>
    <row r="57224" customFormat="false" ht="15" hidden="false" customHeight="true" outlineLevel="0" collapsed="false"/>
    <row r="57225" customFormat="false" ht="15" hidden="false" customHeight="true" outlineLevel="0" collapsed="false"/>
    <row r="57226" customFormat="false" ht="15" hidden="false" customHeight="true" outlineLevel="0" collapsed="false"/>
    <row r="57227" customFormat="false" ht="15" hidden="false" customHeight="true" outlineLevel="0" collapsed="false"/>
    <row r="57228" customFormat="false" ht="15" hidden="false" customHeight="true" outlineLevel="0" collapsed="false"/>
    <row r="57229" customFormat="false" ht="15" hidden="false" customHeight="true" outlineLevel="0" collapsed="false"/>
    <row r="57230" customFormat="false" ht="15" hidden="false" customHeight="true" outlineLevel="0" collapsed="false"/>
    <row r="57231" customFormat="false" ht="15" hidden="false" customHeight="true" outlineLevel="0" collapsed="false"/>
    <row r="57232" customFormat="false" ht="15" hidden="false" customHeight="true" outlineLevel="0" collapsed="false"/>
    <row r="57233" customFormat="false" ht="15" hidden="false" customHeight="true" outlineLevel="0" collapsed="false"/>
    <row r="57234" customFormat="false" ht="15" hidden="false" customHeight="true" outlineLevel="0" collapsed="false"/>
    <row r="57235" customFormat="false" ht="15" hidden="false" customHeight="true" outlineLevel="0" collapsed="false"/>
    <row r="57236" customFormat="false" ht="15" hidden="false" customHeight="true" outlineLevel="0" collapsed="false"/>
    <row r="57237" customFormat="false" ht="15" hidden="false" customHeight="true" outlineLevel="0" collapsed="false"/>
    <row r="57238" customFormat="false" ht="15" hidden="false" customHeight="true" outlineLevel="0" collapsed="false"/>
    <row r="57239" customFormat="false" ht="15" hidden="false" customHeight="true" outlineLevel="0" collapsed="false"/>
    <row r="57240" customFormat="false" ht="15" hidden="false" customHeight="true" outlineLevel="0" collapsed="false"/>
    <row r="57241" customFormat="false" ht="15" hidden="false" customHeight="true" outlineLevel="0" collapsed="false"/>
    <row r="57242" customFormat="false" ht="15" hidden="false" customHeight="true" outlineLevel="0" collapsed="false"/>
    <row r="57243" customFormat="false" ht="15" hidden="false" customHeight="true" outlineLevel="0" collapsed="false"/>
    <row r="57244" customFormat="false" ht="15" hidden="false" customHeight="true" outlineLevel="0" collapsed="false"/>
    <row r="57245" customFormat="false" ht="15" hidden="false" customHeight="true" outlineLevel="0" collapsed="false"/>
    <row r="57246" customFormat="false" ht="15" hidden="false" customHeight="true" outlineLevel="0" collapsed="false"/>
    <row r="57247" customFormat="false" ht="15" hidden="false" customHeight="true" outlineLevel="0" collapsed="false"/>
    <row r="57248" customFormat="false" ht="15" hidden="false" customHeight="true" outlineLevel="0" collapsed="false"/>
    <row r="57249" customFormat="false" ht="15" hidden="false" customHeight="true" outlineLevel="0" collapsed="false"/>
    <row r="57250" customFormat="false" ht="15" hidden="false" customHeight="true" outlineLevel="0" collapsed="false"/>
    <row r="57251" customFormat="false" ht="15" hidden="false" customHeight="true" outlineLevel="0" collapsed="false"/>
    <row r="57252" customFormat="false" ht="15" hidden="false" customHeight="true" outlineLevel="0" collapsed="false"/>
    <row r="57253" customFormat="false" ht="15" hidden="false" customHeight="true" outlineLevel="0" collapsed="false"/>
    <row r="57254" customFormat="false" ht="15" hidden="false" customHeight="true" outlineLevel="0" collapsed="false"/>
    <row r="57255" customFormat="false" ht="15" hidden="false" customHeight="true" outlineLevel="0" collapsed="false"/>
    <row r="57256" customFormat="false" ht="15" hidden="false" customHeight="true" outlineLevel="0" collapsed="false"/>
    <row r="57257" customFormat="false" ht="15" hidden="false" customHeight="true" outlineLevel="0" collapsed="false"/>
    <row r="57258" customFormat="false" ht="15" hidden="false" customHeight="true" outlineLevel="0" collapsed="false"/>
    <row r="57259" customFormat="false" ht="15" hidden="false" customHeight="true" outlineLevel="0" collapsed="false"/>
    <row r="57260" customFormat="false" ht="15" hidden="false" customHeight="true" outlineLevel="0" collapsed="false"/>
    <row r="57261" customFormat="false" ht="15" hidden="false" customHeight="true" outlineLevel="0" collapsed="false"/>
    <row r="57262" customFormat="false" ht="15" hidden="false" customHeight="true" outlineLevel="0" collapsed="false"/>
    <row r="57263" customFormat="false" ht="15" hidden="false" customHeight="true" outlineLevel="0" collapsed="false"/>
    <row r="57264" customFormat="false" ht="15" hidden="false" customHeight="true" outlineLevel="0" collapsed="false"/>
    <row r="57265" customFormat="false" ht="15" hidden="false" customHeight="true" outlineLevel="0" collapsed="false"/>
    <row r="57266" customFormat="false" ht="15" hidden="false" customHeight="true" outlineLevel="0" collapsed="false"/>
    <row r="57267" customFormat="false" ht="15" hidden="false" customHeight="true" outlineLevel="0" collapsed="false"/>
    <row r="57268" customFormat="false" ht="15" hidden="false" customHeight="true" outlineLevel="0" collapsed="false"/>
    <row r="57269" customFormat="false" ht="15" hidden="false" customHeight="true" outlineLevel="0" collapsed="false"/>
    <row r="57270" customFormat="false" ht="15" hidden="false" customHeight="true" outlineLevel="0" collapsed="false"/>
    <row r="57271" customFormat="false" ht="15" hidden="false" customHeight="true" outlineLevel="0" collapsed="false"/>
    <row r="57272" customFormat="false" ht="15" hidden="false" customHeight="true" outlineLevel="0" collapsed="false"/>
    <row r="57273" customFormat="false" ht="15" hidden="false" customHeight="true" outlineLevel="0" collapsed="false"/>
    <row r="57274" customFormat="false" ht="15" hidden="false" customHeight="true" outlineLevel="0" collapsed="false"/>
    <row r="57275" customFormat="false" ht="15" hidden="false" customHeight="true" outlineLevel="0" collapsed="false"/>
    <row r="57276" customFormat="false" ht="15" hidden="false" customHeight="true" outlineLevel="0" collapsed="false"/>
    <row r="57277" customFormat="false" ht="15" hidden="false" customHeight="true" outlineLevel="0" collapsed="false"/>
    <row r="57278" customFormat="false" ht="15" hidden="false" customHeight="true" outlineLevel="0" collapsed="false"/>
    <row r="57279" customFormat="false" ht="15" hidden="false" customHeight="true" outlineLevel="0" collapsed="false"/>
    <row r="57280" customFormat="false" ht="15" hidden="false" customHeight="true" outlineLevel="0" collapsed="false"/>
    <row r="57281" customFormat="false" ht="15" hidden="false" customHeight="true" outlineLevel="0" collapsed="false"/>
    <row r="57282" customFormat="false" ht="15" hidden="false" customHeight="true" outlineLevel="0" collapsed="false"/>
    <row r="57283" customFormat="false" ht="15" hidden="false" customHeight="true" outlineLevel="0" collapsed="false"/>
    <row r="57284" customFormat="false" ht="15" hidden="false" customHeight="true" outlineLevel="0" collapsed="false"/>
    <row r="57285" customFormat="false" ht="15" hidden="false" customHeight="true" outlineLevel="0" collapsed="false"/>
    <row r="57286" customFormat="false" ht="15" hidden="false" customHeight="true" outlineLevel="0" collapsed="false"/>
    <row r="57287" customFormat="false" ht="15" hidden="false" customHeight="true" outlineLevel="0" collapsed="false"/>
    <row r="57288" customFormat="false" ht="15" hidden="false" customHeight="true" outlineLevel="0" collapsed="false"/>
    <row r="57289" customFormat="false" ht="15" hidden="false" customHeight="true" outlineLevel="0" collapsed="false"/>
    <row r="57290" customFormat="false" ht="15" hidden="false" customHeight="true" outlineLevel="0" collapsed="false"/>
    <row r="57291" customFormat="false" ht="15" hidden="false" customHeight="true" outlineLevel="0" collapsed="false"/>
    <row r="57292" customFormat="false" ht="15" hidden="false" customHeight="true" outlineLevel="0" collapsed="false"/>
    <row r="57293" customFormat="false" ht="15" hidden="false" customHeight="true" outlineLevel="0" collapsed="false"/>
    <row r="57294" customFormat="false" ht="15" hidden="false" customHeight="true" outlineLevel="0" collapsed="false"/>
    <row r="57295" customFormat="false" ht="15" hidden="false" customHeight="true" outlineLevel="0" collapsed="false"/>
    <row r="57296" customFormat="false" ht="15" hidden="false" customHeight="true" outlineLevel="0" collapsed="false"/>
    <row r="57297" customFormat="false" ht="15" hidden="false" customHeight="true" outlineLevel="0" collapsed="false"/>
    <row r="57298" customFormat="false" ht="15" hidden="false" customHeight="true" outlineLevel="0" collapsed="false"/>
    <row r="57299" customFormat="false" ht="15" hidden="false" customHeight="true" outlineLevel="0" collapsed="false"/>
    <row r="57300" customFormat="false" ht="15" hidden="false" customHeight="true" outlineLevel="0" collapsed="false"/>
    <row r="57301" customFormat="false" ht="15" hidden="false" customHeight="true" outlineLevel="0" collapsed="false"/>
    <row r="57302" customFormat="false" ht="15" hidden="false" customHeight="true" outlineLevel="0" collapsed="false"/>
    <row r="57303" customFormat="false" ht="15" hidden="false" customHeight="true" outlineLevel="0" collapsed="false"/>
    <row r="57304" customFormat="false" ht="15" hidden="false" customHeight="true" outlineLevel="0" collapsed="false"/>
    <row r="57305" customFormat="false" ht="15" hidden="false" customHeight="true" outlineLevel="0" collapsed="false"/>
    <row r="57306" customFormat="false" ht="15" hidden="false" customHeight="true" outlineLevel="0" collapsed="false"/>
    <row r="57307" customFormat="false" ht="15" hidden="false" customHeight="true" outlineLevel="0" collapsed="false"/>
    <row r="57308" customFormat="false" ht="15" hidden="false" customHeight="true" outlineLevel="0" collapsed="false"/>
    <row r="57309" customFormat="false" ht="15" hidden="false" customHeight="true" outlineLevel="0" collapsed="false"/>
    <row r="57310" customFormat="false" ht="15" hidden="false" customHeight="true" outlineLevel="0" collapsed="false"/>
    <row r="57311" customFormat="false" ht="15" hidden="false" customHeight="true" outlineLevel="0" collapsed="false"/>
    <row r="57312" customFormat="false" ht="15" hidden="false" customHeight="true" outlineLevel="0" collapsed="false"/>
    <row r="57313" customFormat="false" ht="15" hidden="false" customHeight="true" outlineLevel="0" collapsed="false"/>
    <row r="57314" customFormat="false" ht="15" hidden="false" customHeight="true" outlineLevel="0" collapsed="false"/>
    <row r="57315" customFormat="false" ht="15" hidden="false" customHeight="true" outlineLevel="0" collapsed="false"/>
    <row r="57316" customFormat="false" ht="15" hidden="false" customHeight="true" outlineLevel="0" collapsed="false"/>
    <row r="57317" customFormat="false" ht="15" hidden="false" customHeight="true" outlineLevel="0" collapsed="false"/>
    <row r="57318" customFormat="false" ht="15" hidden="false" customHeight="true" outlineLevel="0" collapsed="false"/>
    <row r="57319" customFormat="false" ht="15" hidden="false" customHeight="true" outlineLevel="0" collapsed="false"/>
    <row r="57320" customFormat="false" ht="15" hidden="false" customHeight="true" outlineLevel="0" collapsed="false"/>
    <row r="57321" customFormat="false" ht="15" hidden="false" customHeight="true" outlineLevel="0" collapsed="false"/>
    <row r="57322" customFormat="false" ht="15" hidden="false" customHeight="true" outlineLevel="0" collapsed="false"/>
    <row r="57323" customFormat="false" ht="15" hidden="false" customHeight="true" outlineLevel="0" collapsed="false"/>
    <row r="57324" customFormat="false" ht="15" hidden="false" customHeight="true" outlineLevel="0" collapsed="false"/>
    <row r="57325" customFormat="false" ht="15" hidden="false" customHeight="true" outlineLevel="0" collapsed="false"/>
    <row r="57326" customFormat="false" ht="15" hidden="false" customHeight="true" outlineLevel="0" collapsed="false"/>
    <row r="57327" customFormat="false" ht="15" hidden="false" customHeight="true" outlineLevel="0" collapsed="false"/>
    <row r="57328" customFormat="false" ht="15" hidden="false" customHeight="true" outlineLevel="0" collapsed="false"/>
    <row r="57329" customFormat="false" ht="15" hidden="false" customHeight="true" outlineLevel="0" collapsed="false"/>
    <row r="57330" customFormat="false" ht="15" hidden="false" customHeight="true" outlineLevel="0" collapsed="false"/>
    <row r="57331" customFormat="false" ht="15" hidden="false" customHeight="true" outlineLevel="0" collapsed="false"/>
    <row r="57332" customFormat="false" ht="15" hidden="false" customHeight="true" outlineLevel="0" collapsed="false"/>
    <row r="57333" customFormat="false" ht="15" hidden="false" customHeight="true" outlineLevel="0" collapsed="false"/>
    <row r="57334" customFormat="false" ht="15" hidden="false" customHeight="true" outlineLevel="0" collapsed="false"/>
    <row r="57335" customFormat="false" ht="15" hidden="false" customHeight="true" outlineLevel="0" collapsed="false"/>
    <row r="57336" customFormat="false" ht="15" hidden="false" customHeight="true" outlineLevel="0" collapsed="false"/>
    <row r="57337" customFormat="false" ht="15" hidden="false" customHeight="true" outlineLevel="0" collapsed="false"/>
    <row r="57338" customFormat="false" ht="15" hidden="false" customHeight="true" outlineLevel="0" collapsed="false"/>
    <row r="57339" customFormat="false" ht="15" hidden="false" customHeight="true" outlineLevel="0" collapsed="false"/>
    <row r="57340" customFormat="false" ht="15" hidden="false" customHeight="true" outlineLevel="0" collapsed="false"/>
    <row r="57341" customFormat="false" ht="15" hidden="false" customHeight="true" outlineLevel="0" collapsed="false"/>
    <row r="57342" customFormat="false" ht="15" hidden="false" customHeight="true" outlineLevel="0" collapsed="false"/>
    <row r="57343" customFormat="false" ht="15" hidden="false" customHeight="true" outlineLevel="0" collapsed="false"/>
    <row r="57344" customFormat="false" ht="15" hidden="false" customHeight="true" outlineLevel="0" collapsed="false"/>
    <row r="57345" customFormat="false" ht="15" hidden="false" customHeight="true" outlineLevel="0" collapsed="false"/>
    <row r="57346" customFormat="false" ht="15" hidden="false" customHeight="true" outlineLevel="0" collapsed="false"/>
    <row r="57347" customFormat="false" ht="15" hidden="false" customHeight="true" outlineLevel="0" collapsed="false"/>
    <row r="57348" customFormat="false" ht="15" hidden="false" customHeight="true" outlineLevel="0" collapsed="false"/>
    <row r="57349" customFormat="false" ht="15" hidden="false" customHeight="true" outlineLevel="0" collapsed="false"/>
    <row r="57350" customFormat="false" ht="15" hidden="false" customHeight="true" outlineLevel="0" collapsed="false"/>
    <row r="57351" customFormat="false" ht="15" hidden="false" customHeight="true" outlineLevel="0" collapsed="false"/>
    <row r="57352" customFormat="false" ht="15" hidden="false" customHeight="true" outlineLevel="0" collapsed="false"/>
    <row r="57353" customFormat="false" ht="15" hidden="false" customHeight="true" outlineLevel="0" collapsed="false"/>
    <row r="57354" customFormat="false" ht="15" hidden="false" customHeight="true" outlineLevel="0" collapsed="false"/>
    <row r="57355" customFormat="false" ht="15" hidden="false" customHeight="true" outlineLevel="0" collapsed="false"/>
    <row r="57356" customFormat="false" ht="15" hidden="false" customHeight="true" outlineLevel="0" collapsed="false"/>
    <row r="57357" customFormat="false" ht="15" hidden="false" customHeight="true" outlineLevel="0" collapsed="false"/>
    <row r="57358" customFormat="false" ht="15" hidden="false" customHeight="true" outlineLevel="0" collapsed="false"/>
    <row r="57359" customFormat="false" ht="15" hidden="false" customHeight="true" outlineLevel="0" collapsed="false"/>
    <row r="57360" customFormat="false" ht="15" hidden="false" customHeight="true" outlineLevel="0" collapsed="false"/>
    <row r="57361" customFormat="false" ht="15" hidden="false" customHeight="true" outlineLevel="0" collapsed="false"/>
    <row r="57362" customFormat="false" ht="15" hidden="false" customHeight="true" outlineLevel="0" collapsed="false"/>
    <row r="57363" customFormat="false" ht="15" hidden="false" customHeight="true" outlineLevel="0" collapsed="false"/>
    <row r="57364" customFormat="false" ht="15" hidden="false" customHeight="true" outlineLevel="0" collapsed="false"/>
    <row r="57365" customFormat="false" ht="15" hidden="false" customHeight="true" outlineLevel="0" collapsed="false"/>
    <row r="57366" customFormat="false" ht="15" hidden="false" customHeight="true" outlineLevel="0" collapsed="false"/>
    <row r="57367" customFormat="false" ht="15" hidden="false" customHeight="true" outlineLevel="0" collapsed="false"/>
    <row r="57368" customFormat="false" ht="15" hidden="false" customHeight="true" outlineLevel="0" collapsed="false"/>
    <row r="57369" customFormat="false" ht="15" hidden="false" customHeight="true" outlineLevel="0" collapsed="false"/>
    <row r="57370" customFormat="false" ht="15" hidden="false" customHeight="true" outlineLevel="0" collapsed="false"/>
    <row r="57371" customFormat="false" ht="15" hidden="false" customHeight="true" outlineLevel="0" collapsed="false"/>
    <row r="57372" customFormat="false" ht="15" hidden="false" customHeight="true" outlineLevel="0" collapsed="false"/>
    <row r="57373" customFormat="false" ht="15" hidden="false" customHeight="true" outlineLevel="0" collapsed="false"/>
    <row r="57374" customFormat="false" ht="15" hidden="false" customHeight="true" outlineLevel="0" collapsed="false"/>
    <row r="57375" customFormat="false" ht="15" hidden="false" customHeight="true" outlineLevel="0" collapsed="false"/>
    <row r="57376" customFormat="false" ht="15" hidden="false" customHeight="true" outlineLevel="0" collapsed="false"/>
    <row r="57377" customFormat="false" ht="15" hidden="false" customHeight="true" outlineLevel="0" collapsed="false"/>
    <row r="57378" customFormat="false" ht="15" hidden="false" customHeight="true" outlineLevel="0" collapsed="false"/>
    <row r="57379" customFormat="false" ht="15" hidden="false" customHeight="true" outlineLevel="0" collapsed="false"/>
    <row r="57380" customFormat="false" ht="15" hidden="false" customHeight="true" outlineLevel="0" collapsed="false"/>
    <row r="57381" customFormat="false" ht="15" hidden="false" customHeight="true" outlineLevel="0" collapsed="false"/>
    <row r="57382" customFormat="false" ht="15" hidden="false" customHeight="true" outlineLevel="0" collapsed="false"/>
    <row r="57383" customFormat="false" ht="15" hidden="false" customHeight="true" outlineLevel="0" collapsed="false"/>
    <row r="57384" customFormat="false" ht="15" hidden="false" customHeight="true" outlineLevel="0" collapsed="false"/>
    <row r="57385" customFormat="false" ht="15" hidden="false" customHeight="true" outlineLevel="0" collapsed="false"/>
    <row r="57386" customFormat="false" ht="15" hidden="false" customHeight="true" outlineLevel="0" collapsed="false"/>
    <row r="57387" customFormat="false" ht="15" hidden="false" customHeight="true" outlineLevel="0" collapsed="false"/>
    <row r="57388" customFormat="false" ht="15" hidden="false" customHeight="true" outlineLevel="0" collapsed="false"/>
    <row r="57389" customFormat="false" ht="15" hidden="false" customHeight="true" outlineLevel="0" collapsed="false"/>
    <row r="57390" customFormat="false" ht="15" hidden="false" customHeight="true" outlineLevel="0" collapsed="false"/>
    <row r="57391" customFormat="false" ht="15" hidden="false" customHeight="true" outlineLevel="0" collapsed="false"/>
    <row r="57392" customFormat="false" ht="15" hidden="false" customHeight="true" outlineLevel="0" collapsed="false"/>
    <row r="57393" customFormat="false" ht="15" hidden="false" customHeight="true" outlineLevel="0" collapsed="false"/>
    <row r="57394" customFormat="false" ht="15" hidden="false" customHeight="true" outlineLevel="0" collapsed="false"/>
    <row r="57395" customFormat="false" ht="15" hidden="false" customHeight="true" outlineLevel="0" collapsed="false"/>
    <row r="57396" customFormat="false" ht="15" hidden="false" customHeight="true" outlineLevel="0" collapsed="false"/>
    <row r="57397" customFormat="false" ht="15" hidden="false" customHeight="true" outlineLevel="0" collapsed="false"/>
    <row r="57398" customFormat="false" ht="15" hidden="false" customHeight="true" outlineLevel="0" collapsed="false"/>
    <row r="57399" customFormat="false" ht="15" hidden="false" customHeight="true" outlineLevel="0" collapsed="false"/>
    <row r="57400" customFormat="false" ht="15" hidden="false" customHeight="true" outlineLevel="0" collapsed="false"/>
    <row r="57401" customFormat="false" ht="15" hidden="false" customHeight="true" outlineLevel="0" collapsed="false"/>
    <row r="57402" customFormat="false" ht="15" hidden="false" customHeight="true" outlineLevel="0" collapsed="false"/>
    <row r="57403" customFormat="false" ht="15" hidden="false" customHeight="true" outlineLevel="0" collapsed="false"/>
    <row r="57404" customFormat="false" ht="15" hidden="false" customHeight="true" outlineLevel="0" collapsed="false"/>
    <row r="57405" customFormat="false" ht="15" hidden="false" customHeight="true" outlineLevel="0" collapsed="false"/>
    <row r="57406" customFormat="false" ht="15" hidden="false" customHeight="true" outlineLevel="0" collapsed="false"/>
    <row r="57407" customFormat="false" ht="15" hidden="false" customHeight="true" outlineLevel="0" collapsed="false"/>
    <row r="57408" customFormat="false" ht="15" hidden="false" customHeight="true" outlineLevel="0" collapsed="false"/>
    <row r="57409" customFormat="false" ht="15" hidden="false" customHeight="true" outlineLevel="0" collapsed="false"/>
    <row r="57410" customFormat="false" ht="15" hidden="false" customHeight="true" outlineLevel="0" collapsed="false"/>
    <row r="57411" customFormat="false" ht="15" hidden="false" customHeight="true" outlineLevel="0" collapsed="false"/>
    <row r="57412" customFormat="false" ht="15" hidden="false" customHeight="true" outlineLevel="0" collapsed="false"/>
    <row r="57413" customFormat="false" ht="15" hidden="false" customHeight="true" outlineLevel="0" collapsed="false"/>
    <row r="57414" customFormat="false" ht="15" hidden="false" customHeight="true" outlineLevel="0" collapsed="false"/>
    <row r="57415" customFormat="false" ht="15" hidden="false" customHeight="true" outlineLevel="0" collapsed="false"/>
    <row r="57416" customFormat="false" ht="15" hidden="false" customHeight="true" outlineLevel="0" collapsed="false"/>
    <row r="57417" customFormat="false" ht="15" hidden="false" customHeight="true" outlineLevel="0" collapsed="false"/>
    <row r="57418" customFormat="false" ht="15" hidden="false" customHeight="true" outlineLevel="0" collapsed="false"/>
    <row r="57419" customFormat="false" ht="15" hidden="false" customHeight="true" outlineLevel="0" collapsed="false"/>
    <row r="57420" customFormat="false" ht="15" hidden="false" customHeight="true" outlineLevel="0" collapsed="false"/>
    <row r="57421" customFormat="false" ht="15" hidden="false" customHeight="true" outlineLevel="0" collapsed="false"/>
    <row r="57422" customFormat="false" ht="15" hidden="false" customHeight="true" outlineLevel="0" collapsed="false"/>
    <row r="57423" customFormat="false" ht="15" hidden="false" customHeight="true" outlineLevel="0" collapsed="false"/>
    <row r="57424" customFormat="false" ht="15" hidden="false" customHeight="true" outlineLevel="0" collapsed="false"/>
    <row r="57425" customFormat="false" ht="15" hidden="false" customHeight="true" outlineLevel="0" collapsed="false"/>
    <row r="57426" customFormat="false" ht="15" hidden="false" customHeight="true" outlineLevel="0" collapsed="false"/>
    <row r="57427" customFormat="false" ht="15" hidden="false" customHeight="true" outlineLevel="0" collapsed="false"/>
    <row r="57428" customFormat="false" ht="15" hidden="false" customHeight="true" outlineLevel="0" collapsed="false"/>
    <row r="57429" customFormat="false" ht="15" hidden="false" customHeight="true" outlineLevel="0" collapsed="false"/>
    <row r="57430" customFormat="false" ht="15" hidden="false" customHeight="true" outlineLevel="0" collapsed="false"/>
    <row r="57431" customFormat="false" ht="15" hidden="false" customHeight="true" outlineLevel="0" collapsed="false"/>
    <row r="57432" customFormat="false" ht="15" hidden="false" customHeight="true" outlineLevel="0" collapsed="false"/>
    <row r="57433" customFormat="false" ht="15" hidden="false" customHeight="true" outlineLevel="0" collapsed="false"/>
    <row r="57434" customFormat="false" ht="15" hidden="false" customHeight="true" outlineLevel="0" collapsed="false"/>
    <row r="57435" customFormat="false" ht="15" hidden="false" customHeight="true" outlineLevel="0" collapsed="false"/>
    <row r="57436" customFormat="false" ht="15" hidden="false" customHeight="true" outlineLevel="0" collapsed="false"/>
    <row r="57437" customFormat="false" ht="15" hidden="false" customHeight="true" outlineLevel="0" collapsed="false"/>
    <row r="57438" customFormat="false" ht="15" hidden="false" customHeight="true" outlineLevel="0" collapsed="false"/>
    <row r="57439" customFormat="false" ht="15" hidden="false" customHeight="true" outlineLevel="0" collapsed="false"/>
    <row r="57440" customFormat="false" ht="15" hidden="false" customHeight="true" outlineLevel="0" collapsed="false"/>
    <row r="57441" customFormat="false" ht="15" hidden="false" customHeight="true" outlineLevel="0" collapsed="false"/>
    <row r="57442" customFormat="false" ht="15" hidden="false" customHeight="true" outlineLevel="0" collapsed="false"/>
    <row r="57443" customFormat="false" ht="15" hidden="false" customHeight="true" outlineLevel="0" collapsed="false"/>
    <row r="57444" customFormat="false" ht="15" hidden="false" customHeight="true" outlineLevel="0" collapsed="false"/>
    <row r="57445" customFormat="false" ht="15" hidden="false" customHeight="true" outlineLevel="0" collapsed="false"/>
    <row r="57446" customFormat="false" ht="15" hidden="false" customHeight="true" outlineLevel="0" collapsed="false"/>
    <row r="57447" customFormat="false" ht="15" hidden="false" customHeight="true" outlineLevel="0" collapsed="false"/>
    <row r="57448" customFormat="false" ht="15" hidden="false" customHeight="true" outlineLevel="0" collapsed="false"/>
    <row r="57449" customFormat="false" ht="15" hidden="false" customHeight="true" outlineLevel="0" collapsed="false"/>
    <row r="57450" customFormat="false" ht="15" hidden="false" customHeight="true" outlineLevel="0" collapsed="false"/>
    <row r="57451" customFormat="false" ht="15" hidden="false" customHeight="true" outlineLevel="0" collapsed="false"/>
    <row r="57452" customFormat="false" ht="15" hidden="false" customHeight="true" outlineLevel="0" collapsed="false"/>
    <row r="57453" customFormat="false" ht="15" hidden="false" customHeight="true" outlineLevel="0" collapsed="false"/>
    <row r="57454" customFormat="false" ht="15" hidden="false" customHeight="true" outlineLevel="0" collapsed="false"/>
    <row r="57455" customFormat="false" ht="15" hidden="false" customHeight="true" outlineLevel="0" collapsed="false"/>
    <row r="57456" customFormat="false" ht="15" hidden="false" customHeight="true" outlineLevel="0" collapsed="false"/>
    <row r="57457" customFormat="false" ht="15" hidden="false" customHeight="true" outlineLevel="0" collapsed="false"/>
    <row r="57458" customFormat="false" ht="15" hidden="false" customHeight="true" outlineLevel="0" collapsed="false"/>
    <row r="57459" customFormat="false" ht="15" hidden="false" customHeight="true" outlineLevel="0" collapsed="false"/>
    <row r="57460" customFormat="false" ht="15" hidden="false" customHeight="true" outlineLevel="0" collapsed="false"/>
    <row r="57461" customFormat="false" ht="15" hidden="false" customHeight="true" outlineLevel="0" collapsed="false"/>
    <row r="57462" customFormat="false" ht="15" hidden="false" customHeight="true" outlineLevel="0" collapsed="false"/>
    <row r="57463" customFormat="false" ht="15" hidden="false" customHeight="true" outlineLevel="0" collapsed="false"/>
    <row r="57464" customFormat="false" ht="15" hidden="false" customHeight="true" outlineLevel="0" collapsed="false"/>
    <row r="57465" customFormat="false" ht="15" hidden="false" customHeight="true" outlineLevel="0" collapsed="false"/>
    <row r="57466" customFormat="false" ht="15" hidden="false" customHeight="true" outlineLevel="0" collapsed="false"/>
    <row r="57467" customFormat="false" ht="15" hidden="false" customHeight="true" outlineLevel="0" collapsed="false"/>
    <row r="57468" customFormat="false" ht="15" hidden="false" customHeight="true" outlineLevel="0" collapsed="false"/>
    <row r="57469" customFormat="false" ht="15" hidden="false" customHeight="true" outlineLevel="0" collapsed="false"/>
    <row r="57470" customFormat="false" ht="15" hidden="false" customHeight="true" outlineLevel="0" collapsed="false"/>
    <row r="57471" customFormat="false" ht="15" hidden="false" customHeight="true" outlineLevel="0" collapsed="false"/>
    <row r="57472" customFormat="false" ht="15" hidden="false" customHeight="true" outlineLevel="0" collapsed="false"/>
    <row r="57473" customFormat="false" ht="15" hidden="false" customHeight="true" outlineLevel="0" collapsed="false"/>
    <row r="57474" customFormat="false" ht="15" hidden="false" customHeight="true" outlineLevel="0" collapsed="false"/>
    <row r="57475" customFormat="false" ht="15" hidden="false" customHeight="true" outlineLevel="0" collapsed="false"/>
    <row r="57476" customFormat="false" ht="15" hidden="false" customHeight="true" outlineLevel="0" collapsed="false"/>
    <row r="57477" customFormat="false" ht="15" hidden="false" customHeight="true" outlineLevel="0" collapsed="false"/>
    <row r="57478" customFormat="false" ht="15" hidden="false" customHeight="true" outlineLevel="0" collapsed="false"/>
    <row r="57479" customFormat="false" ht="15" hidden="false" customHeight="true" outlineLevel="0" collapsed="false"/>
    <row r="57480" customFormat="false" ht="15" hidden="false" customHeight="true" outlineLevel="0" collapsed="false"/>
    <row r="57481" customFormat="false" ht="15" hidden="false" customHeight="true" outlineLevel="0" collapsed="false"/>
    <row r="57482" customFormat="false" ht="15" hidden="false" customHeight="true" outlineLevel="0" collapsed="false"/>
    <row r="57483" customFormat="false" ht="15" hidden="false" customHeight="true" outlineLevel="0" collapsed="false"/>
    <row r="57484" customFormat="false" ht="15" hidden="false" customHeight="true" outlineLevel="0" collapsed="false"/>
    <row r="57485" customFormat="false" ht="15" hidden="false" customHeight="true" outlineLevel="0" collapsed="false"/>
    <row r="57486" customFormat="false" ht="15" hidden="false" customHeight="true" outlineLevel="0" collapsed="false"/>
    <row r="57487" customFormat="false" ht="15" hidden="false" customHeight="true" outlineLevel="0" collapsed="false"/>
    <row r="57488" customFormat="false" ht="15" hidden="false" customHeight="true" outlineLevel="0" collapsed="false"/>
    <row r="57489" customFormat="false" ht="15" hidden="false" customHeight="true" outlineLevel="0" collapsed="false"/>
    <row r="57490" customFormat="false" ht="15" hidden="false" customHeight="true" outlineLevel="0" collapsed="false"/>
    <row r="57491" customFormat="false" ht="15" hidden="false" customHeight="true" outlineLevel="0" collapsed="false"/>
    <row r="57492" customFormat="false" ht="15" hidden="false" customHeight="true" outlineLevel="0" collapsed="false"/>
    <row r="57493" customFormat="false" ht="15" hidden="false" customHeight="true" outlineLevel="0" collapsed="false"/>
    <row r="57494" customFormat="false" ht="15" hidden="false" customHeight="true" outlineLevel="0" collapsed="false"/>
    <row r="57495" customFormat="false" ht="15" hidden="false" customHeight="true" outlineLevel="0" collapsed="false"/>
    <row r="57496" customFormat="false" ht="15" hidden="false" customHeight="true" outlineLevel="0" collapsed="false"/>
    <row r="57497" customFormat="false" ht="15" hidden="false" customHeight="true" outlineLevel="0" collapsed="false"/>
    <row r="57498" customFormat="false" ht="15" hidden="false" customHeight="true" outlineLevel="0" collapsed="false"/>
    <row r="57499" customFormat="false" ht="15" hidden="false" customHeight="true" outlineLevel="0" collapsed="false"/>
    <row r="57500" customFormat="false" ht="15" hidden="false" customHeight="true" outlineLevel="0" collapsed="false"/>
    <row r="57501" customFormat="false" ht="15" hidden="false" customHeight="true" outlineLevel="0" collapsed="false"/>
    <row r="57502" customFormat="false" ht="15" hidden="false" customHeight="true" outlineLevel="0" collapsed="false"/>
    <row r="57503" customFormat="false" ht="15" hidden="false" customHeight="true" outlineLevel="0" collapsed="false"/>
    <row r="57504" customFormat="false" ht="15" hidden="false" customHeight="true" outlineLevel="0" collapsed="false"/>
    <row r="57505" customFormat="false" ht="15" hidden="false" customHeight="true" outlineLevel="0" collapsed="false"/>
    <row r="57506" customFormat="false" ht="15" hidden="false" customHeight="true" outlineLevel="0" collapsed="false"/>
    <row r="57507" customFormat="false" ht="15" hidden="false" customHeight="true" outlineLevel="0" collapsed="false"/>
    <row r="57508" customFormat="false" ht="15" hidden="false" customHeight="true" outlineLevel="0" collapsed="false"/>
    <row r="57509" customFormat="false" ht="15" hidden="false" customHeight="true" outlineLevel="0" collapsed="false"/>
    <row r="57510" customFormat="false" ht="15" hidden="false" customHeight="true" outlineLevel="0" collapsed="false"/>
    <row r="57511" customFormat="false" ht="15" hidden="false" customHeight="true" outlineLevel="0" collapsed="false"/>
    <row r="57512" customFormat="false" ht="15" hidden="false" customHeight="true" outlineLevel="0" collapsed="false"/>
    <row r="57513" customFormat="false" ht="15" hidden="false" customHeight="true" outlineLevel="0" collapsed="false"/>
    <row r="57514" customFormat="false" ht="15" hidden="false" customHeight="true" outlineLevel="0" collapsed="false"/>
    <row r="57515" customFormat="false" ht="15" hidden="false" customHeight="true" outlineLevel="0" collapsed="false"/>
    <row r="57516" customFormat="false" ht="15" hidden="false" customHeight="true" outlineLevel="0" collapsed="false"/>
    <row r="57517" customFormat="false" ht="15" hidden="false" customHeight="true" outlineLevel="0" collapsed="false"/>
    <row r="57518" customFormat="false" ht="15" hidden="false" customHeight="true" outlineLevel="0" collapsed="false"/>
    <row r="57519" customFormat="false" ht="15" hidden="false" customHeight="true" outlineLevel="0" collapsed="false"/>
    <row r="57520" customFormat="false" ht="15" hidden="false" customHeight="true" outlineLevel="0" collapsed="false"/>
    <row r="57521" customFormat="false" ht="15" hidden="false" customHeight="true" outlineLevel="0" collapsed="false"/>
    <row r="57522" customFormat="false" ht="15" hidden="false" customHeight="true" outlineLevel="0" collapsed="false"/>
    <row r="57523" customFormat="false" ht="15" hidden="false" customHeight="true" outlineLevel="0" collapsed="false"/>
    <row r="57524" customFormat="false" ht="15" hidden="false" customHeight="true" outlineLevel="0" collapsed="false"/>
    <row r="57525" customFormat="false" ht="15" hidden="false" customHeight="true" outlineLevel="0" collapsed="false"/>
    <row r="57526" customFormat="false" ht="15" hidden="false" customHeight="true" outlineLevel="0" collapsed="false"/>
    <row r="57527" customFormat="false" ht="15" hidden="false" customHeight="true" outlineLevel="0" collapsed="false"/>
    <row r="57528" customFormat="false" ht="15" hidden="false" customHeight="true" outlineLevel="0" collapsed="false"/>
    <row r="57529" customFormat="false" ht="15" hidden="false" customHeight="true" outlineLevel="0" collapsed="false"/>
    <row r="57530" customFormat="false" ht="15" hidden="false" customHeight="true" outlineLevel="0" collapsed="false"/>
    <row r="57531" customFormat="false" ht="15" hidden="false" customHeight="true" outlineLevel="0" collapsed="false"/>
    <row r="57532" customFormat="false" ht="15" hidden="false" customHeight="true" outlineLevel="0" collapsed="false"/>
    <row r="57533" customFormat="false" ht="15" hidden="false" customHeight="true" outlineLevel="0" collapsed="false"/>
    <row r="57534" customFormat="false" ht="15" hidden="false" customHeight="true" outlineLevel="0" collapsed="false"/>
    <row r="57535" customFormat="false" ht="15" hidden="false" customHeight="true" outlineLevel="0" collapsed="false"/>
    <row r="57536" customFormat="false" ht="15" hidden="false" customHeight="true" outlineLevel="0" collapsed="false"/>
    <row r="57537" customFormat="false" ht="15" hidden="false" customHeight="true" outlineLevel="0" collapsed="false"/>
    <row r="57538" customFormat="false" ht="15" hidden="false" customHeight="true" outlineLevel="0" collapsed="false"/>
    <row r="57539" customFormat="false" ht="15" hidden="false" customHeight="true" outlineLevel="0" collapsed="false"/>
    <row r="57540" customFormat="false" ht="15" hidden="false" customHeight="true" outlineLevel="0" collapsed="false"/>
    <row r="57541" customFormat="false" ht="15" hidden="false" customHeight="true" outlineLevel="0" collapsed="false"/>
    <row r="57542" customFormat="false" ht="15" hidden="false" customHeight="true" outlineLevel="0" collapsed="false"/>
    <row r="57543" customFormat="false" ht="15" hidden="false" customHeight="true" outlineLevel="0" collapsed="false"/>
    <row r="57544" customFormat="false" ht="15" hidden="false" customHeight="true" outlineLevel="0" collapsed="false"/>
    <row r="57545" customFormat="false" ht="15" hidden="false" customHeight="true" outlineLevel="0" collapsed="false"/>
    <row r="57546" customFormat="false" ht="15" hidden="false" customHeight="true" outlineLevel="0" collapsed="false"/>
    <row r="57547" customFormat="false" ht="15" hidden="false" customHeight="true" outlineLevel="0" collapsed="false"/>
    <row r="57548" customFormat="false" ht="15" hidden="false" customHeight="true" outlineLevel="0" collapsed="false"/>
    <row r="57549" customFormat="false" ht="15" hidden="false" customHeight="true" outlineLevel="0" collapsed="false"/>
    <row r="57550" customFormat="false" ht="15" hidden="false" customHeight="true" outlineLevel="0" collapsed="false"/>
    <row r="57551" customFormat="false" ht="15" hidden="false" customHeight="true" outlineLevel="0" collapsed="false"/>
    <row r="57552" customFormat="false" ht="15" hidden="false" customHeight="true" outlineLevel="0" collapsed="false"/>
    <row r="57553" customFormat="false" ht="15" hidden="false" customHeight="true" outlineLevel="0" collapsed="false"/>
    <row r="57554" customFormat="false" ht="15" hidden="false" customHeight="true" outlineLevel="0" collapsed="false"/>
    <row r="57555" customFormat="false" ht="15" hidden="false" customHeight="true" outlineLevel="0" collapsed="false"/>
    <row r="57556" customFormat="false" ht="15" hidden="false" customHeight="true" outlineLevel="0" collapsed="false"/>
    <row r="57557" customFormat="false" ht="15" hidden="false" customHeight="true" outlineLevel="0" collapsed="false"/>
    <row r="57558" customFormat="false" ht="15" hidden="false" customHeight="true" outlineLevel="0" collapsed="false"/>
    <row r="57559" customFormat="false" ht="15" hidden="false" customHeight="true" outlineLevel="0" collapsed="false"/>
    <row r="57560" customFormat="false" ht="15" hidden="false" customHeight="true" outlineLevel="0" collapsed="false"/>
    <row r="57561" customFormat="false" ht="15" hidden="false" customHeight="true" outlineLevel="0" collapsed="false"/>
    <row r="57562" customFormat="false" ht="15" hidden="false" customHeight="true" outlineLevel="0" collapsed="false"/>
    <row r="57563" customFormat="false" ht="15" hidden="false" customHeight="true" outlineLevel="0" collapsed="false"/>
    <row r="57564" customFormat="false" ht="15" hidden="false" customHeight="true" outlineLevel="0" collapsed="false"/>
    <row r="57565" customFormat="false" ht="15" hidden="false" customHeight="true" outlineLevel="0" collapsed="false"/>
    <row r="57566" customFormat="false" ht="15" hidden="false" customHeight="true" outlineLevel="0" collapsed="false"/>
    <row r="57567" customFormat="false" ht="15" hidden="false" customHeight="true" outlineLevel="0" collapsed="false"/>
    <row r="57568" customFormat="false" ht="15" hidden="false" customHeight="true" outlineLevel="0" collapsed="false"/>
    <row r="57569" customFormat="false" ht="15" hidden="false" customHeight="true" outlineLevel="0" collapsed="false"/>
    <row r="57570" customFormat="false" ht="15" hidden="false" customHeight="true" outlineLevel="0" collapsed="false"/>
    <row r="57571" customFormat="false" ht="15" hidden="false" customHeight="true" outlineLevel="0" collapsed="false"/>
    <row r="57572" customFormat="false" ht="15" hidden="false" customHeight="true" outlineLevel="0" collapsed="false"/>
    <row r="57573" customFormat="false" ht="15" hidden="false" customHeight="true" outlineLevel="0" collapsed="false"/>
    <row r="57574" customFormat="false" ht="15" hidden="false" customHeight="true" outlineLevel="0" collapsed="false"/>
    <row r="57575" customFormat="false" ht="15" hidden="false" customHeight="true" outlineLevel="0" collapsed="false"/>
    <row r="57576" customFormat="false" ht="15" hidden="false" customHeight="true" outlineLevel="0" collapsed="false"/>
    <row r="57577" customFormat="false" ht="15" hidden="false" customHeight="true" outlineLevel="0" collapsed="false"/>
    <row r="57578" customFormat="false" ht="15" hidden="false" customHeight="true" outlineLevel="0" collapsed="false"/>
    <row r="57579" customFormat="false" ht="15" hidden="false" customHeight="true" outlineLevel="0" collapsed="false"/>
    <row r="57580" customFormat="false" ht="15" hidden="false" customHeight="true" outlineLevel="0" collapsed="false"/>
    <row r="57581" customFormat="false" ht="15" hidden="false" customHeight="true" outlineLevel="0" collapsed="false"/>
    <row r="57582" customFormat="false" ht="15" hidden="false" customHeight="true" outlineLevel="0" collapsed="false"/>
    <row r="57583" customFormat="false" ht="15" hidden="false" customHeight="true" outlineLevel="0" collapsed="false"/>
    <row r="57584" customFormat="false" ht="15" hidden="false" customHeight="true" outlineLevel="0" collapsed="false"/>
    <row r="57585" customFormat="false" ht="15" hidden="false" customHeight="true" outlineLevel="0" collapsed="false"/>
    <row r="57586" customFormat="false" ht="15" hidden="false" customHeight="true" outlineLevel="0" collapsed="false"/>
    <row r="57587" customFormat="false" ht="15" hidden="false" customHeight="true" outlineLevel="0" collapsed="false"/>
    <row r="57588" customFormat="false" ht="15" hidden="false" customHeight="true" outlineLevel="0" collapsed="false"/>
    <row r="57589" customFormat="false" ht="15" hidden="false" customHeight="true" outlineLevel="0" collapsed="false"/>
    <row r="57590" customFormat="false" ht="15" hidden="false" customHeight="true" outlineLevel="0" collapsed="false"/>
    <row r="57591" customFormat="false" ht="15" hidden="false" customHeight="true" outlineLevel="0" collapsed="false"/>
    <row r="57592" customFormat="false" ht="15" hidden="false" customHeight="true" outlineLevel="0" collapsed="false"/>
    <row r="57593" customFormat="false" ht="15" hidden="false" customHeight="true" outlineLevel="0" collapsed="false"/>
    <row r="57594" customFormat="false" ht="15" hidden="false" customHeight="true" outlineLevel="0" collapsed="false"/>
    <row r="57595" customFormat="false" ht="15" hidden="false" customHeight="true" outlineLevel="0" collapsed="false"/>
    <row r="57596" customFormat="false" ht="15" hidden="false" customHeight="true" outlineLevel="0" collapsed="false"/>
    <row r="57597" customFormat="false" ht="15" hidden="false" customHeight="true" outlineLevel="0" collapsed="false"/>
    <row r="57598" customFormat="false" ht="15" hidden="false" customHeight="true" outlineLevel="0" collapsed="false"/>
    <row r="57599" customFormat="false" ht="15" hidden="false" customHeight="true" outlineLevel="0" collapsed="false"/>
    <row r="57600" customFormat="false" ht="15" hidden="false" customHeight="true" outlineLevel="0" collapsed="false"/>
    <row r="57601" customFormat="false" ht="15" hidden="false" customHeight="true" outlineLevel="0" collapsed="false"/>
    <row r="57602" customFormat="false" ht="15" hidden="false" customHeight="true" outlineLevel="0" collapsed="false"/>
    <row r="57603" customFormat="false" ht="15" hidden="false" customHeight="true" outlineLevel="0" collapsed="false"/>
    <row r="57604" customFormat="false" ht="15" hidden="false" customHeight="true" outlineLevel="0" collapsed="false"/>
    <row r="57605" customFormat="false" ht="15" hidden="false" customHeight="true" outlineLevel="0" collapsed="false"/>
    <row r="57606" customFormat="false" ht="15" hidden="false" customHeight="true" outlineLevel="0" collapsed="false"/>
    <row r="57607" customFormat="false" ht="15" hidden="false" customHeight="true" outlineLevel="0" collapsed="false"/>
    <row r="57608" customFormat="false" ht="15" hidden="false" customHeight="true" outlineLevel="0" collapsed="false"/>
    <row r="57609" customFormat="false" ht="15" hidden="false" customHeight="true" outlineLevel="0" collapsed="false"/>
    <row r="57610" customFormat="false" ht="15" hidden="false" customHeight="true" outlineLevel="0" collapsed="false"/>
    <row r="57611" customFormat="false" ht="15" hidden="false" customHeight="true" outlineLevel="0" collapsed="false"/>
    <row r="57612" customFormat="false" ht="15" hidden="false" customHeight="true" outlineLevel="0" collapsed="false"/>
    <row r="57613" customFormat="false" ht="15" hidden="false" customHeight="true" outlineLevel="0" collapsed="false"/>
    <row r="57614" customFormat="false" ht="15" hidden="false" customHeight="true" outlineLevel="0" collapsed="false"/>
    <row r="57615" customFormat="false" ht="15" hidden="false" customHeight="true" outlineLevel="0" collapsed="false"/>
    <row r="57616" customFormat="false" ht="15" hidden="false" customHeight="true" outlineLevel="0" collapsed="false"/>
    <row r="57617" customFormat="false" ht="15" hidden="false" customHeight="true" outlineLevel="0" collapsed="false"/>
    <row r="57618" customFormat="false" ht="15" hidden="false" customHeight="true" outlineLevel="0" collapsed="false"/>
    <row r="57619" customFormat="false" ht="15" hidden="false" customHeight="true" outlineLevel="0" collapsed="false"/>
    <row r="57620" customFormat="false" ht="15" hidden="false" customHeight="true" outlineLevel="0" collapsed="false"/>
    <row r="57621" customFormat="false" ht="15" hidden="false" customHeight="true" outlineLevel="0" collapsed="false"/>
    <row r="57622" customFormat="false" ht="15" hidden="false" customHeight="true" outlineLevel="0" collapsed="false"/>
    <row r="57623" customFormat="false" ht="15" hidden="false" customHeight="true" outlineLevel="0" collapsed="false"/>
    <row r="57624" customFormat="false" ht="15" hidden="false" customHeight="true" outlineLevel="0" collapsed="false"/>
    <row r="57625" customFormat="false" ht="15" hidden="false" customHeight="true" outlineLevel="0" collapsed="false"/>
    <row r="57626" customFormat="false" ht="15" hidden="false" customHeight="true" outlineLevel="0" collapsed="false"/>
    <row r="57627" customFormat="false" ht="15" hidden="false" customHeight="true" outlineLevel="0" collapsed="false"/>
    <row r="57628" customFormat="false" ht="15" hidden="false" customHeight="true" outlineLevel="0" collapsed="false"/>
    <row r="57629" customFormat="false" ht="15" hidden="false" customHeight="true" outlineLevel="0" collapsed="false"/>
    <row r="57630" customFormat="false" ht="15" hidden="false" customHeight="true" outlineLevel="0" collapsed="false"/>
    <row r="57631" customFormat="false" ht="15" hidden="false" customHeight="true" outlineLevel="0" collapsed="false"/>
    <row r="57632" customFormat="false" ht="15" hidden="false" customHeight="true" outlineLevel="0" collapsed="false"/>
    <row r="57633" customFormat="false" ht="15" hidden="false" customHeight="true" outlineLevel="0" collapsed="false"/>
    <row r="57634" customFormat="false" ht="15" hidden="false" customHeight="true" outlineLevel="0" collapsed="false"/>
    <row r="57635" customFormat="false" ht="15" hidden="false" customHeight="true" outlineLevel="0" collapsed="false"/>
    <row r="57636" customFormat="false" ht="15" hidden="false" customHeight="true" outlineLevel="0" collapsed="false"/>
    <row r="57637" customFormat="false" ht="15" hidden="false" customHeight="true" outlineLevel="0" collapsed="false"/>
    <row r="57638" customFormat="false" ht="15" hidden="false" customHeight="true" outlineLevel="0" collapsed="false"/>
    <row r="57639" customFormat="false" ht="15" hidden="false" customHeight="true" outlineLevel="0" collapsed="false"/>
    <row r="57640" customFormat="false" ht="15" hidden="false" customHeight="true" outlineLevel="0" collapsed="false"/>
    <row r="57641" customFormat="false" ht="15" hidden="false" customHeight="true" outlineLevel="0" collapsed="false"/>
    <row r="57642" customFormat="false" ht="15" hidden="false" customHeight="true" outlineLevel="0" collapsed="false"/>
    <row r="57643" customFormat="false" ht="15" hidden="false" customHeight="true" outlineLevel="0" collapsed="false"/>
    <row r="57644" customFormat="false" ht="15" hidden="false" customHeight="true" outlineLevel="0" collapsed="false"/>
    <row r="57645" customFormat="false" ht="15" hidden="false" customHeight="true" outlineLevel="0" collapsed="false"/>
    <row r="57646" customFormat="false" ht="15" hidden="false" customHeight="true" outlineLevel="0" collapsed="false"/>
    <row r="57647" customFormat="false" ht="15" hidden="false" customHeight="true" outlineLevel="0" collapsed="false"/>
    <row r="57648" customFormat="false" ht="15" hidden="false" customHeight="true" outlineLevel="0" collapsed="false"/>
    <row r="57649" customFormat="false" ht="15" hidden="false" customHeight="true" outlineLevel="0" collapsed="false"/>
    <row r="57650" customFormat="false" ht="15" hidden="false" customHeight="true" outlineLevel="0" collapsed="false"/>
    <row r="57651" customFormat="false" ht="15" hidden="false" customHeight="true" outlineLevel="0" collapsed="false"/>
    <row r="57652" customFormat="false" ht="15" hidden="false" customHeight="true" outlineLevel="0" collapsed="false"/>
    <row r="57653" customFormat="false" ht="15" hidden="false" customHeight="true" outlineLevel="0" collapsed="false"/>
    <row r="57654" customFormat="false" ht="15" hidden="false" customHeight="true" outlineLevel="0" collapsed="false"/>
    <row r="57655" customFormat="false" ht="15" hidden="false" customHeight="true" outlineLevel="0" collapsed="false"/>
    <row r="57656" customFormat="false" ht="15" hidden="false" customHeight="true" outlineLevel="0" collapsed="false"/>
    <row r="57657" customFormat="false" ht="15" hidden="false" customHeight="true" outlineLevel="0" collapsed="false"/>
    <row r="57658" customFormat="false" ht="15" hidden="false" customHeight="true" outlineLevel="0" collapsed="false"/>
    <row r="57659" customFormat="false" ht="15" hidden="false" customHeight="true" outlineLevel="0" collapsed="false"/>
    <row r="57660" customFormat="false" ht="15" hidden="false" customHeight="true" outlineLevel="0" collapsed="false"/>
    <row r="57661" customFormat="false" ht="15" hidden="false" customHeight="true" outlineLevel="0" collapsed="false"/>
    <row r="57662" customFormat="false" ht="15" hidden="false" customHeight="true" outlineLevel="0" collapsed="false"/>
    <row r="57663" customFormat="false" ht="15" hidden="false" customHeight="true" outlineLevel="0" collapsed="false"/>
    <row r="57664" customFormat="false" ht="15" hidden="false" customHeight="true" outlineLevel="0" collapsed="false"/>
    <row r="57665" customFormat="false" ht="15" hidden="false" customHeight="true" outlineLevel="0" collapsed="false"/>
    <row r="57666" customFormat="false" ht="15" hidden="false" customHeight="true" outlineLevel="0" collapsed="false"/>
    <row r="57667" customFormat="false" ht="15" hidden="false" customHeight="true" outlineLevel="0" collapsed="false"/>
    <row r="57668" customFormat="false" ht="15" hidden="false" customHeight="true" outlineLevel="0" collapsed="false"/>
    <row r="57669" customFormat="false" ht="15" hidden="false" customHeight="true" outlineLevel="0" collapsed="false"/>
    <row r="57670" customFormat="false" ht="15" hidden="false" customHeight="true" outlineLevel="0" collapsed="false"/>
    <row r="57671" customFormat="false" ht="15" hidden="false" customHeight="true" outlineLevel="0" collapsed="false"/>
    <row r="57672" customFormat="false" ht="15" hidden="false" customHeight="true" outlineLevel="0" collapsed="false"/>
    <row r="57673" customFormat="false" ht="15" hidden="false" customHeight="true" outlineLevel="0" collapsed="false"/>
    <row r="57674" customFormat="false" ht="15" hidden="false" customHeight="true" outlineLevel="0" collapsed="false"/>
    <row r="57675" customFormat="false" ht="15" hidden="false" customHeight="true" outlineLevel="0" collapsed="false"/>
    <row r="57676" customFormat="false" ht="15" hidden="false" customHeight="true" outlineLevel="0" collapsed="false"/>
    <row r="57677" customFormat="false" ht="15" hidden="false" customHeight="true" outlineLevel="0" collapsed="false"/>
    <row r="57678" customFormat="false" ht="15" hidden="false" customHeight="true" outlineLevel="0" collapsed="false"/>
    <row r="57679" customFormat="false" ht="15" hidden="false" customHeight="true" outlineLevel="0" collapsed="false"/>
    <row r="57680" customFormat="false" ht="15" hidden="false" customHeight="true" outlineLevel="0" collapsed="false"/>
    <row r="57681" customFormat="false" ht="15" hidden="false" customHeight="true" outlineLevel="0" collapsed="false"/>
    <row r="57682" customFormat="false" ht="15" hidden="false" customHeight="true" outlineLevel="0" collapsed="false"/>
    <row r="57683" customFormat="false" ht="15" hidden="false" customHeight="true" outlineLevel="0" collapsed="false"/>
    <row r="57684" customFormat="false" ht="15" hidden="false" customHeight="true" outlineLevel="0" collapsed="false"/>
    <row r="57685" customFormat="false" ht="15" hidden="false" customHeight="true" outlineLevel="0" collapsed="false"/>
    <row r="57686" customFormat="false" ht="15" hidden="false" customHeight="true" outlineLevel="0" collapsed="false"/>
    <row r="57687" customFormat="false" ht="15" hidden="false" customHeight="true" outlineLevel="0" collapsed="false"/>
    <row r="57688" customFormat="false" ht="15" hidden="false" customHeight="true" outlineLevel="0" collapsed="false"/>
    <row r="57689" customFormat="false" ht="15" hidden="false" customHeight="true" outlineLevel="0" collapsed="false"/>
    <row r="57690" customFormat="false" ht="15" hidden="false" customHeight="true" outlineLevel="0" collapsed="false"/>
    <row r="57691" customFormat="false" ht="15" hidden="false" customHeight="true" outlineLevel="0" collapsed="false"/>
    <row r="57692" customFormat="false" ht="15" hidden="false" customHeight="true" outlineLevel="0" collapsed="false"/>
    <row r="57693" customFormat="false" ht="15" hidden="false" customHeight="true" outlineLevel="0" collapsed="false"/>
    <row r="57694" customFormat="false" ht="15" hidden="false" customHeight="true" outlineLevel="0" collapsed="false"/>
    <row r="57695" customFormat="false" ht="15" hidden="false" customHeight="true" outlineLevel="0" collapsed="false"/>
    <row r="57696" customFormat="false" ht="15" hidden="false" customHeight="true" outlineLevel="0" collapsed="false"/>
    <row r="57697" customFormat="false" ht="15" hidden="false" customHeight="true" outlineLevel="0" collapsed="false"/>
    <row r="57698" customFormat="false" ht="15" hidden="false" customHeight="true" outlineLevel="0" collapsed="false"/>
    <row r="57699" customFormat="false" ht="15" hidden="false" customHeight="true" outlineLevel="0" collapsed="false"/>
    <row r="57700" customFormat="false" ht="15" hidden="false" customHeight="true" outlineLevel="0" collapsed="false"/>
    <row r="57701" customFormat="false" ht="15" hidden="false" customHeight="true" outlineLevel="0" collapsed="false"/>
    <row r="57702" customFormat="false" ht="15" hidden="false" customHeight="true" outlineLevel="0" collapsed="false"/>
    <row r="57703" customFormat="false" ht="15" hidden="false" customHeight="true" outlineLevel="0" collapsed="false"/>
    <row r="57704" customFormat="false" ht="15" hidden="false" customHeight="true" outlineLevel="0" collapsed="false"/>
    <row r="57705" customFormat="false" ht="15" hidden="false" customHeight="true" outlineLevel="0" collapsed="false"/>
    <row r="57706" customFormat="false" ht="15" hidden="false" customHeight="true" outlineLevel="0" collapsed="false"/>
    <row r="57707" customFormat="false" ht="15" hidden="false" customHeight="true" outlineLevel="0" collapsed="false"/>
    <row r="57708" customFormat="false" ht="15" hidden="false" customHeight="true" outlineLevel="0" collapsed="false"/>
    <row r="57709" customFormat="false" ht="15" hidden="false" customHeight="true" outlineLevel="0" collapsed="false"/>
    <row r="57710" customFormat="false" ht="15" hidden="false" customHeight="true" outlineLevel="0" collapsed="false"/>
    <row r="57711" customFormat="false" ht="15" hidden="false" customHeight="true" outlineLevel="0" collapsed="false"/>
    <row r="57712" customFormat="false" ht="15" hidden="false" customHeight="true" outlineLevel="0" collapsed="false"/>
    <row r="57713" customFormat="false" ht="15" hidden="false" customHeight="true" outlineLevel="0" collapsed="false"/>
    <row r="57714" customFormat="false" ht="15" hidden="false" customHeight="true" outlineLevel="0" collapsed="false"/>
    <row r="57715" customFormat="false" ht="15" hidden="false" customHeight="true" outlineLevel="0" collapsed="false"/>
    <row r="57716" customFormat="false" ht="15" hidden="false" customHeight="true" outlineLevel="0" collapsed="false"/>
    <row r="57717" customFormat="false" ht="15" hidden="false" customHeight="true" outlineLevel="0" collapsed="false"/>
    <row r="57718" customFormat="false" ht="15" hidden="false" customHeight="true" outlineLevel="0" collapsed="false"/>
    <row r="57719" customFormat="false" ht="15" hidden="false" customHeight="true" outlineLevel="0" collapsed="false"/>
    <row r="57720" customFormat="false" ht="15" hidden="false" customHeight="true" outlineLevel="0" collapsed="false"/>
    <row r="57721" customFormat="false" ht="15" hidden="false" customHeight="true" outlineLevel="0" collapsed="false"/>
    <row r="57722" customFormat="false" ht="15" hidden="false" customHeight="true" outlineLevel="0" collapsed="false"/>
    <row r="57723" customFormat="false" ht="15" hidden="false" customHeight="true" outlineLevel="0" collapsed="false"/>
    <row r="57724" customFormat="false" ht="15" hidden="false" customHeight="true" outlineLevel="0" collapsed="false"/>
    <row r="57725" customFormat="false" ht="15" hidden="false" customHeight="true" outlineLevel="0" collapsed="false"/>
    <row r="57726" customFormat="false" ht="15" hidden="false" customHeight="true" outlineLevel="0" collapsed="false"/>
    <row r="57727" customFormat="false" ht="15" hidden="false" customHeight="true" outlineLevel="0" collapsed="false"/>
    <row r="57728" customFormat="false" ht="15" hidden="false" customHeight="true" outlineLevel="0" collapsed="false"/>
    <row r="57729" customFormat="false" ht="15" hidden="false" customHeight="true" outlineLevel="0" collapsed="false"/>
    <row r="57730" customFormat="false" ht="15" hidden="false" customHeight="true" outlineLevel="0" collapsed="false"/>
    <row r="57731" customFormat="false" ht="15" hidden="false" customHeight="true" outlineLevel="0" collapsed="false"/>
    <row r="57732" customFormat="false" ht="15" hidden="false" customHeight="true" outlineLevel="0" collapsed="false"/>
    <row r="57733" customFormat="false" ht="15" hidden="false" customHeight="true" outlineLevel="0" collapsed="false"/>
    <row r="57734" customFormat="false" ht="15" hidden="false" customHeight="true" outlineLevel="0" collapsed="false"/>
    <row r="57735" customFormat="false" ht="15" hidden="false" customHeight="true" outlineLevel="0" collapsed="false"/>
    <row r="57736" customFormat="false" ht="15" hidden="false" customHeight="true" outlineLevel="0" collapsed="false"/>
    <row r="57737" customFormat="false" ht="15" hidden="false" customHeight="true" outlineLevel="0" collapsed="false"/>
    <row r="57738" customFormat="false" ht="15" hidden="false" customHeight="true" outlineLevel="0" collapsed="false"/>
    <row r="57739" customFormat="false" ht="15" hidden="false" customHeight="true" outlineLevel="0" collapsed="false"/>
    <row r="57740" customFormat="false" ht="15" hidden="false" customHeight="true" outlineLevel="0" collapsed="false"/>
    <row r="57741" customFormat="false" ht="15" hidden="false" customHeight="true" outlineLevel="0" collapsed="false"/>
    <row r="57742" customFormat="false" ht="15" hidden="false" customHeight="true" outlineLevel="0" collapsed="false"/>
    <row r="57743" customFormat="false" ht="15" hidden="false" customHeight="true" outlineLevel="0" collapsed="false"/>
    <row r="57744" customFormat="false" ht="15" hidden="false" customHeight="true" outlineLevel="0" collapsed="false"/>
    <row r="57745" customFormat="false" ht="15" hidden="false" customHeight="true" outlineLevel="0" collapsed="false"/>
    <row r="57746" customFormat="false" ht="15" hidden="false" customHeight="true" outlineLevel="0" collapsed="false"/>
    <row r="57747" customFormat="false" ht="15" hidden="false" customHeight="true" outlineLevel="0" collapsed="false"/>
    <row r="57748" customFormat="false" ht="15" hidden="false" customHeight="true" outlineLevel="0" collapsed="false"/>
    <row r="57749" customFormat="false" ht="15" hidden="false" customHeight="true" outlineLevel="0" collapsed="false"/>
    <row r="57750" customFormat="false" ht="15" hidden="false" customHeight="true" outlineLevel="0" collapsed="false"/>
    <row r="57751" customFormat="false" ht="15" hidden="false" customHeight="true" outlineLevel="0" collapsed="false"/>
    <row r="57752" customFormat="false" ht="15" hidden="false" customHeight="true" outlineLevel="0" collapsed="false"/>
    <row r="57753" customFormat="false" ht="15" hidden="false" customHeight="true" outlineLevel="0" collapsed="false"/>
    <row r="57754" customFormat="false" ht="15" hidden="false" customHeight="true" outlineLevel="0" collapsed="false"/>
    <row r="57755" customFormat="false" ht="15" hidden="false" customHeight="true" outlineLevel="0" collapsed="false"/>
    <row r="57756" customFormat="false" ht="15" hidden="false" customHeight="true" outlineLevel="0" collapsed="false"/>
    <row r="57757" customFormat="false" ht="15" hidden="false" customHeight="true" outlineLevel="0" collapsed="false"/>
    <row r="57758" customFormat="false" ht="15" hidden="false" customHeight="true" outlineLevel="0" collapsed="false"/>
    <row r="57759" customFormat="false" ht="15" hidden="false" customHeight="true" outlineLevel="0" collapsed="false"/>
    <row r="57760" customFormat="false" ht="15" hidden="false" customHeight="true" outlineLevel="0" collapsed="false"/>
    <row r="57761" customFormat="false" ht="15" hidden="false" customHeight="true" outlineLevel="0" collapsed="false"/>
    <row r="57762" customFormat="false" ht="15" hidden="false" customHeight="true" outlineLevel="0" collapsed="false"/>
    <row r="57763" customFormat="false" ht="15" hidden="false" customHeight="true" outlineLevel="0" collapsed="false"/>
    <row r="57764" customFormat="false" ht="15" hidden="false" customHeight="true" outlineLevel="0" collapsed="false"/>
    <row r="57765" customFormat="false" ht="15" hidden="false" customHeight="true" outlineLevel="0" collapsed="false"/>
    <row r="57766" customFormat="false" ht="15" hidden="false" customHeight="true" outlineLevel="0" collapsed="false"/>
    <row r="57767" customFormat="false" ht="15" hidden="false" customHeight="true" outlineLevel="0" collapsed="false"/>
    <row r="57768" customFormat="false" ht="15" hidden="false" customHeight="true" outlineLevel="0" collapsed="false"/>
    <row r="57769" customFormat="false" ht="15" hidden="false" customHeight="true" outlineLevel="0" collapsed="false"/>
    <row r="57770" customFormat="false" ht="15" hidden="false" customHeight="true" outlineLevel="0" collapsed="false"/>
    <row r="57771" customFormat="false" ht="15" hidden="false" customHeight="true" outlineLevel="0" collapsed="false"/>
    <row r="57772" customFormat="false" ht="15" hidden="false" customHeight="true" outlineLevel="0" collapsed="false"/>
    <row r="57773" customFormat="false" ht="15" hidden="false" customHeight="true" outlineLevel="0" collapsed="false"/>
    <row r="57774" customFormat="false" ht="15" hidden="false" customHeight="true" outlineLevel="0" collapsed="false"/>
    <row r="57775" customFormat="false" ht="15" hidden="false" customHeight="true" outlineLevel="0" collapsed="false"/>
    <row r="57776" customFormat="false" ht="15" hidden="false" customHeight="true" outlineLevel="0" collapsed="false"/>
    <row r="57777" customFormat="false" ht="15" hidden="false" customHeight="true" outlineLevel="0" collapsed="false"/>
    <row r="57778" customFormat="false" ht="15" hidden="false" customHeight="true" outlineLevel="0" collapsed="false"/>
    <row r="57779" customFormat="false" ht="15" hidden="false" customHeight="true" outlineLevel="0" collapsed="false"/>
    <row r="57780" customFormat="false" ht="15" hidden="false" customHeight="true" outlineLevel="0" collapsed="false"/>
    <row r="57781" customFormat="false" ht="15" hidden="false" customHeight="true" outlineLevel="0" collapsed="false"/>
    <row r="57782" customFormat="false" ht="15" hidden="false" customHeight="true" outlineLevel="0" collapsed="false"/>
    <row r="57783" customFormat="false" ht="15" hidden="false" customHeight="true" outlineLevel="0" collapsed="false"/>
    <row r="57784" customFormat="false" ht="15" hidden="false" customHeight="true" outlineLevel="0" collapsed="false"/>
    <row r="57785" customFormat="false" ht="15" hidden="false" customHeight="true" outlineLevel="0" collapsed="false"/>
    <row r="57786" customFormat="false" ht="15" hidden="false" customHeight="true" outlineLevel="0" collapsed="false"/>
    <row r="57787" customFormat="false" ht="15" hidden="false" customHeight="true" outlineLevel="0" collapsed="false"/>
    <row r="57788" customFormat="false" ht="15" hidden="false" customHeight="true" outlineLevel="0" collapsed="false"/>
    <row r="57789" customFormat="false" ht="15" hidden="false" customHeight="true" outlineLevel="0" collapsed="false"/>
    <row r="57790" customFormat="false" ht="15" hidden="false" customHeight="true" outlineLevel="0" collapsed="false"/>
    <row r="57791" customFormat="false" ht="15" hidden="false" customHeight="true" outlineLevel="0" collapsed="false"/>
    <row r="57792" customFormat="false" ht="15" hidden="false" customHeight="true" outlineLevel="0" collapsed="false"/>
    <row r="57793" customFormat="false" ht="15" hidden="false" customHeight="true" outlineLevel="0" collapsed="false"/>
    <row r="57794" customFormat="false" ht="15" hidden="false" customHeight="true" outlineLevel="0" collapsed="false"/>
    <row r="57795" customFormat="false" ht="15" hidden="false" customHeight="true" outlineLevel="0" collapsed="false"/>
    <row r="57796" customFormat="false" ht="15" hidden="false" customHeight="true" outlineLevel="0" collapsed="false"/>
    <row r="57797" customFormat="false" ht="15" hidden="false" customHeight="true" outlineLevel="0" collapsed="false"/>
    <row r="57798" customFormat="false" ht="15" hidden="false" customHeight="true" outlineLevel="0" collapsed="false"/>
    <row r="57799" customFormat="false" ht="15" hidden="false" customHeight="true" outlineLevel="0" collapsed="false"/>
    <row r="57800" customFormat="false" ht="15" hidden="false" customHeight="true" outlineLevel="0" collapsed="false"/>
    <row r="57801" customFormat="false" ht="15" hidden="false" customHeight="true" outlineLevel="0" collapsed="false"/>
    <row r="57802" customFormat="false" ht="15" hidden="false" customHeight="true" outlineLevel="0" collapsed="false"/>
    <row r="57803" customFormat="false" ht="15" hidden="false" customHeight="true" outlineLevel="0" collapsed="false"/>
    <row r="57804" customFormat="false" ht="15" hidden="false" customHeight="true" outlineLevel="0" collapsed="false"/>
    <row r="57805" customFormat="false" ht="15" hidden="false" customHeight="true" outlineLevel="0" collapsed="false"/>
    <row r="57806" customFormat="false" ht="15" hidden="false" customHeight="true" outlineLevel="0" collapsed="false"/>
    <row r="57807" customFormat="false" ht="15" hidden="false" customHeight="true" outlineLevel="0" collapsed="false"/>
    <row r="57808" customFormat="false" ht="15" hidden="false" customHeight="true" outlineLevel="0" collapsed="false"/>
    <row r="57809" customFormat="false" ht="15" hidden="false" customHeight="true" outlineLevel="0" collapsed="false"/>
    <row r="57810" customFormat="false" ht="15" hidden="false" customHeight="true" outlineLevel="0" collapsed="false"/>
    <row r="57811" customFormat="false" ht="15" hidden="false" customHeight="true" outlineLevel="0" collapsed="false"/>
    <row r="57812" customFormat="false" ht="15" hidden="false" customHeight="true" outlineLevel="0" collapsed="false"/>
    <row r="57813" customFormat="false" ht="15" hidden="false" customHeight="true" outlineLevel="0" collapsed="false"/>
    <row r="57814" customFormat="false" ht="15" hidden="false" customHeight="true" outlineLevel="0" collapsed="false"/>
    <row r="57815" customFormat="false" ht="15" hidden="false" customHeight="true" outlineLevel="0" collapsed="false"/>
    <row r="57816" customFormat="false" ht="15" hidden="false" customHeight="true" outlineLevel="0" collapsed="false"/>
    <row r="57817" customFormat="false" ht="15" hidden="false" customHeight="true" outlineLevel="0" collapsed="false"/>
    <row r="57818" customFormat="false" ht="15" hidden="false" customHeight="true" outlineLevel="0" collapsed="false"/>
    <row r="57819" customFormat="false" ht="15" hidden="false" customHeight="true" outlineLevel="0" collapsed="false"/>
    <row r="57820" customFormat="false" ht="15" hidden="false" customHeight="true" outlineLevel="0" collapsed="false"/>
    <row r="57821" customFormat="false" ht="15" hidden="false" customHeight="true" outlineLevel="0" collapsed="false"/>
    <row r="57822" customFormat="false" ht="15" hidden="false" customHeight="true" outlineLevel="0" collapsed="false"/>
    <row r="57823" customFormat="false" ht="15" hidden="false" customHeight="true" outlineLevel="0" collapsed="false"/>
    <row r="57824" customFormat="false" ht="15" hidden="false" customHeight="true" outlineLevel="0" collapsed="false"/>
    <row r="57825" customFormat="false" ht="15" hidden="false" customHeight="true" outlineLevel="0" collapsed="false"/>
    <row r="57826" customFormat="false" ht="15" hidden="false" customHeight="true" outlineLevel="0" collapsed="false"/>
    <row r="57827" customFormat="false" ht="15" hidden="false" customHeight="true" outlineLevel="0" collapsed="false"/>
    <row r="57828" customFormat="false" ht="15" hidden="false" customHeight="true" outlineLevel="0" collapsed="false"/>
    <row r="57829" customFormat="false" ht="15" hidden="false" customHeight="true" outlineLevel="0" collapsed="false"/>
    <row r="57830" customFormat="false" ht="15" hidden="false" customHeight="true" outlineLevel="0" collapsed="false"/>
    <row r="57831" customFormat="false" ht="15" hidden="false" customHeight="true" outlineLevel="0" collapsed="false"/>
    <row r="57832" customFormat="false" ht="15" hidden="false" customHeight="true" outlineLevel="0" collapsed="false"/>
    <row r="57833" customFormat="false" ht="15" hidden="false" customHeight="true" outlineLevel="0" collapsed="false"/>
    <row r="57834" customFormat="false" ht="15" hidden="false" customHeight="true" outlineLevel="0" collapsed="false"/>
    <row r="57835" customFormat="false" ht="15" hidden="false" customHeight="true" outlineLevel="0" collapsed="false"/>
    <row r="57836" customFormat="false" ht="15" hidden="false" customHeight="true" outlineLevel="0" collapsed="false"/>
    <row r="57837" customFormat="false" ht="15" hidden="false" customHeight="true" outlineLevel="0" collapsed="false"/>
    <row r="57838" customFormat="false" ht="15" hidden="false" customHeight="true" outlineLevel="0" collapsed="false"/>
    <row r="57839" customFormat="false" ht="15" hidden="false" customHeight="true" outlineLevel="0" collapsed="false"/>
    <row r="57840" customFormat="false" ht="15" hidden="false" customHeight="true" outlineLevel="0" collapsed="false"/>
    <row r="57841" customFormat="false" ht="15" hidden="false" customHeight="true" outlineLevel="0" collapsed="false"/>
    <row r="57842" customFormat="false" ht="15" hidden="false" customHeight="true" outlineLevel="0" collapsed="false"/>
    <row r="57843" customFormat="false" ht="15" hidden="false" customHeight="true" outlineLevel="0" collapsed="false"/>
    <row r="57844" customFormat="false" ht="15" hidden="false" customHeight="true" outlineLevel="0" collapsed="false"/>
    <row r="57845" customFormat="false" ht="15" hidden="false" customHeight="true" outlineLevel="0" collapsed="false"/>
    <row r="57846" customFormat="false" ht="15" hidden="false" customHeight="true" outlineLevel="0" collapsed="false"/>
    <row r="57847" customFormat="false" ht="15" hidden="false" customHeight="true" outlineLevel="0" collapsed="false"/>
    <row r="57848" customFormat="false" ht="15" hidden="false" customHeight="true" outlineLevel="0" collapsed="false"/>
    <row r="57849" customFormat="false" ht="15" hidden="false" customHeight="true" outlineLevel="0" collapsed="false"/>
    <row r="57850" customFormat="false" ht="15" hidden="false" customHeight="true" outlineLevel="0" collapsed="false"/>
    <row r="57851" customFormat="false" ht="15" hidden="false" customHeight="true" outlineLevel="0" collapsed="false"/>
    <row r="57852" customFormat="false" ht="15" hidden="false" customHeight="true" outlineLevel="0" collapsed="false"/>
    <row r="57853" customFormat="false" ht="15" hidden="false" customHeight="true" outlineLevel="0" collapsed="false"/>
    <row r="57854" customFormat="false" ht="15" hidden="false" customHeight="true" outlineLevel="0" collapsed="false"/>
    <row r="57855" customFormat="false" ht="15" hidden="false" customHeight="true" outlineLevel="0" collapsed="false"/>
    <row r="57856" customFormat="false" ht="15" hidden="false" customHeight="true" outlineLevel="0" collapsed="false"/>
    <row r="57857" customFormat="false" ht="15" hidden="false" customHeight="true" outlineLevel="0" collapsed="false"/>
    <row r="57858" customFormat="false" ht="15" hidden="false" customHeight="true" outlineLevel="0" collapsed="false"/>
    <row r="57859" customFormat="false" ht="15" hidden="false" customHeight="true" outlineLevel="0" collapsed="false"/>
    <row r="57860" customFormat="false" ht="15" hidden="false" customHeight="true" outlineLevel="0" collapsed="false"/>
    <row r="57861" customFormat="false" ht="15" hidden="false" customHeight="true" outlineLevel="0" collapsed="false"/>
    <row r="57862" customFormat="false" ht="15" hidden="false" customHeight="true" outlineLevel="0" collapsed="false"/>
    <row r="57863" customFormat="false" ht="15" hidden="false" customHeight="true" outlineLevel="0" collapsed="false"/>
    <row r="57864" customFormat="false" ht="15" hidden="false" customHeight="true" outlineLevel="0" collapsed="false"/>
    <row r="57865" customFormat="false" ht="15" hidden="false" customHeight="true" outlineLevel="0" collapsed="false"/>
    <row r="57866" customFormat="false" ht="15" hidden="false" customHeight="true" outlineLevel="0" collapsed="false"/>
    <row r="57867" customFormat="false" ht="15" hidden="false" customHeight="true" outlineLevel="0" collapsed="false"/>
    <row r="57868" customFormat="false" ht="15" hidden="false" customHeight="true" outlineLevel="0" collapsed="false"/>
    <row r="57869" customFormat="false" ht="15" hidden="false" customHeight="true" outlineLevel="0" collapsed="false"/>
    <row r="57870" customFormat="false" ht="15" hidden="false" customHeight="true" outlineLevel="0" collapsed="false"/>
    <row r="57871" customFormat="false" ht="15" hidden="false" customHeight="true" outlineLevel="0" collapsed="false"/>
    <row r="57872" customFormat="false" ht="15" hidden="false" customHeight="true" outlineLevel="0" collapsed="false"/>
    <row r="57873" customFormat="false" ht="15" hidden="false" customHeight="true" outlineLevel="0" collapsed="false"/>
    <row r="57874" customFormat="false" ht="15" hidden="false" customHeight="true" outlineLevel="0" collapsed="false"/>
    <row r="57875" customFormat="false" ht="15" hidden="false" customHeight="true" outlineLevel="0" collapsed="false"/>
    <row r="57876" customFormat="false" ht="15" hidden="false" customHeight="true" outlineLevel="0" collapsed="false"/>
    <row r="57877" customFormat="false" ht="15" hidden="false" customHeight="true" outlineLevel="0" collapsed="false"/>
    <row r="57878" customFormat="false" ht="15" hidden="false" customHeight="true" outlineLevel="0" collapsed="false"/>
    <row r="57879" customFormat="false" ht="15" hidden="false" customHeight="true" outlineLevel="0" collapsed="false"/>
    <row r="57880" customFormat="false" ht="15" hidden="false" customHeight="true" outlineLevel="0" collapsed="false"/>
    <row r="57881" customFormat="false" ht="15" hidden="false" customHeight="true" outlineLevel="0" collapsed="false"/>
    <row r="57882" customFormat="false" ht="15" hidden="false" customHeight="true" outlineLevel="0" collapsed="false"/>
    <row r="57883" customFormat="false" ht="15" hidden="false" customHeight="true" outlineLevel="0" collapsed="false"/>
    <row r="57884" customFormat="false" ht="15" hidden="false" customHeight="true" outlineLevel="0" collapsed="false"/>
    <row r="57885" customFormat="false" ht="15" hidden="false" customHeight="true" outlineLevel="0" collapsed="false"/>
    <row r="57886" customFormat="false" ht="15" hidden="false" customHeight="true" outlineLevel="0" collapsed="false"/>
    <row r="57887" customFormat="false" ht="15" hidden="false" customHeight="true" outlineLevel="0" collapsed="false"/>
    <row r="57888" customFormat="false" ht="15" hidden="false" customHeight="true" outlineLevel="0" collapsed="false"/>
    <row r="57889" customFormat="false" ht="15" hidden="false" customHeight="true" outlineLevel="0" collapsed="false"/>
    <row r="57890" customFormat="false" ht="15" hidden="false" customHeight="true" outlineLevel="0" collapsed="false"/>
    <row r="57891" customFormat="false" ht="15" hidden="false" customHeight="true" outlineLevel="0" collapsed="false"/>
    <row r="57892" customFormat="false" ht="15" hidden="false" customHeight="true" outlineLevel="0" collapsed="false"/>
    <row r="57893" customFormat="false" ht="15" hidden="false" customHeight="true" outlineLevel="0" collapsed="false"/>
    <row r="57894" customFormat="false" ht="15" hidden="false" customHeight="true" outlineLevel="0" collapsed="false"/>
    <row r="57895" customFormat="false" ht="15" hidden="false" customHeight="true" outlineLevel="0" collapsed="false"/>
    <row r="57896" customFormat="false" ht="15" hidden="false" customHeight="true" outlineLevel="0" collapsed="false"/>
    <row r="57897" customFormat="false" ht="15" hidden="false" customHeight="true" outlineLevel="0" collapsed="false"/>
    <row r="57898" customFormat="false" ht="15" hidden="false" customHeight="true" outlineLevel="0" collapsed="false"/>
    <row r="57899" customFormat="false" ht="15" hidden="false" customHeight="true" outlineLevel="0" collapsed="false"/>
    <row r="57900" customFormat="false" ht="15" hidden="false" customHeight="true" outlineLevel="0" collapsed="false"/>
    <row r="57901" customFormat="false" ht="15" hidden="false" customHeight="true" outlineLevel="0" collapsed="false"/>
    <row r="57902" customFormat="false" ht="15" hidden="false" customHeight="true" outlineLevel="0" collapsed="false"/>
    <row r="57903" customFormat="false" ht="15" hidden="false" customHeight="true" outlineLevel="0" collapsed="false"/>
    <row r="57904" customFormat="false" ht="15" hidden="false" customHeight="true" outlineLevel="0" collapsed="false"/>
    <row r="57905" customFormat="false" ht="15" hidden="false" customHeight="true" outlineLevel="0" collapsed="false"/>
    <row r="57906" customFormat="false" ht="15" hidden="false" customHeight="true" outlineLevel="0" collapsed="false"/>
    <row r="57907" customFormat="false" ht="15" hidden="false" customHeight="true" outlineLevel="0" collapsed="false"/>
    <row r="57908" customFormat="false" ht="15" hidden="false" customHeight="true" outlineLevel="0" collapsed="false"/>
    <row r="57909" customFormat="false" ht="15" hidden="false" customHeight="true" outlineLevel="0" collapsed="false"/>
    <row r="57910" customFormat="false" ht="15" hidden="false" customHeight="true" outlineLevel="0" collapsed="false"/>
    <row r="57911" customFormat="false" ht="15" hidden="false" customHeight="true" outlineLevel="0" collapsed="false"/>
    <row r="57912" customFormat="false" ht="15" hidden="false" customHeight="true" outlineLevel="0" collapsed="false"/>
    <row r="57913" customFormat="false" ht="15" hidden="false" customHeight="true" outlineLevel="0" collapsed="false"/>
    <row r="57914" customFormat="false" ht="15" hidden="false" customHeight="true" outlineLevel="0" collapsed="false"/>
    <row r="57915" customFormat="false" ht="15" hidden="false" customHeight="true" outlineLevel="0" collapsed="false"/>
    <row r="57916" customFormat="false" ht="15" hidden="false" customHeight="true" outlineLevel="0" collapsed="false"/>
    <row r="57917" customFormat="false" ht="15" hidden="false" customHeight="true" outlineLevel="0" collapsed="false"/>
    <row r="57918" customFormat="false" ht="15" hidden="false" customHeight="true" outlineLevel="0" collapsed="false"/>
    <row r="57919" customFormat="false" ht="15" hidden="false" customHeight="true" outlineLevel="0" collapsed="false"/>
    <row r="57920" customFormat="false" ht="15" hidden="false" customHeight="true" outlineLevel="0" collapsed="false"/>
    <row r="57921" customFormat="false" ht="15" hidden="false" customHeight="true" outlineLevel="0" collapsed="false"/>
    <row r="57922" customFormat="false" ht="15" hidden="false" customHeight="true" outlineLevel="0" collapsed="false"/>
    <row r="57923" customFormat="false" ht="15" hidden="false" customHeight="true" outlineLevel="0" collapsed="false"/>
    <row r="57924" customFormat="false" ht="15" hidden="false" customHeight="true" outlineLevel="0" collapsed="false"/>
    <row r="57925" customFormat="false" ht="15" hidden="false" customHeight="true" outlineLevel="0" collapsed="false"/>
    <row r="57926" customFormat="false" ht="15" hidden="false" customHeight="true" outlineLevel="0" collapsed="false"/>
    <row r="57927" customFormat="false" ht="15" hidden="false" customHeight="true" outlineLevel="0" collapsed="false"/>
    <row r="57928" customFormat="false" ht="15" hidden="false" customHeight="true" outlineLevel="0" collapsed="false"/>
    <row r="57929" customFormat="false" ht="15" hidden="false" customHeight="true" outlineLevel="0" collapsed="false"/>
    <row r="57930" customFormat="false" ht="15" hidden="false" customHeight="true" outlineLevel="0" collapsed="false"/>
    <row r="57931" customFormat="false" ht="15" hidden="false" customHeight="true" outlineLevel="0" collapsed="false"/>
    <row r="57932" customFormat="false" ht="15" hidden="false" customHeight="true" outlineLevel="0" collapsed="false"/>
    <row r="57933" customFormat="false" ht="15" hidden="false" customHeight="true" outlineLevel="0" collapsed="false"/>
    <row r="57934" customFormat="false" ht="15" hidden="false" customHeight="true" outlineLevel="0" collapsed="false"/>
    <row r="57935" customFormat="false" ht="15" hidden="false" customHeight="true" outlineLevel="0" collapsed="false"/>
    <row r="57936" customFormat="false" ht="15" hidden="false" customHeight="true" outlineLevel="0" collapsed="false"/>
    <row r="57937" customFormat="false" ht="15" hidden="false" customHeight="true" outlineLevel="0" collapsed="false"/>
    <row r="57938" customFormat="false" ht="15" hidden="false" customHeight="true" outlineLevel="0" collapsed="false"/>
    <row r="57939" customFormat="false" ht="15" hidden="false" customHeight="true" outlineLevel="0" collapsed="false"/>
    <row r="57940" customFormat="false" ht="15" hidden="false" customHeight="true" outlineLevel="0" collapsed="false"/>
    <row r="57941" customFormat="false" ht="15" hidden="false" customHeight="true" outlineLevel="0" collapsed="false"/>
    <row r="57942" customFormat="false" ht="15" hidden="false" customHeight="true" outlineLevel="0" collapsed="false"/>
    <row r="57943" customFormat="false" ht="15" hidden="false" customHeight="true" outlineLevel="0" collapsed="false"/>
    <row r="57944" customFormat="false" ht="15" hidden="false" customHeight="true" outlineLevel="0" collapsed="false"/>
    <row r="57945" customFormat="false" ht="15" hidden="false" customHeight="true" outlineLevel="0" collapsed="false"/>
    <row r="57946" customFormat="false" ht="15" hidden="false" customHeight="true" outlineLevel="0" collapsed="false"/>
    <row r="57947" customFormat="false" ht="15" hidden="false" customHeight="true" outlineLevel="0" collapsed="false"/>
    <row r="57948" customFormat="false" ht="15" hidden="false" customHeight="true" outlineLevel="0" collapsed="false"/>
    <row r="57949" customFormat="false" ht="15" hidden="false" customHeight="true" outlineLevel="0" collapsed="false"/>
    <row r="57950" customFormat="false" ht="15" hidden="false" customHeight="true" outlineLevel="0" collapsed="false"/>
    <row r="57951" customFormat="false" ht="15" hidden="false" customHeight="true" outlineLevel="0" collapsed="false"/>
    <row r="57952" customFormat="false" ht="15" hidden="false" customHeight="true" outlineLevel="0" collapsed="false"/>
    <row r="57953" customFormat="false" ht="15" hidden="false" customHeight="true" outlineLevel="0" collapsed="false"/>
    <row r="57954" customFormat="false" ht="15" hidden="false" customHeight="true" outlineLevel="0" collapsed="false"/>
    <row r="57955" customFormat="false" ht="15" hidden="false" customHeight="true" outlineLevel="0" collapsed="false"/>
    <row r="57956" customFormat="false" ht="15" hidden="false" customHeight="true" outlineLevel="0" collapsed="false"/>
    <row r="57957" customFormat="false" ht="15" hidden="false" customHeight="true" outlineLevel="0" collapsed="false"/>
    <row r="57958" customFormat="false" ht="15" hidden="false" customHeight="true" outlineLevel="0" collapsed="false"/>
    <row r="57959" customFormat="false" ht="15" hidden="false" customHeight="true" outlineLevel="0" collapsed="false"/>
    <row r="57960" customFormat="false" ht="15" hidden="false" customHeight="true" outlineLevel="0" collapsed="false"/>
    <row r="57961" customFormat="false" ht="15" hidden="false" customHeight="true" outlineLevel="0" collapsed="false"/>
    <row r="57962" customFormat="false" ht="15" hidden="false" customHeight="true" outlineLevel="0" collapsed="false"/>
    <row r="57963" customFormat="false" ht="15" hidden="false" customHeight="true" outlineLevel="0" collapsed="false"/>
    <row r="57964" customFormat="false" ht="15" hidden="false" customHeight="true" outlineLevel="0" collapsed="false"/>
    <row r="57965" customFormat="false" ht="15" hidden="false" customHeight="true" outlineLevel="0" collapsed="false"/>
    <row r="57966" customFormat="false" ht="15" hidden="false" customHeight="true" outlineLevel="0" collapsed="false"/>
    <row r="57967" customFormat="false" ht="15" hidden="false" customHeight="true" outlineLevel="0" collapsed="false"/>
    <row r="57968" customFormat="false" ht="15" hidden="false" customHeight="true" outlineLevel="0" collapsed="false"/>
    <row r="57969" customFormat="false" ht="15" hidden="false" customHeight="true" outlineLevel="0" collapsed="false"/>
    <row r="57970" customFormat="false" ht="15" hidden="false" customHeight="true" outlineLevel="0" collapsed="false"/>
    <row r="57971" customFormat="false" ht="15" hidden="false" customHeight="true" outlineLevel="0" collapsed="false"/>
    <row r="57972" customFormat="false" ht="15" hidden="false" customHeight="true" outlineLevel="0" collapsed="false"/>
    <row r="57973" customFormat="false" ht="15" hidden="false" customHeight="true" outlineLevel="0" collapsed="false"/>
    <row r="57974" customFormat="false" ht="15" hidden="false" customHeight="true" outlineLevel="0" collapsed="false"/>
    <row r="57975" customFormat="false" ht="15" hidden="false" customHeight="true" outlineLevel="0" collapsed="false"/>
    <row r="57976" customFormat="false" ht="15" hidden="false" customHeight="true" outlineLevel="0" collapsed="false"/>
    <row r="57977" customFormat="false" ht="15" hidden="false" customHeight="true" outlineLevel="0" collapsed="false"/>
    <row r="57978" customFormat="false" ht="15" hidden="false" customHeight="true" outlineLevel="0" collapsed="false"/>
    <row r="57979" customFormat="false" ht="15" hidden="false" customHeight="true" outlineLevel="0" collapsed="false"/>
    <row r="57980" customFormat="false" ht="15" hidden="false" customHeight="true" outlineLevel="0" collapsed="false"/>
    <row r="57981" customFormat="false" ht="15" hidden="false" customHeight="true" outlineLevel="0" collapsed="false"/>
    <row r="57982" customFormat="false" ht="15" hidden="false" customHeight="true" outlineLevel="0" collapsed="false"/>
    <row r="57983" customFormat="false" ht="15" hidden="false" customHeight="true" outlineLevel="0" collapsed="false"/>
    <row r="57984" customFormat="false" ht="15" hidden="false" customHeight="true" outlineLevel="0" collapsed="false"/>
    <row r="57985" customFormat="false" ht="15" hidden="false" customHeight="true" outlineLevel="0" collapsed="false"/>
    <row r="57986" customFormat="false" ht="15" hidden="false" customHeight="true" outlineLevel="0" collapsed="false"/>
    <row r="57987" customFormat="false" ht="15" hidden="false" customHeight="true" outlineLevel="0" collapsed="false"/>
    <row r="57988" customFormat="false" ht="15" hidden="false" customHeight="true" outlineLevel="0" collapsed="false"/>
    <row r="57989" customFormat="false" ht="15" hidden="false" customHeight="true" outlineLevel="0" collapsed="false"/>
    <row r="57990" customFormat="false" ht="15" hidden="false" customHeight="true" outlineLevel="0" collapsed="false"/>
    <row r="57991" customFormat="false" ht="15" hidden="false" customHeight="true" outlineLevel="0" collapsed="false"/>
    <row r="57992" customFormat="false" ht="15" hidden="false" customHeight="true" outlineLevel="0" collapsed="false"/>
    <row r="57993" customFormat="false" ht="15" hidden="false" customHeight="true" outlineLevel="0" collapsed="false"/>
    <row r="57994" customFormat="false" ht="15" hidden="false" customHeight="true" outlineLevel="0" collapsed="false"/>
    <row r="57995" customFormat="false" ht="15" hidden="false" customHeight="true" outlineLevel="0" collapsed="false"/>
    <row r="57996" customFormat="false" ht="15" hidden="false" customHeight="true" outlineLevel="0" collapsed="false"/>
    <row r="57997" customFormat="false" ht="15" hidden="false" customHeight="true" outlineLevel="0" collapsed="false"/>
    <row r="57998" customFormat="false" ht="15" hidden="false" customHeight="true" outlineLevel="0" collapsed="false"/>
    <row r="57999" customFormat="false" ht="15" hidden="false" customHeight="true" outlineLevel="0" collapsed="false"/>
    <row r="58000" customFormat="false" ht="15" hidden="false" customHeight="true" outlineLevel="0" collapsed="false"/>
    <row r="58001" customFormat="false" ht="15" hidden="false" customHeight="true" outlineLevel="0" collapsed="false"/>
    <row r="58002" customFormat="false" ht="15" hidden="false" customHeight="true" outlineLevel="0" collapsed="false"/>
    <row r="58003" customFormat="false" ht="15" hidden="false" customHeight="true" outlineLevel="0" collapsed="false"/>
    <row r="58004" customFormat="false" ht="15" hidden="false" customHeight="true" outlineLevel="0" collapsed="false"/>
    <row r="58005" customFormat="false" ht="15" hidden="false" customHeight="true" outlineLevel="0" collapsed="false"/>
    <row r="58006" customFormat="false" ht="15" hidden="false" customHeight="true" outlineLevel="0" collapsed="false"/>
    <row r="58007" customFormat="false" ht="15" hidden="false" customHeight="true" outlineLevel="0" collapsed="false"/>
    <row r="58008" customFormat="false" ht="15" hidden="false" customHeight="true" outlineLevel="0" collapsed="false"/>
    <row r="58009" customFormat="false" ht="15" hidden="false" customHeight="true" outlineLevel="0" collapsed="false"/>
    <row r="58010" customFormat="false" ht="15" hidden="false" customHeight="true" outlineLevel="0" collapsed="false"/>
    <row r="58011" customFormat="false" ht="15" hidden="false" customHeight="true" outlineLevel="0" collapsed="false"/>
    <row r="58012" customFormat="false" ht="15" hidden="false" customHeight="true" outlineLevel="0" collapsed="false"/>
    <row r="58013" customFormat="false" ht="15" hidden="false" customHeight="true" outlineLevel="0" collapsed="false"/>
    <row r="58014" customFormat="false" ht="15" hidden="false" customHeight="true" outlineLevel="0" collapsed="false"/>
    <row r="58015" customFormat="false" ht="15" hidden="false" customHeight="true" outlineLevel="0" collapsed="false"/>
    <row r="58016" customFormat="false" ht="15" hidden="false" customHeight="true" outlineLevel="0" collapsed="false"/>
    <row r="58017" customFormat="false" ht="15" hidden="false" customHeight="true" outlineLevel="0" collapsed="false"/>
    <row r="58018" customFormat="false" ht="15" hidden="false" customHeight="true" outlineLevel="0" collapsed="false"/>
    <row r="58019" customFormat="false" ht="15" hidden="false" customHeight="true" outlineLevel="0" collapsed="false"/>
    <row r="58020" customFormat="false" ht="15" hidden="false" customHeight="true" outlineLevel="0" collapsed="false"/>
    <row r="58021" customFormat="false" ht="15" hidden="false" customHeight="true" outlineLevel="0" collapsed="false"/>
    <row r="58022" customFormat="false" ht="15" hidden="false" customHeight="true" outlineLevel="0" collapsed="false"/>
    <row r="58023" customFormat="false" ht="15" hidden="false" customHeight="true" outlineLevel="0" collapsed="false"/>
    <row r="58024" customFormat="false" ht="15" hidden="false" customHeight="true" outlineLevel="0" collapsed="false"/>
    <row r="58025" customFormat="false" ht="15" hidden="false" customHeight="true" outlineLevel="0" collapsed="false"/>
    <row r="58026" customFormat="false" ht="15" hidden="false" customHeight="true" outlineLevel="0" collapsed="false"/>
    <row r="58027" customFormat="false" ht="15" hidden="false" customHeight="true" outlineLevel="0" collapsed="false"/>
    <row r="58028" customFormat="false" ht="15" hidden="false" customHeight="true" outlineLevel="0" collapsed="false"/>
    <row r="58029" customFormat="false" ht="15" hidden="false" customHeight="true" outlineLevel="0" collapsed="false"/>
    <row r="58030" customFormat="false" ht="15" hidden="false" customHeight="true" outlineLevel="0" collapsed="false"/>
    <row r="58031" customFormat="false" ht="15" hidden="false" customHeight="true" outlineLevel="0" collapsed="false"/>
    <row r="58032" customFormat="false" ht="15" hidden="false" customHeight="true" outlineLevel="0" collapsed="false"/>
    <row r="58033" customFormat="false" ht="15" hidden="false" customHeight="true" outlineLevel="0" collapsed="false"/>
    <row r="58034" customFormat="false" ht="15" hidden="false" customHeight="true" outlineLevel="0" collapsed="false"/>
    <row r="58035" customFormat="false" ht="15" hidden="false" customHeight="true" outlineLevel="0" collapsed="false"/>
    <row r="58036" customFormat="false" ht="15" hidden="false" customHeight="true" outlineLevel="0" collapsed="false"/>
    <row r="58037" customFormat="false" ht="15" hidden="false" customHeight="true" outlineLevel="0" collapsed="false"/>
    <row r="58038" customFormat="false" ht="15" hidden="false" customHeight="true" outlineLevel="0" collapsed="false"/>
    <row r="58039" customFormat="false" ht="15" hidden="false" customHeight="true" outlineLevel="0" collapsed="false"/>
    <row r="58040" customFormat="false" ht="15" hidden="false" customHeight="true" outlineLevel="0" collapsed="false"/>
    <row r="58041" customFormat="false" ht="15" hidden="false" customHeight="true" outlineLevel="0" collapsed="false"/>
    <row r="58042" customFormat="false" ht="15" hidden="false" customHeight="true" outlineLevel="0" collapsed="false"/>
    <row r="58043" customFormat="false" ht="15" hidden="false" customHeight="true" outlineLevel="0" collapsed="false"/>
    <row r="58044" customFormat="false" ht="15" hidden="false" customHeight="true" outlineLevel="0" collapsed="false"/>
    <row r="58045" customFormat="false" ht="15" hidden="false" customHeight="true" outlineLevel="0" collapsed="false"/>
    <row r="58046" customFormat="false" ht="15" hidden="false" customHeight="true" outlineLevel="0" collapsed="false"/>
    <row r="58047" customFormat="false" ht="15" hidden="false" customHeight="true" outlineLevel="0" collapsed="false"/>
    <row r="58048" customFormat="false" ht="15" hidden="false" customHeight="true" outlineLevel="0" collapsed="false"/>
    <row r="58049" customFormat="false" ht="15" hidden="false" customHeight="true" outlineLevel="0" collapsed="false"/>
    <row r="58050" customFormat="false" ht="15" hidden="false" customHeight="true" outlineLevel="0" collapsed="false"/>
    <row r="58051" customFormat="false" ht="15" hidden="false" customHeight="true" outlineLevel="0" collapsed="false"/>
    <row r="58052" customFormat="false" ht="15" hidden="false" customHeight="true" outlineLevel="0" collapsed="false"/>
    <row r="58053" customFormat="false" ht="15" hidden="false" customHeight="true" outlineLevel="0" collapsed="false"/>
    <row r="58054" customFormat="false" ht="15" hidden="false" customHeight="true" outlineLevel="0" collapsed="false"/>
    <row r="58055" customFormat="false" ht="15" hidden="false" customHeight="true" outlineLevel="0" collapsed="false"/>
    <row r="58056" customFormat="false" ht="15" hidden="false" customHeight="true" outlineLevel="0" collapsed="false"/>
    <row r="58057" customFormat="false" ht="15" hidden="false" customHeight="true" outlineLevel="0" collapsed="false"/>
    <row r="58058" customFormat="false" ht="15" hidden="false" customHeight="true" outlineLevel="0" collapsed="false"/>
    <row r="58059" customFormat="false" ht="15" hidden="false" customHeight="true" outlineLevel="0" collapsed="false"/>
    <row r="58060" customFormat="false" ht="15" hidden="false" customHeight="true" outlineLevel="0" collapsed="false"/>
    <row r="58061" customFormat="false" ht="15" hidden="false" customHeight="true" outlineLevel="0" collapsed="false"/>
    <row r="58062" customFormat="false" ht="15" hidden="false" customHeight="true" outlineLevel="0" collapsed="false"/>
    <row r="58063" customFormat="false" ht="15" hidden="false" customHeight="true" outlineLevel="0" collapsed="false"/>
    <row r="58064" customFormat="false" ht="15" hidden="false" customHeight="true" outlineLevel="0" collapsed="false"/>
    <row r="58065" customFormat="false" ht="15" hidden="false" customHeight="true" outlineLevel="0" collapsed="false"/>
    <row r="58066" customFormat="false" ht="15" hidden="false" customHeight="true" outlineLevel="0" collapsed="false"/>
    <row r="58067" customFormat="false" ht="15" hidden="false" customHeight="true" outlineLevel="0" collapsed="false"/>
    <row r="58068" customFormat="false" ht="15" hidden="false" customHeight="true" outlineLevel="0" collapsed="false"/>
    <row r="58069" customFormat="false" ht="15" hidden="false" customHeight="true" outlineLevel="0" collapsed="false"/>
    <row r="58070" customFormat="false" ht="15" hidden="false" customHeight="true" outlineLevel="0" collapsed="false"/>
    <row r="58071" customFormat="false" ht="15" hidden="false" customHeight="true" outlineLevel="0" collapsed="false"/>
    <row r="58072" customFormat="false" ht="15" hidden="false" customHeight="true" outlineLevel="0" collapsed="false"/>
    <row r="58073" customFormat="false" ht="15" hidden="false" customHeight="true" outlineLevel="0" collapsed="false"/>
    <row r="58074" customFormat="false" ht="15" hidden="false" customHeight="true" outlineLevel="0" collapsed="false"/>
    <row r="58075" customFormat="false" ht="15" hidden="false" customHeight="true" outlineLevel="0" collapsed="false"/>
    <row r="58076" customFormat="false" ht="15" hidden="false" customHeight="true" outlineLevel="0" collapsed="false"/>
    <row r="58077" customFormat="false" ht="15" hidden="false" customHeight="true" outlineLevel="0" collapsed="false"/>
    <row r="58078" customFormat="false" ht="15" hidden="false" customHeight="true" outlineLevel="0" collapsed="false"/>
    <row r="58079" customFormat="false" ht="15" hidden="false" customHeight="true" outlineLevel="0" collapsed="false"/>
    <row r="58080" customFormat="false" ht="15" hidden="false" customHeight="true" outlineLevel="0" collapsed="false"/>
    <row r="58081" customFormat="false" ht="15" hidden="false" customHeight="true" outlineLevel="0" collapsed="false"/>
    <row r="58082" customFormat="false" ht="15" hidden="false" customHeight="true" outlineLevel="0" collapsed="false"/>
    <row r="58083" customFormat="false" ht="15" hidden="false" customHeight="true" outlineLevel="0" collapsed="false"/>
    <row r="58084" customFormat="false" ht="15" hidden="false" customHeight="true" outlineLevel="0" collapsed="false"/>
    <row r="58085" customFormat="false" ht="15" hidden="false" customHeight="true" outlineLevel="0" collapsed="false"/>
    <row r="58086" customFormat="false" ht="15" hidden="false" customHeight="true" outlineLevel="0" collapsed="false"/>
    <row r="58087" customFormat="false" ht="15" hidden="false" customHeight="true" outlineLevel="0" collapsed="false"/>
    <row r="58088" customFormat="false" ht="15" hidden="false" customHeight="true" outlineLevel="0" collapsed="false"/>
    <row r="58089" customFormat="false" ht="15" hidden="false" customHeight="true" outlineLevel="0" collapsed="false"/>
    <row r="58090" customFormat="false" ht="15" hidden="false" customHeight="true" outlineLevel="0" collapsed="false"/>
    <row r="58091" customFormat="false" ht="15" hidden="false" customHeight="true" outlineLevel="0" collapsed="false"/>
    <row r="58092" customFormat="false" ht="15" hidden="false" customHeight="true" outlineLevel="0" collapsed="false"/>
    <row r="58093" customFormat="false" ht="15" hidden="false" customHeight="true" outlineLevel="0" collapsed="false"/>
    <row r="58094" customFormat="false" ht="15" hidden="false" customHeight="true" outlineLevel="0" collapsed="false"/>
    <row r="58095" customFormat="false" ht="15" hidden="false" customHeight="true" outlineLevel="0" collapsed="false"/>
    <row r="58096" customFormat="false" ht="15" hidden="false" customHeight="true" outlineLevel="0" collapsed="false"/>
    <row r="58097" customFormat="false" ht="15" hidden="false" customHeight="true" outlineLevel="0" collapsed="false"/>
    <row r="58098" customFormat="false" ht="15" hidden="false" customHeight="true" outlineLevel="0" collapsed="false"/>
    <row r="58099" customFormat="false" ht="15" hidden="false" customHeight="true" outlineLevel="0" collapsed="false"/>
    <row r="58100" customFormat="false" ht="15" hidden="false" customHeight="true" outlineLevel="0" collapsed="false"/>
    <row r="58101" customFormat="false" ht="15" hidden="false" customHeight="true" outlineLevel="0" collapsed="false"/>
    <row r="58102" customFormat="false" ht="15" hidden="false" customHeight="true" outlineLevel="0" collapsed="false"/>
    <row r="58103" customFormat="false" ht="15" hidden="false" customHeight="true" outlineLevel="0" collapsed="false"/>
    <row r="58104" customFormat="false" ht="15" hidden="false" customHeight="true" outlineLevel="0" collapsed="false"/>
    <row r="58105" customFormat="false" ht="15" hidden="false" customHeight="true" outlineLevel="0" collapsed="false"/>
    <row r="58106" customFormat="false" ht="15" hidden="false" customHeight="true" outlineLevel="0" collapsed="false"/>
    <row r="58107" customFormat="false" ht="15" hidden="false" customHeight="true" outlineLevel="0" collapsed="false"/>
    <row r="58108" customFormat="false" ht="15" hidden="false" customHeight="true" outlineLevel="0" collapsed="false"/>
    <row r="58109" customFormat="false" ht="15" hidden="false" customHeight="true" outlineLevel="0" collapsed="false"/>
    <row r="58110" customFormat="false" ht="15" hidden="false" customHeight="true" outlineLevel="0" collapsed="false"/>
    <row r="58111" customFormat="false" ht="15" hidden="false" customHeight="true" outlineLevel="0" collapsed="false"/>
    <row r="58112" customFormat="false" ht="15" hidden="false" customHeight="true" outlineLevel="0" collapsed="false"/>
    <row r="58113" customFormat="false" ht="15" hidden="false" customHeight="true" outlineLevel="0" collapsed="false"/>
    <row r="58114" customFormat="false" ht="15" hidden="false" customHeight="true" outlineLevel="0" collapsed="false"/>
    <row r="58115" customFormat="false" ht="15" hidden="false" customHeight="true" outlineLevel="0" collapsed="false"/>
    <row r="58116" customFormat="false" ht="15" hidden="false" customHeight="true" outlineLevel="0" collapsed="false"/>
    <row r="58117" customFormat="false" ht="15" hidden="false" customHeight="true" outlineLevel="0" collapsed="false"/>
    <row r="58118" customFormat="false" ht="15" hidden="false" customHeight="true" outlineLevel="0" collapsed="false"/>
    <row r="58119" customFormat="false" ht="15" hidden="false" customHeight="true" outlineLevel="0" collapsed="false"/>
    <row r="58120" customFormat="false" ht="15" hidden="false" customHeight="true" outlineLevel="0" collapsed="false"/>
    <row r="58121" customFormat="false" ht="15" hidden="false" customHeight="true" outlineLevel="0" collapsed="false"/>
    <row r="58122" customFormat="false" ht="15" hidden="false" customHeight="true" outlineLevel="0" collapsed="false"/>
    <row r="58123" customFormat="false" ht="15" hidden="false" customHeight="true" outlineLevel="0" collapsed="false"/>
    <row r="58124" customFormat="false" ht="15" hidden="false" customHeight="true" outlineLevel="0" collapsed="false"/>
    <row r="58125" customFormat="false" ht="15" hidden="false" customHeight="true" outlineLevel="0" collapsed="false"/>
    <row r="58126" customFormat="false" ht="15" hidden="false" customHeight="true" outlineLevel="0" collapsed="false"/>
    <row r="58127" customFormat="false" ht="15" hidden="false" customHeight="true" outlineLevel="0" collapsed="false"/>
    <row r="58128" customFormat="false" ht="15" hidden="false" customHeight="true" outlineLevel="0" collapsed="false"/>
    <row r="58129" customFormat="false" ht="15" hidden="false" customHeight="true" outlineLevel="0" collapsed="false"/>
    <row r="58130" customFormat="false" ht="15" hidden="false" customHeight="true" outlineLevel="0" collapsed="false"/>
    <row r="58131" customFormat="false" ht="15" hidden="false" customHeight="true" outlineLevel="0" collapsed="false"/>
    <row r="58132" customFormat="false" ht="15" hidden="false" customHeight="true" outlineLevel="0" collapsed="false"/>
    <row r="58133" customFormat="false" ht="15" hidden="false" customHeight="true" outlineLevel="0" collapsed="false"/>
    <row r="58134" customFormat="false" ht="15" hidden="false" customHeight="true" outlineLevel="0" collapsed="false"/>
    <row r="58135" customFormat="false" ht="15" hidden="false" customHeight="true" outlineLevel="0" collapsed="false"/>
    <row r="58136" customFormat="false" ht="15" hidden="false" customHeight="true" outlineLevel="0" collapsed="false"/>
    <row r="58137" customFormat="false" ht="15" hidden="false" customHeight="true" outlineLevel="0" collapsed="false"/>
    <row r="58138" customFormat="false" ht="15" hidden="false" customHeight="true" outlineLevel="0" collapsed="false"/>
    <row r="58139" customFormat="false" ht="15" hidden="false" customHeight="true" outlineLevel="0" collapsed="false"/>
    <row r="58140" customFormat="false" ht="15" hidden="false" customHeight="true" outlineLevel="0" collapsed="false"/>
    <row r="58141" customFormat="false" ht="15" hidden="false" customHeight="true" outlineLevel="0" collapsed="false"/>
    <row r="58142" customFormat="false" ht="15" hidden="false" customHeight="true" outlineLevel="0" collapsed="false"/>
    <row r="58143" customFormat="false" ht="15" hidden="false" customHeight="true" outlineLevel="0" collapsed="false"/>
    <row r="58144" customFormat="false" ht="15" hidden="false" customHeight="true" outlineLevel="0" collapsed="false"/>
    <row r="58145" customFormat="false" ht="15" hidden="false" customHeight="true" outlineLevel="0" collapsed="false"/>
    <row r="58146" customFormat="false" ht="15" hidden="false" customHeight="true" outlineLevel="0" collapsed="false"/>
    <row r="58147" customFormat="false" ht="15" hidden="false" customHeight="true" outlineLevel="0" collapsed="false"/>
    <row r="58148" customFormat="false" ht="15" hidden="false" customHeight="true" outlineLevel="0" collapsed="false"/>
    <row r="58149" customFormat="false" ht="15" hidden="false" customHeight="true" outlineLevel="0" collapsed="false"/>
    <row r="58150" customFormat="false" ht="15" hidden="false" customHeight="true" outlineLevel="0" collapsed="false"/>
    <row r="58151" customFormat="false" ht="15" hidden="false" customHeight="true" outlineLevel="0" collapsed="false"/>
    <row r="58152" customFormat="false" ht="15" hidden="false" customHeight="true" outlineLevel="0" collapsed="false"/>
    <row r="58153" customFormat="false" ht="15" hidden="false" customHeight="true" outlineLevel="0" collapsed="false"/>
    <row r="58154" customFormat="false" ht="15" hidden="false" customHeight="true" outlineLevel="0" collapsed="false"/>
    <row r="58155" customFormat="false" ht="15" hidden="false" customHeight="true" outlineLevel="0" collapsed="false"/>
    <row r="58156" customFormat="false" ht="15" hidden="false" customHeight="true" outlineLevel="0" collapsed="false"/>
    <row r="58157" customFormat="false" ht="15" hidden="false" customHeight="true" outlineLevel="0" collapsed="false"/>
    <row r="58158" customFormat="false" ht="15" hidden="false" customHeight="true" outlineLevel="0" collapsed="false"/>
    <row r="58159" customFormat="false" ht="15" hidden="false" customHeight="true" outlineLevel="0" collapsed="false"/>
    <row r="58160" customFormat="false" ht="15" hidden="false" customHeight="true" outlineLevel="0" collapsed="false"/>
    <row r="58161" customFormat="false" ht="15" hidden="false" customHeight="true" outlineLevel="0" collapsed="false"/>
    <row r="58162" customFormat="false" ht="15" hidden="false" customHeight="true" outlineLevel="0" collapsed="false"/>
    <row r="58163" customFormat="false" ht="15" hidden="false" customHeight="true" outlineLevel="0" collapsed="false"/>
    <row r="58164" customFormat="false" ht="15" hidden="false" customHeight="true" outlineLevel="0" collapsed="false"/>
    <row r="58165" customFormat="false" ht="15" hidden="false" customHeight="true" outlineLevel="0" collapsed="false"/>
    <row r="58166" customFormat="false" ht="15" hidden="false" customHeight="true" outlineLevel="0" collapsed="false"/>
    <row r="58167" customFormat="false" ht="15" hidden="false" customHeight="true" outlineLevel="0" collapsed="false"/>
    <row r="58168" customFormat="false" ht="15" hidden="false" customHeight="true" outlineLevel="0" collapsed="false"/>
    <row r="58169" customFormat="false" ht="15" hidden="false" customHeight="true" outlineLevel="0" collapsed="false"/>
    <row r="58170" customFormat="false" ht="15" hidden="false" customHeight="true" outlineLevel="0" collapsed="false"/>
    <row r="58171" customFormat="false" ht="15" hidden="false" customHeight="true" outlineLevel="0" collapsed="false"/>
    <row r="58172" customFormat="false" ht="15" hidden="false" customHeight="true" outlineLevel="0" collapsed="false"/>
    <row r="58173" customFormat="false" ht="15" hidden="false" customHeight="true" outlineLevel="0" collapsed="false"/>
    <row r="58174" customFormat="false" ht="15" hidden="false" customHeight="true" outlineLevel="0" collapsed="false"/>
    <row r="58175" customFormat="false" ht="15" hidden="false" customHeight="true" outlineLevel="0" collapsed="false"/>
    <row r="58176" customFormat="false" ht="15" hidden="false" customHeight="true" outlineLevel="0" collapsed="false"/>
    <row r="58177" customFormat="false" ht="15" hidden="false" customHeight="true" outlineLevel="0" collapsed="false"/>
    <row r="58178" customFormat="false" ht="15" hidden="false" customHeight="true" outlineLevel="0" collapsed="false"/>
    <row r="58179" customFormat="false" ht="15" hidden="false" customHeight="true" outlineLevel="0" collapsed="false"/>
    <row r="58180" customFormat="false" ht="15" hidden="false" customHeight="true" outlineLevel="0" collapsed="false"/>
    <row r="58181" customFormat="false" ht="15" hidden="false" customHeight="true" outlineLevel="0" collapsed="false"/>
    <row r="58182" customFormat="false" ht="15" hidden="false" customHeight="true" outlineLevel="0" collapsed="false"/>
    <row r="58183" customFormat="false" ht="15" hidden="false" customHeight="true" outlineLevel="0" collapsed="false"/>
    <row r="58184" customFormat="false" ht="15" hidden="false" customHeight="true" outlineLevel="0" collapsed="false"/>
    <row r="58185" customFormat="false" ht="15" hidden="false" customHeight="true" outlineLevel="0" collapsed="false"/>
    <row r="58186" customFormat="false" ht="15" hidden="false" customHeight="true" outlineLevel="0" collapsed="false"/>
    <row r="58187" customFormat="false" ht="15" hidden="false" customHeight="true" outlineLevel="0" collapsed="false"/>
    <row r="58188" customFormat="false" ht="15" hidden="false" customHeight="true" outlineLevel="0" collapsed="false"/>
    <row r="58189" customFormat="false" ht="15" hidden="false" customHeight="true" outlineLevel="0" collapsed="false"/>
    <row r="58190" customFormat="false" ht="15" hidden="false" customHeight="true" outlineLevel="0" collapsed="false"/>
    <row r="58191" customFormat="false" ht="15" hidden="false" customHeight="true" outlineLevel="0" collapsed="false"/>
    <row r="58192" customFormat="false" ht="15" hidden="false" customHeight="true" outlineLevel="0" collapsed="false"/>
    <row r="58193" customFormat="false" ht="15" hidden="false" customHeight="true" outlineLevel="0" collapsed="false"/>
    <row r="58194" customFormat="false" ht="15" hidden="false" customHeight="true" outlineLevel="0" collapsed="false"/>
    <row r="58195" customFormat="false" ht="15" hidden="false" customHeight="true" outlineLevel="0" collapsed="false"/>
    <row r="58196" customFormat="false" ht="15" hidden="false" customHeight="true" outlineLevel="0" collapsed="false"/>
    <row r="58197" customFormat="false" ht="15" hidden="false" customHeight="true" outlineLevel="0" collapsed="false"/>
    <row r="58198" customFormat="false" ht="15" hidden="false" customHeight="true" outlineLevel="0" collapsed="false"/>
    <row r="58199" customFormat="false" ht="15" hidden="false" customHeight="true" outlineLevel="0" collapsed="false"/>
    <row r="58200" customFormat="false" ht="15" hidden="false" customHeight="true" outlineLevel="0" collapsed="false"/>
    <row r="58201" customFormat="false" ht="15" hidden="false" customHeight="true" outlineLevel="0" collapsed="false"/>
    <row r="58202" customFormat="false" ht="15" hidden="false" customHeight="true" outlineLevel="0" collapsed="false"/>
    <row r="58203" customFormat="false" ht="15" hidden="false" customHeight="true" outlineLevel="0" collapsed="false"/>
    <row r="58204" customFormat="false" ht="15" hidden="false" customHeight="true" outlineLevel="0" collapsed="false"/>
    <row r="58205" customFormat="false" ht="15" hidden="false" customHeight="true" outlineLevel="0" collapsed="false"/>
    <row r="58206" customFormat="false" ht="15" hidden="false" customHeight="true" outlineLevel="0" collapsed="false"/>
    <row r="58207" customFormat="false" ht="15" hidden="false" customHeight="true" outlineLevel="0" collapsed="false"/>
    <row r="58208" customFormat="false" ht="15" hidden="false" customHeight="true" outlineLevel="0" collapsed="false"/>
    <row r="58209" customFormat="false" ht="15" hidden="false" customHeight="true" outlineLevel="0" collapsed="false"/>
    <row r="58210" customFormat="false" ht="15" hidden="false" customHeight="true" outlineLevel="0" collapsed="false"/>
    <row r="58211" customFormat="false" ht="15" hidden="false" customHeight="true" outlineLevel="0" collapsed="false"/>
    <row r="58212" customFormat="false" ht="15" hidden="false" customHeight="true" outlineLevel="0" collapsed="false"/>
    <row r="58213" customFormat="false" ht="15" hidden="false" customHeight="true" outlineLevel="0" collapsed="false"/>
    <row r="58214" customFormat="false" ht="15" hidden="false" customHeight="true" outlineLevel="0" collapsed="false"/>
    <row r="58215" customFormat="false" ht="15" hidden="false" customHeight="true" outlineLevel="0" collapsed="false"/>
    <row r="58216" customFormat="false" ht="15" hidden="false" customHeight="true" outlineLevel="0" collapsed="false"/>
    <row r="58217" customFormat="false" ht="15" hidden="false" customHeight="true" outlineLevel="0" collapsed="false"/>
    <row r="58218" customFormat="false" ht="15" hidden="false" customHeight="true" outlineLevel="0" collapsed="false"/>
    <row r="58219" customFormat="false" ht="15" hidden="false" customHeight="true" outlineLevel="0" collapsed="false"/>
    <row r="58220" customFormat="false" ht="15" hidden="false" customHeight="true" outlineLevel="0" collapsed="false"/>
    <row r="58221" customFormat="false" ht="15" hidden="false" customHeight="true" outlineLevel="0" collapsed="false"/>
    <row r="58222" customFormat="false" ht="15" hidden="false" customHeight="true" outlineLevel="0" collapsed="false"/>
    <row r="58223" customFormat="false" ht="15" hidden="false" customHeight="true" outlineLevel="0" collapsed="false"/>
    <row r="58224" customFormat="false" ht="15" hidden="false" customHeight="true" outlineLevel="0" collapsed="false"/>
    <row r="58225" customFormat="false" ht="15" hidden="false" customHeight="true" outlineLevel="0" collapsed="false"/>
    <row r="58226" customFormat="false" ht="15" hidden="false" customHeight="true" outlineLevel="0" collapsed="false"/>
    <row r="58227" customFormat="false" ht="15" hidden="false" customHeight="true" outlineLevel="0" collapsed="false"/>
    <row r="58228" customFormat="false" ht="15" hidden="false" customHeight="true" outlineLevel="0" collapsed="false"/>
    <row r="58229" customFormat="false" ht="15" hidden="false" customHeight="true" outlineLevel="0" collapsed="false"/>
    <row r="58230" customFormat="false" ht="15" hidden="false" customHeight="true" outlineLevel="0" collapsed="false"/>
    <row r="58231" customFormat="false" ht="15" hidden="false" customHeight="true" outlineLevel="0" collapsed="false"/>
    <row r="58232" customFormat="false" ht="15" hidden="false" customHeight="true" outlineLevel="0" collapsed="false"/>
    <row r="58233" customFormat="false" ht="15" hidden="false" customHeight="true" outlineLevel="0" collapsed="false"/>
    <row r="58234" customFormat="false" ht="15" hidden="false" customHeight="true" outlineLevel="0" collapsed="false"/>
    <row r="58235" customFormat="false" ht="15" hidden="false" customHeight="true" outlineLevel="0" collapsed="false"/>
    <row r="58236" customFormat="false" ht="15" hidden="false" customHeight="true" outlineLevel="0" collapsed="false"/>
    <row r="58237" customFormat="false" ht="15" hidden="false" customHeight="true" outlineLevel="0" collapsed="false"/>
    <row r="58238" customFormat="false" ht="15" hidden="false" customHeight="true" outlineLevel="0" collapsed="false"/>
    <row r="58239" customFormat="false" ht="15" hidden="false" customHeight="true" outlineLevel="0" collapsed="false"/>
    <row r="58240" customFormat="false" ht="15" hidden="false" customHeight="true" outlineLevel="0" collapsed="false"/>
    <row r="58241" customFormat="false" ht="15" hidden="false" customHeight="true" outlineLevel="0" collapsed="false"/>
    <row r="58242" customFormat="false" ht="15" hidden="false" customHeight="true" outlineLevel="0" collapsed="false"/>
    <row r="58243" customFormat="false" ht="15" hidden="false" customHeight="true" outlineLevel="0" collapsed="false"/>
    <row r="58244" customFormat="false" ht="15" hidden="false" customHeight="true" outlineLevel="0" collapsed="false"/>
    <row r="58245" customFormat="false" ht="15" hidden="false" customHeight="true" outlineLevel="0" collapsed="false"/>
    <row r="58246" customFormat="false" ht="15" hidden="false" customHeight="true" outlineLevel="0" collapsed="false"/>
    <row r="58247" customFormat="false" ht="15" hidden="false" customHeight="true" outlineLevel="0" collapsed="false"/>
    <row r="58248" customFormat="false" ht="15" hidden="false" customHeight="true" outlineLevel="0" collapsed="false"/>
    <row r="58249" customFormat="false" ht="15" hidden="false" customHeight="true" outlineLevel="0" collapsed="false"/>
    <row r="58250" customFormat="false" ht="15" hidden="false" customHeight="true" outlineLevel="0" collapsed="false"/>
    <row r="58251" customFormat="false" ht="15" hidden="false" customHeight="true" outlineLevel="0" collapsed="false"/>
    <row r="58252" customFormat="false" ht="15" hidden="false" customHeight="true" outlineLevel="0" collapsed="false"/>
    <row r="58253" customFormat="false" ht="15" hidden="false" customHeight="true" outlineLevel="0" collapsed="false"/>
    <row r="58254" customFormat="false" ht="15" hidden="false" customHeight="true" outlineLevel="0" collapsed="false"/>
    <row r="58255" customFormat="false" ht="15" hidden="false" customHeight="true" outlineLevel="0" collapsed="false"/>
    <row r="58256" customFormat="false" ht="15" hidden="false" customHeight="true" outlineLevel="0" collapsed="false"/>
    <row r="58257" customFormat="false" ht="15" hidden="false" customHeight="true" outlineLevel="0" collapsed="false"/>
    <row r="58258" customFormat="false" ht="15" hidden="false" customHeight="true" outlineLevel="0" collapsed="false"/>
    <row r="58259" customFormat="false" ht="15" hidden="false" customHeight="true" outlineLevel="0" collapsed="false"/>
    <row r="58260" customFormat="false" ht="15" hidden="false" customHeight="true" outlineLevel="0" collapsed="false"/>
    <row r="58261" customFormat="false" ht="15" hidden="false" customHeight="true" outlineLevel="0" collapsed="false"/>
    <row r="58262" customFormat="false" ht="15" hidden="false" customHeight="true" outlineLevel="0" collapsed="false"/>
    <row r="58263" customFormat="false" ht="15" hidden="false" customHeight="true" outlineLevel="0" collapsed="false"/>
    <row r="58264" customFormat="false" ht="15" hidden="false" customHeight="true" outlineLevel="0" collapsed="false"/>
    <row r="58265" customFormat="false" ht="15" hidden="false" customHeight="true" outlineLevel="0" collapsed="false"/>
    <row r="58266" customFormat="false" ht="15" hidden="false" customHeight="true" outlineLevel="0" collapsed="false"/>
    <row r="58267" customFormat="false" ht="15" hidden="false" customHeight="true" outlineLevel="0" collapsed="false"/>
    <row r="58268" customFormat="false" ht="15" hidden="false" customHeight="true" outlineLevel="0" collapsed="false"/>
    <row r="58269" customFormat="false" ht="15" hidden="false" customHeight="true" outlineLevel="0" collapsed="false"/>
    <row r="58270" customFormat="false" ht="15" hidden="false" customHeight="true" outlineLevel="0" collapsed="false"/>
    <row r="58271" customFormat="false" ht="15" hidden="false" customHeight="true" outlineLevel="0" collapsed="false"/>
    <row r="58272" customFormat="false" ht="15" hidden="false" customHeight="true" outlineLevel="0" collapsed="false"/>
    <row r="58273" customFormat="false" ht="15" hidden="false" customHeight="true" outlineLevel="0" collapsed="false"/>
    <row r="58274" customFormat="false" ht="15" hidden="false" customHeight="true" outlineLevel="0" collapsed="false"/>
    <row r="58275" customFormat="false" ht="15" hidden="false" customHeight="true" outlineLevel="0" collapsed="false"/>
    <row r="58276" customFormat="false" ht="15" hidden="false" customHeight="true" outlineLevel="0" collapsed="false"/>
    <row r="58277" customFormat="false" ht="15" hidden="false" customHeight="true" outlineLevel="0" collapsed="false"/>
    <row r="58278" customFormat="false" ht="15" hidden="false" customHeight="true" outlineLevel="0" collapsed="false"/>
    <row r="58279" customFormat="false" ht="15" hidden="false" customHeight="true" outlineLevel="0" collapsed="false"/>
    <row r="58280" customFormat="false" ht="15" hidden="false" customHeight="true" outlineLevel="0" collapsed="false"/>
    <row r="58281" customFormat="false" ht="15" hidden="false" customHeight="true" outlineLevel="0" collapsed="false"/>
    <row r="58282" customFormat="false" ht="15" hidden="false" customHeight="true" outlineLevel="0" collapsed="false"/>
    <row r="58283" customFormat="false" ht="15" hidden="false" customHeight="true" outlineLevel="0" collapsed="false"/>
    <row r="58284" customFormat="false" ht="15" hidden="false" customHeight="true" outlineLevel="0" collapsed="false"/>
    <row r="58285" customFormat="false" ht="15" hidden="false" customHeight="true" outlineLevel="0" collapsed="false"/>
    <row r="58286" customFormat="false" ht="15" hidden="false" customHeight="true" outlineLevel="0" collapsed="false"/>
    <row r="58287" customFormat="false" ht="15" hidden="false" customHeight="true" outlineLevel="0" collapsed="false"/>
    <row r="58288" customFormat="false" ht="15" hidden="false" customHeight="true" outlineLevel="0" collapsed="false"/>
    <row r="58289" customFormat="false" ht="15" hidden="false" customHeight="true" outlineLevel="0" collapsed="false"/>
    <row r="58290" customFormat="false" ht="15" hidden="false" customHeight="true" outlineLevel="0" collapsed="false"/>
    <row r="58291" customFormat="false" ht="15" hidden="false" customHeight="true" outlineLevel="0" collapsed="false"/>
    <row r="58292" customFormat="false" ht="15" hidden="false" customHeight="true" outlineLevel="0" collapsed="false"/>
    <row r="58293" customFormat="false" ht="15" hidden="false" customHeight="true" outlineLevel="0" collapsed="false"/>
    <row r="58294" customFormat="false" ht="15" hidden="false" customHeight="true" outlineLevel="0" collapsed="false"/>
    <row r="58295" customFormat="false" ht="15" hidden="false" customHeight="true" outlineLevel="0" collapsed="false"/>
    <row r="58296" customFormat="false" ht="15" hidden="false" customHeight="true" outlineLevel="0" collapsed="false"/>
    <row r="58297" customFormat="false" ht="15" hidden="false" customHeight="true" outlineLevel="0" collapsed="false"/>
    <row r="58298" customFormat="false" ht="15" hidden="false" customHeight="true" outlineLevel="0" collapsed="false"/>
    <row r="58299" customFormat="false" ht="15" hidden="false" customHeight="true" outlineLevel="0" collapsed="false"/>
    <row r="58300" customFormat="false" ht="15" hidden="false" customHeight="true" outlineLevel="0" collapsed="false"/>
    <row r="58301" customFormat="false" ht="15" hidden="false" customHeight="true" outlineLevel="0" collapsed="false"/>
    <row r="58302" customFormat="false" ht="15" hidden="false" customHeight="true" outlineLevel="0" collapsed="false"/>
    <row r="58303" customFormat="false" ht="15" hidden="false" customHeight="true" outlineLevel="0" collapsed="false"/>
    <row r="58304" customFormat="false" ht="15" hidden="false" customHeight="true" outlineLevel="0" collapsed="false"/>
    <row r="58305" customFormat="false" ht="15" hidden="false" customHeight="true" outlineLevel="0" collapsed="false"/>
    <row r="58306" customFormat="false" ht="15" hidden="false" customHeight="true" outlineLevel="0" collapsed="false"/>
    <row r="58307" customFormat="false" ht="15" hidden="false" customHeight="true" outlineLevel="0" collapsed="false"/>
    <row r="58308" customFormat="false" ht="15" hidden="false" customHeight="true" outlineLevel="0" collapsed="false"/>
    <row r="58309" customFormat="false" ht="15" hidden="false" customHeight="true" outlineLevel="0" collapsed="false"/>
    <row r="58310" customFormat="false" ht="15" hidden="false" customHeight="true" outlineLevel="0" collapsed="false"/>
    <row r="58311" customFormat="false" ht="15" hidden="false" customHeight="true" outlineLevel="0" collapsed="false"/>
    <row r="58312" customFormat="false" ht="15" hidden="false" customHeight="true" outlineLevel="0" collapsed="false"/>
    <row r="58313" customFormat="false" ht="15" hidden="false" customHeight="true" outlineLevel="0" collapsed="false"/>
    <row r="58314" customFormat="false" ht="15" hidden="false" customHeight="true" outlineLevel="0" collapsed="false"/>
    <row r="58315" customFormat="false" ht="15" hidden="false" customHeight="true" outlineLevel="0" collapsed="false"/>
    <row r="58316" customFormat="false" ht="15" hidden="false" customHeight="true" outlineLevel="0" collapsed="false"/>
    <row r="58317" customFormat="false" ht="15" hidden="false" customHeight="true" outlineLevel="0" collapsed="false"/>
    <row r="58318" customFormat="false" ht="15" hidden="false" customHeight="true" outlineLevel="0" collapsed="false"/>
    <row r="58319" customFormat="false" ht="15" hidden="false" customHeight="true" outlineLevel="0" collapsed="false"/>
    <row r="58320" customFormat="false" ht="15" hidden="false" customHeight="true" outlineLevel="0" collapsed="false"/>
    <row r="58321" customFormat="false" ht="15" hidden="false" customHeight="true" outlineLevel="0" collapsed="false"/>
    <row r="58322" customFormat="false" ht="15" hidden="false" customHeight="true" outlineLevel="0" collapsed="false"/>
    <row r="58323" customFormat="false" ht="15" hidden="false" customHeight="true" outlineLevel="0" collapsed="false"/>
    <row r="58324" customFormat="false" ht="15" hidden="false" customHeight="true" outlineLevel="0" collapsed="false"/>
    <row r="58325" customFormat="false" ht="15" hidden="false" customHeight="true" outlineLevel="0" collapsed="false"/>
    <row r="58326" customFormat="false" ht="15" hidden="false" customHeight="true" outlineLevel="0" collapsed="false"/>
    <row r="58327" customFormat="false" ht="15" hidden="false" customHeight="true" outlineLevel="0" collapsed="false"/>
    <row r="58328" customFormat="false" ht="15" hidden="false" customHeight="true" outlineLevel="0" collapsed="false"/>
    <row r="58329" customFormat="false" ht="15" hidden="false" customHeight="true" outlineLevel="0" collapsed="false"/>
    <row r="58330" customFormat="false" ht="15" hidden="false" customHeight="true" outlineLevel="0" collapsed="false"/>
    <row r="58331" customFormat="false" ht="15" hidden="false" customHeight="true" outlineLevel="0" collapsed="false"/>
    <row r="58332" customFormat="false" ht="15" hidden="false" customHeight="true" outlineLevel="0" collapsed="false"/>
    <row r="58333" customFormat="false" ht="15" hidden="false" customHeight="true" outlineLevel="0" collapsed="false"/>
    <row r="58334" customFormat="false" ht="15" hidden="false" customHeight="true" outlineLevel="0" collapsed="false"/>
    <row r="58335" customFormat="false" ht="15" hidden="false" customHeight="true" outlineLevel="0" collapsed="false"/>
    <row r="58336" customFormat="false" ht="15" hidden="false" customHeight="true" outlineLevel="0" collapsed="false"/>
    <row r="58337" customFormat="false" ht="15" hidden="false" customHeight="true" outlineLevel="0" collapsed="false"/>
    <row r="58338" customFormat="false" ht="15" hidden="false" customHeight="true" outlineLevel="0" collapsed="false"/>
    <row r="58339" customFormat="false" ht="15" hidden="false" customHeight="true" outlineLevel="0" collapsed="false"/>
    <row r="58340" customFormat="false" ht="15" hidden="false" customHeight="true" outlineLevel="0" collapsed="false"/>
    <row r="58341" customFormat="false" ht="15" hidden="false" customHeight="true" outlineLevel="0" collapsed="false"/>
    <row r="58342" customFormat="false" ht="15" hidden="false" customHeight="true" outlineLevel="0" collapsed="false"/>
    <row r="58343" customFormat="false" ht="15" hidden="false" customHeight="true" outlineLevel="0" collapsed="false"/>
    <row r="58344" customFormat="false" ht="15" hidden="false" customHeight="true" outlineLevel="0" collapsed="false"/>
    <row r="58345" customFormat="false" ht="15" hidden="false" customHeight="true" outlineLevel="0" collapsed="false"/>
    <row r="58346" customFormat="false" ht="15" hidden="false" customHeight="true" outlineLevel="0" collapsed="false"/>
    <row r="58347" customFormat="false" ht="15" hidden="false" customHeight="true" outlineLevel="0" collapsed="false"/>
    <row r="58348" customFormat="false" ht="15" hidden="false" customHeight="true" outlineLevel="0" collapsed="false"/>
    <row r="58349" customFormat="false" ht="15" hidden="false" customHeight="true" outlineLevel="0" collapsed="false"/>
    <row r="58350" customFormat="false" ht="15" hidden="false" customHeight="true" outlineLevel="0" collapsed="false"/>
    <row r="58351" customFormat="false" ht="15" hidden="false" customHeight="true" outlineLevel="0" collapsed="false"/>
    <row r="58352" customFormat="false" ht="15" hidden="false" customHeight="true" outlineLevel="0" collapsed="false"/>
    <row r="58353" customFormat="false" ht="15" hidden="false" customHeight="true" outlineLevel="0" collapsed="false"/>
    <row r="58354" customFormat="false" ht="15" hidden="false" customHeight="true" outlineLevel="0" collapsed="false"/>
    <row r="58355" customFormat="false" ht="15" hidden="false" customHeight="true" outlineLevel="0" collapsed="false"/>
    <row r="58356" customFormat="false" ht="15" hidden="false" customHeight="true" outlineLevel="0" collapsed="false"/>
    <row r="58357" customFormat="false" ht="15" hidden="false" customHeight="true" outlineLevel="0" collapsed="false"/>
    <row r="58358" customFormat="false" ht="15" hidden="false" customHeight="true" outlineLevel="0" collapsed="false"/>
    <row r="58359" customFormat="false" ht="15" hidden="false" customHeight="true" outlineLevel="0" collapsed="false"/>
    <row r="58360" customFormat="false" ht="15" hidden="false" customHeight="true" outlineLevel="0" collapsed="false"/>
    <row r="58361" customFormat="false" ht="15" hidden="false" customHeight="true" outlineLevel="0" collapsed="false"/>
    <row r="58362" customFormat="false" ht="15" hidden="false" customHeight="true" outlineLevel="0" collapsed="false"/>
    <row r="58363" customFormat="false" ht="15" hidden="false" customHeight="true" outlineLevel="0" collapsed="false"/>
    <row r="58364" customFormat="false" ht="15" hidden="false" customHeight="true" outlineLevel="0" collapsed="false"/>
    <row r="58365" customFormat="false" ht="15" hidden="false" customHeight="true" outlineLevel="0" collapsed="false"/>
    <row r="58366" customFormat="false" ht="15" hidden="false" customHeight="true" outlineLevel="0" collapsed="false"/>
    <row r="58367" customFormat="false" ht="15" hidden="false" customHeight="true" outlineLevel="0" collapsed="false"/>
    <row r="58368" customFormat="false" ht="15" hidden="false" customHeight="true" outlineLevel="0" collapsed="false"/>
    <row r="58369" customFormat="false" ht="15" hidden="false" customHeight="true" outlineLevel="0" collapsed="false"/>
    <row r="58370" customFormat="false" ht="15" hidden="false" customHeight="true" outlineLevel="0" collapsed="false"/>
    <row r="58371" customFormat="false" ht="15" hidden="false" customHeight="true" outlineLevel="0" collapsed="false"/>
    <row r="58372" customFormat="false" ht="15" hidden="false" customHeight="true" outlineLevel="0" collapsed="false"/>
    <row r="58373" customFormat="false" ht="15" hidden="false" customHeight="true" outlineLevel="0" collapsed="false"/>
    <row r="58374" customFormat="false" ht="15" hidden="false" customHeight="true" outlineLevel="0" collapsed="false"/>
    <row r="58375" customFormat="false" ht="15" hidden="false" customHeight="true" outlineLevel="0" collapsed="false"/>
    <row r="58376" customFormat="false" ht="15" hidden="false" customHeight="true" outlineLevel="0" collapsed="false"/>
    <row r="58377" customFormat="false" ht="15" hidden="false" customHeight="true" outlineLevel="0" collapsed="false"/>
    <row r="58378" customFormat="false" ht="15" hidden="false" customHeight="true" outlineLevel="0" collapsed="false"/>
    <row r="58379" customFormat="false" ht="15" hidden="false" customHeight="true" outlineLevel="0" collapsed="false"/>
    <row r="58380" customFormat="false" ht="15" hidden="false" customHeight="true" outlineLevel="0" collapsed="false"/>
    <row r="58381" customFormat="false" ht="15" hidden="false" customHeight="true" outlineLevel="0" collapsed="false"/>
    <row r="58382" customFormat="false" ht="15" hidden="false" customHeight="true" outlineLevel="0" collapsed="false"/>
    <row r="58383" customFormat="false" ht="15" hidden="false" customHeight="true" outlineLevel="0" collapsed="false"/>
    <row r="58384" customFormat="false" ht="15" hidden="false" customHeight="true" outlineLevel="0" collapsed="false"/>
    <row r="58385" customFormat="false" ht="15" hidden="false" customHeight="true" outlineLevel="0" collapsed="false"/>
    <row r="58386" customFormat="false" ht="15" hidden="false" customHeight="true" outlineLevel="0" collapsed="false"/>
    <row r="58387" customFormat="false" ht="15" hidden="false" customHeight="true" outlineLevel="0" collapsed="false"/>
    <row r="58388" customFormat="false" ht="15" hidden="false" customHeight="true" outlineLevel="0" collapsed="false"/>
    <row r="58389" customFormat="false" ht="15" hidden="false" customHeight="true" outlineLevel="0" collapsed="false"/>
    <row r="58390" customFormat="false" ht="15" hidden="false" customHeight="true" outlineLevel="0" collapsed="false"/>
    <row r="58391" customFormat="false" ht="15" hidden="false" customHeight="true" outlineLevel="0" collapsed="false"/>
    <row r="58392" customFormat="false" ht="15" hidden="false" customHeight="true" outlineLevel="0" collapsed="false"/>
    <row r="58393" customFormat="false" ht="15" hidden="false" customHeight="true" outlineLevel="0" collapsed="false"/>
    <row r="58394" customFormat="false" ht="15" hidden="false" customHeight="true" outlineLevel="0" collapsed="false"/>
    <row r="58395" customFormat="false" ht="15" hidden="false" customHeight="true" outlineLevel="0" collapsed="false"/>
    <row r="58396" customFormat="false" ht="15" hidden="false" customHeight="true" outlineLevel="0" collapsed="false"/>
    <row r="58397" customFormat="false" ht="15" hidden="false" customHeight="true" outlineLevel="0" collapsed="false"/>
    <row r="58398" customFormat="false" ht="15" hidden="false" customHeight="true" outlineLevel="0" collapsed="false"/>
    <row r="58399" customFormat="false" ht="15" hidden="false" customHeight="true" outlineLevel="0" collapsed="false"/>
    <row r="58400" customFormat="false" ht="15" hidden="false" customHeight="true" outlineLevel="0" collapsed="false"/>
    <row r="58401" customFormat="false" ht="15" hidden="false" customHeight="true" outlineLevel="0" collapsed="false"/>
    <row r="58402" customFormat="false" ht="15" hidden="false" customHeight="true" outlineLevel="0" collapsed="false"/>
    <row r="58403" customFormat="false" ht="15" hidden="false" customHeight="true" outlineLevel="0" collapsed="false"/>
    <row r="58404" customFormat="false" ht="15" hidden="false" customHeight="true" outlineLevel="0" collapsed="false"/>
    <row r="58405" customFormat="false" ht="15" hidden="false" customHeight="true" outlineLevel="0" collapsed="false"/>
    <row r="58406" customFormat="false" ht="15" hidden="false" customHeight="true" outlineLevel="0" collapsed="false"/>
    <row r="58407" customFormat="false" ht="15" hidden="false" customHeight="true" outlineLevel="0" collapsed="false"/>
    <row r="58408" customFormat="false" ht="15" hidden="false" customHeight="true" outlineLevel="0" collapsed="false"/>
    <row r="58409" customFormat="false" ht="15" hidden="false" customHeight="true" outlineLevel="0" collapsed="false"/>
    <row r="58410" customFormat="false" ht="15" hidden="false" customHeight="true" outlineLevel="0" collapsed="false"/>
    <row r="58411" customFormat="false" ht="15" hidden="false" customHeight="true" outlineLevel="0" collapsed="false"/>
    <row r="58412" customFormat="false" ht="15" hidden="false" customHeight="true" outlineLevel="0" collapsed="false"/>
    <row r="58413" customFormat="false" ht="15" hidden="false" customHeight="true" outlineLevel="0" collapsed="false"/>
    <row r="58414" customFormat="false" ht="15" hidden="false" customHeight="true" outlineLevel="0" collapsed="false"/>
    <row r="58415" customFormat="false" ht="15" hidden="false" customHeight="true" outlineLevel="0" collapsed="false"/>
    <row r="58416" customFormat="false" ht="15" hidden="false" customHeight="true" outlineLevel="0" collapsed="false"/>
    <row r="58417" customFormat="false" ht="15" hidden="false" customHeight="true" outlineLevel="0" collapsed="false"/>
    <row r="58418" customFormat="false" ht="15" hidden="false" customHeight="true" outlineLevel="0" collapsed="false"/>
    <row r="58419" customFormat="false" ht="15" hidden="false" customHeight="true" outlineLevel="0" collapsed="false"/>
    <row r="58420" customFormat="false" ht="15" hidden="false" customHeight="true" outlineLevel="0" collapsed="false"/>
    <row r="58421" customFormat="false" ht="15" hidden="false" customHeight="true" outlineLevel="0" collapsed="false"/>
    <row r="58422" customFormat="false" ht="15" hidden="false" customHeight="true" outlineLevel="0" collapsed="false"/>
    <row r="58423" customFormat="false" ht="15" hidden="false" customHeight="true" outlineLevel="0" collapsed="false"/>
    <row r="58424" customFormat="false" ht="15" hidden="false" customHeight="true" outlineLevel="0" collapsed="false"/>
    <row r="58425" customFormat="false" ht="15" hidden="false" customHeight="true" outlineLevel="0" collapsed="false"/>
    <row r="58426" customFormat="false" ht="15" hidden="false" customHeight="true" outlineLevel="0" collapsed="false"/>
    <row r="58427" customFormat="false" ht="15" hidden="false" customHeight="true" outlineLevel="0" collapsed="false"/>
    <row r="58428" customFormat="false" ht="15" hidden="false" customHeight="true" outlineLevel="0" collapsed="false"/>
    <row r="58429" customFormat="false" ht="15" hidden="false" customHeight="true" outlineLevel="0" collapsed="false"/>
    <row r="58430" customFormat="false" ht="15" hidden="false" customHeight="true" outlineLevel="0" collapsed="false"/>
    <row r="58431" customFormat="false" ht="15" hidden="false" customHeight="true" outlineLevel="0" collapsed="false"/>
    <row r="58432" customFormat="false" ht="15" hidden="false" customHeight="true" outlineLevel="0" collapsed="false"/>
    <row r="58433" customFormat="false" ht="15" hidden="false" customHeight="true" outlineLevel="0" collapsed="false"/>
    <row r="58434" customFormat="false" ht="15" hidden="false" customHeight="true" outlineLevel="0" collapsed="false"/>
    <row r="58435" customFormat="false" ht="15" hidden="false" customHeight="true" outlineLevel="0" collapsed="false"/>
    <row r="58436" customFormat="false" ht="15" hidden="false" customHeight="true" outlineLevel="0" collapsed="false"/>
    <row r="58437" customFormat="false" ht="15" hidden="false" customHeight="true" outlineLevel="0" collapsed="false"/>
    <row r="58438" customFormat="false" ht="15" hidden="false" customHeight="true" outlineLevel="0" collapsed="false"/>
    <row r="58439" customFormat="false" ht="15" hidden="false" customHeight="true" outlineLevel="0" collapsed="false"/>
    <row r="58440" customFormat="false" ht="15" hidden="false" customHeight="true" outlineLevel="0" collapsed="false"/>
    <row r="58441" customFormat="false" ht="15" hidden="false" customHeight="true" outlineLevel="0" collapsed="false"/>
    <row r="58442" customFormat="false" ht="15" hidden="false" customHeight="true" outlineLevel="0" collapsed="false"/>
    <row r="58443" customFormat="false" ht="15" hidden="false" customHeight="true" outlineLevel="0" collapsed="false"/>
    <row r="58444" customFormat="false" ht="15" hidden="false" customHeight="true" outlineLevel="0" collapsed="false"/>
    <row r="58445" customFormat="false" ht="15" hidden="false" customHeight="true" outlineLevel="0" collapsed="false"/>
    <row r="58446" customFormat="false" ht="15" hidden="false" customHeight="true" outlineLevel="0" collapsed="false"/>
    <row r="58447" customFormat="false" ht="15" hidden="false" customHeight="true" outlineLevel="0" collapsed="false"/>
    <row r="58448" customFormat="false" ht="15" hidden="false" customHeight="true" outlineLevel="0" collapsed="false"/>
    <row r="58449" customFormat="false" ht="15" hidden="false" customHeight="true" outlineLevel="0" collapsed="false"/>
    <row r="58450" customFormat="false" ht="15" hidden="false" customHeight="true" outlineLevel="0" collapsed="false"/>
    <row r="58451" customFormat="false" ht="15" hidden="false" customHeight="true" outlineLevel="0" collapsed="false"/>
    <row r="58452" customFormat="false" ht="15" hidden="false" customHeight="true" outlineLevel="0" collapsed="false"/>
    <row r="58453" customFormat="false" ht="15" hidden="false" customHeight="true" outlineLevel="0" collapsed="false"/>
    <row r="58454" customFormat="false" ht="15" hidden="false" customHeight="true" outlineLevel="0" collapsed="false"/>
    <row r="58455" customFormat="false" ht="15" hidden="false" customHeight="true" outlineLevel="0" collapsed="false"/>
    <row r="58456" customFormat="false" ht="15" hidden="false" customHeight="true" outlineLevel="0" collapsed="false"/>
    <row r="58457" customFormat="false" ht="15" hidden="false" customHeight="true" outlineLevel="0" collapsed="false"/>
    <row r="58458" customFormat="false" ht="15" hidden="false" customHeight="true" outlineLevel="0" collapsed="false"/>
    <row r="58459" customFormat="false" ht="15" hidden="false" customHeight="true" outlineLevel="0" collapsed="false"/>
    <row r="58460" customFormat="false" ht="15" hidden="false" customHeight="true" outlineLevel="0" collapsed="false"/>
    <row r="58461" customFormat="false" ht="15" hidden="false" customHeight="true" outlineLevel="0" collapsed="false"/>
    <row r="58462" customFormat="false" ht="15" hidden="false" customHeight="true" outlineLevel="0" collapsed="false"/>
    <row r="58463" customFormat="false" ht="15" hidden="false" customHeight="true" outlineLevel="0" collapsed="false"/>
    <row r="58464" customFormat="false" ht="15" hidden="false" customHeight="true" outlineLevel="0" collapsed="false"/>
    <row r="58465" customFormat="false" ht="15" hidden="false" customHeight="true" outlineLevel="0" collapsed="false"/>
    <row r="58466" customFormat="false" ht="15" hidden="false" customHeight="true" outlineLevel="0" collapsed="false"/>
    <row r="58467" customFormat="false" ht="15" hidden="false" customHeight="true" outlineLevel="0" collapsed="false"/>
    <row r="58468" customFormat="false" ht="15" hidden="false" customHeight="true" outlineLevel="0" collapsed="false"/>
    <row r="58469" customFormat="false" ht="15" hidden="false" customHeight="true" outlineLevel="0" collapsed="false"/>
    <row r="58470" customFormat="false" ht="15" hidden="false" customHeight="true" outlineLevel="0" collapsed="false"/>
    <row r="58471" customFormat="false" ht="15" hidden="false" customHeight="true" outlineLevel="0" collapsed="false"/>
    <row r="58472" customFormat="false" ht="15" hidden="false" customHeight="true" outlineLevel="0" collapsed="false"/>
    <row r="58473" customFormat="false" ht="15" hidden="false" customHeight="true" outlineLevel="0" collapsed="false"/>
    <row r="58474" customFormat="false" ht="15" hidden="false" customHeight="true" outlineLevel="0" collapsed="false"/>
    <row r="58475" customFormat="false" ht="15" hidden="false" customHeight="true" outlineLevel="0" collapsed="false"/>
    <row r="58476" customFormat="false" ht="15" hidden="false" customHeight="true" outlineLevel="0" collapsed="false"/>
    <row r="58477" customFormat="false" ht="15" hidden="false" customHeight="true" outlineLevel="0" collapsed="false"/>
    <row r="58478" customFormat="false" ht="15" hidden="false" customHeight="true" outlineLevel="0" collapsed="false"/>
    <row r="58479" customFormat="false" ht="15" hidden="false" customHeight="true" outlineLevel="0" collapsed="false"/>
    <row r="58480" customFormat="false" ht="15" hidden="false" customHeight="true" outlineLevel="0" collapsed="false"/>
    <row r="58481" customFormat="false" ht="15" hidden="false" customHeight="true" outlineLevel="0" collapsed="false"/>
    <row r="58482" customFormat="false" ht="15" hidden="false" customHeight="true" outlineLevel="0" collapsed="false"/>
    <row r="58483" customFormat="false" ht="15" hidden="false" customHeight="true" outlineLevel="0" collapsed="false"/>
    <row r="58484" customFormat="false" ht="15" hidden="false" customHeight="true" outlineLevel="0" collapsed="false"/>
    <row r="58485" customFormat="false" ht="15" hidden="false" customHeight="true" outlineLevel="0" collapsed="false"/>
    <row r="58486" customFormat="false" ht="15" hidden="false" customHeight="true" outlineLevel="0" collapsed="false"/>
    <row r="58487" customFormat="false" ht="15" hidden="false" customHeight="true" outlineLevel="0" collapsed="false"/>
    <row r="58488" customFormat="false" ht="15" hidden="false" customHeight="true" outlineLevel="0" collapsed="false"/>
    <row r="58489" customFormat="false" ht="15" hidden="false" customHeight="true" outlineLevel="0" collapsed="false"/>
    <row r="58490" customFormat="false" ht="15" hidden="false" customHeight="true" outlineLevel="0" collapsed="false"/>
    <row r="58491" customFormat="false" ht="15" hidden="false" customHeight="true" outlineLevel="0" collapsed="false"/>
    <row r="58492" customFormat="false" ht="15" hidden="false" customHeight="true" outlineLevel="0" collapsed="false"/>
    <row r="58493" customFormat="false" ht="15" hidden="false" customHeight="true" outlineLevel="0" collapsed="false"/>
    <row r="58494" customFormat="false" ht="15" hidden="false" customHeight="true" outlineLevel="0" collapsed="false"/>
    <row r="58495" customFormat="false" ht="15" hidden="false" customHeight="true" outlineLevel="0" collapsed="false"/>
    <row r="58496" customFormat="false" ht="15" hidden="false" customHeight="true" outlineLevel="0" collapsed="false"/>
    <row r="58497" customFormat="false" ht="15" hidden="false" customHeight="true" outlineLevel="0" collapsed="false"/>
    <row r="58498" customFormat="false" ht="15" hidden="false" customHeight="true" outlineLevel="0" collapsed="false"/>
    <row r="58499" customFormat="false" ht="15" hidden="false" customHeight="true" outlineLevel="0" collapsed="false"/>
    <row r="58500" customFormat="false" ht="15" hidden="false" customHeight="true" outlineLevel="0" collapsed="false"/>
    <row r="58501" customFormat="false" ht="15" hidden="false" customHeight="true" outlineLevel="0" collapsed="false"/>
    <row r="58502" customFormat="false" ht="15" hidden="false" customHeight="true" outlineLevel="0" collapsed="false"/>
    <row r="58503" customFormat="false" ht="15" hidden="false" customHeight="true" outlineLevel="0" collapsed="false"/>
    <row r="58504" customFormat="false" ht="15" hidden="false" customHeight="true" outlineLevel="0" collapsed="false"/>
    <row r="58505" customFormat="false" ht="15" hidden="false" customHeight="true" outlineLevel="0" collapsed="false"/>
    <row r="58506" customFormat="false" ht="15" hidden="false" customHeight="true" outlineLevel="0" collapsed="false"/>
    <row r="58507" customFormat="false" ht="15" hidden="false" customHeight="true" outlineLevel="0" collapsed="false"/>
    <row r="58508" customFormat="false" ht="15" hidden="false" customHeight="true" outlineLevel="0" collapsed="false"/>
    <row r="58509" customFormat="false" ht="15" hidden="false" customHeight="true" outlineLevel="0" collapsed="false"/>
    <row r="58510" customFormat="false" ht="15" hidden="false" customHeight="true" outlineLevel="0" collapsed="false"/>
    <row r="58511" customFormat="false" ht="15" hidden="false" customHeight="true" outlineLevel="0" collapsed="false"/>
    <row r="58512" customFormat="false" ht="15" hidden="false" customHeight="true" outlineLevel="0" collapsed="false"/>
    <row r="58513" customFormat="false" ht="15" hidden="false" customHeight="true" outlineLevel="0" collapsed="false"/>
    <row r="58514" customFormat="false" ht="15" hidden="false" customHeight="true" outlineLevel="0" collapsed="false"/>
    <row r="58515" customFormat="false" ht="15" hidden="false" customHeight="true" outlineLevel="0" collapsed="false"/>
    <row r="58516" customFormat="false" ht="15" hidden="false" customHeight="true" outlineLevel="0" collapsed="false"/>
    <row r="58517" customFormat="false" ht="15" hidden="false" customHeight="true" outlineLevel="0" collapsed="false"/>
    <row r="58518" customFormat="false" ht="15" hidden="false" customHeight="true" outlineLevel="0" collapsed="false"/>
    <row r="58519" customFormat="false" ht="15" hidden="false" customHeight="true" outlineLevel="0" collapsed="false"/>
    <row r="58520" customFormat="false" ht="15" hidden="false" customHeight="true" outlineLevel="0" collapsed="false"/>
    <row r="58521" customFormat="false" ht="15" hidden="false" customHeight="true" outlineLevel="0" collapsed="false"/>
    <row r="58522" customFormat="false" ht="15" hidden="false" customHeight="true" outlineLevel="0" collapsed="false"/>
    <row r="58523" customFormat="false" ht="15" hidden="false" customHeight="true" outlineLevel="0" collapsed="false"/>
    <row r="58524" customFormat="false" ht="15" hidden="false" customHeight="true" outlineLevel="0" collapsed="false"/>
    <row r="58525" customFormat="false" ht="15" hidden="false" customHeight="true" outlineLevel="0" collapsed="false"/>
    <row r="58526" customFormat="false" ht="15" hidden="false" customHeight="true" outlineLevel="0" collapsed="false"/>
    <row r="58527" customFormat="false" ht="15" hidden="false" customHeight="true" outlineLevel="0" collapsed="false"/>
    <row r="58528" customFormat="false" ht="15" hidden="false" customHeight="true" outlineLevel="0" collapsed="false"/>
    <row r="58529" customFormat="false" ht="15" hidden="false" customHeight="true" outlineLevel="0" collapsed="false"/>
    <row r="58530" customFormat="false" ht="15" hidden="false" customHeight="true" outlineLevel="0" collapsed="false"/>
    <row r="58531" customFormat="false" ht="15" hidden="false" customHeight="true" outlineLevel="0" collapsed="false"/>
    <row r="58532" customFormat="false" ht="15" hidden="false" customHeight="true" outlineLevel="0" collapsed="false"/>
    <row r="58533" customFormat="false" ht="15" hidden="false" customHeight="true" outlineLevel="0" collapsed="false"/>
    <row r="58534" customFormat="false" ht="15" hidden="false" customHeight="true" outlineLevel="0" collapsed="false"/>
    <row r="58535" customFormat="false" ht="15" hidden="false" customHeight="true" outlineLevel="0" collapsed="false"/>
    <row r="58536" customFormat="false" ht="15" hidden="false" customHeight="true" outlineLevel="0" collapsed="false"/>
    <row r="58537" customFormat="false" ht="15" hidden="false" customHeight="true" outlineLevel="0" collapsed="false"/>
    <row r="58538" customFormat="false" ht="15" hidden="false" customHeight="true" outlineLevel="0" collapsed="false"/>
    <row r="58539" customFormat="false" ht="15" hidden="false" customHeight="true" outlineLevel="0" collapsed="false"/>
    <row r="58540" customFormat="false" ht="15" hidden="false" customHeight="true" outlineLevel="0" collapsed="false"/>
    <row r="58541" customFormat="false" ht="15" hidden="false" customHeight="true" outlineLevel="0" collapsed="false"/>
    <row r="58542" customFormat="false" ht="15" hidden="false" customHeight="true" outlineLevel="0" collapsed="false"/>
    <row r="58543" customFormat="false" ht="15" hidden="false" customHeight="true" outlineLevel="0" collapsed="false"/>
    <row r="58544" customFormat="false" ht="15" hidden="false" customHeight="true" outlineLevel="0" collapsed="false"/>
    <row r="58545" customFormat="false" ht="15" hidden="false" customHeight="true" outlineLevel="0" collapsed="false"/>
    <row r="58546" customFormat="false" ht="15" hidden="false" customHeight="true" outlineLevel="0" collapsed="false"/>
    <row r="58547" customFormat="false" ht="15" hidden="false" customHeight="true" outlineLevel="0" collapsed="false"/>
    <row r="58548" customFormat="false" ht="15" hidden="false" customHeight="true" outlineLevel="0" collapsed="false"/>
    <row r="58549" customFormat="false" ht="15" hidden="false" customHeight="true" outlineLevel="0" collapsed="false"/>
    <row r="58550" customFormat="false" ht="15" hidden="false" customHeight="true" outlineLevel="0" collapsed="false"/>
    <row r="58551" customFormat="false" ht="15" hidden="false" customHeight="true" outlineLevel="0" collapsed="false"/>
    <row r="58552" customFormat="false" ht="15" hidden="false" customHeight="true" outlineLevel="0" collapsed="false"/>
    <row r="58553" customFormat="false" ht="15" hidden="false" customHeight="true" outlineLevel="0" collapsed="false"/>
    <row r="58554" customFormat="false" ht="15" hidden="false" customHeight="true" outlineLevel="0" collapsed="false"/>
    <row r="58555" customFormat="false" ht="15" hidden="false" customHeight="true" outlineLevel="0" collapsed="false"/>
    <row r="58556" customFormat="false" ht="15" hidden="false" customHeight="true" outlineLevel="0" collapsed="false"/>
    <row r="58557" customFormat="false" ht="15" hidden="false" customHeight="true" outlineLevel="0" collapsed="false"/>
    <row r="58558" customFormat="false" ht="15" hidden="false" customHeight="true" outlineLevel="0" collapsed="false"/>
    <row r="58559" customFormat="false" ht="15" hidden="false" customHeight="true" outlineLevel="0" collapsed="false"/>
    <row r="58560" customFormat="false" ht="15" hidden="false" customHeight="true" outlineLevel="0" collapsed="false"/>
    <row r="58561" customFormat="false" ht="15" hidden="false" customHeight="true" outlineLevel="0" collapsed="false"/>
    <row r="58562" customFormat="false" ht="15" hidden="false" customHeight="true" outlineLevel="0" collapsed="false"/>
    <row r="58563" customFormat="false" ht="15" hidden="false" customHeight="true" outlineLevel="0" collapsed="false"/>
    <row r="58564" customFormat="false" ht="15" hidden="false" customHeight="true" outlineLevel="0" collapsed="false"/>
    <row r="58565" customFormat="false" ht="15" hidden="false" customHeight="true" outlineLevel="0" collapsed="false"/>
    <row r="58566" customFormat="false" ht="15" hidden="false" customHeight="true" outlineLevel="0" collapsed="false"/>
    <row r="58567" customFormat="false" ht="15" hidden="false" customHeight="true" outlineLevel="0" collapsed="false"/>
    <row r="58568" customFormat="false" ht="15" hidden="false" customHeight="true" outlineLevel="0" collapsed="false"/>
    <row r="58569" customFormat="false" ht="15" hidden="false" customHeight="true" outlineLevel="0" collapsed="false"/>
    <row r="58570" customFormat="false" ht="15" hidden="false" customHeight="true" outlineLevel="0" collapsed="false"/>
    <row r="58571" customFormat="false" ht="15" hidden="false" customHeight="true" outlineLevel="0" collapsed="false"/>
    <row r="58572" customFormat="false" ht="15" hidden="false" customHeight="true" outlineLevel="0" collapsed="false"/>
    <row r="58573" customFormat="false" ht="15" hidden="false" customHeight="true" outlineLevel="0" collapsed="false"/>
    <row r="58574" customFormat="false" ht="15" hidden="false" customHeight="true" outlineLevel="0" collapsed="false"/>
    <row r="58575" customFormat="false" ht="15" hidden="false" customHeight="true" outlineLevel="0" collapsed="false"/>
    <row r="58576" customFormat="false" ht="15" hidden="false" customHeight="true" outlineLevel="0" collapsed="false"/>
    <row r="58577" customFormat="false" ht="15" hidden="false" customHeight="true" outlineLevel="0" collapsed="false"/>
    <row r="58578" customFormat="false" ht="15" hidden="false" customHeight="true" outlineLevel="0" collapsed="false"/>
    <row r="58579" customFormat="false" ht="15" hidden="false" customHeight="true" outlineLevel="0" collapsed="false"/>
    <row r="58580" customFormat="false" ht="15" hidden="false" customHeight="true" outlineLevel="0" collapsed="false"/>
    <row r="58581" customFormat="false" ht="15" hidden="false" customHeight="true" outlineLevel="0" collapsed="false"/>
    <row r="58582" customFormat="false" ht="15" hidden="false" customHeight="true" outlineLevel="0" collapsed="false"/>
    <row r="58583" customFormat="false" ht="15" hidden="false" customHeight="true" outlineLevel="0" collapsed="false"/>
    <row r="58584" customFormat="false" ht="15" hidden="false" customHeight="true" outlineLevel="0" collapsed="false"/>
    <row r="58585" customFormat="false" ht="15" hidden="false" customHeight="true" outlineLevel="0" collapsed="false"/>
    <row r="58586" customFormat="false" ht="15" hidden="false" customHeight="true" outlineLevel="0" collapsed="false"/>
    <row r="58587" customFormat="false" ht="15" hidden="false" customHeight="true" outlineLevel="0" collapsed="false"/>
    <row r="58588" customFormat="false" ht="15" hidden="false" customHeight="true" outlineLevel="0" collapsed="false"/>
    <row r="58589" customFormat="false" ht="15" hidden="false" customHeight="true" outlineLevel="0" collapsed="false"/>
    <row r="58590" customFormat="false" ht="15" hidden="false" customHeight="true" outlineLevel="0" collapsed="false"/>
    <row r="58591" customFormat="false" ht="15" hidden="false" customHeight="true" outlineLevel="0" collapsed="false"/>
    <row r="58592" customFormat="false" ht="15" hidden="false" customHeight="true" outlineLevel="0" collapsed="false"/>
    <row r="58593" customFormat="false" ht="15" hidden="false" customHeight="true" outlineLevel="0" collapsed="false"/>
    <row r="58594" customFormat="false" ht="15" hidden="false" customHeight="true" outlineLevel="0" collapsed="false"/>
    <row r="58595" customFormat="false" ht="15" hidden="false" customHeight="true" outlineLevel="0" collapsed="false"/>
    <row r="58596" customFormat="false" ht="15" hidden="false" customHeight="true" outlineLevel="0" collapsed="false"/>
    <row r="58597" customFormat="false" ht="15" hidden="false" customHeight="true" outlineLevel="0" collapsed="false"/>
    <row r="58598" customFormat="false" ht="15" hidden="false" customHeight="true" outlineLevel="0" collapsed="false"/>
    <row r="58599" customFormat="false" ht="15" hidden="false" customHeight="true" outlineLevel="0" collapsed="false"/>
    <row r="58600" customFormat="false" ht="15" hidden="false" customHeight="true" outlineLevel="0" collapsed="false"/>
    <row r="58601" customFormat="false" ht="15" hidden="false" customHeight="true" outlineLevel="0" collapsed="false"/>
    <row r="58602" customFormat="false" ht="15" hidden="false" customHeight="true" outlineLevel="0" collapsed="false"/>
    <row r="58603" customFormat="false" ht="15" hidden="false" customHeight="true" outlineLevel="0" collapsed="false"/>
    <row r="58604" customFormat="false" ht="15" hidden="false" customHeight="true" outlineLevel="0" collapsed="false"/>
    <row r="58605" customFormat="false" ht="15" hidden="false" customHeight="true" outlineLevel="0" collapsed="false"/>
    <row r="58606" customFormat="false" ht="15" hidden="false" customHeight="true" outlineLevel="0" collapsed="false"/>
    <row r="58607" customFormat="false" ht="15" hidden="false" customHeight="true" outlineLevel="0" collapsed="false"/>
    <row r="58608" customFormat="false" ht="15" hidden="false" customHeight="true" outlineLevel="0" collapsed="false"/>
    <row r="58609" customFormat="false" ht="15" hidden="false" customHeight="true" outlineLevel="0" collapsed="false"/>
    <row r="58610" customFormat="false" ht="15" hidden="false" customHeight="true" outlineLevel="0" collapsed="false"/>
    <row r="58611" customFormat="false" ht="15" hidden="false" customHeight="true" outlineLevel="0" collapsed="false"/>
    <row r="58612" customFormat="false" ht="15" hidden="false" customHeight="true" outlineLevel="0" collapsed="false"/>
    <row r="58613" customFormat="false" ht="15" hidden="false" customHeight="true" outlineLevel="0" collapsed="false"/>
    <row r="58614" customFormat="false" ht="15" hidden="false" customHeight="true" outlineLevel="0" collapsed="false"/>
    <row r="58615" customFormat="false" ht="15" hidden="false" customHeight="true" outlineLevel="0" collapsed="false"/>
    <row r="58616" customFormat="false" ht="15" hidden="false" customHeight="true" outlineLevel="0" collapsed="false"/>
    <row r="58617" customFormat="false" ht="15" hidden="false" customHeight="true" outlineLevel="0" collapsed="false"/>
    <row r="58618" customFormat="false" ht="15" hidden="false" customHeight="true" outlineLevel="0" collapsed="false"/>
    <row r="58619" customFormat="false" ht="15" hidden="false" customHeight="true" outlineLevel="0" collapsed="false"/>
    <row r="58620" customFormat="false" ht="15" hidden="false" customHeight="true" outlineLevel="0" collapsed="false"/>
    <row r="58621" customFormat="false" ht="15" hidden="false" customHeight="true" outlineLevel="0" collapsed="false"/>
    <row r="58622" customFormat="false" ht="15" hidden="false" customHeight="true" outlineLevel="0" collapsed="false"/>
    <row r="58623" customFormat="false" ht="15" hidden="false" customHeight="true" outlineLevel="0" collapsed="false"/>
    <row r="58624" customFormat="false" ht="15" hidden="false" customHeight="true" outlineLevel="0" collapsed="false"/>
    <row r="58625" customFormat="false" ht="15" hidden="false" customHeight="true" outlineLevel="0" collapsed="false"/>
    <row r="58626" customFormat="false" ht="15" hidden="false" customHeight="true" outlineLevel="0" collapsed="false"/>
    <row r="58627" customFormat="false" ht="15" hidden="false" customHeight="true" outlineLevel="0" collapsed="false"/>
    <row r="58628" customFormat="false" ht="15" hidden="false" customHeight="true" outlineLevel="0" collapsed="false"/>
    <row r="58629" customFormat="false" ht="15" hidden="false" customHeight="true" outlineLevel="0" collapsed="false"/>
    <row r="58630" customFormat="false" ht="15" hidden="false" customHeight="true" outlineLevel="0" collapsed="false"/>
    <row r="58631" customFormat="false" ht="15" hidden="false" customHeight="true" outlineLevel="0" collapsed="false"/>
    <row r="58632" customFormat="false" ht="15" hidden="false" customHeight="true" outlineLevel="0" collapsed="false"/>
    <row r="58633" customFormat="false" ht="15" hidden="false" customHeight="true" outlineLevel="0" collapsed="false"/>
    <row r="58634" customFormat="false" ht="15" hidden="false" customHeight="true" outlineLevel="0" collapsed="false"/>
    <row r="58635" customFormat="false" ht="15" hidden="false" customHeight="true" outlineLevel="0" collapsed="false"/>
    <row r="58636" customFormat="false" ht="15" hidden="false" customHeight="true" outlineLevel="0" collapsed="false"/>
    <row r="58637" customFormat="false" ht="15" hidden="false" customHeight="true" outlineLevel="0" collapsed="false"/>
    <row r="58638" customFormat="false" ht="15" hidden="false" customHeight="true" outlineLevel="0" collapsed="false"/>
    <row r="58639" customFormat="false" ht="15" hidden="false" customHeight="true" outlineLevel="0" collapsed="false"/>
    <row r="58640" customFormat="false" ht="15" hidden="false" customHeight="true" outlineLevel="0" collapsed="false"/>
    <row r="58641" customFormat="false" ht="15" hidden="false" customHeight="true" outlineLevel="0" collapsed="false"/>
    <row r="58642" customFormat="false" ht="15" hidden="false" customHeight="true" outlineLevel="0" collapsed="false"/>
    <row r="58643" customFormat="false" ht="15" hidden="false" customHeight="true" outlineLevel="0" collapsed="false"/>
    <row r="58644" customFormat="false" ht="15" hidden="false" customHeight="true" outlineLevel="0" collapsed="false"/>
    <row r="58645" customFormat="false" ht="15" hidden="false" customHeight="true" outlineLevel="0" collapsed="false"/>
    <row r="58646" customFormat="false" ht="15" hidden="false" customHeight="true" outlineLevel="0" collapsed="false"/>
    <row r="58647" customFormat="false" ht="15" hidden="false" customHeight="true" outlineLevel="0" collapsed="false"/>
    <row r="58648" customFormat="false" ht="15" hidden="false" customHeight="true" outlineLevel="0" collapsed="false"/>
    <row r="58649" customFormat="false" ht="15" hidden="false" customHeight="true" outlineLevel="0" collapsed="false"/>
    <row r="58650" customFormat="false" ht="15" hidden="false" customHeight="true" outlineLevel="0" collapsed="false"/>
    <row r="58651" customFormat="false" ht="15" hidden="false" customHeight="true" outlineLevel="0" collapsed="false"/>
    <row r="58652" customFormat="false" ht="15" hidden="false" customHeight="true" outlineLevel="0" collapsed="false"/>
    <row r="58653" customFormat="false" ht="15" hidden="false" customHeight="true" outlineLevel="0" collapsed="false"/>
    <row r="58654" customFormat="false" ht="15" hidden="false" customHeight="true" outlineLevel="0" collapsed="false"/>
    <row r="58655" customFormat="false" ht="15" hidden="false" customHeight="true" outlineLevel="0" collapsed="false"/>
    <row r="58656" customFormat="false" ht="15" hidden="false" customHeight="true" outlineLevel="0" collapsed="false"/>
    <row r="58657" customFormat="false" ht="15" hidden="false" customHeight="true" outlineLevel="0" collapsed="false"/>
    <row r="58658" customFormat="false" ht="15" hidden="false" customHeight="true" outlineLevel="0" collapsed="false"/>
    <row r="58659" customFormat="false" ht="15" hidden="false" customHeight="true" outlineLevel="0" collapsed="false"/>
    <row r="58660" customFormat="false" ht="15" hidden="false" customHeight="true" outlineLevel="0" collapsed="false"/>
    <row r="58661" customFormat="false" ht="15" hidden="false" customHeight="true" outlineLevel="0" collapsed="false"/>
    <row r="58662" customFormat="false" ht="15" hidden="false" customHeight="true" outlineLevel="0" collapsed="false"/>
    <row r="58663" customFormat="false" ht="15" hidden="false" customHeight="true" outlineLevel="0" collapsed="false"/>
    <row r="58664" customFormat="false" ht="15" hidden="false" customHeight="true" outlineLevel="0" collapsed="false"/>
    <row r="58665" customFormat="false" ht="15" hidden="false" customHeight="true" outlineLevel="0" collapsed="false"/>
    <row r="58666" customFormat="false" ht="15" hidden="false" customHeight="true" outlineLevel="0" collapsed="false"/>
    <row r="58667" customFormat="false" ht="15" hidden="false" customHeight="true" outlineLevel="0" collapsed="false"/>
    <row r="58668" customFormat="false" ht="15" hidden="false" customHeight="true" outlineLevel="0" collapsed="false"/>
    <row r="58669" customFormat="false" ht="15" hidden="false" customHeight="true" outlineLevel="0" collapsed="false"/>
    <row r="58670" customFormat="false" ht="15" hidden="false" customHeight="true" outlineLevel="0" collapsed="false"/>
    <row r="58671" customFormat="false" ht="15" hidden="false" customHeight="true" outlineLevel="0" collapsed="false"/>
    <row r="58672" customFormat="false" ht="15" hidden="false" customHeight="true" outlineLevel="0" collapsed="false"/>
    <row r="58673" customFormat="false" ht="15" hidden="false" customHeight="true" outlineLevel="0" collapsed="false"/>
    <row r="58674" customFormat="false" ht="15" hidden="false" customHeight="true" outlineLevel="0" collapsed="false"/>
    <row r="58675" customFormat="false" ht="15" hidden="false" customHeight="true" outlineLevel="0" collapsed="false"/>
    <row r="58676" customFormat="false" ht="15" hidden="false" customHeight="true" outlineLevel="0" collapsed="false"/>
    <row r="58677" customFormat="false" ht="15" hidden="false" customHeight="true" outlineLevel="0" collapsed="false"/>
    <row r="58678" customFormat="false" ht="15" hidden="false" customHeight="true" outlineLevel="0" collapsed="false"/>
    <row r="58679" customFormat="false" ht="15" hidden="false" customHeight="true" outlineLevel="0" collapsed="false"/>
    <row r="58680" customFormat="false" ht="15" hidden="false" customHeight="true" outlineLevel="0" collapsed="false"/>
    <row r="58681" customFormat="false" ht="15" hidden="false" customHeight="true" outlineLevel="0" collapsed="false"/>
    <row r="58682" customFormat="false" ht="15" hidden="false" customHeight="true" outlineLevel="0" collapsed="false"/>
    <row r="58683" customFormat="false" ht="15" hidden="false" customHeight="true" outlineLevel="0" collapsed="false"/>
    <row r="58684" customFormat="false" ht="15" hidden="false" customHeight="true" outlineLevel="0" collapsed="false"/>
    <row r="58685" customFormat="false" ht="15" hidden="false" customHeight="true" outlineLevel="0" collapsed="false"/>
    <row r="58686" customFormat="false" ht="15" hidden="false" customHeight="true" outlineLevel="0" collapsed="false"/>
    <row r="58687" customFormat="false" ht="15" hidden="false" customHeight="true" outlineLevel="0" collapsed="false"/>
    <row r="58688" customFormat="false" ht="15" hidden="false" customHeight="true" outlineLevel="0" collapsed="false"/>
    <row r="58689" customFormat="false" ht="15" hidden="false" customHeight="true" outlineLevel="0" collapsed="false"/>
    <row r="58690" customFormat="false" ht="15" hidden="false" customHeight="true" outlineLevel="0" collapsed="false"/>
    <row r="58691" customFormat="false" ht="15" hidden="false" customHeight="true" outlineLevel="0" collapsed="false"/>
    <row r="58692" customFormat="false" ht="15" hidden="false" customHeight="true" outlineLevel="0" collapsed="false"/>
    <row r="58693" customFormat="false" ht="15" hidden="false" customHeight="true" outlineLevel="0" collapsed="false"/>
    <row r="58694" customFormat="false" ht="15" hidden="false" customHeight="true" outlineLevel="0" collapsed="false"/>
    <row r="58695" customFormat="false" ht="15" hidden="false" customHeight="true" outlineLevel="0" collapsed="false"/>
    <row r="58696" customFormat="false" ht="15" hidden="false" customHeight="true" outlineLevel="0" collapsed="false"/>
    <row r="58697" customFormat="false" ht="15" hidden="false" customHeight="true" outlineLevel="0" collapsed="false"/>
    <row r="58698" customFormat="false" ht="15" hidden="false" customHeight="true" outlineLevel="0" collapsed="false"/>
    <row r="58699" customFormat="false" ht="15" hidden="false" customHeight="true" outlineLevel="0" collapsed="false"/>
    <row r="58700" customFormat="false" ht="15" hidden="false" customHeight="true" outlineLevel="0" collapsed="false"/>
    <row r="58701" customFormat="false" ht="15" hidden="false" customHeight="true" outlineLevel="0" collapsed="false"/>
    <row r="58702" customFormat="false" ht="15" hidden="false" customHeight="true" outlineLevel="0" collapsed="false"/>
    <row r="58703" customFormat="false" ht="15" hidden="false" customHeight="true" outlineLevel="0" collapsed="false"/>
    <row r="58704" customFormat="false" ht="15" hidden="false" customHeight="true" outlineLevel="0" collapsed="false"/>
    <row r="58705" customFormat="false" ht="15" hidden="false" customHeight="true" outlineLevel="0" collapsed="false"/>
    <row r="58706" customFormat="false" ht="15" hidden="false" customHeight="true" outlineLevel="0" collapsed="false"/>
    <row r="58707" customFormat="false" ht="15" hidden="false" customHeight="true" outlineLevel="0" collapsed="false"/>
    <row r="58708" customFormat="false" ht="15" hidden="false" customHeight="true" outlineLevel="0" collapsed="false"/>
    <row r="58709" customFormat="false" ht="15" hidden="false" customHeight="true" outlineLevel="0" collapsed="false"/>
    <row r="58710" customFormat="false" ht="15" hidden="false" customHeight="true" outlineLevel="0" collapsed="false"/>
    <row r="58711" customFormat="false" ht="15" hidden="false" customHeight="true" outlineLevel="0" collapsed="false"/>
    <row r="58712" customFormat="false" ht="15" hidden="false" customHeight="true" outlineLevel="0" collapsed="false"/>
    <row r="58713" customFormat="false" ht="15" hidden="false" customHeight="true" outlineLevel="0" collapsed="false"/>
    <row r="58714" customFormat="false" ht="15" hidden="false" customHeight="true" outlineLevel="0" collapsed="false"/>
    <row r="58715" customFormat="false" ht="15" hidden="false" customHeight="true" outlineLevel="0" collapsed="false"/>
    <row r="58716" customFormat="false" ht="15" hidden="false" customHeight="true" outlineLevel="0" collapsed="false"/>
    <row r="58717" customFormat="false" ht="15" hidden="false" customHeight="true" outlineLevel="0" collapsed="false"/>
    <row r="58718" customFormat="false" ht="15" hidden="false" customHeight="true" outlineLevel="0" collapsed="false"/>
    <row r="58719" customFormat="false" ht="15" hidden="false" customHeight="true" outlineLevel="0" collapsed="false"/>
    <row r="58720" customFormat="false" ht="15" hidden="false" customHeight="true" outlineLevel="0" collapsed="false"/>
    <row r="58721" customFormat="false" ht="15" hidden="false" customHeight="true" outlineLevel="0" collapsed="false"/>
    <row r="58722" customFormat="false" ht="15" hidden="false" customHeight="true" outlineLevel="0" collapsed="false"/>
    <row r="58723" customFormat="false" ht="15" hidden="false" customHeight="true" outlineLevel="0" collapsed="false"/>
    <row r="58724" customFormat="false" ht="15" hidden="false" customHeight="true" outlineLevel="0" collapsed="false"/>
    <row r="58725" customFormat="false" ht="15" hidden="false" customHeight="true" outlineLevel="0" collapsed="false"/>
    <row r="58726" customFormat="false" ht="15" hidden="false" customHeight="true" outlineLevel="0" collapsed="false"/>
    <row r="58727" customFormat="false" ht="15" hidden="false" customHeight="true" outlineLevel="0" collapsed="false"/>
    <row r="58728" customFormat="false" ht="15" hidden="false" customHeight="true" outlineLevel="0" collapsed="false"/>
    <row r="58729" customFormat="false" ht="15" hidden="false" customHeight="true" outlineLevel="0" collapsed="false"/>
    <row r="58730" customFormat="false" ht="15" hidden="false" customHeight="true" outlineLevel="0" collapsed="false"/>
    <row r="58731" customFormat="false" ht="15" hidden="false" customHeight="true" outlineLevel="0" collapsed="false"/>
    <row r="58732" customFormat="false" ht="15" hidden="false" customHeight="true" outlineLevel="0" collapsed="false"/>
    <row r="58733" customFormat="false" ht="15" hidden="false" customHeight="true" outlineLevel="0" collapsed="false"/>
    <row r="58734" customFormat="false" ht="15" hidden="false" customHeight="true" outlineLevel="0" collapsed="false"/>
    <row r="58735" customFormat="false" ht="15" hidden="false" customHeight="true" outlineLevel="0" collapsed="false"/>
    <row r="58736" customFormat="false" ht="15" hidden="false" customHeight="true" outlineLevel="0" collapsed="false"/>
    <row r="58737" customFormat="false" ht="15" hidden="false" customHeight="true" outlineLevel="0" collapsed="false"/>
    <row r="58738" customFormat="false" ht="15" hidden="false" customHeight="true" outlineLevel="0" collapsed="false"/>
    <row r="58739" customFormat="false" ht="15" hidden="false" customHeight="true" outlineLevel="0" collapsed="false"/>
    <row r="58740" customFormat="false" ht="15" hidden="false" customHeight="true" outlineLevel="0" collapsed="false"/>
    <row r="58741" customFormat="false" ht="15" hidden="false" customHeight="true" outlineLevel="0" collapsed="false"/>
    <row r="58742" customFormat="false" ht="15" hidden="false" customHeight="true" outlineLevel="0" collapsed="false"/>
    <row r="58743" customFormat="false" ht="15" hidden="false" customHeight="true" outlineLevel="0" collapsed="false"/>
    <row r="58744" customFormat="false" ht="15" hidden="false" customHeight="true" outlineLevel="0" collapsed="false"/>
    <row r="58745" customFormat="false" ht="15" hidden="false" customHeight="true" outlineLevel="0" collapsed="false"/>
    <row r="58746" customFormat="false" ht="15" hidden="false" customHeight="true" outlineLevel="0" collapsed="false"/>
    <row r="58747" customFormat="false" ht="15" hidden="false" customHeight="true" outlineLevel="0" collapsed="false"/>
    <row r="58748" customFormat="false" ht="15" hidden="false" customHeight="true" outlineLevel="0" collapsed="false"/>
    <row r="58749" customFormat="false" ht="15" hidden="false" customHeight="true" outlineLevel="0" collapsed="false"/>
    <row r="58750" customFormat="false" ht="15" hidden="false" customHeight="true" outlineLevel="0" collapsed="false"/>
    <row r="58751" customFormat="false" ht="15" hidden="false" customHeight="true" outlineLevel="0" collapsed="false"/>
    <row r="58752" customFormat="false" ht="15" hidden="false" customHeight="true" outlineLevel="0" collapsed="false"/>
    <row r="58753" customFormat="false" ht="15" hidden="false" customHeight="true" outlineLevel="0" collapsed="false"/>
    <row r="58754" customFormat="false" ht="15" hidden="false" customHeight="true" outlineLevel="0" collapsed="false"/>
    <row r="58755" customFormat="false" ht="15" hidden="false" customHeight="true" outlineLevel="0" collapsed="false"/>
    <row r="58756" customFormat="false" ht="15" hidden="false" customHeight="true" outlineLevel="0" collapsed="false"/>
    <row r="58757" customFormat="false" ht="15" hidden="false" customHeight="true" outlineLevel="0" collapsed="false"/>
    <row r="58758" customFormat="false" ht="15" hidden="false" customHeight="true" outlineLevel="0" collapsed="false"/>
    <row r="58759" customFormat="false" ht="15" hidden="false" customHeight="true" outlineLevel="0" collapsed="false"/>
    <row r="58760" customFormat="false" ht="15" hidden="false" customHeight="true" outlineLevel="0" collapsed="false"/>
    <row r="58761" customFormat="false" ht="15" hidden="false" customHeight="true" outlineLevel="0" collapsed="false"/>
    <row r="58762" customFormat="false" ht="15" hidden="false" customHeight="true" outlineLevel="0" collapsed="false"/>
    <row r="58763" customFormat="false" ht="15" hidden="false" customHeight="true" outlineLevel="0" collapsed="false"/>
    <row r="58764" customFormat="false" ht="15" hidden="false" customHeight="true" outlineLevel="0" collapsed="false"/>
    <row r="58765" customFormat="false" ht="15" hidden="false" customHeight="true" outlineLevel="0" collapsed="false"/>
    <row r="58766" customFormat="false" ht="15" hidden="false" customHeight="true" outlineLevel="0" collapsed="false"/>
    <row r="58767" customFormat="false" ht="15" hidden="false" customHeight="true" outlineLevel="0" collapsed="false"/>
    <row r="58768" customFormat="false" ht="15" hidden="false" customHeight="true" outlineLevel="0" collapsed="false"/>
    <row r="58769" customFormat="false" ht="15" hidden="false" customHeight="true" outlineLevel="0" collapsed="false"/>
    <row r="58770" customFormat="false" ht="15" hidden="false" customHeight="true" outlineLevel="0" collapsed="false"/>
    <row r="58771" customFormat="false" ht="15" hidden="false" customHeight="true" outlineLevel="0" collapsed="false"/>
    <row r="58772" customFormat="false" ht="15" hidden="false" customHeight="true" outlineLevel="0" collapsed="false"/>
    <row r="58773" customFormat="false" ht="15" hidden="false" customHeight="true" outlineLevel="0" collapsed="false"/>
    <row r="58774" customFormat="false" ht="15" hidden="false" customHeight="true" outlineLevel="0" collapsed="false"/>
    <row r="58775" customFormat="false" ht="15" hidden="false" customHeight="true" outlineLevel="0" collapsed="false"/>
    <row r="58776" customFormat="false" ht="15" hidden="false" customHeight="true" outlineLevel="0" collapsed="false"/>
    <row r="58777" customFormat="false" ht="15" hidden="false" customHeight="true" outlineLevel="0" collapsed="false"/>
    <row r="58778" customFormat="false" ht="15" hidden="false" customHeight="true" outlineLevel="0" collapsed="false"/>
    <row r="58779" customFormat="false" ht="15" hidden="false" customHeight="true" outlineLevel="0" collapsed="false"/>
    <row r="58780" customFormat="false" ht="15" hidden="false" customHeight="true" outlineLevel="0" collapsed="false"/>
    <row r="58781" customFormat="false" ht="15" hidden="false" customHeight="true" outlineLevel="0" collapsed="false"/>
    <row r="58782" customFormat="false" ht="15" hidden="false" customHeight="true" outlineLevel="0" collapsed="false"/>
    <row r="58783" customFormat="false" ht="15" hidden="false" customHeight="true" outlineLevel="0" collapsed="false"/>
    <row r="58784" customFormat="false" ht="15" hidden="false" customHeight="true" outlineLevel="0" collapsed="false"/>
    <row r="58785" customFormat="false" ht="15" hidden="false" customHeight="true" outlineLevel="0" collapsed="false"/>
    <row r="58786" customFormat="false" ht="15" hidden="false" customHeight="true" outlineLevel="0" collapsed="false"/>
    <row r="58787" customFormat="false" ht="15" hidden="false" customHeight="true" outlineLevel="0" collapsed="false"/>
    <row r="58788" customFormat="false" ht="15" hidden="false" customHeight="true" outlineLevel="0" collapsed="false"/>
    <row r="58789" customFormat="false" ht="15" hidden="false" customHeight="true" outlineLevel="0" collapsed="false"/>
    <row r="58790" customFormat="false" ht="15" hidden="false" customHeight="true" outlineLevel="0" collapsed="false"/>
    <row r="58791" customFormat="false" ht="15" hidden="false" customHeight="true" outlineLevel="0" collapsed="false"/>
    <row r="58792" customFormat="false" ht="15" hidden="false" customHeight="true" outlineLevel="0" collapsed="false"/>
    <row r="58793" customFormat="false" ht="15" hidden="false" customHeight="true" outlineLevel="0" collapsed="false"/>
    <row r="58794" customFormat="false" ht="15" hidden="false" customHeight="true" outlineLevel="0" collapsed="false"/>
    <row r="58795" customFormat="false" ht="15" hidden="false" customHeight="true" outlineLevel="0" collapsed="false"/>
    <row r="58796" customFormat="false" ht="15" hidden="false" customHeight="true" outlineLevel="0" collapsed="false"/>
    <row r="58797" customFormat="false" ht="15" hidden="false" customHeight="true" outlineLevel="0" collapsed="false"/>
    <row r="58798" customFormat="false" ht="15" hidden="false" customHeight="true" outlineLevel="0" collapsed="false"/>
    <row r="58799" customFormat="false" ht="15" hidden="false" customHeight="true" outlineLevel="0" collapsed="false"/>
    <row r="58800" customFormat="false" ht="15" hidden="false" customHeight="true" outlineLevel="0" collapsed="false"/>
    <row r="58801" customFormat="false" ht="15" hidden="false" customHeight="true" outlineLevel="0" collapsed="false"/>
    <row r="58802" customFormat="false" ht="15" hidden="false" customHeight="true" outlineLevel="0" collapsed="false"/>
    <row r="58803" customFormat="false" ht="15" hidden="false" customHeight="true" outlineLevel="0" collapsed="false"/>
    <row r="58804" customFormat="false" ht="15" hidden="false" customHeight="true" outlineLevel="0" collapsed="false"/>
    <row r="58805" customFormat="false" ht="15" hidden="false" customHeight="true" outlineLevel="0" collapsed="false"/>
    <row r="58806" customFormat="false" ht="15" hidden="false" customHeight="true" outlineLevel="0" collapsed="false"/>
    <row r="58807" customFormat="false" ht="15" hidden="false" customHeight="true" outlineLevel="0" collapsed="false"/>
    <row r="58808" customFormat="false" ht="15" hidden="false" customHeight="true" outlineLevel="0" collapsed="false"/>
    <row r="58809" customFormat="false" ht="15" hidden="false" customHeight="true" outlineLevel="0" collapsed="false"/>
    <row r="58810" customFormat="false" ht="15" hidden="false" customHeight="true" outlineLevel="0" collapsed="false"/>
    <row r="58811" customFormat="false" ht="15" hidden="false" customHeight="true" outlineLevel="0" collapsed="false"/>
    <row r="58812" customFormat="false" ht="15" hidden="false" customHeight="true" outlineLevel="0" collapsed="false"/>
    <row r="58813" customFormat="false" ht="15" hidden="false" customHeight="true" outlineLevel="0" collapsed="false"/>
    <row r="58814" customFormat="false" ht="15" hidden="false" customHeight="true" outlineLevel="0" collapsed="false"/>
    <row r="58815" customFormat="false" ht="15" hidden="false" customHeight="true" outlineLevel="0" collapsed="false"/>
    <row r="58816" customFormat="false" ht="15" hidden="false" customHeight="true" outlineLevel="0" collapsed="false"/>
    <row r="58817" customFormat="false" ht="15" hidden="false" customHeight="true" outlineLevel="0" collapsed="false"/>
    <row r="58818" customFormat="false" ht="15" hidden="false" customHeight="true" outlineLevel="0" collapsed="false"/>
    <row r="58819" customFormat="false" ht="15" hidden="false" customHeight="true" outlineLevel="0" collapsed="false"/>
    <row r="58820" customFormat="false" ht="15" hidden="false" customHeight="true" outlineLevel="0" collapsed="false"/>
    <row r="58821" customFormat="false" ht="15" hidden="false" customHeight="true" outlineLevel="0" collapsed="false"/>
    <row r="58822" customFormat="false" ht="15" hidden="false" customHeight="true" outlineLevel="0" collapsed="false"/>
    <row r="58823" customFormat="false" ht="15" hidden="false" customHeight="true" outlineLevel="0" collapsed="false"/>
    <row r="58824" customFormat="false" ht="15" hidden="false" customHeight="true" outlineLevel="0" collapsed="false"/>
    <row r="58825" customFormat="false" ht="15" hidden="false" customHeight="true" outlineLevel="0" collapsed="false"/>
    <row r="58826" customFormat="false" ht="15" hidden="false" customHeight="true" outlineLevel="0" collapsed="false"/>
    <row r="58827" customFormat="false" ht="15" hidden="false" customHeight="true" outlineLevel="0" collapsed="false"/>
    <row r="58828" customFormat="false" ht="15" hidden="false" customHeight="true" outlineLevel="0" collapsed="false"/>
    <row r="58829" customFormat="false" ht="15" hidden="false" customHeight="true" outlineLevel="0" collapsed="false"/>
    <row r="58830" customFormat="false" ht="15" hidden="false" customHeight="true" outlineLevel="0" collapsed="false"/>
    <row r="58831" customFormat="false" ht="15" hidden="false" customHeight="true" outlineLevel="0" collapsed="false"/>
    <row r="58832" customFormat="false" ht="15" hidden="false" customHeight="true" outlineLevel="0" collapsed="false"/>
    <row r="58833" customFormat="false" ht="15" hidden="false" customHeight="true" outlineLevel="0" collapsed="false"/>
    <row r="58834" customFormat="false" ht="15" hidden="false" customHeight="true" outlineLevel="0" collapsed="false"/>
    <row r="58835" customFormat="false" ht="15" hidden="false" customHeight="true" outlineLevel="0" collapsed="false"/>
    <row r="58836" customFormat="false" ht="15" hidden="false" customHeight="true" outlineLevel="0" collapsed="false"/>
    <row r="58837" customFormat="false" ht="15" hidden="false" customHeight="true" outlineLevel="0" collapsed="false"/>
    <row r="58838" customFormat="false" ht="15" hidden="false" customHeight="true" outlineLevel="0" collapsed="false"/>
    <row r="58839" customFormat="false" ht="15" hidden="false" customHeight="true" outlineLevel="0" collapsed="false"/>
    <row r="58840" customFormat="false" ht="15" hidden="false" customHeight="true" outlineLevel="0" collapsed="false"/>
    <row r="58841" customFormat="false" ht="15" hidden="false" customHeight="true" outlineLevel="0" collapsed="false"/>
    <row r="58842" customFormat="false" ht="15" hidden="false" customHeight="true" outlineLevel="0" collapsed="false"/>
    <row r="58843" customFormat="false" ht="15" hidden="false" customHeight="true" outlineLevel="0" collapsed="false"/>
    <row r="58844" customFormat="false" ht="15" hidden="false" customHeight="true" outlineLevel="0" collapsed="false"/>
    <row r="58845" customFormat="false" ht="15" hidden="false" customHeight="true" outlineLevel="0" collapsed="false"/>
    <row r="58846" customFormat="false" ht="15" hidden="false" customHeight="true" outlineLevel="0" collapsed="false"/>
    <row r="58847" customFormat="false" ht="15" hidden="false" customHeight="true" outlineLevel="0" collapsed="false"/>
    <row r="58848" customFormat="false" ht="15" hidden="false" customHeight="true" outlineLevel="0" collapsed="false"/>
    <row r="58849" customFormat="false" ht="15" hidden="false" customHeight="true" outlineLevel="0" collapsed="false"/>
    <row r="58850" customFormat="false" ht="15" hidden="false" customHeight="true" outlineLevel="0" collapsed="false"/>
    <row r="58851" customFormat="false" ht="15" hidden="false" customHeight="true" outlineLevel="0" collapsed="false"/>
    <row r="58852" customFormat="false" ht="15" hidden="false" customHeight="true" outlineLevel="0" collapsed="false"/>
    <row r="58853" customFormat="false" ht="15" hidden="false" customHeight="true" outlineLevel="0" collapsed="false"/>
    <row r="58854" customFormat="false" ht="15" hidden="false" customHeight="true" outlineLevel="0" collapsed="false"/>
    <row r="58855" customFormat="false" ht="15" hidden="false" customHeight="true" outlineLevel="0" collapsed="false"/>
    <row r="58856" customFormat="false" ht="15" hidden="false" customHeight="true" outlineLevel="0" collapsed="false"/>
    <row r="58857" customFormat="false" ht="15" hidden="false" customHeight="true" outlineLevel="0" collapsed="false"/>
    <row r="58858" customFormat="false" ht="15" hidden="false" customHeight="true" outlineLevel="0" collapsed="false"/>
    <row r="58859" customFormat="false" ht="15" hidden="false" customHeight="true" outlineLevel="0" collapsed="false"/>
    <row r="58860" customFormat="false" ht="15" hidden="false" customHeight="true" outlineLevel="0" collapsed="false"/>
    <row r="58861" customFormat="false" ht="15" hidden="false" customHeight="true" outlineLevel="0" collapsed="false"/>
    <row r="58862" customFormat="false" ht="15" hidden="false" customHeight="true" outlineLevel="0" collapsed="false"/>
    <row r="58863" customFormat="false" ht="15" hidden="false" customHeight="true" outlineLevel="0" collapsed="false"/>
    <row r="58864" customFormat="false" ht="15" hidden="false" customHeight="true" outlineLevel="0" collapsed="false"/>
    <row r="58865" customFormat="false" ht="15" hidden="false" customHeight="true" outlineLevel="0" collapsed="false"/>
    <row r="58866" customFormat="false" ht="15" hidden="false" customHeight="true" outlineLevel="0" collapsed="false"/>
    <row r="58867" customFormat="false" ht="15" hidden="false" customHeight="true" outlineLevel="0" collapsed="false"/>
    <row r="58868" customFormat="false" ht="15" hidden="false" customHeight="true" outlineLevel="0" collapsed="false"/>
    <row r="58869" customFormat="false" ht="15" hidden="false" customHeight="true" outlineLevel="0" collapsed="false"/>
    <row r="58870" customFormat="false" ht="15" hidden="false" customHeight="true" outlineLevel="0" collapsed="false"/>
    <row r="58871" customFormat="false" ht="15" hidden="false" customHeight="true" outlineLevel="0" collapsed="false"/>
    <row r="58872" customFormat="false" ht="15" hidden="false" customHeight="true" outlineLevel="0" collapsed="false"/>
    <row r="58873" customFormat="false" ht="15" hidden="false" customHeight="true" outlineLevel="0" collapsed="false"/>
    <row r="58874" customFormat="false" ht="15" hidden="false" customHeight="true" outlineLevel="0" collapsed="false"/>
    <row r="58875" customFormat="false" ht="15" hidden="false" customHeight="true" outlineLevel="0" collapsed="false"/>
    <row r="58876" customFormat="false" ht="15" hidden="false" customHeight="true" outlineLevel="0" collapsed="false"/>
    <row r="58877" customFormat="false" ht="15" hidden="false" customHeight="true" outlineLevel="0" collapsed="false"/>
    <row r="58878" customFormat="false" ht="15" hidden="false" customHeight="true" outlineLevel="0" collapsed="false"/>
    <row r="58879" customFormat="false" ht="15" hidden="false" customHeight="true" outlineLevel="0" collapsed="false"/>
    <row r="58880" customFormat="false" ht="15" hidden="false" customHeight="true" outlineLevel="0" collapsed="false"/>
    <row r="58881" customFormat="false" ht="15" hidden="false" customHeight="true" outlineLevel="0" collapsed="false"/>
    <row r="58882" customFormat="false" ht="15" hidden="false" customHeight="true" outlineLevel="0" collapsed="false"/>
    <row r="58883" customFormat="false" ht="15" hidden="false" customHeight="true" outlineLevel="0" collapsed="false"/>
    <row r="58884" customFormat="false" ht="15" hidden="false" customHeight="true" outlineLevel="0" collapsed="false"/>
    <row r="58885" customFormat="false" ht="15" hidden="false" customHeight="true" outlineLevel="0" collapsed="false"/>
    <row r="58886" customFormat="false" ht="15" hidden="false" customHeight="true" outlineLevel="0" collapsed="false"/>
    <row r="58887" customFormat="false" ht="15" hidden="false" customHeight="true" outlineLevel="0" collapsed="false"/>
    <row r="58888" customFormat="false" ht="15" hidden="false" customHeight="true" outlineLevel="0" collapsed="false"/>
    <row r="58889" customFormat="false" ht="15" hidden="false" customHeight="true" outlineLevel="0" collapsed="false"/>
    <row r="58890" customFormat="false" ht="15" hidden="false" customHeight="true" outlineLevel="0" collapsed="false"/>
    <row r="58891" customFormat="false" ht="15" hidden="false" customHeight="true" outlineLevel="0" collapsed="false"/>
    <row r="58892" customFormat="false" ht="15" hidden="false" customHeight="true" outlineLevel="0" collapsed="false"/>
    <row r="58893" customFormat="false" ht="15" hidden="false" customHeight="true" outlineLevel="0" collapsed="false"/>
    <row r="58894" customFormat="false" ht="15" hidden="false" customHeight="true" outlineLevel="0" collapsed="false"/>
    <row r="58895" customFormat="false" ht="15" hidden="false" customHeight="true" outlineLevel="0" collapsed="false"/>
    <row r="58896" customFormat="false" ht="15" hidden="false" customHeight="true" outlineLevel="0" collapsed="false"/>
    <row r="58897" customFormat="false" ht="15" hidden="false" customHeight="true" outlineLevel="0" collapsed="false"/>
    <row r="58898" customFormat="false" ht="15" hidden="false" customHeight="true" outlineLevel="0" collapsed="false"/>
    <row r="58899" customFormat="false" ht="15" hidden="false" customHeight="true" outlineLevel="0" collapsed="false"/>
    <row r="58900" customFormat="false" ht="15" hidden="false" customHeight="true" outlineLevel="0" collapsed="false"/>
    <row r="58901" customFormat="false" ht="15" hidden="false" customHeight="true" outlineLevel="0" collapsed="false"/>
    <row r="58902" customFormat="false" ht="15" hidden="false" customHeight="true" outlineLevel="0" collapsed="false"/>
    <row r="58903" customFormat="false" ht="15" hidden="false" customHeight="true" outlineLevel="0" collapsed="false"/>
    <row r="58904" customFormat="false" ht="15" hidden="false" customHeight="true" outlineLevel="0" collapsed="false"/>
    <row r="58905" customFormat="false" ht="15" hidden="false" customHeight="true" outlineLevel="0" collapsed="false"/>
    <row r="58906" customFormat="false" ht="15" hidden="false" customHeight="true" outlineLevel="0" collapsed="false"/>
    <row r="58907" customFormat="false" ht="15" hidden="false" customHeight="true" outlineLevel="0" collapsed="false"/>
    <row r="58908" customFormat="false" ht="15" hidden="false" customHeight="true" outlineLevel="0" collapsed="false"/>
    <row r="58909" customFormat="false" ht="15" hidden="false" customHeight="true" outlineLevel="0" collapsed="false"/>
    <row r="58910" customFormat="false" ht="15" hidden="false" customHeight="true" outlineLevel="0" collapsed="false"/>
    <row r="58911" customFormat="false" ht="15" hidden="false" customHeight="true" outlineLevel="0" collapsed="false"/>
    <row r="58912" customFormat="false" ht="15" hidden="false" customHeight="true" outlineLevel="0" collapsed="false"/>
    <row r="58913" customFormat="false" ht="15" hidden="false" customHeight="true" outlineLevel="0" collapsed="false"/>
    <row r="58914" customFormat="false" ht="15" hidden="false" customHeight="true" outlineLevel="0" collapsed="false"/>
    <row r="58915" customFormat="false" ht="15" hidden="false" customHeight="true" outlineLevel="0" collapsed="false"/>
    <row r="58916" customFormat="false" ht="15" hidden="false" customHeight="true" outlineLevel="0" collapsed="false"/>
    <row r="58917" customFormat="false" ht="15" hidden="false" customHeight="true" outlineLevel="0" collapsed="false"/>
    <row r="58918" customFormat="false" ht="15" hidden="false" customHeight="true" outlineLevel="0" collapsed="false"/>
    <row r="58919" customFormat="false" ht="15" hidden="false" customHeight="true" outlineLevel="0" collapsed="false"/>
    <row r="58920" customFormat="false" ht="15" hidden="false" customHeight="true" outlineLevel="0" collapsed="false"/>
    <row r="58921" customFormat="false" ht="15" hidden="false" customHeight="true" outlineLevel="0" collapsed="false"/>
    <row r="58922" customFormat="false" ht="15" hidden="false" customHeight="true" outlineLevel="0" collapsed="false"/>
    <row r="58923" customFormat="false" ht="15" hidden="false" customHeight="true" outlineLevel="0" collapsed="false"/>
    <row r="58924" customFormat="false" ht="15" hidden="false" customHeight="true" outlineLevel="0" collapsed="false"/>
    <row r="58925" customFormat="false" ht="15" hidden="false" customHeight="true" outlineLevel="0" collapsed="false"/>
    <row r="58926" customFormat="false" ht="15" hidden="false" customHeight="true" outlineLevel="0" collapsed="false"/>
    <row r="58927" customFormat="false" ht="15" hidden="false" customHeight="true" outlineLevel="0" collapsed="false"/>
    <row r="58928" customFormat="false" ht="15" hidden="false" customHeight="true" outlineLevel="0" collapsed="false"/>
    <row r="58929" customFormat="false" ht="15" hidden="false" customHeight="true" outlineLevel="0" collapsed="false"/>
    <row r="58930" customFormat="false" ht="15" hidden="false" customHeight="true" outlineLevel="0" collapsed="false"/>
    <row r="58931" customFormat="false" ht="15" hidden="false" customHeight="true" outlineLevel="0" collapsed="false"/>
    <row r="58932" customFormat="false" ht="15" hidden="false" customHeight="true" outlineLevel="0" collapsed="false"/>
    <row r="58933" customFormat="false" ht="15" hidden="false" customHeight="true" outlineLevel="0" collapsed="false"/>
    <row r="58934" customFormat="false" ht="15" hidden="false" customHeight="true" outlineLevel="0" collapsed="false"/>
    <row r="58935" customFormat="false" ht="15" hidden="false" customHeight="true" outlineLevel="0" collapsed="false"/>
    <row r="58936" customFormat="false" ht="15" hidden="false" customHeight="true" outlineLevel="0" collapsed="false"/>
    <row r="58937" customFormat="false" ht="15" hidden="false" customHeight="true" outlineLevel="0" collapsed="false"/>
    <row r="58938" customFormat="false" ht="15" hidden="false" customHeight="true" outlineLevel="0" collapsed="false"/>
    <row r="58939" customFormat="false" ht="15" hidden="false" customHeight="true" outlineLevel="0" collapsed="false"/>
    <row r="58940" customFormat="false" ht="15" hidden="false" customHeight="true" outlineLevel="0" collapsed="false"/>
    <row r="58941" customFormat="false" ht="15" hidden="false" customHeight="true" outlineLevel="0" collapsed="false"/>
    <row r="58942" customFormat="false" ht="15" hidden="false" customHeight="true" outlineLevel="0" collapsed="false"/>
    <row r="58943" customFormat="false" ht="15" hidden="false" customHeight="true" outlineLevel="0" collapsed="false"/>
    <row r="58944" customFormat="false" ht="15" hidden="false" customHeight="true" outlineLevel="0" collapsed="false"/>
    <row r="58945" customFormat="false" ht="15" hidden="false" customHeight="true" outlineLevel="0" collapsed="false"/>
    <row r="58946" customFormat="false" ht="15" hidden="false" customHeight="true" outlineLevel="0" collapsed="false"/>
    <row r="58947" customFormat="false" ht="15" hidden="false" customHeight="true" outlineLevel="0" collapsed="false"/>
    <row r="58948" customFormat="false" ht="15" hidden="false" customHeight="true" outlineLevel="0" collapsed="false"/>
    <row r="58949" customFormat="false" ht="15" hidden="false" customHeight="true" outlineLevel="0" collapsed="false"/>
    <row r="58950" customFormat="false" ht="15" hidden="false" customHeight="true" outlineLevel="0" collapsed="false"/>
    <row r="58951" customFormat="false" ht="15" hidden="false" customHeight="true" outlineLevel="0" collapsed="false"/>
    <row r="58952" customFormat="false" ht="15" hidden="false" customHeight="true" outlineLevel="0" collapsed="false"/>
    <row r="58953" customFormat="false" ht="15" hidden="false" customHeight="true" outlineLevel="0" collapsed="false"/>
    <row r="58954" customFormat="false" ht="15" hidden="false" customHeight="true" outlineLevel="0" collapsed="false"/>
    <row r="58955" customFormat="false" ht="15" hidden="false" customHeight="true" outlineLevel="0" collapsed="false"/>
    <row r="58956" customFormat="false" ht="15" hidden="false" customHeight="true" outlineLevel="0" collapsed="false"/>
    <row r="58957" customFormat="false" ht="15" hidden="false" customHeight="true" outlineLevel="0" collapsed="false"/>
    <row r="58958" customFormat="false" ht="15" hidden="false" customHeight="true" outlineLevel="0" collapsed="false"/>
    <row r="58959" customFormat="false" ht="15" hidden="false" customHeight="true" outlineLevel="0" collapsed="false"/>
    <row r="58960" customFormat="false" ht="15" hidden="false" customHeight="true" outlineLevel="0" collapsed="false"/>
    <row r="58961" customFormat="false" ht="15" hidden="false" customHeight="true" outlineLevel="0" collapsed="false"/>
    <row r="58962" customFormat="false" ht="15" hidden="false" customHeight="true" outlineLevel="0" collapsed="false"/>
    <row r="58963" customFormat="false" ht="15" hidden="false" customHeight="true" outlineLevel="0" collapsed="false"/>
    <row r="58964" customFormat="false" ht="15" hidden="false" customHeight="true" outlineLevel="0" collapsed="false"/>
    <row r="58965" customFormat="false" ht="15" hidden="false" customHeight="true" outlineLevel="0" collapsed="false"/>
    <row r="58966" customFormat="false" ht="15" hidden="false" customHeight="true" outlineLevel="0" collapsed="false"/>
    <row r="58967" customFormat="false" ht="15" hidden="false" customHeight="true" outlineLevel="0" collapsed="false"/>
    <row r="58968" customFormat="false" ht="15" hidden="false" customHeight="true" outlineLevel="0" collapsed="false"/>
    <row r="58969" customFormat="false" ht="15" hidden="false" customHeight="true" outlineLevel="0" collapsed="false"/>
    <row r="58970" customFormat="false" ht="15" hidden="false" customHeight="true" outlineLevel="0" collapsed="false"/>
    <row r="58971" customFormat="false" ht="15" hidden="false" customHeight="true" outlineLevel="0" collapsed="false"/>
    <row r="58972" customFormat="false" ht="15" hidden="false" customHeight="true" outlineLevel="0" collapsed="false"/>
    <row r="58973" customFormat="false" ht="15" hidden="false" customHeight="true" outlineLevel="0" collapsed="false"/>
    <row r="58974" customFormat="false" ht="15" hidden="false" customHeight="true" outlineLevel="0" collapsed="false"/>
    <row r="58975" customFormat="false" ht="15" hidden="false" customHeight="true" outlineLevel="0" collapsed="false"/>
    <row r="58976" customFormat="false" ht="15" hidden="false" customHeight="true" outlineLevel="0" collapsed="false"/>
    <row r="58977" customFormat="false" ht="15" hidden="false" customHeight="true" outlineLevel="0" collapsed="false"/>
    <row r="58978" customFormat="false" ht="15" hidden="false" customHeight="true" outlineLevel="0" collapsed="false"/>
    <row r="58979" customFormat="false" ht="15" hidden="false" customHeight="true" outlineLevel="0" collapsed="false"/>
    <row r="58980" customFormat="false" ht="15" hidden="false" customHeight="true" outlineLevel="0" collapsed="false"/>
    <row r="58981" customFormat="false" ht="15" hidden="false" customHeight="true" outlineLevel="0" collapsed="false"/>
    <row r="58982" customFormat="false" ht="15" hidden="false" customHeight="true" outlineLevel="0" collapsed="false"/>
    <row r="58983" customFormat="false" ht="15" hidden="false" customHeight="true" outlineLevel="0" collapsed="false"/>
    <row r="58984" customFormat="false" ht="15" hidden="false" customHeight="true" outlineLevel="0" collapsed="false"/>
    <row r="58985" customFormat="false" ht="15" hidden="false" customHeight="true" outlineLevel="0" collapsed="false"/>
    <row r="58986" customFormat="false" ht="15" hidden="false" customHeight="true" outlineLevel="0" collapsed="false"/>
    <row r="58987" customFormat="false" ht="15" hidden="false" customHeight="true" outlineLevel="0" collapsed="false"/>
    <row r="58988" customFormat="false" ht="15" hidden="false" customHeight="true" outlineLevel="0" collapsed="false"/>
    <row r="58989" customFormat="false" ht="15" hidden="false" customHeight="true" outlineLevel="0" collapsed="false"/>
    <row r="58990" customFormat="false" ht="15" hidden="false" customHeight="true" outlineLevel="0" collapsed="false"/>
    <row r="58991" customFormat="false" ht="15" hidden="false" customHeight="true" outlineLevel="0" collapsed="false"/>
    <row r="58992" customFormat="false" ht="15" hidden="false" customHeight="true" outlineLevel="0" collapsed="false"/>
    <row r="58993" customFormat="false" ht="15" hidden="false" customHeight="true" outlineLevel="0" collapsed="false"/>
    <row r="58994" customFormat="false" ht="15" hidden="false" customHeight="true" outlineLevel="0" collapsed="false"/>
    <row r="58995" customFormat="false" ht="15" hidden="false" customHeight="true" outlineLevel="0" collapsed="false"/>
    <row r="58996" customFormat="false" ht="15" hidden="false" customHeight="true" outlineLevel="0" collapsed="false"/>
    <row r="58997" customFormat="false" ht="15" hidden="false" customHeight="true" outlineLevel="0" collapsed="false"/>
    <row r="58998" customFormat="false" ht="15" hidden="false" customHeight="true" outlineLevel="0" collapsed="false"/>
    <row r="58999" customFormat="false" ht="15" hidden="false" customHeight="true" outlineLevel="0" collapsed="false"/>
    <row r="59000" customFormat="false" ht="15" hidden="false" customHeight="true" outlineLevel="0" collapsed="false"/>
    <row r="59001" customFormat="false" ht="15" hidden="false" customHeight="true" outlineLevel="0" collapsed="false"/>
    <row r="59002" customFormat="false" ht="15" hidden="false" customHeight="true" outlineLevel="0" collapsed="false"/>
    <row r="59003" customFormat="false" ht="15" hidden="false" customHeight="true" outlineLevel="0" collapsed="false"/>
    <row r="59004" customFormat="false" ht="15" hidden="false" customHeight="true" outlineLevel="0" collapsed="false"/>
    <row r="59005" customFormat="false" ht="15" hidden="false" customHeight="true" outlineLevel="0" collapsed="false"/>
    <row r="59006" customFormat="false" ht="15" hidden="false" customHeight="true" outlineLevel="0" collapsed="false"/>
    <row r="59007" customFormat="false" ht="15" hidden="false" customHeight="true" outlineLevel="0" collapsed="false"/>
    <row r="59008" customFormat="false" ht="15" hidden="false" customHeight="true" outlineLevel="0" collapsed="false"/>
    <row r="59009" customFormat="false" ht="15" hidden="false" customHeight="true" outlineLevel="0" collapsed="false"/>
    <row r="59010" customFormat="false" ht="15" hidden="false" customHeight="true" outlineLevel="0" collapsed="false"/>
    <row r="59011" customFormat="false" ht="15" hidden="false" customHeight="true" outlineLevel="0" collapsed="false"/>
    <row r="59012" customFormat="false" ht="15" hidden="false" customHeight="true" outlineLevel="0" collapsed="false"/>
    <row r="59013" customFormat="false" ht="15" hidden="false" customHeight="true" outlineLevel="0" collapsed="false"/>
    <row r="59014" customFormat="false" ht="15" hidden="false" customHeight="true" outlineLevel="0" collapsed="false"/>
    <row r="59015" customFormat="false" ht="15" hidden="false" customHeight="true" outlineLevel="0" collapsed="false"/>
    <row r="59016" customFormat="false" ht="15" hidden="false" customHeight="true" outlineLevel="0" collapsed="false"/>
    <row r="59017" customFormat="false" ht="15" hidden="false" customHeight="true" outlineLevel="0" collapsed="false"/>
    <row r="59018" customFormat="false" ht="15" hidden="false" customHeight="true" outlineLevel="0" collapsed="false"/>
    <row r="59019" customFormat="false" ht="15" hidden="false" customHeight="true" outlineLevel="0" collapsed="false"/>
    <row r="59020" customFormat="false" ht="15" hidden="false" customHeight="true" outlineLevel="0" collapsed="false"/>
    <row r="59021" customFormat="false" ht="15" hidden="false" customHeight="true" outlineLevel="0" collapsed="false"/>
    <row r="59022" customFormat="false" ht="15" hidden="false" customHeight="true" outlineLevel="0" collapsed="false"/>
    <row r="59023" customFormat="false" ht="15" hidden="false" customHeight="true" outlineLevel="0" collapsed="false"/>
    <row r="59024" customFormat="false" ht="15" hidden="false" customHeight="true" outlineLevel="0" collapsed="false"/>
    <row r="59025" customFormat="false" ht="15" hidden="false" customHeight="true" outlineLevel="0" collapsed="false"/>
    <row r="59026" customFormat="false" ht="15" hidden="false" customHeight="true" outlineLevel="0" collapsed="false"/>
    <row r="59027" customFormat="false" ht="15" hidden="false" customHeight="true" outlineLevel="0" collapsed="false"/>
    <row r="59028" customFormat="false" ht="15" hidden="false" customHeight="true" outlineLevel="0" collapsed="false"/>
    <row r="59029" customFormat="false" ht="15" hidden="false" customHeight="true" outlineLevel="0" collapsed="false"/>
    <row r="59030" customFormat="false" ht="15" hidden="false" customHeight="true" outlineLevel="0" collapsed="false"/>
    <row r="59031" customFormat="false" ht="15" hidden="false" customHeight="true" outlineLevel="0" collapsed="false"/>
    <row r="59032" customFormat="false" ht="15" hidden="false" customHeight="true" outlineLevel="0" collapsed="false"/>
    <row r="59033" customFormat="false" ht="15" hidden="false" customHeight="true" outlineLevel="0" collapsed="false"/>
    <row r="59034" customFormat="false" ht="15" hidden="false" customHeight="true" outlineLevel="0" collapsed="false"/>
    <row r="59035" customFormat="false" ht="15" hidden="false" customHeight="true" outlineLevel="0" collapsed="false"/>
    <row r="59036" customFormat="false" ht="15" hidden="false" customHeight="true" outlineLevel="0" collapsed="false"/>
    <row r="59037" customFormat="false" ht="15" hidden="false" customHeight="true" outlineLevel="0" collapsed="false"/>
    <row r="59038" customFormat="false" ht="15" hidden="false" customHeight="true" outlineLevel="0" collapsed="false"/>
    <row r="59039" customFormat="false" ht="15" hidden="false" customHeight="true" outlineLevel="0" collapsed="false"/>
    <row r="59040" customFormat="false" ht="15" hidden="false" customHeight="true" outlineLevel="0" collapsed="false"/>
    <row r="59041" customFormat="false" ht="15" hidden="false" customHeight="true" outlineLevel="0" collapsed="false"/>
    <row r="59042" customFormat="false" ht="15" hidden="false" customHeight="true" outlineLevel="0" collapsed="false"/>
    <row r="59043" customFormat="false" ht="15" hidden="false" customHeight="true" outlineLevel="0" collapsed="false"/>
    <row r="59044" customFormat="false" ht="15" hidden="false" customHeight="true" outlineLevel="0" collapsed="false"/>
    <row r="59045" customFormat="false" ht="15" hidden="false" customHeight="true" outlineLevel="0" collapsed="false"/>
    <row r="59046" customFormat="false" ht="15" hidden="false" customHeight="true" outlineLevel="0" collapsed="false"/>
    <row r="59047" customFormat="false" ht="15" hidden="false" customHeight="true" outlineLevel="0" collapsed="false"/>
    <row r="59048" customFormat="false" ht="15" hidden="false" customHeight="true" outlineLevel="0" collapsed="false"/>
    <row r="59049" customFormat="false" ht="15" hidden="false" customHeight="true" outlineLevel="0" collapsed="false"/>
    <row r="59050" customFormat="false" ht="15" hidden="false" customHeight="true" outlineLevel="0" collapsed="false"/>
    <row r="59051" customFormat="false" ht="15" hidden="false" customHeight="true" outlineLevel="0" collapsed="false"/>
    <row r="59052" customFormat="false" ht="15" hidden="false" customHeight="true" outlineLevel="0" collapsed="false"/>
    <row r="59053" customFormat="false" ht="15" hidden="false" customHeight="true" outlineLevel="0" collapsed="false"/>
    <row r="59054" customFormat="false" ht="15" hidden="false" customHeight="true" outlineLevel="0" collapsed="false"/>
    <row r="59055" customFormat="false" ht="15" hidden="false" customHeight="true" outlineLevel="0" collapsed="false"/>
    <row r="59056" customFormat="false" ht="15" hidden="false" customHeight="true" outlineLevel="0" collapsed="false"/>
    <row r="59057" customFormat="false" ht="15" hidden="false" customHeight="true" outlineLevel="0" collapsed="false"/>
    <row r="59058" customFormat="false" ht="15" hidden="false" customHeight="true" outlineLevel="0" collapsed="false"/>
    <row r="59059" customFormat="false" ht="15" hidden="false" customHeight="true" outlineLevel="0" collapsed="false"/>
    <row r="59060" customFormat="false" ht="15" hidden="false" customHeight="true" outlineLevel="0" collapsed="false"/>
    <row r="59061" customFormat="false" ht="15" hidden="false" customHeight="true" outlineLevel="0" collapsed="false"/>
    <row r="59062" customFormat="false" ht="15" hidden="false" customHeight="true" outlineLevel="0" collapsed="false"/>
    <row r="59063" customFormat="false" ht="15" hidden="false" customHeight="true" outlineLevel="0" collapsed="false"/>
    <row r="59064" customFormat="false" ht="15" hidden="false" customHeight="true" outlineLevel="0" collapsed="false"/>
    <row r="59065" customFormat="false" ht="15" hidden="false" customHeight="true" outlineLevel="0" collapsed="false"/>
    <row r="59066" customFormat="false" ht="15" hidden="false" customHeight="true" outlineLevel="0" collapsed="false"/>
    <row r="59067" customFormat="false" ht="15" hidden="false" customHeight="true" outlineLevel="0" collapsed="false"/>
    <row r="59068" customFormat="false" ht="15" hidden="false" customHeight="true" outlineLevel="0" collapsed="false"/>
    <row r="59069" customFormat="false" ht="15" hidden="false" customHeight="true" outlineLevel="0" collapsed="false"/>
    <row r="59070" customFormat="false" ht="15" hidden="false" customHeight="true" outlineLevel="0" collapsed="false"/>
    <row r="59071" customFormat="false" ht="15" hidden="false" customHeight="true" outlineLevel="0" collapsed="false"/>
    <row r="59072" customFormat="false" ht="15" hidden="false" customHeight="true" outlineLevel="0" collapsed="false"/>
    <row r="59073" customFormat="false" ht="15" hidden="false" customHeight="true" outlineLevel="0" collapsed="false"/>
    <row r="59074" customFormat="false" ht="15" hidden="false" customHeight="true" outlineLevel="0" collapsed="false"/>
    <row r="59075" customFormat="false" ht="15" hidden="false" customHeight="true" outlineLevel="0" collapsed="false"/>
    <row r="59076" customFormat="false" ht="15" hidden="false" customHeight="true" outlineLevel="0" collapsed="false"/>
    <row r="59077" customFormat="false" ht="15" hidden="false" customHeight="true" outlineLevel="0" collapsed="false"/>
    <row r="59078" customFormat="false" ht="15" hidden="false" customHeight="true" outlineLevel="0" collapsed="false"/>
    <row r="59079" customFormat="false" ht="15" hidden="false" customHeight="true" outlineLevel="0" collapsed="false"/>
    <row r="59080" customFormat="false" ht="15" hidden="false" customHeight="true" outlineLevel="0" collapsed="false"/>
    <row r="59081" customFormat="false" ht="15" hidden="false" customHeight="true" outlineLevel="0" collapsed="false"/>
    <row r="59082" customFormat="false" ht="15" hidden="false" customHeight="true" outlineLevel="0" collapsed="false"/>
    <row r="59083" customFormat="false" ht="15" hidden="false" customHeight="true" outlineLevel="0" collapsed="false"/>
    <row r="59084" customFormat="false" ht="15" hidden="false" customHeight="true" outlineLevel="0" collapsed="false"/>
    <row r="59085" customFormat="false" ht="15" hidden="false" customHeight="true" outlineLevel="0" collapsed="false"/>
    <row r="59086" customFormat="false" ht="15" hidden="false" customHeight="true" outlineLevel="0" collapsed="false"/>
    <row r="59087" customFormat="false" ht="15" hidden="false" customHeight="true" outlineLevel="0" collapsed="false"/>
    <row r="59088" customFormat="false" ht="15" hidden="false" customHeight="true" outlineLevel="0" collapsed="false"/>
    <row r="59089" customFormat="false" ht="15" hidden="false" customHeight="true" outlineLevel="0" collapsed="false"/>
    <row r="59090" customFormat="false" ht="15" hidden="false" customHeight="true" outlineLevel="0" collapsed="false"/>
    <row r="59091" customFormat="false" ht="15" hidden="false" customHeight="true" outlineLevel="0" collapsed="false"/>
    <row r="59092" customFormat="false" ht="15" hidden="false" customHeight="true" outlineLevel="0" collapsed="false"/>
    <row r="59093" customFormat="false" ht="15" hidden="false" customHeight="true" outlineLevel="0" collapsed="false"/>
    <row r="59094" customFormat="false" ht="15" hidden="false" customHeight="true" outlineLevel="0" collapsed="false"/>
    <row r="59095" customFormat="false" ht="15" hidden="false" customHeight="true" outlineLevel="0" collapsed="false"/>
    <row r="59096" customFormat="false" ht="15" hidden="false" customHeight="true" outlineLevel="0" collapsed="false"/>
    <row r="59097" customFormat="false" ht="15" hidden="false" customHeight="true" outlineLevel="0" collapsed="false"/>
    <row r="59098" customFormat="false" ht="15" hidden="false" customHeight="true" outlineLevel="0" collapsed="false"/>
    <row r="59099" customFormat="false" ht="15" hidden="false" customHeight="true" outlineLevel="0" collapsed="false"/>
    <row r="59100" customFormat="false" ht="15" hidden="false" customHeight="true" outlineLevel="0" collapsed="false"/>
    <row r="59101" customFormat="false" ht="15" hidden="false" customHeight="true" outlineLevel="0" collapsed="false"/>
    <row r="59102" customFormat="false" ht="15" hidden="false" customHeight="true" outlineLevel="0" collapsed="false"/>
    <row r="59103" customFormat="false" ht="15" hidden="false" customHeight="true" outlineLevel="0" collapsed="false"/>
    <row r="59104" customFormat="false" ht="15" hidden="false" customHeight="true" outlineLevel="0" collapsed="false"/>
    <row r="59105" customFormat="false" ht="15" hidden="false" customHeight="true" outlineLevel="0" collapsed="false"/>
    <row r="59106" customFormat="false" ht="15" hidden="false" customHeight="true" outlineLevel="0" collapsed="false"/>
    <row r="59107" customFormat="false" ht="15" hidden="false" customHeight="true" outlineLevel="0" collapsed="false"/>
    <row r="59108" customFormat="false" ht="15" hidden="false" customHeight="true" outlineLevel="0" collapsed="false"/>
    <row r="59109" customFormat="false" ht="15" hidden="false" customHeight="true" outlineLevel="0" collapsed="false"/>
    <row r="59110" customFormat="false" ht="15" hidden="false" customHeight="true" outlineLevel="0" collapsed="false"/>
    <row r="59111" customFormat="false" ht="15" hidden="false" customHeight="true" outlineLevel="0" collapsed="false"/>
    <row r="59112" customFormat="false" ht="15" hidden="false" customHeight="true" outlineLevel="0" collapsed="false"/>
    <row r="59113" customFormat="false" ht="15" hidden="false" customHeight="true" outlineLevel="0" collapsed="false"/>
    <row r="59114" customFormat="false" ht="15" hidden="false" customHeight="true" outlineLevel="0" collapsed="false"/>
    <row r="59115" customFormat="false" ht="15" hidden="false" customHeight="true" outlineLevel="0" collapsed="false"/>
    <row r="59116" customFormat="false" ht="15" hidden="false" customHeight="true" outlineLevel="0" collapsed="false"/>
    <row r="59117" customFormat="false" ht="15" hidden="false" customHeight="true" outlineLevel="0" collapsed="false"/>
    <row r="59118" customFormat="false" ht="15" hidden="false" customHeight="true" outlineLevel="0" collapsed="false"/>
    <row r="59119" customFormat="false" ht="15" hidden="false" customHeight="true" outlineLevel="0" collapsed="false"/>
    <row r="59120" customFormat="false" ht="15" hidden="false" customHeight="true" outlineLevel="0" collapsed="false"/>
    <row r="59121" customFormat="false" ht="15" hidden="false" customHeight="true" outlineLevel="0" collapsed="false"/>
    <row r="59122" customFormat="false" ht="15" hidden="false" customHeight="true" outlineLevel="0" collapsed="false"/>
    <row r="59123" customFormat="false" ht="15" hidden="false" customHeight="true" outlineLevel="0" collapsed="false"/>
    <row r="59124" customFormat="false" ht="15" hidden="false" customHeight="true" outlineLevel="0" collapsed="false"/>
    <row r="59125" customFormat="false" ht="15" hidden="false" customHeight="true" outlineLevel="0" collapsed="false"/>
    <row r="59126" customFormat="false" ht="15" hidden="false" customHeight="true" outlineLevel="0" collapsed="false"/>
    <row r="59127" customFormat="false" ht="15" hidden="false" customHeight="true" outlineLevel="0" collapsed="false"/>
    <row r="59128" customFormat="false" ht="15" hidden="false" customHeight="true" outlineLevel="0" collapsed="false"/>
    <row r="59129" customFormat="false" ht="15" hidden="false" customHeight="true" outlineLevel="0" collapsed="false"/>
    <row r="59130" customFormat="false" ht="15" hidden="false" customHeight="true" outlineLevel="0" collapsed="false"/>
    <row r="59131" customFormat="false" ht="15" hidden="false" customHeight="true" outlineLevel="0" collapsed="false"/>
    <row r="59132" customFormat="false" ht="15" hidden="false" customHeight="true" outlineLevel="0" collapsed="false"/>
    <row r="59133" customFormat="false" ht="15" hidden="false" customHeight="true" outlineLevel="0" collapsed="false"/>
    <row r="59134" customFormat="false" ht="15" hidden="false" customHeight="true" outlineLevel="0" collapsed="false"/>
    <row r="59135" customFormat="false" ht="15" hidden="false" customHeight="true" outlineLevel="0" collapsed="false"/>
    <row r="59136" customFormat="false" ht="15" hidden="false" customHeight="true" outlineLevel="0" collapsed="false"/>
    <row r="59137" customFormat="false" ht="15" hidden="false" customHeight="true" outlineLevel="0" collapsed="false"/>
    <row r="59138" customFormat="false" ht="15" hidden="false" customHeight="true" outlineLevel="0" collapsed="false"/>
    <row r="59139" customFormat="false" ht="15" hidden="false" customHeight="true" outlineLevel="0" collapsed="false"/>
    <row r="59140" customFormat="false" ht="15" hidden="false" customHeight="true" outlineLevel="0" collapsed="false"/>
    <row r="59141" customFormat="false" ht="15" hidden="false" customHeight="true" outlineLevel="0" collapsed="false"/>
    <row r="59142" customFormat="false" ht="15" hidden="false" customHeight="true" outlineLevel="0" collapsed="false"/>
    <row r="59143" customFormat="false" ht="15" hidden="false" customHeight="true" outlineLevel="0" collapsed="false"/>
    <row r="59144" customFormat="false" ht="15" hidden="false" customHeight="true" outlineLevel="0" collapsed="false"/>
    <row r="59145" customFormat="false" ht="15" hidden="false" customHeight="true" outlineLevel="0" collapsed="false"/>
    <row r="59146" customFormat="false" ht="15" hidden="false" customHeight="true" outlineLevel="0" collapsed="false"/>
    <row r="59147" customFormat="false" ht="15" hidden="false" customHeight="true" outlineLevel="0" collapsed="false"/>
    <row r="59148" customFormat="false" ht="15" hidden="false" customHeight="true" outlineLevel="0" collapsed="false"/>
    <row r="59149" customFormat="false" ht="15" hidden="false" customHeight="true" outlineLevel="0" collapsed="false"/>
    <row r="59150" customFormat="false" ht="15" hidden="false" customHeight="true" outlineLevel="0" collapsed="false"/>
    <row r="59151" customFormat="false" ht="15" hidden="false" customHeight="true" outlineLevel="0" collapsed="false"/>
    <row r="59152" customFormat="false" ht="15" hidden="false" customHeight="true" outlineLevel="0" collapsed="false"/>
    <row r="59153" customFormat="false" ht="15" hidden="false" customHeight="true" outlineLevel="0" collapsed="false"/>
    <row r="59154" customFormat="false" ht="15" hidden="false" customHeight="true" outlineLevel="0" collapsed="false"/>
    <row r="59155" customFormat="false" ht="15" hidden="false" customHeight="true" outlineLevel="0" collapsed="false"/>
    <row r="59156" customFormat="false" ht="15" hidden="false" customHeight="true" outlineLevel="0" collapsed="false"/>
    <row r="59157" customFormat="false" ht="15" hidden="false" customHeight="true" outlineLevel="0" collapsed="false"/>
    <row r="59158" customFormat="false" ht="15" hidden="false" customHeight="true" outlineLevel="0" collapsed="false"/>
    <row r="59159" customFormat="false" ht="15" hidden="false" customHeight="true" outlineLevel="0" collapsed="false"/>
    <row r="59160" customFormat="false" ht="15" hidden="false" customHeight="true" outlineLevel="0" collapsed="false"/>
    <row r="59161" customFormat="false" ht="15" hidden="false" customHeight="true" outlineLevel="0" collapsed="false"/>
    <row r="59162" customFormat="false" ht="15" hidden="false" customHeight="true" outlineLevel="0" collapsed="false"/>
    <row r="59163" customFormat="false" ht="15" hidden="false" customHeight="true" outlineLevel="0" collapsed="false"/>
    <row r="59164" customFormat="false" ht="15" hidden="false" customHeight="true" outlineLevel="0" collapsed="false"/>
    <row r="59165" customFormat="false" ht="15" hidden="false" customHeight="true" outlineLevel="0" collapsed="false"/>
    <row r="59166" customFormat="false" ht="15" hidden="false" customHeight="true" outlineLevel="0" collapsed="false"/>
    <row r="59167" customFormat="false" ht="15" hidden="false" customHeight="true" outlineLevel="0" collapsed="false"/>
    <row r="59168" customFormat="false" ht="15" hidden="false" customHeight="true" outlineLevel="0" collapsed="false"/>
    <row r="59169" customFormat="false" ht="15" hidden="false" customHeight="true" outlineLevel="0" collapsed="false"/>
    <row r="59170" customFormat="false" ht="15" hidden="false" customHeight="true" outlineLevel="0" collapsed="false"/>
    <row r="59171" customFormat="false" ht="15" hidden="false" customHeight="true" outlineLevel="0" collapsed="false"/>
    <row r="59172" customFormat="false" ht="15" hidden="false" customHeight="true" outlineLevel="0" collapsed="false"/>
    <row r="59173" customFormat="false" ht="15" hidden="false" customHeight="true" outlineLevel="0" collapsed="false"/>
    <row r="59174" customFormat="false" ht="15" hidden="false" customHeight="true" outlineLevel="0" collapsed="false"/>
    <row r="59175" customFormat="false" ht="15" hidden="false" customHeight="true" outlineLevel="0" collapsed="false"/>
    <row r="59176" customFormat="false" ht="15" hidden="false" customHeight="true" outlineLevel="0" collapsed="false"/>
    <row r="59177" customFormat="false" ht="15" hidden="false" customHeight="true" outlineLevel="0" collapsed="false"/>
    <row r="59178" customFormat="false" ht="15" hidden="false" customHeight="true" outlineLevel="0" collapsed="false"/>
    <row r="59179" customFormat="false" ht="15" hidden="false" customHeight="true" outlineLevel="0" collapsed="false"/>
    <row r="59180" customFormat="false" ht="15" hidden="false" customHeight="true" outlineLevel="0" collapsed="false"/>
    <row r="59181" customFormat="false" ht="15" hidden="false" customHeight="true" outlineLevel="0" collapsed="false"/>
    <row r="59182" customFormat="false" ht="15" hidden="false" customHeight="true" outlineLevel="0" collapsed="false"/>
    <row r="59183" customFormat="false" ht="15" hidden="false" customHeight="true" outlineLevel="0" collapsed="false"/>
    <row r="59184" customFormat="false" ht="15" hidden="false" customHeight="true" outlineLevel="0" collapsed="false"/>
    <row r="59185" customFormat="false" ht="15" hidden="false" customHeight="true" outlineLevel="0" collapsed="false"/>
    <row r="59186" customFormat="false" ht="15" hidden="false" customHeight="true" outlineLevel="0" collapsed="false"/>
    <row r="59187" customFormat="false" ht="15" hidden="false" customHeight="true" outlineLevel="0" collapsed="false"/>
    <row r="59188" customFormat="false" ht="15" hidden="false" customHeight="true" outlineLevel="0" collapsed="false"/>
    <row r="59189" customFormat="false" ht="15" hidden="false" customHeight="true" outlineLevel="0" collapsed="false"/>
    <row r="59190" customFormat="false" ht="15" hidden="false" customHeight="true" outlineLevel="0" collapsed="false"/>
    <row r="59191" customFormat="false" ht="15" hidden="false" customHeight="true" outlineLevel="0" collapsed="false"/>
    <row r="59192" customFormat="false" ht="15" hidden="false" customHeight="true" outlineLevel="0" collapsed="false"/>
    <row r="59193" customFormat="false" ht="15" hidden="false" customHeight="true" outlineLevel="0" collapsed="false"/>
    <row r="59194" customFormat="false" ht="15" hidden="false" customHeight="true" outlineLevel="0" collapsed="false"/>
    <row r="59195" customFormat="false" ht="15" hidden="false" customHeight="true" outlineLevel="0" collapsed="false"/>
    <row r="59196" customFormat="false" ht="15" hidden="false" customHeight="true" outlineLevel="0" collapsed="false"/>
    <row r="59197" customFormat="false" ht="15" hidden="false" customHeight="true" outlineLevel="0" collapsed="false"/>
    <row r="59198" customFormat="false" ht="15" hidden="false" customHeight="true" outlineLevel="0" collapsed="false"/>
    <row r="59199" customFormat="false" ht="15" hidden="false" customHeight="true" outlineLevel="0" collapsed="false"/>
    <row r="59200" customFormat="false" ht="15" hidden="false" customHeight="true" outlineLevel="0" collapsed="false"/>
    <row r="59201" customFormat="false" ht="15" hidden="false" customHeight="true" outlineLevel="0" collapsed="false"/>
    <row r="59202" customFormat="false" ht="15" hidden="false" customHeight="true" outlineLevel="0" collapsed="false"/>
    <row r="59203" customFormat="false" ht="15" hidden="false" customHeight="true" outlineLevel="0" collapsed="false"/>
    <row r="59204" customFormat="false" ht="15" hidden="false" customHeight="true" outlineLevel="0" collapsed="false"/>
    <row r="59205" customFormat="false" ht="15" hidden="false" customHeight="true" outlineLevel="0" collapsed="false"/>
    <row r="59206" customFormat="false" ht="15" hidden="false" customHeight="true" outlineLevel="0" collapsed="false"/>
    <row r="59207" customFormat="false" ht="15" hidden="false" customHeight="true" outlineLevel="0" collapsed="false"/>
    <row r="59208" customFormat="false" ht="15" hidden="false" customHeight="true" outlineLevel="0" collapsed="false"/>
    <row r="59209" customFormat="false" ht="15" hidden="false" customHeight="true" outlineLevel="0" collapsed="false"/>
    <row r="59210" customFormat="false" ht="15" hidden="false" customHeight="true" outlineLevel="0" collapsed="false"/>
    <row r="59211" customFormat="false" ht="15" hidden="false" customHeight="true" outlineLevel="0" collapsed="false"/>
    <row r="59212" customFormat="false" ht="15" hidden="false" customHeight="true" outlineLevel="0" collapsed="false"/>
    <row r="59213" customFormat="false" ht="15" hidden="false" customHeight="true" outlineLevel="0" collapsed="false"/>
    <row r="59214" customFormat="false" ht="15" hidden="false" customHeight="true" outlineLevel="0" collapsed="false"/>
    <row r="59215" customFormat="false" ht="15" hidden="false" customHeight="true" outlineLevel="0" collapsed="false"/>
    <row r="59216" customFormat="false" ht="15" hidden="false" customHeight="true" outlineLevel="0" collapsed="false"/>
    <row r="59217" customFormat="false" ht="15" hidden="false" customHeight="true" outlineLevel="0" collapsed="false"/>
    <row r="59218" customFormat="false" ht="15" hidden="false" customHeight="true" outlineLevel="0" collapsed="false"/>
    <row r="59219" customFormat="false" ht="15" hidden="false" customHeight="true" outlineLevel="0" collapsed="false"/>
    <row r="59220" customFormat="false" ht="15" hidden="false" customHeight="true" outlineLevel="0" collapsed="false"/>
    <row r="59221" customFormat="false" ht="15" hidden="false" customHeight="true" outlineLevel="0" collapsed="false"/>
    <row r="59222" customFormat="false" ht="15" hidden="false" customHeight="true" outlineLevel="0" collapsed="false"/>
    <row r="59223" customFormat="false" ht="15" hidden="false" customHeight="true" outlineLevel="0" collapsed="false"/>
    <row r="59224" customFormat="false" ht="15" hidden="false" customHeight="true" outlineLevel="0" collapsed="false"/>
    <row r="59225" customFormat="false" ht="15" hidden="false" customHeight="true" outlineLevel="0" collapsed="false"/>
    <row r="59226" customFormat="false" ht="15" hidden="false" customHeight="true" outlineLevel="0" collapsed="false"/>
    <row r="59227" customFormat="false" ht="15" hidden="false" customHeight="true" outlineLevel="0" collapsed="false"/>
    <row r="59228" customFormat="false" ht="15" hidden="false" customHeight="true" outlineLevel="0" collapsed="false"/>
    <row r="59229" customFormat="false" ht="15" hidden="false" customHeight="true" outlineLevel="0" collapsed="false"/>
    <row r="59230" customFormat="false" ht="15" hidden="false" customHeight="true" outlineLevel="0" collapsed="false"/>
    <row r="59231" customFormat="false" ht="15" hidden="false" customHeight="true" outlineLevel="0" collapsed="false"/>
    <row r="59232" customFormat="false" ht="15" hidden="false" customHeight="true" outlineLevel="0" collapsed="false"/>
    <row r="59233" customFormat="false" ht="15" hidden="false" customHeight="true" outlineLevel="0" collapsed="false"/>
    <row r="59234" customFormat="false" ht="15" hidden="false" customHeight="true" outlineLevel="0" collapsed="false"/>
    <row r="59235" customFormat="false" ht="15" hidden="false" customHeight="true" outlineLevel="0" collapsed="false"/>
    <row r="59236" customFormat="false" ht="15" hidden="false" customHeight="true" outlineLevel="0" collapsed="false"/>
    <row r="59237" customFormat="false" ht="15" hidden="false" customHeight="true" outlineLevel="0" collapsed="false"/>
    <row r="59238" customFormat="false" ht="15" hidden="false" customHeight="true" outlineLevel="0" collapsed="false"/>
    <row r="59239" customFormat="false" ht="15" hidden="false" customHeight="true" outlineLevel="0" collapsed="false"/>
    <row r="59240" customFormat="false" ht="15" hidden="false" customHeight="true" outlineLevel="0" collapsed="false"/>
    <row r="59241" customFormat="false" ht="15" hidden="false" customHeight="true" outlineLevel="0" collapsed="false"/>
    <row r="59242" customFormat="false" ht="15" hidden="false" customHeight="true" outlineLevel="0" collapsed="false"/>
    <row r="59243" customFormat="false" ht="15" hidden="false" customHeight="true" outlineLevel="0" collapsed="false"/>
    <row r="59244" customFormat="false" ht="15" hidden="false" customHeight="true" outlineLevel="0" collapsed="false"/>
    <row r="59245" customFormat="false" ht="15" hidden="false" customHeight="true" outlineLevel="0" collapsed="false"/>
    <row r="59246" customFormat="false" ht="15" hidden="false" customHeight="true" outlineLevel="0" collapsed="false"/>
    <row r="59247" customFormat="false" ht="15" hidden="false" customHeight="true" outlineLevel="0" collapsed="false"/>
    <row r="59248" customFormat="false" ht="15" hidden="false" customHeight="true" outlineLevel="0" collapsed="false"/>
    <row r="59249" customFormat="false" ht="15" hidden="false" customHeight="true" outlineLevel="0" collapsed="false"/>
    <row r="59250" customFormat="false" ht="15" hidden="false" customHeight="true" outlineLevel="0" collapsed="false"/>
    <row r="59251" customFormat="false" ht="15" hidden="false" customHeight="true" outlineLevel="0" collapsed="false"/>
    <row r="59252" customFormat="false" ht="15" hidden="false" customHeight="true" outlineLevel="0" collapsed="false"/>
    <row r="59253" customFormat="false" ht="15" hidden="false" customHeight="true" outlineLevel="0" collapsed="false"/>
    <row r="59254" customFormat="false" ht="15" hidden="false" customHeight="true" outlineLevel="0" collapsed="false"/>
    <row r="59255" customFormat="false" ht="15" hidden="false" customHeight="true" outlineLevel="0" collapsed="false"/>
    <row r="59256" customFormat="false" ht="15" hidden="false" customHeight="true" outlineLevel="0" collapsed="false"/>
    <row r="59257" customFormat="false" ht="15" hidden="false" customHeight="true" outlineLevel="0" collapsed="false"/>
    <row r="59258" customFormat="false" ht="15" hidden="false" customHeight="true" outlineLevel="0" collapsed="false"/>
    <row r="59259" customFormat="false" ht="15" hidden="false" customHeight="true" outlineLevel="0" collapsed="false"/>
    <row r="59260" customFormat="false" ht="15" hidden="false" customHeight="true" outlineLevel="0" collapsed="false"/>
    <row r="59261" customFormat="false" ht="15" hidden="false" customHeight="true" outlineLevel="0" collapsed="false"/>
    <row r="59262" customFormat="false" ht="15" hidden="false" customHeight="true" outlineLevel="0" collapsed="false"/>
    <row r="59263" customFormat="false" ht="15" hidden="false" customHeight="true" outlineLevel="0" collapsed="false"/>
    <row r="59264" customFormat="false" ht="15" hidden="false" customHeight="true" outlineLevel="0" collapsed="false"/>
    <row r="59265" customFormat="false" ht="15" hidden="false" customHeight="true" outlineLevel="0" collapsed="false"/>
    <row r="59266" customFormat="false" ht="15" hidden="false" customHeight="true" outlineLevel="0" collapsed="false"/>
    <row r="59267" customFormat="false" ht="15" hidden="false" customHeight="true" outlineLevel="0" collapsed="false"/>
    <row r="59268" customFormat="false" ht="15" hidden="false" customHeight="true" outlineLevel="0" collapsed="false"/>
    <row r="59269" customFormat="false" ht="15" hidden="false" customHeight="true" outlineLevel="0" collapsed="false"/>
    <row r="59270" customFormat="false" ht="15" hidden="false" customHeight="true" outlineLevel="0" collapsed="false"/>
    <row r="59271" customFormat="false" ht="15" hidden="false" customHeight="true" outlineLevel="0" collapsed="false"/>
    <row r="59272" customFormat="false" ht="15" hidden="false" customHeight="true" outlineLevel="0" collapsed="false"/>
    <row r="59273" customFormat="false" ht="15" hidden="false" customHeight="true" outlineLevel="0" collapsed="false"/>
    <row r="59274" customFormat="false" ht="15" hidden="false" customHeight="true" outlineLevel="0" collapsed="false"/>
    <row r="59275" customFormat="false" ht="15" hidden="false" customHeight="true" outlineLevel="0" collapsed="false"/>
    <row r="59276" customFormat="false" ht="15" hidden="false" customHeight="true" outlineLevel="0" collapsed="false"/>
    <row r="59277" customFormat="false" ht="15" hidden="false" customHeight="true" outlineLevel="0" collapsed="false"/>
    <row r="59278" customFormat="false" ht="15" hidden="false" customHeight="true" outlineLevel="0" collapsed="false"/>
    <row r="59279" customFormat="false" ht="15" hidden="false" customHeight="true" outlineLevel="0" collapsed="false"/>
    <row r="59280" customFormat="false" ht="15" hidden="false" customHeight="true" outlineLevel="0" collapsed="false"/>
    <row r="59281" customFormat="false" ht="15" hidden="false" customHeight="true" outlineLevel="0" collapsed="false"/>
    <row r="59282" customFormat="false" ht="15" hidden="false" customHeight="true" outlineLevel="0" collapsed="false"/>
    <row r="59283" customFormat="false" ht="15" hidden="false" customHeight="true" outlineLevel="0" collapsed="false"/>
    <row r="59284" customFormat="false" ht="15" hidden="false" customHeight="true" outlineLevel="0" collapsed="false"/>
    <row r="59285" customFormat="false" ht="15" hidden="false" customHeight="true" outlineLevel="0" collapsed="false"/>
    <row r="59286" customFormat="false" ht="15" hidden="false" customHeight="true" outlineLevel="0" collapsed="false"/>
    <row r="59287" customFormat="false" ht="15" hidden="false" customHeight="true" outlineLevel="0" collapsed="false"/>
    <row r="59288" customFormat="false" ht="15" hidden="false" customHeight="true" outlineLevel="0" collapsed="false"/>
    <row r="59289" customFormat="false" ht="15" hidden="false" customHeight="true" outlineLevel="0" collapsed="false"/>
    <row r="59290" customFormat="false" ht="15" hidden="false" customHeight="true" outlineLevel="0" collapsed="false"/>
    <row r="59291" customFormat="false" ht="15" hidden="false" customHeight="true" outlineLevel="0" collapsed="false"/>
    <row r="59292" customFormat="false" ht="15" hidden="false" customHeight="true" outlineLevel="0" collapsed="false"/>
    <row r="59293" customFormat="false" ht="15" hidden="false" customHeight="true" outlineLevel="0" collapsed="false"/>
    <row r="59294" customFormat="false" ht="15" hidden="false" customHeight="true" outlineLevel="0" collapsed="false"/>
    <row r="59295" customFormat="false" ht="15" hidden="false" customHeight="true" outlineLevel="0" collapsed="false"/>
    <row r="59296" customFormat="false" ht="15" hidden="false" customHeight="true" outlineLevel="0" collapsed="false"/>
    <row r="59297" customFormat="false" ht="15" hidden="false" customHeight="true" outlineLevel="0" collapsed="false"/>
    <row r="59298" customFormat="false" ht="15" hidden="false" customHeight="true" outlineLevel="0" collapsed="false"/>
    <row r="59299" customFormat="false" ht="15" hidden="false" customHeight="true" outlineLevel="0" collapsed="false"/>
    <row r="59300" customFormat="false" ht="15" hidden="false" customHeight="true" outlineLevel="0" collapsed="false"/>
    <row r="59301" customFormat="false" ht="15" hidden="false" customHeight="true" outlineLevel="0" collapsed="false"/>
    <row r="59302" customFormat="false" ht="15" hidden="false" customHeight="true" outlineLevel="0" collapsed="false"/>
    <row r="59303" customFormat="false" ht="15" hidden="false" customHeight="true" outlineLevel="0" collapsed="false"/>
    <row r="59304" customFormat="false" ht="15" hidden="false" customHeight="true" outlineLevel="0" collapsed="false"/>
    <row r="59305" customFormat="false" ht="15" hidden="false" customHeight="true" outlineLevel="0" collapsed="false"/>
    <row r="59306" customFormat="false" ht="15" hidden="false" customHeight="true" outlineLevel="0" collapsed="false"/>
    <row r="59307" customFormat="false" ht="15" hidden="false" customHeight="true" outlineLevel="0" collapsed="false"/>
    <row r="59308" customFormat="false" ht="15" hidden="false" customHeight="true" outlineLevel="0" collapsed="false"/>
    <row r="59309" customFormat="false" ht="15" hidden="false" customHeight="true" outlineLevel="0" collapsed="false"/>
    <row r="59310" customFormat="false" ht="15" hidden="false" customHeight="true" outlineLevel="0" collapsed="false"/>
    <row r="59311" customFormat="false" ht="15" hidden="false" customHeight="true" outlineLevel="0" collapsed="false"/>
    <row r="59312" customFormat="false" ht="15" hidden="false" customHeight="true" outlineLevel="0" collapsed="false"/>
    <row r="59313" customFormat="false" ht="15" hidden="false" customHeight="true" outlineLevel="0" collapsed="false"/>
    <row r="59314" customFormat="false" ht="15" hidden="false" customHeight="true" outlineLevel="0" collapsed="false"/>
    <row r="59315" customFormat="false" ht="15" hidden="false" customHeight="true" outlineLevel="0" collapsed="false"/>
    <row r="59316" customFormat="false" ht="15" hidden="false" customHeight="true" outlineLevel="0" collapsed="false"/>
    <row r="59317" customFormat="false" ht="15" hidden="false" customHeight="true" outlineLevel="0" collapsed="false"/>
    <row r="59318" customFormat="false" ht="15" hidden="false" customHeight="true" outlineLevel="0" collapsed="false"/>
    <row r="59319" customFormat="false" ht="15" hidden="false" customHeight="true" outlineLevel="0" collapsed="false"/>
    <row r="59320" customFormat="false" ht="15" hidden="false" customHeight="true" outlineLevel="0" collapsed="false"/>
    <row r="59321" customFormat="false" ht="15" hidden="false" customHeight="true" outlineLevel="0" collapsed="false"/>
    <row r="59322" customFormat="false" ht="15" hidden="false" customHeight="true" outlineLevel="0" collapsed="false"/>
    <row r="59323" customFormat="false" ht="15" hidden="false" customHeight="true" outlineLevel="0" collapsed="false"/>
    <row r="59324" customFormat="false" ht="15" hidden="false" customHeight="true" outlineLevel="0" collapsed="false"/>
    <row r="59325" customFormat="false" ht="15" hidden="false" customHeight="true" outlineLevel="0" collapsed="false"/>
    <row r="59326" customFormat="false" ht="15" hidden="false" customHeight="true" outlineLevel="0" collapsed="false"/>
    <row r="59327" customFormat="false" ht="15" hidden="false" customHeight="true" outlineLevel="0" collapsed="false"/>
    <row r="59328" customFormat="false" ht="15" hidden="false" customHeight="true" outlineLevel="0" collapsed="false"/>
    <row r="59329" customFormat="false" ht="15" hidden="false" customHeight="true" outlineLevel="0" collapsed="false"/>
    <row r="59330" customFormat="false" ht="15" hidden="false" customHeight="true" outlineLevel="0" collapsed="false"/>
    <row r="59331" customFormat="false" ht="15" hidden="false" customHeight="true" outlineLevel="0" collapsed="false"/>
    <row r="59332" customFormat="false" ht="15" hidden="false" customHeight="true" outlineLevel="0" collapsed="false"/>
    <row r="59333" customFormat="false" ht="15" hidden="false" customHeight="true" outlineLevel="0" collapsed="false"/>
    <row r="59334" customFormat="false" ht="15" hidden="false" customHeight="true" outlineLevel="0" collapsed="false"/>
    <row r="59335" customFormat="false" ht="15" hidden="false" customHeight="true" outlineLevel="0" collapsed="false"/>
    <row r="59336" customFormat="false" ht="15" hidden="false" customHeight="true" outlineLevel="0" collapsed="false"/>
    <row r="59337" customFormat="false" ht="15" hidden="false" customHeight="true" outlineLevel="0" collapsed="false"/>
    <row r="59338" customFormat="false" ht="15" hidden="false" customHeight="true" outlineLevel="0" collapsed="false"/>
    <row r="59339" customFormat="false" ht="15" hidden="false" customHeight="true" outlineLevel="0" collapsed="false"/>
    <row r="59340" customFormat="false" ht="15" hidden="false" customHeight="true" outlineLevel="0" collapsed="false"/>
    <row r="59341" customFormat="false" ht="15" hidden="false" customHeight="true" outlineLevel="0" collapsed="false"/>
    <row r="59342" customFormat="false" ht="15" hidden="false" customHeight="true" outlineLevel="0" collapsed="false"/>
    <row r="59343" customFormat="false" ht="15" hidden="false" customHeight="true" outlineLevel="0" collapsed="false"/>
    <row r="59344" customFormat="false" ht="15" hidden="false" customHeight="true" outlineLevel="0" collapsed="false"/>
    <row r="59345" customFormat="false" ht="15" hidden="false" customHeight="true" outlineLevel="0" collapsed="false"/>
    <row r="59346" customFormat="false" ht="15" hidden="false" customHeight="true" outlineLevel="0" collapsed="false"/>
    <row r="59347" customFormat="false" ht="15" hidden="false" customHeight="true" outlineLevel="0" collapsed="false"/>
    <row r="59348" customFormat="false" ht="15" hidden="false" customHeight="true" outlineLevel="0" collapsed="false"/>
    <row r="59349" customFormat="false" ht="15" hidden="false" customHeight="true" outlineLevel="0" collapsed="false"/>
    <row r="59350" customFormat="false" ht="15" hidden="false" customHeight="true" outlineLevel="0" collapsed="false"/>
    <row r="59351" customFormat="false" ht="15" hidden="false" customHeight="true" outlineLevel="0" collapsed="false"/>
    <row r="59352" customFormat="false" ht="15" hidden="false" customHeight="true" outlineLevel="0" collapsed="false"/>
    <row r="59353" customFormat="false" ht="15" hidden="false" customHeight="true" outlineLevel="0" collapsed="false"/>
    <row r="59354" customFormat="false" ht="15" hidden="false" customHeight="true" outlineLevel="0" collapsed="false"/>
    <row r="59355" customFormat="false" ht="15" hidden="false" customHeight="true" outlineLevel="0" collapsed="false"/>
    <row r="59356" customFormat="false" ht="15" hidden="false" customHeight="true" outlineLevel="0" collapsed="false"/>
    <row r="59357" customFormat="false" ht="15" hidden="false" customHeight="true" outlineLevel="0" collapsed="false"/>
    <row r="59358" customFormat="false" ht="15" hidden="false" customHeight="true" outlineLevel="0" collapsed="false"/>
    <row r="59359" customFormat="false" ht="15" hidden="false" customHeight="true" outlineLevel="0" collapsed="false"/>
    <row r="59360" customFormat="false" ht="15" hidden="false" customHeight="true" outlineLevel="0" collapsed="false"/>
    <row r="59361" customFormat="false" ht="15" hidden="false" customHeight="true" outlineLevel="0" collapsed="false"/>
    <row r="59362" customFormat="false" ht="15" hidden="false" customHeight="true" outlineLevel="0" collapsed="false"/>
    <row r="59363" customFormat="false" ht="15" hidden="false" customHeight="true" outlineLevel="0" collapsed="false"/>
    <row r="59364" customFormat="false" ht="15" hidden="false" customHeight="true" outlineLevel="0" collapsed="false"/>
    <row r="59365" customFormat="false" ht="15" hidden="false" customHeight="true" outlineLevel="0" collapsed="false"/>
    <row r="59366" customFormat="false" ht="15" hidden="false" customHeight="true" outlineLevel="0" collapsed="false"/>
    <row r="59367" customFormat="false" ht="15" hidden="false" customHeight="true" outlineLevel="0" collapsed="false"/>
    <row r="59368" customFormat="false" ht="15" hidden="false" customHeight="true" outlineLevel="0" collapsed="false"/>
    <row r="59369" customFormat="false" ht="15" hidden="false" customHeight="true" outlineLevel="0" collapsed="false"/>
    <row r="59370" customFormat="false" ht="15" hidden="false" customHeight="true" outlineLevel="0" collapsed="false"/>
    <row r="59371" customFormat="false" ht="15" hidden="false" customHeight="true" outlineLevel="0" collapsed="false"/>
    <row r="59372" customFormat="false" ht="15" hidden="false" customHeight="true" outlineLevel="0" collapsed="false"/>
    <row r="59373" customFormat="false" ht="15" hidden="false" customHeight="true" outlineLevel="0" collapsed="false"/>
    <row r="59374" customFormat="false" ht="15" hidden="false" customHeight="true" outlineLevel="0" collapsed="false"/>
    <row r="59375" customFormat="false" ht="15" hidden="false" customHeight="true" outlineLevel="0" collapsed="false"/>
    <row r="59376" customFormat="false" ht="15" hidden="false" customHeight="true" outlineLevel="0" collapsed="false"/>
    <row r="59377" customFormat="false" ht="15" hidden="false" customHeight="true" outlineLevel="0" collapsed="false"/>
    <row r="59378" customFormat="false" ht="15" hidden="false" customHeight="true" outlineLevel="0" collapsed="false"/>
    <row r="59379" customFormat="false" ht="15" hidden="false" customHeight="true" outlineLevel="0" collapsed="false"/>
    <row r="59380" customFormat="false" ht="15" hidden="false" customHeight="true" outlineLevel="0" collapsed="false"/>
    <row r="59381" customFormat="false" ht="15" hidden="false" customHeight="true" outlineLevel="0" collapsed="false"/>
    <row r="59382" customFormat="false" ht="15" hidden="false" customHeight="true" outlineLevel="0" collapsed="false"/>
    <row r="59383" customFormat="false" ht="15" hidden="false" customHeight="true" outlineLevel="0" collapsed="false"/>
    <row r="59384" customFormat="false" ht="15" hidden="false" customHeight="true" outlineLevel="0" collapsed="false"/>
    <row r="59385" customFormat="false" ht="15" hidden="false" customHeight="true" outlineLevel="0" collapsed="false"/>
    <row r="59386" customFormat="false" ht="15" hidden="false" customHeight="true" outlineLevel="0" collapsed="false"/>
    <row r="59387" customFormat="false" ht="15" hidden="false" customHeight="true" outlineLevel="0" collapsed="false"/>
    <row r="59388" customFormat="false" ht="15" hidden="false" customHeight="true" outlineLevel="0" collapsed="false"/>
    <row r="59389" customFormat="false" ht="15" hidden="false" customHeight="true" outlineLevel="0" collapsed="false"/>
    <row r="59390" customFormat="false" ht="15" hidden="false" customHeight="true" outlineLevel="0" collapsed="false"/>
    <row r="59391" customFormat="false" ht="15" hidden="false" customHeight="true" outlineLevel="0" collapsed="false"/>
    <row r="59392" customFormat="false" ht="15" hidden="false" customHeight="true" outlineLevel="0" collapsed="false"/>
    <row r="59393" customFormat="false" ht="15" hidden="false" customHeight="true" outlineLevel="0" collapsed="false"/>
    <row r="59394" customFormat="false" ht="15" hidden="false" customHeight="true" outlineLevel="0" collapsed="false"/>
    <row r="59395" customFormat="false" ht="15" hidden="false" customHeight="true" outlineLevel="0" collapsed="false"/>
    <row r="59396" customFormat="false" ht="15" hidden="false" customHeight="true" outlineLevel="0" collapsed="false"/>
    <row r="59397" customFormat="false" ht="15" hidden="false" customHeight="true" outlineLevel="0" collapsed="false"/>
    <row r="59398" customFormat="false" ht="15" hidden="false" customHeight="true" outlineLevel="0" collapsed="false"/>
    <row r="59399" customFormat="false" ht="15" hidden="false" customHeight="true" outlineLevel="0" collapsed="false"/>
    <row r="59400" customFormat="false" ht="15" hidden="false" customHeight="true" outlineLevel="0" collapsed="false"/>
    <row r="59401" customFormat="false" ht="15" hidden="false" customHeight="true" outlineLevel="0" collapsed="false"/>
    <row r="59402" customFormat="false" ht="15" hidden="false" customHeight="true" outlineLevel="0" collapsed="false"/>
    <row r="59403" customFormat="false" ht="15" hidden="false" customHeight="true" outlineLevel="0" collapsed="false"/>
    <row r="59404" customFormat="false" ht="15" hidden="false" customHeight="true" outlineLevel="0" collapsed="false"/>
    <row r="59405" customFormat="false" ht="15" hidden="false" customHeight="true" outlineLevel="0" collapsed="false"/>
    <row r="59406" customFormat="false" ht="15" hidden="false" customHeight="true" outlineLevel="0" collapsed="false"/>
    <row r="59407" customFormat="false" ht="15" hidden="false" customHeight="true" outlineLevel="0" collapsed="false"/>
    <row r="59408" customFormat="false" ht="15" hidden="false" customHeight="true" outlineLevel="0" collapsed="false"/>
    <row r="59409" customFormat="false" ht="15" hidden="false" customHeight="true" outlineLevel="0" collapsed="false"/>
    <row r="59410" customFormat="false" ht="15" hidden="false" customHeight="true" outlineLevel="0" collapsed="false"/>
    <row r="59411" customFormat="false" ht="15" hidden="false" customHeight="true" outlineLevel="0" collapsed="false"/>
    <row r="59412" customFormat="false" ht="15" hidden="false" customHeight="true" outlineLevel="0" collapsed="false"/>
    <row r="59413" customFormat="false" ht="15" hidden="false" customHeight="true" outlineLevel="0" collapsed="false"/>
    <row r="59414" customFormat="false" ht="15" hidden="false" customHeight="true" outlineLevel="0" collapsed="false"/>
    <row r="59415" customFormat="false" ht="15" hidden="false" customHeight="true" outlineLevel="0" collapsed="false"/>
    <row r="59416" customFormat="false" ht="15" hidden="false" customHeight="true" outlineLevel="0" collapsed="false"/>
    <row r="59417" customFormat="false" ht="15" hidden="false" customHeight="true" outlineLevel="0" collapsed="false"/>
    <row r="59418" customFormat="false" ht="15" hidden="false" customHeight="true" outlineLevel="0" collapsed="false"/>
    <row r="59419" customFormat="false" ht="15" hidden="false" customHeight="true" outlineLevel="0" collapsed="false"/>
    <row r="59420" customFormat="false" ht="15" hidden="false" customHeight="true" outlineLevel="0" collapsed="false"/>
    <row r="59421" customFormat="false" ht="15" hidden="false" customHeight="true" outlineLevel="0" collapsed="false"/>
    <row r="59422" customFormat="false" ht="15" hidden="false" customHeight="true" outlineLevel="0" collapsed="false"/>
    <row r="59423" customFormat="false" ht="15" hidden="false" customHeight="true" outlineLevel="0" collapsed="false"/>
    <row r="59424" customFormat="false" ht="15" hidden="false" customHeight="true" outlineLevel="0" collapsed="false"/>
    <row r="59425" customFormat="false" ht="15" hidden="false" customHeight="true" outlineLevel="0" collapsed="false"/>
    <row r="59426" customFormat="false" ht="15" hidden="false" customHeight="true" outlineLevel="0" collapsed="false"/>
    <row r="59427" customFormat="false" ht="15" hidden="false" customHeight="true" outlineLevel="0" collapsed="false"/>
    <row r="59428" customFormat="false" ht="15" hidden="false" customHeight="true" outlineLevel="0" collapsed="false"/>
    <row r="59429" customFormat="false" ht="15" hidden="false" customHeight="true" outlineLevel="0" collapsed="false"/>
    <row r="59430" customFormat="false" ht="15" hidden="false" customHeight="true" outlineLevel="0" collapsed="false"/>
    <row r="59431" customFormat="false" ht="15" hidden="false" customHeight="true" outlineLevel="0" collapsed="false"/>
    <row r="59432" customFormat="false" ht="15" hidden="false" customHeight="true" outlineLevel="0" collapsed="false"/>
    <row r="59433" customFormat="false" ht="15" hidden="false" customHeight="true" outlineLevel="0" collapsed="false"/>
    <row r="59434" customFormat="false" ht="15" hidden="false" customHeight="true" outlineLevel="0" collapsed="false"/>
    <row r="59435" customFormat="false" ht="15" hidden="false" customHeight="true" outlineLevel="0" collapsed="false"/>
    <row r="59436" customFormat="false" ht="15" hidden="false" customHeight="true" outlineLevel="0" collapsed="false"/>
    <row r="59437" customFormat="false" ht="15" hidden="false" customHeight="true" outlineLevel="0" collapsed="false"/>
    <row r="59438" customFormat="false" ht="15" hidden="false" customHeight="true" outlineLevel="0" collapsed="false"/>
    <row r="59439" customFormat="false" ht="15" hidden="false" customHeight="true" outlineLevel="0" collapsed="false"/>
    <row r="59440" customFormat="false" ht="15" hidden="false" customHeight="true" outlineLevel="0" collapsed="false"/>
    <row r="59441" customFormat="false" ht="15" hidden="false" customHeight="true" outlineLevel="0" collapsed="false"/>
    <row r="59442" customFormat="false" ht="15" hidden="false" customHeight="true" outlineLevel="0" collapsed="false"/>
    <row r="59443" customFormat="false" ht="15" hidden="false" customHeight="true" outlineLevel="0" collapsed="false"/>
    <row r="59444" customFormat="false" ht="15" hidden="false" customHeight="true" outlineLevel="0" collapsed="false"/>
    <row r="59445" customFormat="false" ht="15" hidden="false" customHeight="true" outlineLevel="0" collapsed="false"/>
    <row r="59446" customFormat="false" ht="15" hidden="false" customHeight="true" outlineLevel="0" collapsed="false"/>
    <row r="59447" customFormat="false" ht="15" hidden="false" customHeight="true" outlineLevel="0" collapsed="false"/>
    <row r="59448" customFormat="false" ht="15" hidden="false" customHeight="true" outlineLevel="0" collapsed="false"/>
    <row r="59449" customFormat="false" ht="15" hidden="false" customHeight="true" outlineLevel="0" collapsed="false"/>
    <row r="59450" customFormat="false" ht="15" hidden="false" customHeight="true" outlineLevel="0" collapsed="false"/>
    <row r="59451" customFormat="false" ht="15" hidden="false" customHeight="true" outlineLevel="0" collapsed="false"/>
    <row r="59452" customFormat="false" ht="15" hidden="false" customHeight="true" outlineLevel="0" collapsed="false"/>
    <row r="59453" customFormat="false" ht="15" hidden="false" customHeight="true" outlineLevel="0" collapsed="false"/>
    <row r="59454" customFormat="false" ht="15" hidden="false" customHeight="true" outlineLevel="0" collapsed="false"/>
    <row r="59455" customFormat="false" ht="15" hidden="false" customHeight="true" outlineLevel="0" collapsed="false"/>
    <row r="59456" customFormat="false" ht="15" hidden="false" customHeight="true" outlineLevel="0" collapsed="false"/>
    <row r="59457" customFormat="false" ht="15" hidden="false" customHeight="true" outlineLevel="0" collapsed="false"/>
    <row r="59458" customFormat="false" ht="15" hidden="false" customHeight="true" outlineLevel="0" collapsed="false"/>
    <row r="59459" customFormat="false" ht="15" hidden="false" customHeight="true" outlineLevel="0" collapsed="false"/>
    <row r="59460" customFormat="false" ht="15" hidden="false" customHeight="true" outlineLevel="0" collapsed="false"/>
    <row r="59461" customFormat="false" ht="15" hidden="false" customHeight="true" outlineLevel="0" collapsed="false"/>
    <row r="59462" customFormat="false" ht="15" hidden="false" customHeight="true" outlineLevel="0" collapsed="false"/>
    <row r="59463" customFormat="false" ht="15" hidden="false" customHeight="true" outlineLevel="0" collapsed="false"/>
    <row r="59464" customFormat="false" ht="15" hidden="false" customHeight="true" outlineLevel="0" collapsed="false"/>
    <row r="59465" customFormat="false" ht="15" hidden="false" customHeight="true" outlineLevel="0" collapsed="false"/>
    <row r="59466" customFormat="false" ht="15" hidden="false" customHeight="true" outlineLevel="0" collapsed="false"/>
    <row r="59467" customFormat="false" ht="15" hidden="false" customHeight="true" outlineLevel="0" collapsed="false"/>
    <row r="59468" customFormat="false" ht="15" hidden="false" customHeight="true" outlineLevel="0" collapsed="false"/>
    <row r="59469" customFormat="false" ht="15" hidden="false" customHeight="true" outlineLevel="0" collapsed="false"/>
    <row r="59470" customFormat="false" ht="15" hidden="false" customHeight="true" outlineLevel="0" collapsed="false"/>
    <row r="59471" customFormat="false" ht="15" hidden="false" customHeight="true" outlineLevel="0" collapsed="false"/>
    <row r="59472" customFormat="false" ht="15" hidden="false" customHeight="true" outlineLevel="0" collapsed="false"/>
    <row r="59473" customFormat="false" ht="15" hidden="false" customHeight="true" outlineLevel="0" collapsed="false"/>
    <row r="59474" customFormat="false" ht="15" hidden="false" customHeight="true" outlineLevel="0" collapsed="false"/>
    <row r="59475" customFormat="false" ht="15" hidden="false" customHeight="true" outlineLevel="0" collapsed="false"/>
    <row r="59476" customFormat="false" ht="15" hidden="false" customHeight="true" outlineLevel="0" collapsed="false"/>
    <row r="59477" customFormat="false" ht="15" hidden="false" customHeight="true" outlineLevel="0" collapsed="false"/>
    <row r="59478" customFormat="false" ht="15" hidden="false" customHeight="true" outlineLevel="0" collapsed="false"/>
    <row r="59479" customFormat="false" ht="15" hidden="false" customHeight="true" outlineLevel="0" collapsed="false"/>
    <row r="59480" customFormat="false" ht="15" hidden="false" customHeight="true" outlineLevel="0" collapsed="false"/>
    <row r="59481" customFormat="false" ht="15" hidden="false" customHeight="true" outlineLevel="0" collapsed="false"/>
    <row r="59482" customFormat="false" ht="15" hidden="false" customHeight="true" outlineLevel="0" collapsed="false"/>
    <row r="59483" customFormat="false" ht="15" hidden="false" customHeight="true" outlineLevel="0" collapsed="false"/>
    <row r="59484" customFormat="false" ht="15" hidden="false" customHeight="true" outlineLevel="0" collapsed="false"/>
    <row r="59485" customFormat="false" ht="15" hidden="false" customHeight="true" outlineLevel="0" collapsed="false"/>
    <row r="59486" customFormat="false" ht="15" hidden="false" customHeight="true" outlineLevel="0" collapsed="false"/>
    <row r="59487" customFormat="false" ht="15" hidden="false" customHeight="true" outlineLevel="0" collapsed="false"/>
    <row r="59488" customFormat="false" ht="15" hidden="false" customHeight="true" outlineLevel="0" collapsed="false"/>
    <row r="59489" customFormat="false" ht="15" hidden="false" customHeight="true" outlineLevel="0" collapsed="false"/>
    <row r="59490" customFormat="false" ht="15" hidden="false" customHeight="true" outlineLevel="0" collapsed="false"/>
    <row r="59491" customFormat="false" ht="15" hidden="false" customHeight="true" outlineLevel="0" collapsed="false"/>
    <row r="59492" customFormat="false" ht="15" hidden="false" customHeight="true" outlineLevel="0" collapsed="false"/>
    <row r="59493" customFormat="false" ht="15" hidden="false" customHeight="true" outlineLevel="0" collapsed="false"/>
    <row r="59494" customFormat="false" ht="15" hidden="false" customHeight="true" outlineLevel="0" collapsed="false"/>
    <row r="59495" customFormat="false" ht="15" hidden="false" customHeight="true" outlineLevel="0" collapsed="false"/>
    <row r="59496" customFormat="false" ht="15" hidden="false" customHeight="true" outlineLevel="0" collapsed="false"/>
    <row r="59497" customFormat="false" ht="15" hidden="false" customHeight="true" outlineLevel="0" collapsed="false"/>
    <row r="59498" customFormat="false" ht="15" hidden="false" customHeight="true" outlineLevel="0" collapsed="false"/>
    <row r="59499" customFormat="false" ht="15" hidden="false" customHeight="true" outlineLevel="0" collapsed="false"/>
    <row r="59500" customFormat="false" ht="15" hidden="false" customHeight="true" outlineLevel="0" collapsed="false"/>
    <row r="59501" customFormat="false" ht="15" hidden="false" customHeight="true" outlineLevel="0" collapsed="false"/>
    <row r="59502" customFormat="false" ht="15" hidden="false" customHeight="true" outlineLevel="0" collapsed="false"/>
    <row r="59503" customFormat="false" ht="15" hidden="false" customHeight="true" outlineLevel="0" collapsed="false"/>
    <row r="59504" customFormat="false" ht="15" hidden="false" customHeight="true" outlineLevel="0" collapsed="false"/>
    <row r="59505" customFormat="false" ht="15" hidden="false" customHeight="true" outlineLevel="0" collapsed="false"/>
    <row r="59506" customFormat="false" ht="15" hidden="false" customHeight="true" outlineLevel="0" collapsed="false"/>
    <row r="59507" customFormat="false" ht="15" hidden="false" customHeight="true" outlineLevel="0" collapsed="false"/>
    <row r="59508" customFormat="false" ht="15" hidden="false" customHeight="true" outlineLevel="0" collapsed="false"/>
    <row r="59509" customFormat="false" ht="15" hidden="false" customHeight="true" outlineLevel="0" collapsed="false"/>
    <row r="59510" customFormat="false" ht="15" hidden="false" customHeight="true" outlineLevel="0" collapsed="false"/>
    <row r="59511" customFormat="false" ht="15" hidden="false" customHeight="true" outlineLevel="0" collapsed="false"/>
    <row r="59512" customFormat="false" ht="15" hidden="false" customHeight="true" outlineLevel="0" collapsed="false"/>
    <row r="59513" customFormat="false" ht="15" hidden="false" customHeight="true" outlineLevel="0" collapsed="false"/>
    <row r="59514" customFormat="false" ht="15" hidden="false" customHeight="true" outlineLevel="0" collapsed="false"/>
    <row r="59515" customFormat="false" ht="15" hidden="false" customHeight="true" outlineLevel="0" collapsed="false"/>
    <row r="59516" customFormat="false" ht="15" hidden="false" customHeight="true" outlineLevel="0" collapsed="false"/>
    <row r="59517" customFormat="false" ht="15" hidden="false" customHeight="true" outlineLevel="0" collapsed="false"/>
    <row r="59518" customFormat="false" ht="15" hidden="false" customHeight="true" outlineLevel="0" collapsed="false"/>
    <row r="59519" customFormat="false" ht="15" hidden="false" customHeight="true" outlineLevel="0" collapsed="false"/>
    <row r="59520" customFormat="false" ht="15" hidden="false" customHeight="true" outlineLevel="0" collapsed="false"/>
    <row r="59521" customFormat="false" ht="15" hidden="false" customHeight="true" outlineLevel="0" collapsed="false"/>
    <row r="59522" customFormat="false" ht="15" hidden="false" customHeight="true" outlineLevel="0" collapsed="false"/>
    <row r="59523" customFormat="false" ht="15" hidden="false" customHeight="true" outlineLevel="0" collapsed="false"/>
    <row r="59524" customFormat="false" ht="15" hidden="false" customHeight="true" outlineLevel="0" collapsed="false"/>
    <row r="59525" customFormat="false" ht="15" hidden="false" customHeight="true" outlineLevel="0" collapsed="false"/>
    <row r="59526" customFormat="false" ht="15" hidden="false" customHeight="true" outlineLevel="0" collapsed="false"/>
    <row r="59527" customFormat="false" ht="15" hidden="false" customHeight="true" outlineLevel="0" collapsed="false"/>
    <row r="59528" customFormat="false" ht="15" hidden="false" customHeight="true" outlineLevel="0" collapsed="false"/>
    <row r="59529" customFormat="false" ht="15" hidden="false" customHeight="true" outlineLevel="0" collapsed="false"/>
    <row r="59530" customFormat="false" ht="15" hidden="false" customHeight="true" outlineLevel="0" collapsed="false"/>
    <row r="59531" customFormat="false" ht="15" hidden="false" customHeight="true" outlineLevel="0" collapsed="false"/>
    <row r="59532" customFormat="false" ht="15" hidden="false" customHeight="true" outlineLevel="0" collapsed="false"/>
    <row r="59533" customFormat="false" ht="15" hidden="false" customHeight="true" outlineLevel="0" collapsed="false"/>
    <row r="59534" customFormat="false" ht="15" hidden="false" customHeight="true" outlineLevel="0" collapsed="false"/>
    <row r="59535" customFormat="false" ht="15" hidden="false" customHeight="true" outlineLevel="0" collapsed="false"/>
    <row r="59536" customFormat="false" ht="15" hidden="false" customHeight="true" outlineLevel="0" collapsed="false"/>
    <row r="59537" customFormat="false" ht="15" hidden="false" customHeight="true" outlineLevel="0" collapsed="false"/>
    <row r="59538" customFormat="false" ht="15" hidden="false" customHeight="true" outlineLevel="0" collapsed="false"/>
    <row r="59539" customFormat="false" ht="15" hidden="false" customHeight="true" outlineLevel="0" collapsed="false"/>
    <row r="59540" customFormat="false" ht="15" hidden="false" customHeight="true" outlineLevel="0" collapsed="false"/>
    <row r="59541" customFormat="false" ht="15" hidden="false" customHeight="true" outlineLevel="0" collapsed="false"/>
    <row r="59542" customFormat="false" ht="15" hidden="false" customHeight="true" outlineLevel="0" collapsed="false"/>
    <row r="59543" customFormat="false" ht="15" hidden="false" customHeight="true" outlineLevel="0" collapsed="false"/>
    <row r="59544" customFormat="false" ht="15" hidden="false" customHeight="true" outlineLevel="0" collapsed="false"/>
    <row r="59545" customFormat="false" ht="15" hidden="false" customHeight="true" outlineLevel="0" collapsed="false"/>
    <row r="59546" customFormat="false" ht="15" hidden="false" customHeight="true" outlineLevel="0" collapsed="false"/>
    <row r="59547" customFormat="false" ht="15" hidden="false" customHeight="true" outlineLevel="0" collapsed="false"/>
    <row r="59548" customFormat="false" ht="15" hidden="false" customHeight="true" outlineLevel="0" collapsed="false"/>
    <row r="59549" customFormat="false" ht="15" hidden="false" customHeight="true" outlineLevel="0" collapsed="false"/>
    <row r="59550" customFormat="false" ht="15" hidden="false" customHeight="true" outlineLevel="0" collapsed="false"/>
    <row r="59551" customFormat="false" ht="15" hidden="false" customHeight="true" outlineLevel="0" collapsed="false"/>
    <row r="59552" customFormat="false" ht="15" hidden="false" customHeight="true" outlineLevel="0" collapsed="false"/>
    <row r="59553" customFormat="false" ht="15" hidden="false" customHeight="true" outlineLevel="0" collapsed="false"/>
    <row r="59554" customFormat="false" ht="15" hidden="false" customHeight="true" outlineLevel="0" collapsed="false"/>
    <row r="59555" customFormat="false" ht="15" hidden="false" customHeight="true" outlineLevel="0" collapsed="false"/>
    <row r="59556" customFormat="false" ht="15" hidden="false" customHeight="true" outlineLevel="0" collapsed="false"/>
    <row r="59557" customFormat="false" ht="15" hidden="false" customHeight="true" outlineLevel="0" collapsed="false"/>
    <row r="59558" customFormat="false" ht="15" hidden="false" customHeight="true" outlineLevel="0" collapsed="false"/>
    <row r="59559" customFormat="false" ht="15" hidden="false" customHeight="true" outlineLevel="0" collapsed="false"/>
    <row r="59560" customFormat="false" ht="15" hidden="false" customHeight="true" outlineLevel="0" collapsed="false"/>
    <row r="59561" customFormat="false" ht="15" hidden="false" customHeight="true" outlineLevel="0" collapsed="false"/>
    <row r="59562" customFormat="false" ht="15" hidden="false" customHeight="true" outlineLevel="0" collapsed="false"/>
    <row r="59563" customFormat="false" ht="15" hidden="false" customHeight="true" outlineLevel="0" collapsed="false"/>
    <row r="59564" customFormat="false" ht="15" hidden="false" customHeight="true" outlineLevel="0" collapsed="false"/>
    <row r="59565" customFormat="false" ht="15" hidden="false" customHeight="true" outlineLevel="0" collapsed="false"/>
    <row r="59566" customFormat="false" ht="15" hidden="false" customHeight="true" outlineLevel="0" collapsed="false"/>
    <row r="59567" customFormat="false" ht="15" hidden="false" customHeight="true" outlineLevel="0" collapsed="false"/>
    <row r="59568" customFormat="false" ht="15" hidden="false" customHeight="true" outlineLevel="0" collapsed="false"/>
    <row r="59569" customFormat="false" ht="15" hidden="false" customHeight="true" outlineLevel="0" collapsed="false"/>
    <row r="59570" customFormat="false" ht="15" hidden="false" customHeight="true" outlineLevel="0" collapsed="false"/>
    <row r="59571" customFormat="false" ht="15" hidden="false" customHeight="true" outlineLevel="0" collapsed="false"/>
    <row r="59572" customFormat="false" ht="15" hidden="false" customHeight="true" outlineLevel="0" collapsed="false"/>
    <row r="59573" customFormat="false" ht="15" hidden="false" customHeight="true" outlineLevel="0" collapsed="false"/>
    <row r="59574" customFormat="false" ht="15" hidden="false" customHeight="true" outlineLevel="0" collapsed="false"/>
    <row r="59575" customFormat="false" ht="15" hidden="false" customHeight="true" outlineLevel="0" collapsed="false"/>
    <row r="59576" customFormat="false" ht="15" hidden="false" customHeight="true" outlineLevel="0" collapsed="false"/>
    <row r="59577" customFormat="false" ht="15" hidden="false" customHeight="true" outlineLevel="0" collapsed="false"/>
    <row r="59578" customFormat="false" ht="15" hidden="false" customHeight="true" outlineLevel="0" collapsed="false"/>
    <row r="59579" customFormat="false" ht="15" hidden="false" customHeight="true" outlineLevel="0" collapsed="false"/>
    <row r="59580" customFormat="false" ht="15" hidden="false" customHeight="true" outlineLevel="0" collapsed="false"/>
    <row r="59581" customFormat="false" ht="15" hidden="false" customHeight="true" outlineLevel="0" collapsed="false"/>
    <row r="59582" customFormat="false" ht="15" hidden="false" customHeight="true" outlineLevel="0" collapsed="false"/>
    <row r="59583" customFormat="false" ht="15" hidden="false" customHeight="true" outlineLevel="0" collapsed="false"/>
    <row r="59584" customFormat="false" ht="15" hidden="false" customHeight="true" outlineLevel="0" collapsed="false"/>
    <row r="59585" customFormat="false" ht="15" hidden="false" customHeight="true" outlineLevel="0" collapsed="false"/>
    <row r="59586" customFormat="false" ht="15" hidden="false" customHeight="true" outlineLevel="0" collapsed="false"/>
    <row r="59587" customFormat="false" ht="15" hidden="false" customHeight="true" outlineLevel="0" collapsed="false"/>
    <row r="59588" customFormat="false" ht="15" hidden="false" customHeight="true" outlineLevel="0" collapsed="false"/>
    <row r="59589" customFormat="false" ht="15" hidden="false" customHeight="true" outlineLevel="0" collapsed="false"/>
    <row r="59590" customFormat="false" ht="15" hidden="false" customHeight="true" outlineLevel="0" collapsed="false"/>
    <row r="59591" customFormat="false" ht="15" hidden="false" customHeight="true" outlineLevel="0" collapsed="false"/>
    <row r="59592" customFormat="false" ht="15" hidden="false" customHeight="true" outlineLevel="0" collapsed="false"/>
    <row r="59593" customFormat="false" ht="15" hidden="false" customHeight="true" outlineLevel="0" collapsed="false"/>
    <row r="59594" customFormat="false" ht="15" hidden="false" customHeight="true" outlineLevel="0" collapsed="false"/>
    <row r="59595" customFormat="false" ht="15" hidden="false" customHeight="true" outlineLevel="0" collapsed="false"/>
    <row r="59596" customFormat="false" ht="15" hidden="false" customHeight="true" outlineLevel="0" collapsed="false"/>
    <row r="59597" customFormat="false" ht="15" hidden="false" customHeight="true" outlineLevel="0" collapsed="false"/>
    <row r="59598" customFormat="false" ht="15" hidden="false" customHeight="true" outlineLevel="0" collapsed="false"/>
    <row r="59599" customFormat="false" ht="15" hidden="false" customHeight="true" outlineLevel="0" collapsed="false"/>
    <row r="59600" customFormat="false" ht="15" hidden="false" customHeight="true" outlineLevel="0" collapsed="false"/>
    <row r="59601" customFormat="false" ht="15" hidden="false" customHeight="true" outlineLevel="0" collapsed="false"/>
    <row r="59602" customFormat="false" ht="15" hidden="false" customHeight="true" outlineLevel="0" collapsed="false"/>
    <row r="59603" customFormat="false" ht="15" hidden="false" customHeight="true" outlineLevel="0" collapsed="false"/>
    <row r="59604" customFormat="false" ht="15" hidden="false" customHeight="true" outlineLevel="0" collapsed="false"/>
    <row r="59605" customFormat="false" ht="15" hidden="false" customHeight="true" outlineLevel="0" collapsed="false"/>
    <row r="59606" customFormat="false" ht="15" hidden="false" customHeight="true" outlineLevel="0" collapsed="false"/>
    <row r="59607" customFormat="false" ht="15" hidden="false" customHeight="true" outlineLevel="0" collapsed="false"/>
    <row r="59608" customFormat="false" ht="15" hidden="false" customHeight="true" outlineLevel="0" collapsed="false"/>
    <row r="59609" customFormat="false" ht="15" hidden="false" customHeight="true" outlineLevel="0" collapsed="false"/>
    <row r="59610" customFormat="false" ht="15" hidden="false" customHeight="true" outlineLevel="0" collapsed="false"/>
    <row r="59611" customFormat="false" ht="15" hidden="false" customHeight="true" outlineLevel="0" collapsed="false"/>
    <row r="59612" customFormat="false" ht="15" hidden="false" customHeight="true" outlineLevel="0" collapsed="false"/>
    <row r="59613" customFormat="false" ht="15" hidden="false" customHeight="true" outlineLevel="0" collapsed="false"/>
    <row r="59614" customFormat="false" ht="15" hidden="false" customHeight="true" outlineLevel="0" collapsed="false"/>
    <row r="59615" customFormat="false" ht="15" hidden="false" customHeight="true" outlineLevel="0" collapsed="false"/>
    <row r="59616" customFormat="false" ht="15" hidden="false" customHeight="true" outlineLevel="0" collapsed="false"/>
    <row r="59617" customFormat="false" ht="15" hidden="false" customHeight="true" outlineLevel="0" collapsed="false"/>
    <row r="59618" customFormat="false" ht="15" hidden="false" customHeight="true" outlineLevel="0" collapsed="false"/>
    <row r="59619" customFormat="false" ht="15" hidden="false" customHeight="true" outlineLevel="0" collapsed="false"/>
    <row r="59620" customFormat="false" ht="15" hidden="false" customHeight="true" outlineLevel="0" collapsed="false"/>
    <row r="59621" customFormat="false" ht="15" hidden="false" customHeight="true" outlineLevel="0" collapsed="false"/>
    <row r="59622" customFormat="false" ht="15" hidden="false" customHeight="true" outlineLevel="0" collapsed="false"/>
    <row r="59623" customFormat="false" ht="15" hidden="false" customHeight="true" outlineLevel="0" collapsed="false"/>
    <row r="59624" customFormat="false" ht="15" hidden="false" customHeight="true" outlineLevel="0" collapsed="false"/>
    <row r="59625" customFormat="false" ht="15" hidden="false" customHeight="true" outlineLevel="0" collapsed="false"/>
    <row r="59626" customFormat="false" ht="15" hidden="false" customHeight="true" outlineLevel="0" collapsed="false"/>
    <row r="59627" customFormat="false" ht="15" hidden="false" customHeight="true" outlineLevel="0" collapsed="false"/>
    <row r="59628" customFormat="false" ht="15" hidden="false" customHeight="true" outlineLevel="0" collapsed="false"/>
    <row r="59629" customFormat="false" ht="15" hidden="false" customHeight="true" outlineLevel="0" collapsed="false"/>
    <row r="59630" customFormat="false" ht="15" hidden="false" customHeight="true" outlineLevel="0" collapsed="false"/>
    <row r="59631" customFormat="false" ht="15" hidden="false" customHeight="true" outlineLevel="0" collapsed="false"/>
    <row r="59632" customFormat="false" ht="15" hidden="false" customHeight="true" outlineLevel="0" collapsed="false"/>
    <row r="59633" customFormat="false" ht="15" hidden="false" customHeight="true" outlineLevel="0" collapsed="false"/>
    <row r="59634" customFormat="false" ht="15" hidden="false" customHeight="true" outlineLevel="0" collapsed="false"/>
    <row r="59635" customFormat="false" ht="15" hidden="false" customHeight="true" outlineLevel="0" collapsed="false"/>
    <row r="59636" customFormat="false" ht="15" hidden="false" customHeight="true" outlineLevel="0" collapsed="false"/>
    <row r="59637" customFormat="false" ht="15" hidden="false" customHeight="true" outlineLevel="0" collapsed="false"/>
    <row r="59638" customFormat="false" ht="15" hidden="false" customHeight="true" outlineLevel="0" collapsed="false"/>
    <row r="59639" customFormat="false" ht="15" hidden="false" customHeight="true" outlineLevel="0" collapsed="false"/>
    <row r="59640" customFormat="false" ht="15" hidden="false" customHeight="true" outlineLevel="0" collapsed="false"/>
    <row r="59641" customFormat="false" ht="15" hidden="false" customHeight="true" outlineLevel="0" collapsed="false"/>
    <row r="59642" customFormat="false" ht="15" hidden="false" customHeight="true" outlineLevel="0" collapsed="false"/>
    <row r="59643" customFormat="false" ht="15" hidden="false" customHeight="true" outlineLevel="0" collapsed="false"/>
    <row r="59644" customFormat="false" ht="15" hidden="false" customHeight="true" outlineLevel="0" collapsed="false"/>
    <row r="59645" customFormat="false" ht="15" hidden="false" customHeight="true" outlineLevel="0" collapsed="false"/>
    <row r="59646" customFormat="false" ht="15" hidden="false" customHeight="true" outlineLevel="0" collapsed="false"/>
    <row r="59647" customFormat="false" ht="15" hidden="false" customHeight="true" outlineLevel="0" collapsed="false"/>
    <row r="59648" customFormat="false" ht="15" hidden="false" customHeight="true" outlineLevel="0" collapsed="false"/>
    <row r="59649" customFormat="false" ht="15" hidden="false" customHeight="true" outlineLevel="0" collapsed="false"/>
    <row r="59650" customFormat="false" ht="15" hidden="false" customHeight="true" outlineLevel="0" collapsed="false"/>
    <row r="59651" customFormat="false" ht="15" hidden="false" customHeight="true" outlineLevel="0" collapsed="false"/>
    <row r="59652" customFormat="false" ht="15" hidden="false" customHeight="true" outlineLevel="0" collapsed="false"/>
    <row r="59653" customFormat="false" ht="15" hidden="false" customHeight="true" outlineLevel="0" collapsed="false"/>
    <row r="59654" customFormat="false" ht="15" hidden="false" customHeight="true" outlineLevel="0" collapsed="false"/>
    <row r="59655" customFormat="false" ht="15" hidden="false" customHeight="true" outlineLevel="0" collapsed="false"/>
    <row r="59656" customFormat="false" ht="15" hidden="false" customHeight="true" outlineLevel="0" collapsed="false"/>
    <row r="59657" customFormat="false" ht="15" hidden="false" customHeight="true" outlineLevel="0" collapsed="false"/>
    <row r="59658" customFormat="false" ht="15" hidden="false" customHeight="true" outlineLevel="0" collapsed="false"/>
    <row r="59659" customFormat="false" ht="15" hidden="false" customHeight="true" outlineLevel="0" collapsed="false"/>
    <row r="59660" customFormat="false" ht="15" hidden="false" customHeight="true" outlineLevel="0" collapsed="false"/>
    <row r="59661" customFormat="false" ht="15" hidden="false" customHeight="true" outlineLevel="0" collapsed="false"/>
    <row r="59662" customFormat="false" ht="15" hidden="false" customHeight="true" outlineLevel="0" collapsed="false"/>
    <row r="59663" customFormat="false" ht="15" hidden="false" customHeight="true" outlineLevel="0" collapsed="false"/>
    <row r="59664" customFormat="false" ht="15" hidden="false" customHeight="true" outlineLevel="0" collapsed="false"/>
    <row r="59665" customFormat="false" ht="15" hidden="false" customHeight="true" outlineLevel="0" collapsed="false"/>
    <row r="59666" customFormat="false" ht="15" hidden="false" customHeight="true" outlineLevel="0" collapsed="false"/>
    <row r="59667" customFormat="false" ht="15" hidden="false" customHeight="true" outlineLevel="0" collapsed="false"/>
    <row r="59668" customFormat="false" ht="15" hidden="false" customHeight="true" outlineLevel="0" collapsed="false"/>
    <row r="59669" customFormat="false" ht="15" hidden="false" customHeight="true" outlineLevel="0" collapsed="false"/>
    <row r="59670" customFormat="false" ht="15" hidden="false" customHeight="true" outlineLevel="0" collapsed="false"/>
    <row r="59671" customFormat="false" ht="15" hidden="false" customHeight="true" outlineLevel="0" collapsed="false"/>
    <row r="59672" customFormat="false" ht="15" hidden="false" customHeight="true" outlineLevel="0" collapsed="false"/>
    <row r="59673" customFormat="false" ht="15" hidden="false" customHeight="true" outlineLevel="0" collapsed="false"/>
    <row r="59674" customFormat="false" ht="15" hidden="false" customHeight="true" outlineLevel="0" collapsed="false"/>
    <row r="59675" customFormat="false" ht="15" hidden="false" customHeight="true" outlineLevel="0" collapsed="false"/>
    <row r="59676" customFormat="false" ht="15" hidden="false" customHeight="true" outlineLevel="0" collapsed="false"/>
    <row r="59677" customFormat="false" ht="15" hidden="false" customHeight="true" outlineLevel="0" collapsed="false"/>
    <row r="59678" customFormat="false" ht="15" hidden="false" customHeight="true" outlineLevel="0" collapsed="false"/>
    <row r="59679" customFormat="false" ht="15" hidden="false" customHeight="true" outlineLevel="0" collapsed="false"/>
    <row r="59680" customFormat="false" ht="15" hidden="false" customHeight="true" outlineLevel="0" collapsed="false"/>
    <row r="59681" customFormat="false" ht="15" hidden="false" customHeight="true" outlineLevel="0" collapsed="false"/>
    <row r="59682" customFormat="false" ht="15" hidden="false" customHeight="true" outlineLevel="0" collapsed="false"/>
    <row r="59683" customFormat="false" ht="15" hidden="false" customHeight="true" outlineLevel="0" collapsed="false"/>
    <row r="59684" customFormat="false" ht="15" hidden="false" customHeight="true" outlineLevel="0" collapsed="false"/>
    <row r="59685" customFormat="false" ht="15" hidden="false" customHeight="true" outlineLevel="0" collapsed="false"/>
    <row r="59686" customFormat="false" ht="15" hidden="false" customHeight="true" outlineLevel="0" collapsed="false"/>
    <row r="59687" customFormat="false" ht="15" hidden="false" customHeight="true" outlineLevel="0" collapsed="false"/>
    <row r="59688" customFormat="false" ht="15" hidden="false" customHeight="true" outlineLevel="0" collapsed="false"/>
    <row r="59689" customFormat="false" ht="15" hidden="false" customHeight="true" outlineLevel="0" collapsed="false"/>
    <row r="59690" customFormat="false" ht="15" hidden="false" customHeight="true" outlineLevel="0" collapsed="false"/>
    <row r="59691" customFormat="false" ht="15" hidden="false" customHeight="true" outlineLevel="0" collapsed="false"/>
    <row r="59692" customFormat="false" ht="15" hidden="false" customHeight="true" outlineLevel="0" collapsed="false"/>
    <row r="59693" customFormat="false" ht="15" hidden="false" customHeight="true" outlineLevel="0" collapsed="false"/>
    <row r="59694" customFormat="false" ht="15" hidden="false" customHeight="true" outlineLevel="0" collapsed="false"/>
    <row r="59695" customFormat="false" ht="15" hidden="false" customHeight="true" outlineLevel="0" collapsed="false"/>
    <row r="59696" customFormat="false" ht="15" hidden="false" customHeight="true" outlineLevel="0" collapsed="false"/>
    <row r="59697" customFormat="false" ht="15" hidden="false" customHeight="true" outlineLevel="0" collapsed="false"/>
    <row r="59698" customFormat="false" ht="15" hidden="false" customHeight="true" outlineLevel="0" collapsed="false"/>
    <row r="59699" customFormat="false" ht="15" hidden="false" customHeight="true" outlineLevel="0" collapsed="false"/>
    <row r="59700" customFormat="false" ht="15" hidden="false" customHeight="true" outlineLevel="0" collapsed="false"/>
    <row r="59701" customFormat="false" ht="15" hidden="false" customHeight="true" outlineLevel="0" collapsed="false"/>
    <row r="59702" customFormat="false" ht="15" hidden="false" customHeight="true" outlineLevel="0" collapsed="false"/>
    <row r="59703" customFormat="false" ht="15" hidden="false" customHeight="true" outlineLevel="0" collapsed="false"/>
    <row r="59704" customFormat="false" ht="15" hidden="false" customHeight="true" outlineLevel="0" collapsed="false"/>
    <row r="59705" customFormat="false" ht="15" hidden="false" customHeight="true" outlineLevel="0" collapsed="false"/>
    <row r="59706" customFormat="false" ht="15" hidden="false" customHeight="true" outlineLevel="0" collapsed="false"/>
    <row r="59707" customFormat="false" ht="15" hidden="false" customHeight="true" outlineLevel="0" collapsed="false"/>
    <row r="59708" customFormat="false" ht="15" hidden="false" customHeight="true" outlineLevel="0" collapsed="false"/>
    <row r="59709" customFormat="false" ht="15" hidden="false" customHeight="true" outlineLevel="0" collapsed="false"/>
    <row r="59710" customFormat="false" ht="15" hidden="false" customHeight="true" outlineLevel="0" collapsed="false"/>
    <row r="59711" customFormat="false" ht="15" hidden="false" customHeight="true" outlineLevel="0" collapsed="false"/>
    <row r="59712" customFormat="false" ht="15" hidden="false" customHeight="true" outlineLevel="0" collapsed="false"/>
    <row r="59713" customFormat="false" ht="15" hidden="false" customHeight="true" outlineLevel="0" collapsed="false"/>
    <row r="59714" customFormat="false" ht="15" hidden="false" customHeight="true" outlineLevel="0" collapsed="false"/>
    <row r="59715" customFormat="false" ht="15" hidden="false" customHeight="true" outlineLevel="0" collapsed="false"/>
    <row r="59716" customFormat="false" ht="15" hidden="false" customHeight="true" outlineLevel="0" collapsed="false"/>
    <row r="59717" customFormat="false" ht="15" hidden="false" customHeight="true" outlineLevel="0" collapsed="false"/>
    <row r="59718" customFormat="false" ht="15" hidden="false" customHeight="true" outlineLevel="0" collapsed="false"/>
    <row r="59719" customFormat="false" ht="15" hidden="false" customHeight="true" outlineLevel="0" collapsed="false"/>
    <row r="59720" customFormat="false" ht="15" hidden="false" customHeight="true" outlineLevel="0" collapsed="false"/>
    <row r="59721" customFormat="false" ht="15" hidden="false" customHeight="true" outlineLevel="0" collapsed="false"/>
    <row r="59722" customFormat="false" ht="15" hidden="false" customHeight="true" outlineLevel="0" collapsed="false"/>
    <row r="59723" customFormat="false" ht="15" hidden="false" customHeight="true" outlineLevel="0" collapsed="false"/>
    <row r="59724" customFormat="false" ht="15" hidden="false" customHeight="true" outlineLevel="0" collapsed="false"/>
    <row r="59725" customFormat="false" ht="15" hidden="false" customHeight="true" outlineLevel="0" collapsed="false"/>
    <row r="59726" customFormat="false" ht="15" hidden="false" customHeight="true" outlineLevel="0" collapsed="false"/>
    <row r="59727" customFormat="false" ht="15" hidden="false" customHeight="true" outlineLevel="0" collapsed="false"/>
    <row r="59728" customFormat="false" ht="15" hidden="false" customHeight="true" outlineLevel="0" collapsed="false"/>
    <row r="59729" customFormat="false" ht="15" hidden="false" customHeight="true" outlineLevel="0" collapsed="false"/>
    <row r="59730" customFormat="false" ht="15" hidden="false" customHeight="true" outlineLevel="0" collapsed="false"/>
    <row r="59731" customFormat="false" ht="15" hidden="false" customHeight="true" outlineLevel="0" collapsed="false"/>
    <row r="59732" customFormat="false" ht="15" hidden="false" customHeight="true" outlineLevel="0" collapsed="false"/>
    <row r="59733" customFormat="false" ht="15" hidden="false" customHeight="true" outlineLevel="0" collapsed="false"/>
    <row r="59734" customFormat="false" ht="15" hidden="false" customHeight="true" outlineLevel="0" collapsed="false"/>
    <row r="59735" customFormat="false" ht="15" hidden="false" customHeight="true" outlineLevel="0" collapsed="false"/>
    <row r="59736" customFormat="false" ht="15" hidden="false" customHeight="true" outlineLevel="0" collapsed="false"/>
    <row r="59737" customFormat="false" ht="15" hidden="false" customHeight="true" outlineLevel="0" collapsed="false"/>
    <row r="59738" customFormat="false" ht="15" hidden="false" customHeight="true" outlineLevel="0" collapsed="false"/>
    <row r="59739" customFormat="false" ht="15" hidden="false" customHeight="true" outlineLevel="0" collapsed="false"/>
    <row r="59740" customFormat="false" ht="15" hidden="false" customHeight="true" outlineLevel="0" collapsed="false"/>
    <row r="59741" customFormat="false" ht="15" hidden="false" customHeight="true" outlineLevel="0" collapsed="false"/>
    <row r="59742" customFormat="false" ht="15" hidden="false" customHeight="true" outlineLevel="0" collapsed="false"/>
    <row r="59743" customFormat="false" ht="15" hidden="false" customHeight="true" outlineLevel="0" collapsed="false"/>
    <row r="59744" customFormat="false" ht="15" hidden="false" customHeight="true" outlineLevel="0" collapsed="false"/>
    <row r="59745" customFormat="false" ht="15" hidden="false" customHeight="true" outlineLevel="0" collapsed="false"/>
    <row r="59746" customFormat="false" ht="15" hidden="false" customHeight="true" outlineLevel="0" collapsed="false"/>
    <row r="59747" customFormat="false" ht="15" hidden="false" customHeight="true" outlineLevel="0" collapsed="false"/>
    <row r="59748" customFormat="false" ht="15" hidden="false" customHeight="true" outlineLevel="0" collapsed="false"/>
    <row r="59749" customFormat="false" ht="15" hidden="false" customHeight="true" outlineLevel="0" collapsed="false"/>
    <row r="59750" customFormat="false" ht="15" hidden="false" customHeight="true" outlineLevel="0" collapsed="false"/>
    <row r="59751" customFormat="false" ht="15" hidden="false" customHeight="true" outlineLevel="0" collapsed="false"/>
    <row r="59752" customFormat="false" ht="15" hidden="false" customHeight="true" outlineLevel="0" collapsed="false"/>
    <row r="59753" customFormat="false" ht="15" hidden="false" customHeight="true" outlineLevel="0" collapsed="false"/>
    <row r="59754" customFormat="false" ht="15" hidden="false" customHeight="true" outlineLevel="0" collapsed="false"/>
    <row r="59755" customFormat="false" ht="15" hidden="false" customHeight="true" outlineLevel="0" collapsed="false"/>
    <row r="59756" customFormat="false" ht="15" hidden="false" customHeight="true" outlineLevel="0" collapsed="false"/>
    <row r="59757" customFormat="false" ht="15" hidden="false" customHeight="true" outlineLevel="0" collapsed="false"/>
    <row r="59758" customFormat="false" ht="15" hidden="false" customHeight="true" outlineLevel="0" collapsed="false"/>
    <row r="59759" customFormat="false" ht="15" hidden="false" customHeight="true" outlineLevel="0" collapsed="false"/>
    <row r="59760" customFormat="false" ht="15" hidden="false" customHeight="true" outlineLevel="0" collapsed="false"/>
    <row r="59761" customFormat="false" ht="15" hidden="false" customHeight="true" outlineLevel="0" collapsed="false"/>
    <row r="59762" customFormat="false" ht="15" hidden="false" customHeight="true" outlineLevel="0" collapsed="false"/>
    <row r="59763" customFormat="false" ht="15" hidden="false" customHeight="true" outlineLevel="0" collapsed="false"/>
    <row r="59764" customFormat="false" ht="15" hidden="false" customHeight="true" outlineLevel="0" collapsed="false"/>
    <row r="59765" customFormat="false" ht="15" hidden="false" customHeight="true" outlineLevel="0" collapsed="false"/>
    <row r="59766" customFormat="false" ht="15" hidden="false" customHeight="true" outlineLevel="0" collapsed="false"/>
    <row r="59767" customFormat="false" ht="15" hidden="false" customHeight="true" outlineLevel="0" collapsed="false"/>
    <row r="59768" customFormat="false" ht="15" hidden="false" customHeight="true" outlineLevel="0" collapsed="false"/>
    <row r="59769" customFormat="false" ht="15" hidden="false" customHeight="true" outlineLevel="0" collapsed="false"/>
    <row r="59770" customFormat="false" ht="15" hidden="false" customHeight="true" outlineLevel="0" collapsed="false"/>
    <row r="59771" customFormat="false" ht="15" hidden="false" customHeight="true" outlineLevel="0" collapsed="false"/>
    <row r="59772" customFormat="false" ht="15" hidden="false" customHeight="true" outlineLevel="0" collapsed="false"/>
    <row r="59773" customFormat="false" ht="15" hidden="false" customHeight="true" outlineLevel="0" collapsed="false"/>
    <row r="59774" customFormat="false" ht="15" hidden="false" customHeight="true" outlineLevel="0" collapsed="false"/>
    <row r="59775" customFormat="false" ht="15" hidden="false" customHeight="true" outlineLevel="0" collapsed="false"/>
    <row r="59776" customFormat="false" ht="15" hidden="false" customHeight="true" outlineLevel="0" collapsed="false"/>
    <row r="59777" customFormat="false" ht="15" hidden="false" customHeight="true" outlineLevel="0" collapsed="false"/>
    <row r="59778" customFormat="false" ht="15" hidden="false" customHeight="true" outlineLevel="0" collapsed="false"/>
    <row r="59779" customFormat="false" ht="15" hidden="false" customHeight="true" outlineLevel="0" collapsed="false"/>
    <row r="59780" customFormat="false" ht="15" hidden="false" customHeight="true" outlineLevel="0" collapsed="false"/>
    <row r="59781" customFormat="false" ht="15" hidden="false" customHeight="true" outlineLevel="0" collapsed="false"/>
    <row r="59782" customFormat="false" ht="15" hidden="false" customHeight="true" outlineLevel="0" collapsed="false"/>
    <row r="59783" customFormat="false" ht="15" hidden="false" customHeight="true" outlineLevel="0" collapsed="false"/>
    <row r="59784" customFormat="false" ht="15" hidden="false" customHeight="true" outlineLevel="0" collapsed="false"/>
    <row r="59785" customFormat="false" ht="15" hidden="false" customHeight="true" outlineLevel="0" collapsed="false"/>
    <row r="59786" customFormat="false" ht="15" hidden="false" customHeight="true" outlineLevel="0" collapsed="false"/>
    <row r="59787" customFormat="false" ht="15" hidden="false" customHeight="true" outlineLevel="0" collapsed="false"/>
    <row r="59788" customFormat="false" ht="15" hidden="false" customHeight="true" outlineLevel="0" collapsed="false"/>
    <row r="59789" customFormat="false" ht="15" hidden="false" customHeight="true" outlineLevel="0" collapsed="false"/>
    <row r="59790" customFormat="false" ht="15" hidden="false" customHeight="true" outlineLevel="0" collapsed="false"/>
    <row r="59791" customFormat="false" ht="15" hidden="false" customHeight="true" outlineLevel="0" collapsed="false"/>
    <row r="59792" customFormat="false" ht="15" hidden="false" customHeight="true" outlineLevel="0" collapsed="false"/>
    <row r="59793" customFormat="false" ht="15" hidden="false" customHeight="true" outlineLevel="0" collapsed="false"/>
    <row r="59794" customFormat="false" ht="15" hidden="false" customHeight="true" outlineLevel="0" collapsed="false"/>
    <row r="59795" customFormat="false" ht="15" hidden="false" customHeight="true" outlineLevel="0" collapsed="false"/>
    <row r="59796" customFormat="false" ht="15" hidden="false" customHeight="true" outlineLevel="0" collapsed="false"/>
    <row r="59797" customFormat="false" ht="15" hidden="false" customHeight="true" outlineLevel="0" collapsed="false"/>
    <row r="59798" customFormat="false" ht="15" hidden="false" customHeight="true" outlineLevel="0" collapsed="false"/>
    <row r="59799" customFormat="false" ht="15" hidden="false" customHeight="true" outlineLevel="0" collapsed="false"/>
    <row r="59800" customFormat="false" ht="15" hidden="false" customHeight="true" outlineLevel="0" collapsed="false"/>
    <row r="59801" customFormat="false" ht="15" hidden="false" customHeight="true" outlineLevel="0" collapsed="false"/>
    <row r="59802" customFormat="false" ht="15" hidden="false" customHeight="true" outlineLevel="0" collapsed="false"/>
    <row r="59803" customFormat="false" ht="15" hidden="false" customHeight="true" outlineLevel="0" collapsed="false"/>
    <row r="59804" customFormat="false" ht="15" hidden="false" customHeight="true" outlineLevel="0" collapsed="false"/>
    <row r="59805" customFormat="false" ht="15" hidden="false" customHeight="true" outlineLevel="0" collapsed="false"/>
    <row r="59806" customFormat="false" ht="15" hidden="false" customHeight="true" outlineLevel="0" collapsed="false"/>
    <row r="59807" customFormat="false" ht="15" hidden="false" customHeight="true" outlineLevel="0" collapsed="false"/>
    <row r="59808" customFormat="false" ht="15" hidden="false" customHeight="true" outlineLevel="0" collapsed="false"/>
    <row r="59809" customFormat="false" ht="15" hidden="false" customHeight="true" outlineLevel="0" collapsed="false"/>
    <row r="59810" customFormat="false" ht="15" hidden="false" customHeight="true" outlineLevel="0" collapsed="false"/>
    <row r="59811" customFormat="false" ht="15" hidden="false" customHeight="true" outlineLevel="0" collapsed="false"/>
    <row r="59812" customFormat="false" ht="15" hidden="false" customHeight="true" outlineLevel="0" collapsed="false"/>
    <row r="59813" customFormat="false" ht="15" hidden="false" customHeight="true" outlineLevel="0" collapsed="false"/>
    <row r="59814" customFormat="false" ht="15" hidden="false" customHeight="true" outlineLevel="0" collapsed="false"/>
    <row r="59815" customFormat="false" ht="15" hidden="false" customHeight="true" outlineLevel="0" collapsed="false"/>
    <row r="59816" customFormat="false" ht="15" hidden="false" customHeight="true" outlineLevel="0" collapsed="false"/>
    <row r="59817" customFormat="false" ht="15" hidden="false" customHeight="true" outlineLevel="0" collapsed="false"/>
    <row r="59818" customFormat="false" ht="15" hidden="false" customHeight="true" outlineLevel="0" collapsed="false"/>
    <row r="59819" customFormat="false" ht="15" hidden="false" customHeight="true" outlineLevel="0" collapsed="false"/>
    <row r="59820" customFormat="false" ht="15" hidden="false" customHeight="true" outlineLevel="0" collapsed="false"/>
    <row r="59821" customFormat="false" ht="15" hidden="false" customHeight="true" outlineLevel="0" collapsed="false"/>
    <row r="59822" customFormat="false" ht="15" hidden="false" customHeight="true" outlineLevel="0" collapsed="false"/>
    <row r="59823" customFormat="false" ht="15" hidden="false" customHeight="true" outlineLevel="0" collapsed="false"/>
    <row r="59824" customFormat="false" ht="15" hidden="false" customHeight="true" outlineLevel="0" collapsed="false"/>
    <row r="59825" customFormat="false" ht="15" hidden="false" customHeight="true" outlineLevel="0" collapsed="false"/>
    <row r="59826" customFormat="false" ht="15" hidden="false" customHeight="true" outlineLevel="0" collapsed="false"/>
    <row r="59827" customFormat="false" ht="15" hidden="false" customHeight="true" outlineLevel="0" collapsed="false"/>
    <row r="59828" customFormat="false" ht="15" hidden="false" customHeight="true" outlineLevel="0" collapsed="false"/>
    <row r="59829" customFormat="false" ht="15" hidden="false" customHeight="true" outlineLevel="0" collapsed="false"/>
    <row r="59830" customFormat="false" ht="15" hidden="false" customHeight="true" outlineLevel="0" collapsed="false"/>
    <row r="59831" customFormat="false" ht="15" hidden="false" customHeight="true" outlineLevel="0" collapsed="false"/>
    <row r="59832" customFormat="false" ht="15" hidden="false" customHeight="true" outlineLevel="0" collapsed="false"/>
    <row r="59833" customFormat="false" ht="15" hidden="false" customHeight="true" outlineLevel="0" collapsed="false"/>
    <row r="59834" customFormat="false" ht="15" hidden="false" customHeight="true" outlineLevel="0" collapsed="false"/>
    <row r="59835" customFormat="false" ht="15" hidden="false" customHeight="true" outlineLevel="0" collapsed="false"/>
    <row r="59836" customFormat="false" ht="15" hidden="false" customHeight="true" outlineLevel="0" collapsed="false"/>
    <row r="59837" customFormat="false" ht="15" hidden="false" customHeight="true" outlineLevel="0" collapsed="false"/>
    <row r="59838" customFormat="false" ht="15" hidden="false" customHeight="true" outlineLevel="0" collapsed="false"/>
    <row r="59839" customFormat="false" ht="15" hidden="false" customHeight="true" outlineLevel="0" collapsed="false"/>
    <row r="59840" customFormat="false" ht="15" hidden="false" customHeight="true" outlineLevel="0" collapsed="false"/>
    <row r="59841" customFormat="false" ht="15" hidden="false" customHeight="true" outlineLevel="0" collapsed="false"/>
    <row r="59842" customFormat="false" ht="15" hidden="false" customHeight="true" outlineLevel="0" collapsed="false"/>
    <row r="59843" customFormat="false" ht="15" hidden="false" customHeight="true" outlineLevel="0" collapsed="false"/>
    <row r="59844" customFormat="false" ht="15" hidden="false" customHeight="true" outlineLevel="0" collapsed="false"/>
    <row r="59845" customFormat="false" ht="15" hidden="false" customHeight="true" outlineLevel="0" collapsed="false"/>
    <row r="59846" customFormat="false" ht="15" hidden="false" customHeight="true" outlineLevel="0" collapsed="false"/>
    <row r="59847" customFormat="false" ht="15" hidden="false" customHeight="true" outlineLevel="0" collapsed="false"/>
    <row r="59848" customFormat="false" ht="15" hidden="false" customHeight="true" outlineLevel="0" collapsed="false"/>
    <row r="59849" customFormat="false" ht="15" hidden="false" customHeight="true" outlineLevel="0" collapsed="false"/>
    <row r="59850" customFormat="false" ht="15" hidden="false" customHeight="true" outlineLevel="0" collapsed="false"/>
    <row r="59851" customFormat="false" ht="15" hidden="false" customHeight="true" outlineLevel="0" collapsed="false"/>
    <row r="59852" customFormat="false" ht="15" hidden="false" customHeight="true" outlineLevel="0" collapsed="false"/>
    <row r="59853" customFormat="false" ht="15" hidden="false" customHeight="true" outlineLevel="0" collapsed="false"/>
    <row r="59854" customFormat="false" ht="15" hidden="false" customHeight="true" outlineLevel="0" collapsed="false"/>
    <row r="59855" customFormat="false" ht="15" hidden="false" customHeight="true" outlineLevel="0" collapsed="false"/>
    <row r="59856" customFormat="false" ht="15" hidden="false" customHeight="true" outlineLevel="0" collapsed="false"/>
    <row r="59857" customFormat="false" ht="15" hidden="false" customHeight="true" outlineLevel="0" collapsed="false"/>
    <row r="59858" customFormat="false" ht="15" hidden="false" customHeight="true" outlineLevel="0" collapsed="false"/>
    <row r="59859" customFormat="false" ht="15" hidden="false" customHeight="true" outlineLevel="0" collapsed="false"/>
    <row r="59860" customFormat="false" ht="15" hidden="false" customHeight="true" outlineLevel="0" collapsed="false"/>
    <row r="59861" customFormat="false" ht="15" hidden="false" customHeight="true" outlineLevel="0" collapsed="false"/>
    <row r="59862" customFormat="false" ht="15" hidden="false" customHeight="true" outlineLevel="0" collapsed="false"/>
    <row r="59863" customFormat="false" ht="15" hidden="false" customHeight="true" outlineLevel="0" collapsed="false"/>
    <row r="59864" customFormat="false" ht="15" hidden="false" customHeight="true" outlineLevel="0" collapsed="false"/>
    <row r="59865" customFormat="false" ht="15" hidden="false" customHeight="true" outlineLevel="0" collapsed="false"/>
    <row r="59866" customFormat="false" ht="15" hidden="false" customHeight="true" outlineLevel="0" collapsed="false"/>
    <row r="59867" customFormat="false" ht="15" hidden="false" customHeight="true" outlineLevel="0" collapsed="false"/>
    <row r="59868" customFormat="false" ht="15" hidden="false" customHeight="true" outlineLevel="0" collapsed="false"/>
    <row r="59869" customFormat="false" ht="15" hidden="false" customHeight="true" outlineLevel="0" collapsed="false"/>
    <row r="59870" customFormat="false" ht="15" hidden="false" customHeight="true" outlineLevel="0" collapsed="false"/>
    <row r="59871" customFormat="false" ht="15" hidden="false" customHeight="true" outlineLevel="0" collapsed="false"/>
    <row r="59872" customFormat="false" ht="15" hidden="false" customHeight="true" outlineLevel="0" collapsed="false"/>
    <row r="59873" customFormat="false" ht="15" hidden="false" customHeight="true" outlineLevel="0" collapsed="false"/>
    <row r="59874" customFormat="false" ht="15" hidden="false" customHeight="true" outlineLevel="0" collapsed="false"/>
    <row r="59875" customFormat="false" ht="15" hidden="false" customHeight="true" outlineLevel="0" collapsed="false"/>
    <row r="59876" customFormat="false" ht="15" hidden="false" customHeight="true" outlineLevel="0" collapsed="false"/>
    <row r="59877" customFormat="false" ht="15" hidden="false" customHeight="true" outlineLevel="0" collapsed="false"/>
    <row r="59878" customFormat="false" ht="15" hidden="false" customHeight="true" outlineLevel="0" collapsed="false"/>
    <row r="59879" customFormat="false" ht="15" hidden="false" customHeight="true" outlineLevel="0" collapsed="false"/>
    <row r="59880" customFormat="false" ht="15" hidden="false" customHeight="true" outlineLevel="0" collapsed="false"/>
    <row r="59881" customFormat="false" ht="15" hidden="false" customHeight="true" outlineLevel="0" collapsed="false"/>
    <row r="59882" customFormat="false" ht="15" hidden="false" customHeight="true" outlineLevel="0" collapsed="false"/>
    <row r="59883" customFormat="false" ht="15" hidden="false" customHeight="true" outlineLevel="0" collapsed="false"/>
    <row r="59884" customFormat="false" ht="15" hidden="false" customHeight="true" outlineLevel="0" collapsed="false"/>
    <row r="59885" customFormat="false" ht="15" hidden="false" customHeight="true" outlineLevel="0" collapsed="false"/>
    <row r="59886" customFormat="false" ht="15" hidden="false" customHeight="true" outlineLevel="0" collapsed="false"/>
    <row r="59887" customFormat="false" ht="15" hidden="false" customHeight="true" outlineLevel="0" collapsed="false"/>
    <row r="59888" customFormat="false" ht="15" hidden="false" customHeight="true" outlineLevel="0" collapsed="false"/>
    <row r="59889" customFormat="false" ht="15" hidden="false" customHeight="true" outlineLevel="0" collapsed="false"/>
    <row r="59890" customFormat="false" ht="15" hidden="false" customHeight="true" outlineLevel="0" collapsed="false"/>
    <row r="59891" customFormat="false" ht="15" hidden="false" customHeight="true" outlineLevel="0" collapsed="false"/>
    <row r="59892" customFormat="false" ht="15" hidden="false" customHeight="true" outlineLevel="0" collapsed="false"/>
    <row r="59893" customFormat="false" ht="15" hidden="false" customHeight="true" outlineLevel="0" collapsed="false"/>
    <row r="59894" customFormat="false" ht="15" hidden="false" customHeight="true" outlineLevel="0" collapsed="false"/>
    <row r="59895" customFormat="false" ht="15" hidden="false" customHeight="true" outlineLevel="0" collapsed="false"/>
    <row r="59896" customFormat="false" ht="15" hidden="false" customHeight="true" outlineLevel="0" collapsed="false"/>
    <row r="59897" customFormat="false" ht="15" hidden="false" customHeight="true" outlineLevel="0" collapsed="false"/>
    <row r="59898" customFormat="false" ht="15" hidden="false" customHeight="true" outlineLevel="0" collapsed="false"/>
    <row r="59899" customFormat="false" ht="15" hidden="false" customHeight="true" outlineLevel="0" collapsed="false"/>
    <row r="59900" customFormat="false" ht="15" hidden="false" customHeight="true" outlineLevel="0" collapsed="false"/>
    <row r="59901" customFormat="false" ht="15" hidden="false" customHeight="true" outlineLevel="0" collapsed="false"/>
    <row r="59902" customFormat="false" ht="15" hidden="false" customHeight="true" outlineLevel="0" collapsed="false"/>
    <row r="59903" customFormat="false" ht="15" hidden="false" customHeight="true" outlineLevel="0" collapsed="false"/>
    <row r="59904" customFormat="false" ht="15" hidden="false" customHeight="true" outlineLevel="0" collapsed="false"/>
    <row r="59905" customFormat="false" ht="15" hidden="false" customHeight="true" outlineLevel="0" collapsed="false"/>
    <row r="59906" customFormat="false" ht="15" hidden="false" customHeight="true" outlineLevel="0" collapsed="false"/>
    <row r="59907" customFormat="false" ht="15" hidden="false" customHeight="true" outlineLevel="0" collapsed="false"/>
    <row r="59908" customFormat="false" ht="15" hidden="false" customHeight="true" outlineLevel="0" collapsed="false"/>
    <row r="59909" customFormat="false" ht="15" hidden="false" customHeight="true" outlineLevel="0" collapsed="false"/>
    <row r="59910" customFormat="false" ht="15" hidden="false" customHeight="true" outlineLevel="0" collapsed="false"/>
    <row r="59911" customFormat="false" ht="15" hidden="false" customHeight="true" outlineLevel="0" collapsed="false"/>
    <row r="59912" customFormat="false" ht="15" hidden="false" customHeight="true" outlineLevel="0" collapsed="false"/>
    <row r="59913" customFormat="false" ht="15" hidden="false" customHeight="true" outlineLevel="0" collapsed="false"/>
    <row r="59914" customFormat="false" ht="15" hidden="false" customHeight="true" outlineLevel="0" collapsed="false"/>
    <row r="59915" customFormat="false" ht="15" hidden="false" customHeight="true" outlineLevel="0" collapsed="false"/>
    <row r="59916" customFormat="false" ht="15" hidden="false" customHeight="true" outlineLevel="0" collapsed="false"/>
    <row r="59917" customFormat="false" ht="15" hidden="false" customHeight="true" outlineLevel="0" collapsed="false"/>
    <row r="59918" customFormat="false" ht="15" hidden="false" customHeight="true" outlineLevel="0" collapsed="false"/>
    <row r="59919" customFormat="false" ht="15" hidden="false" customHeight="true" outlineLevel="0" collapsed="false"/>
    <row r="59920" customFormat="false" ht="15" hidden="false" customHeight="true" outlineLevel="0" collapsed="false"/>
    <row r="59921" customFormat="false" ht="15" hidden="false" customHeight="true" outlineLevel="0" collapsed="false"/>
    <row r="59922" customFormat="false" ht="15" hidden="false" customHeight="true" outlineLevel="0" collapsed="false"/>
    <row r="59923" customFormat="false" ht="15" hidden="false" customHeight="true" outlineLevel="0" collapsed="false"/>
    <row r="59924" customFormat="false" ht="15" hidden="false" customHeight="true" outlineLevel="0" collapsed="false"/>
    <row r="59925" customFormat="false" ht="15" hidden="false" customHeight="true" outlineLevel="0" collapsed="false"/>
    <row r="59926" customFormat="false" ht="15" hidden="false" customHeight="true" outlineLevel="0" collapsed="false"/>
    <row r="59927" customFormat="false" ht="15" hidden="false" customHeight="true" outlineLevel="0" collapsed="false"/>
    <row r="59928" customFormat="false" ht="15" hidden="false" customHeight="true" outlineLevel="0" collapsed="false"/>
    <row r="59929" customFormat="false" ht="15" hidden="false" customHeight="true" outlineLevel="0" collapsed="false"/>
    <row r="59930" customFormat="false" ht="15" hidden="false" customHeight="true" outlineLevel="0" collapsed="false"/>
    <row r="59931" customFormat="false" ht="15" hidden="false" customHeight="true" outlineLevel="0" collapsed="false"/>
    <row r="59932" customFormat="false" ht="15" hidden="false" customHeight="true" outlineLevel="0" collapsed="false"/>
    <row r="59933" customFormat="false" ht="15" hidden="false" customHeight="true" outlineLevel="0" collapsed="false"/>
    <row r="59934" customFormat="false" ht="15" hidden="false" customHeight="true" outlineLevel="0" collapsed="false"/>
    <row r="59935" customFormat="false" ht="15" hidden="false" customHeight="true" outlineLevel="0" collapsed="false"/>
    <row r="59936" customFormat="false" ht="15" hidden="false" customHeight="true" outlineLevel="0" collapsed="false"/>
    <row r="59937" customFormat="false" ht="15" hidden="false" customHeight="true" outlineLevel="0" collapsed="false"/>
    <row r="59938" customFormat="false" ht="15" hidden="false" customHeight="true" outlineLevel="0" collapsed="false"/>
    <row r="59939" customFormat="false" ht="15" hidden="false" customHeight="true" outlineLevel="0" collapsed="false"/>
    <row r="59940" customFormat="false" ht="15" hidden="false" customHeight="true" outlineLevel="0" collapsed="false"/>
    <row r="59941" customFormat="false" ht="15" hidden="false" customHeight="true" outlineLevel="0" collapsed="false"/>
    <row r="59942" customFormat="false" ht="15" hidden="false" customHeight="true" outlineLevel="0" collapsed="false"/>
    <row r="59943" customFormat="false" ht="15" hidden="false" customHeight="true" outlineLevel="0" collapsed="false"/>
    <row r="59944" customFormat="false" ht="15" hidden="false" customHeight="true" outlineLevel="0" collapsed="false"/>
    <row r="59945" customFormat="false" ht="15" hidden="false" customHeight="true" outlineLevel="0" collapsed="false"/>
    <row r="59946" customFormat="false" ht="15" hidden="false" customHeight="true" outlineLevel="0" collapsed="false"/>
    <row r="59947" customFormat="false" ht="15" hidden="false" customHeight="true" outlineLevel="0" collapsed="false"/>
    <row r="59948" customFormat="false" ht="15" hidden="false" customHeight="true" outlineLevel="0" collapsed="false"/>
    <row r="59949" customFormat="false" ht="15" hidden="false" customHeight="true" outlineLevel="0" collapsed="false"/>
    <row r="59950" customFormat="false" ht="15" hidden="false" customHeight="true" outlineLevel="0" collapsed="false"/>
    <row r="59951" customFormat="false" ht="15" hidden="false" customHeight="true" outlineLevel="0" collapsed="false"/>
    <row r="59952" customFormat="false" ht="15" hidden="false" customHeight="true" outlineLevel="0" collapsed="false"/>
    <row r="59953" customFormat="false" ht="15" hidden="false" customHeight="true" outlineLevel="0" collapsed="false"/>
    <row r="59954" customFormat="false" ht="15" hidden="false" customHeight="true" outlineLevel="0" collapsed="false"/>
    <row r="59955" customFormat="false" ht="15" hidden="false" customHeight="true" outlineLevel="0" collapsed="false"/>
    <row r="59956" customFormat="false" ht="15" hidden="false" customHeight="true" outlineLevel="0" collapsed="false"/>
    <row r="59957" customFormat="false" ht="15" hidden="false" customHeight="true" outlineLevel="0" collapsed="false"/>
    <row r="59958" customFormat="false" ht="15" hidden="false" customHeight="true" outlineLevel="0" collapsed="false"/>
    <row r="59959" customFormat="false" ht="15" hidden="false" customHeight="true" outlineLevel="0" collapsed="false"/>
    <row r="59960" customFormat="false" ht="15" hidden="false" customHeight="true" outlineLevel="0" collapsed="false"/>
    <row r="59961" customFormat="false" ht="15" hidden="false" customHeight="true" outlineLevel="0" collapsed="false"/>
    <row r="59962" customFormat="false" ht="15" hidden="false" customHeight="true" outlineLevel="0" collapsed="false"/>
    <row r="59963" customFormat="false" ht="15" hidden="false" customHeight="true" outlineLevel="0" collapsed="false"/>
    <row r="59964" customFormat="false" ht="15" hidden="false" customHeight="true" outlineLevel="0" collapsed="false"/>
    <row r="59965" customFormat="false" ht="15" hidden="false" customHeight="true" outlineLevel="0" collapsed="false"/>
    <row r="59966" customFormat="false" ht="15" hidden="false" customHeight="true" outlineLevel="0" collapsed="false"/>
    <row r="59967" customFormat="false" ht="15" hidden="false" customHeight="true" outlineLevel="0" collapsed="false"/>
    <row r="59968" customFormat="false" ht="15" hidden="false" customHeight="true" outlineLevel="0" collapsed="false"/>
    <row r="59969" customFormat="false" ht="15" hidden="false" customHeight="true" outlineLevel="0" collapsed="false"/>
    <row r="59970" customFormat="false" ht="15" hidden="false" customHeight="true" outlineLevel="0" collapsed="false"/>
    <row r="59971" customFormat="false" ht="15" hidden="false" customHeight="true" outlineLevel="0" collapsed="false"/>
    <row r="59972" customFormat="false" ht="15" hidden="false" customHeight="true" outlineLevel="0" collapsed="false"/>
    <row r="59973" customFormat="false" ht="15" hidden="false" customHeight="true" outlineLevel="0" collapsed="false"/>
    <row r="59974" customFormat="false" ht="15" hidden="false" customHeight="true" outlineLevel="0" collapsed="false"/>
    <row r="59975" customFormat="false" ht="15" hidden="false" customHeight="true" outlineLevel="0" collapsed="false"/>
    <row r="59976" customFormat="false" ht="15" hidden="false" customHeight="true" outlineLevel="0" collapsed="false"/>
    <row r="59977" customFormat="false" ht="15" hidden="false" customHeight="true" outlineLevel="0" collapsed="false"/>
    <row r="59978" customFormat="false" ht="15" hidden="false" customHeight="true" outlineLevel="0" collapsed="false"/>
    <row r="59979" customFormat="false" ht="15" hidden="false" customHeight="true" outlineLevel="0" collapsed="false"/>
    <row r="59980" customFormat="false" ht="15" hidden="false" customHeight="true" outlineLevel="0" collapsed="false"/>
    <row r="59981" customFormat="false" ht="15" hidden="false" customHeight="true" outlineLevel="0" collapsed="false"/>
    <row r="59982" customFormat="false" ht="15" hidden="false" customHeight="true" outlineLevel="0" collapsed="false"/>
    <row r="59983" customFormat="false" ht="15" hidden="false" customHeight="true" outlineLevel="0" collapsed="false"/>
    <row r="59984" customFormat="false" ht="15" hidden="false" customHeight="true" outlineLevel="0" collapsed="false"/>
    <row r="59985" customFormat="false" ht="15" hidden="false" customHeight="true" outlineLevel="0" collapsed="false"/>
    <row r="59986" customFormat="false" ht="15" hidden="false" customHeight="true" outlineLevel="0" collapsed="false"/>
    <row r="59987" customFormat="false" ht="15" hidden="false" customHeight="true" outlineLevel="0" collapsed="false"/>
    <row r="59988" customFormat="false" ht="15" hidden="false" customHeight="true" outlineLevel="0" collapsed="false"/>
    <row r="59989" customFormat="false" ht="15" hidden="false" customHeight="true" outlineLevel="0" collapsed="false"/>
    <row r="59990" customFormat="false" ht="15" hidden="false" customHeight="true" outlineLevel="0" collapsed="false"/>
    <row r="59991" customFormat="false" ht="15" hidden="false" customHeight="true" outlineLevel="0" collapsed="false"/>
    <row r="59992" customFormat="false" ht="15" hidden="false" customHeight="true" outlineLevel="0" collapsed="false"/>
    <row r="59993" customFormat="false" ht="15" hidden="false" customHeight="true" outlineLevel="0" collapsed="false"/>
    <row r="59994" customFormat="false" ht="15" hidden="false" customHeight="true" outlineLevel="0" collapsed="false"/>
    <row r="59995" customFormat="false" ht="15" hidden="false" customHeight="true" outlineLevel="0" collapsed="false"/>
    <row r="59996" customFormat="false" ht="15" hidden="false" customHeight="true" outlineLevel="0" collapsed="false"/>
    <row r="59997" customFormat="false" ht="15" hidden="false" customHeight="true" outlineLevel="0" collapsed="false"/>
    <row r="59998" customFormat="false" ht="15" hidden="false" customHeight="true" outlineLevel="0" collapsed="false"/>
    <row r="59999" customFormat="false" ht="15" hidden="false" customHeight="true" outlineLevel="0" collapsed="false"/>
    <row r="60000" customFormat="false" ht="15" hidden="false" customHeight="true" outlineLevel="0" collapsed="false"/>
    <row r="60001" customFormat="false" ht="15" hidden="false" customHeight="true" outlineLevel="0" collapsed="false"/>
    <row r="60002" customFormat="false" ht="15" hidden="false" customHeight="true" outlineLevel="0" collapsed="false"/>
    <row r="60003" customFormat="false" ht="15" hidden="false" customHeight="true" outlineLevel="0" collapsed="false"/>
    <row r="60004" customFormat="false" ht="15" hidden="false" customHeight="true" outlineLevel="0" collapsed="false"/>
    <row r="60005" customFormat="false" ht="15" hidden="false" customHeight="true" outlineLevel="0" collapsed="false"/>
    <row r="60006" customFormat="false" ht="15" hidden="false" customHeight="true" outlineLevel="0" collapsed="false"/>
    <row r="60007" customFormat="false" ht="15" hidden="false" customHeight="true" outlineLevel="0" collapsed="false"/>
    <row r="60008" customFormat="false" ht="15" hidden="false" customHeight="true" outlineLevel="0" collapsed="false"/>
    <row r="60009" customFormat="false" ht="15" hidden="false" customHeight="true" outlineLevel="0" collapsed="false"/>
    <row r="60010" customFormat="false" ht="15" hidden="false" customHeight="true" outlineLevel="0" collapsed="false"/>
    <row r="60011" customFormat="false" ht="15" hidden="false" customHeight="true" outlineLevel="0" collapsed="false"/>
    <row r="60012" customFormat="false" ht="15" hidden="false" customHeight="true" outlineLevel="0" collapsed="false"/>
    <row r="60013" customFormat="false" ht="15" hidden="false" customHeight="true" outlineLevel="0" collapsed="false"/>
    <row r="60014" customFormat="false" ht="15" hidden="false" customHeight="true" outlineLevel="0" collapsed="false"/>
    <row r="60015" customFormat="false" ht="15" hidden="false" customHeight="true" outlineLevel="0" collapsed="false"/>
    <row r="60016" customFormat="false" ht="15" hidden="false" customHeight="true" outlineLevel="0" collapsed="false"/>
    <row r="60017" customFormat="false" ht="15" hidden="false" customHeight="true" outlineLevel="0" collapsed="false"/>
    <row r="60018" customFormat="false" ht="15" hidden="false" customHeight="true" outlineLevel="0" collapsed="false"/>
    <row r="60019" customFormat="false" ht="15" hidden="false" customHeight="true" outlineLevel="0" collapsed="false"/>
    <row r="60020" customFormat="false" ht="15" hidden="false" customHeight="true" outlineLevel="0" collapsed="false"/>
    <row r="60021" customFormat="false" ht="15" hidden="false" customHeight="true" outlineLevel="0" collapsed="false"/>
    <row r="60022" customFormat="false" ht="15" hidden="false" customHeight="true" outlineLevel="0" collapsed="false"/>
    <row r="60023" customFormat="false" ht="15" hidden="false" customHeight="true" outlineLevel="0" collapsed="false"/>
    <row r="60024" customFormat="false" ht="15" hidden="false" customHeight="true" outlineLevel="0" collapsed="false"/>
    <row r="60025" customFormat="false" ht="15" hidden="false" customHeight="true" outlineLevel="0" collapsed="false"/>
    <row r="60026" customFormat="false" ht="15" hidden="false" customHeight="true" outlineLevel="0" collapsed="false"/>
    <row r="60027" customFormat="false" ht="15" hidden="false" customHeight="true" outlineLevel="0" collapsed="false"/>
    <row r="60028" customFormat="false" ht="15" hidden="false" customHeight="true" outlineLevel="0" collapsed="false"/>
    <row r="60029" customFormat="false" ht="15" hidden="false" customHeight="true" outlineLevel="0" collapsed="false"/>
    <row r="60030" customFormat="false" ht="15" hidden="false" customHeight="true" outlineLevel="0" collapsed="false"/>
    <row r="60031" customFormat="false" ht="15" hidden="false" customHeight="true" outlineLevel="0" collapsed="false"/>
    <row r="60032" customFormat="false" ht="15" hidden="false" customHeight="true" outlineLevel="0" collapsed="false"/>
    <row r="60033" customFormat="false" ht="15" hidden="false" customHeight="true" outlineLevel="0" collapsed="false"/>
    <row r="60034" customFormat="false" ht="15" hidden="false" customHeight="true" outlineLevel="0" collapsed="false"/>
    <row r="60035" customFormat="false" ht="15" hidden="false" customHeight="true" outlineLevel="0" collapsed="false"/>
    <row r="60036" customFormat="false" ht="15" hidden="false" customHeight="true" outlineLevel="0" collapsed="false"/>
    <row r="60037" customFormat="false" ht="15" hidden="false" customHeight="true" outlineLevel="0" collapsed="false"/>
    <row r="60038" customFormat="false" ht="15" hidden="false" customHeight="true" outlineLevel="0" collapsed="false"/>
    <row r="60039" customFormat="false" ht="15" hidden="false" customHeight="true" outlineLevel="0" collapsed="false"/>
    <row r="60040" customFormat="false" ht="15" hidden="false" customHeight="true" outlineLevel="0" collapsed="false"/>
    <row r="60041" customFormat="false" ht="15" hidden="false" customHeight="true" outlineLevel="0" collapsed="false"/>
    <row r="60042" customFormat="false" ht="15" hidden="false" customHeight="true" outlineLevel="0" collapsed="false"/>
    <row r="60043" customFormat="false" ht="15" hidden="false" customHeight="true" outlineLevel="0" collapsed="false"/>
    <row r="60044" customFormat="false" ht="15" hidden="false" customHeight="true" outlineLevel="0" collapsed="false"/>
    <row r="60045" customFormat="false" ht="15" hidden="false" customHeight="true" outlineLevel="0" collapsed="false"/>
    <row r="60046" customFormat="false" ht="15" hidden="false" customHeight="true" outlineLevel="0" collapsed="false"/>
    <row r="60047" customFormat="false" ht="15" hidden="false" customHeight="true" outlineLevel="0" collapsed="false"/>
    <row r="60048" customFormat="false" ht="15" hidden="false" customHeight="true" outlineLevel="0" collapsed="false"/>
    <row r="60049" customFormat="false" ht="15" hidden="false" customHeight="true" outlineLevel="0" collapsed="false"/>
    <row r="60050" customFormat="false" ht="15" hidden="false" customHeight="true" outlineLevel="0" collapsed="false"/>
    <row r="60051" customFormat="false" ht="15" hidden="false" customHeight="true" outlineLevel="0" collapsed="false"/>
    <row r="60052" customFormat="false" ht="15" hidden="false" customHeight="true" outlineLevel="0" collapsed="false"/>
    <row r="60053" customFormat="false" ht="15" hidden="false" customHeight="true" outlineLevel="0" collapsed="false"/>
    <row r="60054" customFormat="false" ht="15" hidden="false" customHeight="true" outlineLevel="0" collapsed="false"/>
    <row r="60055" customFormat="false" ht="15" hidden="false" customHeight="true" outlineLevel="0" collapsed="false"/>
    <row r="60056" customFormat="false" ht="15" hidden="false" customHeight="true" outlineLevel="0" collapsed="false"/>
    <row r="60057" customFormat="false" ht="15" hidden="false" customHeight="true" outlineLevel="0" collapsed="false"/>
    <row r="60058" customFormat="false" ht="15" hidden="false" customHeight="true" outlineLevel="0" collapsed="false"/>
    <row r="60059" customFormat="false" ht="15" hidden="false" customHeight="true" outlineLevel="0" collapsed="false"/>
    <row r="60060" customFormat="false" ht="15" hidden="false" customHeight="true" outlineLevel="0" collapsed="false"/>
    <row r="60061" customFormat="false" ht="15" hidden="false" customHeight="true" outlineLevel="0" collapsed="false"/>
    <row r="60062" customFormat="false" ht="15" hidden="false" customHeight="true" outlineLevel="0" collapsed="false"/>
    <row r="60063" customFormat="false" ht="15" hidden="false" customHeight="true" outlineLevel="0" collapsed="false"/>
    <row r="60064" customFormat="false" ht="15" hidden="false" customHeight="true" outlineLevel="0" collapsed="false"/>
    <row r="60065" customFormat="false" ht="15" hidden="false" customHeight="true" outlineLevel="0" collapsed="false"/>
    <row r="60066" customFormat="false" ht="15" hidden="false" customHeight="true" outlineLevel="0" collapsed="false"/>
    <row r="60067" customFormat="false" ht="15" hidden="false" customHeight="true" outlineLevel="0" collapsed="false"/>
    <row r="60068" customFormat="false" ht="15" hidden="false" customHeight="true" outlineLevel="0" collapsed="false"/>
    <row r="60069" customFormat="false" ht="15" hidden="false" customHeight="true" outlineLevel="0" collapsed="false"/>
    <row r="60070" customFormat="false" ht="15" hidden="false" customHeight="true" outlineLevel="0" collapsed="false"/>
    <row r="60071" customFormat="false" ht="15" hidden="false" customHeight="true" outlineLevel="0" collapsed="false"/>
    <row r="60072" customFormat="false" ht="15" hidden="false" customHeight="true" outlineLevel="0" collapsed="false"/>
    <row r="60073" customFormat="false" ht="15" hidden="false" customHeight="true" outlineLevel="0" collapsed="false"/>
    <row r="60074" customFormat="false" ht="15" hidden="false" customHeight="true" outlineLevel="0" collapsed="false"/>
    <row r="60075" customFormat="false" ht="15" hidden="false" customHeight="true" outlineLevel="0" collapsed="false"/>
    <row r="60076" customFormat="false" ht="15" hidden="false" customHeight="true" outlineLevel="0" collapsed="false"/>
    <row r="60077" customFormat="false" ht="15" hidden="false" customHeight="true" outlineLevel="0" collapsed="false"/>
    <row r="60078" customFormat="false" ht="15" hidden="false" customHeight="true" outlineLevel="0" collapsed="false"/>
    <row r="60079" customFormat="false" ht="15" hidden="false" customHeight="true" outlineLevel="0" collapsed="false"/>
    <row r="60080" customFormat="false" ht="15" hidden="false" customHeight="true" outlineLevel="0" collapsed="false"/>
    <row r="60081" customFormat="false" ht="15" hidden="false" customHeight="true" outlineLevel="0" collapsed="false"/>
    <row r="60082" customFormat="false" ht="15" hidden="false" customHeight="true" outlineLevel="0" collapsed="false"/>
    <row r="60083" customFormat="false" ht="15" hidden="false" customHeight="true" outlineLevel="0" collapsed="false"/>
    <row r="60084" customFormat="false" ht="15" hidden="false" customHeight="true" outlineLevel="0" collapsed="false"/>
    <row r="60085" customFormat="false" ht="15" hidden="false" customHeight="true" outlineLevel="0" collapsed="false"/>
    <row r="60086" customFormat="false" ht="15" hidden="false" customHeight="true" outlineLevel="0" collapsed="false"/>
    <row r="60087" customFormat="false" ht="15" hidden="false" customHeight="true" outlineLevel="0" collapsed="false"/>
    <row r="60088" customFormat="false" ht="15" hidden="false" customHeight="true" outlineLevel="0" collapsed="false"/>
    <row r="60089" customFormat="false" ht="15" hidden="false" customHeight="true" outlineLevel="0" collapsed="false"/>
    <row r="60090" customFormat="false" ht="15" hidden="false" customHeight="true" outlineLevel="0" collapsed="false"/>
    <row r="60091" customFormat="false" ht="15" hidden="false" customHeight="true" outlineLevel="0" collapsed="false"/>
    <row r="60092" customFormat="false" ht="15" hidden="false" customHeight="true" outlineLevel="0" collapsed="false"/>
    <row r="60093" customFormat="false" ht="15" hidden="false" customHeight="true" outlineLevel="0" collapsed="false"/>
    <row r="60094" customFormat="false" ht="15" hidden="false" customHeight="true" outlineLevel="0" collapsed="false"/>
    <row r="60095" customFormat="false" ht="15" hidden="false" customHeight="true" outlineLevel="0" collapsed="false"/>
    <row r="60096" customFormat="false" ht="15" hidden="false" customHeight="true" outlineLevel="0" collapsed="false"/>
    <row r="60097" customFormat="false" ht="15" hidden="false" customHeight="true" outlineLevel="0" collapsed="false"/>
    <row r="60098" customFormat="false" ht="15" hidden="false" customHeight="true" outlineLevel="0" collapsed="false"/>
    <row r="60099" customFormat="false" ht="15" hidden="false" customHeight="true" outlineLevel="0" collapsed="false"/>
    <row r="60100" customFormat="false" ht="15" hidden="false" customHeight="true" outlineLevel="0" collapsed="false"/>
    <row r="60101" customFormat="false" ht="15" hidden="false" customHeight="true" outlineLevel="0" collapsed="false"/>
    <row r="60102" customFormat="false" ht="15" hidden="false" customHeight="true" outlineLevel="0" collapsed="false"/>
    <row r="60103" customFormat="false" ht="15" hidden="false" customHeight="true" outlineLevel="0" collapsed="false"/>
    <row r="60104" customFormat="false" ht="15" hidden="false" customHeight="true" outlineLevel="0" collapsed="false"/>
    <row r="60105" customFormat="false" ht="15" hidden="false" customHeight="true" outlineLevel="0" collapsed="false"/>
    <row r="60106" customFormat="false" ht="15" hidden="false" customHeight="true" outlineLevel="0" collapsed="false"/>
    <row r="60107" customFormat="false" ht="15" hidden="false" customHeight="true" outlineLevel="0" collapsed="false"/>
    <row r="60108" customFormat="false" ht="15" hidden="false" customHeight="true" outlineLevel="0" collapsed="false"/>
    <row r="60109" customFormat="false" ht="15" hidden="false" customHeight="true" outlineLevel="0" collapsed="false"/>
    <row r="60110" customFormat="false" ht="15" hidden="false" customHeight="true" outlineLevel="0" collapsed="false"/>
    <row r="60111" customFormat="false" ht="15" hidden="false" customHeight="true" outlineLevel="0" collapsed="false"/>
    <row r="60112" customFormat="false" ht="15" hidden="false" customHeight="true" outlineLevel="0" collapsed="false"/>
    <row r="60113" customFormat="false" ht="15" hidden="false" customHeight="true" outlineLevel="0" collapsed="false"/>
    <row r="60114" customFormat="false" ht="15" hidden="false" customHeight="true" outlineLevel="0" collapsed="false"/>
    <row r="60115" customFormat="false" ht="15" hidden="false" customHeight="true" outlineLevel="0" collapsed="false"/>
    <row r="60116" customFormat="false" ht="15" hidden="false" customHeight="true" outlineLevel="0" collapsed="false"/>
    <row r="60117" customFormat="false" ht="15" hidden="false" customHeight="true" outlineLevel="0" collapsed="false"/>
    <row r="60118" customFormat="false" ht="15" hidden="false" customHeight="true" outlineLevel="0" collapsed="false"/>
    <row r="60119" customFormat="false" ht="15" hidden="false" customHeight="true" outlineLevel="0" collapsed="false"/>
    <row r="60120" customFormat="false" ht="15" hidden="false" customHeight="true" outlineLevel="0" collapsed="false"/>
    <row r="60121" customFormat="false" ht="15" hidden="false" customHeight="true" outlineLevel="0" collapsed="false"/>
    <row r="60122" customFormat="false" ht="15" hidden="false" customHeight="true" outlineLevel="0" collapsed="false"/>
    <row r="60123" customFormat="false" ht="15" hidden="false" customHeight="true" outlineLevel="0" collapsed="false"/>
    <row r="60124" customFormat="false" ht="15" hidden="false" customHeight="true" outlineLevel="0" collapsed="false"/>
    <row r="60125" customFormat="false" ht="15" hidden="false" customHeight="true" outlineLevel="0" collapsed="false"/>
    <row r="60126" customFormat="false" ht="15" hidden="false" customHeight="true" outlineLevel="0" collapsed="false"/>
    <row r="60127" customFormat="false" ht="15" hidden="false" customHeight="true" outlineLevel="0" collapsed="false"/>
    <row r="60128" customFormat="false" ht="15" hidden="false" customHeight="true" outlineLevel="0" collapsed="false"/>
    <row r="60129" customFormat="false" ht="15" hidden="false" customHeight="true" outlineLevel="0" collapsed="false"/>
    <row r="60130" customFormat="false" ht="15" hidden="false" customHeight="true" outlineLevel="0" collapsed="false"/>
    <row r="60131" customFormat="false" ht="15" hidden="false" customHeight="true" outlineLevel="0" collapsed="false"/>
    <row r="60132" customFormat="false" ht="15" hidden="false" customHeight="true" outlineLevel="0" collapsed="false"/>
    <row r="60133" customFormat="false" ht="15" hidden="false" customHeight="true" outlineLevel="0" collapsed="false"/>
    <row r="60134" customFormat="false" ht="15" hidden="false" customHeight="true" outlineLevel="0" collapsed="false"/>
    <row r="60135" customFormat="false" ht="15" hidden="false" customHeight="true" outlineLevel="0" collapsed="false"/>
    <row r="60136" customFormat="false" ht="15" hidden="false" customHeight="true" outlineLevel="0" collapsed="false"/>
    <row r="60137" customFormat="false" ht="15" hidden="false" customHeight="true" outlineLevel="0" collapsed="false"/>
    <row r="60138" customFormat="false" ht="15" hidden="false" customHeight="true" outlineLevel="0" collapsed="false"/>
    <row r="60139" customFormat="false" ht="15" hidden="false" customHeight="true" outlineLevel="0" collapsed="false"/>
    <row r="60140" customFormat="false" ht="15" hidden="false" customHeight="true" outlineLevel="0" collapsed="false"/>
    <row r="60141" customFormat="false" ht="15" hidden="false" customHeight="true" outlineLevel="0" collapsed="false"/>
    <row r="60142" customFormat="false" ht="15" hidden="false" customHeight="true" outlineLevel="0" collapsed="false"/>
    <row r="60143" customFormat="false" ht="15" hidden="false" customHeight="true" outlineLevel="0" collapsed="false"/>
    <row r="60144" customFormat="false" ht="15" hidden="false" customHeight="true" outlineLevel="0" collapsed="false"/>
    <row r="60145" customFormat="false" ht="15" hidden="false" customHeight="true" outlineLevel="0" collapsed="false"/>
    <row r="60146" customFormat="false" ht="15" hidden="false" customHeight="true" outlineLevel="0" collapsed="false"/>
    <row r="60147" customFormat="false" ht="15" hidden="false" customHeight="true" outlineLevel="0" collapsed="false"/>
    <row r="60148" customFormat="false" ht="15" hidden="false" customHeight="true" outlineLevel="0" collapsed="false"/>
    <row r="60149" customFormat="false" ht="15" hidden="false" customHeight="true" outlineLevel="0" collapsed="false"/>
    <row r="60150" customFormat="false" ht="15" hidden="false" customHeight="true" outlineLevel="0" collapsed="false"/>
    <row r="60151" customFormat="false" ht="15" hidden="false" customHeight="true" outlineLevel="0" collapsed="false"/>
    <row r="60152" customFormat="false" ht="15" hidden="false" customHeight="true" outlineLevel="0" collapsed="false"/>
    <row r="60153" customFormat="false" ht="15" hidden="false" customHeight="true" outlineLevel="0" collapsed="false"/>
    <row r="60154" customFormat="false" ht="15" hidden="false" customHeight="true" outlineLevel="0" collapsed="false"/>
    <row r="60155" customFormat="false" ht="15" hidden="false" customHeight="true" outlineLevel="0" collapsed="false"/>
    <row r="60156" customFormat="false" ht="15" hidden="false" customHeight="true" outlineLevel="0" collapsed="false"/>
    <row r="60157" customFormat="false" ht="15" hidden="false" customHeight="true" outlineLevel="0" collapsed="false"/>
    <row r="60158" customFormat="false" ht="15" hidden="false" customHeight="true" outlineLevel="0" collapsed="false"/>
    <row r="60159" customFormat="false" ht="15" hidden="false" customHeight="true" outlineLevel="0" collapsed="false"/>
    <row r="60160" customFormat="false" ht="15" hidden="false" customHeight="true" outlineLevel="0" collapsed="false"/>
    <row r="60161" customFormat="false" ht="15" hidden="false" customHeight="true" outlineLevel="0" collapsed="false"/>
    <row r="60162" customFormat="false" ht="15" hidden="false" customHeight="true" outlineLevel="0" collapsed="false"/>
    <row r="60163" customFormat="false" ht="15" hidden="false" customHeight="true" outlineLevel="0" collapsed="false"/>
    <row r="60164" customFormat="false" ht="15" hidden="false" customHeight="true" outlineLevel="0" collapsed="false"/>
    <row r="60165" customFormat="false" ht="15" hidden="false" customHeight="true" outlineLevel="0" collapsed="false"/>
    <row r="60166" customFormat="false" ht="15" hidden="false" customHeight="true" outlineLevel="0" collapsed="false"/>
    <row r="60167" customFormat="false" ht="15" hidden="false" customHeight="true" outlineLevel="0" collapsed="false"/>
    <row r="60168" customFormat="false" ht="15" hidden="false" customHeight="true" outlineLevel="0" collapsed="false"/>
    <row r="60169" customFormat="false" ht="15" hidden="false" customHeight="true" outlineLevel="0" collapsed="false"/>
    <row r="60170" customFormat="false" ht="15" hidden="false" customHeight="true" outlineLevel="0" collapsed="false"/>
    <row r="60171" customFormat="false" ht="15" hidden="false" customHeight="true" outlineLevel="0" collapsed="false"/>
    <row r="60172" customFormat="false" ht="15" hidden="false" customHeight="true" outlineLevel="0" collapsed="false"/>
    <row r="60173" customFormat="false" ht="15" hidden="false" customHeight="true" outlineLevel="0" collapsed="false"/>
    <row r="60174" customFormat="false" ht="15" hidden="false" customHeight="true" outlineLevel="0" collapsed="false"/>
    <row r="60175" customFormat="false" ht="15" hidden="false" customHeight="true" outlineLevel="0" collapsed="false"/>
    <row r="60176" customFormat="false" ht="15" hidden="false" customHeight="true" outlineLevel="0" collapsed="false"/>
    <row r="60177" customFormat="false" ht="15" hidden="false" customHeight="true" outlineLevel="0" collapsed="false"/>
    <row r="60178" customFormat="false" ht="15" hidden="false" customHeight="true" outlineLevel="0" collapsed="false"/>
    <row r="60179" customFormat="false" ht="15" hidden="false" customHeight="true" outlineLevel="0" collapsed="false"/>
    <row r="60180" customFormat="false" ht="15" hidden="false" customHeight="true" outlineLevel="0" collapsed="false"/>
    <row r="60181" customFormat="false" ht="15" hidden="false" customHeight="true" outlineLevel="0" collapsed="false"/>
    <row r="60182" customFormat="false" ht="15" hidden="false" customHeight="true" outlineLevel="0" collapsed="false"/>
    <row r="60183" customFormat="false" ht="15" hidden="false" customHeight="true" outlineLevel="0" collapsed="false"/>
    <row r="60184" customFormat="false" ht="15" hidden="false" customHeight="true" outlineLevel="0" collapsed="false"/>
    <row r="60185" customFormat="false" ht="15" hidden="false" customHeight="true" outlineLevel="0" collapsed="false"/>
    <row r="60186" customFormat="false" ht="15" hidden="false" customHeight="true" outlineLevel="0" collapsed="false"/>
    <row r="60187" customFormat="false" ht="15" hidden="false" customHeight="true" outlineLevel="0" collapsed="false"/>
    <row r="60188" customFormat="false" ht="15" hidden="false" customHeight="true" outlineLevel="0" collapsed="false"/>
    <row r="60189" customFormat="false" ht="15" hidden="false" customHeight="true" outlineLevel="0" collapsed="false"/>
    <row r="60190" customFormat="false" ht="15" hidden="false" customHeight="true" outlineLevel="0" collapsed="false"/>
    <row r="60191" customFormat="false" ht="15" hidden="false" customHeight="true" outlineLevel="0" collapsed="false"/>
    <row r="60192" customFormat="false" ht="15" hidden="false" customHeight="true" outlineLevel="0" collapsed="false"/>
    <row r="60193" customFormat="false" ht="15" hidden="false" customHeight="true" outlineLevel="0" collapsed="false"/>
    <row r="60194" customFormat="false" ht="15" hidden="false" customHeight="true" outlineLevel="0" collapsed="false"/>
    <row r="60195" customFormat="false" ht="15" hidden="false" customHeight="true" outlineLevel="0" collapsed="false"/>
    <row r="60196" customFormat="false" ht="15" hidden="false" customHeight="true" outlineLevel="0" collapsed="false"/>
    <row r="60197" customFormat="false" ht="15" hidden="false" customHeight="true" outlineLevel="0" collapsed="false"/>
    <row r="60198" customFormat="false" ht="15" hidden="false" customHeight="true" outlineLevel="0" collapsed="false"/>
    <row r="60199" customFormat="false" ht="15" hidden="false" customHeight="true" outlineLevel="0" collapsed="false"/>
    <row r="60200" customFormat="false" ht="15" hidden="false" customHeight="true" outlineLevel="0" collapsed="false"/>
    <row r="60201" customFormat="false" ht="15" hidden="false" customHeight="true" outlineLevel="0" collapsed="false"/>
    <row r="60202" customFormat="false" ht="15" hidden="false" customHeight="true" outlineLevel="0" collapsed="false"/>
    <row r="60203" customFormat="false" ht="15" hidden="false" customHeight="true" outlineLevel="0" collapsed="false"/>
    <row r="60204" customFormat="false" ht="15" hidden="false" customHeight="true" outlineLevel="0" collapsed="false"/>
    <row r="60205" customFormat="false" ht="15" hidden="false" customHeight="true" outlineLevel="0" collapsed="false"/>
    <row r="60206" customFormat="false" ht="15" hidden="false" customHeight="true" outlineLevel="0" collapsed="false"/>
    <row r="60207" customFormat="false" ht="15" hidden="false" customHeight="true" outlineLevel="0" collapsed="false"/>
    <row r="60208" customFormat="false" ht="15" hidden="false" customHeight="true" outlineLevel="0" collapsed="false"/>
    <row r="60209" customFormat="false" ht="15" hidden="false" customHeight="true" outlineLevel="0" collapsed="false"/>
    <row r="60210" customFormat="false" ht="15" hidden="false" customHeight="true" outlineLevel="0" collapsed="false"/>
    <row r="60211" customFormat="false" ht="15" hidden="false" customHeight="true" outlineLevel="0" collapsed="false"/>
    <row r="60212" customFormat="false" ht="15" hidden="false" customHeight="true" outlineLevel="0" collapsed="false"/>
    <row r="60213" customFormat="false" ht="15" hidden="false" customHeight="true" outlineLevel="0" collapsed="false"/>
    <row r="60214" customFormat="false" ht="15" hidden="false" customHeight="true" outlineLevel="0" collapsed="false"/>
    <row r="60215" customFormat="false" ht="15" hidden="false" customHeight="true" outlineLevel="0" collapsed="false"/>
    <row r="60216" customFormat="false" ht="15" hidden="false" customHeight="true" outlineLevel="0" collapsed="false"/>
    <row r="60217" customFormat="false" ht="15" hidden="false" customHeight="true" outlineLevel="0" collapsed="false"/>
    <row r="60218" customFormat="false" ht="15" hidden="false" customHeight="true" outlineLevel="0" collapsed="false"/>
    <row r="60219" customFormat="false" ht="15" hidden="false" customHeight="true" outlineLevel="0" collapsed="false"/>
    <row r="60220" customFormat="false" ht="15" hidden="false" customHeight="true" outlineLevel="0" collapsed="false"/>
    <row r="60221" customFormat="false" ht="15" hidden="false" customHeight="true" outlineLevel="0" collapsed="false"/>
    <row r="60222" customFormat="false" ht="15" hidden="false" customHeight="true" outlineLevel="0" collapsed="false"/>
    <row r="60223" customFormat="false" ht="15" hidden="false" customHeight="true" outlineLevel="0" collapsed="false"/>
    <row r="60224" customFormat="false" ht="15" hidden="false" customHeight="true" outlineLevel="0" collapsed="false"/>
    <row r="60225" customFormat="false" ht="15" hidden="false" customHeight="true" outlineLevel="0" collapsed="false"/>
    <row r="60226" customFormat="false" ht="15" hidden="false" customHeight="true" outlineLevel="0" collapsed="false"/>
    <row r="60227" customFormat="false" ht="15" hidden="false" customHeight="true" outlineLevel="0" collapsed="false"/>
    <row r="60228" customFormat="false" ht="15" hidden="false" customHeight="true" outlineLevel="0" collapsed="false"/>
    <row r="60229" customFormat="false" ht="15" hidden="false" customHeight="true" outlineLevel="0" collapsed="false"/>
    <row r="60230" customFormat="false" ht="15" hidden="false" customHeight="true" outlineLevel="0" collapsed="false"/>
    <row r="60231" customFormat="false" ht="15" hidden="false" customHeight="true" outlineLevel="0" collapsed="false"/>
    <row r="60232" customFormat="false" ht="15" hidden="false" customHeight="true" outlineLevel="0" collapsed="false"/>
    <row r="60233" customFormat="false" ht="15" hidden="false" customHeight="true" outlineLevel="0" collapsed="false"/>
    <row r="60234" customFormat="false" ht="15" hidden="false" customHeight="true" outlineLevel="0" collapsed="false"/>
    <row r="60235" customFormat="false" ht="15" hidden="false" customHeight="true" outlineLevel="0" collapsed="false"/>
    <row r="60236" customFormat="false" ht="15" hidden="false" customHeight="true" outlineLevel="0" collapsed="false"/>
    <row r="60237" customFormat="false" ht="15" hidden="false" customHeight="true" outlineLevel="0" collapsed="false"/>
    <row r="60238" customFormat="false" ht="15" hidden="false" customHeight="true" outlineLevel="0" collapsed="false"/>
    <row r="60239" customFormat="false" ht="15" hidden="false" customHeight="true" outlineLevel="0" collapsed="false"/>
    <row r="60240" customFormat="false" ht="15" hidden="false" customHeight="true" outlineLevel="0" collapsed="false"/>
    <row r="60241" customFormat="false" ht="15" hidden="false" customHeight="true" outlineLevel="0" collapsed="false"/>
    <row r="60242" customFormat="false" ht="15" hidden="false" customHeight="true" outlineLevel="0" collapsed="false"/>
    <row r="60243" customFormat="false" ht="15" hidden="false" customHeight="true" outlineLevel="0" collapsed="false"/>
    <row r="60244" customFormat="false" ht="15" hidden="false" customHeight="true" outlineLevel="0" collapsed="false"/>
    <row r="60245" customFormat="false" ht="15" hidden="false" customHeight="true" outlineLevel="0" collapsed="false"/>
    <row r="60246" customFormat="false" ht="15" hidden="false" customHeight="true" outlineLevel="0" collapsed="false"/>
    <row r="60247" customFormat="false" ht="15" hidden="false" customHeight="true" outlineLevel="0" collapsed="false"/>
    <row r="60248" customFormat="false" ht="15" hidden="false" customHeight="true" outlineLevel="0" collapsed="false"/>
    <row r="60249" customFormat="false" ht="15" hidden="false" customHeight="true" outlineLevel="0" collapsed="false"/>
    <row r="60250" customFormat="false" ht="15" hidden="false" customHeight="true" outlineLevel="0" collapsed="false"/>
    <row r="60251" customFormat="false" ht="15" hidden="false" customHeight="true" outlineLevel="0" collapsed="false"/>
    <row r="60252" customFormat="false" ht="15" hidden="false" customHeight="true" outlineLevel="0" collapsed="false"/>
    <row r="60253" customFormat="false" ht="15" hidden="false" customHeight="true" outlineLevel="0" collapsed="false"/>
    <row r="60254" customFormat="false" ht="15" hidden="false" customHeight="true" outlineLevel="0" collapsed="false"/>
    <row r="60255" customFormat="false" ht="15" hidden="false" customHeight="true" outlineLevel="0" collapsed="false"/>
    <row r="60256" customFormat="false" ht="15" hidden="false" customHeight="true" outlineLevel="0" collapsed="false"/>
    <row r="60257" customFormat="false" ht="15" hidden="false" customHeight="true" outlineLevel="0" collapsed="false"/>
    <row r="60258" customFormat="false" ht="15" hidden="false" customHeight="true" outlineLevel="0" collapsed="false"/>
    <row r="60259" customFormat="false" ht="15" hidden="false" customHeight="true" outlineLevel="0" collapsed="false"/>
    <row r="60260" customFormat="false" ht="15" hidden="false" customHeight="true" outlineLevel="0" collapsed="false"/>
    <row r="60261" customFormat="false" ht="15" hidden="false" customHeight="true" outlineLevel="0" collapsed="false"/>
    <row r="60262" customFormat="false" ht="15" hidden="false" customHeight="true" outlineLevel="0" collapsed="false"/>
    <row r="60263" customFormat="false" ht="15" hidden="false" customHeight="true" outlineLevel="0" collapsed="false"/>
    <row r="60264" customFormat="false" ht="15" hidden="false" customHeight="true" outlineLevel="0" collapsed="false"/>
    <row r="60265" customFormat="false" ht="15" hidden="false" customHeight="true" outlineLevel="0" collapsed="false"/>
    <row r="60266" customFormat="false" ht="15" hidden="false" customHeight="true" outlineLevel="0" collapsed="false"/>
    <row r="60267" customFormat="false" ht="15" hidden="false" customHeight="true" outlineLevel="0" collapsed="false"/>
    <row r="60268" customFormat="false" ht="15" hidden="false" customHeight="true" outlineLevel="0" collapsed="false"/>
    <row r="60269" customFormat="false" ht="15" hidden="false" customHeight="true" outlineLevel="0" collapsed="false"/>
    <row r="60270" customFormat="false" ht="15" hidden="false" customHeight="true" outlineLevel="0" collapsed="false"/>
    <row r="60271" customFormat="false" ht="15" hidden="false" customHeight="true" outlineLevel="0" collapsed="false"/>
    <row r="60272" customFormat="false" ht="15" hidden="false" customHeight="true" outlineLevel="0" collapsed="false"/>
    <row r="60273" customFormat="false" ht="15" hidden="false" customHeight="true" outlineLevel="0" collapsed="false"/>
    <row r="60274" customFormat="false" ht="15" hidden="false" customHeight="true" outlineLevel="0" collapsed="false"/>
    <row r="60275" customFormat="false" ht="15" hidden="false" customHeight="true" outlineLevel="0" collapsed="false"/>
    <row r="60276" customFormat="false" ht="15" hidden="false" customHeight="true" outlineLevel="0" collapsed="false"/>
    <row r="60277" customFormat="false" ht="15" hidden="false" customHeight="true" outlineLevel="0" collapsed="false"/>
    <row r="60278" customFormat="false" ht="15" hidden="false" customHeight="true" outlineLevel="0" collapsed="false"/>
    <row r="60279" customFormat="false" ht="15" hidden="false" customHeight="true" outlineLevel="0" collapsed="false"/>
    <row r="60280" customFormat="false" ht="15" hidden="false" customHeight="true" outlineLevel="0" collapsed="false"/>
    <row r="60281" customFormat="false" ht="15" hidden="false" customHeight="true" outlineLevel="0" collapsed="false"/>
    <row r="60282" customFormat="false" ht="15" hidden="false" customHeight="true" outlineLevel="0" collapsed="false"/>
    <row r="60283" customFormat="false" ht="15" hidden="false" customHeight="true" outlineLevel="0" collapsed="false"/>
    <row r="60284" customFormat="false" ht="15" hidden="false" customHeight="true" outlineLevel="0" collapsed="false"/>
    <row r="60285" customFormat="false" ht="15" hidden="false" customHeight="true" outlineLevel="0" collapsed="false"/>
    <row r="60286" customFormat="false" ht="15" hidden="false" customHeight="true" outlineLevel="0" collapsed="false"/>
    <row r="60287" customFormat="false" ht="15" hidden="false" customHeight="true" outlineLevel="0" collapsed="false"/>
    <row r="60288" customFormat="false" ht="15" hidden="false" customHeight="true" outlineLevel="0" collapsed="false"/>
    <row r="60289" customFormat="false" ht="15" hidden="false" customHeight="true" outlineLevel="0" collapsed="false"/>
    <row r="60290" customFormat="false" ht="15" hidden="false" customHeight="true" outlineLevel="0" collapsed="false"/>
    <row r="60291" customFormat="false" ht="15" hidden="false" customHeight="true" outlineLevel="0" collapsed="false"/>
    <row r="60292" customFormat="false" ht="15" hidden="false" customHeight="true" outlineLevel="0" collapsed="false"/>
    <row r="60293" customFormat="false" ht="15" hidden="false" customHeight="true" outlineLevel="0" collapsed="false"/>
    <row r="60294" customFormat="false" ht="15" hidden="false" customHeight="true" outlineLevel="0" collapsed="false"/>
    <row r="60295" customFormat="false" ht="15" hidden="false" customHeight="true" outlineLevel="0" collapsed="false"/>
    <row r="60296" customFormat="false" ht="15" hidden="false" customHeight="true" outlineLevel="0" collapsed="false"/>
    <row r="60297" customFormat="false" ht="15" hidden="false" customHeight="true" outlineLevel="0" collapsed="false"/>
    <row r="60298" customFormat="false" ht="15" hidden="false" customHeight="true" outlineLevel="0" collapsed="false"/>
    <row r="60299" customFormat="false" ht="15" hidden="false" customHeight="true" outlineLevel="0" collapsed="false"/>
    <row r="60300" customFormat="false" ht="15" hidden="false" customHeight="true" outlineLevel="0" collapsed="false"/>
    <row r="60301" customFormat="false" ht="15" hidden="false" customHeight="true" outlineLevel="0" collapsed="false"/>
    <row r="60302" customFormat="false" ht="15" hidden="false" customHeight="true" outlineLevel="0" collapsed="false"/>
    <row r="60303" customFormat="false" ht="15" hidden="false" customHeight="true" outlineLevel="0" collapsed="false"/>
    <row r="60304" customFormat="false" ht="15" hidden="false" customHeight="true" outlineLevel="0" collapsed="false"/>
    <row r="60305" customFormat="false" ht="15" hidden="false" customHeight="true" outlineLevel="0" collapsed="false"/>
    <row r="60306" customFormat="false" ht="15" hidden="false" customHeight="true" outlineLevel="0" collapsed="false"/>
    <row r="60307" customFormat="false" ht="15" hidden="false" customHeight="true" outlineLevel="0" collapsed="false"/>
    <row r="60308" customFormat="false" ht="15" hidden="false" customHeight="true" outlineLevel="0" collapsed="false"/>
    <row r="60309" customFormat="false" ht="15" hidden="false" customHeight="true" outlineLevel="0" collapsed="false"/>
    <row r="60310" customFormat="false" ht="15" hidden="false" customHeight="true" outlineLevel="0" collapsed="false"/>
    <row r="60311" customFormat="false" ht="15" hidden="false" customHeight="true" outlineLevel="0" collapsed="false"/>
    <row r="60312" customFormat="false" ht="15" hidden="false" customHeight="true" outlineLevel="0" collapsed="false"/>
    <row r="60313" customFormat="false" ht="15" hidden="false" customHeight="true" outlineLevel="0" collapsed="false"/>
    <row r="60314" customFormat="false" ht="15" hidden="false" customHeight="true" outlineLevel="0" collapsed="false"/>
    <row r="60315" customFormat="false" ht="15" hidden="false" customHeight="true" outlineLevel="0" collapsed="false"/>
    <row r="60316" customFormat="false" ht="15" hidden="false" customHeight="true" outlineLevel="0" collapsed="false"/>
    <row r="60317" customFormat="false" ht="15" hidden="false" customHeight="true" outlineLevel="0" collapsed="false"/>
    <row r="60318" customFormat="false" ht="15" hidden="false" customHeight="true" outlineLevel="0" collapsed="false"/>
    <row r="60319" customFormat="false" ht="15" hidden="false" customHeight="true" outlineLevel="0" collapsed="false"/>
    <row r="60320" customFormat="false" ht="15" hidden="false" customHeight="true" outlineLevel="0" collapsed="false"/>
    <row r="60321" customFormat="false" ht="15" hidden="false" customHeight="true" outlineLevel="0" collapsed="false"/>
    <row r="60322" customFormat="false" ht="15" hidden="false" customHeight="true" outlineLevel="0" collapsed="false"/>
    <row r="60323" customFormat="false" ht="15" hidden="false" customHeight="true" outlineLevel="0" collapsed="false"/>
    <row r="60324" customFormat="false" ht="15" hidden="false" customHeight="true" outlineLevel="0" collapsed="false"/>
    <row r="60325" customFormat="false" ht="15" hidden="false" customHeight="true" outlineLevel="0" collapsed="false"/>
    <row r="60326" customFormat="false" ht="15" hidden="false" customHeight="true" outlineLevel="0" collapsed="false"/>
    <row r="60327" customFormat="false" ht="15" hidden="false" customHeight="true" outlineLevel="0" collapsed="false"/>
    <row r="60328" customFormat="false" ht="15" hidden="false" customHeight="true" outlineLevel="0" collapsed="false"/>
    <row r="60329" customFormat="false" ht="15" hidden="false" customHeight="true" outlineLevel="0" collapsed="false"/>
    <row r="60330" customFormat="false" ht="15" hidden="false" customHeight="true" outlineLevel="0" collapsed="false"/>
    <row r="60331" customFormat="false" ht="15" hidden="false" customHeight="true" outlineLevel="0" collapsed="false"/>
    <row r="60332" customFormat="false" ht="15" hidden="false" customHeight="true" outlineLevel="0" collapsed="false"/>
    <row r="60333" customFormat="false" ht="15" hidden="false" customHeight="true" outlineLevel="0" collapsed="false"/>
    <row r="60334" customFormat="false" ht="15" hidden="false" customHeight="true" outlineLevel="0" collapsed="false"/>
    <row r="60335" customFormat="false" ht="15" hidden="false" customHeight="true" outlineLevel="0" collapsed="false"/>
    <row r="60336" customFormat="false" ht="15" hidden="false" customHeight="true" outlineLevel="0" collapsed="false"/>
    <row r="60337" customFormat="false" ht="15" hidden="false" customHeight="true" outlineLevel="0" collapsed="false"/>
    <row r="60338" customFormat="false" ht="15" hidden="false" customHeight="true" outlineLevel="0" collapsed="false"/>
    <row r="60339" customFormat="false" ht="15" hidden="false" customHeight="true" outlineLevel="0" collapsed="false"/>
    <row r="60340" customFormat="false" ht="15" hidden="false" customHeight="true" outlineLevel="0" collapsed="false"/>
    <row r="60341" customFormat="false" ht="15" hidden="false" customHeight="true" outlineLevel="0" collapsed="false"/>
    <row r="60342" customFormat="false" ht="15" hidden="false" customHeight="true" outlineLevel="0" collapsed="false"/>
    <row r="60343" customFormat="false" ht="15" hidden="false" customHeight="true" outlineLevel="0" collapsed="false"/>
    <row r="60344" customFormat="false" ht="15" hidden="false" customHeight="true" outlineLevel="0" collapsed="false"/>
    <row r="60345" customFormat="false" ht="15" hidden="false" customHeight="true" outlineLevel="0" collapsed="false"/>
    <row r="60346" customFormat="false" ht="15" hidden="false" customHeight="true" outlineLevel="0" collapsed="false"/>
    <row r="60347" customFormat="false" ht="15" hidden="false" customHeight="true" outlineLevel="0" collapsed="false"/>
    <row r="60348" customFormat="false" ht="15" hidden="false" customHeight="true" outlineLevel="0" collapsed="false"/>
    <row r="60349" customFormat="false" ht="15" hidden="false" customHeight="true" outlineLevel="0" collapsed="false"/>
    <row r="60350" customFormat="false" ht="15" hidden="false" customHeight="true" outlineLevel="0" collapsed="false"/>
    <row r="60351" customFormat="false" ht="15" hidden="false" customHeight="true" outlineLevel="0" collapsed="false"/>
    <row r="60352" customFormat="false" ht="15" hidden="false" customHeight="true" outlineLevel="0" collapsed="false"/>
    <row r="60353" customFormat="false" ht="15" hidden="false" customHeight="true" outlineLevel="0" collapsed="false"/>
    <row r="60354" customFormat="false" ht="15" hidden="false" customHeight="true" outlineLevel="0" collapsed="false"/>
    <row r="60355" customFormat="false" ht="15" hidden="false" customHeight="true" outlineLevel="0" collapsed="false"/>
    <row r="60356" customFormat="false" ht="15" hidden="false" customHeight="true" outlineLevel="0" collapsed="false"/>
    <row r="60357" customFormat="false" ht="15" hidden="false" customHeight="true" outlineLevel="0" collapsed="false"/>
    <row r="60358" customFormat="false" ht="15" hidden="false" customHeight="true" outlineLevel="0" collapsed="false"/>
    <row r="60359" customFormat="false" ht="15" hidden="false" customHeight="true" outlineLevel="0" collapsed="false"/>
    <row r="60360" customFormat="false" ht="15" hidden="false" customHeight="true" outlineLevel="0" collapsed="false"/>
    <row r="60361" customFormat="false" ht="15" hidden="false" customHeight="true" outlineLevel="0" collapsed="false"/>
    <row r="60362" customFormat="false" ht="15" hidden="false" customHeight="true" outlineLevel="0" collapsed="false"/>
    <row r="60363" customFormat="false" ht="15" hidden="false" customHeight="true" outlineLevel="0" collapsed="false"/>
    <row r="60364" customFormat="false" ht="15" hidden="false" customHeight="true" outlineLevel="0" collapsed="false"/>
    <row r="60365" customFormat="false" ht="15" hidden="false" customHeight="true" outlineLevel="0" collapsed="false"/>
    <row r="60366" customFormat="false" ht="15" hidden="false" customHeight="true" outlineLevel="0" collapsed="false"/>
    <row r="60367" customFormat="false" ht="15" hidden="false" customHeight="true" outlineLevel="0" collapsed="false"/>
    <row r="60368" customFormat="false" ht="15" hidden="false" customHeight="true" outlineLevel="0" collapsed="false"/>
    <row r="60369" customFormat="false" ht="15" hidden="false" customHeight="true" outlineLevel="0" collapsed="false"/>
    <row r="60370" customFormat="false" ht="15" hidden="false" customHeight="true" outlineLevel="0" collapsed="false"/>
    <row r="60371" customFormat="false" ht="15" hidden="false" customHeight="true" outlineLevel="0" collapsed="false"/>
    <row r="60372" customFormat="false" ht="15" hidden="false" customHeight="true" outlineLevel="0" collapsed="false"/>
    <row r="60373" customFormat="false" ht="15" hidden="false" customHeight="true" outlineLevel="0" collapsed="false"/>
    <row r="60374" customFormat="false" ht="15" hidden="false" customHeight="true" outlineLevel="0" collapsed="false"/>
    <row r="60375" customFormat="false" ht="15" hidden="false" customHeight="true" outlineLevel="0" collapsed="false"/>
    <row r="60376" customFormat="false" ht="15" hidden="false" customHeight="true" outlineLevel="0" collapsed="false"/>
    <row r="60377" customFormat="false" ht="15" hidden="false" customHeight="true" outlineLevel="0" collapsed="false"/>
    <row r="60378" customFormat="false" ht="15" hidden="false" customHeight="true" outlineLevel="0" collapsed="false"/>
    <row r="60379" customFormat="false" ht="15" hidden="false" customHeight="true" outlineLevel="0" collapsed="false"/>
    <row r="60380" customFormat="false" ht="15" hidden="false" customHeight="true" outlineLevel="0" collapsed="false"/>
    <row r="60381" customFormat="false" ht="15" hidden="false" customHeight="true" outlineLevel="0" collapsed="false"/>
    <row r="60382" customFormat="false" ht="15" hidden="false" customHeight="true" outlineLevel="0" collapsed="false"/>
    <row r="60383" customFormat="false" ht="15" hidden="false" customHeight="true" outlineLevel="0" collapsed="false"/>
    <row r="60384" customFormat="false" ht="15" hidden="false" customHeight="true" outlineLevel="0" collapsed="false"/>
    <row r="60385" customFormat="false" ht="15" hidden="false" customHeight="true" outlineLevel="0" collapsed="false"/>
    <row r="60386" customFormat="false" ht="15" hidden="false" customHeight="true" outlineLevel="0" collapsed="false"/>
    <row r="60387" customFormat="false" ht="15" hidden="false" customHeight="true" outlineLevel="0" collapsed="false"/>
    <row r="60388" customFormat="false" ht="15" hidden="false" customHeight="true" outlineLevel="0" collapsed="false"/>
    <row r="60389" customFormat="false" ht="15" hidden="false" customHeight="true" outlineLevel="0" collapsed="false"/>
    <row r="60390" customFormat="false" ht="15" hidden="false" customHeight="true" outlineLevel="0" collapsed="false"/>
    <row r="60391" customFormat="false" ht="15" hidden="false" customHeight="true" outlineLevel="0" collapsed="false"/>
    <row r="60392" customFormat="false" ht="15" hidden="false" customHeight="true" outlineLevel="0" collapsed="false"/>
    <row r="60393" customFormat="false" ht="15" hidden="false" customHeight="true" outlineLevel="0" collapsed="false"/>
    <row r="60394" customFormat="false" ht="15" hidden="false" customHeight="true" outlineLevel="0" collapsed="false"/>
    <row r="60395" customFormat="false" ht="15" hidden="false" customHeight="true" outlineLevel="0" collapsed="false"/>
    <row r="60396" customFormat="false" ht="15" hidden="false" customHeight="true" outlineLevel="0" collapsed="false"/>
    <row r="60397" customFormat="false" ht="15" hidden="false" customHeight="true" outlineLevel="0" collapsed="false"/>
    <row r="60398" customFormat="false" ht="15" hidden="false" customHeight="true" outlineLevel="0" collapsed="false"/>
    <row r="60399" customFormat="false" ht="15" hidden="false" customHeight="true" outlineLevel="0" collapsed="false"/>
    <row r="60400" customFormat="false" ht="15" hidden="false" customHeight="true" outlineLevel="0" collapsed="false"/>
    <row r="60401" customFormat="false" ht="15" hidden="false" customHeight="true" outlineLevel="0" collapsed="false"/>
    <row r="60402" customFormat="false" ht="15" hidden="false" customHeight="true" outlineLevel="0" collapsed="false"/>
    <row r="60403" customFormat="false" ht="15" hidden="false" customHeight="true" outlineLevel="0" collapsed="false"/>
    <row r="60404" customFormat="false" ht="15" hidden="false" customHeight="true" outlineLevel="0" collapsed="false"/>
    <row r="60405" customFormat="false" ht="15" hidden="false" customHeight="true" outlineLevel="0" collapsed="false"/>
    <row r="60406" customFormat="false" ht="15" hidden="false" customHeight="true" outlineLevel="0" collapsed="false"/>
    <row r="60407" customFormat="false" ht="15" hidden="false" customHeight="true" outlineLevel="0" collapsed="false"/>
    <row r="60408" customFormat="false" ht="15" hidden="false" customHeight="true" outlineLevel="0" collapsed="false"/>
    <row r="60409" customFormat="false" ht="15" hidden="false" customHeight="true" outlineLevel="0" collapsed="false"/>
    <row r="60410" customFormat="false" ht="15" hidden="false" customHeight="true" outlineLevel="0" collapsed="false"/>
    <row r="60411" customFormat="false" ht="15" hidden="false" customHeight="true" outlineLevel="0" collapsed="false"/>
    <row r="60412" customFormat="false" ht="15" hidden="false" customHeight="true" outlineLevel="0" collapsed="false"/>
    <row r="60413" customFormat="false" ht="15" hidden="false" customHeight="true" outlineLevel="0" collapsed="false"/>
    <row r="60414" customFormat="false" ht="15" hidden="false" customHeight="true" outlineLevel="0" collapsed="false"/>
    <row r="60415" customFormat="false" ht="15" hidden="false" customHeight="true" outlineLevel="0" collapsed="false"/>
    <row r="60416" customFormat="false" ht="15" hidden="false" customHeight="true" outlineLevel="0" collapsed="false"/>
    <row r="60417" customFormat="false" ht="15" hidden="false" customHeight="true" outlineLevel="0" collapsed="false"/>
    <row r="60418" customFormat="false" ht="15" hidden="false" customHeight="true" outlineLevel="0" collapsed="false"/>
    <row r="60419" customFormat="false" ht="15" hidden="false" customHeight="true" outlineLevel="0" collapsed="false"/>
    <row r="60420" customFormat="false" ht="15" hidden="false" customHeight="true" outlineLevel="0" collapsed="false"/>
    <row r="60421" customFormat="false" ht="15" hidden="false" customHeight="true" outlineLevel="0" collapsed="false"/>
    <row r="60422" customFormat="false" ht="15" hidden="false" customHeight="true" outlineLevel="0" collapsed="false"/>
    <row r="60423" customFormat="false" ht="15" hidden="false" customHeight="true" outlineLevel="0" collapsed="false"/>
    <row r="60424" customFormat="false" ht="15" hidden="false" customHeight="true" outlineLevel="0" collapsed="false"/>
    <row r="60425" customFormat="false" ht="15" hidden="false" customHeight="true" outlineLevel="0" collapsed="false"/>
    <row r="60426" customFormat="false" ht="15" hidden="false" customHeight="true" outlineLevel="0" collapsed="false"/>
    <row r="60427" customFormat="false" ht="15" hidden="false" customHeight="true" outlineLevel="0" collapsed="false"/>
    <row r="60428" customFormat="false" ht="15" hidden="false" customHeight="true" outlineLevel="0" collapsed="false"/>
    <row r="60429" customFormat="false" ht="15" hidden="false" customHeight="true" outlineLevel="0" collapsed="false"/>
    <row r="60430" customFormat="false" ht="15" hidden="false" customHeight="true" outlineLevel="0" collapsed="false"/>
    <row r="60431" customFormat="false" ht="15" hidden="false" customHeight="true" outlineLevel="0" collapsed="false"/>
    <row r="60432" customFormat="false" ht="15" hidden="false" customHeight="true" outlineLevel="0" collapsed="false"/>
    <row r="60433" customFormat="false" ht="15" hidden="false" customHeight="true" outlineLevel="0" collapsed="false"/>
    <row r="60434" customFormat="false" ht="15" hidden="false" customHeight="true" outlineLevel="0" collapsed="false"/>
    <row r="60435" customFormat="false" ht="15" hidden="false" customHeight="true" outlineLevel="0" collapsed="false"/>
    <row r="60436" customFormat="false" ht="15" hidden="false" customHeight="true" outlineLevel="0" collapsed="false"/>
    <row r="60437" customFormat="false" ht="15" hidden="false" customHeight="true" outlineLevel="0" collapsed="false"/>
    <row r="60438" customFormat="false" ht="15" hidden="false" customHeight="true" outlineLevel="0" collapsed="false"/>
    <row r="60439" customFormat="false" ht="15" hidden="false" customHeight="true" outlineLevel="0" collapsed="false"/>
    <row r="60440" customFormat="false" ht="15" hidden="false" customHeight="true" outlineLevel="0" collapsed="false"/>
    <row r="60441" customFormat="false" ht="15" hidden="false" customHeight="true" outlineLevel="0" collapsed="false"/>
    <row r="60442" customFormat="false" ht="15" hidden="false" customHeight="true" outlineLevel="0" collapsed="false"/>
    <row r="60443" customFormat="false" ht="15" hidden="false" customHeight="true" outlineLevel="0" collapsed="false"/>
    <row r="60444" customFormat="false" ht="15" hidden="false" customHeight="true" outlineLevel="0" collapsed="false"/>
    <row r="60445" customFormat="false" ht="15" hidden="false" customHeight="true" outlineLevel="0" collapsed="false"/>
    <row r="60446" customFormat="false" ht="15" hidden="false" customHeight="true" outlineLevel="0" collapsed="false"/>
    <row r="60447" customFormat="false" ht="15" hidden="false" customHeight="true" outlineLevel="0" collapsed="false"/>
    <row r="60448" customFormat="false" ht="15" hidden="false" customHeight="true" outlineLevel="0" collapsed="false"/>
    <row r="60449" customFormat="false" ht="15" hidden="false" customHeight="true" outlineLevel="0" collapsed="false"/>
    <row r="60450" customFormat="false" ht="15" hidden="false" customHeight="true" outlineLevel="0" collapsed="false"/>
    <row r="60451" customFormat="false" ht="15" hidden="false" customHeight="true" outlineLevel="0" collapsed="false"/>
    <row r="60452" customFormat="false" ht="15" hidden="false" customHeight="true" outlineLevel="0" collapsed="false"/>
    <row r="60453" customFormat="false" ht="15" hidden="false" customHeight="true" outlineLevel="0" collapsed="false"/>
    <row r="60454" customFormat="false" ht="15" hidden="false" customHeight="true" outlineLevel="0" collapsed="false"/>
    <row r="60455" customFormat="false" ht="15" hidden="false" customHeight="true" outlineLevel="0" collapsed="false"/>
    <row r="60456" customFormat="false" ht="15" hidden="false" customHeight="true" outlineLevel="0" collapsed="false"/>
    <row r="60457" customFormat="false" ht="15" hidden="false" customHeight="true" outlineLevel="0" collapsed="false"/>
    <row r="60458" customFormat="false" ht="15" hidden="false" customHeight="true" outlineLevel="0" collapsed="false"/>
    <row r="60459" customFormat="false" ht="15" hidden="false" customHeight="true" outlineLevel="0" collapsed="false"/>
    <row r="60460" customFormat="false" ht="15" hidden="false" customHeight="true" outlineLevel="0" collapsed="false"/>
    <row r="60461" customFormat="false" ht="15" hidden="false" customHeight="true" outlineLevel="0" collapsed="false"/>
    <row r="60462" customFormat="false" ht="15" hidden="false" customHeight="true" outlineLevel="0" collapsed="false"/>
    <row r="60463" customFormat="false" ht="15" hidden="false" customHeight="true" outlineLevel="0" collapsed="false"/>
    <row r="60464" customFormat="false" ht="15" hidden="false" customHeight="true" outlineLevel="0" collapsed="false"/>
    <row r="60465" customFormat="false" ht="15" hidden="false" customHeight="true" outlineLevel="0" collapsed="false"/>
    <row r="60466" customFormat="false" ht="15" hidden="false" customHeight="true" outlineLevel="0" collapsed="false"/>
    <row r="60467" customFormat="false" ht="15" hidden="false" customHeight="true" outlineLevel="0" collapsed="false"/>
    <row r="60468" customFormat="false" ht="15" hidden="false" customHeight="true" outlineLevel="0" collapsed="false"/>
    <row r="60469" customFormat="false" ht="15" hidden="false" customHeight="true" outlineLevel="0" collapsed="false"/>
    <row r="60470" customFormat="false" ht="15" hidden="false" customHeight="true" outlineLevel="0" collapsed="false"/>
    <row r="60471" customFormat="false" ht="15" hidden="false" customHeight="true" outlineLevel="0" collapsed="false"/>
    <row r="60472" customFormat="false" ht="15" hidden="false" customHeight="true" outlineLevel="0" collapsed="false"/>
    <row r="60473" customFormat="false" ht="15" hidden="false" customHeight="true" outlineLevel="0" collapsed="false"/>
    <row r="60474" customFormat="false" ht="15" hidden="false" customHeight="true" outlineLevel="0" collapsed="false"/>
    <row r="60475" customFormat="false" ht="15" hidden="false" customHeight="true" outlineLevel="0" collapsed="false"/>
    <row r="60476" customFormat="false" ht="15" hidden="false" customHeight="true" outlineLevel="0" collapsed="false"/>
    <row r="60477" customFormat="false" ht="15" hidden="false" customHeight="true" outlineLevel="0" collapsed="false"/>
    <row r="60478" customFormat="false" ht="15" hidden="false" customHeight="true" outlineLevel="0" collapsed="false"/>
    <row r="60479" customFormat="false" ht="15" hidden="false" customHeight="true" outlineLevel="0" collapsed="false"/>
    <row r="60480" customFormat="false" ht="15" hidden="false" customHeight="true" outlineLevel="0" collapsed="false"/>
    <row r="60481" customFormat="false" ht="15" hidden="false" customHeight="true" outlineLevel="0" collapsed="false"/>
    <row r="60482" customFormat="false" ht="15" hidden="false" customHeight="true" outlineLevel="0" collapsed="false"/>
    <row r="60483" customFormat="false" ht="15" hidden="false" customHeight="true" outlineLevel="0" collapsed="false"/>
    <row r="60484" customFormat="false" ht="15" hidden="false" customHeight="true" outlineLevel="0" collapsed="false"/>
    <row r="60485" customFormat="false" ht="15" hidden="false" customHeight="true" outlineLevel="0" collapsed="false"/>
    <row r="60486" customFormat="false" ht="15" hidden="false" customHeight="true" outlineLevel="0" collapsed="false"/>
    <row r="60487" customFormat="false" ht="15" hidden="false" customHeight="true" outlineLevel="0" collapsed="false"/>
    <row r="60488" customFormat="false" ht="15" hidden="false" customHeight="true" outlineLevel="0" collapsed="false"/>
    <row r="60489" customFormat="false" ht="15" hidden="false" customHeight="true" outlineLevel="0" collapsed="false"/>
    <row r="60490" customFormat="false" ht="15" hidden="false" customHeight="true" outlineLevel="0" collapsed="false"/>
    <row r="60491" customFormat="false" ht="15" hidden="false" customHeight="true" outlineLevel="0" collapsed="false"/>
    <row r="60492" customFormat="false" ht="15" hidden="false" customHeight="true" outlineLevel="0" collapsed="false"/>
    <row r="60493" customFormat="false" ht="15" hidden="false" customHeight="true" outlineLevel="0" collapsed="false"/>
    <row r="60494" customFormat="false" ht="15" hidden="false" customHeight="true" outlineLevel="0" collapsed="false"/>
    <row r="60495" customFormat="false" ht="15" hidden="false" customHeight="true" outlineLevel="0" collapsed="false"/>
    <row r="60496" customFormat="false" ht="15" hidden="false" customHeight="true" outlineLevel="0" collapsed="false"/>
    <row r="60497" customFormat="false" ht="15" hidden="false" customHeight="true" outlineLevel="0" collapsed="false"/>
    <row r="60498" customFormat="false" ht="15" hidden="false" customHeight="true" outlineLevel="0" collapsed="false"/>
    <row r="60499" customFormat="false" ht="15" hidden="false" customHeight="true" outlineLevel="0" collapsed="false"/>
    <row r="60500" customFormat="false" ht="15" hidden="false" customHeight="true" outlineLevel="0" collapsed="false"/>
    <row r="60501" customFormat="false" ht="15" hidden="false" customHeight="true" outlineLevel="0" collapsed="false"/>
    <row r="60502" customFormat="false" ht="15" hidden="false" customHeight="true" outlineLevel="0" collapsed="false"/>
    <row r="60503" customFormat="false" ht="15" hidden="false" customHeight="true" outlineLevel="0" collapsed="false"/>
    <row r="60504" customFormat="false" ht="15" hidden="false" customHeight="true" outlineLevel="0" collapsed="false"/>
    <row r="60505" customFormat="false" ht="15" hidden="false" customHeight="true" outlineLevel="0" collapsed="false"/>
    <row r="60506" customFormat="false" ht="15" hidden="false" customHeight="true" outlineLevel="0" collapsed="false"/>
    <row r="60507" customFormat="false" ht="15" hidden="false" customHeight="true" outlineLevel="0" collapsed="false"/>
    <row r="60508" customFormat="false" ht="15" hidden="false" customHeight="true" outlineLevel="0" collapsed="false"/>
    <row r="60509" customFormat="false" ht="15" hidden="false" customHeight="true" outlineLevel="0" collapsed="false"/>
    <row r="60510" customFormat="false" ht="15" hidden="false" customHeight="true" outlineLevel="0" collapsed="false"/>
    <row r="60511" customFormat="false" ht="15" hidden="false" customHeight="true" outlineLevel="0" collapsed="false"/>
    <row r="60512" customFormat="false" ht="15" hidden="false" customHeight="true" outlineLevel="0" collapsed="false"/>
    <row r="60513" customFormat="false" ht="15" hidden="false" customHeight="true" outlineLevel="0" collapsed="false"/>
    <row r="60514" customFormat="false" ht="15" hidden="false" customHeight="true" outlineLevel="0" collapsed="false"/>
    <row r="60515" customFormat="false" ht="15" hidden="false" customHeight="true" outlineLevel="0" collapsed="false"/>
    <row r="60516" customFormat="false" ht="15" hidden="false" customHeight="true" outlineLevel="0" collapsed="false"/>
    <row r="60517" customFormat="false" ht="15" hidden="false" customHeight="true" outlineLevel="0" collapsed="false"/>
    <row r="60518" customFormat="false" ht="15" hidden="false" customHeight="true" outlineLevel="0" collapsed="false"/>
    <row r="60519" customFormat="false" ht="15" hidden="false" customHeight="true" outlineLevel="0" collapsed="false"/>
    <row r="60520" customFormat="false" ht="15" hidden="false" customHeight="true" outlineLevel="0" collapsed="false"/>
    <row r="60521" customFormat="false" ht="15" hidden="false" customHeight="true" outlineLevel="0" collapsed="false"/>
    <row r="60522" customFormat="false" ht="15" hidden="false" customHeight="true" outlineLevel="0" collapsed="false"/>
    <row r="60523" customFormat="false" ht="15" hidden="false" customHeight="true" outlineLevel="0" collapsed="false"/>
    <row r="60524" customFormat="false" ht="15" hidden="false" customHeight="true" outlineLevel="0" collapsed="false"/>
    <row r="60525" customFormat="false" ht="15" hidden="false" customHeight="true" outlineLevel="0" collapsed="false"/>
    <row r="60526" customFormat="false" ht="15" hidden="false" customHeight="true" outlineLevel="0" collapsed="false"/>
    <row r="60527" customFormat="false" ht="15" hidden="false" customHeight="true" outlineLevel="0" collapsed="false"/>
    <row r="60528" customFormat="false" ht="15" hidden="false" customHeight="true" outlineLevel="0" collapsed="false"/>
    <row r="60529" customFormat="false" ht="15" hidden="false" customHeight="true" outlineLevel="0" collapsed="false"/>
    <row r="60530" customFormat="false" ht="15" hidden="false" customHeight="true" outlineLevel="0" collapsed="false"/>
    <row r="60531" customFormat="false" ht="15" hidden="false" customHeight="true" outlineLevel="0" collapsed="false"/>
    <row r="60532" customFormat="false" ht="15" hidden="false" customHeight="true" outlineLevel="0" collapsed="false"/>
    <row r="60533" customFormat="false" ht="15" hidden="false" customHeight="true" outlineLevel="0" collapsed="false"/>
    <row r="60534" customFormat="false" ht="15" hidden="false" customHeight="true" outlineLevel="0" collapsed="false"/>
    <row r="60535" customFormat="false" ht="15" hidden="false" customHeight="true" outlineLevel="0" collapsed="false"/>
    <row r="60536" customFormat="false" ht="15" hidden="false" customHeight="true" outlineLevel="0" collapsed="false"/>
    <row r="60537" customFormat="false" ht="15" hidden="false" customHeight="true" outlineLevel="0" collapsed="false"/>
    <row r="60538" customFormat="false" ht="15" hidden="false" customHeight="true" outlineLevel="0" collapsed="false"/>
    <row r="60539" customFormat="false" ht="15" hidden="false" customHeight="true" outlineLevel="0" collapsed="false"/>
    <row r="60540" customFormat="false" ht="15" hidden="false" customHeight="true" outlineLevel="0" collapsed="false"/>
    <row r="60541" customFormat="false" ht="15" hidden="false" customHeight="true" outlineLevel="0" collapsed="false"/>
    <row r="60542" customFormat="false" ht="15" hidden="false" customHeight="true" outlineLevel="0" collapsed="false"/>
    <row r="60543" customFormat="false" ht="15" hidden="false" customHeight="true" outlineLevel="0" collapsed="false"/>
    <row r="60544" customFormat="false" ht="15" hidden="false" customHeight="true" outlineLevel="0" collapsed="false"/>
    <row r="60545" customFormat="false" ht="15" hidden="false" customHeight="true" outlineLevel="0" collapsed="false"/>
    <row r="60546" customFormat="false" ht="15" hidden="false" customHeight="true" outlineLevel="0" collapsed="false"/>
    <row r="60547" customFormat="false" ht="15" hidden="false" customHeight="true" outlineLevel="0" collapsed="false"/>
    <row r="60548" customFormat="false" ht="15" hidden="false" customHeight="true" outlineLevel="0" collapsed="false"/>
    <row r="60549" customFormat="false" ht="15" hidden="false" customHeight="true" outlineLevel="0" collapsed="false"/>
    <row r="60550" customFormat="false" ht="15" hidden="false" customHeight="true" outlineLevel="0" collapsed="false"/>
    <row r="60551" customFormat="false" ht="15" hidden="false" customHeight="true" outlineLevel="0" collapsed="false"/>
    <row r="60552" customFormat="false" ht="15" hidden="false" customHeight="true" outlineLevel="0" collapsed="false"/>
    <row r="60553" customFormat="false" ht="15" hidden="false" customHeight="true" outlineLevel="0" collapsed="false"/>
    <row r="60554" customFormat="false" ht="15" hidden="false" customHeight="true" outlineLevel="0" collapsed="false"/>
    <row r="60555" customFormat="false" ht="15" hidden="false" customHeight="true" outlineLevel="0" collapsed="false"/>
    <row r="60556" customFormat="false" ht="15" hidden="false" customHeight="true" outlineLevel="0" collapsed="false"/>
    <row r="60557" customFormat="false" ht="15" hidden="false" customHeight="true" outlineLevel="0" collapsed="false"/>
    <row r="60558" customFormat="false" ht="15" hidden="false" customHeight="true" outlineLevel="0" collapsed="false"/>
    <row r="60559" customFormat="false" ht="15" hidden="false" customHeight="true" outlineLevel="0" collapsed="false"/>
    <row r="60560" customFormat="false" ht="15" hidden="false" customHeight="true" outlineLevel="0" collapsed="false"/>
    <row r="60561" customFormat="false" ht="15" hidden="false" customHeight="true" outlineLevel="0" collapsed="false"/>
    <row r="60562" customFormat="false" ht="15" hidden="false" customHeight="true" outlineLevel="0" collapsed="false"/>
    <row r="60563" customFormat="false" ht="15" hidden="false" customHeight="true" outlineLevel="0" collapsed="false"/>
    <row r="60564" customFormat="false" ht="15" hidden="false" customHeight="true" outlineLevel="0" collapsed="false"/>
    <row r="60565" customFormat="false" ht="15" hidden="false" customHeight="true" outlineLevel="0" collapsed="false"/>
    <row r="60566" customFormat="false" ht="15" hidden="false" customHeight="true" outlineLevel="0" collapsed="false"/>
    <row r="60567" customFormat="false" ht="15" hidden="false" customHeight="true" outlineLevel="0" collapsed="false"/>
    <row r="60568" customFormat="false" ht="15" hidden="false" customHeight="true" outlineLevel="0" collapsed="false"/>
    <row r="60569" customFormat="false" ht="15" hidden="false" customHeight="true" outlineLevel="0" collapsed="false"/>
    <row r="60570" customFormat="false" ht="15" hidden="false" customHeight="true" outlineLevel="0" collapsed="false"/>
    <row r="60571" customFormat="false" ht="15" hidden="false" customHeight="true" outlineLevel="0" collapsed="false"/>
    <row r="60572" customFormat="false" ht="15" hidden="false" customHeight="true" outlineLevel="0" collapsed="false"/>
    <row r="60573" customFormat="false" ht="15" hidden="false" customHeight="true" outlineLevel="0" collapsed="false"/>
    <row r="60574" customFormat="false" ht="15" hidden="false" customHeight="true" outlineLevel="0" collapsed="false"/>
    <row r="60575" customFormat="false" ht="15" hidden="false" customHeight="true" outlineLevel="0" collapsed="false"/>
    <row r="60576" customFormat="false" ht="15" hidden="false" customHeight="true" outlineLevel="0" collapsed="false"/>
    <row r="60577" customFormat="false" ht="15" hidden="false" customHeight="true" outlineLevel="0" collapsed="false"/>
    <row r="60578" customFormat="false" ht="15" hidden="false" customHeight="true" outlineLevel="0" collapsed="false"/>
    <row r="60579" customFormat="false" ht="15" hidden="false" customHeight="true" outlineLevel="0" collapsed="false"/>
    <row r="60580" customFormat="false" ht="15" hidden="false" customHeight="true" outlineLevel="0" collapsed="false"/>
    <row r="60581" customFormat="false" ht="15" hidden="false" customHeight="true" outlineLevel="0" collapsed="false"/>
    <row r="60582" customFormat="false" ht="15" hidden="false" customHeight="true" outlineLevel="0" collapsed="false"/>
    <row r="60583" customFormat="false" ht="15" hidden="false" customHeight="true" outlineLevel="0" collapsed="false"/>
    <row r="60584" customFormat="false" ht="15" hidden="false" customHeight="true" outlineLevel="0" collapsed="false"/>
    <row r="60585" customFormat="false" ht="15" hidden="false" customHeight="true" outlineLevel="0" collapsed="false"/>
    <row r="60586" customFormat="false" ht="15" hidden="false" customHeight="true" outlineLevel="0" collapsed="false"/>
    <row r="60587" customFormat="false" ht="15" hidden="false" customHeight="true" outlineLevel="0" collapsed="false"/>
    <row r="60588" customFormat="false" ht="15" hidden="false" customHeight="true" outlineLevel="0" collapsed="false"/>
    <row r="60589" customFormat="false" ht="15" hidden="false" customHeight="true" outlineLevel="0" collapsed="false"/>
    <row r="60590" customFormat="false" ht="15" hidden="false" customHeight="true" outlineLevel="0" collapsed="false"/>
    <row r="60591" customFormat="false" ht="15" hidden="false" customHeight="true" outlineLevel="0" collapsed="false"/>
    <row r="60592" customFormat="false" ht="15" hidden="false" customHeight="true" outlineLevel="0" collapsed="false"/>
    <row r="60593" customFormat="false" ht="15" hidden="false" customHeight="true" outlineLevel="0" collapsed="false"/>
    <row r="60594" customFormat="false" ht="15" hidden="false" customHeight="true" outlineLevel="0" collapsed="false"/>
    <row r="60595" customFormat="false" ht="15" hidden="false" customHeight="true" outlineLevel="0" collapsed="false"/>
    <row r="60596" customFormat="false" ht="15" hidden="false" customHeight="true" outlineLevel="0" collapsed="false"/>
    <row r="60597" customFormat="false" ht="15" hidden="false" customHeight="true" outlineLevel="0" collapsed="false"/>
    <row r="60598" customFormat="false" ht="15" hidden="false" customHeight="true" outlineLevel="0" collapsed="false"/>
    <row r="60599" customFormat="false" ht="15" hidden="false" customHeight="true" outlineLevel="0" collapsed="false"/>
    <row r="60600" customFormat="false" ht="15" hidden="false" customHeight="true" outlineLevel="0" collapsed="false"/>
    <row r="60601" customFormat="false" ht="15" hidden="false" customHeight="true" outlineLevel="0" collapsed="false"/>
    <row r="60602" customFormat="false" ht="15" hidden="false" customHeight="true" outlineLevel="0" collapsed="false"/>
    <row r="60603" customFormat="false" ht="15" hidden="false" customHeight="true" outlineLevel="0" collapsed="false"/>
    <row r="60604" customFormat="false" ht="15" hidden="false" customHeight="true" outlineLevel="0" collapsed="false"/>
    <row r="60605" customFormat="false" ht="15" hidden="false" customHeight="true" outlineLevel="0" collapsed="false"/>
    <row r="60606" customFormat="false" ht="15" hidden="false" customHeight="true" outlineLevel="0" collapsed="false"/>
    <row r="60607" customFormat="false" ht="15" hidden="false" customHeight="true" outlineLevel="0" collapsed="false"/>
    <row r="60608" customFormat="false" ht="15" hidden="false" customHeight="true" outlineLevel="0" collapsed="false"/>
    <row r="60609" customFormat="false" ht="15" hidden="false" customHeight="true" outlineLevel="0" collapsed="false"/>
    <row r="60610" customFormat="false" ht="15" hidden="false" customHeight="true" outlineLevel="0" collapsed="false"/>
    <row r="60611" customFormat="false" ht="15" hidden="false" customHeight="true" outlineLevel="0" collapsed="false"/>
    <row r="60612" customFormat="false" ht="15" hidden="false" customHeight="true" outlineLevel="0" collapsed="false"/>
    <row r="60613" customFormat="false" ht="15" hidden="false" customHeight="true" outlineLevel="0" collapsed="false"/>
    <row r="60614" customFormat="false" ht="15" hidden="false" customHeight="true" outlineLevel="0" collapsed="false"/>
    <row r="60615" customFormat="false" ht="15" hidden="false" customHeight="true" outlineLevel="0" collapsed="false"/>
    <row r="60616" customFormat="false" ht="15" hidden="false" customHeight="true" outlineLevel="0" collapsed="false"/>
    <row r="60617" customFormat="false" ht="15" hidden="false" customHeight="true" outlineLevel="0" collapsed="false"/>
    <row r="60618" customFormat="false" ht="15" hidden="false" customHeight="true" outlineLevel="0" collapsed="false"/>
    <row r="60619" customFormat="false" ht="15" hidden="false" customHeight="true" outlineLevel="0" collapsed="false"/>
    <row r="60620" customFormat="false" ht="15" hidden="false" customHeight="true" outlineLevel="0" collapsed="false"/>
    <row r="60621" customFormat="false" ht="15" hidden="false" customHeight="true" outlineLevel="0" collapsed="false"/>
    <row r="60622" customFormat="false" ht="15" hidden="false" customHeight="true" outlineLevel="0" collapsed="false"/>
    <row r="60623" customFormat="false" ht="15" hidden="false" customHeight="true" outlineLevel="0" collapsed="false"/>
    <row r="60624" customFormat="false" ht="15" hidden="false" customHeight="true" outlineLevel="0" collapsed="false"/>
    <row r="60625" customFormat="false" ht="15" hidden="false" customHeight="true" outlineLevel="0" collapsed="false"/>
    <row r="60626" customFormat="false" ht="15" hidden="false" customHeight="true" outlineLevel="0" collapsed="false"/>
    <row r="60627" customFormat="false" ht="15" hidden="false" customHeight="true" outlineLevel="0" collapsed="false"/>
    <row r="60628" customFormat="false" ht="15" hidden="false" customHeight="true" outlineLevel="0" collapsed="false"/>
    <row r="60629" customFormat="false" ht="15" hidden="false" customHeight="true" outlineLevel="0" collapsed="false"/>
    <row r="60630" customFormat="false" ht="15" hidden="false" customHeight="true" outlineLevel="0" collapsed="false"/>
    <row r="60631" customFormat="false" ht="15" hidden="false" customHeight="true" outlineLevel="0" collapsed="false"/>
    <row r="60632" customFormat="false" ht="15" hidden="false" customHeight="true" outlineLevel="0" collapsed="false"/>
    <row r="60633" customFormat="false" ht="15" hidden="false" customHeight="true" outlineLevel="0" collapsed="false"/>
    <row r="60634" customFormat="false" ht="15" hidden="false" customHeight="true" outlineLevel="0" collapsed="false"/>
    <row r="60635" customFormat="false" ht="15" hidden="false" customHeight="true" outlineLevel="0" collapsed="false"/>
    <row r="60636" customFormat="false" ht="15" hidden="false" customHeight="true" outlineLevel="0" collapsed="false"/>
    <row r="60637" customFormat="false" ht="15" hidden="false" customHeight="true" outlineLevel="0" collapsed="false"/>
    <row r="60638" customFormat="false" ht="15" hidden="false" customHeight="true" outlineLevel="0" collapsed="false"/>
    <row r="60639" customFormat="false" ht="15" hidden="false" customHeight="true" outlineLevel="0" collapsed="false"/>
    <row r="60640" customFormat="false" ht="15" hidden="false" customHeight="true" outlineLevel="0" collapsed="false"/>
    <row r="60641" customFormat="false" ht="15" hidden="false" customHeight="true" outlineLevel="0" collapsed="false"/>
    <row r="60642" customFormat="false" ht="15" hidden="false" customHeight="true" outlineLevel="0" collapsed="false"/>
    <row r="60643" customFormat="false" ht="15" hidden="false" customHeight="true" outlineLevel="0" collapsed="false"/>
    <row r="60644" customFormat="false" ht="15" hidden="false" customHeight="true" outlineLevel="0" collapsed="false"/>
    <row r="60645" customFormat="false" ht="15" hidden="false" customHeight="true" outlineLevel="0" collapsed="false"/>
    <row r="60646" customFormat="false" ht="15" hidden="false" customHeight="true" outlineLevel="0" collapsed="false"/>
    <row r="60647" customFormat="false" ht="15" hidden="false" customHeight="true" outlineLevel="0" collapsed="false"/>
    <row r="60648" customFormat="false" ht="15" hidden="false" customHeight="true" outlineLevel="0" collapsed="false"/>
    <row r="60649" customFormat="false" ht="15" hidden="false" customHeight="true" outlineLevel="0" collapsed="false"/>
    <row r="60650" customFormat="false" ht="15" hidden="false" customHeight="true" outlineLevel="0" collapsed="false"/>
    <row r="60651" customFormat="false" ht="15" hidden="false" customHeight="true" outlineLevel="0" collapsed="false"/>
    <row r="60652" customFormat="false" ht="15" hidden="false" customHeight="true" outlineLevel="0" collapsed="false"/>
    <row r="60653" customFormat="false" ht="15" hidden="false" customHeight="true" outlineLevel="0" collapsed="false"/>
    <row r="60654" customFormat="false" ht="15" hidden="false" customHeight="true" outlineLevel="0" collapsed="false"/>
    <row r="60655" customFormat="false" ht="15" hidden="false" customHeight="true" outlineLevel="0" collapsed="false"/>
    <row r="60656" customFormat="false" ht="15" hidden="false" customHeight="true" outlineLevel="0" collapsed="false"/>
    <row r="60657" customFormat="false" ht="15" hidden="false" customHeight="true" outlineLevel="0" collapsed="false"/>
    <row r="60658" customFormat="false" ht="15" hidden="false" customHeight="true" outlineLevel="0" collapsed="false"/>
    <row r="60659" customFormat="false" ht="15" hidden="false" customHeight="true" outlineLevel="0" collapsed="false"/>
    <row r="60660" customFormat="false" ht="15" hidden="false" customHeight="true" outlineLevel="0" collapsed="false"/>
    <row r="60661" customFormat="false" ht="15" hidden="false" customHeight="true" outlineLevel="0" collapsed="false"/>
    <row r="60662" customFormat="false" ht="15" hidden="false" customHeight="true" outlineLevel="0" collapsed="false"/>
    <row r="60663" customFormat="false" ht="15" hidden="false" customHeight="true" outlineLevel="0" collapsed="false"/>
    <row r="60664" customFormat="false" ht="15" hidden="false" customHeight="true" outlineLevel="0" collapsed="false"/>
    <row r="60665" customFormat="false" ht="15" hidden="false" customHeight="true" outlineLevel="0" collapsed="false"/>
    <row r="60666" customFormat="false" ht="15" hidden="false" customHeight="true" outlineLevel="0" collapsed="false"/>
    <row r="60667" customFormat="false" ht="15" hidden="false" customHeight="true" outlineLevel="0" collapsed="false"/>
    <row r="60668" customFormat="false" ht="15" hidden="false" customHeight="true" outlineLevel="0" collapsed="false"/>
    <row r="60669" customFormat="false" ht="15" hidden="false" customHeight="true" outlineLevel="0" collapsed="false"/>
    <row r="60670" customFormat="false" ht="15" hidden="false" customHeight="true" outlineLevel="0" collapsed="false"/>
    <row r="60671" customFormat="false" ht="15" hidden="false" customHeight="true" outlineLevel="0" collapsed="false"/>
    <row r="60672" customFormat="false" ht="15" hidden="false" customHeight="true" outlineLevel="0" collapsed="false"/>
    <row r="60673" customFormat="false" ht="15" hidden="false" customHeight="true" outlineLevel="0" collapsed="false"/>
    <row r="60674" customFormat="false" ht="15" hidden="false" customHeight="true" outlineLevel="0" collapsed="false"/>
    <row r="60675" customFormat="false" ht="15" hidden="false" customHeight="true" outlineLevel="0" collapsed="false"/>
    <row r="60676" customFormat="false" ht="15" hidden="false" customHeight="true" outlineLevel="0" collapsed="false"/>
    <row r="60677" customFormat="false" ht="15" hidden="false" customHeight="true" outlineLevel="0" collapsed="false"/>
    <row r="60678" customFormat="false" ht="15" hidden="false" customHeight="true" outlineLevel="0" collapsed="false"/>
    <row r="60679" customFormat="false" ht="15" hidden="false" customHeight="true" outlineLevel="0" collapsed="false"/>
    <row r="60680" customFormat="false" ht="15" hidden="false" customHeight="true" outlineLevel="0" collapsed="false"/>
    <row r="60681" customFormat="false" ht="15" hidden="false" customHeight="true" outlineLevel="0" collapsed="false"/>
    <row r="60682" customFormat="false" ht="15" hidden="false" customHeight="true" outlineLevel="0" collapsed="false"/>
    <row r="60683" customFormat="false" ht="15" hidden="false" customHeight="true" outlineLevel="0" collapsed="false"/>
    <row r="60684" customFormat="false" ht="15" hidden="false" customHeight="true" outlineLevel="0" collapsed="false"/>
    <row r="60685" customFormat="false" ht="15" hidden="false" customHeight="true" outlineLevel="0" collapsed="false"/>
    <row r="60686" customFormat="false" ht="15" hidden="false" customHeight="true" outlineLevel="0" collapsed="false"/>
    <row r="60687" customFormat="false" ht="15" hidden="false" customHeight="true" outlineLevel="0" collapsed="false"/>
    <row r="60688" customFormat="false" ht="15" hidden="false" customHeight="true" outlineLevel="0" collapsed="false"/>
    <row r="60689" customFormat="false" ht="15" hidden="false" customHeight="true" outlineLevel="0" collapsed="false"/>
    <row r="60690" customFormat="false" ht="15" hidden="false" customHeight="true" outlineLevel="0" collapsed="false"/>
    <row r="60691" customFormat="false" ht="15" hidden="false" customHeight="true" outlineLevel="0" collapsed="false"/>
    <row r="60692" customFormat="false" ht="15" hidden="false" customHeight="true" outlineLevel="0" collapsed="false"/>
    <row r="60693" customFormat="false" ht="15" hidden="false" customHeight="true" outlineLevel="0" collapsed="false"/>
    <row r="60694" customFormat="false" ht="15" hidden="false" customHeight="true" outlineLevel="0" collapsed="false"/>
    <row r="60695" customFormat="false" ht="15" hidden="false" customHeight="true" outlineLevel="0" collapsed="false"/>
    <row r="60696" customFormat="false" ht="15" hidden="false" customHeight="true" outlineLevel="0" collapsed="false"/>
    <row r="60697" customFormat="false" ht="15" hidden="false" customHeight="true" outlineLevel="0" collapsed="false"/>
    <row r="60698" customFormat="false" ht="15" hidden="false" customHeight="true" outlineLevel="0" collapsed="false"/>
    <row r="60699" customFormat="false" ht="15" hidden="false" customHeight="true" outlineLevel="0" collapsed="false"/>
    <row r="60700" customFormat="false" ht="15" hidden="false" customHeight="true" outlineLevel="0" collapsed="false"/>
    <row r="60701" customFormat="false" ht="15" hidden="false" customHeight="true" outlineLevel="0" collapsed="false"/>
    <row r="60702" customFormat="false" ht="15" hidden="false" customHeight="true" outlineLevel="0" collapsed="false"/>
    <row r="60703" customFormat="false" ht="15" hidden="false" customHeight="true" outlineLevel="0" collapsed="false"/>
    <row r="60704" customFormat="false" ht="15" hidden="false" customHeight="true" outlineLevel="0" collapsed="false"/>
    <row r="60705" customFormat="false" ht="15" hidden="false" customHeight="true" outlineLevel="0" collapsed="false"/>
    <row r="60706" customFormat="false" ht="15" hidden="false" customHeight="true" outlineLevel="0" collapsed="false"/>
    <row r="60707" customFormat="false" ht="15" hidden="false" customHeight="true" outlineLevel="0" collapsed="false"/>
    <row r="60708" customFormat="false" ht="15" hidden="false" customHeight="true" outlineLevel="0" collapsed="false"/>
    <row r="60709" customFormat="false" ht="15" hidden="false" customHeight="true" outlineLevel="0" collapsed="false"/>
    <row r="60710" customFormat="false" ht="15" hidden="false" customHeight="true" outlineLevel="0" collapsed="false"/>
    <row r="60711" customFormat="false" ht="15" hidden="false" customHeight="true" outlineLevel="0" collapsed="false"/>
    <row r="60712" customFormat="false" ht="15" hidden="false" customHeight="true" outlineLevel="0" collapsed="false"/>
    <row r="60713" customFormat="false" ht="15" hidden="false" customHeight="true" outlineLevel="0" collapsed="false"/>
    <row r="60714" customFormat="false" ht="15" hidden="false" customHeight="true" outlineLevel="0" collapsed="false"/>
    <row r="60715" customFormat="false" ht="15" hidden="false" customHeight="true" outlineLevel="0" collapsed="false"/>
    <row r="60716" customFormat="false" ht="15" hidden="false" customHeight="true" outlineLevel="0" collapsed="false"/>
    <row r="60717" customFormat="false" ht="15" hidden="false" customHeight="true" outlineLevel="0" collapsed="false"/>
    <row r="60718" customFormat="false" ht="15" hidden="false" customHeight="true" outlineLevel="0" collapsed="false"/>
    <row r="60719" customFormat="false" ht="15" hidden="false" customHeight="true" outlineLevel="0" collapsed="false"/>
    <row r="60720" customFormat="false" ht="15" hidden="false" customHeight="true" outlineLevel="0" collapsed="false"/>
    <row r="60721" customFormat="false" ht="15" hidden="false" customHeight="true" outlineLevel="0" collapsed="false"/>
    <row r="60722" customFormat="false" ht="15" hidden="false" customHeight="true" outlineLevel="0" collapsed="false"/>
    <row r="60723" customFormat="false" ht="15" hidden="false" customHeight="true" outlineLevel="0" collapsed="false"/>
    <row r="60724" customFormat="false" ht="15" hidden="false" customHeight="true" outlineLevel="0" collapsed="false"/>
    <row r="60725" customFormat="false" ht="15" hidden="false" customHeight="true" outlineLevel="0" collapsed="false"/>
    <row r="60726" customFormat="false" ht="15" hidden="false" customHeight="true" outlineLevel="0" collapsed="false"/>
    <row r="60727" customFormat="false" ht="15" hidden="false" customHeight="true" outlineLevel="0" collapsed="false"/>
    <row r="60728" customFormat="false" ht="15" hidden="false" customHeight="true" outlineLevel="0" collapsed="false"/>
    <row r="60729" customFormat="false" ht="15" hidden="false" customHeight="true" outlineLevel="0" collapsed="false"/>
    <row r="60730" customFormat="false" ht="15" hidden="false" customHeight="true" outlineLevel="0" collapsed="false"/>
    <row r="60731" customFormat="false" ht="15" hidden="false" customHeight="true" outlineLevel="0" collapsed="false"/>
    <row r="60732" customFormat="false" ht="15" hidden="false" customHeight="true" outlineLevel="0" collapsed="false"/>
    <row r="60733" customFormat="false" ht="15" hidden="false" customHeight="true" outlineLevel="0" collapsed="false"/>
    <row r="60734" customFormat="false" ht="15" hidden="false" customHeight="true" outlineLevel="0" collapsed="false"/>
    <row r="60735" customFormat="false" ht="15" hidden="false" customHeight="true" outlineLevel="0" collapsed="false"/>
    <row r="60736" customFormat="false" ht="15" hidden="false" customHeight="true" outlineLevel="0" collapsed="false"/>
    <row r="60737" customFormat="false" ht="15" hidden="false" customHeight="true" outlineLevel="0" collapsed="false"/>
    <row r="60738" customFormat="false" ht="15" hidden="false" customHeight="true" outlineLevel="0" collapsed="false"/>
    <row r="60739" customFormat="false" ht="15" hidden="false" customHeight="true" outlineLevel="0" collapsed="false"/>
    <row r="60740" customFormat="false" ht="15" hidden="false" customHeight="true" outlineLevel="0" collapsed="false"/>
    <row r="60741" customFormat="false" ht="15" hidden="false" customHeight="true" outlineLevel="0" collapsed="false"/>
    <row r="60742" customFormat="false" ht="15" hidden="false" customHeight="true" outlineLevel="0" collapsed="false"/>
    <row r="60743" customFormat="false" ht="15" hidden="false" customHeight="true" outlineLevel="0" collapsed="false"/>
    <row r="60744" customFormat="false" ht="15" hidden="false" customHeight="true" outlineLevel="0" collapsed="false"/>
    <row r="60745" customFormat="false" ht="15" hidden="false" customHeight="true" outlineLevel="0" collapsed="false"/>
    <row r="60746" customFormat="false" ht="15" hidden="false" customHeight="true" outlineLevel="0" collapsed="false"/>
    <row r="60747" customFormat="false" ht="15" hidden="false" customHeight="true" outlineLevel="0" collapsed="false"/>
    <row r="60748" customFormat="false" ht="15" hidden="false" customHeight="true" outlineLevel="0" collapsed="false"/>
    <row r="60749" customFormat="false" ht="15" hidden="false" customHeight="true" outlineLevel="0" collapsed="false"/>
    <row r="60750" customFormat="false" ht="15" hidden="false" customHeight="true" outlineLevel="0" collapsed="false"/>
    <row r="60751" customFormat="false" ht="15" hidden="false" customHeight="true" outlineLevel="0" collapsed="false"/>
    <row r="60752" customFormat="false" ht="15" hidden="false" customHeight="true" outlineLevel="0" collapsed="false"/>
    <row r="60753" customFormat="false" ht="15" hidden="false" customHeight="true" outlineLevel="0" collapsed="false"/>
    <row r="60754" customFormat="false" ht="15" hidden="false" customHeight="true" outlineLevel="0" collapsed="false"/>
    <row r="60755" customFormat="false" ht="15" hidden="false" customHeight="true" outlineLevel="0" collapsed="false"/>
    <row r="60756" customFormat="false" ht="15" hidden="false" customHeight="true" outlineLevel="0" collapsed="false"/>
    <row r="60757" customFormat="false" ht="15" hidden="false" customHeight="true" outlineLevel="0" collapsed="false"/>
    <row r="60758" customFormat="false" ht="15" hidden="false" customHeight="true" outlineLevel="0" collapsed="false"/>
    <row r="60759" customFormat="false" ht="15" hidden="false" customHeight="true" outlineLevel="0" collapsed="false"/>
    <row r="60760" customFormat="false" ht="15" hidden="false" customHeight="true" outlineLevel="0" collapsed="false"/>
    <row r="60761" customFormat="false" ht="15" hidden="false" customHeight="true" outlineLevel="0" collapsed="false"/>
    <row r="60762" customFormat="false" ht="15" hidden="false" customHeight="true" outlineLevel="0" collapsed="false"/>
    <row r="60763" customFormat="false" ht="15" hidden="false" customHeight="true" outlineLevel="0" collapsed="false"/>
    <row r="60764" customFormat="false" ht="15" hidden="false" customHeight="true" outlineLevel="0" collapsed="false"/>
    <row r="60765" customFormat="false" ht="15" hidden="false" customHeight="true" outlineLevel="0" collapsed="false"/>
    <row r="60766" customFormat="false" ht="15" hidden="false" customHeight="true" outlineLevel="0" collapsed="false"/>
    <row r="60767" customFormat="false" ht="15" hidden="false" customHeight="true" outlineLevel="0" collapsed="false"/>
    <row r="60768" customFormat="false" ht="15" hidden="false" customHeight="true" outlineLevel="0" collapsed="false"/>
    <row r="60769" customFormat="false" ht="15" hidden="false" customHeight="true" outlineLevel="0" collapsed="false"/>
    <row r="60770" customFormat="false" ht="15" hidden="false" customHeight="true" outlineLevel="0" collapsed="false"/>
    <row r="60771" customFormat="false" ht="15" hidden="false" customHeight="true" outlineLevel="0" collapsed="false"/>
    <row r="60772" customFormat="false" ht="15" hidden="false" customHeight="true" outlineLevel="0" collapsed="false"/>
    <row r="60773" customFormat="false" ht="15" hidden="false" customHeight="true" outlineLevel="0" collapsed="false"/>
    <row r="60774" customFormat="false" ht="15" hidden="false" customHeight="true" outlineLevel="0" collapsed="false"/>
    <row r="60775" customFormat="false" ht="15" hidden="false" customHeight="true" outlineLevel="0" collapsed="false"/>
    <row r="60776" customFormat="false" ht="15" hidden="false" customHeight="true" outlineLevel="0" collapsed="false"/>
    <row r="60777" customFormat="false" ht="15" hidden="false" customHeight="true" outlineLevel="0" collapsed="false"/>
    <row r="60778" customFormat="false" ht="15" hidden="false" customHeight="true" outlineLevel="0" collapsed="false"/>
    <row r="60779" customFormat="false" ht="15" hidden="false" customHeight="true" outlineLevel="0" collapsed="false"/>
    <row r="60780" customFormat="false" ht="15" hidden="false" customHeight="true" outlineLevel="0" collapsed="false"/>
    <row r="60781" customFormat="false" ht="15" hidden="false" customHeight="true" outlineLevel="0" collapsed="false"/>
    <row r="60782" customFormat="false" ht="15" hidden="false" customHeight="true" outlineLevel="0" collapsed="false"/>
    <row r="60783" customFormat="false" ht="15" hidden="false" customHeight="true" outlineLevel="0" collapsed="false"/>
    <row r="60784" customFormat="false" ht="15" hidden="false" customHeight="true" outlineLevel="0" collapsed="false"/>
    <row r="60785" customFormat="false" ht="15" hidden="false" customHeight="true" outlineLevel="0" collapsed="false"/>
    <row r="60786" customFormat="false" ht="15" hidden="false" customHeight="true" outlineLevel="0" collapsed="false"/>
    <row r="60787" customFormat="false" ht="15" hidden="false" customHeight="true" outlineLevel="0" collapsed="false"/>
    <row r="60788" customFormat="false" ht="15" hidden="false" customHeight="true" outlineLevel="0" collapsed="false"/>
    <row r="60789" customFormat="false" ht="15" hidden="false" customHeight="true" outlineLevel="0" collapsed="false"/>
    <row r="60790" customFormat="false" ht="15" hidden="false" customHeight="true" outlineLevel="0" collapsed="false"/>
    <row r="60791" customFormat="false" ht="15" hidden="false" customHeight="true" outlineLevel="0" collapsed="false"/>
    <row r="60792" customFormat="false" ht="15" hidden="false" customHeight="true" outlineLevel="0" collapsed="false"/>
    <row r="60793" customFormat="false" ht="15" hidden="false" customHeight="true" outlineLevel="0" collapsed="false"/>
    <row r="60794" customFormat="false" ht="15" hidden="false" customHeight="true" outlineLevel="0" collapsed="false"/>
    <row r="60795" customFormat="false" ht="15" hidden="false" customHeight="true" outlineLevel="0" collapsed="false"/>
    <row r="60796" customFormat="false" ht="15" hidden="false" customHeight="true" outlineLevel="0" collapsed="false"/>
    <row r="60797" customFormat="false" ht="15" hidden="false" customHeight="true" outlineLevel="0" collapsed="false"/>
    <row r="60798" customFormat="false" ht="15" hidden="false" customHeight="true" outlineLevel="0" collapsed="false"/>
    <row r="60799" customFormat="false" ht="15" hidden="false" customHeight="true" outlineLevel="0" collapsed="false"/>
    <row r="60800" customFormat="false" ht="15" hidden="false" customHeight="true" outlineLevel="0" collapsed="false"/>
    <row r="60801" customFormat="false" ht="15" hidden="false" customHeight="true" outlineLevel="0" collapsed="false"/>
    <row r="60802" customFormat="false" ht="15" hidden="false" customHeight="true" outlineLevel="0" collapsed="false"/>
    <row r="60803" customFormat="false" ht="15" hidden="false" customHeight="true" outlineLevel="0" collapsed="false"/>
    <row r="60804" customFormat="false" ht="15" hidden="false" customHeight="true" outlineLevel="0" collapsed="false"/>
    <row r="60805" customFormat="false" ht="15" hidden="false" customHeight="true" outlineLevel="0" collapsed="false"/>
    <row r="60806" customFormat="false" ht="15" hidden="false" customHeight="true" outlineLevel="0" collapsed="false"/>
    <row r="60807" customFormat="false" ht="15" hidden="false" customHeight="true" outlineLevel="0" collapsed="false"/>
    <row r="60808" customFormat="false" ht="15" hidden="false" customHeight="true" outlineLevel="0" collapsed="false"/>
    <row r="60809" customFormat="false" ht="15" hidden="false" customHeight="true" outlineLevel="0" collapsed="false"/>
    <row r="60810" customFormat="false" ht="15" hidden="false" customHeight="true" outlineLevel="0" collapsed="false"/>
    <row r="60811" customFormat="false" ht="15" hidden="false" customHeight="true" outlineLevel="0" collapsed="false"/>
    <row r="60812" customFormat="false" ht="15" hidden="false" customHeight="true" outlineLevel="0" collapsed="false"/>
    <row r="60813" customFormat="false" ht="15" hidden="false" customHeight="true" outlineLevel="0" collapsed="false"/>
    <row r="60814" customFormat="false" ht="15" hidden="false" customHeight="true" outlineLevel="0" collapsed="false"/>
    <row r="60815" customFormat="false" ht="15" hidden="false" customHeight="true" outlineLevel="0" collapsed="false"/>
    <row r="60816" customFormat="false" ht="15" hidden="false" customHeight="true" outlineLevel="0" collapsed="false"/>
    <row r="60817" customFormat="false" ht="15" hidden="false" customHeight="true" outlineLevel="0" collapsed="false"/>
    <row r="60818" customFormat="false" ht="15" hidden="false" customHeight="true" outlineLevel="0" collapsed="false"/>
    <row r="60819" customFormat="false" ht="15" hidden="false" customHeight="true" outlineLevel="0" collapsed="false"/>
    <row r="60820" customFormat="false" ht="15" hidden="false" customHeight="true" outlineLevel="0" collapsed="false"/>
    <row r="60821" customFormat="false" ht="15" hidden="false" customHeight="true" outlineLevel="0" collapsed="false"/>
    <row r="60822" customFormat="false" ht="15" hidden="false" customHeight="true" outlineLevel="0" collapsed="false"/>
    <row r="60823" customFormat="false" ht="15" hidden="false" customHeight="true" outlineLevel="0" collapsed="false"/>
    <row r="60824" customFormat="false" ht="15" hidden="false" customHeight="true" outlineLevel="0" collapsed="false"/>
    <row r="60825" customFormat="false" ht="15" hidden="false" customHeight="true" outlineLevel="0" collapsed="false"/>
    <row r="60826" customFormat="false" ht="15" hidden="false" customHeight="true" outlineLevel="0" collapsed="false"/>
    <row r="60827" customFormat="false" ht="15" hidden="false" customHeight="true" outlineLevel="0" collapsed="false"/>
    <row r="60828" customFormat="false" ht="15" hidden="false" customHeight="true" outlineLevel="0" collapsed="false"/>
    <row r="60829" customFormat="false" ht="15" hidden="false" customHeight="true" outlineLevel="0" collapsed="false"/>
    <row r="60830" customFormat="false" ht="15" hidden="false" customHeight="true" outlineLevel="0" collapsed="false"/>
    <row r="60831" customFormat="false" ht="15" hidden="false" customHeight="true" outlineLevel="0" collapsed="false"/>
    <row r="60832" customFormat="false" ht="15" hidden="false" customHeight="true" outlineLevel="0" collapsed="false"/>
    <row r="60833" customFormat="false" ht="15" hidden="false" customHeight="true" outlineLevel="0" collapsed="false"/>
    <row r="60834" customFormat="false" ht="15" hidden="false" customHeight="true" outlineLevel="0" collapsed="false"/>
    <row r="60835" customFormat="false" ht="15" hidden="false" customHeight="true" outlineLevel="0" collapsed="false"/>
    <row r="60836" customFormat="false" ht="15" hidden="false" customHeight="true" outlineLevel="0" collapsed="false"/>
    <row r="60837" customFormat="false" ht="15" hidden="false" customHeight="true" outlineLevel="0" collapsed="false"/>
    <row r="60838" customFormat="false" ht="15" hidden="false" customHeight="true" outlineLevel="0" collapsed="false"/>
    <row r="60839" customFormat="false" ht="15" hidden="false" customHeight="true" outlineLevel="0" collapsed="false"/>
    <row r="60840" customFormat="false" ht="15" hidden="false" customHeight="true" outlineLevel="0" collapsed="false"/>
    <row r="60841" customFormat="false" ht="15" hidden="false" customHeight="true" outlineLevel="0" collapsed="false"/>
    <row r="60842" customFormat="false" ht="15" hidden="false" customHeight="true" outlineLevel="0" collapsed="false"/>
    <row r="60843" customFormat="false" ht="15" hidden="false" customHeight="true" outlineLevel="0" collapsed="false"/>
    <row r="60844" customFormat="false" ht="15" hidden="false" customHeight="true" outlineLevel="0" collapsed="false"/>
    <row r="60845" customFormat="false" ht="15" hidden="false" customHeight="true" outlineLevel="0" collapsed="false"/>
    <row r="60846" customFormat="false" ht="15" hidden="false" customHeight="true" outlineLevel="0" collapsed="false"/>
    <row r="60847" customFormat="false" ht="15" hidden="false" customHeight="true" outlineLevel="0" collapsed="false"/>
    <row r="60848" customFormat="false" ht="15" hidden="false" customHeight="true" outlineLevel="0" collapsed="false"/>
    <row r="60849" customFormat="false" ht="15" hidden="false" customHeight="true" outlineLevel="0" collapsed="false"/>
    <row r="60850" customFormat="false" ht="15" hidden="false" customHeight="true" outlineLevel="0" collapsed="false"/>
    <row r="60851" customFormat="false" ht="15" hidden="false" customHeight="true" outlineLevel="0" collapsed="false"/>
    <row r="60852" customFormat="false" ht="15" hidden="false" customHeight="true" outlineLevel="0" collapsed="false"/>
    <row r="60853" customFormat="false" ht="15" hidden="false" customHeight="true" outlineLevel="0" collapsed="false"/>
    <row r="60854" customFormat="false" ht="15" hidden="false" customHeight="true" outlineLevel="0" collapsed="false"/>
    <row r="60855" customFormat="false" ht="15" hidden="false" customHeight="true" outlineLevel="0" collapsed="false"/>
    <row r="60856" customFormat="false" ht="15" hidden="false" customHeight="true" outlineLevel="0" collapsed="false"/>
    <row r="60857" customFormat="false" ht="15" hidden="false" customHeight="true" outlineLevel="0" collapsed="false"/>
    <row r="60858" customFormat="false" ht="15" hidden="false" customHeight="true" outlineLevel="0" collapsed="false"/>
    <row r="60859" customFormat="false" ht="15" hidden="false" customHeight="true" outlineLevel="0" collapsed="false"/>
    <row r="60860" customFormat="false" ht="15" hidden="false" customHeight="true" outlineLevel="0" collapsed="false"/>
    <row r="60861" customFormat="false" ht="15" hidden="false" customHeight="true" outlineLevel="0" collapsed="false"/>
    <row r="60862" customFormat="false" ht="15" hidden="false" customHeight="true" outlineLevel="0" collapsed="false"/>
    <row r="60863" customFormat="false" ht="15" hidden="false" customHeight="true" outlineLevel="0" collapsed="false"/>
    <row r="60864" customFormat="false" ht="15" hidden="false" customHeight="true" outlineLevel="0" collapsed="false"/>
    <row r="60865" customFormat="false" ht="15" hidden="false" customHeight="true" outlineLevel="0" collapsed="false"/>
    <row r="60866" customFormat="false" ht="15" hidden="false" customHeight="true" outlineLevel="0" collapsed="false"/>
    <row r="60867" customFormat="false" ht="15" hidden="false" customHeight="true" outlineLevel="0" collapsed="false"/>
    <row r="60868" customFormat="false" ht="15" hidden="false" customHeight="true" outlineLevel="0" collapsed="false"/>
    <row r="60869" customFormat="false" ht="15" hidden="false" customHeight="true" outlineLevel="0" collapsed="false"/>
    <row r="60870" customFormat="false" ht="15" hidden="false" customHeight="true" outlineLevel="0" collapsed="false"/>
    <row r="60871" customFormat="false" ht="15" hidden="false" customHeight="true" outlineLevel="0" collapsed="false"/>
    <row r="60872" customFormat="false" ht="15" hidden="false" customHeight="true" outlineLevel="0" collapsed="false"/>
    <row r="60873" customFormat="false" ht="15" hidden="false" customHeight="true" outlineLevel="0" collapsed="false"/>
    <row r="60874" customFormat="false" ht="15" hidden="false" customHeight="true" outlineLevel="0" collapsed="false"/>
    <row r="60875" customFormat="false" ht="15" hidden="false" customHeight="true" outlineLevel="0" collapsed="false"/>
    <row r="60876" customFormat="false" ht="15" hidden="false" customHeight="true" outlineLevel="0" collapsed="false"/>
    <row r="60877" customFormat="false" ht="15" hidden="false" customHeight="true" outlineLevel="0" collapsed="false"/>
    <row r="60878" customFormat="false" ht="15" hidden="false" customHeight="true" outlineLevel="0" collapsed="false"/>
    <row r="60879" customFormat="false" ht="15" hidden="false" customHeight="true" outlineLevel="0" collapsed="false"/>
    <row r="60880" customFormat="false" ht="15" hidden="false" customHeight="true" outlineLevel="0" collapsed="false"/>
    <row r="60881" customFormat="false" ht="15" hidden="false" customHeight="true" outlineLevel="0" collapsed="false"/>
    <row r="60882" customFormat="false" ht="15" hidden="false" customHeight="true" outlineLevel="0" collapsed="false"/>
    <row r="60883" customFormat="false" ht="15" hidden="false" customHeight="true" outlineLevel="0" collapsed="false"/>
    <row r="60884" customFormat="false" ht="15" hidden="false" customHeight="true" outlineLevel="0" collapsed="false"/>
    <row r="60885" customFormat="false" ht="15" hidden="false" customHeight="true" outlineLevel="0" collapsed="false"/>
    <row r="60886" customFormat="false" ht="15" hidden="false" customHeight="true" outlineLevel="0" collapsed="false"/>
    <row r="60887" customFormat="false" ht="15" hidden="false" customHeight="true" outlineLevel="0" collapsed="false"/>
    <row r="60888" customFormat="false" ht="15" hidden="false" customHeight="true" outlineLevel="0" collapsed="false"/>
    <row r="60889" customFormat="false" ht="15" hidden="false" customHeight="true" outlineLevel="0" collapsed="false"/>
    <row r="60890" customFormat="false" ht="15" hidden="false" customHeight="true" outlineLevel="0" collapsed="false"/>
    <row r="60891" customFormat="false" ht="15" hidden="false" customHeight="true" outlineLevel="0" collapsed="false"/>
    <row r="60892" customFormat="false" ht="15" hidden="false" customHeight="true" outlineLevel="0" collapsed="false"/>
    <row r="60893" customFormat="false" ht="15" hidden="false" customHeight="true" outlineLevel="0" collapsed="false"/>
    <row r="60894" customFormat="false" ht="15" hidden="false" customHeight="true" outlineLevel="0" collapsed="false"/>
    <row r="60895" customFormat="false" ht="15" hidden="false" customHeight="true" outlineLevel="0" collapsed="false"/>
    <row r="60896" customFormat="false" ht="15" hidden="false" customHeight="true" outlineLevel="0" collapsed="false"/>
    <row r="60897" customFormat="false" ht="15" hidden="false" customHeight="true" outlineLevel="0" collapsed="false"/>
    <row r="60898" customFormat="false" ht="15" hidden="false" customHeight="true" outlineLevel="0" collapsed="false"/>
    <row r="60899" customFormat="false" ht="15" hidden="false" customHeight="true" outlineLevel="0" collapsed="false"/>
    <row r="60900" customFormat="false" ht="15" hidden="false" customHeight="true" outlineLevel="0" collapsed="false"/>
    <row r="60901" customFormat="false" ht="15" hidden="false" customHeight="true" outlineLevel="0" collapsed="false"/>
    <row r="60902" customFormat="false" ht="15" hidden="false" customHeight="true" outlineLevel="0" collapsed="false"/>
    <row r="60903" customFormat="false" ht="15" hidden="false" customHeight="true" outlineLevel="0" collapsed="false"/>
    <row r="60904" customFormat="false" ht="15" hidden="false" customHeight="true" outlineLevel="0" collapsed="false"/>
    <row r="60905" customFormat="false" ht="15" hidden="false" customHeight="true" outlineLevel="0" collapsed="false"/>
    <row r="60906" customFormat="false" ht="15" hidden="false" customHeight="true" outlineLevel="0" collapsed="false"/>
    <row r="60907" customFormat="false" ht="15" hidden="false" customHeight="true" outlineLevel="0" collapsed="false"/>
    <row r="60908" customFormat="false" ht="15" hidden="false" customHeight="true" outlineLevel="0" collapsed="false"/>
    <row r="60909" customFormat="false" ht="15" hidden="false" customHeight="true" outlineLevel="0" collapsed="false"/>
    <row r="60910" customFormat="false" ht="15" hidden="false" customHeight="true" outlineLevel="0" collapsed="false"/>
    <row r="60911" customFormat="false" ht="15" hidden="false" customHeight="true" outlineLevel="0" collapsed="false"/>
    <row r="60912" customFormat="false" ht="15" hidden="false" customHeight="true" outlineLevel="0" collapsed="false"/>
    <row r="60913" customFormat="false" ht="15" hidden="false" customHeight="true" outlineLevel="0" collapsed="false"/>
    <row r="60914" customFormat="false" ht="15" hidden="false" customHeight="true" outlineLevel="0" collapsed="false"/>
    <row r="60915" customFormat="false" ht="15" hidden="false" customHeight="true" outlineLevel="0" collapsed="false"/>
    <row r="60916" customFormat="false" ht="15" hidden="false" customHeight="true" outlineLevel="0" collapsed="false"/>
    <row r="60917" customFormat="false" ht="15" hidden="false" customHeight="true" outlineLevel="0" collapsed="false"/>
    <row r="60918" customFormat="false" ht="15" hidden="false" customHeight="true" outlineLevel="0" collapsed="false"/>
    <row r="60919" customFormat="false" ht="15" hidden="false" customHeight="true" outlineLevel="0" collapsed="false"/>
    <row r="60920" customFormat="false" ht="15" hidden="false" customHeight="true" outlineLevel="0" collapsed="false"/>
    <row r="60921" customFormat="false" ht="15" hidden="false" customHeight="true" outlineLevel="0" collapsed="false"/>
    <row r="60922" customFormat="false" ht="15" hidden="false" customHeight="true" outlineLevel="0" collapsed="false"/>
    <row r="60923" customFormat="false" ht="15" hidden="false" customHeight="true" outlineLevel="0" collapsed="false"/>
    <row r="60924" customFormat="false" ht="15" hidden="false" customHeight="true" outlineLevel="0" collapsed="false"/>
    <row r="60925" customFormat="false" ht="15" hidden="false" customHeight="true" outlineLevel="0" collapsed="false"/>
    <row r="60926" customFormat="false" ht="15" hidden="false" customHeight="true" outlineLevel="0" collapsed="false"/>
    <row r="60927" customFormat="false" ht="15" hidden="false" customHeight="true" outlineLevel="0" collapsed="false"/>
    <row r="60928" customFormat="false" ht="15" hidden="false" customHeight="true" outlineLevel="0" collapsed="false"/>
    <row r="60929" customFormat="false" ht="15" hidden="false" customHeight="true" outlineLevel="0" collapsed="false"/>
    <row r="60930" customFormat="false" ht="15" hidden="false" customHeight="true" outlineLevel="0" collapsed="false"/>
    <row r="60931" customFormat="false" ht="15" hidden="false" customHeight="true" outlineLevel="0" collapsed="false"/>
    <row r="60932" customFormat="false" ht="15" hidden="false" customHeight="true" outlineLevel="0" collapsed="false"/>
    <row r="60933" customFormat="false" ht="15" hidden="false" customHeight="true" outlineLevel="0" collapsed="false"/>
    <row r="60934" customFormat="false" ht="15" hidden="false" customHeight="true" outlineLevel="0" collapsed="false"/>
    <row r="60935" customFormat="false" ht="15" hidden="false" customHeight="true" outlineLevel="0" collapsed="false"/>
    <row r="60936" customFormat="false" ht="15" hidden="false" customHeight="true" outlineLevel="0" collapsed="false"/>
    <row r="60937" customFormat="false" ht="15" hidden="false" customHeight="true" outlineLevel="0" collapsed="false"/>
    <row r="60938" customFormat="false" ht="15" hidden="false" customHeight="true" outlineLevel="0" collapsed="false"/>
    <row r="60939" customFormat="false" ht="15" hidden="false" customHeight="true" outlineLevel="0" collapsed="false"/>
    <row r="60940" customFormat="false" ht="15" hidden="false" customHeight="true" outlineLevel="0" collapsed="false"/>
    <row r="60941" customFormat="false" ht="15" hidden="false" customHeight="true" outlineLevel="0" collapsed="false"/>
    <row r="60942" customFormat="false" ht="15" hidden="false" customHeight="true" outlineLevel="0" collapsed="false"/>
    <row r="60943" customFormat="false" ht="15" hidden="false" customHeight="true" outlineLevel="0" collapsed="false"/>
    <row r="60944" customFormat="false" ht="15" hidden="false" customHeight="true" outlineLevel="0" collapsed="false"/>
    <row r="60945" customFormat="false" ht="15" hidden="false" customHeight="true" outlineLevel="0" collapsed="false"/>
    <row r="60946" customFormat="false" ht="15" hidden="false" customHeight="true" outlineLevel="0" collapsed="false"/>
    <row r="60947" customFormat="false" ht="15" hidden="false" customHeight="true" outlineLevel="0" collapsed="false"/>
    <row r="60948" customFormat="false" ht="15" hidden="false" customHeight="true" outlineLevel="0" collapsed="false"/>
    <row r="60949" customFormat="false" ht="15" hidden="false" customHeight="true" outlineLevel="0" collapsed="false"/>
    <row r="60950" customFormat="false" ht="15" hidden="false" customHeight="true" outlineLevel="0" collapsed="false"/>
    <row r="60951" customFormat="false" ht="15" hidden="false" customHeight="true" outlineLevel="0" collapsed="false"/>
    <row r="60952" customFormat="false" ht="15" hidden="false" customHeight="true" outlineLevel="0" collapsed="false"/>
    <row r="60953" customFormat="false" ht="15" hidden="false" customHeight="true" outlineLevel="0" collapsed="false"/>
    <row r="60954" customFormat="false" ht="15" hidden="false" customHeight="true" outlineLevel="0" collapsed="false"/>
    <row r="60955" customFormat="false" ht="15" hidden="false" customHeight="true" outlineLevel="0" collapsed="false"/>
    <row r="60956" customFormat="false" ht="15" hidden="false" customHeight="true" outlineLevel="0" collapsed="false"/>
    <row r="60957" customFormat="false" ht="15" hidden="false" customHeight="true" outlineLevel="0" collapsed="false"/>
    <row r="60958" customFormat="false" ht="15" hidden="false" customHeight="true" outlineLevel="0" collapsed="false"/>
    <row r="60959" customFormat="false" ht="15" hidden="false" customHeight="true" outlineLevel="0" collapsed="false"/>
    <row r="60960" customFormat="false" ht="15" hidden="false" customHeight="true" outlineLevel="0" collapsed="false"/>
    <row r="60961" customFormat="false" ht="15" hidden="false" customHeight="true" outlineLevel="0" collapsed="false"/>
    <row r="60962" customFormat="false" ht="15" hidden="false" customHeight="true" outlineLevel="0" collapsed="false"/>
    <row r="60963" customFormat="false" ht="15" hidden="false" customHeight="true" outlineLevel="0" collapsed="false"/>
    <row r="60964" customFormat="false" ht="15" hidden="false" customHeight="true" outlineLevel="0" collapsed="false"/>
    <row r="60965" customFormat="false" ht="15" hidden="false" customHeight="true" outlineLevel="0" collapsed="false"/>
    <row r="60966" customFormat="false" ht="15" hidden="false" customHeight="true" outlineLevel="0" collapsed="false"/>
    <row r="60967" customFormat="false" ht="15" hidden="false" customHeight="true" outlineLevel="0" collapsed="false"/>
    <row r="60968" customFormat="false" ht="15" hidden="false" customHeight="true" outlineLevel="0" collapsed="false"/>
    <row r="60969" customFormat="false" ht="15" hidden="false" customHeight="true" outlineLevel="0" collapsed="false"/>
    <row r="60970" customFormat="false" ht="15" hidden="false" customHeight="true" outlineLevel="0" collapsed="false"/>
    <row r="60971" customFormat="false" ht="15" hidden="false" customHeight="true" outlineLevel="0" collapsed="false"/>
    <row r="60972" customFormat="false" ht="15" hidden="false" customHeight="true" outlineLevel="0" collapsed="false"/>
    <row r="60973" customFormat="false" ht="15" hidden="false" customHeight="true" outlineLevel="0" collapsed="false"/>
    <row r="60974" customFormat="false" ht="15" hidden="false" customHeight="true" outlineLevel="0" collapsed="false"/>
    <row r="60975" customFormat="false" ht="15" hidden="false" customHeight="true" outlineLevel="0" collapsed="false"/>
    <row r="60976" customFormat="false" ht="15" hidden="false" customHeight="true" outlineLevel="0" collapsed="false"/>
    <row r="60977" customFormat="false" ht="15" hidden="false" customHeight="true" outlineLevel="0" collapsed="false"/>
    <row r="60978" customFormat="false" ht="15" hidden="false" customHeight="true" outlineLevel="0" collapsed="false"/>
    <row r="60979" customFormat="false" ht="15" hidden="false" customHeight="true" outlineLevel="0" collapsed="false"/>
    <row r="60980" customFormat="false" ht="15" hidden="false" customHeight="true" outlineLevel="0" collapsed="false"/>
    <row r="60981" customFormat="false" ht="15" hidden="false" customHeight="true" outlineLevel="0" collapsed="false"/>
    <row r="60982" customFormat="false" ht="15" hidden="false" customHeight="true" outlineLevel="0" collapsed="false"/>
    <row r="60983" customFormat="false" ht="15" hidden="false" customHeight="true" outlineLevel="0" collapsed="false"/>
    <row r="60984" customFormat="false" ht="15" hidden="false" customHeight="true" outlineLevel="0" collapsed="false"/>
    <row r="60985" customFormat="false" ht="15" hidden="false" customHeight="true" outlineLevel="0" collapsed="false"/>
    <row r="60986" customFormat="false" ht="15" hidden="false" customHeight="true" outlineLevel="0" collapsed="false"/>
    <row r="60987" customFormat="false" ht="15" hidden="false" customHeight="true" outlineLevel="0" collapsed="false"/>
    <row r="60988" customFormat="false" ht="15" hidden="false" customHeight="true" outlineLevel="0" collapsed="false"/>
    <row r="60989" customFormat="false" ht="15" hidden="false" customHeight="true" outlineLevel="0" collapsed="false"/>
    <row r="60990" customFormat="false" ht="15" hidden="false" customHeight="true" outlineLevel="0" collapsed="false"/>
    <row r="60991" customFormat="false" ht="15" hidden="false" customHeight="true" outlineLevel="0" collapsed="false"/>
    <row r="60992" customFormat="false" ht="15" hidden="false" customHeight="true" outlineLevel="0" collapsed="false"/>
    <row r="60993" customFormat="false" ht="15" hidden="false" customHeight="true" outlineLevel="0" collapsed="false"/>
    <row r="60994" customFormat="false" ht="15" hidden="false" customHeight="true" outlineLevel="0" collapsed="false"/>
    <row r="60995" customFormat="false" ht="15" hidden="false" customHeight="true" outlineLevel="0" collapsed="false"/>
    <row r="60996" customFormat="false" ht="15" hidden="false" customHeight="true" outlineLevel="0" collapsed="false"/>
    <row r="60997" customFormat="false" ht="15" hidden="false" customHeight="true" outlineLevel="0" collapsed="false"/>
    <row r="60998" customFormat="false" ht="15" hidden="false" customHeight="true" outlineLevel="0" collapsed="false"/>
    <row r="60999" customFormat="false" ht="15" hidden="false" customHeight="true" outlineLevel="0" collapsed="false"/>
    <row r="61000" customFormat="false" ht="15" hidden="false" customHeight="true" outlineLevel="0" collapsed="false"/>
    <row r="61001" customFormat="false" ht="15" hidden="false" customHeight="true" outlineLevel="0" collapsed="false"/>
    <row r="61002" customFormat="false" ht="15" hidden="false" customHeight="true" outlineLevel="0" collapsed="false"/>
    <row r="61003" customFormat="false" ht="15" hidden="false" customHeight="true" outlineLevel="0" collapsed="false"/>
    <row r="61004" customFormat="false" ht="15" hidden="false" customHeight="true" outlineLevel="0" collapsed="false"/>
    <row r="61005" customFormat="false" ht="15" hidden="false" customHeight="true" outlineLevel="0" collapsed="false"/>
    <row r="61006" customFormat="false" ht="15" hidden="false" customHeight="true" outlineLevel="0" collapsed="false"/>
    <row r="61007" customFormat="false" ht="15" hidden="false" customHeight="true" outlineLevel="0" collapsed="false"/>
    <row r="61008" customFormat="false" ht="15" hidden="false" customHeight="true" outlineLevel="0" collapsed="false"/>
    <row r="61009" customFormat="false" ht="15" hidden="false" customHeight="true" outlineLevel="0" collapsed="false"/>
    <row r="61010" customFormat="false" ht="15" hidden="false" customHeight="true" outlineLevel="0" collapsed="false"/>
    <row r="61011" customFormat="false" ht="15" hidden="false" customHeight="true" outlineLevel="0" collapsed="false"/>
    <row r="61012" customFormat="false" ht="15" hidden="false" customHeight="true" outlineLevel="0" collapsed="false"/>
    <row r="61013" customFormat="false" ht="15" hidden="false" customHeight="true" outlineLevel="0" collapsed="false"/>
    <row r="61014" customFormat="false" ht="15" hidden="false" customHeight="true" outlineLevel="0" collapsed="false"/>
    <row r="61015" customFormat="false" ht="15" hidden="false" customHeight="true" outlineLevel="0" collapsed="false"/>
    <row r="61016" customFormat="false" ht="15" hidden="false" customHeight="true" outlineLevel="0" collapsed="false"/>
    <row r="61017" customFormat="false" ht="15" hidden="false" customHeight="true" outlineLevel="0" collapsed="false"/>
    <row r="61018" customFormat="false" ht="15" hidden="false" customHeight="true" outlineLevel="0" collapsed="false"/>
    <row r="61019" customFormat="false" ht="15" hidden="false" customHeight="true" outlineLevel="0" collapsed="false"/>
    <row r="61020" customFormat="false" ht="15" hidden="false" customHeight="true" outlineLevel="0" collapsed="false"/>
    <row r="61021" customFormat="false" ht="15" hidden="false" customHeight="true" outlineLevel="0" collapsed="false"/>
    <row r="61022" customFormat="false" ht="15" hidden="false" customHeight="true" outlineLevel="0" collapsed="false"/>
    <row r="61023" customFormat="false" ht="15" hidden="false" customHeight="true" outlineLevel="0" collapsed="false"/>
    <row r="61024" customFormat="false" ht="15" hidden="false" customHeight="true" outlineLevel="0" collapsed="false"/>
    <row r="61025" customFormat="false" ht="15" hidden="false" customHeight="true" outlineLevel="0" collapsed="false"/>
    <row r="61026" customFormat="false" ht="15" hidden="false" customHeight="true" outlineLevel="0" collapsed="false"/>
    <row r="61027" customFormat="false" ht="15" hidden="false" customHeight="true" outlineLevel="0" collapsed="false"/>
    <row r="61028" customFormat="false" ht="15" hidden="false" customHeight="true" outlineLevel="0" collapsed="false"/>
    <row r="61029" customFormat="false" ht="15" hidden="false" customHeight="true" outlineLevel="0" collapsed="false"/>
    <row r="61030" customFormat="false" ht="15" hidden="false" customHeight="true" outlineLevel="0" collapsed="false"/>
    <row r="61031" customFormat="false" ht="15" hidden="false" customHeight="true" outlineLevel="0" collapsed="false"/>
    <row r="61032" customFormat="false" ht="15" hidden="false" customHeight="true" outlineLevel="0" collapsed="false"/>
    <row r="61033" customFormat="false" ht="15" hidden="false" customHeight="true" outlineLevel="0" collapsed="false"/>
    <row r="61034" customFormat="false" ht="15" hidden="false" customHeight="true" outlineLevel="0" collapsed="false"/>
    <row r="61035" customFormat="false" ht="15" hidden="false" customHeight="true" outlineLevel="0" collapsed="false"/>
    <row r="61036" customFormat="false" ht="15" hidden="false" customHeight="true" outlineLevel="0" collapsed="false"/>
    <row r="61037" customFormat="false" ht="15" hidden="false" customHeight="true" outlineLevel="0" collapsed="false"/>
    <row r="61038" customFormat="false" ht="15" hidden="false" customHeight="true" outlineLevel="0" collapsed="false"/>
    <row r="61039" customFormat="false" ht="15" hidden="false" customHeight="true" outlineLevel="0" collapsed="false"/>
    <row r="61040" customFormat="false" ht="15" hidden="false" customHeight="true" outlineLevel="0" collapsed="false"/>
    <row r="61041" customFormat="false" ht="15" hidden="false" customHeight="true" outlineLevel="0" collapsed="false"/>
    <row r="61042" customFormat="false" ht="15" hidden="false" customHeight="true" outlineLevel="0" collapsed="false"/>
    <row r="61043" customFormat="false" ht="15" hidden="false" customHeight="true" outlineLevel="0" collapsed="false"/>
    <row r="61044" customFormat="false" ht="15" hidden="false" customHeight="true" outlineLevel="0" collapsed="false"/>
    <row r="61045" customFormat="false" ht="15" hidden="false" customHeight="true" outlineLevel="0" collapsed="false"/>
    <row r="61046" customFormat="false" ht="15" hidden="false" customHeight="true" outlineLevel="0" collapsed="false"/>
    <row r="61047" customFormat="false" ht="15" hidden="false" customHeight="true" outlineLevel="0" collapsed="false"/>
    <row r="61048" customFormat="false" ht="15" hidden="false" customHeight="true" outlineLevel="0" collapsed="false"/>
    <row r="61049" customFormat="false" ht="15" hidden="false" customHeight="true" outlineLevel="0" collapsed="false"/>
    <row r="61050" customFormat="false" ht="15" hidden="false" customHeight="true" outlineLevel="0" collapsed="false"/>
    <row r="61051" customFormat="false" ht="15" hidden="false" customHeight="true" outlineLevel="0" collapsed="false"/>
    <row r="61052" customFormat="false" ht="15" hidden="false" customHeight="true" outlineLevel="0" collapsed="false"/>
    <row r="61053" customFormat="false" ht="15" hidden="false" customHeight="true" outlineLevel="0" collapsed="false"/>
    <row r="61054" customFormat="false" ht="15" hidden="false" customHeight="true" outlineLevel="0" collapsed="false"/>
    <row r="61055" customFormat="false" ht="15" hidden="false" customHeight="true" outlineLevel="0" collapsed="false"/>
    <row r="61056" customFormat="false" ht="15" hidden="false" customHeight="true" outlineLevel="0" collapsed="false"/>
    <row r="61057" customFormat="false" ht="15" hidden="false" customHeight="true" outlineLevel="0" collapsed="false"/>
    <row r="61058" customFormat="false" ht="15" hidden="false" customHeight="true" outlineLevel="0" collapsed="false"/>
    <row r="61059" customFormat="false" ht="15" hidden="false" customHeight="true" outlineLevel="0" collapsed="false"/>
    <row r="61060" customFormat="false" ht="15" hidden="false" customHeight="true" outlineLevel="0" collapsed="false"/>
    <row r="61061" customFormat="false" ht="15" hidden="false" customHeight="true" outlineLevel="0" collapsed="false"/>
    <row r="61062" customFormat="false" ht="15" hidden="false" customHeight="true" outlineLevel="0" collapsed="false"/>
    <row r="61063" customFormat="false" ht="15" hidden="false" customHeight="true" outlineLevel="0" collapsed="false"/>
    <row r="61064" customFormat="false" ht="15" hidden="false" customHeight="true" outlineLevel="0" collapsed="false"/>
    <row r="61065" customFormat="false" ht="15" hidden="false" customHeight="true" outlineLevel="0" collapsed="false"/>
    <row r="61066" customFormat="false" ht="15" hidden="false" customHeight="true" outlineLevel="0" collapsed="false"/>
    <row r="61067" customFormat="false" ht="15" hidden="false" customHeight="true" outlineLevel="0" collapsed="false"/>
    <row r="61068" customFormat="false" ht="15" hidden="false" customHeight="true" outlineLevel="0" collapsed="false"/>
    <row r="61069" customFormat="false" ht="15" hidden="false" customHeight="true" outlineLevel="0" collapsed="false"/>
    <row r="61070" customFormat="false" ht="15" hidden="false" customHeight="true" outlineLevel="0" collapsed="false"/>
    <row r="61071" customFormat="false" ht="15" hidden="false" customHeight="true" outlineLevel="0" collapsed="false"/>
    <row r="61072" customFormat="false" ht="15" hidden="false" customHeight="true" outlineLevel="0" collapsed="false"/>
    <row r="61073" customFormat="false" ht="15" hidden="false" customHeight="true" outlineLevel="0" collapsed="false"/>
    <row r="61074" customFormat="false" ht="15" hidden="false" customHeight="true" outlineLevel="0" collapsed="false"/>
    <row r="61075" customFormat="false" ht="15" hidden="false" customHeight="true" outlineLevel="0" collapsed="false"/>
    <row r="61076" customFormat="false" ht="15" hidden="false" customHeight="true" outlineLevel="0" collapsed="false"/>
    <row r="61077" customFormat="false" ht="15" hidden="false" customHeight="true" outlineLevel="0" collapsed="false"/>
    <row r="61078" customFormat="false" ht="15" hidden="false" customHeight="true" outlineLevel="0" collapsed="false"/>
    <row r="61079" customFormat="false" ht="15" hidden="false" customHeight="true" outlineLevel="0" collapsed="false"/>
    <row r="61080" customFormat="false" ht="15" hidden="false" customHeight="true" outlineLevel="0" collapsed="false"/>
    <row r="61081" customFormat="false" ht="15" hidden="false" customHeight="true" outlineLevel="0" collapsed="false"/>
    <row r="61082" customFormat="false" ht="15" hidden="false" customHeight="true" outlineLevel="0" collapsed="false"/>
    <row r="61083" customFormat="false" ht="15" hidden="false" customHeight="true" outlineLevel="0" collapsed="false"/>
    <row r="61084" customFormat="false" ht="15" hidden="false" customHeight="true" outlineLevel="0" collapsed="false"/>
    <row r="61085" customFormat="false" ht="15" hidden="false" customHeight="true" outlineLevel="0" collapsed="false"/>
    <row r="61086" customFormat="false" ht="15" hidden="false" customHeight="true" outlineLevel="0" collapsed="false"/>
    <row r="61087" customFormat="false" ht="15" hidden="false" customHeight="true" outlineLevel="0" collapsed="false"/>
    <row r="61088" customFormat="false" ht="15" hidden="false" customHeight="true" outlineLevel="0" collapsed="false"/>
    <row r="61089" customFormat="false" ht="15" hidden="false" customHeight="true" outlineLevel="0" collapsed="false"/>
    <row r="61090" customFormat="false" ht="15" hidden="false" customHeight="true" outlineLevel="0" collapsed="false"/>
    <row r="61091" customFormat="false" ht="15" hidden="false" customHeight="true" outlineLevel="0" collapsed="false"/>
    <row r="61092" customFormat="false" ht="15" hidden="false" customHeight="true" outlineLevel="0" collapsed="false"/>
    <row r="61093" customFormat="false" ht="15" hidden="false" customHeight="true" outlineLevel="0" collapsed="false"/>
    <row r="61094" customFormat="false" ht="15" hidden="false" customHeight="true" outlineLevel="0" collapsed="false"/>
    <row r="61095" customFormat="false" ht="15" hidden="false" customHeight="true" outlineLevel="0" collapsed="false"/>
    <row r="61096" customFormat="false" ht="15" hidden="false" customHeight="true" outlineLevel="0" collapsed="false"/>
    <row r="61097" customFormat="false" ht="15" hidden="false" customHeight="true" outlineLevel="0" collapsed="false"/>
    <row r="61098" customFormat="false" ht="15" hidden="false" customHeight="true" outlineLevel="0" collapsed="false"/>
    <row r="61099" customFormat="false" ht="15" hidden="false" customHeight="true" outlineLevel="0" collapsed="false"/>
    <row r="61100" customFormat="false" ht="15" hidden="false" customHeight="true" outlineLevel="0" collapsed="false"/>
    <row r="61101" customFormat="false" ht="15" hidden="false" customHeight="true" outlineLevel="0" collapsed="false"/>
    <row r="61102" customFormat="false" ht="15" hidden="false" customHeight="true" outlineLevel="0" collapsed="false"/>
    <row r="61103" customFormat="false" ht="15" hidden="false" customHeight="true" outlineLevel="0" collapsed="false"/>
    <row r="61104" customFormat="false" ht="15" hidden="false" customHeight="true" outlineLevel="0" collapsed="false"/>
    <row r="61105" customFormat="false" ht="15" hidden="false" customHeight="true" outlineLevel="0" collapsed="false"/>
    <row r="61106" customFormat="false" ht="15" hidden="false" customHeight="true" outlineLevel="0" collapsed="false"/>
    <row r="61107" customFormat="false" ht="15" hidden="false" customHeight="true" outlineLevel="0" collapsed="false"/>
    <row r="61108" customFormat="false" ht="15" hidden="false" customHeight="true" outlineLevel="0" collapsed="false"/>
    <row r="61109" customFormat="false" ht="15" hidden="false" customHeight="true" outlineLevel="0" collapsed="false"/>
    <row r="61110" customFormat="false" ht="15" hidden="false" customHeight="true" outlineLevel="0" collapsed="false"/>
    <row r="61111" customFormat="false" ht="15" hidden="false" customHeight="true" outlineLevel="0" collapsed="false"/>
    <row r="61112" customFormat="false" ht="15" hidden="false" customHeight="true" outlineLevel="0" collapsed="false"/>
    <row r="61113" customFormat="false" ht="15" hidden="false" customHeight="true" outlineLevel="0" collapsed="false"/>
    <row r="61114" customFormat="false" ht="15" hidden="false" customHeight="true" outlineLevel="0" collapsed="false"/>
    <row r="61115" customFormat="false" ht="15" hidden="false" customHeight="true" outlineLevel="0" collapsed="false"/>
    <row r="61116" customFormat="false" ht="15" hidden="false" customHeight="true" outlineLevel="0" collapsed="false"/>
    <row r="61117" customFormat="false" ht="15" hidden="false" customHeight="true" outlineLevel="0" collapsed="false"/>
    <row r="61118" customFormat="false" ht="15" hidden="false" customHeight="true" outlineLevel="0" collapsed="false"/>
    <row r="61119" customFormat="false" ht="15" hidden="false" customHeight="true" outlineLevel="0" collapsed="false"/>
    <row r="61120" customFormat="false" ht="15" hidden="false" customHeight="true" outlineLevel="0" collapsed="false"/>
    <row r="61121" customFormat="false" ht="15" hidden="false" customHeight="true" outlineLevel="0" collapsed="false"/>
    <row r="61122" customFormat="false" ht="15" hidden="false" customHeight="true" outlineLevel="0" collapsed="false"/>
    <row r="61123" customFormat="false" ht="15" hidden="false" customHeight="true" outlineLevel="0" collapsed="false"/>
    <row r="61124" customFormat="false" ht="15" hidden="false" customHeight="true" outlineLevel="0" collapsed="false"/>
    <row r="61125" customFormat="false" ht="15" hidden="false" customHeight="true" outlineLevel="0" collapsed="false"/>
    <row r="61126" customFormat="false" ht="15" hidden="false" customHeight="true" outlineLevel="0" collapsed="false"/>
    <row r="61127" customFormat="false" ht="15" hidden="false" customHeight="true" outlineLevel="0" collapsed="false"/>
    <row r="61128" customFormat="false" ht="15" hidden="false" customHeight="true" outlineLevel="0" collapsed="false"/>
    <row r="61129" customFormat="false" ht="15" hidden="false" customHeight="true" outlineLevel="0" collapsed="false"/>
    <row r="61130" customFormat="false" ht="15" hidden="false" customHeight="true" outlineLevel="0" collapsed="false"/>
    <row r="61131" customFormat="false" ht="15" hidden="false" customHeight="true" outlineLevel="0" collapsed="false"/>
    <row r="61132" customFormat="false" ht="15" hidden="false" customHeight="true" outlineLevel="0" collapsed="false"/>
    <row r="61133" customFormat="false" ht="15" hidden="false" customHeight="true" outlineLevel="0" collapsed="false"/>
    <row r="61134" customFormat="false" ht="15" hidden="false" customHeight="true" outlineLevel="0" collapsed="false"/>
    <row r="61135" customFormat="false" ht="15" hidden="false" customHeight="true" outlineLevel="0" collapsed="false"/>
    <row r="61136" customFormat="false" ht="15" hidden="false" customHeight="true" outlineLevel="0" collapsed="false"/>
    <row r="61137" customFormat="false" ht="15" hidden="false" customHeight="true" outlineLevel="0" collapsed="false"/>
    <row r="61138" customFormat="false" ht="15" hidden="false" customHeight="true" outlineLevel="0" collapsed="false"/>
    <row r="61139" customFormat="false" ht="15" hidden="false" customHeight="true" outlineLevel="0" collapsed="false"/>
    <row r="61140" customFormat="false" ht="15" hidden="false" customHeight="true" outlineLevel="0" collapsed="false"/>
    <row r="61141" customFormat="false" ht="15" hidden="false" customHeight="true" outlineLevel="0" collapsed="false"/>
    <row r="61142" customFormat="false" ht="15" hidden="false" customHeight="true" outlineLevel="0" collapsed="false"/>
    <row r="61143" customFormat="false" ht="15" hidden="false" customHeight="true" outlineLevel="0" collapsed="false"/>
    <row r="61144" customFormat="false" ht="15" hidden="false" customHeight="true" outlineLevel="0" collapsed="false"/>
    <row r="61145" customFormat="false" ht="15" hidden="false" customHeight="true" outlineLevel="0" collapsed="false"/>
    <row r="61146" customFormat="false" ht="15" hidden="false" customHeight="true" outlineLevel="0" collapsed="false"/>
    <row r="61147" customFormat="false" ht="15" hidden="false" customHeight="true" outlineLevel="0" collapsed="false"/>
    <row r="61148" customFormat="false" ht="15" hidden="false" customHeight="true" outlineLevel="0" collapsed="false"/>
    <row r="61149" customFormat="false" ht="15" hidden="false" customHeight="true" outlineLevel="0" collapsed="false"/>
    <row r="61150" customFormat="false" ht="15" hidden="false" customHeight="true" outlineLevel="0" collapsed="false"/>
    <row r="61151" customFormat="false" ht="15" hidden="false" customHeight="true" outlineLevel="0" collapsed="false"/>
    <row r="61152" customFormat="false" ht="15" hidden="false" customHeight="true" outlineLevel="0" collapsed="false"/>
    <row r="61153" customFormat="false" ht="15" hidden="false" customHeight="true" outlineLevel="0" collapsed="false"/>
    <row r="61154" customFormat="false" ht="15" hidden="false" customHeight="true" outlineLevel="0" collapsed="false"/>
    <row r="61155" customFormat="false" ht="15" hidden="false" customHeight="true" outlineLevel="0" collapsed="false"/>
    <row r="61156" customFormat="false" ht="15" hidden="false" customHeight="true" outlineLevel="0" collapsed="false"/>
    <row r="61157" customFormat="false" ht="15" hidden="false" customHeight="true" outlineLevel="0" collapsed="false"/>
    <row r="61158" customFormat="false" ht="15" hidden="false" customHeight="true" outlineLevel="0" collapsed="false"/>
    <row r="61159" customFormat="false" ht="15" hidden="false" customHeight="true" outlineLevel="0" collapsed="false"/>
    <row r="61160" customFormat="false" ht="15" hidden="false" customHeight="true" outlineLevel="0" collapsed="false"/>
    <row r="61161" customFormat="false" ht="15" hidden="false" customHeight="true" outlineLevel="0" collapsed="false"/>
    <row r="61162" customFormat="false" ht="15" hidden="false" customHeight="true" outlineLevel="0" collapsed="false"/>
    <row r="61163" customFormat="false" ht="15" hidden="false" customHeight="true" outlineLevel="0" collapsed="false"/>
    <row r="61164" customFormat="false" ht="15" hidden="false" customHeight="true" outlineLevel="0" collapsed="false"/>
    <row r="61165" customFormat="false" ht="15" hidden="false" customHeight="true" outlineLevel="0" collapsed="false"/>
    <row r="61166" customFormat="false" ht="15" hidden="false" customHeight="true" outlineLevel="0" collapsed="false"/>
    <row r="61167" customFormat="false" ht="15" hidden="false" customHeight="true" outlineLevel="0" collapsed="false"/>
    <row r="61168" customFormat="false" ht="15" hidden="false" customHeight="true" outlineLevel="0" collapsed="false"/>
    <row r="61169" customFormat="false" ht="15" hidden="false" customHeight="true" outlineLevel="0" collapsed="false"/>
    <row r="61170" customFormat="false" ht="15" hidden="false" customHeight="true" outlineLevel="0" collapsed="false"/>
    <row r="61171" customFormat="false" ht="15" hidden="false" customHeight="true" outlineLevel="0" collapsed="false"/>
    <row r="61172" customFormat="false" ht="15" hidden="false" customHeight="true" outlineLevel="0" collapsed="false"/>
    <row r="61173" customFormat="false" ht="15" hidden="false" customHeight="true" outlineLevel="0" collapsed="false"/>
    <row r="61174" customFormat="false" ht="15" hidden="false" customHeight="true" outlineLevel="0" collapsed="false"/>
    <row r="61175" customFormat="false" ht="15" hidden="false" customHeight="true" outlineLevel="0" collapsed="false"/>
    <row r="61176" customFormat="false" ht="15" hidden="false" customHeight="true" outlineLevel="0" collapsed="false"/>
    <row r="61177" customFormat="false" ht="15" hidden="false" customHeight="true" outlineLevel="0" collapsed="false"/>
    <row r="61178" customFormat="false" ht="15" hidden="false" customHeight="true" outlineLevel="0" collapsed="false"/>
    <row r="61179" customFormat="false" ht="15" hidden="false" customHeight="true" outlineLevel="0" collapsed="false"/>
    <row r="61180" customFormat="false" ht="15" hidden="false" customHeight="true" outlineLevel="0" collapsed="false"/>
    <row r="61181" customFormat="false" ht="15" hidden="false" customHeight="true" outlineLevel="0" collapsed="false"/>
    <row r="61182" customFormat="false" ht="15" hidden="false" customHeight="true" outlineLevel="0" collapsed="false"/>
    <row r="61183" customFormat="false" ht="15" hidden="false" customHeight="true" outlineLevel="0" collapsed="false"/>
    <row r="61184" customFormat="false" ht="15" hidden="false" customHeight="true" outlineLevel="0" collapsed="false"/>
    <row r="61185" customFormat="false" ht="15" hidden="false" customHeight="true" outlineLevel="0" collapsed="false"/>
    <row r="61186" customFormat="false" ht="15" hidden="false" customHeight="true" outlineLevel="0" collapsed="false"/>
    <row r="61187" customFormat="false" ht="15" hidden="false" customHeight="true" outlineLevel="0" collapsed="false"/>
    <row r="61188" customFormat="false" ht="15" hidden="false" customHeight="true" outlineLevel="0" collapsed="false"/>
    <row r="61189" customFormat="false" ht="15" hidden="false" customHeight="true" outlineLevel="0" collapsed="false"/>
    <row r="61190" customFormat="false" ht="15" hidden="false" customHeight="true" outlineLevel="0" collapsed="false"/>
    <row r="61191" customFormat="false" ht="15" hidden="false" customHeight="true" outlineLevel="0" collapsed="false"/>
    <row r="61192" customFormat="false" ht="15" hidden="false" customHeight="true" outlineLevel="0" collapsed="false"/>
    <row r="61193" customFormat="false" ht="15" hidden="false" customHeight="true" outlineLevel="0" collapsed="false"/>
    <row r="61194" customFormat="false" ht="15" hidden="false" customHeight="true" outlineLevel="0" collapsed="false"/>
    <row r="61195" customFormat="false" ht="15" hidden="false" customHeight="true" outlineLevel="0" collapsed="false"/>
    <row r="61196" customFormat="false" ht="15" hidden="false" customHeight="true" outlineLevel="0" collapsed="false"/>
    <row r="61197" customFormat="false" ht="15" hidden="false" customHeight="true" outlineLevel="0" collapsed="false"/>
    <row r="61198" customFormat="false" ht="15" hidden="false" customHeight="true" outlineLevel="0" collapsed="false"/>
    <row r="61199" customFormat="false" ht="15" hidden="false" customHeight="true" outlineLevel="0" collapsed="false"/>
    <row r="61200" customFormat="false" ht="15" hidden="false" customHeight="true" outlineLevel="0" collapsed="false"/>
    <row r="61201" customFormat="false" ht="15" hidden="false" customHeight="true" outlineLevel="0" collapsed="false"/>
    <row r="61202" customFormat="false" ht="15" hidden="false" customHeight="true" outlineLevel="0" collapsed="false"/>
    <row r="61203" customFormat="false" ht="15" hidden="false" customHeight="true" outlineLevel="0" collapsed="false"/>
    <row r="61204" customFormat="false" ht="15" hidden="false" customHeight="true" outlineLevel="0" collapsed="false"/>
    <row r="61205" customFormat="false" ht="15" hidden="false" customHeight="true" outlineLevel="0" collapsed="false"/>
    <row r="61206" customFormat="false" ht="15" hidden="false" customHeight="true" outlineLevel="0" collapsed="false"/>
    <row r="61207" customFormat="false" ht="15" hidden="false" customHeight="true" outlineLevel="0" collapsed="false"/>
    <row r="61208" customFormat="false" ht="15" hidden="false" customHeight="true" outlineLevel="0" collapsed="false"/>
    <row r="61209" customFormat="false" ht="15" hidden="false" customHeight="true" outlineLevel="0" collapsed="false"/>
    <row r="61210" customFormat="false" ht="15" hidden="false" customHeight="true" outlineLevel="0" collapsed="false"/>
    <row r="61211" customFormat="false" ht="15" hidden="false" customHeight="true" outlineLevel="0" collapsed="false"/>
    <row r="61212" customFormat="false" ht="15" hidden="false" customHeight="true" outlineLevel="0" collapsed="false"/>
    <row r="61213" customFormat="false" ht="15" hidden="false" customHeight="true" outlineLevel="0" collapsed="false"/>
    <row r="61214" customFormat="false" ht="15" hidden="false" customHeight="true" outlineLevel="0" collapsed="false"/>
    <row r="61215" customFormat="false" ht="15" hidden="false" customHeight="true" outlineLevel="0" collapsed="false"/>
    <row r="61216" customFormat="false" ht="15" hidden="false" customHeight="true" outlineLevel="0" collapsed="false"/>
    <row r="61217" customFormat="false" ht="15" hidden="false" customHeight="true" outlineLevel="0" collapsed="false"/>
    <row r="61218" customFormat="false" ht="15" hidden="false" customHeight="true" outlineLevel="0" collapsed="false"/>
    <row r="61219" customFormat="false" ht="15" hidden="false" customHeight="true" outlineLevel="0" collapsed="false"/>
    <row r="61220" customFormat="false" ht="15" hidden="false" customHeight="true" outlineLevel="0" collapsed="false"/>
    <row r="61221" customFormat="false" ht="15" hidden="false" customHeight="true" outlineLevel="0" collapsed="false"/>
    <row r="61222" customFormat="false" ht="15" hidden="false" customHeight="true" outlineLevel="0" collapsed="false"/>
    <row r="61223" customFormat="false" ht="15" hidden="false" customHeight="true" outlineLevel="0" collapsed="false"/>
    <row r="61224" customFormat="false" ht="15" hidden="false" customHeight="true" outlineLevel="0" collapsed="false"/>
    <row r="61225" customFormat="false" ht="15" hidden="false" customHeight="true" outlineLevel="0" collapsed="false"/>
    <row r="61226" customFormat="false" ht="15" hidden="false" customHeight="true" outlineLevel="0" collapsed="false"/>
    <row r="61227" customFormat="false" ht="15" hidden="false" customHeight="true" outlineLevel="0" collapsed="false"/>
    <row r="61228" customFormat="false" ht="15" hidden="false" customHeight="true" outlineLevel="0" collapsed="false"/>
    <row r="61229" customFormat="false" ht="15" hidden="false" customHeight="true" outlineLevel="0" collapsed="false"/>
    <row r="61230" customFormat="false" ht="15" hidden="false" customHeight="true" outlineLevel="0" collapsed="false"/>
    <row r="61231" customFormat="false" ht="15" hidden="false" customHeight="true" outlineLevel="0" collapsed="false"/>
    <row r="61232" customFormat="false" ht="15" hidden="false" customHeight="true" outlineLevel="0" collapsed="false"/>
    <row r="61233" customFormat="false" ht="15" hidden="false" customHeight="true" outlineLevel="0" collapsed="false"/>
    <row r="61234" customFormat="false" ht="15" hidden="false" customHeight="true" outlineLevel="0" collapsed="false"/>
    <row r="61235" customFormat="false" ht="15" hidden="false" customHeight="true" outlineLevel="0" collapsed="false"/>
    <row r="61236" customFormat="false" ht="15" hidden="false" customHeight="true" outlineLevel="0" collapsed="false"/>
    <row r="61237" customFormat="false" ht="15" hidden="false" customHeight="true" outlineLevel="0" collapsed="false"/>
    <row r="61238" customFormat="false" ht="15" hidden="false" customHeight="true" outlineLevel="0" collapsed="false"/>
    <row r="61239" customFormat="false" ht="15" hidden="false" customHeight="true" outlineLevel="0" collapsed="false"/>
    <row r="61240" customFormat="false" ht="15" hidden="false" customHeight="true" outlineLevel="0" collapsed="false"/>
    <row r="61241" customFormat="false" ht="15" hidden="false" customHeight="true" outlineLevel="0" collapsed="false"/>
    <row r="61242" customFormat="false" ht="15" hidden="false" customHeight="true" outlineLevel="0" collapsed="false"/>
    <row r="61243" customFormat="false" ht="15" hidden="false" customHeight="true" outlineLevel="0" collapsed="false"/>
    <row r="61244" customFormat="false" ht="15" hidden="false" customHeight="true" outlineLevel="0" collapsed="false"/>
    <row r="61245" customFormat="false" ht="15" hidden="false" customHeight="true" outlineLevel="0" collapsed="false"/>
    <row r="61246" customFormat="false" ht="15" hidden="false" customHeight="true" outlineLevel="0" collapsed="false"/>
    <row r="61247" customFormat="false" ht="15" hidden="false" customHeight="true" outlineLevel="0" collapsed="false"/>
    <row r="61248" customFormat="false" ht="15" hidden="false" customHeight="true" outlineLevel="0" collapsed="false"/>
    <row r="61249" customFormat="false" ht="15" hidden="false" customHeight="true" outlineLevel="0" collapsed="false"/>
    <row r="61250" customFormat="false" ht="15" hidden="false" customHeight="true" outlineLevel="0" collapsed="false"/>
    <row r="61251" customFormat="false" ht="15" hidden="false" customHeight="true" outlineLevel="0" collapsed="false"/>
    <row r="61252" customFormat="false" ht="15" hidden="false" customHeight="true" outlineLevel="0" collapsed="false"/>
    <row r="61253" customFormat="false" ht="15" hidden="false" customHeight="true" outlineLevel="0" collapsed="false"/>
    <row r="61254" customFormat="false" ht="15" hidden="false" customHeight="true" outlineLevel="0" collapsed="false"/>
    <row r="61255" customFormat="false" ht="15" hidden="false" customHeight="true" outlineLevel="0" collapsed="false"/>
    <row r="61256" customFormat="false" ht="15" hidden="false" customHeight="true" outlineLevel="0" collapsed="false"/>
    <row r="61257" customFormat="false" ht="15" hidden="false" customHeight="true" outlineLevel="0" collapsed="false"/>
    <row r="61258" customFormat="false" ht="15" hidden="false" customHeight="true" outlineLevel="0" collapsed="false"/>
    <row r="61259" customFormat="false" ht="15" hidden="false" customHeight="true" outlineLevel="0" collapsed="false"/>
    <row r="61260" customFormat="false" ht="15" hidden="false" customHeight="true" outlineLevel="0" collapsed="false"/>
    <row r="61261" customFormat="false" ht="15" hidden="false" customHeight="true" outlineLevel="0" collapsed="false"/>
    <row r="61262" customFormat="false" ht="15" hidden="false" customHeight="true" outlineLevel="0" collapsed="false"/>
    <row r="61263" customFormat="false" ht="15" hidden="false" customHeight="true" outlineLevel="0" collapsed="false"/>
    <row r="61264" customFormat="false" ht="15" hidden="false" customHeight="true" outlineLevel="0" collapsed="false"/>
    <row r="61265" customFormat="false" ht="15" hidden="false" customHeight="true" outlineLevel="0" collapsed="false"/>
    <row r="61266" customFormat="false" ht="15" hidden="false" customHeight="true" outlineLevel="0" collapsed="false"/>
    <row r="61267" customFormat="false" ht="15" hidden="false" customHeight="true" outlineLevel="0" collapsed="false"/>
    <row r="61268" customFormat="false" ht="15" hidden="false" customHeight="true" outlineLevel="0" collapsed="false"/>
    <row r="61269" customFormat="false" ht="15" hidden="false" customHeight="true" outlineLevel="0" collapsed="false"/>
    <row r="61270" customFormat="false" ht="15" hidden="false" customHeight="true" outlineLevel="0" collapsed="false"/>
    <row r="61271" customFormat="false" ht="15" hidden="false" customHeight="true" outlineLevel="0" collapsed="false"/>
    <row r="61272" customFormat="false" ht="15" hidden="false" customHeight="true" outlineLevel="0" collapsed="false"/>
    <row r="61273" customFormat="false" ht="15" hidden="false" customHeight="true" outlineLevel="0" collapsed="false"/>
    <row r="61274" customFormat="false" ht="15" hidden="false" customHeight="true" outlineLevel="0" collapsed="false"/>
    <row r="61275" customFormat="false" ht="15" hidden="false" customHeight="true" outlineLevel="0" collapsed="false"/>
    <row r="61276" customFormat="false" ht="15" hidden="false" customHeight="true" outlineLevel="0" collapsed="false"/>
    <row r="61277" customFormat="false" ht="15" hidden="false" customHeight="true" outlineLevel="0" collapsed="false"/>
    <row r="61278" customFormat="false" ht="15" hidden="false" customHeight="true" outlineLevel="0" collapsed="false"/>
    <row r="61279" customFormat="false" ht="15" hidden="false" customHeight="true" outlineLevel="0" collapsed="false"/>
    <row r="61280" customFormat="false" ht="15" hidden="false" customHeight="true" outlineLevel="0" collapsed="false"/>
    <row r="61281" customFormat="false" ht="15" hidden="false" customHeight="true" outlineLevel="0" collapsed="false"/>
    <row r="61282" customFormat="false" ht="15" hidden="false" customHeight="true" outlineLevel="0" collapsed="false"/>
    <row r="61283" customFormat="false" ht="15" hidden="false" customHeight="true" outlineLevel="0" collapsed="false"/>
    <row r="61284" customFormat="false" ht="15" hidden="false" customHeight="true" outlineLevel="0" collapsed="false"/>
    <row r="61285" customFormat="false" ht="15" hidden="false" customHeight="true" outlineLevel="0" collapsed="false"/>
    <row r="61286" customFormat="false" ht="15" hidden="false" customHeight="true" outlineLevel="0" collapsed="false"/>
    <row r="61287" customFormat="false" ht="15" hidden="false" customHeight="true" outlineLevel="0" collapsed="false"/>
    <row r="61288" customFormat="false" ht="15" hidden="false" customHeight="true" outlineLevel="0" collapsed="false"/>
    <row r="61289" customFormat="false" ht="15" hidden="false" customHeight="true" outlineLevel="0" collapsed="false"/>
    <row r="61290" customFormat="false" ht="15" hidden="false" customHeight="true" outlineLevel="0" collapsed="false"/>
    <row r="61291" customFormat="false" ht="15" hidden="false" customHeight="true" outlineLevel="0" collapsed="false"/>
    <row r="61292" customFormat="false" ht="15" hidden="false" customHeight="true" outlineLevel="0" collapsed="false"/>
    <row r="61293" customFormat="false" ht="15" hidden="false" customHeight="true" outlineLevel="0" collapsed="false"/>
    <row r="61294" customFormat="false" ht="15" hidden="false" customHeight="true" outlineLevel="0" collapsed="false"/>
    <row r="61295" customFormat="false" ht="15" hidden="false" customHeight="true" outlineLevel="0" collapsed="false"/>
    <row r="61296" customFormat="false" ht="15" hidden="false" customHeight="true" outlineLevel="0" collapsed="false"/>
    <row r="61297" customFormat="false" ht="15" hidden="false" customHeight="true" outlineLevel="0" collapsed="false"/>
    <row r="61298" customFormat="false" ht="15" hidden="false" customHeight="true" outlineLevel="0" collapsed="false"/>
    <row r="61299" customFormat="false" ht="15" hidden="false" customHeight="true" outlineLevel="0" collapsed="false"/>
    <row r="61300" customFormat="false" ht="15" hidden="false" customHeight="true" outlineLevel="0" collapsed="false"/>
    <row r="61301" customFormat="false" ht="15" hidden="false" customHeight="true" outlineLevel="0" collapsed="false"/>
    <row r="61302" customFormat="false" ht="15" hidden="false" customHeight="true" outlineLevel="0" collapsed="false"/>
    <row r="61303" customFormat="false" ht="15" hidden="false" customHeight="true" outlineLevel="0" collapsed="false"/>
    <row r="61304" customFormat="false" ht="15" hidden="false" customHeight="true" outlineLevel="0" collapsed="false"/>
    <row r="61305" customFormat="false" ht="15" hidden="false" customHeight="true" outlineLevel="0" collapsed="false"/>
    <row r="61306" customFormat="false" ht="15" hidden="false" customHeight="true" outlineLevel="0" collapsed="false"/>
    <row r="61307" customFormat="false" ht="15" hidden="false" customHeight="true" outlineLevel="0" collapsed="false"/>
    <row r="61308" customFormat="false" ht="15" hidden="false" customHeight="true" outlineLevel="0" collapsed="false"/>
    <row r="61309" customFormat="false" ht="15" hidden="false" customHeight="true" outlineLevel="0" collapsed="false"/>
    <row r="61310" customFormat="false" ht="15" hidden="false" customHeight="true" outlineLevel="0" collapsed="false"/>
    <row r="61311" customFormat="false" ht="15" hidden="false" customHeight="true" outlineLevel="0" collapsed="false"/>
    <row r="61312" customFormat="false" ht="15" hidden="false" customHeight="true" outlineLevel="0" collapsed="false"/>
    <row r="61313" customFormat="false" ht="15" hidden="false" customHeight="true" outlineLevel="0" collapsed="false"/>
    <row r="61314" customFormat="false" ht="15" hidden="false" customHeight="true" outlineLevel="0" collapsed="false"/>
    <row r="61315" customFormat="false" ht="15" hidden="false" customHeight="true" outlineLevel="0" collapsed="false"/>
    <row r="61316" customFormat="false" ht="15" hidden="false" customHeight="true" outlineLevel="0" collapsed="false"/>
    <row r="61317" customFormat="false" ht="15" hidden="false" customHeight="true" outlineLevel="0" collapsed="false"/>
    <row r="61318" customFormat="false" ht="15" hidden="false" customHeight="true" outlineLevel="0" collapsed="false"/>
    <row r="61319" customFormat="false" ht="15" hidden="false" customHeight="true" outlineLevel="0" collapsed="false"/>
    <row r="61320" customFormat="false" ht="15" hidden="false" customHeight="true" outlineLevel="0" collapsed="false"/>
    <row r="61321" customFormat="false" ht="15" hidden="false" customHeight="true" outlineLevel="0" collapsed="false"/>
    <row r="61322" customFormat="false" ht="15" hidden="false" customHeight="true" outlineLevel="0" collapsed="false"/>
    <row r="61323" customFormat="false" ht="15" hidden="false" customHeight="true" outlineLevel="0" collapsed="false"/>
    <row r="61324" customFormat="false" ht="15" hidden="false" customHeight="true" outlineLevel="0" collapsed="false"/>
    <row r="61325" customFormat="false" ht="15" hidden="false" customHeight="true" outlineLevel="0" collapsed="false"/>
    <row r="61326" customFormat="false" ht="15" hidden="false" customHeight="true" outlineLevel="0" collapsed="false"/>
    <row r="61327" customFormat="false" ht="15" hidden="false" customHeight="true" outlineLevel="0" collapsed="false"/>
    <row r="61328" customFormat="false" ht="15" hidden="false" customHeight="true" outlineLevel="0" collapsed="false"/>
    <row r="61329" customFormat="false" ht="15" hidden="false" customHeight="true" outlineLevel="0" collapsed="false"/>
    <row r="61330" customFormat="false" ht="15" hidden="false" customHeight="true" outlineLevel="0" collapsed="false"/>
    <row r="61331" customFormat="false" ht="15" hidden="false" customHeight="true" outlineLevel="0" collapsed="false"/>
    <row r="61332" customFormat="false" ht="15" hidden="false" customHeight="true" outlineLevel="0" collapsed="false"/>
    <row r="61333" customFormat="false" ht="15" hidden="false" customHeight="true" outlineLevel="0" collapsed="false"/>
    <row r="61334" customFormat="false" ht="15" hidden="false" customHeight="true" outlineLevel="0" collapsed="false"/>
    <row r="61335" customFormat="false" ht="15" hidden="false" customHeight="true" outlineLevel="0" collapsed="false"/>
    <row r="61336" customFormat="false" ht="15" hidden="false" customHeight="true" outlineLevel="0" collapsed="false"/>
    <row r="61337" customFormat="false" ht="15" hidden="false" customHeight="true" outlineLevel="0" collapsed="false"/>
    <row r="61338" customFormat="false" ht="15" hidden="false" customHeight="true" outlineLevel="0" collapsed="false"/>
    <row r="61339" customFormat="false" ht="15" hidden="false" customHeight="true" outlineLevel="0" collapsed="false"/>
    <row r="61340" customFormat="false" ht="15" hidden="false" customHeight="true" outlineLevel="0" collapsed="false"/>
    <row r="61341" customFormat="false" ht="15" hidden="false" customHeight="true" outlineLevel="0" collapsed="false"/>
    <row r="61342" customFormat="false" ht="15" hidden="false" customHeight="true" outlineLevel="0" collapsed="false"/>
    <row r="61343" customFormat="false" ht="15" hidden="false" customHeight="true" outlineLevel="0" collapsed="false"/>
    <row r="61344" customFormat="false" ht="15" hidden="false" customHeight="true" outlineLevel="0" collapsed="false"/>
    <row r="61345" customFormat="false" ht="15" hidden="false" customHeight="true" outlineLevel="0" collapsed="false"/>
    <row r="61346" customFormat="false" ht="15" hidden="false" customHeight="true" outlineLevel="0" collapsed="false"/>
    <row r="61347" customFormat="false" ht="15" hidden="false" customHeight="true" outlineLevel="0" collapsed="false"/>
    <row r="61348" customFormat="false" ht="15" hidden="false" customHeight="true" outlineLevel="0" collapsed="false"/>
    <row r="61349" customFormat="false" ht="15" hidden="false" customHeight="true" outlineLevel="0" collapsed="false"/>
    <row r="61350" customFormat="false" ht="15" hidden="false" customHeight="true" outlineLevel="0" collapsed="false"/>
    <row r="61351" customFormat="false" ht="15" hidden="false" customHeight="true" outlineLevel="0" collapsed="false"/>
    <row r="61352" customFormat="false" ht="15" hidden="false" customHeight="true" outlineLevel="0" collapsed="false"/>
    <row r="61353" customFormat="false" ht="15" hidden="false" customHeight="true" outlineLevel="0" collapsed="false"/>
    <row r="61354" customFormat="false" ht="15" hidden="false" customHeight="true" outlineLevel="0" collapsed="false"/>
    <row r="61355" customFormat="false" ht="15" hidden="false" customHeight="true" outlineLevel="0" collapsed="false"/>
    <row r="61356" customFormat="false" ht="15" hidden="false" customHeight="true" outlineLevel="0" collapsed="false"/>
    <row r="61357" customFormat="false" ht="15" hidden="false" customHeight="true" outlineLevel="0" collapsed="false"/>
    <row r="61358" customFormat="false" ht="15" hidden="false" customHeight="true" outlineLevel="0" collapsed="false"/>
    <row r="61359" customFormat="false" ht="15" hidden="false" customHeight="true" outlineLevel="0" collapsed="false"/>
    <row r="61360" customFormat="false" ht="15" hidden="false" customHeight="true" outlineLevel="0" collapsed="false"/>
    <row r="61361" customFormat="false" ht="15" hidden="false" customHeight="true" outlineLevel="0" collapsed="false"/>
    <row r="61362" customFormat="false" ht="15" hidden="false" customHeight="true" outlineLevel="0" collapsed="false"/>
    <row r="61363" customFormat="false" ht="15" hidden="false" customHeight="true" outlineLevel="0" collapsed="false"/>
    <row r="61364" customFormat="false" ht="15" hidden="false" customHeight="true" outlineLevel="0" collapsed="false"/>
    <row r="61365" customFormat="false" ht="15" hidden="false" customHeight="true" outlineLevel="0" collapsed="false"/>
    <row r="61366" customFormat="false" ht="15" hidden="false" customHeight="true" outlineLevel="0" collapsed="false"/>
    <row r="61367" customFormat="false" ht="15" hidden="false" customHeight="true" outlineLevel="0" collapsed="false"/>
    <row r="61368" customFormat="false" ht="15" hidden="false" customHeight="true" outlineLevel="0" collapsed="false"/>
    <row r="61369" customFormat="false" ht="15" hidden="false" customHeight="true" outlineLevel="0" collapsed="false"/>
    <row r="61370" customFormat="false" ht="15" hidden="false" customHeight="true" outlineLevel="0" collapsed="false"/>
    <row r="61371" customFormat="false" ht="15" hidden="false" customHeight="true" outlineLevel="0" collapsed="false"/>
    <row r="61372" customFormat="false" ht="15" hidden="false" customHeight="true" outlineLevel="0" collapsed="false"/>
    <row r="61373" customFormat="false" ht="15" hidden="false" customHeight="true" outlineLevel="0" collapsed="false"/>
    <row r="61374" customFormat="false" ht="15" hidden="false" customHeight="true" outlineLevel="0" collapsed="false"/>
    <row r="61375" customFormat="false" ht="15" hidden="false" customHeight="true" outlineLevel="0" collapsed="false"/>
    <row r="61376" customFormat="false" ht="15" hidden="false" customHeight="true" outlineLevel="0" collapsed="false"/>
    <row r="61377" customFormat="false" ht="15" hidden="false" customHeight="true" outlineLevel="0" collapsed="false"/>
    <row r="61378" customFormat="false" ht="15" hidden="false" customHeight="true" outlineLevel="0" collapsed="false"/>
    <row r="61379" customFormat="false" ht="15" hidden="false" customHeight="true" outlineLevel="0" collapsed="false"/>
    <row r="61380" customFormat="false" ht="15" hidden="false" customHeight="true" outlineLevel="0" collapsed="false"/>
    <row r="61381" customFormat="false" ht="15" hidden="false" customHeight="true" outlineLevel="0" collapsed="false"/>
    <row r="61382" customFormat="false" ht="15" hidden="false" customHeight="true" outlineLevel="0" collapsed="false"/>
    <row r="61383" customFormat="false" ht="15" hidden="false" customHeight="true" outlineLevel="0" collapsed="false"/>
    <row r="61384" customFormat="false" ht="15" hidden="false" customHeight="true" outlineLevel="0" collapsed="false"/>
    <row r="61385" customFormat="false" ht="15" hidden="false" customHeight="true" outlineLevel="0" collapsed="false"/>
    <row r="61386" customFormat="false" ht="15" hidden="false" customHeight="true" outlineLevel="0" collapsed="false"/>
    <row r="61387" customFormat="false" ht="15" hidden="false" customHeight="true" outlineLevel="0" collapsed="false"/>
    <row r="61388" customFormat="false" ht="15" hidden="false" customHeight="true" outlineLevel="0" collapsed="false"/>
    <row r="61389" customFormat="false" ht="15" hidden="false" customHeight="true" outlineLevel="0" collapsed="false"/>
    <row r="61390" customFormat="false" ht="15" hidden="false" customHeight="true" outlineLevel="0" collapsed="false"/>
    <row r="61391" customFormat="false" ht="15" hidden="false" customHeight="true" outlineLevel="0" collapsed="false"/>
    <row r="61392" customFormat="false" ht="15" hidden="false" customHeight="true" outlineLevel="0" collapsed="false"/>
    <row r="61393" customFormat="false" ht="15" hidden="false" customHeight="true" outlineLevel="0" collapsed="false"/>
    <row r="61394" customFormat="false" ht="15" hidden="false" customHeight="true" outlineLevel="0" collapsed="false"/>
    <row r="61395" customFormat="false" ht="15" hidden="false" customHeight="true" outlineLevel="0" collapsed="false"/>
    <row r="61396" customFormat="false" ht="15" hidden="false" customHeight="true" outlineLevel="0" collapsed="false"/>
    <row r="61397" customFormat="false" ht="15" hidden="false" customHeight="true" outlineLevel="0" collapsed="false"/>
    <row r="61398" customFormat="false" ht="15" hidden="false" customHeight="true" outlineLevel="0" collapsed="false"/>
    <row r="61399" customFormat="false" ht="15" hidden="false" customHeight="true" outlineLevel="0" collapsed="false"/>
    <row r="61400" customFormat="false" ht="15" hidden="false" customHeight="true" outlineLevel="0" collapsed="false"/>
    <row r="61401" customFormat="false" ht="15" hidden="false" customHeight="true" outlineLevel="0" collapsed="false"/>
    <row r="61402" customFormat="false" ht="15" hidden="false" customHeight="true" outlineLevel="0" collapsed="false"/>
    <row r="61403" customFormat="false" ht="15" hidden="false" customHeight="true" outlineLevel="0" collapsed="false"/>
    <row r="61404" customFormat="false" ht="15" hidden="false" customHeight="true" outlineLevel="0" collapsed="false"/>
    <row r="61405" customFormat="false" ht="15" hidden="false" customHeight="true" outlineLevel="0" collapsed="false"/>
    <row r="61406" customFormat="false" ht="15" hidden="false" customHeight="true" outlineLevel="0" collapsed="false"/>
    <row r="61407" customFormat="false" ht="15" hidden="false" customHeight="true" outlineLevel="0" collapsed="false"/>
    <row r="61408" customFormat="false" ht="15" hidden="false" customHeight="true" outlineLevel="0" collapsed="false"/>
    <row r="61409" customFormat="false" ht="15" hidden="false" customHeight="true" outlineLevel="0" collapsed="false"/>
    <row r="61410" customFormat="false" ht="15" hidden="false" customHeight="true" outlineLevel="0" collapsed="false"/>
    <row r="61411" customFormat="false" ht="15" hidden="false" customHeight="true" outlineLevel="0" collapsed="false"/>
    <row r="61412" customFormat="false" ht="15" hidden="false" customHeight="true" outlineLevel="0" collapsed="false"/>
    <row r="61413" customFormat="false" ht="15" hidden="false" customHeight="true" outlineLevel="0" collapsed="false"/>
    <row r="61414" customFormat="false" ht="15" hidden="false" customHeight="true" outlineLevel="0" collapsed="false"/>
    <row r="61415" customFormat="false" ht="15" hidden="false" customHeight="true" outlineLevel="0" collapsed="false"/>
    <row r="61416" customFormat="false" ht="15" hidden="false" customHeight="true" outlineLevel="0" collapsed="false"/>
    <row r="61417" customFormat="false" ht="15" hidden="false" customHeight="true" outlineLevel="0" collapsed="false"/>
    <row r="61418" customFormat="false" ht="15" hidden="false" customHeight="true" outlineLevel="0" collapsed="false"/>
    <row r="61419" customFormat="false" ht="15" hidden="false" customHeight="true" outlineLevel="0" collapsed="false"/>
    <row r="61420" customFormat="false" ht="15" hidden="false" customHeight="true" outlineLevel="0" collapsed="false"/>
    <row r="61421" customFormat="false" ht="15" hidden="false" customHeight="true" outlineLevel="0" collapsed="false"/>
    <row r="61422" customFormat="false" ht="15" hidden="false" customHeight="true" outlineLevel="0" collapsed="false"/>
    <row r="61423" customFormat="false" ht="15" hidden="false" customHeight="true" outlineLevel="0" collapsed="false"/>
    <row r="61424" customFormat="false" ht="15" hidden="false" customHeight="true" outlineLevel="0" collapsed="false"/>
    <row r="61425" customFormat="false" ht="15" hidden="false" customHeight="true" outlineLevel="0" collapsed="false"/>
    <row r="61426" customFormat="false" ht="15" hidden="false" customHeight="true" outlineLevel="0" collapsed="false"/>
    <row r="61427" customFormat="false" ht="15" hidden="false" customHeight="true" outlineLevel="0" collapsed="false"/>
    <row r="61428" customFormat="false" ht="15" hidden="false" customHeight="true" outlineLevel="0" collapsed="false"/>
    <row r="61429" customFormat="false" ht="15" hidden="false" customHeight="true" outlineLevel="0" collapsed="false"/>
    <row r="61430" customFormat="false" ht="15" hidden="false" customHeight="true" outlineLevel="0" collapsed="false"/>
    <row r="61431" customFormat="false" ht="15" hidden="false" customHeight="true" outlineLevel="0" collapsed="false"/>
    <row r="61432" customFormat="false" ht="15" hidden="false" customHeight="true" outlineLevel="0" collapsed="false"/>
    <row r="61433" customFormat="false" ht="15" hidden="false" customHeight="true" outlineLevel="0" collapsed="false"/>
    <row r="61434" customFormat="false" ht="15" hidden="false" customHeight="true" outlineLevel="0" collapsed="false"/>
    <row r="61435" customFormat="false" ht="15" hidden="false" customHeight="true" outlineLevel="0" collapsed="false"/>
    <row r="61436" customFormat="false" ht="15" hidden="false" customHeight="true" outlineLevel="0" collapsed="false"/>
    <row r="61437" customFormat="false" ht="15" hidden="false" customHeight="true" outlineLevel="0" collapsed="false"/>
    <row r="61438" customFormat="false" ht="15" hidden="false" customHeight="true" outlineLevel="0" collapsed="false"/>
    <row r="61439" customFormat="false" ht="15" hidden="false" customHeight="true" outlineLevel="0" collapsed="false"/>
    <row r="61440" customFormat="false" ht="15" hidden="false" customHeight="true" outlineLevel="0" collapsed="false"/>
    <row r="61441" customFormat="false" ht="15" hidden="false" customHeight="true" outlineLevel="0" collapsed="false"/>
    <row r="61442" customFormat="false" ht="15" hidden="false" customHeight="true" outlineLevel="0" collapsed="false"/>
    <row r="61443" customFormat="false" ht="15" hidden="false" customHeight="true" outlineLevel="0" collapsed="false"/>
    <row r="61444" customFormat="false" ht="15" hidden="false" customHeight="true" outlineLevel="0" collapsed="false"/>
    <row r="61445" customFormat="false" ht="15" hidden="false" customHeight="true" outlineLevel="0" collapsed="false"/>
    <row r="61446" customFormat="false" ht="15" hidden="false" customHeight="true" outlineLevel="0" collapsed="false"/>
    <row r="61447" customFormat="false" ht="15" hidden="false" customHeight="true" outlineLevel="0" collapsed="false"/>
    <row r="61448" customFormat="false" ht="15" hidden="false" customHeight="true" outlineLevel="0" collapsed="false"/>
    <row r="61449" customFormat="false" ht="15" hidden="false" customHeight="true" outlineLevel="0" collapsed="false"/>
    <row r="61450" customFormat="false" ht="15" hidden="false" customHeight="true" outlineLevel="0" collapsed="false"/>
    <row r="61451" customFormat="false" ht="15" hidden="false" customHeight="true" outlineLevel="0" collapsed="false"/>
    <row r="61452" customFormat="false" ht="15" hidden="false" customHeight="true" outlineLevel="0" collapsed="false"/>
    <row r="61453" customFormat="false" ht="15" hidden="false" customHeight="true" outlineLevel="0" collapsed="false"/>
    <row r="61454" customFormat="false" ht="15" hidden="false" customHeight="true" outlineLevel="0" collapsed="false"/>
    <row r="61455" customFormat="false" ht="15" hidden="false" customHeight="true" outlineLevel="0" collapsed="false"/>
    <row r="61456" customFormat="false" ht="15" hidden="false" customHeight="true" outlineLevel="0" collapsed="false"/>
    <row r="61457" customFormat="false" ht="15" hidden="false" customHeight="true" outlineLevel="0" collapsed="false"/>
    <row r="61458" customFormat="false" ht="15" hidden="false" customHeight="true" outlineLevel="0" collapsed="false"/>
    <row r="61459" customFormat="false" ht="15" hidden="false" customHeight="true" outlineLevel="0" collapsed="false"/>
    <row r="61460" customFormat="false" ht="15" hidden="false" customHeight="true" outlineLevel="0" collapsed="false"/>
    <row r="61461" customFormat="false" ht="15" hidden="false" customHeight="true" outlineLevel="0" collapsed="false"/>
    <row r="61462" customFormat="false" ht="15" hidden="false" customHeight="true" outlineLevel="0" collapsed="false"/>
    <row r="61463" customFormat="false" ht="15" hidden="false" customHeight="true" outlineLevel="0" collapsed="false"/>
    <row r="61464" customFormat="false" ht="15" hidden="false" customHeight="true" outlineLevel="0" collapsed="false"/>
    <row r="61465" customFormat="false" ht="15" hidden="false" customHeight="true" outlineLevel="0" collapsed="false"/>
    <row r="61466" customFormat="false" ht="15" hidden="false" customHeight="true" outlineLevel="0" collapsed="false"/>
    <row r="61467" customFormat="false" ht="15" hidden="false" customHeight="true" outlineLevel="0" collapsed="false"/>
    <row r="61468" customFormat="false" ht="15" hidden="false" customHeight="true" outlineLevel="0" collapsed="false"/>
    <row r="61469" customFormat="false" ht="15" hidden="false" customHeight="true" outlineLevel="0" collapsed="false"/>
    <row r="61470" customFormat="false" ht="15" hidden="false" customHeight="true" outlineLevel="0" collapsed="false"/>
    <row r="61471" customFormat="false" ht="15" hidden="false" customHeight="true" outlineLevel="0" collapsed="false"/>
    <row r="61472" customFormat="false" ht="15" hidden="false" customHeight="true" outlineLevel="0" collapsed="false"/>
    <row r="61473" customFormat="false" ht="15" hidden="false" customHeight="true" outlineLevel="0" collapsed="false"/>
    <row r="61474" customFormat="false" ht="15" hidden="false" customHeight="true" outlineLevel="0" collapsed="false"/>
    <row r="61475" customFormat="false" ht="15" hidden="false" customHeight="true" outlineLevel="0" collapsed="false"/>
    <row r="61476" customFormat="false" ht="15" hidden="false" customHeight="true" outlineLevel="0" collapsed="false"/>
    <row r="61477" customFormat="false" ht="15" hidden="false" customHeight="true" outlineLevel="0" collapsed="false"/>
    <row r="61478" customFormat="false" ht="15" hidden="false" customHeight="true" outlineLevel="0" collapsed="false"/>
    <row r="61479" customFormat="false" ht="15" hidden="false" customHeight="true" outlineLevel="0" collapsed="false"/>
    <row r="61480" customFormat="false" ht="15" hidden="false" customHeight="true" outlineLevel="0" collapsed="false"/>
    <row r="61481" customFormat="false" ht="15" hidden="false" customHeight="true" outlineLevel="0" collapsed="false"/>
    <row r="61482" customFormat="false" ht="15" hidden="false" customHeight="true" outlineLevel="0" collapsed="false"/>
    <row r="61483" customFormat="false" ht="15" hidden="false" customHeight="true" outlineLevel="0" collapsed="false"/>
    <row r="61484" customFormat="false" ht="15" hidden="false" customHeight="true" outlineLevel="0" collapsed="false"/>
    <row r="61485" customFormat="false" ht="15" hidden="false" customHeight="true" outlineLevel="0" collapsed="false"/>
    <row r="61486" customFormat="false" ht="15" hidden="false" customHeight="true" outlineLevel="0" collapsed="false"/>
    <row r="61487" customFormat="false" ht="15" hidden="false" customHeight="true" outlineLevel="0" collapsed="false"/>
    <row r="61488" customFormat="false" ht="15" hidden="false" customHeight="true" outlineLevel="0" collapsed="false"/>
    <row r="61489" customFormat="false" ht="15" hidden="false" customHeight="true" outlineLevel="0" collapsed="false"/>
    <row r="61490" customFormat="false" ht="15" hidden="false" customHeight="true" outlineLevel="0" collapsed="false"/>
    <row r="61491" customFormat="false" ht="15" hidden="false" customHeight="true" outlineLevel="0" collapsed="false"/>
    <row r="61492" customFormat="false" ht="15" hidden="false" customHeight="true" outlineLevel="0" collapsed="false"/>
    <row r="61493" customFormat="false" ht="15" hidden="false" customHeight="true" outlineLevel="0" collapsed="false"/>
    <row r="61494" customFormat="false" ht="15" hidden="false" customHeight="true" outlineLevel="0" collapsed="false"/>
    <row r="61495" customFormat="false" ht="15" hidden="false" customHeight="true" outlineLevel="0" collapsed="false"/>
    <row r="61496" customFormat="false" ht="15" hidden="false" customHeight="true" outlineLevel="0" collapsed="false"/>
    <row r="61497" customFormat="false" ht="15" hidden="false" customHeight="true" outlineLevel="0" collapsed="false"/>
    <row r="61498" customFormat="false" ht="15" hidden="false" customHeight="true" outlineLevel="0" collapsed="false"/>
    <row r="61499" customFormat="false" ht="15" hidden="false" customHeight="true" outlineLevel="0" collapsed="false"/>
    <row r="61500" customFormat="false" ht="15" hidden="false" customHeight="true" outlineLevel="0" collapsed="false"/>
    <row r="61501" customFormat="false" ht="15" hidden="false" customHeight="true" outlineLevel="0" collapsed="false"/>
    <row r="61502" customFormat="false" ht="15" hidden="false" customHeight="true" outlineLevel="0" collapsed="false"/>
    <row r="61503" customFormat="false" ht="15" hidden="false" customHeight="true" outlineLevel="0" collapsed="false"/>
    <row r="61504" customFormat="false" ht="15" hidden="false" customHeight="true" outlineLevel="0" collapsed="false"/>
    <row r="61505" customFormat="false" ht="15" hidden="false" customHeight="true" outlineLevel="0" collapsed="false"/>
    <row r="61506" customFormat="false" ht="15" hidden="false" customHeight="true" outlineLevel="0" collapsed="false"/>
    <row r="61507" customFormat="false" ht="15" hidden="false" customHeight="true" outlineLevel="0" collapsed="false"/>
    <row r="61508" customFormat="false" ht="15" hidden="false" customHeight="true" outlineLevel="0" collapsed="false"/>
    <row r="61509" customFormat="false" ht="15" hidden="false" customHeight="true" outlineLevel="0" collapsed="false"/>
    <row r="61510" customFormat="false" ht="15" hidden="false" customHeight="true" outlineLevel="0" collapsed="false"/>
    <row r="61511" customFormat="false" ht="15" hidden="false" customHeight="true" outlineLevel="0" collapsed="false"/>
    <row r="61512" customFormat="false" ht="15" hidden="false" customHeight="true" outlineLevel="0" collapsed="false"/>
    <row r="61513" customFormat="false" ht="15" hidden="false" customHeight="true" outlineLevel="0" collapsed="false"/>
    <row r="61514" customFormat="false" ht="15" hidden="false" customHeight="true" outlineLevel="0" collapsed="false"/>
    <row r="61515" customFormat="false" ht="15" hidden="false" customHeight="true" outlineLevel="0" collapsed="false"/>
    <row r="61516" customFormat="false" ht="15" hidden="false" customHeight="true" outlineLevel="0" collapsed="false"/>
    <row r="61517" customFormat="false" ht="15" hidden="false" customHeight="true" outlineLevel="0" collapsed="false"/>
    <row r="61518" customFormat="false" ht="15" hidden="false" customHeight="true" outlineLevel="0" collapsed="false"/>
    <row r="61519" customFormat="false" ht="15" hidden="false" customHeight="true" outlineLevel="0" collapsed="false"/>
    <row r="61520" customFormat="false" ht="15" hidden="false" customHeight="true" outlineLevel="0" collapsed="false"/>
    <row r="61521" customFormat="false" ht="15" hidden="false" customHeight="true" outlineLevel="0" collapsed="false"/>
    <row r="61522" customFormat="false" ht="15" hidden="false" customHeight="true" outlineLevel="0" collapsed="false"/>
    <row r="61523" customFormat="false" ht="15" hidden="false" customHeight="true" outlineLevel="0" collapsed="false"/>
    <row r="61524" customFormat="false" ht="15" hidden="false" customHeight="true" outlineLevel="0" collapsed="false"/>
    <row r="61525" customFormat="false" ht="15" hidden="false" customHeight="true" outlineLevel="0" collapsed="false"/>
    <row r="61526" customFormat="false" ht="15" hidden="false" customHeight="true" outlineLevel="0" collapsed="false"/>
    <row r="61527" customFormat="false" ht="15" hidden="false" customHeight="true" outlineLevel="0" collapsed="false"/>
    <row r="61528" customFormat="false" ht="15" hidden="false" customHeight="true" outlineLevel="0" collapsed="false"/>
    <row r="61529" customFormat="false" ht="15" hidden="false" customHeight="true" outlineLevel="0" collapsed="false"/>
    <row r="61530" customFormat="false" ht="15" hidden="false" customHeight="true" outlineLevel="0" collapsed="false"/>
    <row r="61531" customFormat="false" ht="15" hidden="false" customHeight="true" outlineLevel="0" collapsed="false"/>
    <row r="61532" customFormat="false" ht="15" hidden="false" customHeight="true" outlineLevel="0" collapsed="false"/>
    <row r="61533" customFormat="false" ht="15" hidden="false" customHeight="true" outlineLevel="0" collapsed="false"/>
    <row r="61534" customFormat="false" ht="15" hidden="false" customHeight="true" outlineLevel="0" collapsed="false"/>
    <row r="61535" customFormat="false" ht="15" hidden="false" customHeight="true" outlineLevel="0" collapsed="false"/>
    <row r="61536" customFormat="false" ht="15" hidden="false" customHeight="true" outlineLevel="0" collapsed="false"/>
    <row r="61537" customFormat="false" ht="15" hidden="false" customHeight="true" outlineLevel="0" collapsed="false"/>
    <row r="61538" customFormat="false" ht="15" hidden="false" customHeight="true" outlineLevel="0" collapsed="false"/>
    <row r="61539" customFormat="false" ht="15" hidden="false" customHeight="true" outlineLevel="0" collapsed="false"/>
    <row r="61540" customFormat="false" ht="15" hidden="false" customHeight="true" outlineLevel="0" collapsed="false"/>
    <row r="61541" customFormat="false" ht="15" hidden="false" customHeight="true" outlineLevel="0" collapsed="false"/>
    <row r="61542" customFormat="false" ht="15" hidden="false" customHeight="true" outlineLevel="0" collapsed="false"/>
    <row r="61543" customFormat="false" ht="15" hidden="false" customHeight="true" outlineLevel="0" collapsed="false"/>
    <row r="61544" customFormat="false" ht="15" hidden="false" customHeight="true" outlineLevel="0" collapsed="false"/>
    <row r="61545" customFormat="false" ht="15" hidden="false" customHeight="true" outlineLevel="0" collapsed="false"/>
    <row r="61546" customFormat="false" ht="15" hidden="false" customHeight="true" outlineLevel="0" collapsed="false"/>
    <row r="61547" customFormat="false" ht="15" hidden="false" customHeight="true" outlineLevel="0" collapsed="false"/>
    <row r="61548" customFormat="false" ht="15" hidden="false" customHeight="true" outlineLevel="0" collapsed="false"/>
    <row r="61549" customFormat="false" ht="15" hidden="false" customHeight="true" outlineLevel="0" collapsed="false"/>
    <row r="61550" customFormat="false" ht="15" hidden="false" customHeight="true" outlineLevel="0" collapsed="false"/>
    <row r="61551" customFormat="false" ht="15" hidden="false" customHeight="true" outlineLevel="0" collapsed="false"/>
    <row r="61552" customFormat="false" ht="15" hidden="false" customHeight="true" outlineLevel="0" collapsed="false"/>
    <row r="61553" customFormat="false" ht="15" hidden="false" customHeight="true" outlineLevel="0" collapsed="false"/>
    <row r="61554" customFormat="false" ht="15" hidden="false" customHeight="true" outlineLevel="0" collapsed="false"/>
    <row r="61555" customFormat="false" ht="15" hidden="false" customHeight="true" outlineLevel="0" collapsed="false"/>
    <row r="61556" customFormat="false" ht="15" hidden="false" customHeight="true" outlineLevel="0" collapsed="false"/>
    <row r="61557" customFormat="false" ht="15" hidden="false" customHeight="true" outlineLevel="0" collapsed="false"/>
    <row r="61558" customFormat="false" ht="15" hidden="false" customHeight="true" outlineLevel="0" collapsed="false"/>
    <row r="61559" customFormat="false" ht="15" hidden="false" customHeight="true" outlineLevel="0" collapsed="false"/>
    <row r="61560" customFormat="false" ht="15" hidden="false" customHeight="true" outlineLevel="0" collapsed="false"/>
    <row r="61561" customFormat="false" ht="15" hidden="false" customHeight="true" outlineLevel="0" collapsed="false"/>
    <row r="61562" customFormat="false" ht="15" hidden="false" customHeight="true" outlineLevel="0" collapsed="false"/>
    <row r="61563" customFormat="false" ht="15" hidden="false" customHeight="true" outlineLevel="0" collapsed="false"/>
    <row r="61564" customFormat="false" ht="15" hidden="false" customHeight="true" outlineLevel="0" collapsed="false"/>
    <row r="61565" customFormat="false" ht="15" hidden="false" customHeight="true" outlineLevel="0" collapsed="false"/>
    <row r="61566" customFormat="false" ht="15" hidden="false" customHeight="true" outlineLevel="0" collapsed="false"/>
    <row r="61567" customFormat="false" ht="15" hidden="false" customHeight="true" outlineLevel="0" collapsed="false"/>
    <row r="61568" customFormat="false" ht="15" hidden="false" customHeight="true" outlineLevel="0" collapsed="false"/>
    <row r="61569" customFormat="false" ht="15" hidden="false" customHeight="true" outlineLevel="0" collapsed="false"/>
    <row r="61570" customFormat="false" ht="15" hidden="false" customHeight="true" outlineLevel="0" collapsed="false"/>
    <row r="61571" customFormat="false" ht="15" hidden="false" customHeight="true" outlineLevel="0" collapsed="false"/>
    <row r="61572" customFormat="false" ht="15" hidden="false" customHeight="true" outlineLevel="0" collapsed="false"/>
    <row r="61573" customFormat="false" ht="15" hidden="false" customHeight="true" outlineLevel="0" collapsed="false"/>
    <row r="61574" customFormat="false" ht="15" hidden="false" customHeight="true" outlineLevel="0" collapsed="false"/>
    <row r="61575" customFormat="false" ht="15" hidden="false" customHeight="true" outlineLevel="0" collapsed="false"/>
    <row r="61576" customFormat="false" ht="15" hidden="false" customHeight="true" outlineLevel="0" collapsed="false"/>
    <row r="61577" customFormat="false" ht="15" hidden="false" customHeight="true" outlineLevel="0" collapsed="false"/>
    <row r="61578" customFormat="false" ht="15" hidden="false" customHeight="true" outlineLevel="0" collapsed="false"/>
    <row r="61579" customFormat="false" ht="15" hidden="false" customHeight="true" outlineLevel="0" collapsed="false"/>
    <row r="61580" customFormat="false" ht="15" hidden="false" customHeight="true" outlineLevel="0" collapsed="false"/>
    <row r="61581" customFormat="false" ht="15" hidden="false" customHeight="true" outlineLevel="0" collapsed="false"/>
    <row r="61582" customFormat="false" ht="15" hidden="false" customHeight="true" outlineLevel="0" collapsed="false"/>
    <row r="61583" customFormat="false" ht="15" hidden="false" customHeight="true" outlineLevel="0" collapsed="false"/>
    <row r="61584" customFormat="false" ht="15" hidden="false" customHeight="true" outlineLevel="0" collapsed="false"/>
    <row r="61585" customFormat="false" ht="15" hidden="false" customHeight="true" outlineLevel="0" collapsed="false"/>
    <row r="61586" customFormat="false" ht="15" hidden="false" customHeight="true" outlineLevel="0" collapsed="false"/>
    <row r="61587" customFormat="false" ht="15" hidden="false" customHeight="true" outlineLevel="0" collapsed="false"/>
    <row r="61588" customFormat="false" ht="15" hidden="false" customHeight="true" outlineLevel="0" collapsed="false"/>
    <row r="61589" customFormat="false" ht="15" hidden="false" customHeight="true" outlineLevel="0" collapsed="false"/>
    <row r="61590" customFormat="false" ht="15" hidden="false" customHeight="true" outlineLevel="0" collapsed="false"/>
    <row r="61591" customFormat="false" ht="15" hidden="false" customHeight="true" outlineLevel="0" collapsed="false"/>
    <row r="61592" customFormat="false" ht="15" hidden="false" customHeight="true" outlineLevel="0" collapsed="false"/>
    <row r="61593" customFormat="false" ht="15" hidden="false" customHeight="true" outlineLevel="0" collapsed="false"/>
    <row r="61594" customFormat="false" ht="15" hidden="false" customHeight="true" outlineLevel="0" collapsed="false"/>
    <row r="61595" customFormat="false" ht="15" hidden="false" customHeight="true" outlineLevel="0" collapsed="false"/>
    <row r="61596" customFormat="false" ht="15" hidden="false" customHeight="true" outlineLevel="0" collapsed="false"/>
    <row r="61597" customFormat="false" ht="15" hidden="false" customHeight="true" outlineLevel="0" collapsed="false"/>
    <row r="61598" customFormat="false" ht="15" hidden="false" customHeight="true" outlineLevel="0" collapsed="false"/>
    <row r="61599" customFormat="false" ht="15" hidden="false" customHeight="true" outlineLevel="0" collapsed="false"/>
    <row r="61600" customFormat="false" ht="15" hidden="false" customHeight="true" outlineLevel="0" collapsed="false"/>
    <row r="61601" customFormat="false" ht="15" hidden="false" customHeight="true" outlineLevel="0" collapsed="false"/>
    <row r="61602" customFormat="false" ht="15" hidden="false" customHeight="true" outlineLevel="0" collapsed="false"/>
    <row r="61603" customFormat="false" ht="15" hidden="false" customHeight="true" outlineLevel="0" collapsed="false"/>
    <row r="61604" customFormat="false" ht="15" hidden="false" customHeight="true" outlineLevel="0" collapsed="false"/>
    <row r="61605" customFormat="false" ht="15" hidden="false" customHeight="true" outlineLevel="0" collapsed="false"/>
    <row r="61606" customFormat="false" ht="15" hidden="false" customHeight="true" outlineLevel="0" collapsed="false"/>
    <row r="61607" customFormat="false" ht="15" hidden="false" customHeight="true" outlineLevel="0" collapsed="false"/>
    <row r="61608" customFormat="false" ht="15" hidden="false" customHeight="true" outlineLevel="0" collapsed="false"/>
    <row r="61609" customFormat="false" ht="15" hidden="false" customHeight="true" outlineLevel="0" collapsed="false"/>
    <row r="61610" customFormat="false" ht="15" hidden="false" customHeight="true" outlineLevel="0" collapsed="false"/>
    <row r="61611" customFormat="false" ht="15" hidden="false" customHeight="true" outlineLevel="0" collapsed="false"/>
    <row r="61612" customFormat="false" ht="15" hidden="false" customHeight="true" outlineLevel="0" collapsed="false"/>
    <row r="61613" customFormat="false" ht="15" hidden="false" customHeight="true" outlineLevel="0" collapsed="false"/>
    <row r="61614" customFormat="false" ht="15" hidden="false" customHeight="true" outlineLevel="0" collapsed="false"/>
    <row r="61615" customFormat="false" ht="15" hidden="false" customHeight="true" outlineLevel="0" collapsed="false"/>
    <row r="61616" customFormat="false" ht="15" hidden="false" customHeight="true" outlineLevel="0" collapsed="false"/>
    <row r="61617" customFormat="false" ht="15" hidden="false" customHeight="true" outlineLevel="0" collapsed="false"/>
    <row r="61618" customFormat="false" ht="15" hidden="false" customHeight="true" outlineLevel="0" collapsed="false"/>
    <row r="61619" customFormat="false" ht="15" hidden="false" customHeight="true" outlineLevel="0" collapsed="false"/>
    <row r="61620" customFormat="false" ht="15" hidden="false" customHeight="true" outlineLevel="0" collapsed="false"/>
    <row r="61621" customFormat="false" ht="15" hidden="false" customHeight="true" outlineLevel="0" collapsed="false"/>
    <row r="61622" customFormat="false" ht="15" hidden="false" customHeight="true" outlineLevel="0" collapsed="false"/>
    <row r="61623" customFormat="false" ht="15" hidden="false" customHeight="true" outlineLevel="0" collapsed="false"/>
    <row r="61624" customFormat="false" ht="15" hidden="false" customHeight="true" outlineLevel="0" collapsed="false"/>
    <row r="61625" customFormat="false" ht="15" hidden="false" customHeight="true" outlineLevel="0" collapsed="false"/>
    <row r="61626" customFormat="false" ht="15" hidden="false" customHeight="true" outlineLevel="0" collapsed="false"/>
    <row r="61627" customFormat="false" ht="15" hidden="false" customHeight="true" outlineLevel="0" collapsed="false"/>
    <row r="61628" customFormat="false" ht="15" hidden="false" customHeight="true" outlineLevel="0" collapsed="false"/>
    <row r="61629" customFormat="false" ht="15" hidden="false" customHeight="true" outlineLevel="0" collapsed="false"/>
    <row r="61630" customFormat="false" ht="15" hidden="false" customHeight="true" outlineLevel="0" collapsed="false"/>
    <row r="61631" customFormat="false" ht="15" hidden="false" customHeight="true" outlineLevel="0" collapsed="false"/>
    <row r="61632" customFormat="false" ht="15" hidden="false" customHeight="true" outlineLevel="0" collapsed="false"/>
    <row r="61633" customFormat="false" ht="15" hidden="false" customHeight="true" outlineLevel="0" collapsed="false"/>
    <row r="61634" customFormat="false" ht="15" hidden="false" customHeight="true" outlineLevel="0" collapsed="false"/>
    <row r="61635" customFormat="false" ht="15" hidden="false" customHeight="true" outlineLevel="0" collapsed="false"/>
    <row r="61636" customFormat="false" ht="15" hidden="false" customHeight="true" outlineLevel="0" collapsed="false"/>
    <row r="61637" customFormat="false" ht="15" hidden="false" customHeight="true" outlineLevel="0" collapsed="false"/>
    <row r="61638" customFormat="false" ht="15" hidden="false" customHeight="true" outlineLevel="0" collapsed="false"/>
    <row r="61639" customFormat="false" ht="15" hidden="false" customHeight="true" outlineLevel="0" collapsed="false"/>
    <row r="61640" customFormat="false" ht="15" hidden="false" customHeight="true" outlineLevel="0" collapsed="false"/>
    <row r="61641" customFormat="false" ht="15" hidden="false" customHeight="true" outlineLevel="0" collapsed="false"/>
    <row r="61642" customFormat="false" ht="15" hidden="false" customHeight="true" outlineLevel="0" collapsed="false"/>
    <row r="61643" customFormat="false" ht="15" hidden="false" customHeight="true" outlineLevel="0" collapsed="false"/>
    <row r="61644" customFormat="false" ht="15" hidden="false" customHeight="true" outlineLevel="0" collapsed="false"/>
    <row r="61645" customFormat="false" ht="15" hidden="false" customHeight="true" outlineLevel="0" collapsed="false"/>
    <row r="61646" customFormat="false" ht="15" hidden="false" customHeight="true" outlineLevel="0" collapsed="false"/>
    <row r="61647" customFormat="false" ht="15" hidden="false" customHeight="true" outlineLevel="0" collapsed="false"/>
    <row r="61648" customFormat="false" ht="15" hidden="false" customHeight="true" outlineLevel="0" collapsed="false"/>
    <row r="61649" customFormat="false" ht="15" hidden="false" customHeight="true" outlineLevel="0" collapsed="false"/>
    <row r="61650" customFormat="false" ht="15" hidden="false" customHeight="true" outlineLevel="0" collapsed="false"/>
    <row r="61651" customFormat="false" ht="15" hidden="false" customHeight="true" outlineLevel="0" collapsed="false"/>
    <row r="61652" customFormat="false" ht="15" hidden="false" customHeight="true" outlineLevel="0" collapsed="false"/>
    <row r="61653" customFormat="false" ht="15" hidden="false" customHeight="true" outlineLevel="0" collapsed="false"/>
    <row r="61654" customFormat="false" ht="15" hidden="false" customHeight="true" outlineLevel="0" collapsed="false"/>
    <row r="61655" customFormat="false" ht="15" hidden="false" customHeight="true" outlineLevel="0" collapsed="false"/>
    <row r="61656" customFormat="false" ht="15" hidden="false" customHeight="true" outlineLevel="0" collapsed="false"/>
    <row r="61657" customFormat="false" ht="15" hidden="false" customHeight="true" outlineLevel="0" collapsed="false"/>
    <row r="61658" customFormat="false" ht="15" hidden="false" customHeight="true" outlineLevel="0" collapsed="false"/>
    <row r="61659" customFormat="false" ht="15" hidden="false" customHeight="true" outlineLevel="0" collapsed="false"/>
    <row r="61660" customFormat="false" ht="15" hidden="false" customHeight="true" outlineLevel="0" collapsed="false"/>
    <row r="61661" customFormat="false" ht="15" hidden="false" customHeight="true" outlineLevel="0" collapsed="false"/>
    <row r="61662" customFormat="false" ht="15" hidden="false" customHeight="true" outlineLevel="0" collapsed="false"/>
    <row r="61663" customFormat="false" ht="15" hidden="false" customHeight="true" outlineLevel="0" collapsed="false"/>
    <row r="61664" customFormat="false" ht="15" hidden="false" customHeight="true" outlineLevel="0" collapsed="false"/>
    <row r="61665" customFormat="false" ht="15" hidden="false" customHeight="true" outlineLevel="0" collapsed="false"/>
    <row r="61666" customFormat="false" ht="15" hidden="false" customHeight="true" outlineLevel="0" collapsed="false"/>
    <row r="61667" customFormat="false" ht="15" hidden="false" customHeight="true" outlineLevel="0" collapsed="false"/>
    <row r="61668" customFormat="false" ht="15" hidden="false" customHeight="true" outlineLevel="0" collapsed="false"/>
    <row r="61669" customFormat="false" ht="15" hidden="false" customHeight="true" outlineLevel="0" collapsed="false"/>
    <row r="61670" customFormat="false" ht="15" hidden="false" customHeight="true" outlineLevel="0" collapsed="false"/>
    <row r="61671" customFormat="false" ht="15" hidden="false" customHeight="true" outlineLevel="0" collapsed="false"/>
    <row r="61672" customFormat="false" ht="15" hidden="false" customHeight="true" outlineLevel="0" collapsed="false"/>
    <row r="61673" customFormat="false" ht="15" hidden="false" customHeight="true" outlineLevel="0" collapsed="false"/>
    <row r="61674" customFormat="false" ht="15" hidden="false" customHeight="true" outlineLevel="0" collapsed="false"/>
    <row r="61675" customFormat="false" ht="15" hidden="false" customHeight="true" outlineLevel="0" collapsed="false"/>
    <row r="61676" customFormat="false" ht="15" hidden="false" customHeight="true" outlineLevel="0" collapsed="false"/>
    <row r="61677" customFormat="false" ht="15" hidden="false" customHeight="true" outlineLevel="0" collapsed="false"/>
    <row r="61678" customFormat="false" ht="15" hidden="false" customHeight="true" outlineLevel="0" collapsed="false"/>
    <row r="61679" customFormat="false" ht="15" hidden="false" customHeight="true" outlineLevel="0" collapsed="false"/>
    <row r="61680" customFormat="false" ht="15" hidden="false" customHeight="true" outlineLevel="0" collapsed="false"/>
    <row r="61681" customFormat="false" ht="15" hidden="false" customHeight="true" outlineLevel="0" collapsed="false"/>
    <row r="61682" customFormat="false" ht="15" hidden="false" customHeight="true" outlineLevel="0" collapsed="false"/>
    <row r="61683" customFormat="false" ht="15" hidden="false" customHeight="true" outlineLevel="0" collapsed="false"/>
    <row r="61684" customFormat="false" ht="15" hidden="false" customHeight="true" outlineLevel="0" collapsed="false"/>
    <row r="61685" customFormat="false" ht="15" hidden="false" customHeight="true" outlineLevel="0" collapsed="false"/>
    <row r="61686" customFormat="false" ht="15" hidden="false" customHeight="true" outlineLevel="0" collapsed="false"/>
    <row r="61687" customFormat="false" ht="15" hidden="false" customHeight="true" outlineLevel="0" collapsed="false"/>
    <row r="61688" customFormat="false" ht="15" hidden="false" customHeight="true" outlineLevel="0" collapsed="false"/>
    <row r="61689" customFormat="false" ht="15" hidden="false" customHeight="true" outlineLevel="0" collapsed="false"/>
    <row r="61690" customFormat="false" ht="15" hidden="false" customHeight="true" outlineLevel="0" collapsed="false"/>
    <row r="61691" customFormat="false" ht="15" hidden="false" customHeight="true" outlineLevel="0" collapsed="false"/>
    <row r="61692" customFormat="false" ht="15" hidden="false" customHeight="true" outlineLevel="0" collapsed="false"/>
    <row r="61693" customFormat="false" ht="15" hidden="false" customHeight="true" outlineLevel="0" collapsed="false"/>
    <row r="61694" customFormat="false" ht="15" hidden="false" customHeight="true" outlineLevel="0" collapsed="false"/>
    <row r="61695" customFormat="false" ht="15" hidden="false" customHeight="true" outlineLevel="0" collapsed="false"/>
    <row r="61696" customFormat="false" ht="15" hidden="false" customHeight="true" outlineLevel="0" collapsed="false"/>
    <row r="61697" customFormat="false" ht="15" hidden="false" customHeight="true" outlineLevel="0" collapsed="false"/>
    <row r="61698" customFormat="false" ht="15" hidden="false" customHeight="true" outlineLevel="0" collapsed="false"/>
    <row r="61699" customFormat="false" ht="15" hidden="false" customHeight="true" outlineLevel="0" collapsed="false"/>
    <row r="61700" customFormat="false" ht="15" hidden="false" customHeight="true" outlineLevel="0" collapsed="false"/>
    <row r="61701" customFormat="false" ht="15" hidden="false" customHeight="true" outlineLevel="0" collapsed="false"/>
    <row r="61702" customFormat="false" ht="15" hidden="false" customHeight="true" outlineLevel="0" collapsed="false"/>
    <row r="61703" customFormat="false" ht="15" hidden="false" customHeight="true" outlineLevel="0" collapsed="false"/>
    <row r="61704" customFormat="false" ht="15" hidden="false" customHeight="true" outlineLevel="0" collapsed="false"/>
    <row r="61705" customFormat="false" ht="15" hidden="false" customHeight="true" outlineLevel="0" collapsed="false"/>
    <row r="61706" customFormat="false" ht="15" hidden="false" customHeight="true" outlineLevel="0" collapsed="false"/>
    <row r="61707" customFormat="false" ht="15" hidden="false" customHeight="true" outlineLevel="0" collapsed="false"/>
    <row r="61708" customFormat="false" ht="15" hidden="false" customHeight="true" outlineLevel="0" collapsed="false"/>
    <row r="61709" customFormat="false" ht="15" hidden="false" customHeight="true" outlineLevel="0" collapsed="false"/>
    <row r="61710" customFormat="false" ht="15" hidden="false" customHeight="true" outlineLevel="0" collapsed="false"/>
    <row r="61711" customFormat="false" ht="15" hidden="false" customHeight="true" outlineLevel="0" collapsed="false"/>
    <row r="61712" customFormat="false" ht="15" hidden="false" customHeight="true" outlineLevel="0" collapsed="false"/>
    <row r="61713" customFormat="false" ht="15" hidden="false" customHeight="true" outlineLevel="0" collapsed="false"/>
    <row r="61714" customFormat="false" ht="15" hidden="false" customHeight="true" outlineLevel="0" collapsed="false"/>
    <row r="61715" customFormat="false" ht="15" hidden="false" customHeight="true" outlineLevel="0" collapsed="false"/>
    <row r="61716" customFormat="false" ht="15" hidden="false" customHeight="true" outlineLevel="0" collapsed="false"/>
    <row r="61717" customFormat="false" ht="15" hidden="false" customHeight="true" outlineLevel="0" collapsed="false"/>
    <row r="61718" customFormat="false" ht="15" hidden="false" customHeight="true" outlineLevel="0" collapsed="false"/>
    <row r="61719" customFormat="false" ht="15" hidden="false" customHeight="true" outlineLevel="0" collapsed="false"/>
    <row r="61720" customFormat="false" ht="15" hidden="false" customHeight="true" outlineLevel="0" collapsed="false"/>
    <row r="61721" customFormat="false" ht="15" hidden="false" customHeight="true" outlineLevel="0" collapsed="false"/>
    <row r="61722" customFormat="false" ht="15" hidden="false" customHeight="true" outlineLevel="0" collapsed="false"/>
    <row r="61723" customFormat="false" ht="15" hidden="false" customHeight="true" outlineLevel="0" collapsed="false"/>
    <row r="61724" customFormat="false" ht="15" hidden="false" customHeight="true" outlineLevel="0" collapsed="false"/>
    <row r="61725" customFormat="false" ht="15" hidden="false" customHeight="true" outlineLevel="0" collapsed="false"/>
    <row r="61726" customFormat="false" ht="15" hidden="false" customHeight="true" outlineLevel="0" collapsed="false"/>
    <row r="61727" customFormat="false" ht="15" hidden="false" customHeight="true" outlineLevel="0" collapsed="false"/>
    <row r="61728" customFormat="false" ht="15" hidden="false" customHeight="true" outlineLevel="0" collapsed="false"/>
    <row r="61729" customFormat="false" ht="15" hidden="false" customHeight="true" outlineLevel="0" collapsed="false"/>
    <row r="61730" customFormat="false" ht="15" hidden="false" customHeight="true" outlineLevel="0" collapsed="false"/>
    <row r="61731" customFormat="false" ht="15" hidden="false" customHeight="true" outlineLevel="0" collapsed="false"/>
    <row r="61732" customFormat="false" ht="15" hidden="false" customHeight="true" outlineLevel="0" collapsed="false"/>
    <row r="61733" customFormat="false" ht="15" hidden="false" customHeight="true" outlineLevel="0" collapsed="false"/>
    <row r="61734" customFormat="false" ht="15" hidden="false" customHeight="true" outlineLevel="0" collapsed="false"/>
    <row r="61735" customFormat="false" ht="15" hidden="false" customHeight="true" outlineLevel="0" collapsed="false"/>
    <row r="61736" customFormat="false" ht="15" hidden="false" customHeight="true" outlineLevel="0" collapsed="false"/>
    <row r="61737" customFormat="false" ht="15" hidden="false" customHeight="true" outlineLevel="0" collapsed="false"/>
    <row r="61738" customFormat="false" ht="15" hidden="false" customHeight="true" outlineLevel="0" collapsed="false"/>
    <row r="61739" customFormat="false" ht="15" hidden="false" customHeight="true" outlineLevel="0" collapsed="false"/>
    <row r="61740" customFormat="false" ht="15" hidden="false" customHeight="true" outlineLevel="0" collapsed="false"/>
    <row r="61741" customFormat="false" ht="15" hidden="false" customHeight="true" outlineLevel="0" collapsed="false"/>
    <row r="61742" customFormat="false" ht="15" hidden="false" customHeight="true" outlineLevel="0" collapsed="false"/>
    <row r="61743" customFormat="false" ht="15" hidden="false" customHeight="true" outlineLevel="0" collapsed="false"/>
    <row r="61744" customFormat="false" ht="15" hidden="false" customHeight="true" outlineLevel="0" collapsed="false"/>
    <row r="61745" customFormat="false" ht="15" hidden="false" customHeight="true" outlineLevel="0" collapsed="false"/>
    <row r="61746" customFormat="false" ht="15" hidden="false" customHeight="true" outlineLevel="0" collapsed="false"/>
    <row r="61747" customFormat="false" ht="15" hidden="false" customHeight="true" outlineLevel="0" collapsed="false"/>
    <row r="61748" customFormat="false" ht="15" hidden="false" customHeight="true" outlineLevel="0" collapsed="false"/>
    <row r="61749" customFormat="false" ht="15" hidden="false" customHeight="true" outlineLevel="0" collapsed="false"/>
    <row r="61750" customFormat="false" ht="15" hidden="false" customHeight="true" outlineLevel="0" collapsed="false"/>
    <row r="61751" customFormat="false" ht="15" hidden="false" customHeight="true" outlineLevel="0" collapsed="false"/>
    <row r="61752" customFormat="false" ht="15" hidden="false" customHeight="true" outlineLevel="0" collapsed="false"/>
    <row r="61753" customFormat="false" ht="15" hidden="false" customHeight="true" outlineLevel="0" collapsed="false"/>
    <row r="61754" customFormat="false" ht="15" hidden="false" customHeight="true" outlineLevel="0" collapsed="false"/>
    <row r="61755" customFormat="false" ht="15" hidden="false" customHeight="true" outlineLevel="0" collapsed="false"/>
    <row r="61756" customFormat="false" ht="15" hidden="false" customHeight="true" outlineLevel="0" collapsed="false"/>
    <row r="61757" customFormat="false" ht="15" hidden="false" customHeight="true" outlineLevel="0" collapsed="false"/>
    <row r="61758" customFormat="false" ht="15" hidden="false" customHeight="true" outlineLevel="0" collapsed="false"/>
    <row r="61759" customFormat="false" ht="15" hidden="false" customHeight="true" outlineLevel="0" collapsed="false"/>
    <row r="61760" customFormat="false" ht="15" hidden="false" customHeight="true" outlineLevel="0" collapsed="false"/>
    <row r="61761" customFormat="false" ht="15" hidden="false" customHeight="true" outlineLevel="0" collapsed="false"/>
    <row r="61762" customFormat="false" ht="15" hidden="false" customHeight="true" outlineLevel="0" collapsed="false"/>
    <row r="61763" customFormat="false" ht="15" hidden="false" customHeight="true" outlineLevel="0" collapsed="false"/>
    <row r="61764" customFormat="false" ht="15" hidden="false" customHeight="true" outlineLevel="0" collapsed="false"/>
    <row r="61765" customFormat="false" ht="15" hidden="false" customHeight="true" outlineLevel="0" collapsed="false"/>
    <row r="61766" customFormat="false" ht="15" hidden="false" customHeight="true" outlineLevel="0" collapsed="false"/>
    <row r="61767" customFormat="false" ht="15" hidden="false" customHeight="true" outlineLevel="0" collapsed="false"/>
    <row r="61768" customFormat="false" ht="15" hidden="false" customHeight="true" outlineLevel="0" collapsed="false"/>
    <row r="61769" customFormat="false" ht="15" hidden="false" customHeight="true" outlineLevel="0" collapsed="false"/>
    <row r="61770" customFormat="false" ht="15" hidden="false" customHeight="true" outlineLevel="0" collapsed="false"/>
    <row r="61771" customFormat="false" ht="15" hidden="false" customHeight="true" outlineLevel="0" collapsed="false"/>
    <row r="61772" customFormat="false" ht="15" hidden="false" customHeight="true" outlineLevel="0" collapsed="false"/>
    <row r="61773" customFormat="false" ht="15" hidden="false" customHeight="true" outlineLevel="0" collapsed="false"/>
    <row r="61774" customFormat="false" ht="15" hidden="false" customHeight="true" outlineLevel="0" collapsed="false"/>
    <row r="61775" customFormat="false" ht="15" hidden="false" customHeight="true" outlineLevel="0" collapsed="false"/>
    <row r="61776" customFormat="false" ht="15" hidden="false" customHeight="true" outlineLevel="0" collapsed="false"/>
    <row r="61777" customFormat="false" ht="15" hidden="false" customHeight="true" outlineLevel="0" collapsed="false"/>
    <row r="61778" customFormat="false" ht="15" hidden="false" customHeight="true" outlineLevel="0" collapsed="false"/>
    <row r="61779" customFormat="false" ht="15" hidden="false" customHeight="true" outlineLevel="0" collapsed="false"/>
    <row r="61780" customFormat="false" ht="15" hidden="false" customHeight="true" outlineLevel="0" collapsed="false"/>
    <row r="61781" customFormat="false" ht="15" hidden="false" customHeight="true" outlineLevel="0" collapsed="false"/>
    <row r="61782" customFormat="false" ht="15" hidden="false" customHeight="true" outlineLevel="0" collapsed="false"/>
    <row r="61783" customFormat="false" ht="15" hidden="false" customHeight="true" outlineLevel="0" collapsed="false"/>
    <row r="61784" customFormat="false" ht="15" hidden="false" customHeight="true" outlineLevel="0" collapsed="false"/>
    <row r="61785" customFormat="false" ht="15" hidden="false" customHeight="true" outlineLevel="0" collapsed="false"/>
    <row r="61786" customFormat="false" ht="15" hidden="false" customHeight="true" outlineLevel="0" collapsed="false"/>
    <row r="61787" customFormat="false" ht="15" hidden="false" customHeight="true" outlineLevel="0" collapsed="false"/>
    <row r="61788" customFormat="false" ht="15" hidden="false" customHeight="true" outlineLevel="0" collapsed="false"/>
    <row r="61789" customFormat="false" ht="15" hidden="false" customHeight="true" outlineLevel="0" collapsed="false"/>
    <row r="61790" customFormat="false" ht="15" hidden="false" customHeight="true" outlineLevel="0" collapsed="false"/>
    <row r="61791" customFormat="false" ht="15" hidden="false" customHeight="true" outlineLevel="0" collapsed="false"/>
    <row r="61792" customFormat="false" ht="15" hidden="false" customHeight="true" outlineLevel="0" collapsed="false"/>
    <row r="61793" customFormat="false" ht="15" hidden="false" customHeight="true" outlineLevel="0" collapsed="false"/>
    <row r="61794" customFormat="false" ht="15" hidden="false" customHeight="true" outlineLevel="0" collapsed="false"/>
    <row r="61795" customFormat="false" ht="15" hidden="false" customHeight="true" outlineLevel="0" collapsed="false"/>
    <row r="61796" customFormat="false" ht="15" hidden="false" customHeight="true" outlineLevel="0" collapsed="false"/>
    <row r="61797" customFormat="false" ht="15" hidden="false" customHeight="true" outlineLevel="0" collapsed="false"/>
    <row r="61798" customFormat="false" ht="15" hidden="false" customHeight="true" outlineLevel="0" collapsed="false"/>
    <row r="61799" customFormat="false" ht="15" hidden="false" customHeight="true" outlineLevel="0" collapsed="false"/>
    <row r="61800" customFormat="false" ht="15" hidden="false" customHeight="true" outlineLevel="0" collapsed="false"/>
    <row r="61801" customFormat="false" ht="15" hidden="false" customHeight="true" outlineLevel="0" collapsed="false"/>
    <row r="61802" customFormat="false" ht="15" hidden="false" customHeight="true" outlineLevel="0" collapsed="false"/>
    <row r="61803" customFormat="false" ht="15" hidden="false" customHeight="true" outlineLevel="0" collapsed="false"/>
    <row r="61804" customFormat="false" ht="15" hidden="false" customHeight="true" outlineLevel="0" collapsed="false"/>
    <row r="61805" customFormat="false" ht="15" hidden="false" customHeight="true" outlineLevel="0" collapsed="false"/>
    <row r="61806" customFormat="false" ht="15" hidden="false" customHeight="true" outlineLevel="0" collapsed="false"/>
    <row r="61807" customFormat="false" ht="15" hidden="false" customHeight="true" outlineLevel="0" collapsed="false"/>
    <row r="61808" customFormat="false" ht="15" hidden="false" customHeight="true" outlineLevel="0" collapsed="false"/>
    <row r="61809" customFormat="false" ht="15" hidden="false" customHeight="true" outlineLevel="0" collapsed="false"/>
    <row r="61810" customFormat="false" ht="15" hidden="false" customHeight="true" outlineLevel="0" collapsed="false"/>
    <row r="61811" customFormat="false" ht="15" hidden="false" customHeight="true" outlineLevel="0" collapsed="false"/>
    <row r="61812" customFormat="false" ht="15" hidden="false" customHeight="true" outlineLevel="0" collapsed="false"/>
    <row r="61813" customFormat="false" ht="15" hidden="false" customHeight="true" outlineLevel="0" collapsed="false"/>
    <row r="61814" customFormat="false" ht="15" hidden="false" customHeight="true" outlineLevel="0" collapsed="false"/>
    <row r="61815" customFormat="false" ht="15" hidden="false" customHeight="true" outlineLevel="0" collapsed="false"/>
    <row r="61816" customFormat="false" ht="15" hidden="false" customHeight="true" outlineLevel="0" collapsed="false"/>
    <row r="61817" customFormat="false" ht="15" hidden="false" customHeight="true" outlineLevel="0" collapsed="false"/>
    <row r="61818" customFormat="false" ht="15" hidden="false" customHeight="true" outlineLevel="0" collapsed="false"/>
    <row r="61819" customFormat="false" ht="15" hidden="false" customHeight="true" outlineLevel="0" collapsed="false"/>
    <row r="61820" customFormat="false" ht="15" hidden="false" customHeight="true" outlineLevel="0" collapsed="false"/>
    <row r="61821" customFormat="false" ht="15" hidden="false" customHeight="true" outlineLevel="0" collapsed="false"/>
    <row r="61822" customFormat="false" ht="15" hidden="false" customHeight="true" outlineLevel="0" collapsed="false"/>
    <row r="61823" customFormat="false" ht="15" hidden="false" customHeight="true" outlineLevel="0" collapsed="false"/>
    <row r="61824" customFormat="false" ht="15" hidden="false" customHeight="true" outlineLevel="0" collapsed="false"/>
    <row r="61825" customFormat="false" ht="15" hidden="false" customHeight="true" outlineLevel="0" collapsed="false"/>
    <row r="61826" customFormat="false" ht="15" hidden="false" customHeight="true" outlineLevel="0" collapsed="false"/>
    <row r="61827" customFormat="false" ht="15" hidden="false" customHeight="true" outlineLevel="0" collapsed="false"/>
    <row r="61828" customFormat="false" ht="15" hidden="false" customHeight="true" outlineLevel="0" collapsed="false"/>
    <row r="61829" customFormat="false" ht="15" hidden="false" customHeight="true" outlineLevel="0" collapsed="false"/>
    <row r="61830" customFormat="false" ht="15" hidden="false" customHeight="true" outlineLevel="0" collapsed="false"/>
    <row r="61831" customFormat="false" ht="15" hidden="false" customHeight="true" outlineLevel="0" collapsed="false"/>
    <row r="61832" customFormat="false" ht="15" hidden="false" customHeight="true" outlineLevel="0" collapsed="false"/>
    <row r="61833" customFormat="false" ht="15" hidden="false" customHeight="true" outlineLevel="0" collapsed="false"/>
    <row r="61834" customFormat="false" ht="15" hidden="false" customHeight="true" outlineLevel="0" collapsed="false"/>
    <row r="61835" customFormat="false" ht="15" hidden="false" customHeight="true" outlineLevel="0" collapsed="false"/>
    <row r="61836" customFormat="false" ht="15" hidden="false" customHeight="true" outlineLevel="0" collapsed="false"/>
    <row r="61837" customFormat="false" ht="15" hidden="false" customHeight="true" outlineLevel="0" collapsed="false"/>
    <row r="61838" customFormat="false" ht="15" hidden="false" customHeight="true" outlineLevel="0" collapsed="false"/>
    <row r="61839" customFormat="false" ht="15" hidden="false" customHeight="true" outlineLevel="0" collapsed="false"/>
    <row r="61840" customFormat="false" ht="15" hidden="false" customHeight="true" outlineLevel="0" collapsed="false"/>
    <row r="61841" customFormat="false" ht="15" hidden="false" customHeight="true" outlineLevel="0" collapsed="false"/>
    <row r="61842" customFormat="false" ht="15" hidden="false" customHeight="true" outlineLevel="0" collapsed="false"/>
    <row r="61843" customFormat="false" ht="15" hidden="false" customHeight="true" outlineLevel="0" collapsed="false"/>
    <row r="61844" customFormat="false" ht="15" hidden="false" customHeight="true" outlineLevel="0" collapsed="false"/>
    <row r="61845" customFormat="false" ht="15" hidden="false" customHeight="true" outlineLevel="0" collapsed="false"/>
    <row r="61846" customFormat="false" ht="15" hidden="false" customHeight="true" outlineLevel="0" collapsed="false"/>
    <row r="61847" customFormat="false" ht="15" hidden="false" customHeight="true" outlineLevel="0" collapsed="false"/>
    <row r="61848" customFormat="false" ht="15" hidden="false" customHeight="true" outlineLevel="0" collapsed="false"/>
    <row r="61849" customFormat="false" ht="15" hidden="false" customHeight="true" outlineLevel="0" collapsed="false"/>
    <row r="61850" customFormat="false" ht="15" hidden="false" customHeight="true" outlineLevel="0" collapsed="false"/>
    <row r="61851" customFormat="false" ht="15" hidden="false" customHeight="true" outlineLevel="0" collapsed="false"/>
    <row r="61852" customFormat="false" ht="15" hidden="false" customHeight="true" outlineLevel="0" collapsed="false"/>
    <row r="61853" customFormat="false" ht="15" hidden="false" customHeight="true" outlineLevel="0" collapsed="false"/>
    <row r="61854" customFormat="false" ht="15" hidden="false" customHeight="true" outlineLevel="0" collapsed="false"/>
    <row r="61855" customFormat="false" ht="15" hidden="false" customHeight="true" outlineLevel="0" collapsed="false"/>
    <row r="61856" customFormat="false" ht="15" hidden="false" customHeight="true" outlineLevel="0" collapsed="false"/>
    <row r="61857" customFormat="false" ht="15" hidden="false" customHeight="true" outlineLevel="0" collapsed="false"/>
    <row r="61858" customFormat="false" ht="15" hidden="false" customHeight="true" outlineLevel="0" collapsed="false"/>
    <row r="61859" customFormat="false" ht="15" hidden="false" customHeight="true" outlineLevel="0" collapsed="false"/>
    <row r="61860" customFormat="false" ht="15" hidden="false" customHeight="true" outlineLevel="0" collapsed="false"/>
    <row r="61861" customFormat="false" ht="15" hidden="false" customHeight="true" outlineLevel="0" collapsed="false"/>
    <row r="61862" customFormat="false" ht="15" hidden="false" customHeight="true" outlineLevel="0" collapsed="false"/>
    <row r="61863" customFormat="false" ht="15" hidden="false" customHeight="true" outlineLevel="0" collapsed="false"/>
    <row r="61864" customFormat="false" ht="15" hidden="false" customHeight="true" outlineLevel="0" collapsed="false"/>
    <row r="61865" customFormat="false" ht="15" hidden="false" customHeight="true" outlineLevel="0" collapsed="false"/>
    <row r="61866" customFormat="false" ht="15" hidden="false" customHeight="true" outlineLevel="0" collapsed="false"/>
    <row r="61867" customFormat="false" ht="15" hidden="false" customHeight="true" outlineLevel="0" collapsed="false"/>
    <row r="61868" customFormat="false" ht="15" hidden="false" customHeight="true" outlineLevel="0" collapsed="false"/>
    <row r="61869" customFormat="false" ht="15" hidden="false" customHeight="true" outlineLevel="0" collapsed="false"/>
    <row r="61870" customFormat="false" ht="15" hidden="false" customHeight="true" outlineLevel="0" collapsed="false"/>
    <row r="61871" customFormat="false" ht="15" hidden="false" customHeight="true" outlineLevel="0" collapsed="false"/>
    <row r="61872" customFormat="false" ht="15" hidden="false" customHeight="true" outlineLevel="0" collapsed="false"/>
    <row r="61873" customFormat="false" ht="15" hidden="false" customHeight="true" outlineLevel="0" collapsed="false"/>
    <row r="61874" customFormat="false" ht="15" hidden="false" customHeight="true" outlineLevel="0" collapsed="false"/>
    <row r="61875" customFormat="false" ht="15" hidden="false" customHeight="true" outlineLevel="0" collapsed="false"/>
    <row r="61876" customFormat="false" ht="15" hidden="false" customHeight="true" outlineLevel="0" collapsed="false"/>
    <row r="61877" customFormat="false" ht="15" hidden="false" customHeight="true" outlineLevel="0" collapsed="false"/>
    <row r="61878" customFormat="false" ht="15" hidden="false" customHeight="true" outlineLevel="0" collapsed="false"/>
    <row r="61879" customFormat="false" ht="15" hidden="false" customHeight="true" outlineLevel="0" collapsed="false"/>
    <row r="61880" customFormat="false" ht="15" hidden="false" customHeight="true" outlineLevel="0" collapsed="false"/>
    <row r="61881" customFormat="false" ht="15" hidden="false" customHeight="true" outlineLevel="0" collapsed="false"/>
    <row r="61882" customFormat="false" ht="15" hidden="false" customHeight="true" outlineLevel="0" collapsed="false"/>
    <row r="61883" customFormat="false" ht="15" hidden="false" customHeight="true" outlineLevel="0" collapsed="false"/>
    <row r="61884" customFormat="false" ht="15" hidden="false" customHeight="true" outlineLevel="0" collapsed="false"/>
    <row r="61885" customFormat="false" ht="15" hidden="false" customHeight="true" outlineLevel="0" collapsed="false"/>
    <row r="61886" customFormat="false" ht="15" hidden="false" customHeight="true" outlineLevel="0" collapsed="false"/>
    <row r="61887" customFormat="false" ht="15" hidden="false" customHeight="true" outlineLevel="0" collapsed="false"/>
    <row r="61888" customFormat="false" ht="15" hidden="false" customHeight="true" outlineLevel="0" collapsed="false"/>
    <row r="61889" customFormat="false" ht="15" hidden="false" customHeight="true" outlineLevel="0" collapsed="false"/>
    <row r="61890" customFormat="false" ht="15" hidden="false" customHeight="true" outlineLevel="0" collapsed="false"/>
    <row r="61891" customFormat="false" ht="15" hidden="false" customHeight="true" outlineLevel="0" collapsed="false"/>
    <row r="61892" customFormat="false" ht="15" hidden="false" customHeight="true" outlineLevel="0" collapsed="false"/>
    <row r="61893" customFormat="false" ht="15" hidden="false" customHeight="true" outlineLevel="0" collapsed="false"/>
    <row r="61894" customFormat="false" ht="15" hidden="false" customHeight="true" outlineLevel="0" collapsed="false"/>
    <row r="61895" customFormat="false" ht="15" hidden="false" customHeight="true" outlineLevel="0" collapsed="false"/>
    <row r="61896" customFormat="false" ht="15" hidden="false" customHeight="true" outlineLevel="0" collapsed="false"/>
    <row r="61897" customFormat="false" ht="15" hidden="false" customHeight="true" outlineLevel="0" collapsed="false"/>
    <row r="61898" customFormat="false" ht="15" hidden="false" customHeight="true" outlineLevel="0" collapsed="false"/>
    <row r="61899" customFormat="false" ht="15" hidden="false" customHeight="true" outlineLevel="0" collapsed="false"/>
    <row r="61900" customFormat="false" ht="15" hidden="false" customHeight="true" outlineLevel="0" collapsed="false"/>
    <row r="61901" customFormat="false" ht="15" hidden="false" customHeight="true" outlineLevel="0" collapsed="false"/>
    <row r="61902" customFormat="false" ht="15" hidden="false" customHeight="true" outlineLevel="0" collapsed="false"/>
    <row r="61903" customFormat="false" ht="15" hidden="false" customHeight="true" outlineLevel="0" collapsed="false"/>
    <row r="61904" customFormat="false" ht="15" hidden="false" customHeight="true" outlineLevel="0" collapsed="false"/>
    <row r="61905" customFormat="false" ht="15" hidden="false" customHeight="true" outlineLevel="0" collapsed="false"/>
    <row r="61906" customFormat="false" ht="15" hidden="false" customHeight="true" outlineLevel="0" collapsed="false"/>
    <row r="61907" customFormat="false" ht="15" hidden="false" customHeight="true" outlineLevel="0" collapsed="false"/>
    <row r="61908" customFormat="false" ht="15" hidden="false" customHeight="true" outlineLevel="0" collapsed="false"/>
    <row r="61909" customFormat="false" ht="15" hidden="false" customHeight="true" outlineLevel="0" collapsed="false"/>
    <row r="61910" customFormat="false" ht="15" hidden="false" customHeight="true" outlineLevel="0" collapsed="false"/>
    <row r="61911" customFormat="false" ht="15" hidden="false" customHeight="true" outlineLevel="0" collapsed="false"/>
    <row r="61912" customFormat="false" ht="15" hidden="false" customHeight="true" outlineLevel="0" collapsed="false"/>
    <row r="61913" customFormat="false" ht="15" hidden="false" customHeight="true" outlineLevel="0" collapsed="false"/>
    <row r="61914" customFormat="false" ht="15" hidden="false" customHeight="true" outlineLevel="0" collapsed="false"/>
    <row r="61915" customFormat="false" ht="15" hidden="false" customHeight="true" outlineLevel="0" collapsed="false"/>
    <row r="61916" customFormat="false" ht="15" hidden="false" customHeight="true" outlineLevel="0" collapsed="false"/>
    <row r="61917" customFormat="false" ht="15" hidden="false" customHeight="true" outlineLevel="0" collapsed="false"/>
    <row r="61918" customFormat="false" ht="15" hidden="false" customHeight="true" outlineLevel="0" collapsed="false"/>
    <row r="61919" customFormat="false" ht="15" hidden="false" customHeight="true" outlineLevel="0" collapsed="false"/>
    <row r="61920" customFormat="false" ht="15" hidden="false" customHeight="true" outlineLevel="0" collapsed="false"/>
    <row r="61921" customFormat="false" ht="15" hidden="false" customHeight="true" outlineLevel="0" collapsed="false"/>
    <row r="61922" customFormat="false" ht="15" hidden="false" customHeight="true" outlineLevel="0" collapsed="false"/>
    <row r="61923" customFormat="false" ht="15" hidden="false" customHeight="true" outlineLevel="0" collapsed="false"/>
    <row r="61924" customFormat="false" ht="15" hidden="false" customHeight="true" outlineLevel="0" collapsed="false"/>
    <row r="61925" customFormat="false" ht="15" hidden="false" customHeight="true" outlineLevel="0" collapsed="false"/>
    <row r="61926" customFormat="false" ht="15" hidden="false" customHeight="true" outlineLevel="0" collapsed="false"/>
    <row r="61927" customFormat="false" ht="15" hidden="false" customHeight="true" outlineLevel="0" collapsed="false"/>
    <row r="61928" customFormat="false" ht="15" hidden="false" customHeight="true" outlineLevel="0" collapsed="false"/>
    <row r="61929" customFormat="false" ht="15" hidden="false" customHeight="true" outlineLevel="0" collapsed="false"/>
    <row r="61930" customFormat="false" ht="15" hidden="false" customHeight="true" outlineLevel="0" collapsed="false"/>
    <row r="61931" customFormat="false" ht="15" hidden="false" customHeight="true" outlineLevel="0" collapsed="false"/>
    <row r="61932" customFormat="false" ht="15" hidden="false" customHeight="true" outlineLevel="0" collapsed="false"/>
    <row r="61933" customFormat="false" ht="15" hidden="false" customHeight="true" outlineLevel="0" collapsed="false"/>
    <row r="61934" customFormat="false" ht="15" hidden="false" customHeight="true" outlineLevel="0" collapsed="false"/>
    <row r="61935" customFormat="false" ht="15" hidden="false" customHeight="true" outlineLevel="0" collapsed="false"/>
    <row r="61936" customFormat="false" ht="15" hidden="false" customHeight="true" outlineLevel="0" collapsed="false"/>
    <row r="61937" customFormat="false" ht="15" hidden="false" customHeight="true" outlineLevel="0" collapsed="false"/>
    <row r="61938" customFormat="false" ht="15" hidden="false" customHeight="true" outlineLevel="0" collapsed="false"/>
    <row r="61939" customFormat="false" ht="15" hidden="false" customHeight="true" outlineLevel="0" collapsed="false"/>
    <row r="61940" customFormat="false" ht="15" hidden="false" customHeight="true" outlineLevel="0" collapsed="false"/>
    <row r="61941" customFormat="false" ht="15" hidden="false" customHeight="true" outlineLevel="0" collapsed="false"/>
    <row r="61942" customFormat="false" ht="15" hidden="false" customHeight="true" outlineLevel="0" collapsed="false"/>
    <row r="61943" customFormat="false" ht="15" hidden="false" customHeight="true" outlineLevel="0" collapsed="false"/>
    <row r="61944" customFormat="false" ht="15" hidden="false" customHeight="true" outlineLevel="0" collapsed="false"/>
    <row r="61945" customFormat="false" ht="15" hidden="false" customHeight="true" outlineLevel="0" collapsed="false"/>
    <row r="61946" customFormat="false" ht="15" hidden="false" customHeight="true" outlineLevel="0" collapsed="false"/>
    <row r="61947" customFormat="false" ht="15" hidden="false" customHeight="true" outlineLevel="0" collapsed="false"/>
    <row r="61948" customFormat="false" ht="15" hidden="false" customHeight="true" outlineLevel="0" collapsed="false"/>
    <row r="61949" customFormat="false" ht="15" hidden="false" customHeight="true" outlineLevel="0" collapsed="false"/>
    <row r="61950" customFormat="false" ht="15" hidden="false" customHeight="true" outlineLevel="0" collapsed="false"/>
    <row r="61951" customFormat="false" ht="15" hidden="false" customHeight="true" outlineLevel="0" collapsed="false"/>
    <row r="61952" customFormat="false" ht="15" hidden="false" customHeight="true" outlineLevel="0" collapsed="false"/>
    <row r="61953" customFormat="false" ht="15" hidden="false" customHeight="true" outlineLevel="0" collapsed="false"/>
    <row r="61954" customFormat="false" ht="15" hidden="false" customHeight="true" outlineLevel="0" collapsed="false"/>
    <row r="61955" customFormat="false" ht="15" hidden="false" customHeight="true" outlineLevel="0" collapsed="false"/>
    <row r="61956" customFormat="false" ht="15" hidden="false" customHeight="true" outlineLevel="0" collapsed="false"/>
    <row r="61957" customFormat="false" ht="15" hidden="false" customHeight="true" outlineLevel="0" collapsed="false"/>
    <row r="61958" customFormat="false" ht="15" hidden="false" customHeight="true" outlineLevel="0" collapsed="false"/>
    <row r="61959" customFormat="false" ht="15" hidden="false" customHeight="true" outlineLevel="0" collapsed="false"/>
    <row r="61960" customFormat="false" ht="15" hidden="false" customHeight="true" outlineLevel="0" collapsed="false"/>
    <row r="61961" customFormat="false" ht="15" hidden="false" customHeight="true" outlineLevel="0" collapsed="false"/>
    <row r="61962" customFormat="false" ht="15" hidden="false" customHeight="true" outlineLevel="0" collapsed="false"/>
    <row r="61963" customFormat="false" ht="15" hidden="false" customHeight="true" outlineLevel="0" collapsed="false"/>
    <row r="61964" customFormat="false" ht="15" hidden="false" customHeight="true" outlineLevel="0" collapsed="false"/>
    <row r="61965" customFormat="false" ht="15" hidden="false" customHeight="true" outlineLevel="0" collapsed="false"/>
    <row r="61966" customFormat="false" ht="15" hidden="false" customHeight="true" outlineLevel="0" collapsed="false"/>
    <row r="61967" customFormat="false" ht="15" hidden="false" customHeight="true" outlineLevel="0" collapsed="false"/>
    <row r="61968" customFormat="false" ht="15" hidden="false" customHeight="true" outlineLevel="0" collapsed="false"/>
    <row r="61969" customFormat="false" ht="15" hidden="false" customHeight="true" outlineLevel="0" collapsed="false"/>
    <row r="61970" customFormat="false" ht="15" hidden="false" customHeight="true" outlineLevel="0" collapsed="false"/>
    <row r="61971" customFormat="false" ht="15" hidden="false" customHeight="true" outlineLevel="0" collapsed="false"/>
    <row r="61972" customFormat="false" ht="15" hidden="false" customHeight="true" outlineLevel="0" collapsed="false"/>
    <row r="61973" customFormat="false" ht="15" hidden="false" customHeight="true" outlineLevel="0" collapsed="false"/>
    <row r="61974" customFormat="false" ht="15" hidden="false" customHeight="true" outlineLevel="0" collapsed="false"/>
    <row r="61975" customFormat="false" ht="15" hidden="false" customHeight="true" outlineLevel="0" collapsed="false"/>
    <row r="61976" customFormat="false" ht="15" hidden="false" customHeight="true" outlineLevel="0" collapsed="false"/>
    <row r="61977" customFormat="false" ht="15" hidden="false" customHeight="true" outlineLevel="0" collapsed="false"/>
    <row r="61978" customFormat="false" ht="15" hidden="false" customHeight="true" outlineLevel="0" collapsed="false"/>
    <row r="61979" customFormat="false" ht="15" hidden="false" customHeight="true" outlineLevel="0" collapsed="false"/>
    <row r="61980" customFormat="false" ht="15" hidden="false" customHeight="true" outlineLevel="0" collapsed="false"/>
    <row r="61981" customFormat="false" ht="15" hidden="false" customHeight="true" outlineLevel="0" collapsed="false"/>
    <row r="61982" customFormat="false" ht="15" hidden="false" customHeight="true" outlineLevel="0" collapsed="false"/>
    <row r="61983" customFormat="false" ht="15" hidden="false" customHeight="true" outlineLevel="0" collapsed="false"/>
    <row r="61984" customFormat="false" ht="15" hidden="false" customHeight="true" outlineLevel="0" collapsed="false"/>
    <row r="61985" customFormat="false" ht="15" hidden="false" customHeight="true" outlineLevel="0" collapsed="false"/>
    <row r="61986" customFormat="false" ht="15" hidden="false" customHeight="true" outlineLevel="0" collapsed="false"/>
    <row r="61987" customFormat="false" ht="15" hidden="false" customHeight="true" outlineLevel="0" collapsed="false"/>
    <row r="61988" customFormat="false" ht="15" hidden="false" customHeight="true" outlineLevel="0" collapsed="false"/>
    <row r="61989" customFormat="false" ht="15" hidden="false" customHeight="true" outlineLevel="0" collapsed="false"/>
    <row r="61990" customFormat="false" ht="15" hidden="false" customHeight="true" outlineLevel="0" collapsed="false"/>
    <row r="61991" customFormat="false" ht="15" hidden="false" customHeight="true" outlineLevel="0" collapsed="false"/>
    <row r="61992" customFormat="false" ht="15" hidden="false" customHeight="true" outlineLevel="0" collapsed="false"/>
    <row r="61993" customFormat="false" ht="15" hidden="false" customHeight="true" outlineLevel="0" collapsed="false"/>
    <row r="61994" customFormat="false" ht="15" hidden="false" customHeight="true" outlineLevel="0" collapsed="false"/>
    <row r="61995" customFormat="false" ht="15" hidden="false" customHeight="true" outlineLevel="0" collapsed="false"/>
    <row r="61996" customFormat="false" ht="15" hidden="false" customHeight="true" outlineLevel="0" collapsed="false"/>
    <row r="61997" customFormat="false" ht="15" hidden="false" customHeight="true" outlineLevel="0" collapsed="false"/>
    <row r="61998" customFormat="false" ht="15" hidden="false" customHeight="true" outlineLevel="0" collapsed="false"/>
    <row r="61999" customFormat="false" ht="15" hidden="false" customHeight="true" outlineLevel="0" collapsed="false"/>
    <row r="62000" customFormat="false" ht="15" hidden="false" customHeight="true" outlineLevel="0" collapsed="false"/>
    <row r="62001" customFormat="false" ht="15" hidden="false" customHeight="true" outlineLevel="0" collapsed="false"/>
    <row r="62002" customFormat="false" ht="15" hidden="false" customHeight="true" outlineLevel="0" collapsed="false"/>
    <row r="62003" customFormat="false" ht="15" hidden="false" customHeight="true" outlineLevel="0" collapsed="false"/>
    <row r="62004" customFormat="false" ht="15" hidden="false" customHeight="true" outlineLevel="0" collapsed="false"/>
    <row r="62005" customFormat="false" ht="15" hidden="false" customHeight="true" outlineLevel="0" collapsed="false"/>
    <row r="62006" customFormat="false" ht="15" hidden="false" customHeight="true" outlineLevel="0" collapsed="false"/>
    <row r="62007" customFormat="false" ht="15" hidden="false" customHeight="true" outlineLevel="0" collapsed="false"/>
    <row r="62008" customFormat="false" ht="15" hidden="false" customHeight="true" outlineLevel="0" collapsed="false"/>
    <row r="62009" customFormat="false" ht="15" hidden="false" customHeight="true" outlineLevel="0" collapsed="false"/>
    <row r="62010" customFormat="false" ht="15" hidden="false" customHeight="true" outlineLevel="0" collapsed="false"/>
    <row r="62011" customFormat="false" ht="15" hidden="false" customHeight="true" outlineLevel="0" collapsed="false"/>
    <row r="62012" customFormat="false" ht="15" hidden="false" customHeight="true" outlineLevel="0" collapsed="false"/>
    <row r="62013" customFormat="false" ht="15" hidden="false" customHeight="true" outlineLevel="0" collapsed="false"/>
    <row r="62014" customFormat="false" ht="15" hidden="false" customHeight="true" outlineLevel="0" collapsed="false"/>
    <row r="62015" customFormat="false" ht="15" hidden="false" customHeight="true" outlineLevel="0" collapsed="false"/>
    <row r="62016" customFormat="false" ht="15" hidden="false" customHeight="true" outlineLevel="0" collapsed="false"/>
    <row r="62017" customFormat="false" ht="15" hidden="false" customHeight="true" outlineLevel="0" collapsed="false"/>
    <row r="62018" customFormat="false" ht="15" hidden="false" customHeight="true" outlineLevel="0" collapsed="false"/>
    <row r="62019" customFormat="false" ht="15" hidden="false" customHeight="true" outlineLevel="0" collapsed="false"/>
    <row r="62020" customFormat="false" ht="15" hidden="false" customHeight="true" outlineLevel="0" collapsed="false"/>
    <row r="62021" customFormat="false" ht="15" hidden="false" customHeight="true" outlineLevel="0" collapsed="false"/>
    <row r="62022" customFormat="false" ht="15" hidden="false" customHeight="true" outlineLevel="0" collapsed="false"/>
    <row r="62023" customFormat="false" ht="15" hidden="false" customHeight="true" outlineLevel="0" collapsed="false"/>
    <row r="62024" customFormat="false" ht="15" hidden="false" customHeight="true" outlineLevel="0" collapsed="false"/>
    <row r="62025" customFormat="false" ht="15" hidden="false" customHeight="true" outlineLevel="0" collapsed="false"/>
    <row r="62026" customFormat="false" ht="15" hidden="false" customHeight="true" outlineLevel="0" collapsed="false"/>
    <row r="62027" customFormat="false" ht="15" hidden="false" customHeight="true" outlineLevel="0" collapsed="false"/>
    <row r="62028" customFormat="false" ht="15" hidden="false" customHeight="true" outlineLevel="0" collapsed="false"/>
    <row r="62029" customFormat="false" ht="15" hidden="false" customHeight="true" outlineLevel="0" collapsed="false"/>
    <row r="62030" customFormat="false" ht="15" hidden="false" customHeight="true" outlineLevel="0" collapsed="false"/>
    <row r="62031" customFormat="false" ht="15" hidden="false" customHeight="true" outlineLevel="0" collapsed="false"/>
    <row r="62032" customFormat="false" ht="15" hidden="false" customHeight="true" outlineLevel="0" collapsed="false"/>
    <row r="62033" customFormat="false" ht="15" hidden="false" customHeight="true" outlineLevel="0" collapsed="false"/>
    <row r="62034" customFormat="false" ht="15" hidden="false" customHeight="true" outlineLevel="0" collapsed="false"/>
    <row r="62035" customFormat="false" ht="15" hidden="false" customHeight="true" outlineLevel="0" collapsed="false"/>
    <row r="62036" customFormat="false" ht="15" hidden="false" customHeight="true" outlineLevel="0" collapsed="false"/>
    <row r="62037" customFormat="false" ht="15" hidden="false" customHeight="true" outlineLevel="0" collapsed="false"/>
    <row r="62038" customFormat="false" ht="15" hidden="false" customHeight="true" outlineLevel="0" collapsed="false"/>
    <row r="62039" customFormat="false" ht="15" hidden="false" customHeight="true" outlineLevel="0" collapsed="false"/>
    <row r="62040" customFormat="false" ht="15" hidden="false" customHeight="true" outlineLevel="0" collapsed="false"/>
    <row r="62041" customFormat="false" ht="15" hidden="false" customHeight="true" outlineLevel="0" collapsed="false"/>
    <row r="62042" customFormat="false" ht="15" hidden="false" customHeight="true" outlineLevel="0" collapsed="false"/>
    <row r="62043" customFormat="false" ht="15" hidden="false" customHeight="true" outlineLevel="0" collapsed="false"/>
    <row r="62044" customFormat="false" ht="15" hidden="false" customHeight="true" outlineLevel="0" collapsed="false"/>
    <row r="62045" customFormat="false" ht="15" hidden="false" customHeight="true" outlineLevel="0" collapsed="false"/>
    <row r="62046" customFormat="false" ht="15" hidden="false" customHeight="true" outlineLevel="0" collapsed="false"/>
    <row r="62047" customFormat="false" ht="15" hidden="false" customHeight="true" outlineLevel="0" collapsed="false"/>
    <row r="62048" customFormat="false" ht="15" hidden="false" customHeight="true" outlineLevel="0" collapsed="false"/>
    <row r="62049" customFormat="false" ht="15" hidden="false" customHeight="true" outlineLevel="0" collapsed="false"/>
    <row r="62050" customFormat="false" ht="15" hidden="false" customHeight="true" outlineLevel="0" collapsed="false"/>
    <row r="62051" customFormat="false" ht="15" hidden="false" customHeight="true" outlineLevel="0" collapsed="false"/>
    <row r="62052" customFormat="false" ht="15" hidden="false" customHeight="true" outlineLevel="0" collapsed="false"/>
    <row r="62053" customFormat="false" ht="15" hidden="false" customHeight="true" outlineLevel="0" collapsed="false"/>
    <row r="62054" customFormat="false" ht="15" hidden="false" customHeight="true" outlineLevel="0" collapsed="false"/>
    <row r="62055" customFormat="false" ht="15" hidden="false" customHeight="true" outlineLevel="0" collapsed="false"/>
    <row r="62056" customFormat="false" ht="15" hidden="false" customHeight="true" outlineLevel="0" collapsed="false"/>
    <row r="62057" customFormat="false" ht="15" hidden="false" customHeight="true" outlineLevel="0" collapsed="false"/>
    <row r="62058" customFormat="false" ht="15" hidden="false" customHeight="true" outlineLevel="0" collapsed="false"/>
    <row r="62059" customFormat="false" ht="15" hidden="false" customHeight="true" outlineLevel="0" collapsed="false"/>
    <row r="62060" customFormat="false" ht="15" hidden="false" customHeight="true" outlineLevel="0" collapsed="false"/>
    <row r="62061" customFormat="false" ht="15" hidden="false" customHeight="true" outlineLevel="0" collapsed="false"/>
    <row r="62062" customFormat="false" ht="15" hidden="false" customHeight="true" outlineLevel="0" collapsed="false"/>
    <row r="62063" customFormat="false" ht="15" hidden="false" customHeight="true" outlineLevel="0" collapsed="false"/>
    <row r="62064" customFormat="false" ht="15" hidden="false" customHeight="true" outlineLevel="0" collapsed="false"/>
    <row r="62065" customFormat="false" ht="15" hidden="false" customHeight="true" outlineLevel="0" collapsed="false"/>
    <row r="62066" customFormat="false" ht="15" hidden="false" customHeight="true" outlineLevel="0" collapsed="false"/>
    <row r="62067" customFormat="false" ht="15" hidden="false" customHeight="true" outlineLevel="0" collapsed="false"/>
    <row r="62068" customFormat="false" ht="15" hidden="false" customHeight="true" outlineLevel="0" collapsed="false"/>
    <row r="62069" customFormat="false" ht="15" hidden="false" customHeight="true" outlineLevel="0" collapsed="false"/>
    <row r="62070" customFormat="false" ht="15" hidden="false" customHeight="true" outlineLevel="0" collapsed="false"/>
    <row r="62071" customFormat="false" ht="15" hidden="false" customHeight="true" outlineLevel="0" collapsed="false"/>
    <row r="62072" customFormat="false" ht="15" hidden="false" customHeight="true" outlineLevel="0" collapsed="false"/>
    <row r="62073" customFormat="false" ht="15" hidden="false" customHeight="true" outlineLevel="0" collapsed="false"/>
    <row r="62074" customFormat="false" ht="15" hidden="false" customHeight="true" outlineLevel="0" collapsed="false"/>
    <row r="62075" customFormat="false" ht="15" hidden="false" customHeight="true" outlineLevel="0" collapsed="false"/>
    <row r="62076" customFormat="false" ht="15" hidden="false" customHeight="true" outlineLevel="0" collapsed="false"/>
    <row r="62077" customFormat="false" ht="15" hidden="false" customHeight="true" outlineLevel="0" collapsed="false"/>
    <row r="62078" customFormat="false" ht="15" hidden="false" customHeight="true" outlineLevel="0" collapsed="false"/>
    <row r="62079" customFormat="false" ht="15" hidden="false" customHeight="true" outlineLevel="0" collapsed="false"/>
    <row r="62080" customFormat="false" ht="15" hidden="false" customHeight="true" outlineLevel="0" collapsed="false"/>
    <row r="62081" customFormat="false" ht="15" hidden="false" customHeight="true" outlineLevel="0" collapsed="false"/>
    <row r="62082" customFormat="false" ht="15" hidden="false" customHeight="true" outlineLevel="0" collapsed="false"/>
    <row r="62083" customFormat="false" ht="15" hidden="false" customHeight="true" outlineLevel="0" collapsed="false"/>
    <row r="62084" customFormat="false" ht="15" hidden="false" customHeight="true" outlineLevel="0" collapsed="false"/>
    <row r="62085" customFormat="false" ht="15" hidden="false" customHeight="true" outlineLevel="0" collapsed="false"/>
    <row r="62086" customFormat="false" ht="15" hidden="false" customHeight="true" outlineLevel="0" collapsed="false"/>
    <row r="62087" customFormat="false" ht="15" hidden="false" customHeight="true" outlineLevel="0" collapsed="false"/>
    <row r="62088" customFormat="false" ht="15" hidden="false" customHeight="true" outlineLevel="0" collapsed="false"/>
    <row r="62089" customFormat="false" ht="15" hidden="false" customHeight="true" outlineLevel="0" collapsed="false"/>
    <row r="62090" customFormat="false" ht="15" hidden="false" customHeight="true" outlineLevel="0" collapsed="false"/>
    <row r="62091" customFormat="false" ht="15" hidden="false" customHeight="true" outlineLevel="0" collapsed="false"/>
    <row r="62092" customFormat="false" ht="15" hidden="false" customHeight="true" outlineLevel="0" collapsed="false"/>
    <row r="62093" customFormat="false" ht="15" hidden="false" customHeight="true" outlineLevel="0" collapsed="false"/>
    <row r="62094" customFormat="false" ht="15" hidden="false" customHeight="true" outlineLevel="0" collapsed="false"/>
    <row r="62095" customFormat="false" ht="15" hidden="false" customHeight="true" outlineLevel="0" collapsed="false"/>
    <row r="62096" customFormat="false" ht="15" hidden="false" customHeight="true" outlineLevel="0" collapsed="false"/>
    <row r="62097" customFormat="false" ht="15" hidden="false" customHeight="true" outlineLevel="0" collapsed="false"/>
    <row r="62098" customFormat="false" ht="15" hidden="false" customHeight="true" outlineLevel="0" collapsed="false"/>
    <row r="62099" customFormat="false" ht="15" hidden="false" customHeight="true" outlineLevel="0" collapsed="false"/>
    <row r="62100" customFormat="false" ht="15" hidden="false" customHeight="true" outlineLevel="0" collapsed="false"/>
    <row r="62101" customFormat="false" ht="15" hidden="false" customHeight="true" outlineLevel="0" collapsed="false"/>
    <row r="62102" customFormat="false" ht="15" hidden="false" customHeight="true" outlineLevel="0" collapsed="false"/>
    <row r="62103" customFormat="false" ht="15" hidden="false" customHeight="true" outlineLevel="0" collapsed="false"/>
    <row r="62104" customFormat="false" ht="15" hidden="false" customHeight="true" outlineLevel="0" collapsed="false"/>
    <row r="62105" customFormat="false" ht="15" hidden="false" customHeight="true" outlineLevel="0" collapsed="false"/>
    <row r="62106" customFormat="false" ht="15" hidden="false" customHeight="true" outlineLevel="0" collapsed="false"/>
    <row r="62107" customFormat="false" ht="15" hidden="false" customHeight="true" outlineLevel="0" collapsed="false"/>
    <row r="62108" customFormat="false" ht="15" hidden="false" customHeight="true" outlineLevel="0" collapsed="false"/>
    <row r="62109" customFormat="false" ht="15" hidden="false" customHeight="true" outlineLevel="0" collapsed="false"/>
    <row r="62110" customFormat="false" ht="15" hidden="false" customHeight="true" outlineLevel="0" collapsed="false"/>
    <row r="62111" customFormat="false" ht="15" hidden="false" customHeight="true" outlineLevel="0" collapsed="false"/>
    <row r="62112" customFormat="false" ht="15" hidden="false" customHeight="true" outlineLevel="0" collapsed="false"/>
    <row r="62113" customFormat="false" ht="15" hidden="false" customHeight="true" outlineLevel="0" collapsed="false"/>
    <row r="62114" customFormat="false" ht="15" hidden="false" customHeight="true" outlineLevel="0" collapsed="false"/>
    <row r="62115" customFormat="false" ht="15" hidden="false" customHeight="true" outlineLevel="0" collapsed="false"/>
    <row r="62116" customFormat="false" ht="15" hidden="false" customHeight="true" outlineLevel="0" collapsed="false"/>
    <row r="62117" customFormat="false" ht="15" hidden="false" customHeight="true" outlineLevel="0" collapsed="false"/>
    <row r="62118" customFormat="false" ht="15" hidden="false" customHeight="true" outlineLevel="0" collapsed="false"/>
    <row r="62119" customFormat="false" ht="15" hidden="false" customHeight="true" outlineLevel="0" collapsed="false"/>
    <row r="62120" customFormat="false" ht="15" hidden="false" customHeight="true" outlineLevel="0" collapsed="false"/>
    <row r="62121" customFormat="false" ht="15" hidden="false" customHeight="true" outlineLevel="0" collapsed="false"/>
    <row r="62122" customFormat="false" ht="15" hidden="false" customHeight="true" outlineLevel="0" collapsed="false"/>
    <row r="62123" customFormat="false" ht="15" hidden="false" customHeight="true" outlineLevel="0" collapsed="false"/>
    <row r="62124" customFormat="false" ht="15" hidden="false" customHeight="true" outlineLevel="0" collapsed="false"/>
    <row r="62125" customFormat="false" ht="15" hidden="false" customHeight="true" outlineLevel="0" collapsed="false"/>
    <row r="62126" customFormat="false" ht="15" hidden="false" customHeight="true" outlineLevel="0" collapsed="false"/>
    <row r="62127" customFormat="false" ht="15" hidden="false" customHeight="true" outlineLevel="0" collapsed="false"/>
    <row r="62128" customFormat="false" ht="15" hidden="false" customHeight="true" outlineLevel="0" collapsed="false"/>
    <row r="62129" customFormat="false" ht="15" hidden="false" customHeight="true" outlineLevel="0" collapsed="false"/>
    <row r="62130" customFormat="false" ht="15" hidden="false" customHeight="true" outlineLevel="0" collapsed="false"/>
    <row r="62131" customFormat="false" ht="15" hidden="false" customHeight="true" outlineLevel="0" collapsed="false"/>
    <row r="62132" customFormat="false" ht="15" hidden="false" customHeight="true" outlineLevel="0" collapsed="false"/>
    <row r="62133" customFormat="false" ht="15" hidden="false" customHeight="true" outlineLevel="0" collapsed="false"/>
    <row r="62134" customFormat="false" ht="15" hidden="false" customHeight="true" outlineLevel="0" collapsed="false"/>
    <row r="62135" customFormat="false" ht="15" hidden="false" customHeight="true" outlineLevel="0" collapsed="false"/>
    <row r="62136" customFormat="false" ht="15" hidden="false" customHeight="true" outlineLevel="0" collapsed="false"/>
    <row r="62137" customFormat="false" ht="15" hidden="false" customHeight="true" outlineLevel="0" collapsed="false"/>
    <row r="62138" customFormat="false" ht="15" hidden="false" customHeight="true" outlineLevel="0" collapsed="false"/>
    <row r="62139" customFormat="false" ht="15" hidden="false" customHeight="true" outlineLevel="0" collapsed="false"/>
    <row r="62140" customFormat="false" ht="15" hidden="false" customHeight="true" outlineLevel="0" collapsed="false"/>
    <row r="62141" customFormat="false" ht="15" hidden="false" customHeight="true" outlineLevel="0" collapsed="false"/>
    <row r="62142" customFormat="false" ht="15" hidden="false" customHeight="true" outlineLevel="0" collapsed="false"/>
    <row r="62143" customFormat="false" ht="15" hidden="false" customHeight="true" outlineLevel="0" collapsed="false"/>
    <row r="62144" customFormat="false" ht="15" hidden="false" customHeight="true" outlineLevel="0" collapsed="false"/>
    <row r="62145" customFormat="false" ht="15" hidden="false" customHeight="true" outlineLevel="0" collapsed="false"/>
    <row r="62146" customFormat="false" ht="15" hidden="false" customHeight="true" outlineLevel="0" collapsed="false"/>
    <row r="62147" customFormat="false" ht="15" hidden="false" customHeight="true" outlineLevel="0" collapsed="false"/>
    <row r="62148" customFormat="false" ht="15" hidden="false" customHeight="true" outlineLevel="0" collapsed="false"/>
    <row r="62149" customFormat="false" ht="15" hidden="false" customHeight="true" outlineLevel="0" collapsed="false"/>
    <row r="62150" customFormat="false" ht="15" hidden="false" customHeight="true" outlineLevel="0" collapsed="false"/>
    <row r="62151" customFormat="false" ht="15" hidden="false" customHeight="true" outlineLevel="0" collapsed="false"/>
    <row r="62152" customFormat="false" ht="15" hidden="false" customHeight="true" outlineLevel="0" collapsed="false"/>
    <row r="62153" customFormat="false" ht="15" hidden="false" customHeight="true" outlineLevel="0" collapsed="false"/>
    <row r="62154" customFormat="false" ht="15" hidden="false" customHeight="true" outlineLevel="0" collapsed="false"/>
    <row r="62155" customFormat="false" ht="15" hidden="false" customHeight="true" outlineLevel="0" collapsed="false"/>
    <row r="62156" customFormat="false" ht="15" hidden="false" customHeight="true" outlineLevel="0" collapsed="false"/>
    <row r="62157" customFormat="false" ht="15" hidden="false" customHeight="true" outlineLevel="0" collapsed="false"/>
    <row r="62158" customFormat="false" ht="15" hidden="false" customHeight="true" outlineLevel="0" collapsed="false"/>
    <row r="62159" customFormat="false" ht="15" hidden="false" customHeight="true" outlineLevel="0" collapsed="false"/>
    <row r="62160" customFormat="false" ht="15" hidden="false" customHeight="true" outlineLevel="0" collapsed="false"/>
    <row r="62161" customFormat="false" ht="15" hidden="false" customHeight="true" outlineLevel="0" collapsed="false"/>
    <row r="62162" customFormat="false" ht="15" hidden="false" customHeight="true" outlineLevel="0" collapsed="false"/>
    <row r="62163" customFormat="false" ht="15" hidden="false" customHeight="true" outlineLevel="0" collapsed="false"/>
    <row r="62164" customFormat="false" ht="15" hidden="false" customHeight="true" outlineLevel="0" collapsed="false"/>
    <row r="62165" customFormat="false" ht="15" hidden="false" customHeight="true" outlineLevel="0" collapsed="false"/>
    <row r="62166" customFormat="false" ht="15" hidden="false" customHeight="true" outlineLevel="0" collapsed="false"/>
    <row r="62167" customFormat="false" ht="15" hidden="false" customHeight="true" outlineLevel="0" collapsed="false"/>
    <row r="62168" customFormat="false" ht="15" hidden="false" customHeight="true" outlineLevel="0" collapsed="false"/>
    <row r="62169" customFormat="false" ht="15" hidden="false" customHeight="true" outlineLevel="0" collapsed="false"/>
    <row r="62170" customFormat="false" ht="15" hidden="false" customHeight="true" outlineLevel="0" collapsed="false"/>
    <row r="62171" customFormat="false" ht="15" hidden="false" customHeight="true" outlineLevel="0" collapsed="false"/>
    <row r="62172" customFormat="false" ht="15" hidden="false" customHeight="true" outlineLevel="0" collapsed="false"/>
    <row r="62173" customFormat="false" ht="15" hidden="false" customHeight="true" outlineLevel="0" collapsed="false"/>
    <row r="62174" customFormat="false" ht="15" hidden="false" customHeight="true" outlineLevel="0" collapsed="false"/>
    <row r="62175" customFormat="false" ht="15" hidden="false" customHeight="true" outlineLevel="0" collapsed="false"/>
    <row r="62176" customFormat="false" ht="15" hidden="false" customHeight="true" outlineLevel="0" collapsed="false"/>
    <row r="62177" customFormat="false" ht="15" hidden="false" customHeight="true" outlineLevel="0" collapsed="false"/>
    <row r="62178" customFormat="false" ht="15" hidden="false" customHeight="true" outlineLevel="0" collapsed="false"/>
    <row r="62179" customFormat="false" ht="15" hidden="false" customHeight="true" outlineLevel="0" collapsed="false"/>
    <row r="62180" customFormat="false" ht="15" hidden="false" customHeight="true" outlineLevel="0" collapsed="false"/>
    <row r="62181" customFormat="false" ht="15" hidden="false" customHeight="true" outlineLevel="0" collapsed="false"/>
    <row r="62182" customFormat="false" ht="15" hidden="false" customHeight="true" outlineLevel="0" collapsed="false"/>
    <row r="62183" customFormat="false" ht="15" hidden="false" customHeight="true" outlineLevel="0" collapsed="false"/>
    <row r="62184" customFormat="false" ht="15" hidden="false" customHeight="true" outlineLevel="0" collapsed="false"/>
    <row r="62185" customFormat="false" ht="15" hidden="false" customHeight="true" outlineLevel="0" collapsed="false"/>
    <row r="62186" customFormat="false" ht="15" hidden="false" customHeight="true" outlineLevel="0" collapsed="false"/>
    <row r="62187" customFormat="false" ht="15" hidden="false" customHeight="true" outlineLevel="0" collapsed="false"/>
    <row r="62188" customFormat="false" ht="15" hidden="false" customHeight="true" outlineLevel="0" collapsed="false"/>
    <row r="62189" customFormat="false" ht="15" hidden="false" customHeight="true" outlineLevel="0" collapsed="false"/>
    <row r="62190" customFormat="false" ht="15" hidden="false" customHeight="true" outlineLevel="0" collapsed="false"/>
    <row r="62191" customFormat="false" ht="15" hidden="false" customHeight="true" outlineLevel="0" collapsed="false"/>
    <row r="62192" customFormat="false" ht="15" hidden="false" customHeight="true" outlineLevel="0" collapsed="false"/>
    <row r="62193" customFormat="false" ht="15" hidden="false" customHeight="true" outlineLevel="0" collapsed="false"/>
    <row r="62194" customFormat="false" ht="15" hidden="false" customHeight="true" outlineLevel="0" collapsed="false"/>
    <row r="62195" customFormat="false" ht="15" hidden="false" customHeight="true" outlineLevel="0" collapsed="false"/>
    <row r="62196" customFormat="false" ht="15" hidden="false" customHeight="true" outlineLevel="0" collapsed="false"/>
    <row r="62197" customFormat="false" ht="15" hidden="false" customHeight="true" outlineLevel="0" collapsed="false"/>
    <row r="62198" customFormat="false" ht="15" hidden="false" customHeight="true" outlineLevel="0" collapsed="false"/>
    <row r="62199" customFormat="false" ht="15" hidden="false" customHeight="true" outlineLevel="0" collapsed="false"/>
    <row r="62200" customFormat="false" ht="15" hidden="false" customHeight="true" outlineLevel="0" collapsed="false"/>
    <row r="62201" customFormat="false" ht="15" hidden="false" customHeight="true" outlineLevel="0" collapsed="false"/>
    <row r="62202" customFormat="false" ht="15" hidden="false" customHeight="true" outlineLevel="0" collapsed="false"/>
    <row r="62203" customFormat="false" ht="15" hidden="false" customHeight="true" outlineLevel="0" collapsed="false"/>
    <row r="62204" customFormat="false" ht="15" hidden="false" customHeight="true" outlineLevel="0" collapsed="false"/>
    <row r="62205" customFormat="false" ht="15" hidden="false" customHeight="true" outlineLevel="0" collapsed="false"/>
    <row r="62206" customFormat="false" ht="15" hidden="false" customHeight="true" outlineLevel="0" collapsed="false"/>
    <row r="62207" customFormat="false" ht="15" hidden="false" customHeight="true" outlineLevel="0" collapsed="false"/>
    <row r="62208" customFormat="false" ht="15" hidden="false" customHeight="true" outlineLevel="0" collapsed="false"/>
    <row r="62209" customFormat="false" ht="15" hidden="false" customHeight="true" outlineLevel="0" collapsed="false"/>
    <row r="62210" customFormat="false" ht="15" hidden="false" customHeight="true" outlineLevel="0" collapsed="false"/>
    <row r="62211" customFormat="false" ht="15" hidden="false" customHeight="true" outlineLevel="0" collapsed="false"/>
    <row r="62212" customFormat="false" ht="15" hidden="false" customHeight="true" outlineLevel="0" collapsed="false"/>
    <row r="62213" customFormat="false" ht="15" hidden="false" customHeight="true" outlineLevel="0" collapsed="false"/>
    <row r="62214" customFormat="false" ht="15" hidden="false" customHeight="true" outlineLevel="0" collapsed="false"/>
    <row r="62215" customFormat="false" ht="15" hidden="false" customHeight="true" outlineLevel="0" collapsed="false"/>
    <row r="62216" customFormat="false" ht="15" hidden="false" customHeight="true" outlineLevel="0" collapsed="false"/>
    <row r="62217" customFormat="false" ht="15" hidden="false" customHeight="true" outlineLevel="0" collapsed="false"/>
    <row r="62218" customFormat="false" ht="15" hidden="false" customHeight="true" outlineLevel="0" collapsed="false"/>
    <row r="62219" customFormat="false" ht="15" hidden="false" customHeight="true" outlineLevel="0" collapsed="false"/>
    <row r="62220" customFormat="false" ht="15" hidden="false" customHeight="true" outlineLevel="0" collapsed="false"/>
    <row r="62221" customFormat="false" ht="15" hidden="false" customHeight="true" outlineLevel="0" collapsed="false"/>
    <row r="62222" customFormat="false" ht="15" hidden="false" customHeight="true" outlineLevel="0" collapsed="false"/>
    <row r="62223" customFormat="false" ht="15" hidden="false" customHeight="true" outlineLevel="0" collapsed="false"/>
    <row r="62224" customFormat="false" ht="15" hidden="false" customHeight="true" outlineLevel="0" collapsed="false"/>
    <row r="62225" customFormat="false" ht="15" hidden="false" customHeight="true" outlineLevel="0" collapsed="false"/>
    <row r="62226" customFormat="false" ht="15" hidden="false" customHeight="true" outlineLevel="0" collapsed="false"/>
    <row r="62227" customFormat="false" ht="15" hidden="false" customHeight="true" outlineLevel="0" collapsed="false"/>
    <row r="62228" customFormat="false" ht="15" hidden="false" customHeight="true" outlineLevel="0" collapsed="false"/>
    <row r="62229" customFormat="false" ht="15" hidden="false" customHeight="true" outlineLevel="0" collapsed="false"/>
    <row r="62230" customFormat="false" ht="15" hidden="false" customHeight="true" outlineLevel="0" collapsed="false"/>
    <row r="62231" customFormat="false" ht="15" hidden="false" customHeight="true" outlineLevel="0" collapsed="false"/>
    <row r="62232" customFormat="false" ht="15" hidden="false" customHeight="true" outlineLevel="0" collapsed="false"/>
    <row r="62233" customFormat="false" ht="15" hidden="false" customHeight="true" outlineLevel="0" collapsed="false"/>
    <row r="62234" customFormat="false" ht="15" hidden="false" customHeight="true" outlineLevel="0" collapsed="false"/>
    <row r="62235" customFormat="false" ht="15" hidden="false" customHeight="true" outlineLevel="0" collapsed="false"/>
    <row r="62236" customFormat="false" ht="15" hidden="false" customHeight="true" outlineLevel="0" collapsed="false"/>
    <row r="62237" customFormat="false" ht="15" hidden="false" customHeight="true" outlineLevel="0" collapsed="false"/>
    <row r="62238" customFormat="false" ht="15" hidden="false" customHeight="true" outlineLevel="0" collapsed="false"/>
    <row r="62239" customFormat="false" ht="15" hidden="false" customHeight="true" outlineLevel="0" collapsed="false"/>
    <row r="62240" customFormat="false" ht="15" hidden="false" customHeight="true" outlineLevel="0" collapsed="false"/>
    <row r="62241" customFormat="false" ht="15" hidden="false" customHeight="true" outlineLevel="0" collapsed="false"/>
    <row r="62242" customFormat="false" ht="15" hidden="false" customHeight="true" outlineLevel="0" collapsed="false"/>
    <row r="62243" customFormat="false" ht="15" hidden="false" customHeight="true" outlineLevel="0" collapsed="false"/>
    <row r="62244" customFormat="false" ht="15" hidden="false" customHeight="true" outlineLevel="0" collapsed="false"/>
    <row r="62245" customFormat="false" ht="15" hidden="false" customHeight="true" outlineLevel="0" collapsed="false"/>
    <row r="62246" customFormat="false" ht="15" hidden="false" customHeight="true" outlineLevel="0" collapsed="false"/>
    <row r="62247" customFormat="false" ht="15" hidden="false" customHeight="true" outlineLevel="0" collapsed="false"/>
    <row r="62248" customFormat="false" ht="15" hidden="false" customHeight="true" outlineLevel="0" collapsed="false"/>
    <row r="62249" customFormat="false" ht="15" hidden="false" customHeight="true" outlineLevel="0" collapsed="false"/>
    <row r="62250" customFormat="false" ht="15" hidden="false" customHeight="true" outlineLevel="0" collapsed="false"/>
    <row r="62251" customFormat="false" ht="15" hidden="false" customHeight="true" outlineLevel="0" collapsed="false"/>
    <row r="62252" customFormat="false" ht="15" hidden="false" customHeight="true" outlineLevel="0" collapsed="false"/>
    <row r="62253" customFormat="false" ht="15" hidden="false" customHeight="true" outlineLevel="0" collapsed="false"/>
    <row r="62254" customFormat="false" ht="15" hidden="false" customHeight="true" outlineLevel="0" collapsed="false"/>
    <row r="62255" customFormat="false" ht="15" hidden="false" customHeight="true" outlineLevel="0" collapsed="false"/>
    <row r="62256" customFormat="false" ht="15" hidden="false" customHeight="true" outlineLevel="0" collapsed="false"/>
    <row r="62257" customFormat="false" ht="15" hidden="false" customHeight="true" outlineLevel="0" collapsed="false"/>
    <row r="62258" customFormat="false" ht="15" hidden="false" customHeight="true" outlineLevel="0" collapsed="false"/>
    <row r="62259" customFormat="false" ht="15" hidden="false" customHeight="true" outlineLevel="0" collapsed="false"/>
    <row r="62260" customFormat="false" ht="15" hidden="false" customHeight="true" outlineLevel="0" collapsed="false"/>
    <row r="62261" customFormat="false" ht="15" hidden="false" customHeight="true" outlineLevel="0" collapsed="false"/>
    <row r="62262" customFormat="false" ht="15" hidden="false" customHeight="true" outlineLevel="0" collapsed="false"/>
    <row r="62263" customFormat="false" ht="15" hidden="false" customHeight="true" outlineLevel="0" collapsed="false"/>
    <row r="62264" customFormat="false" ht="15" hidden="false" customHeight="true" outlineLevel="0" collapsed="false"/>
    <row r="62265" customFormat="false" ht="15" hidden="false" customHeight="true" outlineLevel="0" collapsed="false"/>
    <row r="62266" customFormat="false" ht="15" hidden="false" customHeight="true" outlineLevel="0" collapsed="false"/>
    <row r="62267" customFormat="false" ht="15" hidden="false" customHeight="true" outlineLevel="0" collapsed="false"/>
    <row r="62268" customFormat="false" ht="15" hidden="false" customHeight="true" outlineLevel="0" collapsed="false"/>
    <row r="62269" customFormat="false" ht="15" hidden="false" customHeight="true" outlineLevel="0" collapsed="false"/>
    <row r="62270" customFormat="false" ht="15" hidden="false" customHeight="true" outlineLevel="0" collapsed="false"/>
    <row r="62271" customFormat="false" ht="15" hidden="false" customHeight="true" outlineLevel="0" collapsed="false"/>
    <row r="62272" customFormat="false" ht="15" hidden="false" customHeight="true" outlineLevel="0" collapsed="false"/>
    <row r="62273" customFormat="false" ht="15" hidden="false" customHeight="true" outlineLevel="0" collapsed="false"/>
    <row r="62274" customFormat="false" ht="15" hidden="false" customHeight="true" outlineLevel="0" collapsed="false"/>
    <row r="62275" customFormat="false" ht="15" hidden="false" customHeight="true" outlineLevel="0" collapsed="false"/>
    <row r="62276" customFormat="false" ht="15" hidden="false" customHeight="true" outlineLevel="0" collapsed="false"/>
    <row r="62277" customFormat="false" ht="15" hidden="false" customHeight="true" outlineLevel="0" collapsed="false"/>
    <row r="62278" customFormat="false" ht="15" hidden="false" customHeight="true" outlineLevel="0" collapsed="false"/>
    <row r="62279" customFormat="false" ht="15" hidden="false" customHeight="true" outlineLevel="0" collapsed="false"/>
    <row r="62280" customFormat="false" ht="15" hidden="false" customHeight="true" outlineLevel="0" collapsed="false"/>
    <row r="62281" customFormat="false" ht="15" hidden="false" customHeight="true" outlineLevel="0" collapsed="false"/>
    <row r="62282" customFormat="false" ht="15" hidden="false" customHeight="true" outlineLevel="0" collapsed="false"/>
    <row r="62283" customFormat="false" ht="15" hidden="false" customHeight="true" outlineLevel="0" collapsed="false"/>
    <row r="62284" customFormat="false" ht="15" hidden="false" customHeight="true" outlineLevel="0" collapsed="false"/>
    <row r="62285" customFormat="false" ht="15" hidden="false" customHeight="true" outlineLevel="0" collapsed="false"/>
    <row r="62286" customFormat="false" ht="15" hidden="false" customHeight="true" outlineLevel="0" collapsed="false"/>
    <row r="62287" customFormat="false" ht="15" hidden="false" customHeight="true" outlineLevel="0" collapsed="false"/>
    <row r="62288" customFormat="false" ht="15" hidden="false" customHeight="true" outlineLevel="0" collapsed="false"/>
    <row r="62289" customFormat="false" ht="15" hidden="false" customHeight="true" outlineLevel="0" collapsed="false"/>
    <row r="62290" customFormat="false" ht="15" hidden="false" customHeight="true" outlineLevel="0" collapsed="false"/>
    <row r="62291" customFormat="false" ht="15" hidden="false" customHeight="true" outlineLevel="0" collapsed="false"/>
    <row r="62292" customFormat="false" ht="15" hidden="false" customHeight="true" outlineLevel="0" collapsed="false"/>
    <row r="62293" customFormat="false" ht="15" hidden="false" customHeight="true" outlineLevel="0" collapsed="false"/>
    <row r="62294" customFormat="false" ht="15" hidden="false" customHeight="true" outlineLevel="0" collapsed="false"/>
    <row r="62295" customFormat="false" ht="15" hidden="false" customHeight="true" outlineLevel="0" collapsed="false"/>
    <row r="62296" customFormat="false" ht="15" hidden="false" customHeight="true" outlineLevel="0" collapsed="false"/>
    <row r="62297" customFormat="false" ht="15" hidden="false" customHeight="true" outlineLevel="0" collapsed="false"/>
    <row r="62298" customFormat="false" ht="15" hidden="false" customHeight="true" outlineLevel="0" collapsed="false"/>
    <row r="62299" customFormat="false" ht="15" hidden="false" customHeight="true" outlineLevel="0" collapsed="false"/>
    <row r="62300" customFormat="false" ht="15" hidden="false" customHeight="true" outlineLevel="0" collapsed="false"/>
    <row r="62301" customFormat="false" ht="15" hidden="false" customHeight="true" outlineLevel="0" collapsed="false"/>
    <row r="62302" customFormat="false" ht="15" hidden="false" customHeight="true" outlineLevel="0" collapsed="false"/>
    <row r="62303" customFormat="false" ht="15" hidden="false" customHeight="true" outlineLevel="0" collapsed="false"/>
    <row r="62304" customFormat="false" ht="15" hidden="false" customHeight="true" outlineLevel="0" collapsed="false"/>
    <row r="62305" customFormat="false" ht="15" hidden="false" customHeight="true" outlineLevel="0" collapsed="false"/>
    <row r="62306" customFormat="false" ht="15" hidden="false" customHeight="true" outlineLevel="0" collapsed="false"/>
    <row r="62307" customFormat="false" ht="15" hidden="false" customHeight="true" outlineLevel="0" collapsed="false"/>
    <row r="62308" customFormat="false" ht="15" hidden="false" customHeight="true" outlineLevel="0" collapsed="false"/>
    <row r="62309" customFormat="false" ht="15" hidden="false" customHeight="true" outlineLevel="0" collapsed="false"/>
    <row r="62310" customFormat="false" ht="15" hidden="false" customHeight="true" outlineLevel="0" collapsed="false"/>
    <row r="62311" customFormat="false" ht="15" hidden="false" customHeight="true" outlineLevel="0" collapsed="false"/>
    <row r="62312" customFormat="false" ht="15" hidden="false" customHeight="true" outlineLevel="0" collapsed="false"/>
    <row r="62313" customFormat="false" ht="15" hidden="false" customHeight="true" outlineLevel="0" collapsed="false"/>
    <row r="62314" customFormat="false" ht="15" hidden="false" customHeight="true" outlineLevel="0" collapsed="false"/>
    <row r="62315" customFormat="false" ht="15" hidden="false" customHeight="true" outlineLevel="0" collapsed="false"/>
    <row r="62316" customFormat="false" ht="15" hidden="false" customHeight="true" outlineLevel="0" collapsed="false"/>
    <row r="62317" customFormat="false" ht="15" hidden="false" customHeight="true" outlineLevel="0" collapsed="false"/>
    <row r="62318" customFormat="false" ht="15" hidden="false" customHeight="true" outlineLevel="0" collapsed="false"/>
    <row r="62319" customFormat="false" ht="15" hidden="false" customHeight="true" outlineLevel="0" collapsed="false"/>
    <row r="62320" customFormat="false" ht="15" hidden="false" customHeight="true" outlineLevel="0" collapsed="false"/>
    <row r="62321" customFormat="false" ht="15" hidden="false" customHeight="true" outlineLevel="0" collapsed="false"/>
    <row r="62322" customFormat="false" ht="15" hidden="false" customHeight="true" outlineLevel="0" collapsed="false"/>
    <row r="62323" customFormat="false" ht="15" hidden="false" customHeight="true" outlineLevel="0" collapsed="false"/>
    <row r="62324" customFormat="false" ht="15" hidden="false" customHeight="true" outlineLevel="0" collapsed="false"/>
    <row r="62325" customFormat="false" ht="15" hidden="false" customHeight="true" outlineLevel="0" collapsed="false"/>
    <row r="62326" customFormat="false" ht="15" hidden="false" customHeight="true" outlineLevel="0" collapsed="false"/>
    <row r="62327" customFormat="false" ht="15" hidden="false" customHeight="true" outlineLevel="0" collapsed="false"/>
    <row r="62328" customFormat="false" ht="15" hidden="false" customHeight="true" outlineLevel="0" collapsed="false"/>
    <row r="62329" customFormat="false" ht="15" hidden="false" customHeight="true" outlineLevel="0" collapsed="false"/>
    <row r="62330" customFormat="false" ht="15" hidden="false" customHeight="true" outlineLevel="0" collapsed="false"/>
    <row r="62331" customFormat="false" ht="15" hidden="false" customHeight="true" outlineLevel="0" collapsed="false"/>
    <row r="62332" customFormat="false" ht="15" hidden="false" customHeight="true" outlineLevel="0" collapsed="false"/>
    <row r="62333" customFormat="false" ht="15" hidden="false" customHeight="true" outlineLevel="0" collapsed="false"/>
    <row r="62334" customFormat="false" ht="15" hidden="false" customHeight="true" outlineLevel="0" collapsed="false"/>
    <row r="62335" customFormat="false" ht="15" hidden="false" customHeight="true" outlineLevel="0" collapsed="false"/>
    <row r="62336" customFormat="false" ht="15" hidden="false" customHeight="true" outlineLevel="0" collapsed="false"/>
    <row r="62337" customFormat="false" ht="15" hidden="false" customHeight="true" outlineLevel="0" collapsed="false"/>
    <row r="62338" customFormat="false" ht="15" hidden="false" customHeight="true" outlineLevel="0" collapsed="false"/>
    <row r="62339" customFormat="false" ht="15" hidden="false" customHeight="true" outlineLevel="0" collapsed="false"/>
    <row r="62340" customFormat="false" ht="15" hidden="false" customHeight="true" outlineLevel="0" collapsed="false"/>
    <row r="62341" customFormat="false" ht="15" hidden="false" customHeight="true" outlineLevel="0" collapsed="false"/>
    <row r="62342" customFormat="false" ht="15" hidden="false" customHeight="true" outlineLevel="0" collapsed="false"/>
    <row r="62343" customFormat="false" ht="15" hidden="false" customHeight="true" outlineLevel="0" collapsed="false"/>
    <row r="62344" customFormat="false" ht="15" hidden="false" customHeight="true" outlineLevel="0" collapsed="false"/>
    <row r="62345" customFormat="false" ht="15" hidden="false" customHeight="true" outlineLevel="0" collapsed="false"/>
    <row r="62346" customFormat="false" ht="15" hidden="false" customHeight="true" outlineLevel="0" collapsed="false"/>
    <row r="62347" customFormat="false" ht="15" hidden="false" customHeight="true" outlineLevel="0" collapsed="false"/>
    <row r="62348" customFormat="false" ht="15" hidden="false" customHeight="true" outlineLevel="0" collapsed="false"/>
    <row r="62349" customFormat="false" ht="15" hidden="false" customHeight="true" outlineLevel="0" collapsed="false"/>
    <row r="62350" customFormat="false" ht="15" hidden="false" customHeight="true" outlineLevel="0" collapsed="false"/>
    <row r="62351" customFormat="false" ht="15" hidden="false" customHeight="true" outlineLevel="0" collapsed="false"/>
    <row r="62352" customFormat="false" ht="15" hidden="false" customHeight="true" outlineLevel="0" collapsed="false"/>
    <row r="62353" customFormat="false" ht="15" hidden="false" customHeight="true" outlineLevel="0" collapsed="false"/>
    <row r="62354" customFormat="false" ht="15" hidden="false" customHeight="true" outlineLevel="0" collapsed="false"/>
    <row r="62355" customFormat="false" ht="15" hidden="false" customHeight="true" outlineLevel="0" collapsed="false"/>
    <row r="62356" customFormat="false" ht="15" hidden="false" customHeight="true" outlineLevel="0" collapsed="false"/>
    <row r="62357" customFormat="false" ht="15" hidden="false" customHeight="true" outlineLevel="0" collapsed="false"/>
    <row r="62358" customFormat="false" ht="15" hidden="false" customHeight="true" outlineLevel="0" collapsed="false"/>
    <row r="62359" customFormat="false" ht="15" hidden="false" customHeight="true" outlineLevel="0" collapsed="false"/>
    <row r="62360" customFormat="false" ht="15" hidden="false" customHeight="true" outlineLevel="0" collapsed="false"/>
    <row r="62361" customFormat="false" ht="15" hidden="false" customHeight="true" outlineLevel="0" collapsed="false"/>
    <row r="62362" customFormat="false" ht="15" hidden="false" customHeight="true" outlineLevel="0" collapsed="false"/>
    <row r="62363" customFormat="false" ht="15" hidden="false" customHeight="true" outlineLevel="0" collapsed="false"/>
    <row r="62364" customFormat="false" ht="15" hidden="false" customHeight="true" outlineLevel="0" collapsed="false"/>
    <row r="62365" customFormat="false" ht="15" hidden="false" customHeight="true" outlineLevel="0" collapsed="false"/>
    <row r="62366" customFormat="false" ht="15" hidden="false" customHeight="true" outlineLevel="0" collapsed="false"/>
    <row r="62367" customFormat="false" ht="15" hidden="false" customHeight="true" outlineLevel="0" collapsed="false"/>
    <row r="62368" customFormat="false" ht="15" hidden="false" customHeight="true" outlineLevel="0" collapsed="false"/>
    <row r="62369" customFormat="false" ht="15" hidden="false" customHeight="true" outlineLevel="0" collapsed="false"/>
    <row r="62370" customFormat="false" ht="15" hidden="false" customHeight="true" outlineLevel="0" collapsed="false"/>
    <row r="62371" customFormat="false" ht="15" hidden="false" customHeight="true" outlineLevel="0" collapsed="false"/>
    <row r="62372" customFormat="false" ht="15" hidden="false" customHeight="true" outlineLevel="0" collapsed="false"/>
    <row r="62373" customFormat="false" ht="15" hidden="false" customHeight="true" outlineLevel="0" collapsed="false"/>
    <row r="62374" customFormat="false" ht="15" hidden="false" customHeight="true" outlineLevel="0" collapsed="false"/>
    <row r="62375" customFormat="false" ht="15" hidden="false" customHeight="true" outlineLevel="0" collapsed="false"/>
    <row r="62376" customFormat="false" ht="15" hidden="false" customHeight="true" outlineLevel="0" collapsed="false"/>
    <row r="62377" customFormat="false" ht="15" hidden="false" customHeight="true" outlineLevel="0" collapsed="false"/>
    <row r="62378" customFormat="false" ht="15" hidden="false" customHeight="true" outlineLevel="0" collapsed="false"/>
    <row r="62379" customFormat="false" ht="15" hidden="false" customHeight="true" outlineLevel="0" collapsed="false"/>
    <row r="62380" customFormat="false" ht="15" hidden="false" customHeight="true" outlineLevel="0" collapsed="false"/>
    <row r="62381" customFormat="false" ht="15" hidden="false" customHeight="true" outlineLevel="0" collapsed="false"/>
    <row r="62382" customFormat="false" ht="15" hidden="false" customHeight="true" outlineLevel="0" collapsed="false"/>
    <row r="62383" customFormat="false" ht="15" hidden="false" customHeight="true" outlineLevel="0" collapsed="false"/>
    <row r="62384" customFormat="false" ht="15" hidden="false" customHeight="true" outlineLevel="0" collapsed="false"/>
    <row r="62385" customFormat="false" ht="15" hidden="false" customHeight="true" outlineLevel="0" collapsed="false"/>
    <row r="62386" customFormat="false" ht="15" hidden="false" customHeight="true" outlineLevel="0" collapsed="false"/>
    <row r="62387" customFormat="false" ht="15" hidden="false" customHeight="true" outlineLevel="0" collapsed="false"/>
    <row r="62388" customFormat="false" ht="15" hidden="false" customHeight="true" outlineLevel="0" collapsed="false"/>
    <row r="62389" customFormat="false" ht="15" hidden="false" customHeight="true" outlineLevel="0" collapsed="false"/>
    <row r="62390" customFormat="false" ht="15" hidden="false" customHeight="true" outlineLevel="0" collapsed="false"/>
    <row r="62391" customFormat="false" ht="15" hidden="false" customHeight="true" outlineLevel="0" collapsed="false"/>
    <row r="62392" customFormat="false" ht="15" hidden="false" customHeight="true" outlineLevel="0" collapsed="false"/>
    <row r="62393" customFormat="false" ht="15" hidden="false" customHeight="true" outlineLevel="0" collapsed="false"/>
    <row r="62394" customFormat="false" ht="15" hidden="false" customHeight="true" outlineLevel="0" collapsed="false"/>
    <row r="62395" customFormat="false" ht="15" hidden="false" customHeight="true" outlineLevel="0" collapsed="false"/>
    <row r="62396" customFormat="false" ht="15" hidden="false" customHeight="true" outlineLevel="0" collapsed="false"/>
    <row r="62397" customFormat="false" ht="15" hidden="false" customHeight="true" outlineLevel="0" collapsed="false"/>
    <row r="62398" customFormat="false" ht="15" hidden="false" customHeight="true" outlineLevel="0" collapsed="false"/>
    <row r="62399" customFormat="false" ht="15" hidden="false" customHeight="true" outlineLevel="0" collapsed="false"/>
    <row r="62400" customFormat="false" ht="15" hidden="false" customHeight="true" outlineLevel="0" collapsed="false"/>
    <row r="62401" customFormat="false" ht="15" hidden="false" customHeight="true" outlineLevel="0" collapsed="false"/>
    <row r="62402" customFormat="false" ht="15" hidden="false" customHeight="true" outlineLevel="0" collapsed="false"/>
    <row r="62403" customFormat="false" ht="15" hidden="false" customHeight="true" outlineLevel="0" collapsed="false"/>
    <row r="62404" customFormat="false" ht="15" hidden="false" customHeight="true" outlineLevel="0" collapsed="false"/>
    <row r="62405" customFormat="false" ht="15" hidden="false" customHeight="true" outlineLevel="0" collapsed="false"/>
    <row r="62406" customFormat="false" ht="15" hidden="false" customHeight="true" outlineLevel="0" collapsed="false"/>
    <row r="62407" customFormat="false" ht="15" hidden="false" customHeight="true" outlineLevel="0" collapsed="false"/>
    <row r="62408" customFormat="false" ht="15" hidden="false" customHeight="true" outlineLevel="0" collapsed="false"/>
    <row r="62409" customFormat="false" ht="15" hidden="false" customHeight="true" outlineLevel="0" collapsed="false"/>
    <row r="62410" customFormat="false" ht="15" hidden="false" customHeight="true" outlineLevel="0" collapsed="false"/>
    <row r="62411" customFormat="false" ht="15" hidden="false" customHeight="true" outlineLevel="0" collapsed="false"/>
    <row r="62412" customFormat="false" ht="15" hidden="false" customHeight="true" outlineLevel="0" collapsed="false"/>
    <row r="62413" customFormat="false" ht="15" hidden="false" customHeight="true" outlineLevel="0" collapsed="false"/>
    <row r="62414" customFormat="false" ht="15" hidden="false" customHeight="true" outlineLevel="0" collapsed="false"/>
    <row r="62415" customFormat="false" ht="15" hidden="false" customHeight="true" outlineLevel="0" collapsed="false"/>
    <row r="62416" customFormat="false" ht="15" hidden="false" customHeight="true" outlineLevel="0" collapsed="false"/>
    <row r="62417" customFormat="false" ht="15" hidden="false" customHeight="true" outlineLevel="0" collapsed="false"/>
    <row r="62418" customFormat="false" ht="15" hidden="false" customHeight="true" outlineLevel="0" collapsed="false"/>
    <row r="62419" customFormat="false" ht="15" hidden="false" customHeight="true" outlineLevel="0" collapsed="false"/>
    <row r="62420" customFormat="false" ht="15" hidden="false" customHeight="true" outlineLevel="0" collapsed="false"/>
    <row r="62421" customFormat="false" ht="15" hidden="false" customHeight="true" outlineLevel="0" collapsed="false"/>
    <row r="62422" customFormat="false" ht="15" hidden="false" customHeight="true" outlineLevel="0" collapsed="false"/>
    <row r="62423" customFormat="false" ht="15" hidden="false" customHeight="true" outlineLevel="0" collapsed="false"/>
    <row r="62424" customFormat="false" ht="15" hidden="false" customHeight="true" outlineLevel="0" collapsed="false"/>
    <row r="62425" customFormat="false" ht="15" hidden="false" customHeight="true" outlineLevel="0" collapsed="false"/>
    <row r="62426" customFormat="false" ht="15" hidden="false" customHeight="true" outlineLevel="0" collapsed="false"/>
    <row r="62427" customFormat="false" ht="15" hidden="false" customHeight="true" outlineLevel="0" collapsed="false"/>
    <row r="62428" customFormat="false" ht="15" hidden="false" customHeight="true" outlineLevel="0" collapsed="false"/>
    <row r="62429" customFormat="false" ht="15" hidden="false" customHeight="true" outlineLevel="0" collapsed="false"/>
    <row r="62430" customFormat="false" ht="15" hidden="false" customHeight="true" outlineLevel="0" collapsed="false"/>
    <row r="62431" customFormat="false" ht="15" hidden="false" customHeight="true" outlineLevel="0" collapsed="false"/>
    <row r="62432" customFormat="false" ht="15" hidden="false" customHeight="true" outlineLevel="0" collapsed="false"/>
    <row r="62433" customFormat="false" ht="15" hidden="false" customHeight="true" outlineLevel="0" collapsed="false"/>
    <row r="62434" customFormat="false" ht="15" hidden="false" customHeight="true" outlineLevel="0" collapsed="false"/>
    <row r="62435" customFormat="false" ht="15" hidden="false" customHeight="true" outlineLevel="0" collapsed="false"/>
    <row r="62436" customFormat="false" ht="15" hidden="false" customHeight="true" outlineLevel="0" collapsed="false"/>
    <row r="62437" customFormat="false" ht="15" hidden="false" customHeight="true" outlineLevel="0" collapsed="false"/>
    <row r="62438" customFormat="false" ht="15" hidden="false" customHeight="true" outlineLevel="0" collapsed="false"/>
    <row r="62439" customFormat="false" ht="15" hidden="false" customHeight="true" outlineLevel="0" collapsed="false"/>
    <row r="62440" customFormat="false" ht="15" hidden="false" customHeight="true" outlineLevel="0" collapsed="false"/>
    <row r="62441" customFormat="false" ht="15" hidden="false" customHeight="true" outlineLevel="0" collapsed="false"/>
    <row r="62442" customFormat="false" ht="15" hidden="false" customHeight="true" outlineLevel="0" collapsed="false"/>
    <row r="62443" customFormat="false" ht="15" hidden="false" customHeight="true" outlineLevel="0" collapsed="false"/>
    <row r="62444" customFormat="false" ht="15" hidden="false" customHeight="true" outlineLevel="0" collapsed="false"/>
    <row r="62445" customFormat="false" ht="15" hidden="false" customHeight="true" outlineLevel="0" collapsed="false"/>
    <row r="62446" customFormat="false" ht="15" hidden="false" customHeight="true" outlineLevel="0" collapsed="false"/>
    <row r="62447" customFormat="false" ht="15" hidden="false" customHeight="true" outlineLevel="0" collapsed="false"/>
    <row r="62448" customFormat="false" ht="15" hidden="false" customHeight="true" outlineLevel="0" collapsed="false"/>
    <row r="62449" customFormat="false" ht="15" hidden="false" customHeight="true" outlineLevel="0" collapsed="false"/>
    <row r="62450" customFormat="false" ht="15" hidden="false" customHeight="true" outlineLevel="0" collapsed="false"/>
    <row r="62451" customFormat="false" ht="15" hidden="false" customHeight="true" outlineLevel="0" collapsed="false"/>
    <row r="62452" customFormat="false" ht="15" hidden="false" customHeight="true" outlineLevel="0" collapsed="false"/>
    <row r="62453" customFormat="false" ht="15" hidden="false" customHeight="true" outlineLevel="0" collapsed="false"/>
    <row r="62454" customFormat="false" ht="15" hidden="false" customHeight="true" outlineLevel="0" collapsed="false"/>
    <row r="62455" customFormat="false" ht="15" hidden="false" customHeight="true" outlineLevel="0" collapsed="false"/>
    <row r="62456" customFormat="false" ht="15" hidden="false" customHeight="true" outlineLevel="0" collapsed="false"/>
    <row r="62457" customFormat="false" ht="15" hidden="false" customHeight="true" outlineLevel="0" collapsed="false"/>
    <row r="62458" customFormat="false" ht="15" hidden="false" customHeight="true" outlineLevel="0" collapsed="false"/>
    <row r="62459" customFormat="false" ht="15" hidden="false" customHeight="true" outlineLevel="0" collapsed="false"/>
    <row r="62460" customFormat="false" ht="15" hidden="false" customHeight="true" outlineLevel="0" collapsed="false"/>
    <row r="62461" customFormat="false" ht="15" hidden="false" customHeight="true" outlineLevel="0" collapsed="false"/>
    <row r="62462" customFormat="false" ht="15" hidden="false" customHeight="true" outlineLevel="0" collapsed="false"/>
    <row r="62463" customFormat="false" ht="15" hidden="false" customHeight="true" outlineLevel="0" collapsed="false"/>
    <row r="62464" customFormat="false" ht="15" hidden="false" customHeight="true" outlineLevel="0" collapsed="false"/>
    <row r="62465" customFormat="false" ht="15" hidden="false" customHeight="true" outlineLevel="0" collapsed="false"/>
    <row r="62466" customFormat="false" ht="15" hidden="false" customHeight="true" outlineLevel="0" collapsed="false"/>
    <row r="62467" customFormat="false" ht="15" hidden="false" customHeight="true" outlineLevel="0" collapsed="false"/>
    <row r="62468" customFormat="false" ht="15" hidden="false" customHeight="true" outlineLevel="0" collapsed="false"/>
    <row r="62469" customFormat="false" ht="15" hidden="false" customHeight="true" outlineLevel="0" collapsed="false"/>
    <row r="62470" customFormat="false" ht="15" hidden="false" customHeight="true" outlineLevel="0" collapsed="false"/>
    <row r="62471" customFormat="false" ht="15" hidden="false" customHeight="true" outlineLevel="0" collapsed="false"/>
    <row r="62472" customFormat="false" ht="15" hidden="false" customHeight="true" outlineLevel="0" collapsed="false"/>
    <row r="62473" customFormat="false" ht="15" hidden="false" customHeight="true" outlineLevel="0" collapsed="false"/>
    <row r="62474" customFormat="false" ht="15" hidden="false" customHeight="true" outlineLevel="0" collapsed="false"/>
    <row r="62475" customFormat="false" ht="15" hidden="false" customHeight="true" outlineLevel="0" collapsed="false"/>
    <row r="62476" customFormat="false" ht="15" hidden="false" customHeight="true" outlineLevel="0" collapsed="false"/>
    <row r="62477" customFormat="false" ht="15" hidden="false" customHeight="true" outlineLevel="0" collapsed="false"/>
    <row r="62478" customFormat="false" ht="15" hidden="false" customHeight="true" outlineLevel="0" collapsed="false"/>
    <row r="62479" customFormat="false" ht="15" hidden="false" customHeight="true" outlineLevel="0" collapsed="false"/>
    <row r="62480" customFormat="false" ht="15" hidden="false" customHeight="true" outlineLevel="0" collapsed="false"/>
    <row r="62481" customFormat="false" ht="15" hidden="false" customHeight="true" outlineLevel="0" collapsed="false"/>
    <row r="62482" customFormat="false" ht="15" hidden="false" customHeight="true" outlineLevel="0" collapsed="false"/>
    <row r="62483" customFormat="false" ht="15" hidden="false" customHeight="true" outlineLevel="0" collapsed="false"/>
    <row r="62484" customFormat="false" ht="15" hidden="false" customHeight="true" outlineLevel="0" collapsed="false"/>
    <row r="62485" customFormat="false" ht="15" hidden="false" customHeight="true" outlineLevel="0" collapsed="false"/>
    <row r="62486" customFormat="false" ht="15" hidden="false" customHeight="true" outlineLevel="0" collapsed="false"/>
    <row r="62487" customFormat="false" ht="15" hidden="false" customHeight="true" outlineLevel="0" collapsed="false"/>
    <row r="62488" customFormat="false" ht="15" hidden="false" customHeight="true" outlineLevel="0" collapsed="false"/>
    <row r="62489" customFormat="false" ht="15" hidden="false" customHeight="true" outlineLevel="0" collapsed="false"/>
    <row r="62490" customFormat="false" ht="15" hidden="false" customHeight="true" outlineLevel="0" collapsed="false"/>
    <row r="62491" customFormat="false" ht="15" hidden="false" customHeight="true" outlineLevel="0" collapsed="false"/>
    <row r="62492" customFormat="false" ht="15" hidden="false" customHeight="true" outlineLevel="0" collapsed="false"/>
    <row r="62493" customFormat="false" ht="15" hidden="false" customHeight="true" outlineLevel="0" collapsed="false"/>
    <row r="62494" customFormat="false" ht="15" hidden="false" customHeight="true" outlineLevel="0" collapsed="false"/>
    <row r="62495" customFormat="false" ht="15" hidden="false" customHeight="true" outlineLevel="0" collapsed="false"/>
    <row r="62496" customFormat="false" ht="15" hidden="false" customHeight="true" outlineLevel="0" collapsed="false"/>
    <row r="62497" customFormat="false" ht="15" hidden="false" customHeight="true" outlineLevel="0" collapsed="false"/>
    <row r="62498" customFormat="false" ht="15" hidden="false" customHeight="true" outlineLevel="0" collapsed="false"/>
    <row r="62499" customFormat="false" ht="15" hidden="false" customHeight="true" outlineLevel="0" collapsed="false"/>
    <row r="62500" customFormat="false" ht="15" hidden="false" customHeight="true" outlineLevel="0" collapsed="false"/>
    <row r="62501" customFormat="false" ht="15" hidden="false" customHeight="true" outlineLevel="0" collapsed="false"/>
    <row r="62502" customFormat="false" ht="15" hidden="false" customHeight="true" outlineLevel="0" collapsed="false"/>
    <row r="62503" customFormat="false" ht="15" hidden="false" customHeight="true" outlineLevel="0" collapsed="false"/>
    <row r="62504" customFormat="false" ht="15" hidden="false" customHeight="true" outlineLevel="0" collapsed="false"/>
    <row r="62505" customFormat="false" ht="15" hidden="false" customHeight="true" outlineLevel="0" collapsed="false"/>
    <row r="62506" customFormat="false" ht="15" hidden="false" customHeight="true" outlineLevel="0" collapsed="false"/>
    <row r="62507" customFormat="false" ht="15" hidden="false" customHeight="true" outlineLevel="0" collapsed="false"/>
    <row r="62508" customFormat="false" ht="15" hidden="false" customHeight="true" outlineLevel="0" collapsed="false"/>
    <row r="62509" customFormat="false" ht="15" hidden="false" customHeight="true" outlineLevel="0" collapsed="false"/>
    <row r="62510" customFormat="false" ht="15" hidden="false" customHeight="true" outlineLevel="0" collapsed="false"/>
    <row r="62511" customFormat="false" ht="15" hidden="false" customHeight="true" outlineLevel="0" collapsed="false"/>
    <row r="62512" customFormat="false" ht="15" hidden="false" customHeight="true" outlineLevel="0" collapsed="false"/>
    <row r="62513" customFormat="false" ht="15" hidden="false" customHeight="true" outlineLevel="0" collapsed="false"/>
    <row r="62514" customFormat="false" ht="15" hidden="false" customHeight="true" outlineLevel="0" collapsed="false"/>
    <row r="62515" customFormat="false" ht="15" hidden="false" customHeight="true" outlineLevel="0" collapsed="false"/>
    <row r="62516" customFormat="false" ht="15" hidden="false" customHeight="true" outlineLevel="0" collapsed="false"/>
    <row r="62517" customFormat="false" ht="15" hidden="false" customHeight="true" outlineLevel="0" collapsed="false"/>
    <row r="62518" customFormat="false" ht="15" hidden="false" customHeight="true" outlineLevel="0" collapsed="false"/>
    <row r="62519" customFormat="false" ht="15" hidden="false" customHeight="true" outlineLevel="0" collapsed="false"/>
    <row r="62520" customFormat="false" ht="15" hidden="false" customHeight="true" outlineLevel="0" collapsed="false"/>
    <row r="62521" customFormat="false" ht="15" hidden="false" customHeight="true" outlineLevel="0" collapsed="false"/>
    <row r="62522" customFormat="false" ht="15" hidden="false" customHeight="true" outlineLevel="0" collapsed="false"/>
    <row r="62523" customFormat="false" ht="15" hidden="false" customHeight="true" outlineLevel="0" collapsed="false"/>
    <row r="62524" customFormat="false" ht="15" hidden="false" customHeight="true" outlineLevel="0" collapsed="false"/>
    <row r="62525" customFormat="false" ht="15" hidden="false" customHeight="true" outlineLevel="0" collapsed="false"/>
    <row r="62526" customFormat="false" ht="15" hidden="false" customHeight="true" outlineLevel="0" collapsed="false"/>
    <row r="62527" customFormat="false" ht="15" hidden="false" customHeight="true" outlineLevel="0" collapsed="false"/>
    <row r="62528" customFormat="false" ht="15" hidden="false" customHeight="true" outlineLevel="0" collapsed="false"/>
    <row r="62529" customFormat="false" ht="15" hidden="false" customHeight="true" outlineLevel="0" collapsed="false"/>
    <row r="62530" customFormat="false" ht="15" hidden="false" customHeight="true" outlineLevel="0" collapsed="false"/>
    <row r="62531" customFormat="false" ht="15" hidden="false" customHeight="true" outlineLevel="0" collapsed="false"/>
    <row r="62532" customFormat="false" ht="15" hidden="false" customHeight="true" outlineLevel="0" collapsed="false"/>
    <row r="62533" customFormat="false" ht="15" hidden="false" customHeight="true" outlineLevel="0" collapsed="false"/>
    <row r="62534" customFormat="false" ht="15" hidden="false" customHeight="true" outlineLevel="0" collapsed="false"/>
    <row r="62535" customFormat="false" ht="15" hidden="false" customHeight="true" outlineLevel="0" collapsed="false"/>
    <row r="62536" customFormat="false" ht="15" hidden="false" customHeight="true" outlineLevel="0" collapsed="false"/>
    <row r="62537" customFormat="false" ht="15" hidden="false" customHeight="true" outlineLevel="0" collapsed="false"/>
    <row r="62538" customFormat="false" ht="15" hidden="false" customHeight="true" outlineLevel="0" collapsed="false"/>
    <row r="62539" customFormat="false" ht="15" hidden="false" customHeight="true" outlineLevel="0" collapsed="false"/>
    <row r="62540" customFormat="false" ht="15" hidden="false" customHeight="true" outlineLevel="0" collapsed="false"/>
    <row r="62541" customFormat="false" ht="15" hidden="false" customHeight="true" outlineLevel="0" collapsed="false"/>
    <row r="62542" customFormat="false" ht="15" hidden="false" customHeight="true" outlineLevel="0" collapsed="false"/>
    <row r="62543" customFormat="false" ht="15" hidden="false" customHeight="true" outlineLevel="0" collapsed="false"/>
    <row r="62544" customFormat="false" ht="15" hidden="false" customHeight="true" outlineLevel="0" collapsed="false"/>
    <row r="62545" customFormat="false" ht="15" hidden="false" customHeight="true" outlineLevel="0" collapsed="false"/>
    <row r="62546" customFormat="false" ht="15" hidden="false" customHeight="true" outlineLevel="0" collapsed="false"/>
    <row r="62547" customFormat="false" ht="15" hidden="false" customHeight="true" outlineLevel="0" collapsed="false"/>
    <row r="62548" customFormat="false" ht="15" hidden="false" customHeight="true" outlineLevel="0" collapsed="false"/>
    <row r="62549" customFormat="false" ht="15" hidden="false" customHeight="true" outlineLevel="0" collapsed="false"/>
    <row r="62550" customFormat="false" ht="15" hidden="false" customHeight="true" outlineLevel="0" collapsed="false"/>
    <row r="62551" customFormat="false" ht="15" hidden="false" customHeight="true" outlineLevel="0" collapsed="false"/>
    <row r="62552" customFormat="false" ht="15" hidden="false" customHeight="true" outlineLevel="0" collapsed="false"/>
    <row r="62553" customFormat="false" ht="15" hidden="false" customHeight="true" outlineLevel="0" collapsed="false"/>
    <row r="62554" customFormat="false" ht="15" hidden="false" customHeight="true" outlineLevel="0" collapsed="false"/>
    <row r="62555" customFormat="false" ht="15" hidden="false" customHeight="true" outlineLevel="0" collapsed="false"/>
    <row r="62556" customFormat="false" ht="15" hidden="false" customHeight="true" outlineLevel="0" collapsed="false"/>
    <row r="62557" customFormat="false" ht="15" hidden="false" customHeight="true" outlineLevel="0" collapsed="false"/>
    <row r="62558" customFormat="false" ht="15" hidden="false" customHeight="true" outlineLevel="0" collapsed="false"/>
    <row r="62559" customFormat="false" ht="15" hidden="false" customHeight="true" outlineLevel="0" collapsed="false"/>
    <row r="62560" customFormat="false" ht="15" hidden="false" customHeight="true" outlineLevel="0" collapsed="false"/>
    <row r="62561" customFormat="false" ht="15" hidden="false" customHeight="true" outlineLevel="0" collapsed="false"/>
    <row r="62562" customFormat="false" ht="15" hidden="false" customHeight="true" outlineLevel="0" collapsed="false"/>
    <row r="62563" customFormat="false" ht="15" hidden="false" customHeight="true" outlineLevel="0" collapsed="false"/>
    <row r="62564" customFormat="false" ht="15" hidden="false" customHeight="true" outlineLevel="0" collapsed="false"/>
    <row r="62565" customFormat="false" ht="15" hidden="false" customHeight="true" outlineLevel="0" collapsed="false"/>
    <row r="62566" customFormat="false" ht="15" hidden="false" customHeight="true" outlineLevel="0" collapsed="false"/>
    <row r="62567" customFormat="false" ht="15" hidden="false" customHeight="true" outlineLevel="0" collapsed="false"/>
    <row r="62568" customFormat="false" ht="15" hidden="false" customHeight="true" outlineLevel="0" collapsed="false"/>
    <row r="62569" customFormat="false" ht="15" hidden="false" customHeight="true" outlineLevel="0" collapsed="false"/>
    <row r="62570" customFormat="false" ht="15" hidden="false" customHeight="true" outlineLevel="0" collapsed="false"/>
    <row r="62571" customFormat="false" ht="15" hidden="false" customHeight="true" outlineLevel="0" collapsed="false"/>
    <row r="62572" customFormat="false" ht="15" hidden="false" customHeight="true" outlineLevel="0" collapsed="false"/>
    <row r="62573" customFormat="false" ht="15" hidden="false" customHeight="true" outlineLevel="0" collapsed="false"/>
    <row r="62574" customFormat="false" ht="15" hidden="false" customHeight="true" outlineLevel="0" collapsed="false"/>
    <row r="62575" customFormat="false" ht="15" hidden="false" customHeight="true" outlineLevel="0" collapsed="false"/>
    <row r="62576" customFormat="false" ht="15" hidden="false" customHeight="true" outlineLevel="0" collapsed="false"/>
    <row r="62577" customFormat="false" ht="15" hidden="false" customHeight="true" outlineLevel="0" collapsed="false"/>
    <row r="62578" customFormat="false" ht="15" hidden="false" customHeight="true" outlineLevel="0" collapsed="false"/>
    <row r="62579" customFormat="false" ht="15" hidden="false" customHeight="true" outlineLevel="0" collapsed="false"/>
    <row r="62580" customFormat="false" ht="15" hidden="false" customHeight="true" outlineLevel="0" collapsed="false"/>
    <row r="62581" customFormat="false" ht="15" hidden="false" customHeight="true" outlineLevel="0" collapsed="false"/>
    <row r="62582" customFormat="false" ht="15" hidden="false" customHeight="true" outlineLevel="0" collapsed="false"/>
    <row r="62583" customFormat="false" ht="15" hidden="false" customHeight="true" outlineLevel="0" collapsed="false"/>
    <row r="62584" customFormat="false" ht="15" hidden="false" customHeight="true" outlineLevel="0" collapsed="false"/>
    <row r="62585" customFormat="false" ht="15" hidden="false" customHeight="true" outlineLevel="0" collapsed="false"/>
    <row r="62586" customFormat="false" ht="15" hidden="false" customHeight="true" outlineLevel="0" collapsed="false"/>
    <row r="62587" customFormat="false" ht="15" hidden="false" customHeight="true" outlineLevel="0" collapsed="false"/>
    <row r="62588" customFormat="false" ht="15" hidden="false" customHeight="true" outlineLevel="0" collapsed="false"/>
    <row r="62589" customFormat="false" ht="15" hidden="false" customHeight="true" outlineLevel="0" collapsed="false"/>
    <row r="62590" customFormat="false" ht="15" hidden="false" customHeight="true" outlineLevel="0" collapsed="false"/>
    <row r="62591" customFormat="false" ht="15" hidden="false" customHeight="true" outlineLevel="0" collapsed="false"/>
    <row r="62592" customFormat="false" ht="15" hidden="false" customHeight="true" outlineLevel="0" collapsed="false"/>
    <row r="62593" customFormat="false" ht="15" hidden="false" customHeight="true" outlineLevel="0" collapsed="false"/>
    <row r="62594" customFormat="false" ht="15" hidden="false" customHeight="true" outlineLevel="0" collapsed="false"/>
    <row r="62595" customFormat="false" ht="15" hidden="false" customHeight="true" outlineLevel="0" collapsed="false"/>
    <row r="62596" customFormat="false" ht="15" hidden="false" customHeight="true" outlineLevel="0" collapsed="false"/>
    <row r="62597" customFormat="false" ht="15" hidden="false" customHeight="true" outlineLevel="0" collapsed="false"/>
    <row r="62598" customFormat="false" ht="15" hidden="false" customHeight="true" outlineLevel="0" collapsed="false"/>
    <row r="62599" customFormat="false" ht="15" hidden="false" customHeight="true" outlineLevel="0" collapsed="false"/>
    <row r="62600" customFormat="false" ht="15" hidden="false" customHeight="true" outlineLevel="0" collapsed="false"/>
    <row r="62601" customFormat="false" ht="15" hidden="false" customHeight="true" outlineLevel="0" collapsed="false"/>
    <row r="62602" customFormat="false" ht="15" hidden="false" customHeight="true" outlineLevel="0" collapsed="false"/>
    <row r="62603" customFormat="false" ht="15" hidden="false" customHeight="true" outlineLevel="0" collapsed="false"/>
    <row r="62604" customFormat="false" ht="15" hidden="false" customHeight="true" outlineLevel="0" collapsed="false"/>
    <row r="62605" customFormat="false" ht="15" hidden="false" customHeight="true" outlineLevel="0" collapsed="false"/>
    <row r="62606" customFormat="false" ht="15" hidden="false" customHeight="true" outlineLevel="0" collapsed="false"/>
    <row r="62607" customFormat="false" ht="15" hidden="false" customHeight="true" outlineLevel="0" collapsed="false"/>
    <row r="62608" customFormat="false" ht="15" hidden="false" customHeight="true" outlineLevel="0" collapsed="false"/>
    <row r="62609" customFormat="false" ht="15" hidden="false" customHeight="true" outlineLevel="0" collapsed="false"/>
    <row r="62610" customFormat="false" ht="15" hidden="false" customHeight="true" outlineLevel="0" collapsed="false"/>
    <row r="62611" customFormat="false" ht="15" hidden="false" customHeight="true" outlineLevel="0" collapsed="false"/>
    <row r="62612" customFormat="false" ht="15" hidden="false" customHeight="true" outlineLevel="0" collapsed="false"/>
    <row r="62613" customFormat="false" ht="15" hidden="false" customHeight="true" outlineLevel="0" collapsed="false"/>
    <row r="62614" customFormat="false" ht="15" hidden="false" customHeight="true" outlineLevel="0" collapsed="false"/>
    <row r="62615" customFormat="false" ht="15" hidden="false" customHeight="true" outlineLevel="0" collapsed="false"/>
    <row r="62616" customFormat="false" ht="15" hidden="false" customHeight="true" outlineLevel="0" collapsed="false"/>
    <row r="62617" customFormat="false" ht="15" hidden="false" customHeight="true" outlineLevel="0" collapsed="false"/>
    <row r="62618" customFormat="false" ht="15" hidden="false" customHeight="true" outlineLevel="0" collapsed="false"/>
    <row r="62619" customFormat="false" ht="15" hidden="false" customHeight="true" outlineLevel="0" collapsed="false"/>
    <row r="62620" customFormat="false" ht="15" hidden="false" customHeight="true" outlineLevel="0" collapsed="false"/>
    <row r="62621" customFormat="false" ht="15" hidden="false" customHeight="true" outlineLevel="0" collapsed="false"/>
    <row r="62622" customFormat="false" ht="15" hidden="false" customHeight="true" outlineLevel="0" collapsed="false"/>
    <row r="62623" customFormat="false" ht="15" hidden="false" customHeight="true" outlineLevel="0" collapsed="false"/>
    <row r="62624" customFormat="false" ht="15" hidden="false" customHeight="true" outlineLevel="0" collapsed="false"/>
    <row r="62625" customFormat="false" ht="15" hidden="false" customHeight="true" outlineLevel="0" collapsed="false"/>
    <row r="62626" customFormat="false" ht="15" hidden="false" customHeight="true" outlineLevel="0" collapsed="false"/>
    <row r="62627" customFormat="false" ht="15" hidden="false" customHeight="true" outlineLevel="0" collapsed="false"/>
    <row r="62628" customFormat="false" ht="15" hidden="false" customHeight="true" outlineLevel="0" collapsed="false"/>
    <row r="62629" customFormat="false" ht="15" hidden="false" customHeight="true" outlineLevel="0" collapsed="false"/>
    <row r="62630" customFormat="false" ht="15" hidden="false" customHeight="true" outlineLevel="0" collapsed="false"/>
    <row r="62631" customFormat="false" ht="15" hidden="false" customHeight="true" outlineLevel="0" collapsed="false"/>
    <row r="62632" customFormat="false" ht="15" hidden="false" customHeight="true" outlineLevel="0" collapsed="false"/>
    <row r="62633" customFormat="false" ht="15" hidden="false" customHeight="true" outlineLevel="0" collapsed="false"/>
    <row r="62634" customFormat="false" ht="15" hidden="false" customHeight="true" outlineLevel="0" collapsed="false"/>
    <row r="62635" customFormat="false" ht="15" hidden="false" customHeight="true" outlineLevel="0" collapsed="false"/>
    <row r="62636" customFormat="false" ht="15" hidden="false" customHeight="true" outlineLevel="0" collapsed="false"/>
    <row r="62637" customFormat="false" ht="15" hidden="false" customHeight="true" outlineLevel="0" collapsed="false"/>
    <row r="62638" customFormat="false" ht="15" hidden="false" customHeight="true" outlineLevel="0" collapsed="false"/>
    <row r="62639" customFormat="false" ht="15" hidden="false" customHeight="true" outlineLevel="0" collapsed="false"/>
    <row r="62640" customFormat="false" ht="15" hidden="false" customHeight="true" outlineLevel="0" collapsed="false"/>
    <row r="62641" customFormat="false" ht="15" hidden="false" customHeight="true" outlineLevel="0" collapsed="false"/>
    <row r="62642" customFormat="false" ht="15" hidden="false" customHeight="true" outlineLevel="0" collapsed="false"/>
    <row r="62643" customFormat="false" ht="15" hidden="false" customHeight="true" outlineLevel="0" collapsed="false"/>
    <row r="62644" customFormat="false" ht="15" hidden="false" customHeight="true" outlineLevel="0" collapsed="false"/>
    <row r="62645" customFormat="false" ht="15" hidden="false" customHeight="true" outlineLevel="0" collapsed="false"/>
    <row r="62646" customFormat="false" ht="15" hidden="false" customHeight="true" outlineLevel="0" collapsed="false"/>
    <row r="62647" customFormat="false" ht="15" hidden="false" customHeight="true" outlineLevel="0" collapsed="false"/>
    <row r="62648" customFormat="false" ht="15" hidden="false" customHeight="true" outlineLevel="0" collapsed="false"/>
    <row r="62649" customFormat="false" ht="15" hidden="false" customHeight="true" outlineLevel="0" collapsed="false"/>
    <row r="62650" customFormat="false" ht="15" hidden="false" customHeight="true" outlineLevel="0" collapsed="false"/>
    <row r="62651" customFormat="false" ht="15" hidden="false" customHeight="true" outlineLevel="0" collapsed="false"/>
    <row r="62652" customFormat="false" ht="15" hidden="false" customHeight="true" outlineLevel="0" collapsed="false"/>
    <row r="62653" customFormat="false" ht="15" hidden="false" customHeight="true" outlineLevel="0" collapsed="false"/>
    <row r="62654" customFormat="false" ht="15" hidden="false" customHeight="true" outlineLevel="0" collapsed="false"/>
    <row r="62655" customFormat="false" ht="15" hidden="false" customHeight="true" outlineLevel="0" collapsed="false"/>
    <row r="62656" customFormat="false" ht="15" hidden="false" customHeight="true" outlineLevel="0" collapsed="false"/>
    <row r="62657" customFormat="false" ht="15" hidden="false" customHeight="true" outlineLevel="0" collapsed="false"/>
    <row r="62658" customFormat="false" ht="15" hidden="false" customHeight="true" outlineLevel="0" collapsed="false"/>
    <row r="62659" customFormat="false" ht="15" hidden="false" customHeight="true" outlineLevel="0" collapsed="false"/>
    <row r="62660" customFormat="false" ht="15" hidden="false" customHeight="true" outlineLevel="0" collapsed="false"/>
    <row r="62661" customFormat="false" ht="15" hidden="false" customHeight="true" outlineLevel="0" collapsed="false"/>
    <row r="62662" customFormat="false" ht="15" hidden="false" customHeight="true" outlineLevel="0" collapsed="false"/>
    <row r="62663" customFormat="false" ht="15" hidden="false" customHeight="true" outlineLevel="0" collapsed="false"/>
    <row r="62664" customFormat="false" ht="15" hidden="false" customHeight="true" outlineLevel="0" collapsed="false"/>
    <row r="62665" customFormat="false" ht="15" hidden="false" customHeight="true" outlineLevel="0" collapsed="false"/>
    <row r="62666" customFormat="false" ht="15" hidden="false" customHeight="true" outlineLevel="0" collapsed="false"/>
    <row r="62667" customFormat="false" ht="15" hidden="false" customHeight="true" outlineLevel="0" collapsed="false"/>
    <row r="62668" customFormat="false" ht="15" hidden="false" customHeight="true" outlineLevel="0" collapsed="false"/>
    <row r="62669" customFormat="false" ht="15" hidden="false" customHeight="true" outlineLevel="0" collapsed="false"/>
    <row r="62670" customFormat="false" ht="15" hidden="false" customHeight="true" outlineLevel="0" collapsed="false"/>
    <row r="62671" customFormat="false" ht="15" hidden="false" customHeight="true" outlineLevel="0" collapsed="false"/>
    <row r="62672" customFormat="false" ht="15" hidden="false" customHeight="true" outlineLevel="0" collapsed="false"/>
    <row r="62673" customFormat="false" ht="15" hidden="false" customHeight="true" outlineLevel="0" collapsed="false"/>
    <row r="62674" customFormat="false" ht="15" hidden="false" customHeight="true" outlineLevel="0" collapsed="false"/>
    <row r="62675" customFormat="false" ht="15" hidden="false" customHeight="true" outlineLevel="0" collapsed="false"/>
    <row r="62676" customFormat="false" ht="15" hidden="false" customHeight="true" outlineLevel="0" collapsed="false"/>
    <row r="62677" customFormat="false" ht="15" hidden="false" customHeight="true" outlineLevel="0" collapsed="false"/>
    <row r="62678" customFormat="false" ht="15" hidden="false" customHeight="true" outlineLevel="0" collapsed="false"/>
    <row r="62679" customFormat="false" ht="15" hidden="false" customHeight="true" outlineLevel="0" collapsed="false"/>
    <row r="62680" customFormat="false" ht="15" hidden="false" customHeight="true" outlineLevel="0" collapsed="false"/>
    <row r="62681" customFormat="false" ht="15" hidden="false" customHeight="true" outlineLevel="0" collapsed="false"/>
    <row r="62682" customFormat="false" ht="15" hidden="false" customHeight="true" outlineLevel="0" collapsed="false"/>
    <row r="62683" customFormat="false" ht="15" hidden="false" customHeight="true" outlineLevel="0" collapsed="false"/>
    <row r="62684" customFormat="false" ht="15" hidden="false" customHeight="true" outlineLevel="0" collapsed="false"/>
    <row r="62685" customFormat="false" ht="15" hidden="false" customHeight="true" outlineLevel="0" collapsed="false"/>
    <row r="62686" customFormat="false" ht="15" hidden="false" customHeight="true" outlineLevel="0" collapsed="false"/>
    <row r="62687" customFormat="false" ht="15" hidden="false" customHeight="true" outlineLevel="0" collapsed="false"/>
    <row r="62688" customFormat="false" ht="15" hidden="false" customHeight="true" outlineLevel="0" collapsed="false"/>
    <row r="62689" customFormat="false" ht="15" hidden="false" customHeight="true" outlineLevel="0" collapsed="false"/>
    <row r="62690" customFormat="false" ht="15" hidden="false" customHeight="true" outlineLevel="0" collapsed="false"/>
    <row r="62691" customFormat="false" ht="15" hidden="false" customHeight="true" outlineLevel="0" collapsed="false"/>
    <row r="62692" customFormat="false" ht="15" hidden="false" customHeight="true" outlineLevel="0" collapsed="false"/>
    <row r="62693" customFormat="false" ht="15" hidden="false" customHeight="true" outlineLevel="0" collapsed="false"/>
    <row r="62694" customFormat="false" ht="15" hidden="false" customHeight="true" outlineLevel="0" collapsed="false"/>
    <row r="62695" customFormat="false" ht="15" hidden="false" customHeight="true" outlineLevel="0" collapsed="false"/>
    <row r="62696" customFormat="false" ht="15" hidden="false" customHeight="true" outlineLevel="0" collapsed="false"/>
    <row r="62697" customFormat="false" ht="15" hidden="false" customHeight="true" outlineLevel="0" collapsed="false"/>
    <row r="62698" customFormat="false" ht="15" hidden="false" customHeight="true" outlineLevel="0" collapsed="false"/>
    <row r="62699" customFormat="false" ht="15" hidden="false" customHeight="true" outlineLevel="0" collapsed="false"/>
    <row r="62700" customFormat="false" ht="15" hidden="false" customHeight="true" outlineLevel="0" collapsed="false"/>
    <row r="62701" customFormat="false" ht="15" hidden="false" customHeight="true" outlineLevel="0" collapsed="false"/>
    <row r="62702" customFormat="false" ht="15" hidden="false" customHeight="true" outlineLevel="0" collapsed="false"/>
    <row r="62703" customFormat="false" ht="15" hidden="false" customHeight="true" outlineLevel="0" collapsed="false"/>
    <row r="62704" customFormat="false" ht="15" hidden="false" customHeight="true" outlineLevel="0" collapsed="false"/>
    <row r="62705" customFormat="false" ht="15" hidden="false" customHeight="true" outlineLevel="0" collapsed="false"/>
    <row r="62706" customFormat="false" ht="15" hidden="false" customHeight="true" outlineLevel="0" collapsed="false"/>
    <row r="62707" customFormat="false" ht="15" hidden="false" customHeight="true" outlineLevel="0" collapsed="false"/>
    <row r="62708" customFormat="false" ht="15" hidden="false" customHeight="true" outlineLevel="0" collapsed="false"/>
    <row r="62709" customFormat="false" ht="15" hidden="false" customHeight="true" outlineLevel="0" collapsed="false"/>
    <row r="62710" customFormat="false" ht="15" hidden="false" customHeight="true" outlineLevel="0" collapsed="false"/>
    <row r="62711" customFormat="false" ht="15" hidden="false" customHeight="true" outlineLevel="0" collapsed="false"/>
    <row r="62712" customFormat="false" ht="15" hidden="false" customHeight="true" outlineLevel="0" collapsed="false"/>
    <row r="62713" customFormat="false" ht="15" hidden="false" customHeight="true" outlineLevel="0" collapsed="false"/>
    <row r="62714" customFormat="false" ht="15" hidden="false" customHeight="true" outlineLevel="0" collapsed="false"/>
    <row r="62715" customFormat="false" ht="15" hidden="false" customHeight="true" outlineLevel="0" collapsed="false"/>
    <row r="62716" customFormat="false" ht="15" hidden="false" customHeight="true" outlineLevel="0" collapsed="false"/>
    <row r="62717" customFormat="false" ht="15" hidden="false" customHeight="true" outlineLevel="0" collapsed="false"/>
    <row r="62718" customFormat="false" ht="15" hidden="false" customHeight="true" outlineLevel="0" collapsed="false"/>
    <row r="62719" customFormat="false" ht="15" hidden="false" customHeight="true" outlineLevel="0" collapsed="false"/>
    <row r="62720" customFormat="false" ht="15" hidden="false" customHeight="true" outlineLevel="0" collapsed="false"/>
    <row r="62721" customFormat="false" ht="15" hidden="false" customHeight="true" outlineLevel="0" collapsed="false"/>
    <row r="62722" customFormat="false" ht="15" hidden="false" customHeight="true" outlineLevel="0" collapsed="false"/>
    <row r="62723" customFormat="false" ht="15" hidden="false" customHeight="true" outlineLevel="0" collapsed="false"/>
    <row r="62724" customFormat="false" ht="15" hidden="false" customHeight="true" outlineLevel="0" collapsed="false"/>
    <row r="62725" customFormat="false" ht="15" hidden="false" customHeight="true" outlineLevel="0" collapsed="false"/>
    <row r="62726" customFormat="false" ht="15" hidden="false" customHeight="true" outlineLevel="0" collapsed="false"/>
    <row r="62727" customFormat="false" ht="15" hidden="false" customHeight="true" outlineLevel="0" collapsed="false"/>
    <row r="62728" customFormat="false" ht="15" hidden="false" customHeight="true" outlineLevel="0" collapsed="false"/>
    <row r="62729" customFormat="false" ht="15" hidden="false" customHeight="true" outlineLevel="0" collapsed="false"/>
    <row r="62730" customFormat="false" ht="15" hidden="false" customHeight="true" outlineLevel="0" collapsed="false"/>
    <row r="62731" customFormat="false" ht="15" hidden="false" customHeight="true" outlineLevel="0" collapsed="false"/>
    <row r="62732" customFormat="false" ht="15" hidden="false" customHeight="true" outlineLevel="0" collapsed="false"/>
    <row r="62733" customFormat="false" ht="15" hidden="false" customHeight="true" outlineLevel="0" collapsed="false"/>
    <row r="62734" customFormat="false" ht="15" hidden="false" customHeight="true" outlineLevel="0" collapsed="false"/>
    <row r="62735" customFormat="false" ht="15" hidden="false" customHeight="true" outlineLevel="0" collapsed="false"/>
    <row r="62736" customFormat="false" ht="15" hidden="false" customHeight="true" outlineLevel="0" collapsed="false"/>
    <row r="62737" customFormat="false" ht="15" hidden="false" customHeight="true" outlineLevel="0" collapsed="false"/>
    <row r="62738" customFormat="false" ht="15" hidden="false" customHeight="true" outlineLevel="0" collapsed="false"/>
    <row r="62739" customFormat="false" ht="15" hidden="false" customHeight="true" outlineLevel="0" collapsed="false"/>
    <row r="62740" customFormat="false" ht="15" hidden="false" customHeight="true" outlineLevel="0" collapsed="false"/>
    <row r="62741" customFormat="false" ht="15" hidden="false" customHeight="true" outlineLevel="0" collapsed="false"/>
    <row r="62742" customFormat="false" ht="15" hidden="false" customHeight="true" outlineLevel="0" collapsed="false"/>
    <row r="62743" customFormat="false" ht="15" hidden="false" customHeight="true" outlineLevel="0" collapsed="false"/>
    <row r="62744" customFormat="false" ht="15" hidden="false" customHeight="true" outlineLevel="0" collapsed="false"/>
    <row r="62745" customFormat="false" ht="15" hidden="false" customHeight="true" outlineLevel="0" collapsed="false"/>
    <row r="62746" customFormat="false" ht="15" hidden="false" customHeight="true" outlineLevel="0" collapsed="false"/>
    <row r="62747" customFormat="false" ht="15" hidden="false" customHeight="true" outlineLevel="0" collapsed="false"/>
    <row r="62748" customFormat="false" ht="15" hidden="false" customHeight="true" outlineLevel="0" collapsed="false"/>
    <row r="62749" customFormat="false" ht="15" hidden="false" customHeight="true" outlineLevel="0" collapsed="false"/>
    <row r="62750" customFormat="false" ht="15" hidden="false" customHeight="true" outlineLevel="0" collapsed="false"/>
    <row r="62751" customFormat="false" ht="15" hidden="false" customHeight="true" outlineLevel="0" collapsed="false"/>
    <row r="62752" customFormat="false" ht="15" hidden="false" customHeight="true" outlineLevel="0" collapsed="false"/>
    <row r="62753" customFormat="false" ht="15" hidden="false" customHeight="true" outlineLevel="0" collapsed="false"/>
    <row r="62754" customFormat="false" ht="15" hidden="false" customHeight="true" outlineLevel="0" collapsed="false"/>
    <row r="62755" customFormat="false" ht="15" hidden="false" customHeight="true" outlineLevel="0" collapsed="false"/>
    <row r="62756" customFormat="false" ht="15" hidden="false" customHeight="true" outlineLevel="0" collapsed="false"/>
    <row r="62757" customFormat="false" ht="15" hidden="false" customHeight="true" outlineLevel="0" collapsed="false"/>
    <row r="62758" customFormat="false" ht="15" hidden="false" customHeight="true" outlineLevel="0" collapsed="false"/>
    <row r="62759" customFormat="false" ht="15" hidden="false" customHeight="true" outlineLevel="0" collapsed="false"/>
    <row r="62760" customFormat="false" ht="15" hidden="false" customHeight="true" outlineLevel="0" collapsed="false"/>
    <row r="62761" customFormat="false" ht="15" hidden="false" customHeight="true" outlineLevel="0" collapsed="false"/>
    <row r="62762" customFormat="false" ht="15" hidden="false" customHeight="true" outlineLevel="0" collapsed="false"/>
    <row r="62763" customFormat="false" ht="15" hidden="false" customHeight="true" outlineLevel="0" collapsed="false"/>
    <row r="62764" customFormat="false" ht="15" hidden="false" customHeight="true" outlineLevel="0" collapsed="false"/>
    <row r="62765" customFormat="false" ht="15" hidden="false" customHeight="true" outlineLevel="0" collapsed="false"/>
    <row r="62766" customFormat="false" ht="15" hidden="false" customHeight="true" outlineLevel="0" collapsed="false"/>
    <row r="62767" customFormat="false" ht="15" hidden="false" customHeight="true" outlineLevel="0" collapsed="false"/>
    <row r="62768" customFormat="false" ht="15" hidden="false" customHeight="true" outlineLevel="0" collapsed="false"/>
    <row r="62769" customFormat="false" ht="15" hidden="false" customHeight="true" outlineLevel="0" collapsed="false"/>
    <row r="62770" customFormat="false" ht="15" hidden="false" customHeight="true" outlineLevel="0" collapsed="false"/>
    <row r="62771" customFormat="false" ht="15" hidden="false" customHeight="true" outlineLevel="0" collapsed="false"/>
    <row r="62772" customFormat="false" ht="15" hidden="false" customHeight="true" outlineLevel="0" collapsed="false"/>
    <row r="62773" customFormat="false" ht="15" hidden="false" customHeight="true" outlineLevel="0" collapsed="false"/>
    <row r="62774" customFormat="false" ht="15" hidden="false" customHeight="true" outlineLevel="0" collapsed="false"/>
    <row r="62775" customFormat="false" ht="15" hidden="false" customHeight="true" outlineLevel="0" collapsed="false"/>
    <row r="62776" customFormat="false" ht="15" hidden="false" customHeight="true" outlineLevel="0" collapsed="false"/>
    <row r="62777" customFormat="false" ht="15" hidden="false" customHeight="true" outlineLevel="0" collapsed="false"/>
    <row r="62778" customFormat="false" ht="15" hidden="false" customHeight="true" outlineLevel="0" collapsed="false"/>
    <row r="62779" customFormat="false" ht="15" hidden="false" customHeight="true" outlineLevel="0" collapsed="false"/>
    <row r="62780" customFormat="false" ht="15" hidden="false" customHeight="true" outlineLevel="0" collapsed="false"/>
    <row r="62781" customFormat="false" ht="15" hidden="false" customHeight="true" outlineLevel="0" collapsed="false"/>
    <row r="62782" customFormat="false" ht="15" hidden="false" customHeight="true" outlineLevel="0" collapsed="false"/>
    <row r="62783" customFormat="false" ht="15" hidden="false" customHeight="true" outlineLevel="0" collapsed="false"/>
    <row r="62784" customFormat="false" ht="15" hidden="false" customHeight="true" outlineLevel="0" collapsed="false"/>
    <row r="62785" customFormat="false" ht="15" hidden="false" customHeight="true" outlineLevel="0" collapsed="false"/>
    <row r="62786" customFormat="false" ht="15" hidden="false" customHeight="true" outlineLevel="0" collapsed="false"/>
    <row r="62787" customFormat="false" ht="15" hidden="false" customHeight="true" outlineLevel="0" collapsed="false"/>
    <row r="62788" customFormat="false" ht="15" hidden="false" customHeight="true" outlineLevel="0" collapsed="false"/>
    <row r="62789" customFormat="false" ht="15" hidden="false" customHeight="true" outlineLevel="0" collapsed="false"/>
    <row r="62790" customFormat="false" ht="15" hidden="false" customHeight="true" outlineLevel="0" collapsed="false"/>
    <row r="62791" customFormat="false" ht="15" hidden="false" customHeight="true" outlineLevel="0" collapsed="false"/>
    <row r="62792" customFormat="false" ht="15" hidden="false" customHeight="true" outlineLevel="0" collapsed="false"/>
    <row r="62793" customFormat="false" ht="15" hidden="false" customHeight="true" outlineLevel="0" collapsed="false"/>
    <row r="62794" customFormat="false" ht="15" hidden="false" customHeight="true" outlineLevel="0" collapsed="false"/>
    <row r="62795" customFormat="false" ht="15" hidden="false" customHeight="true" outlineLevel="0" collapsed="false"/>
    <row r="62796" customFormat="false" ht="15" hidden="false" customHeight="true" outlineLevel="0" collapsed="false"/>
    <row r="62797" customFormat="false" ht="15" hidden="false" customHeight="true" outlineLevel="0" collapsed="false"/>
    <row r="62798" customFormat="false" ht="15" hidden="false" customHeight="true" outlineLevel="0" collapsed="false"/>
    <row r="62799" customFormat="false" ht="15" hidden="false" customHeight="true" outlineLevel="0" collapsed="false"/>
    <row r="62800" customFormat="false" ht="15" hidden="false" customHeight="true" outlineLevel="0" collapsed="false"/>
    <row r="62801" customFormat="false" ht="15" hidden="false" customHeight="true" outlineLevel="0" collapsed="false"/>
    <row r="62802" customFormat="false" ht="15" hidden="false" customHeight="true" outlineLevel="0" collapsed="false"/>
    <row r="62803" customFormat="false" ht="15" hidden="false" customHeight="true" outlineLevel="0" collapsed="false"/>
    <row r="62804" customFormat="false" ht="15" hidden="false" customHeight="true" outlineLevel="0" collapsed="false"/>
    <row r="62805" customFormat="false" ht="15" hidden="false" customHeight="true" outlineLevel="0" collapsed="false"/>
    <row r="62806" customFormat="false" ht="15" hidden="false" customHeight="true" outlineLevel="0" collapsed="false"/>
    <row r="62807" customFormat="false" ht="15" hidden="false" customHeight="true" outlineLevel="0" collapsed="false"/>
    <row r="62808" customFormat="false" ht="15" hidden="false" customHeight="true" outlineLevel="0" collapsed="false"/>
    <row r="62809" customFormat="false" ht="15" hidden="false" customHeight="true" outlineLevel="0" collapsed="false"/>
    <row r="62810" customFormat="false" ht="15" hidden="false" customHeight="true" outlineLevel="0" collapsed="false"/>
    <row r="62811" customFormat="false" ht="15" hidden="false" customHeight="true" outlineLevel="0" collapsed="false"/>
    <row r="62812" customFormat="false" ht="15" hidden="false" customHeight="true" outlineLevel="0" collapsed="false"/>
    <row r="62813" customFormat="false" ht="15" hidden="false" customHeight="true" outlineLevel="0" collapsed="false"/>
    <row r="62814" customFormat="false" ht="15" hidden="false" customHeight="true" outlineLevel="0" collapsed="false"/>
    <row r="62815" customFormat="false" ht="15" hidden="false" customHeight="true" outlineLevel="0" collapsed="false"/>
    <row r="62816" customFormat="false" ht="15" hidden="false" customHeight="true" outlineLevel="0" collapsed="false"/>
    <row r="62817" customFormat="false" ht="15" hidden="false" customHeight="true" outlineLevel="0" collapsed="false"/>
    <row r="62818" customFormat="false" ht="15" hidden="false" customHeight="true" outlineLevel="0" collapsed="false"/>
    <row r="62819" customFormat="false" ht="15" hidden="false" customHeight="true" outlineLevel="0" collapsed="false"/>
    <row r="62820" customFormat="false" ht="15" hidden="false" customHeight="true" outlineLevel="0" collapsed="false"/>
    <row r="62821" customFormat="false" ht="15" hidden="false" customHeight="true" outlineLevel="0" collapsed="false"/>
    <row r="62822" customFormat="false" ht="15" hidden="false" customHeight="true" outlineLevel="0" collapsed="false"/>
    <row r="62823" customFormat="false" ht="15" hidden="false" customHeight="true" outlineLevel="0" collapsed="false"/>
    <row r="62824" customFormat="false" ht="15" hidden="false" customHeight="true" outlineLevel="0" collapsed="false"/>
    <row r="62825" customFormat="false" ht="15" hidden="false" customHeight="true" outlineLevel="0" collapsed="false"/>
    <row r="62826" customFormat="false" ht="15" hidden="false" customHeight="true" outlineLevel="0" collapsed="false"/>
    <row r="62827" customFormat="false" ht="15" hidden="false" customHeight="true" outlineLevel="0" collapsed="false"/>
    <row r="62828" customFormat="false" ht="15" hidden="false" customHeight="true" outlineLevel="0" collapsed="false"/>
    <row r="62829" customFormat="false" ht="15" hidden="false" customHeight="true" outlineLevel="0" collapsed="false"/>
    <row r="62830" customFormat="false" ht="15" hidden="false" customHeight="true" outlineLevel="0" collapsed="false"/>
    <row r="62831" customFormat="false" ht="15" hidden="false" customHeight="true" outlineLevel="0" collapsed="false"/>
    <row r="62832" customFormat="false" ht="15" hidden="false" customHeight="true" outlineLevel="0" collapsed="false"/>
    <row r="62833" customFormat="false" ht="15" hidden="false" customHeight="true" outlineLevel="0" collapsed="false"/>
    <row r="62834" customFormat="false" ht="15" hidden="false" customHeight="true" outlineLevel="0" collapsed="false"/>
    <row r="62835" customFormat="false" ht="15" hidden="false" customHeight="true" outlineLevel="0" collapsed="false"/>
    <row r="62836" customFormat="false" ht="15" hidden="false" customHeight="true" outlineLevel="0" collapsed="false"/>
    <row r="62837" customFormat="false" ht="15" hidden="false" customHeight="true" outlineLevel="0" collapsed="false"/>
    <row r="62838" customFormat="false" ht="15" hidden="false" customHeight="true" outlineLevel="0" collapsed="false"/>
    <row r="62839" customFormat="false" ht="15" hidden="false" customHeight="true" outlineLevel="0" collapsed="false"/>
    <row r="62840" customFormat="false" ht="15" hidden="false" customHeight="true" outlineLevel="0" collapsed="false"/>
    <row r="62841" customFormat="false" ht="15" hidden="false" customHeight="true" outlineLevel="0" collapsed="false"/>
    <row r="62842" customFormat="false" ht="15" hidden="false" customHeight="true" outlineLevel="0" collapsed="false"/>
    <row r="62843" customFormat="false" ht="15" hidden="false" customHeight="true" outlineLevel="0" collapsed="false"/>
    <row r="62844" customFormat="false" ht="15" hidden="false" customHeight="true" outlineLevel="0" collapsed="false"/>
    <row r="62845" customFormat="false" ht="15" hidden="false" customHeight="true" outlineLevel="0" collapsed="false"/>
    <row r="62846" customFormat="false" ht="15" hidden="false" customHeight="true" outlineLevel="0" collapsed="false"/>
    <row r="62847" customFormat="false" ht="15" hidden="false" customHeight="true" outlineLevel="0" collapsed="false"/>
    <row r="62848" customFormat="false" ht="15" hidden="false" customHeight="true" outlineLevel="0" collapsed="false"/>
    <row r="62849" customFormat="false" ht="15" hidden="false" customHeight="true" outlineLevel="0" collapsed="false"/>
    <row r="62850" customFormat="false" ht="15" hidden="false" customHeight="true" outlineLevel="0" collapsed="false"/>
    <row r="62851" customFormat="false" ht="15" hidden="false" customHeight="true" outlineLevel="0" collapsed="false"/>
    <row r="62852" customFormat="false" ht="15" hidden="false" customHeight="true" outlineLevel="0" collapsed="false"/>
    <row r="62853" customFormat="false" ht="15" hidden="false" customHeight="true" outlineLevel="0" collapsed="false"/>
    <row r="62854" customFormat="false" ht="15" hidden="false" customHeight="true" outlineLevel="0" collapsed="false"/>
    <row r="62855" customFormat="false" ht="15" hidden="false" customHeight="true" outlineLevel="0" collapsed="false"/>
    <row r="62856" customFormat="false" ht="15" hidden="false" customHeight="true" outlineLevel="0" collapsed="false"/>
    <row r="62857" customFormat="false" ht="15" hidden="false" customHeight="true" outlineLevel="0" collapsed="false"/>
    <row r="62858" customFormat="false" ht="15" hidden="false" customHeight="true" outlineLevel="0" collapsed="false"/>
    <row r="62859" customFormat="false" ht="15" hidden="false" customHeight="true" outlineLevel="0" collapsed="false"/>
    <row r="62860" customFormat="false" ht="15" hidden="false" customHeight="true" outlineLevel="0" collapsed="false"/>
    <row r="62861" customFormat="false" ht="15" hidden="false" customHeight="true" outlineLevel="0" collapsed="false"/>
    <row r="62862" customFormat="false" ht="15" hidden="false" customHeight="true" outlineLevel="0" collapsed="false"/>
    <row r="62863" customFormat="false" ht="15" hidden="false" customHeight="true" outlineLevel="0" collapsed="false"/>
    <row r="62864" customFormat="false" ht="15" hidden="false" customHeight="true" outlineLevel="0" collapsed="false"/>
    <row r="62865" customFormat="false" ht="15" hidden="false" customHeight="true" outlineLevel="0" collapsed="false"/>
    <row r="62866" customFormat="false" ht="15" hidden="false" customHeight="true" outlineLevel="0" collapsed="false"/>
    <row r="62867" customFormat="false" ht="15" hidden="false" customHeight="true" outlineLevel="0" collapsed="false"/>
    <row r="62868" customFormat="false" ht="15" hidden="false" customHeight="true" outlineLevel="0" collapsed="false"/>
    <row r="62869" customFormat="false" ht="15" hidden="false" customHeight="true" outlineLevel="0" collapsed="false"/>
    <row r="62870" customFormat="false" ht="15" hidden="false" customHeight="true" outlineLevel="0" collapsed="false"/>
    <row r="62871" customFormat="false" ht="15" hidden="false" customHeight="true" outlineLevel="0" collapsed="false"/>
    <row r="62872" customFormat="false" ht="15" hidden="false" customHeight="true" outlineLevel="0" collapsed="false"/>
    <row r="62873" customFormat="false" ht="15" hidden="false" customHeight="true" outlineLevel="0" collapsed="false"/>
    <row r="62874" customFormat="false" ht="15" hidden="false" customHeight="true" outlineLevel="0" collapsed="false"/>
    <row r="62875" customFormat="false" ht="15" hidden="false" customHeight="true" outlineLevel="0" collapsed="false"/>
    <row r="62876" customFormat="false" ht="15" hidden="false" customHeight="true" outlineLevel="0" collapsed="false"/>
    <row r="62877" customFormat="false" ht="15" hidden="false" customHeight="true" outlineLevel="0" collapsed="false"/>
    <row r="62878" customFormat="false" ht="15" hidden="false" customHeight="true" outlineLevel="0" collapsed="false"/>
    <row r="62879" customFormat="false" ht="15" hidden="false" customHeight="true" outlineLevel="0" collapsed="false"/>
    <row r="62880" customFormat="false" ht="15" hidden="false" customHeight="true" outlineLevel="0" collapsed="false"/>
    <row r="62881" customFormat="false" ht="15" hidden="false" customHeight="true" outlineLevel="0" collapsed="false"/>
    <row r="62882" customFormat="false" ht="15" hidden="false" customHeight="true" outlineLevel="0" collapsed="false"/>
    <row r="62883" customFormat="false" ht="15" hidden="false" customHeight="true" outlineLevel="0" collapsed="false"/>
    <row r="62884" customFormat="false" ht="15" hidden="false" customHeight="true" outlineLevel="0" collapsed="false"/>
    <row r="62885" customFormat="false" ht="15" hidden="false" customHeight="true" outlineLevel="0" collapsed="false"/>
    <row r="62886" customFormat="false" ht="15" hidden="false" customHeight="true" outlineLevel="0" collapsed="false"/>
    <row r="62887" customFormat="false" ht="15" hidden="false" customHeight="true" outlineLevel="0" collapsed="false"/>
    <row r="62888" customFormat="false" ht="15" hidden="false" customHeight="true" outlineLevel="0" collapsed="false"/>
    <row r="62889" customFormat="false" ht="15" hidden="false" customHeight="true" outlineLevel="0" collapsed="false"/>
    <row r="62890" customFormat="false" ht="15" hidden="false" customHeight="true" outlineLevel="0" collapsed="false"/>
    <row r="62891" customFormat="false" ht="15" hidden="false" customHeight="true" outlineLevel="0" collapsed="false"/>
    <row r="62892" customFormat="false" ht="15" hidden="false" customHeight="true" outlineLevel="0" collapsed="false"/>
    <row r="62893" customFormat="false" ht="15" hidden="false" customHeight="true" outlineLevel="0" collapsed="false"/>
    <row r="62894" customFormat="false" ht="15" hidden="false" customHeight="true" outlineLevel="0" collapsed="false"/>
    <row r="62895" customFormat="false" ht="15" hidden="false" customHeight="true" outlineLevel="0" collapsed="false"/>
    <row r="62896" customFormat="false" ht="15" hidden="false" customHeight="true" outlineLevel="0" collapsed="false"/>
    <row r="62897" customFormat="false" ht="15" hidden="false" customHeight="true" outlineLevel="0" collapsed="false"/>
    <row r="62898" customFormat="false" ht="15" hidden="false" customHeight="true" outlineLevel="0" collapsed="false"/>
    <row r="62899" customFormat="false" ht="15" hidden="false" customHeight="true" outlineLevel="0" collapsed="false"/>
    <row r="62900" customFormat="false" ht="15" hidden="false" customHeight="true" outlineLevel="0" collapsed="false"/>
    <row r="62901" customFormat="false" ht="15" hidden="false" customHeight="true" outlineLevel="0" collapsed="false"/>
    <row r="62902" customFormat="false" ht="15" hidden="false" customHeight="true" outlineLevel="0" collapsed="false"/>
    <row r="62903" customFormat="false" ht="15" hidden="false" customHeight="true" outlineLevel="0" collapsed="false"/>
    <row r="62904" customFormat="false" ht="15" hidden="false" customHeight="true" outlineLevel="0" collapsed="false"/>
    <row r="62905" customFormat="false" ht="15" hidden="false" customHeight="true" outlineLevel="0" collapsed="false"/>
    <row r="62906" customFormat="false" ht="15" hidden="false" customHeight="true" outlineLevel="0" collapsed="false"/>
    <row r="62907" customFormat="false" ht="15" hidden="false" customHeight="true" outlineLevel="0" collapsed="false"/>
    <row r="62908" customFormat="false" ht="15" hidden="false" customHeight="true" outlineLevel="0" collapsed="false"/>
    <row r="62909" customFormat="false" ht="15" hidden="false" customHeight="true" outlineLevel="0" collapsed="false"/>
    <row r="62910" customFormat="false" ht="15" hidden="false" customHeight="true" outlineLevel="0" collapsed="false"/>
    <row r="62911" customFormat="false" ht="15" hidden="false" customHeight="true" outlineLevel="0" collapsed="false"/>
    <row r="62912" customFormat="false" ht="15" hidden="false" customHeight="true" outlineLevel="0" collapsed="false"/>
    <row r="62913" customFormat="false" ht="15" hidden="false" customHeight="true" outlineLevel="0" collapsed="false"/>
    <row r="62914" customFormat="false" ht="15" hidden="false" customHeight="true" outlineLevel="0" collapsed="false"/>
    <row r="62915" customFormat="false" ht="15" hidden="false" customHeight="true" outlineLevel="0" collapsed="false"/>
    <row r="62916" customFormat="false" ht="15" hidden="false" customHeight="true" outlineLevel="0" collapsed="false"/>
    <row r="62917" customFormat="false" ht="15" hidden="false" customHeight="true" outlineLevel="0" collapsed="false"/>
    <row r="62918" customFormat="false" ht="15" hidden="false" customHeight="true" outlineLevel="0" collapsed="false"/>
    <row r="62919" customFormat="false" ht="15" hidden="false" customHeight="true" outlineLevel="0" collapsed="false"/>
    <row r="62920" customFormat="false" ht="15" hidden="false" customHeight="true" outlineLevel="0" collapsed="false"/>
    <row r="62921" customFormat="false" ht="15" hidden="false" customHeight="true" outlineLevel="0" collapsed="false"/>
    <row r="62922" customFormat="false" ht="15" hidden="false" customHeight="true" outlineLevel="0" collapsed="false"/>
    <row r="62923" customFormat="false" ht="15" hidden="false" customHeight="true" outlineLevel="0" collapsed="false"/>
    <row r="62924" customFormat="false" ht="15" hidden="false" customHeight="true" outlineLevel="0" collapsed="false"/>
    <row r="62925" customFormat="false" ht="15" hidden="false" customHeight="true" outlineLevel="0" collapsed="false"/>
    <row r="62926" customFormat="false" ht="15" hidden="false" customHeight="true" outlineLevel="0" collapsed="false"/>
    <row r="62927" customFormat="false" ht="15" hidden="false" customHeight="true" outlineLevel="0" collapsed="false"/>
    <row r="62928" customFormat="false" ht="15" hidden="false" customHeight="true" outlineLevel="0" collapsed="false"/>
    <row r="62929" customFormat="false" ht="15" hidden="false" customHeight="true" outlineLevel="0" collapsed="false"/>
    <row r="62930" customFormat="false" ht="15" hidden="false" customHeight="true" outlineLevel="0" collapsed="false"/>
    <row r="62931" customFormat="false" ht="15" hidden="false" customHeight="true" outlineLevel="0" collapsed="false"/>
    <row r="62932" customFormat="false" ht="15" hidden="false" customHeight="true" outlineLevel="0" collapsed="false"/>
    <row r="62933" customFormat="false" ht="15" hidden="false" customHeight="true" outlineLevel="0" collapsed="false"/>
    <row r="62934" customFormat="false" ht="15" hidden="false" customHeight="true" outlineLevel="0" collapsed="false"/>
    <row r="62935" customFormat="false" ht="15" hidden="false" customHeight="true" outlineLevel="0" collapsed="false"/>
    <row r="62936" customFormat="false" ht="15" hidden="false" customHeight="true" outlineLevel="0" collapsed="false"/>
    <row r="62937" customFormat="false" ht="15" hidden="false" customHeight="true" outlineLevel="0" collapsed="false"/>
    <row r="62938" customFormat="false" ht="15" hidden="false" customHeight="true" outlineLevel="0" collapsed="false"/>
    <row r="62939" customFormat="false" ht="15" hidden="false" customHeight="true" outlineLevel="0" collapsed="false"/>
    <row r="62940" customFormat="false" ht="15" hidden="false" customHeight="true" outlineLevel="0" collapsed="false"/>
    <row r="62941" customFormat="false" ht="15" hidden="false" customHeight="true" outlineLevel="0" collapsed="false"/>
    <row r="62942" customFormat="false" ht="15" hidden="false" customHeight="true" outlineLevel="0" collapsed="false"/>
    <row r="62943" customFormat="false" ht="15" hidden="false" customHeight="true" outlineLevel="0" collapsed="false"/>
    <row r="62944" customFormat="false" ht="15" hidden="false" customHeight="true" outlineLevel="0" collapsed="false"/>
    <row r="62945" customFormat="false" ht="15" hidden="false" customHeight="true" outlineLevel="0" collapsed="false"/>
    <row r="62946" customFormat="false" ht="15" hidden="false" customHeight="true" outlineLevel="0" collapsed="false"/>
    <row r="62947" customFormat="false" ht="15" hidden="false" customHeight="true" outlineLevel="0" collapsed="false"/>
    <row r="62948" customFormat="false" ht="15" hidden="false" customHeight="true" outlineLevel="0" collapsed="false"/>
    <row r="62949" customFormat="false" ht="15" hidden="false" customHeight="true" outlineLevel="0" collapsed="false"/>
    <row r="62950" customFormat="false" ht="15" hidden="false" customHeight="true" outlineLevel="0" collapsed="false"/>
    <row r="62951" customFormat="false" ht="15" hidden="false" customHeight="true" outlineLevel="0" collapsed="false"/>
    <row r="62952" customFormat="false" ht="15" hidden="false" customHeight="true" outlineLevel="0" collapsed="false"/>
    <row r="62953" customFormat="false" ht="15" hidden="false" customHeight="true" outlineLevel="0" collapsed="false"/>
    <row r="62954" customFormat="false" ht="15" hidden="false" customHeight="true" outlineLevel="0" collapsed="false"/>
    <row r="62955" customFormat="false" ht="15" hidden="false" customHeight="true" outlineLevel="0" collapsed="false"/>
    <row r="62956" customFormat="false" ht="15" hidden="false" customHeight="true" outlineLevel="0" collapsed="false"/>
    <row r="62957" customFormat="false" ht="15" hidden="false" customHeight="true" outlineLevel="0" collapsed="false"/>
    <row r="62958" customFormat="false" ht="15" hidden="false" customHeight="true" outlineLevel="0" collapsed="false"/>
    <row r="62959" customFormat="false" ht="15" hidden="false" customHeight="true" outlineLevel="0" collapsed="false"/>
    <row r="62960" customFormat="false" ht="15" hidden="false" customHeight="true" outlineLevel="0" collapsed="false"/>
    <row r="62961" customFormat="false" ht="15" hidden="false" customHeight="true" outlineLevel="0" collapsed="false"/>
    <row r="62962" customFormat="false" ht="15" hidden="false" customHeight="true" outlineLevel="0" collapsed="false"/>
    <row r="62963" customFormat="false" ht="15" hidden="false" customHeight="true" outlineLevel="0" collapsed="false"/>
    <row r="62964" customFormat="false" ht="15" hidden="false" customHeight="true" outlineLevel="0" collapsed="false"/>
    <row r="62965" customFormat="false" ht="15" hidden="false" customHeight="true" outlineLevel="0" collapsed="false"/>
    <row r="62966" customFormat="false" ht="15" hidden="false" customHeight="true" outlineLevel="0" collapsed="false"/>
    <row r="62967" customFormat="false" ht="15" hidden="false" customHeight="true" outlineLevel="0" collapsed="false"/>
    <row r="62968" customFormat="false" ht="15" hidden="false" customHeight="true" outlineLevel="0" collapsed="false"/>
    <row r="62969" customFormat="false" ht="15" hidden="false" customHeight="true" outlineLevel="0" collapsed="false"/>
    <row r="62970" customFormat="false" ht="15" hidden="false" customHeight="true" outlineLevel="0" collapsed="false"/>
    <row r="62971" customFormat="false" ht="15" hidden="false" customHeight="true" outlineLevel="0" collapsed="false"/>
    <row r="62972" customFormat="false" ht="15" hidden="false" customHeight="true" outlineLevel="0" collapsed="false"/>
    <row r="62973" customFormat="false" ht="15" hidden="false" customHeight="true" outlineLevel="0" collapsed="false"/>
    <row r="62974" customFormat="false" ht="15" hidden="false" customHeight="true" outlineLevel="0" collapsed="false"/>
    <row r="62975" customFormat="false" ht="15" hidden="false" customHeight="true" outlineLevel="0" collapsed="false"/>
    <row r="62976" customFormat="false" ht="15" hidden="false" customHeight="true" outlineLevel="0" collapsed="false"/>
    <row r="62977" customFormat="false" ht="15" hidden="false" customHeight="true" outlineLevel="0" collapsed="false"/>
    <row r="62978" customFormat="false" ht="15" hidden="false" customHeight="true" outlineLevel="0" collapsed="false"/>
    <row r="62979" customFormat="false" ht="15" hidden="false" customHeight="true" outlineLevel="0" collapsed="false"/>
    <row r="62980" customFormat="false" ht="15" hidden="false" customHeight="true" outlineLevel="0" collapsed="false"/>
    <row r="62981" customFormat="false" ht="15" hidden="false" customHeight="true" outlineLevel="0" collapsed="false"/>
    <row r="62982" customFormat="false" ht="15" hidden="false" customHeight="true" outlineLevel="0" collapsed="false"/>
    <row r="62983" customFormat="false" ht="15" hidden="false" customHeight="true" outlineLevel="0" collapsed="false"/>
    <row r="62984" customFormat="false" ht="15" hidden="false" customHeight="true" outlineLevel="0" collapsed="false"/>
    <row r="62985" customFormat="false" ht="15" hidden="false" customHeight="true" outlineLevel="0" collapsed="false"/>
    <row r="62986" customFormat="false" ht="15" hidden="false" customHeight="true" outlineLevel="0" collapsed="false"/>
    <row r="62987" customFormat="false" ht="15" hidden="false" customHeight="true" outlineLevel="0" collapsed="false"/>
    <row r="62988" customFormat="false" ht="15" hidden="false" customHeight="true" outlineLevel="0" collapsed="false"/>
    <row r="62989" customFormat="false" ht="15" hidden="false" customHeight="true" outlineLevel="0" collapsed="false"/>
    <row r="62990" customFormat="false" ht="15" hidden="false" customHeight="true" outlineLevel="0" collapsed="false"/>
    <row r="62991" customFormat="false" ht="15" hidden="false" customHeight="true" outlineLevel="0" collapsed="false"/>
    <row r="62992" customFormat="false" ht="15" hidden="false" customHeight="true" outlineLevel="0" collapsed="false"/>
    <row r="62993" customFormat="false" ht="15" hidden="false" customHeight="true" outlineLevel="0" collapsed="false"/>
    <row r="62994" customFormat="false" ht="15" hidden="false" customHeight="true" outlineLevel="0" collapsed="false"/>
    <row r="62995" customFormat="false" ht="15" hidden="false" customHeight="true" outlineLevel="0" collapsed="false"/>
    <row r="62996" customFormat="false" ht="15" hidden="false" customHeight="true" outlineLevel="0" collapsed="false"/>
    <row r="62997" customFormat="false" ht="15" hidden="false" customHeight="true" outlineLevel="0" collapsed="false"/>
    <row r="62998" customFormat="false" ht="15" hidden="false" customHeight="true" outlineLevel="0" collapsed="false"/>
    <row r="62999" customFormat="false" ht="15" hidden="false" customHeight="true" outlineLevel="0" collapsed="false"/>
    <row r="63000" customFormat="false" ht="15" hidden="false" customHeight="true" outlineLevel="0" collapsed="false"/>
    <row r="63001" customFormat="false" ht="15" hidden="false" customHeight="true" outlineLevel="0" collapsed="false"/>
    <row r="63002" customFormat="false" ht="15" hidden="false" customHeight="true" outlineLevel="0" collapsed="false"/>
    <row r="63003" customFormat="false" ht="15" hidden="false" customHeight="true" outlineLevel="0" collapsed="false"/>
    <row r="63004" customFormat="false" ht="15" hidden="false" customHeight="true" outlineLevel="0" collapsed="false"/>
    <row r="63005" customFormat="false" ht="15" hidden="false" customHeight="true" outlineLevel="0" collapsed="false"/>
    <row r="63006" customFormat="false" ht="15" hidden="false" customHeight="true" outlineLevel="0" collapsed="false"/>
    <row r="63007" customFormat="false" ht="15" hidden="false" customHeight="true" outlineLevel="0" collapsed="false"/>
    <row r="63008" customFormat="false" ht="15" hidden="false" customHeight="true" outlineLevel="0" collapsed="false"/>
    <row r="63009" customFormat="false" ht="15" hidden="false" customHeight="true" outlineLevel="0" collapsed="false"/>
    <row r="63010" customFormat="false" ht="15" hidden="false" customHeight="true" outlineLevel="0" collapsed="false"/>
    <row r="63011" customFormat="false" ht="15" hidden="false" customHeight="true" outlineLevel="0" collapsed="false"/>
    <row r="63012" customFormat="false" ht="15" hidden="false" customHeight="true" outlineLevel="0" collapsed="false"/>
    <row r="63013" customFormat="false" ht="15" hidden="false" customHeight="true" outlineLevel="0" collapsed="false"/>
    <row r="63014" customFormat="false" ht="15" hidden="false" customHeight="true" outlineLevel="0" collapsed="false"/>
    <row r="63015" customFormat="false" ht="15" hidden="false" customHeight="true" outlineLevel="0" collapsed="false"/>
    <row r="63016" customFormat="false" ht="15" hidden="false" customHeight="true" outlineLevel="0" collapsed="false"/>
    <row r="63017" customFormat="false" ht="15" hidden="false" customHeight="true" outlineLevel="0" collapsed="false"/>
    <row r="63018" customFormat="false" ht="15" hidden="false" customHeight="true" outlineLevel="0" collapsed="false"/>
    <row r="63019" customFormat="false" ht="15" hidden="false" customHeight="true" outlineLevel="0" collapsed="false"/>
    <row r="63020" customFormat="false" ht="15" hidden="false" customHeight="true" outlineLevel="0" collapsed="false"/>
    <row r="63021" customFormat="false" ht="15" hidden="false" customHeight="true" outlineLevel="0" collapsed="false"/>
    <row r="63022" customFormat="false" ht="15" hidden="false" customHeight="true" outlineLevel="0" collapsed="false"/>
    <row r="63023" customFormat="false" ht="15" hidden="false" customHeight="true" outlineLevel="0" collapsed="false"/>
    <row r="63024" customFormat="false" ht="15" hidden="false" customHeight="true" outlineLevel="0" collapsed="false"/>
    <row r="63025" customFormat="false" ht="15" hidden="false" customHeight="true" outlineLevel="0" collapsed="false"/>
    <row r="63026" customFormat="false" ht="15" hidden="false" customHeight="true" outlineLevel="0" collapsed="false"/>
    <row r="63027" customFormat="false" ht="15" hidden="false" customHeight="true" outlineLevel="0" collapsed="false"/>
    <row r="63028" customFormat="false" ht="15" hidden="false" customHeight="true" outlineLevel="0" collapsed="false"/>
    <row r="63029" customFormat="false" ht="15" hidden="false" customHeight="true" outlineLevel="0" collapsed="false"/>
    <row r="63030" customFormat="false" ht="15" hidden="false" customHeight="true" outlineLevel="0" collapsed="false"/>
    <row r="63031" customFormat="false" ht="15" hidden="false" customHeight="true" outlineLevel="0" collapsed="false"/>
    <row r="63032" customFormat="false" ht="15" hidden="false" customHeight="true" outlineLevel="0" collapsed="false"/>
    <row r="63033" customFormat="false" ht="15" hidden="false" customHeight="true" outlineLevel="0" collapsed="false"/>
    <row r="63034" customFormat="false" ht="15" hidden="false" customHeight="true" outlineLevel="0" collapsed="false"/>
    <row r="63035" customFormat="false" ht="15" hidden="false" customHeight="true" outlineLevel="0" collapsed="false"/>
    <row r="63036" customFormat="false" ht="15" hidden="false" customHeight="true" outlineLevel="0" collapsed="false"/>
    <row r="63037" customFormat="false" ht="15" hidden="false" customHeight="true" outlineLevel="0" collapsed="false"/>
    <row r="63038" customFormat="false" ht="15" hidden="false" customHeight="true" outlineLevel="0" collapsed="false"/>
    <row r="63039" customFormat="false" ht="15" hidden="false" customHeight="true" outlineLevel="0" collapsed="false"/>
    <row r="63040" customFormat="false" ht="15" hidden="false" customHeight="true" outlineLevel="0" collapsed="false"/>
    <row r="63041" customFormat="false" ht="15" hidden="false" customHeight="true" outlineLevel="0" collapsed="false"/>
    <row r="63042" customFormat="false" ht="15" hidden="false" customHeight="true" outlineLevel="0" collapsed="false"/>
    <row r="63043" customFormat="false" ht="15" hidden="false" customHeight="true" outlineLevel="0" collapsed="false"/>
    <row r="63044" customFormat="false" ht="15" hidden="false" customHeight="true" outlineLevel="0" collapsed="false"/>
    <row r="63045" customFormat="false" ht="15" hidden="false" customHeight="true" outlineLevel="0" collapsed="false"/>
    <row r="63046" customFormat="false" ht="15" hidden="false" customHeight="true" outlineLevel="0" collapsed="false"/>
    <row r="63047" customFormat="false" ht="15" hidden="false" customHeight="true" outlineLevel="0" collapsed="false"/>
    <row r="63048" customFormat="false" ht="15" hidden="false" customHeight="true" outlineLevel="0" collapsed="false"/>
    <row r="63049" customFormat="false" ht="15" hidden="false" customHeight="true" outlineLevel="0" collapsed="false"/>
    <row r="63050" customFormat="false" ht="15" hidden="false" customHeight="true" outlineLevel="0" collapsed="false"/>
    <row r="63051" customFormat="false" ht="15" hidden="false" customHeight="true" outlineLevel="0" collapsed="false"/>
    <row r="63052" customFormat="false" ht="15" hidden="false" customHeight="true" outlineLevel="0" collapsed="false"/>
    <row r="63053" customFormat="false" ht="15" hidden="false" customHeight="true" outlineLevel="0" collapsed="false"/>
    <row r="63054" customFormat="false" ht="15" hidden="false" customHeight="true" outlineLevel="0" collapsed="false"/>
    <row r="63055" customFormat="false" ht="15" hidden="false" customHeight="true" outlineLevel="0" collapsed="false"/>
    <row r="63056" customFormat="false" ht="15" hidden="false" customHeight="true" outlineLevel="0" collapsed="false"/>
    <row r="63057" customFormat="false" ht="15" hidden="false" customHeight="true" outlineLevel="0" collapsed="false"/>
    <row r="63058" customFormat="false" ht="15" hidden="false" customHeight="true" outlineLevel="0" collapsed="false"/>
    <row r="63059" customFormat="false" ht="15" hidden="false" customHeight="true" outlineLevel="0" collapsed="false"/>
    <row r="63060" customFormat="false" ht="15" hidden="false" customHeight="true" outlineLevel="0" collapsed="false"/>
    <row r="63061" customFormat="false" ht="15" hidden="false" customHeight="true" outlineLevel="0" collapsed="false"/>
    <row r="63062" customFormat="false" ht="15" hidden="false" customHeight="true" outlineLevel="0" collapsed="false"/>
    <row r="63063" customFormat="false" ht="15" hidden="false" customHeight="true" outlineLevel="0" collapsed="false"/>
    <row r="63064" customFormat="false" ht="15" hidden="false" customHeight="true" outlineLevel="0" collapsed="false"/>
    <row r="63065" customFormat="false" ht="15" hidden="false" customHeight="true" outlineLevel="0" collapsed="false"/>
    <row r="63066" customFormat="false" ht="15" hidden="false" customHeight="true" outlineLevel="0" collapsed="false"/>
    <row r="63067" customFormat="false" ht="15" hidden="false" customHeight="true" outlineLevel="0" collapsed="false"/>
    <row r="63068" customFormat="false" ht="15" hidden="false" customHeight="true" outlineLevel="0" collapsed="false"/>
    <row r="63069" customFormat="false" ht="15" hidden="false" customHeight="true" outlineLevel="0" collapsed="false"/>
    <row r="63070" customFormat="false" ht="15" hidden="false" customHeight="true" outlineLevel="0" collapsed="false"/>
    <row r="63071" customFormat="false" ht="15" hidden="false" customHeight="true" outlineLevel="0" collapsed="false"/>
    <row r="63072" customFormat="false" ht="15" hidden="false" customHeight="true" outlineLevel="0" collapsed="false"/>
    <row r="63073" customFormat="false" ht="15" hidden="false" customHeight="true" outlineLevel="0" collapsed="false"/>
    <row r="63074" customFormat="false" ht="15" hidden="false" customHeight="true" outlineLevel="0" collapsed="false"/>
    <row r="63075" customFormat="false" ht="15" hidden="false" customHeight="true" outlineLevel="0" collapsed="false"/>
    <row r="63076" customFormat="false" ht="15" hidden="false" customHeight="true" outlineLevel="0" collapsed="false"/>
    <row r="63077" customFormat="false" ht="15" hidden="false" customHeight="true" outlineLevel="0" collapsed="false"/>
    <row r="63078" customFormat="false" ht="15" hidden="false" customHeight="true" outlineLevel="0" collapsed="false"/>
    <row r="63079" customFormat="false" ht="15" hidden="false" customHeight="true" outlineLevel="0" collapsed="false"/>
    <row r="63080" customFormat="false" ht="15" hidden="false" customHeight="true" outlineLevel="0" collapsed="false"/>
    <row r="63081" customFormat="false" ht="15" hidden="false" customHeight="true" outlineLevel="0" collapsed="false"/>
    <row r="63082" customFormat="false" ht="15" hidden="false" customHeight="true" outlineLevel="0" collapsed="false"/>
    <row r="63083" customFormat="false" ht="15" hidden="false" customHeight="true" outlineLevel="0" collapsed="false"/>
    <row r="63084" customFormat="false" ht="15" hidden="false" customHeight="true" outlineLevel="0" collapsed="false"/>
    <row r="63085" customFormat="false" ht="15" hidden="false" customHeight="true" outlineLevel="0" collapsed="false"/>
    <row r="63086" customFormat="false" ht="15" hidden="false" customHeight="true" outlineLevel="0" collapsed="false"/>
    <row r="63087" customFormat="false" ht="15" hidden="false" customHeight="true" outlineLevel="0" collapsed="false"/>
    <row r="63088" customFormat="false" ht="15" hidden="false" customHeight="true" outlineLevel="0" collapsed="false"/>
    <row r="63089" customFormat="false" ht="15" hidden="false" customHeight="true" outlineLevel="0" collapsed="false"/>
    <row r="63090" customFormat="false" ht="15" hidden="false" customHeight="true" outlineLevel="0" collapsed="false"/>
    <row r="63091" customFormat="false" ht="15" hidden="false" customHeight="true" outlineLevel="0" collapsed="false"/>
    <row r="63092" customFormat="false" ht="15" hidden="false" customHeight="true" outlineLevel="0" collapsed="false"/>
    <row r="63093" customFormat="false" ht="15" hidden="false" customHeight="true" outlineLevel="0" collapsed="false"/>
    <row r="63094" customFormat="false" ht="15" hidden="false" customHeight="true" outlineLevel="0" collapsed="false"/>
    <row r="63095" customFormat="false" ht="15" hidden="false" customHeight="true" outlineLevel="0" collapsed="false"/>
    <row r="63096" customFormat="false" ht="15" hidden="false" customHeight="true" outlineLevel="0" collapsed="false"/>
    <row r="63097" customFormat="false" ht="15" hidden="false" customHeight="true" outlineLevel="0" collapsed="false"/>
    <row r="63098" customFormat="false" ht="15" hidden="false" customHeight="true" outlineLevel="0" collapsed="false"/>
    <row r="63099" customFormat="false" ht="15" hidden="false" customHeight="true" outlineLevel="0" collapsed="false"/>
    <row r="63100" customFormat="false" ht="15" hidden="false" customHeight="true" outlineLevel="0" collapsed="false"/>
    <row r="63101" customFormat="false" ht="15" hidden="false" customHeight="true" outlineLevel="0" collapsed="false"/>
    <row r="63102" customFormat="false" ht="15" hidden="false" customHeight="true" outlineLevel="0" collapsed="false"/>
    <row r="63103" customFormat="false" ht="15" hidden="false" customHeight="true" outlineLevel="0" collapsed="false"/>
    <row r="63104" customFormat="false" ht="15" hidden="false" customHeight="true" outlineLevel="0" collapsed="false"/>
    <row r="63105" customFormat="false" ht="15" hidden="false" customHeight="true" outlineLevel="0" collapsed="false"/>
    <row r="63106" customFormat="false" ht="15" hidden="false" customHeight="true" outlineLevel="0" collapsed="false"/>
    <row r="63107" customFormat="false" ht="15" hidden="false" customHeight="true" outlineLevel="0" collapsed="false"/>
    <row r="63108" customFormat="false" ht="15" hidden="false" customHeight="true" outlineLevel="0" collapsed="false"/>
    <row r="63109" customFormat="false" ht="15" hidden="false" customHeight="true" outlineLevel="0" collapsed="false"/>
    <row r="63110" customFormat="false" ht="15" hidden="false" customHeight="true" outlineLevel="0" collapsed="false"/>
    <row r="63111" customFormat="false" ht="15" hidden="false" customHeight="true" outlineLevel="0" collapsed="false"/>
    <row r="63112" customFormat="false" ht="15" hidden="false" customHeight="true" outlineLevel="0" collapsed="false"/>
    <row r="63113" customFormat="false" ht="15" hidden="false" customHeight="true" outlineLevel="0" collapsed="false"/>
    <row r="63114" customFormat="false" ht="15" hidden="false" customHeight="true" outlineLevel="0" collapsed="false"/>
    <row r="63115" customFormat="false" ht="15" hidden="false" customHeight="true" outlineLevel="0" collapsed="false"/>
    <row r="63116" customFormat="false" ht="15" hidden="false" customHeight="true" outlineLevel="0" collapsed="false"/>
    <row r="63117" customFormat="false" ht="15" hidden="false" customHeight="true" outlineLevel="0" collapsed="false"/>
    <row r="63118" customFormat="false" ht="15" hidden="false" customHeight="true" outlineLevel="0" collapsed="false"/>
    <row r="63119" customFormat="false" ht="15" hidden="false" customHeight="true" outlineLevel="0" collapsed="false"/>
    <row r="63120" customFormat="false" ht="15" hidden="false" customHeight="true" outlineLevel="0" collapsed="false"/>
    <row r="63121" customFormat="false" ht="15" hidden="false" customHeight="true" outlineLevel="0" collapsed="false"/>
    <row r="63122" customFormat="false" ht="15" hidden="false" customHeight="true" outlineLevel="0" collapsed="false"/>
    <row r="63123" customFormat="false" ht="15" hidden="false" customHeight="true" outlineLevel="0" collapsed="false"/>
    <row r="63124" customFormat="false" ht="15" hidden="false" customHeight="true" outlineLevel="0" collapsed="false"/>
    <row r="63125" customFormat="false" ht="15" hidden="false" customHeight="true" outlineLevel="0" collapsed="false"/>
    <row r="63126" customFormat="false" ht="15" hidden="false" customHeight="true" outlineLevel="0" collapsed="false"/>
    <row r="63127" customFormat="false" ht="15" hidden="false" customHeight="true" outlineLevel="0" collapsed="false"/>
    <row r="63128" customFormat="false" ht="15" hidden="false" customHeight="true" outlineLevel="0" collapsed="false"/>
    <row r="63129" customFormat="false" ht="15" hidden="false" customHeight="true" outlineLevel="0" collapsed="false"/>
    <row r="63130" customFormat="false" ht="15" hidden="false" customHeight="true" outlineLevel="0" collapsed="false"/>
    <row r="63131" customFormat="false" ht="15" hidden="false" customHeight="true" outlineLevel="0" collapsed="false"/>
    <row r="63132" customFormat="false" ht="15" hidden="false" customHeight="true" outlineLevel="0" collapsed="false"/>
    <row r="63133" customFormat="false" ht="15" hidden="false" customHeight="true" outlineLevel="0" collapsed="false"/>
    <row r="63134" customFormat="false" ht="15" hidden="false" customHeight="true" outlineLevel="0" collapsed="false"/>
    <row r="63135" customFormat="false" ht="15" hidden="false" customHeight="true" outlineLevel="0" collapsed="false"/>
    <row r="63136" customFormat="false" ht="15" hidden="false" customHeight="true" outlineLevel="0" collapsed="false"/>
    <row r="63137" customFormat="false" ht="15" hidden="false" customHeight="true" outlineLevel="0" collapsed="false"/>
    <row r="63138" customFormat="false" ht="15" hidden="false" customHeight="true" outlineLevel="0" collapsed="false"/>
    <row r="63139" customFormat="false" ht="15" hidden="false" customHeight="true" outlineLevel="0" collapsed="false"/>
    <row r="63140" customFormat="false" ht="15" hidden="false" customHeight="true" outlineLevel="0" collapsed="false"/>
    <row r="63141" customFormat="false" ht="15" hidden="false" customHeight="true" outlineLevel="0" collapsed="false"/>
    <row r="63142" customFormat="false" ht="15" hidden="false" customHeight="true" outlineLevel="0" collapsed="false"/>
    <row r="63143" customFormat="false" ht="15" hidden="false" customHeight="true" outlineLevel="0" collapsed="false"/>
    <row r="63144" customFormat="false" ht="15" hidden="false" customHeight="true" outlineLevel="0" collapsed="false"/>
    <row r="63145" customFormat="false" ht="15" hidden="false" customHeight="true" outlineLevel="0" collapsed="false"/>
    <row r="63146" customFormat="false" ht="15" hidden="false" customHeight="true" outlineLevel="0" collapsed="false"/>
    <row r="63147" customFormat="false" ht="15" hidden="false" customHeight="true" outlineLevel="0" collapsed="false"/>
    <row r="63148" customFormat="false" ht="15" hidden="false" customHeight="true" outlineLevel="0" collapsed="false"/>
    <row r="63149" customFormat="false" ht="15" hidden="false" customHeight="true" outlineLevel="0" collapsed="false"/>
    <row r="63150" customFormat="false" ht="15" hidden="false" customHeight="true" outlineLevel="0" collapsed="false"/>
    <row r="63151" customFormat="false" ht="15" hidden="false" customHeight="true" outlineLevel="0" collapsed="false"/>
    <row r="63152" customFormat="false" ht="15" hidden="false" customHeight="true" outlineLevel="0" collapsed="false"/>
    <row r="63153" customFormat="false" ht="15" hidden="false" customHeight="true" outlineLevel="0" collapsed="false"/>
    <row r="63154" customFormat="false" ht="15" hidden="false" customHeight="true" outlineLevel="0" collapsed="false"/>
    <row r="63155" customFormat="false" ht="15" hidden="false" customHeight="true" outlineLevel="0" collapsed="false"/>
    <row r="63156" customFormat="false" ht="15" hidden="false" customHeight="true" outlineLevel="0" collapsed="false"/>
    <row r="63157" customFormat="false" ht="15" hidden="false" customHeight="true" outlineLevel="0" collapsed="false"/>
    <row r="63158" customFormat="false" ht="15" hidden="false" customHeight="true" outlineLevel="0" collapsed="false"/>
    <row r="63159" customFormat="false" ht="15" hidden="false" customHeight="true" outlineLevel="0" collapsed="false"/>
    <row r="63160" customFormat="false" ht="15" hidden="false" customHeight="true" outlineLevel="0" collapsed="false"/>
    <row r="63161" customFormat="false" ht="15" hidden="false" customHeight="true" outlineLevel="0" collapsed="false"/>
    <row r="63162" customFormat="false" ht="15" hidden="false" customHeight="true" outlineLevel="0" collapsed="false"/>
    <row r="63163" customFormat="false" ht="15" hidden="false" customHeight="true" outlineLevel="0" collapsed="false"/>
    <row r="63164" customFormat="false" ht="15" hidden="false" customHeight="true" outlineLevel="0" collapsed="false"/>
    <row r="63165" customFormat="false" ht="15" hidden="false" customHeight="true" outlineLevel="0" collapsed="false"/>
    <row r="63166" customFormat="false" ht="15" hidden="false" customHeight="true" outlineLevel="0" collapsed="false"/>
    <row r="63167" customFormat="false" ht="15" hidden="false" customHeight="true" outlineLevel="0" collapsed="false"/>
    <row r="63168" customFormat="false" ht="15" hidden="false" customHeight="true" outlineLevel="0" collapsed="false"/>
    <row r="63169" customFormat="false" ht="15" hidden="false" customHeight="true" outlineLevel="0" collapsed="false"/>
    <row r="63170" customFormat="false" ht="15" hidden="false" customHeight="true" outlineLevel="0" collapsed="false"/>
    <row r="63171" customFormat="false" ht="15" hidden="false" customHeight="true" outlineLevel="0" collapsed="false"/>
    <row r="63172" customFormat="false" ht="15" hidden="false" customHeight="true" outlineLevel="0" collapsed="false"/>
    <row r="63173" customFormat="false" ht="15" hidden="false" customHeight="true" outlineLevel="0" collapsed="false"/>
    <row r="63174" customFormat="false" ht="15" hidden="false" customHeight="true" outlineLevel="0" collapsed="false"/>
    <row r="63175" customFormat="false" ht="15" hidden="false" customHeight="true" outlineLevel="0" collapsed="false"/>
    <row r="63176" customFormat="false" ht="15" hidden="false" customHeight="true" outlineLevel="0" collapsed="false"/>
    <row r="63177" customFormat="false" ht="15" hidden="false" customHeight="true" outlineLevel="0" collapsed="false"/>
    <row r="63178" customFormat="false" ht="15" hidden="false" customHeight="true" outlineLevel="0" collapsed="false"/>
    <row r="63179" customFormat="false" ht="15" hidden="false" customHeight="true" outlineLevel="0" collapsed="false"/>
    <row r="63180" customFormat="false" ht="15" hidden="false" customHeight="true" outlineLevel="0" collapsed="false"/>
    <row r="63181" customFormat="false" ht="15" hidden="false" customHeight="true" outlineLevel="0" collapsed="false"/>
    <row r="63182" customFormat="false" ht="15" hidden="false" customHeight="true" outlineLevel="0" collapsed="false"/>
    <row r="63183" customFormat="false" ht="15" hidden="false" customHeight="true" outlineLevel="0" collapsed="false"/>
    <row r="63184" customFormat="false" ht="15" hidden="false" customHeight="true" outlineLevel="0" collapsed="false"/>
    <row r="63185" customFormat="false" ht="15" hidden="false" customHeight="true" outlineLevel="0" collapsed="false"/>
    <row r="63186" customFormat="false" ht="15" hidden="false" customHeight="true" outlineLevel="0" collapsed="false"/>
    <row r="63187" customFormat="false" ht="15" hidden="false" customHeight="true" outlineLevel="0" collapsed="false"/>
    <row r="63188" customFormat="false" ht="15" hidden="false" customHeight="true" outlineLevel="0" collapsed="false"/>
    <row r="63189" customFormat="false" ht="15" hidden="false" customHeight="true" outlineLevel="0" collapsed="false"/>
    <row r="63190" customFormat="false" ht="15" hidden="false" customHeight="true" outlineLevel="0" collapsed="false"/>
    <row r="63191" customFormat="false" ht="15" hidden="false" customHeight="true" outlineLevel="0" collapsed="false"/>
    <row r="63192" customFormat="false" ht="15" hidden="false" customHeight="true" outlineLevel="0" collapsed="false"/>
    <row r="63193" customFormat="false" ht="15" hidden="false" customHeight="true" outlineLevel="0" collapsed="false"/>
    <row r="63194" customFormat="false" ht="15" hidden="false" customHeight="true" outlineLevel="0" collapsed="false"/>
    <row r="63195" customFormat="false" ht="15" hidden="false" customHeight="true" outlineLevel="0" collapsed="false"/>
    <row r="63196" customFormat="false" ht="15" hidden="false" customHeight="true" outlineLevel="0" collapsed="false"/>
    <row r="63197" customFormat="false" ht="15" hidden="false" customHeight="true" outlineLevel="0" collapsed="false"/>
    <row r="63198" customFormat="false" ht="15" hidden="false" customHeight="true" outlineLevel="0" collapsed="false"/>
    <row r="63199" customFormat="false" ht="15" hidden="false" customHeight="true" outlineLevel="0" collapsed="false"/>
    <row r="63200" customFormat="false" ht="15" hidden="false" customHeight="true" outlineLevel="0" collapsed="false"/>
    <row r="63201" customFormat="false" ht="15" hidden="false" customHeight="true" outlineLevel="0" collapsed="false"/>
    <row r="63202" customFormat="false" ht="15" hidden="false" customHeight="true" outlineLevel="0" collapsed="false"/>
    <row r="63203" customFormat="false" ht="15" hidden="false" customHeight="true" outlineLevel="0" collapsed="false"/>
    <row r="63204" customFormat="false" ht="15" hidden="false" customHeight="true" outlineLevel="0" collapsed="false"/>
    <row r="63205" customFormat="false" ht="15" hidden="false" customHeight="true" outlineLevel="0" collapsed="false"/>
    <row r="63206" customFormat="false" ht="15" hidden="false" customHeight="true" outlineLevel="0" collapsed="false"/>
    <row r="63207" customFormat="false" ht="15" hidden="false" customHeight="true" outlineLevel="0" collapsed="false"/>
    <row r="63208" customFormat="false" ht="15" hidden="false" customHeight="true" outlineLevel="0" collapsed="false"/>
    <row r="63209" customFormat="false" ht="15" hidden="false" customHeight="true" outlineLevel="0" collapsed="false"/>
    <row r="63210" customFormat="false" ht="15" hidden="false" customHeight="true" outlineLevel="0" collapsed="false"/>
    <row r="63211" customFormat="false" ht="15" hidden="false" customHeight="true" outlineLevel="0" collapsed="false"/>
    <row r="63212" customFormat="false" ht="15" hidden="false" customHeight="true" outlineLevel="0" collapsed="false"/>
    <row r="63213" customFormat="false" ht="15" hidden="false" customHeight="true" outlineLevel="0" collapsed="false"/>
    <row r="63214" customFormat="false" ht="15" hidden="false" customHeight="true" outlineLevel="0" collapsed="false"/>
    <row r="63215" customFormat="false" ht="15" hidden="false" customHeight="true" outlineLevel="0" collapsed="false"/>
    <row r="63216" customFormat="false" ht="15" hidden="false" customHeight="true" outlineLevel="0" collapsed="false"/>
    <row r="63217" customFormat="false" ht="15" hidden="false" customHeight="true" outlineLevel="0" collapsed="false"/>
    <row r="63218" customFormat="false" ht="15" hidden="false" customHeight="true" outlineLevel="0" collapsed="false"/>
    <row r="63219" customFormat="false" ht="15" hidden="false" customHeight="true" outlineLevel="0" collapsed="false"/>
    <row r="63220" customFormat="false" ht="15" hidden="false" customHeight="true" outlineLevel="0" collapsed="false"/>
    <row r="63221" customFormat="false" ht="15" hidden="false" customHeight="true" outlineLevel="0" collapsed="false"/>
    <row r="63222" customFormat="false" ht="15" hidden="false" customHeight="true" outlineLevel="0" collapsed="false"/>
    <row r="63223" customFormat="false" ht="15" hidden="false" customHeight="true" outlineLevel="0" collapsed="false"/>
    <row r="63224" customFormat="false" ht="15" hidden="false" customHeight="true" outlineLevel="0" collapsed="false"/>
    <row r="63225" customFormat="false" ht="15" hidden="false" customHeight="true" outlineLevel="0" collapsed="false"/>
    <row r="63226" customFormat="false" ht="15" hidden="false" customHeight="true" outlineLevel="0" collapsed="false"/>
    <row r="63227" customFormat="false" ht="15" hidden="false" customHeight="true" outlineLevel="0" collapsed="false"/>
    <row r="63228" customFormat="false" ht="15" hidden="false" customHeight="true" outlineLevel="0" collapsed="false"/>
    <row r="63229" customFormat="false" ht="15" hidden="false" customHeight="true" outlineLevel="0" collapsed="false"/>
    <row r="63230" customFormat="false" ht="15" hidden="false" customHeight="true" outlineLevel="0" collapsed="false"/>
    <row r="63231" customFormat="false" ht="15" hidden="false" customHeight="true" outlineLevel="0" collapsed="false"/>
    <row r="63232" customFormat="false" ht="15" hidden="false" customHeight="true" outlineLevel="0" collapsed="false"/>
    <row r="63233" customFormat="false" ht="15" hidden="false" customHeight="true" outlineLevel="0" collapsed="false"/>
    <row r="63234" customFormat="false" ht="15" hidden="false" customHeight="true" outlineLevel="0" collapsed="false"/>
    <row r="63235" customFormat="false" ht="15" hidden="false" customHeight="true" outlineLevel="0" collapsed="false"/>
    <row r="63236" customFormat="false" ht="15" hidden="false" customHeight="true" outlineLevel="0" collapsed="false"/>
    <row r="63237" customFormat="false" ht="15" hidden="false" customHeight="true" outlineLevel="0" collapsed="false"/>
    <row r="63238" customFormat="false" ht="15" hidden="false" customHeight="true" outlineLevel="0" collapsed="false"/>
    <row r="63239" customFormat="false" ht="15" hidden="false" customHeight="true" outlineLevel="0" collapsed="false"/>
    <row r="63240" customFormat="false" ht="15" hidden="false" customHeight="true" outlineLevel="0" collapsed="false"/>
    <row r="63241" customFormat="false" ht="15" hidden="false" customHeight="true" outlineLevel="0" collapsed="false"/>
    <row r="63242" customFormat="false" ht="15" hidden="false" customHeight="true" outlineLevel="0" collapsed="false"/>
    <row r="63243" customFormat="false" ht="15" hidden="false" customHeight="true" outlineLevel="0" collapsed="false"/>
    <row r="63244" customFormat="false" ht="15" hidden="false" customHeight="true" outlineLevel="0" collapsed="false"/>
    <row r="63245" customFormat="false" ht="15" hidden="false" customHeight="true" outlineLevel="0" collapsed="false"/>
    <row r="63246" customFormat="false" ht="15" hidden="false" customHeight="true" outlineLevel="0" collapsed="false"/>
    <row r="63247" customFormat="false" ht="15" hidden="false" customHeight="true" outlineLevel="0" collapsed="false"/>
    <row r="63248" customFormat="false" ht="15" hidden="false" customHeight="true" outlineLevel="0" collapsed="false"/>
    <row r="63249" customFormat="false" ht="15" hidden="false" customHeight="true" outlineLevel="0" collapsed="false"/>
    <row r="63250" customFormat="false" ht="15" hidden="false" customHeight="true" outlineLevel="0" collapsed="false"/>
    <row r="63251" customFormat="false" ht="15" hidden="false" customHeight="true" outlineLevel="0" collapsed="false"/>
    <row r="63252" customFormat="false" ht="15" hidden="false" customHeight="true" outlineLevel="0" collapsed="false"/>
    <row r="63253" customFormat="false" ht="15" hidden="false" customHeight="true" outlineLevel="0" collapsed="false"/>
    <row r="63254" customFormat="false" ht="15" hidden="false" customHeight="true" outlineLevel="0" collapsed="false"/>
    <row r="63255" customFormat="false" ht="15" hidden="false" customHeight="true" outlineLevel="0" collapsed="false"/>
    <row r="63256" customFormat="false" ht="15" hidden="false" customHeight="true" outlineLevel="0" collapsed="false"/>
    <row r="63257" customFormat="false" ht="15" hidden="false" customHeight="true" outlineLevel="0" collapsed="false"/>
    <row r="63258" customFormat="false" ht="15" hidden="false" customHeight="true" outlineLevel="0" collapsed="false"/>
    <row r="63259" customFormat="false" ht="15" hidden="false" customHeight="true" outlineLevel="0" collapsed="false"/>
    <row r="63260" customFormat="false" ht="15" hidden="false" customHeight="true" outlineLevel="0" collapsed="false"/>
    <row r="63261" customFormat="false" ht="15" hidden="false" customHeight="true" outlineLevel="0" collapsed="false"/>
    <row r="63262" customFormat="false" ht="15" hidden="false" customHeight="true" outlineLevel="0" collapsed="false"/>
    <row r="63263" customFormat="false" ht="15" hidden="false" customHeight="true" outlineLevel="0" collapsed="false"/>
    <row r="63264" customFormat="false" ht="15" hidden="false" customHeight="true" outlineLevel="0" collapsed="false"/>
    <row r="63265" customFormat="false" ht="15" hidden="false" customHeight="true" outlineLevel="0" collapsed="false"/>
    <row r="63266" customFormat="false" ht="15" hidden="false" customHeight="true" outlineLevel="0" collapsed="false"/>
    <row r="63267" customFormat="false" ht="15" hidden="false" customHeight="true" outlineLevel="0" collapsed="false"/>
    <row r="63268" customFormat="false" ht="15" hidden="false" customHeight="true" outlineLevel="0" collapsed="false"/>
    <row r="63269" customFormat="false" ht="15" hidden="false" customHeight="true" outlineLevel="0" collapsed="false"/>
    <row r="63270" customFormat="false" ht="15" hidden="false" customHeight="true" outlineLevel="0" collapsed="false"/>
    <row r="63271" customFormat="false" ht="15" hidden="false" customHeight="true" outlineLevel="0" collapsed="false"/>
    <row r="63272" customFormat="false" ht="15" hidden="false" customHeight="true" outlineLevel="0" collapsed="false"/>
    <row r="63273" customFormat="false" ht="15" hidden="false" customHeight="true" outlineLevel="0" collapsed="false"/>
    <row r="63274" customFormat="false" ht="15" hidden="false" customHeight="true" outlineLevel="0" collapsed="false"/>
    <row r="63275" customFormat="false" ht="15" hidden="false" customHeight="true" outlineLevel="0" collapsed="false"/>
    <row r="63276" customFormat="false" ht="15" hidden="false" customHeight="true" outlineLevel="0" collapsed="false"/>
    <row r="63277" customFormat="false" ht="15" hidden="false" customHeight="true" outlineLevel="0" collapsed="false"/>
    <row r="63278" customFormat="false" ht="15" hidden="false" customHeight="true" outlineLevel="0" collapsed="false"/>
    <row r="63279" customFormat="false" ht="15" hidden="false" customHeight="true" outlineLevel="0" collapsed="false"/>
    <row r="63280" customFormat="false" ht="15" hidden="false" customHeight="true" outlineLevel="0" collapsed="false"/>
    <row r="63281" customFormat="false" ht="15" hidden="false" customHeight="true" outlineLevel="0" collapsed="false"/>
    <row r="63282" customFormat="false" ht="15" hidden="false" customHeight="true" outlineLevel="0" collapsed="false"/>
    <row r="63283" customFormat="false" ht="15" hidden="false" customHeight="true" outlineLevel="0" collapsed="false"/>
    <row r="63284" customFormat="false" ht="15" hidden="false" customHeight="true" outlineLevel="0" collapsed="false"/>
    <row r="63285" customFormat="false" ht="15" hidden="false" customHeight="true" outlineLevel="0" collapsed="false"/>
    <row r="63286" customFormat="false" ht="15" hidden="false" customHeight="true" outlineLevel="0" collapsed="false"/>
    <row r="63287" customFormat="false" ht="15" hidden="false" customHeight="true" outlineLevel="0" collapsed="false"/>
    <row r="63288" customFormat="false" ht="15" hidden="false" customHeight="true" outlineLevel="0" collapsed="false"/>
    <row r="63289" customFormat="false" ht="15" hidden="false" customHeight="true" outlineLevel="0" collapsed="false"/>
    <row r="63290" customFormat="false" ht="15" hidden="false" customHeight="true" outlineLevel="0" collapsed="false"/>
    <row r="63291" customFormat="false" ht="15" hidden="false" customHeight="true" outlineLevel="0" collapsed="false"/>
    <row r="63292" customFormat="false" ht="15" hidden="false" customHeight="true" outlineLevel="0" collapsed="false"/>
    <row r="63293" customFormat="false" ht="15" hidden="false" customHeight="true" outlineLevel="0" collapsed="false"/>
    <row r="63294" customFormat="false" ht="15" hidden="false" customHeight="true" outlineLevel="0" collapsed="false"/>
    <row r="63295" customFormat="false" ht="15" hidden="false" customHeight="true" outlineLevel="0" collapsed="false"/>
    <row r="63296" customFormat="false" ht="15" hidden="false" customHeight="true" outlineLevel="0" collapsed="false"/>
    <row r="63297" customFormat="false" ht="15" hidden="false" customHeight="true" outlineLevel="0" collapsed="false"/>
    <row r="63298" customFormat="false" ht="15" hidden="false" customHeight="true" outlineLevel="0" collapsed="false"/>
    <row r="63299" customFormat="false" ht="15" hidden="false" customHeight="true" outlineLevel="0" collapsed="false"/>
    <row r="63300" customFormat="false" ht="15" hidden="false" customHeight="true" outlineLevel="0" collapsed="false"/>
    <row r="63301" customFormat="false" ht="15" hidden="false" customHeight="true" outlineLevel="0" collapsed="false"/>
    <row r="63302" customFormat="false" ht="15" hidden="false" customHeight="true" outlineLevel="0" collapsed="false"/>
    <row r="63303" customFormat="false" ht="15" hidden="false" customHeight="true" outlineLevel="0" collapsed="false"/>
    <row r="63304" customFormat="false" ht="15" hidden="false" customHeight="true" outlineLevel="0" collapsed="false"/>
    <row r="63305" customFormat="false" ht="15" hidden="false" customHeight="true" outlineLevel="0" collapsed="false"/>
    <row r="63306" customFormat="false" ht="15" hidden="false" customHeight="true" outlineLevel="0" collapsed="false"/>
    <row r="63307" customFormat="false" ht="15" hidden="false" customHeight="true" outlineLevel="0" collapsed="false"/>
    <row r="63308" customFormat="false" ht="15" hidden="false" customHeight="true" outlineLevel="0" collapsed="false"/>
    <row r="63309" customFormat="false" ht="15" hidden="false" customHeight="true" outlineLevel="0" collapsed="false"/>
    <row r="63310" customFormat="false" ht="15" hidden="false" customHeight="true" outlineLevel="0" collapsed="false"/>
    <row r="63311" customFormat="false" ht="15" hidden="false" customHeight="true" outlineLevel="0" collapsed="false"/>
    <row r="63312" customFormat="false" ht="15" hidden="false" customHeight="true" outlineLevel="0" collapsed="false"/>
    <row r="63313" customFormat="false" ht="15" hidden="false" customHeight="true" outlineLevel="0" collapsed="false"/>
    <row r="63314" customFormat="false" ht="15" hidden="false" customHeight="true" outlineLevel="0" collapsed="false"/>
    <row r="63315" customFormat="false" ht="15" hidden="false" customHeight="true" outlineLevel="0" collapsed="false"/>
    <row r="63316" customFormat="false" ht="15" hidden="false" customHeight="true" outlineLevel="0" collapsed="false"/>
    <row r="63317" customFormat="false" ht="15" hidden="false" customHeight="true" outlineLevel="0" collapsed="false"/>
    <row r="63318" customFormat="false" ht="15" hidden="false" customHeight="true" outlineLevel="0" collapsed="false"/>
    <row r="63319" customFormat="false" ht="15" hidden="false" customHeight="true" outlineLevel="0" collapsed="false"/>
    <row r="63320" customFormat="false" ht="15" hidden="false" customHeight="true" outlineLevel="0" collapsed="false"/>
    <row r="63321" customFormat="false" ht="15" hidden="false" customHeight="true" outlineLevel="0" collapsed="false"/>
    <row r="63322" customFormat="false" ht="15" hidden="false" customHeight="true" outlineLevel="0" collapsed="false"/>
    <row r="63323" customFormat="false" ht="15" hidden="false" customHeight="true" outlineLevel="0" collapsed="false"/>
    <row r="63324" customFormat="false" ht="15" hidden="false" customHeight="true" outlineLevel="0" collapsed="false"/>
    <row r="63325" customFormat="false" ht="15" hidden="false" customHeight="true" outlineLevel="0" collapsed="false"/>
    <row r="63326" customFormat="false" ht="15" hidden="false" customHeight="true" outlineLevel="0" collapsed="false"/>
    <row r="63327" customFormat="false" ht="15" hidden="false" customHeight="true" outlineLevel="0" collapsed="false"/>
    <row r="63328" customFormat="false" ht="15" hidden="false" customHeight="true" outlineLevel="0" collapsed="false"/>
    <row r="63329" customFormat="false" ht="15" hidden="false" customHeight="true" outlineLevel="0" collapsed="false"/>
    <row r="63330" customFormat="false" ht="15" hidden="false" customHeight="true" outlineLevel="0" collapsed="false"/>
    <row r="63331" customFormat="false" ht="15" hidden="false" customHeight="true" outlineLevel="0" collapsed="false"/>
    <row r="63332" customFormat="false" ht="15" hidden="false" customHeight="true" outlineLevel="0" collapsed="false"/>
    <row r="63333" customFormat="false" ht="15" hidden="false" customHeight="true" outlineLevel="0" collapsed="false"/>
    <row r="63334" customFormat="false" ht="15" hidden="false" customHeight="true" outlineLevel="0" collapsed="false"/>
    <row r="63335" customFormat="false" ht="15" hidden="false" customHeight="true" outlineLevel="0" collapsed="false"/>
    <row r="63336" customFormat="false" ht="15" hidden="false" customHeight="true" outlineLevel="0" collapsed="false"/>
    <row r="63337" customFormat="false" ht="15" hidden="false" customHeight="true" outlineLevel="0" collapsed="false"/>
    <row r="63338" customFormat="false" ht="15" hidden="false" customHeight="true" outlineLevel="0" collapsed="false"/>
    <row r="63339" customFormat="false" ht="15" hidden="false" customHeight="true" outlineLevel="0" collapsed="false"/>
    <row r="63340" customFormat="false" ht="15" hidden="false" customHeight="true" outlineLevel="0" collapsed="false"/>
    <row r="63341" customFormat="false" ht="15" hidden="false" customHeight="true" outlineLevel="0" collapsed="false"/>
    <row r="63342" customFormat="false" ht="15" hidden="false" customHeight="true" outlineLevel="0" collapsed="false"/>
    <row r="63343" customFormat="false" ht="15" hidden="false" customHeight="true" outlineLevel="0" collapsed="false"/>
    <row r="63344" customFormat="false" ht="15" hidden="false" customHeight="true" outlineLevel="0" collapsed="false"/>
    <row r="63345" customFormat="false" ht="15" hidden="false" customHeight="true" outlineLevel="0" collapsed="false"/>
    <row r="63346" customFormat="false" ht="15" hidden="false" customHeight="true" outlineLevel="0" collapsed="false"/>
    <row r="63347" customFormat="false" ht="15" hidden="false" customHeight="true" outlineLevel="0" collapsed="false"/>
    <row r="63348" customFormat="false" ht="15" hidden="false" customHeight="true" outlineLevel="0" collapsed="false"/>
    <row r="63349" customFormat="false" ht="15" hidden="false" customHeight="true" outlineLevel="0" collapsed="false"/>
    <row r="63350" customFormat="false" ht="15" hidden="false" customHeight="true" outlineLevel="0" collapsed="false"/>
    <row r="63351" customFormat="false" ht="15" hidden="false" customHeight="true" outlineLevel="0" collapsed="false"/>
    <row r="63352" customFormat="false" ht="15" hidden="false" customHeight="true" outlineLevel="0" collapsed="false"/>
    <row r="63353" customFormat="false" ht="15" hidden="false" customHeight="true" outlineLevel="0" collapsed="false"/>
    <row r="63354" customFormat="false" ht="15" hidden="false" customHeight="true" outlineLevel="0" collapsed="false"/>
    <row r="63355" customFormat="false" ht="15" hidden="false" customHeight="true" outlineLevel="0" collapsed="false"/>
    <row r="63356" customFormat="false" ht="15" hidden="false" customHeight="true" outlineLevel="0" collapsed="false"/>
    <row r="63357" customFormat="false" ht="15" hidden="false" customHeight="true" outlineLevel="0" collapsed="false"/>
    <row r="63358" customFormat="false" ht="15" hidden="false" customHeight="true" outlineLevel="0" collapsed="false"/>
    <row r="63359" customFormat="false" ht="15" hidden="false" customHeight="true" outlineLevel="0" collapsed="false"/>
    <row r="63360" customFormat="false" ht="15" hidden="false" customHeight="true" outlineLevel="0" collapsed="false"/>
    <row r="63361" customFormat="false" ht="15" hidden="false" customHeight="true" outlineLevel="0" collapsed="false"/>
    <row r="63362" customFormat="false" ht="15" hidden="false" customHeight="true" outlineLevel="0" collapsed="false"/>
    <row r="63363" customFormat="false" ht="15" hidden="false" customHeight="true" outlineLevel="0" collapsed="false"/>
    <row r="63364" customFormat="false" ht="15" hidden="false" customHeight="true" outlineLevel="0" collapsed="false"/>
    <row r="63365" customFormat="false" ht="15" hidden="false" customHeight="true" outlineLevel="0" collapsed="false"/>
    <row r="63366" customFormat="false" ht="15" hidden="false" customHeight="true" outlineLevel="0" collapsed="false"/>
    <row r="63367" customFormat="false" ht="15" hidden="false" customHeight="true" outlineLevel="0" collapsed="false"/>
    <row r="63368" customFormat="false" ht="15" hidden="false" customHeight="true" outlineLevel="0" collapsed="false"/>
    <row r="63369" customFormat="false" ht="15" hidden="false" customHeight="true" outlineLevel="0" collapsed="false"/>
    <row r="63370" customFormat="false" ht="15" hidden="false" customHeight="true" outlineLevel="0" collapsed="false"/>
    <row r="63371" customFormat="false" ht="15" hidden="false" customHeight="true" outlineLevel="0" collapsed="false"/>
    <row r="63372" customFormat="false" ht="15" hidden="false" customHeight="true" outlineLevel="0" collapsed="false"/>
    <row r="63373" customFormat="false" ht="15" hidden="false" customHeight="true" outlineLevel="0" collapsed="false"/>
    <row r="63374" customFormat="false" ht="15" hidden="false" customHeight="true" outlineLevel="0" collapsed="false"/>
    <row r="63375" customFormat="false" ht="15" hidden="false" customHeight="true" outlineLevel="0" collapsed="false"/>
    <row r="63376" customFormat="false" ht="15" hidden="false" customHeight="true" outlineLevel="0" collapsed="false"/>
    <row r="63377" customFormat="false" ht="15" hidden="false" customHeight="true" outlineLevel="0" collapsed="false"/>
    <row r="63378" customFormat="false" ht="15" hidden="false" customHeight="true" outlineLevel="0" collapsed="false"/>
    <row r="63379" customFormat="false" ht="15" hidden="false" customHeight="true" outlineLevel="0" collapsed="false"/>
    <row r="63380" customFormat="false" ht="15" hidden="false" customHeight="true" outlineLevel="0" collapsed="false"/>
    <row r="63381" customFormat="false" ht="15" hidden="false" customHeight="true" outlineLevel="0" collapsed="false"/>
    <row r="63382" customFormat="false" ht="15" hidden="false" customHeight="true" outlineLevel="0" collapsed="false"/>
    <row r="63383" customFormat="false" ht="15" hidden="false" customHeight="true" outlineLevel="0" collapsed="false"/>
    <row r="63384" customFormat="false" ht="15" hidden="false" customHeight="true" outlineLevel="0" collapsed="false"/>
    <row r="63385" customFormat="false" ht="15" hidden="false" customHeight="true" outlineLevel="0" collapsed="false"/>
    <row r="63386" customFormat="false" ht="15" hidden="false" customHeight="true" outlineLevel="0" collapsed="false"/>
    <row r="63387" customFormat="false" ht="15" hidden="false" customHeight="true" outlineLevel="0" collapsed="false"/>
    <row r="63388" customFormat="false" ht="15" hidden="false" customHeight="true" outlineLevel="0" collapsed="false"/>
    <row r="63389" customFormat="false" ht="15" hidden="false" customHeight="true" outlineLevel="0" collapsed="false"/>
    <row r="63390" customFormat="false" ht="15" hidden="false" customHeight="true" outlineLevel="0" collapsed="false"/>
    <row r="63391" customFormat="false" ht="15" hidden="false" customHeight="true" outlineLevel="0" collapsed="false"/>
    <row r="63392" customFormat="false" ht="15" hidden="false" customHeight="true" outlineLevel="0" collapsed="false"/>
    <row r="63393" customFormat="false" ht="15" hidden="false" customHeight="true" outlineLevel="0" collapsed="false"/>
    <row r="63394" customFormat="false" ht="15" hidden="false" customHeight="true" outlineLevel="0" collapsed="false"/>
    <row r="63395" customFormat="false" ht="15" hidden="false" customHeight="true" outlineLevel="0" collapsed="false"/>
    <row r="63396" customFormat="false" ht="15" hidden="false" customHeight="true" outlineLevel="0" collapsed="false"/>
    <row r="63397" customFormat="false" ht="15" hidden="false" customHeight="true" outlineLevel="0" collapsed="false"/>
    <row r="63398" customFormat="false" ht="15" hidden="false" customHeight="true" outlineLevel="0" collapsed="false"/>
    <row r="63399" customFormat="false" ht="15" hidden="false" customHeight="true" outlineLevel="0" collapsed="false"/>
    <row r="63400" customFormat="false" ht="15" hidden="false" customHeight="true" outlineLevel="0" collapsed="false"/>
    <row r="63401" customFormat="false" ht="15" hidden="false" customHeight="true" outlineLevel="0" collapsed="false"/>
    <row r="63402" customFormat="false" ht="15" hidden="false" customHeight="true" outlineLevel="0" collapsed="false"/>
    <row r="63403" customFormat="false" ht="15" hidden="false" customHeight="true" outlineLevel="0" collapsed="false"/>
    <row r="63404" customFormat="false" ht="15" hidden="false" customHeight="true" outlineLevel="0" collapsed="false"/>
    <row r="63405" customFormat="false" ht="15" hidden="false" customHeight="true" outlineLevel="0" collapsed="false"/>
    <row r="63406" customFormat="false" ht="15" hidden="false" customHeight="true" outlineLevel="0" collapsed="false"/>
    <row r="63407" customFormat="false" ht="15" hidden="false" customHeight="true" outlineLevel="0" collapsed="false"/>
    <row r="63408" customFormat="false" ht="15" hidden="false" customHeight="true" outlineLevel="0" collapsed="false"/>
    <row r="63409" customFormat="false" ht="15" hidden="false" customHeight="true" outlineLevel="0" collapsed="false"/>
    <row r="63410" customFormat="false" ht="15" hidden="false" customHeight="true" outlineLevel="0" collapsed="false"/>
    <row r="63411" customFormat="false" ht="15" hidden="false" customHeight="true" outlineLevel="0" collapsed="false"/>
    <row r="63412" customFormat="false" ht="15" hidden="false" customHeight="true" outlineLevel="0" collapsed="false"/>
    <row r="63413" customFormat="false" ht="15" hidden="false" customHeight="true" outlineLevel="0" collapsed="false"/>
    <row r="63414" customFormat="false" ht="15" hidden="false" customHeight="true" outlineLevel="0" collapsed="false"/>
    <row r="63415" customFormat="false" ht="15" hidden="false" customHeight="true" outlineLevel="0" collapsed="false"/>
    <row r="63416" customFormat="false" ht="15" hidden="false" customHeight="true" outlineLevel="0" collapsed="false"/>
    <row r="63417" customFormat="false" ht="15" hidden="false" customHeight="true" outlineLevel="0" collapsed="false"/>
    <row r="63418" customFormat="false" ht="15" hidden="false" customHeight="true" outlineLevel="0" collapsed="false"/>
    <row r="63419" customFormat="false" ht="15" hidden="false" customHeight="true" outlineLevel="0" collapsed="false"/>
    <row r="63420" customFormat="false" ht="15" hidden="false" customHeight="true" outlineLevel="0" collapsed="false"/>
    <row r="63421" customFormat="false" ht="15" hidden="false" customHeight="true" outlineLevel="0" collapsed="false"/>
    <row r="63422" customFormat="false" ht="15" hidden="false" customHeight="true" outlineLevel="0" collapsed="false"/>
    <row r="63423" customFormat="false" ht="15" hidden="false" customHeight="true" outlineLevel="0" collapsed="false"/>
    <row r="63424" customFormat="false" ht="15" hidden="false" customHeight="true" outlineLevel="0" collapsed="false"/>
    <row r="63425" customFormat="false" ht="15" hidden="false" customHeight="true" outlineLevel="0" collapsed="false"/>
    <row r="63426" customFormat="false" ht="15" hidden="false" customHeight="true" outlineLevel="0" collapsed="false"/>
    <row r="63427" customFormat="false" ht="15" hidden="false" customHeight="true" outlineLevel="0" collapsed="false"/>
    <row r="63428" customFormat="false" ht="15" hidden="false" customHeight="true" outlineLevel="0" collapsed="false"/>
    <row r="63429" customFormat="false" ht="15" hidden="false" customHeight="true" outlineLevel="0" collapsed="false"/>
    <row r="63430" customFormat="false" ht="15" hidden="false" customHeight="true" outlineLevel="0" collapsed="false"/>
    <row r="63431" customFormat="false" ht="15" hidden="false" customHeight="true" outlineLevel="0" collapsed="false"/>
    <row r="63432" customFormat="false" ht="15" hidden="false" customHeight="true" outlineLevel="0" collapsed="false"/>
    <row r="63433" customFormat="false" ht="15" hidden="false" customHeight="true" outlineLevel="0" collapsed="false"/>
    <row r="63434" customFormat="false" ht="15" hidden="false" customHeight="true" outlineLevel="0" collapsed="false"/>
    <row r="63435" customFormat="false" ht="15" hidden="false" customHeight="true" outlineLevel="0" collapsed="false"/>
    <row r="63436" customFormat="false" ht="15" hidden="false" customHeight="true" outlineLevel="0" collapsed="false"/>
    <row r="63437" customFormat="false" ht="15" hidden="false" customHeight="true" outlineLevel="0" collapsed="false"/>
    <row r="63438" customFormat="false" ht="15" hidden="false" customHeight="true" outlineLevel="0" collapsed="false"/>
    <row r="63439" customFormat="false" ht="15" hidden="false" customHeight="true" outlineLevel="0" collapsed="false"/>
    <row r="63440" customFormat="false" ht="15" hidden="false" customHeight="true" outlineLevel="0" collapsed="false"/>
    <row r="63441" customFormat="false" ht="15" hidden="false" customHeight="true" outlineLevel="0" collapsed="false"/>
    <row r="63442" customFormat="false" ht="15" hidden="false" customHeight="true" outlineLevel="0" collapsed="false"/>
    <row r="63443" customFormat="false" ht="15" hidden="false" customHeight="true" outlineLevel="0" collapsed="false"/>
    <row r="63444" customFormat="false" ht="15" hidden="false" customHeight="true" outlineLevel="0" collapsed="false"/>
    <row r="63445" customFormat="false" ht="15" hidden="false" customHeight="true" outlineLevel="0" collapsed="false"/>
    <row r="63446" customFormat="false" ht="15" hidden="false" customHeight="true" outlineLevel="0" collapsed="false"/>
    <row r="63447" customFormat="false" ht="15" hidden="false" customHeight="true" outlineLevel="0" collapsed="false"/>
    <row r="63448" customFormat="false" ht="15" hidden="false" customHeight="true" outlineLevel="0" collapsed="false"/>
    <row r="63449" customFormat="false" ht="15" hidden="false" customHeight="true" outlineLevel="0" collapsed="false"/>
    <row r="63450" customFormat="false" ht="15" hidden="false" customHeight="true" outlineLevel="0" collapsed="false"/>
    <row r="63451" customFormat="false" ht="15" hidden="false" customHeight="true" outlineLevel="0" collapsed="false"/>
    <row r="63452" customFormat="false" ht="15" hidden="false" customHeight="true" outlineLevel="0" collapsed="false"/>
    <row r="63453" customFormat="false" ht="15" hidden="false" customHeight="true" outlineLevel="0" collapsed="false"/>
    <row r="63454" customFormat="false" ht="15" hidden="false" customHeight="true" outlineLevel="0" collapsed="false"/>
    <row r="63455" customFormat="false" ht="15" hidden="false" customHeight="true" outlineLevel="0" collapsed="false"/>
    <row r="63456" customFormat="false" ht="15" hidden="false" customHeight="true" outlineLevel="0" collapsed="false"/>
    <row r="63457" customFormat="false" ht="15" hidden="false" customHeight="true" outlineLevel="0" collapsed="false"/>
    <row r="63458" customFormat="false" ht="15" hidden="false" customHeight="true" outlineLevel="0" collapsed="false"/>
    <row r="63459" customFormat="false" ht="15" hidden="false" customHeight="true" outlineLevel="0" collapsed="false"/>
    <row r="63460" customFormat="false" ht="15" hidden="false" customHeight="true" outlineLevel="0" collapsed="false"/>
    <row r="63461" customFormat="false" ht="15" hidden="false" customHeight="true" outlineLevel="0" collapsed="false"/>
    <row r="63462" customFormat="false" ht="15" hidden="false" customHeight="true" outlineLevel="0" collapsed="false"/>
    <row r="63463" customFormat="false" ht="15" hidden="false" customHeight="true" outlineLevel="0" collapsed="false"/>
    <row r="63464" customFormat="false" ht="15" hidden="false" customHeight="true" outlineLevel="0" collapsed="false"/>
    <row r="63465" customFormat="false" ht="15" hidden="false" customHeight="true" outlineLevel="0" collapsed="false"/>
    <row r="63466" customFormat="false" ht="15" hidden="false" customHeight="true" outlineLevel="0" collapsed="false"/>
    <row r="63467" customFormat="false" ht="15" hidden="false" customHeight="true" outlineLevel="0" collapsed="false"/>
    <row r="63468" customFormat="false" ht="15" hidden="false" customHeight="true" outlineLevel="0" collapsed="false"/>
    <row r="63469" customFormat="false" ht="15" hidden="false" customHeight="true" outlineLevel="0" collapsed="false"/>
    <row r="63470" customFormat="false" ht="15" hidden="false" customHeight="true" outlineLevel="0" collapsed="false"/>
    <row r="63471" customFormat="false" ht="15" hidden="false" customHeight="true" outlineLevel="0" collapsed="false"/>
    <row r="63472" customFormat="false" ht="15" hidden="false" customHeight="true" outlineLevel="0" collapsed="false"/>
    <row r="63473" customFormat="false" ht="15" hidden="false" customHeight="true" outlineLevel="0" collapsed="false"/>
    <row r="63474" customFormat="false" ht="15" hidden="false" customHeight="true" outlineLevel="0" collapsed="false"/>
    <row r="63475" customFormat="false" ht="15" hidden="false" customHeight="true" outlineLevel="0" collapsed="false"/>
    <row r="63476" customFormat="false" ht="15" hidden="false" customHeight="true" outlineLevel="0" collapsed="false"/>
    <row r="63477" customFormat="false" ht="15" hidden="false" customHeight="true" outlineLevel="0" collapsed="false"/>
    <row r="63478" customFormat="false" ht="15" hidden="false" customHeight="true" outlineLevel="0" collapsed="false"/>
    <row r="63479" customFormat="false" ht="15" hidden="false" customHeight="true" outlineLevel="0" collapsed="false"/>
    <row r="63480" customFormat="false" ht="15" hidden="false" customHeight="true" outlineLevel="0" collapsed="false"/>
    <row r="63481" customFormat="false" ht="15" hidden="false" customHeight="true" outlineLevel="0" collapsed="false"/>
    <row r="63482" customFormat="false" ht="15" hidden="false" customHeight="true" outlineLevel="0" collapsed="false"/>
    <row r="63483" customFormat="false" ht="15" hidden="false" customHeight="true" outlineLevel="0" collapsed="false"/>
    <row r="63484" customFormat="false" ht="15" hidden="false" customHeight="true" outlineLevel="0" collapsed="false"/>
    <row r="63485" customFormat="false" ht="15" hidden="false" customHeight="true" outlineLevel="0" collapsed="false"/>
    <row r="63486" customFormat="false" ht="15" hidden="false" customHeight="true" outlineLevel="0" collapsed="false"/>
    <row r="63487" customFormat="false" ht="15" hidden="false" customHeight="true" outlineLevel="0" collapsed="false"/>
    <row r="63488" customFormat="false" ht="15" hidden="false" customHeight="true" outlineLevel="0" collapsed="false"/>
    <row r="63489" customFormat="false" ht="15" hidden="false" customHeight="true" outlineLevel="0" collapsed="false"/>
    <row r="63490" customFormat="false" ht="15" hidden="false" customHeight="true" outlineLevel="0" collapsed="false"/>
    <row r="63491" customFormat="false" ht="15" hidden="false" customHeight="true" outlineLevel="0" collapsed="false"/>
    <row r="63492" customFormat="false" ht="15" hidden="false" customHeight="true" outlineLevel="0" collapsed="false"/>
    <row r="63493" customFormat="false" ht="15" hidden="false" customHeight="true" outlineLevel="0" collapsed="false"/>
    <row r="63494" customFormat="false" ht="15" hidden="false" customHeight="true" outlineLevel="0" collapsed="false"/>
    <row r="63495" customFormat="false" ht="15" hidden="false" customHeight="true" outlineLevel="0" collapsed="false"/>
    <row r="63496" customFormat="false" ht="15" hidden="false" customHeight="true" outlineLevel="0" collapsed="false"/>
    <row r="63497" customFormat="false" ht="15" hidden="false" customHeight="true" outlineLevel="0" collapsed="false"/>
    <row r="63498" customFormat="false" ht="15" hidden="false" customHeight="true" outlineLevel="0" collapsed="false"/>
    <row r="63499" customFormat="false" ht="15" hidden="false" customHeight="true" outlineLevel="0" collapsed="false"/>
    <row r="63500" customFormat="false" ht="15" hidden="false" customHeight="true" outlineLevel="0" collapsed="false"/>
    <row r="63501" customFormat="false" ht="15" hidden="false" customHeight="true" outlineLevel="0" collapsed="false"/>
    <row r="63502" customFormat="false" ht="15" hidden="false" customHeight="true" outlineLevel="0" collapsed="false"/>
    <row r="63503" customFormat="false" ht="15" hidden="false" customHeight="true" outlineLevel="0" collapsed="false"/>
    <row r="63504" customFormat="false" ht="15" hidden="false" customHeight="true" outlineLevel="0" collapsed="false"/>
    <row r="63505" customFormat="false" ht="15" hidden="false" customHeight="true" outlineLevel="0" collapsed="false"/>
    <row r="63506" customFormat="false" ht="15" hidden="false" customHeight="true" outlineLevel="0" collapsed="false"/>
    <row r="63507" customFormat="false" ht="15" hidden="false" customHeight="true" outlineLevel="0" collapsed="false"/>
    <row r="63508" customFormat="false" ht="15" hidden="false" customHeight="true" outlineLevel="0" collapsed="false"/>
    <row r="63509" customFormat="false" ht="15" hidden="false" customHeight="true" outlineLevel="0" collapsed="false"/>
    <row r="63510" customFormat="false" ht="15" hidden="false" customHeight="true" outlineLevel="0" collapsed="false"/>
    <row r="63511" customFormat="false" ht="15" hidden="false" customHeight="true" outlineLevel="0" collapsed="false"/>
    <row r="63512" customFormat="false" ht="15" hidden="false" customHeight="true" outlineLevel="0" collapsed="false"/>
    <row r="63513" customFormat="false" ht="15" hidden="false" customHeight="true" outlineLevel="0" collapsed="false"/>
    <row r="63514" customFormat="false" ht="15" hidden="false" customHeight="true" outlineLevel="0" collapsed="false"/>
    <row r="63515" customFormat="false" ht="15" hidden="false" customHeight="true" outlineLevel="0" collapsed="false"/>
    <row r="63516" customFormat="false" ht="15" hidden="false" customHeight="true" outlineLevel="0" collapsed="false"/>
    <row r="63517" customFormat="false" ht="15" hidden="false" customHeight="true" outlineLevel="0" collapsed="false"/>
    <row r="63518" customFormat="false" ht="15" hidden="false" customHeight="true" outlineLevel="0" collapsed="false"/>
    <row r="63519" customFormat="false" ht="15" hidden="false" customHeight="true" outlineLevel="0" collapsed="false"/>
    <row r="63520" customFormat="false" ht="15" hidden="false" customHeight="true" outlineLevel="0" collapsed="false"/>
    <row r="63521" customFormat="false" ht="15" hidden="false" customHeight="true" outlineLevel="0" collapsed="false"/>
    <row r="63522" customFormat="false" ht="15" hidden="false" customHeight="true" outlineLevel="0" collapsed="false"/>
    <row r="63523" customFormat="false" ht="15" hidden="false" customHeight="true" outlineLevel="0" collapsed="false"/>
    <row r="63524" customFormat="false" ht="15" hidden="false" customHeight="true" outlineLevel="0" collapsed="false"/>
    <row r="63525" customFormat="false" ht="15" hidden="false" customHeight="true" outlineLevel="0" collapsed="false"/>
    <row r="63526" customFormat="false" ht="15" hidden="false" customHeight="true" outlineLevel="0" collapsed="false"/>
    <row r="63527" customFormat="false" ht="15" hidden="false" customHeight="true" outlineLevel="0" collapsed="false"/>
    <row r="63528" customFormat="false" ht="15" hidden="false" customHeight="true" outlineLevel="0" collapsed="false"/>
    <row r="63529" customFormat="false" ht="15" hidden="false" customHeight="true" outlineLevel="0" collapsed="false"/>
    <row r="63530" customFormat="false" ht="15" hidden="false" customHeight="true" outlineLevel="0" collapsed="false"/>
    <row r="63531" customFormat="false" ht="15" hidden="false" customHeight="true" outlineLevel="0" collapsed="false"/>
    <row r="63532" customFormat="false" ht="15" hidden="false" customHeight="true" outlineLevel="0" collapsed="false"/>
    <row r="63533" customFormat="false" ht="15" hidden="false" customHeight="true" outlineLevel="0" collapsed="false"/>
    <row r="63534" customFormat="false" ht="15" hidden="false" customHeight="true" outlineLevel="0" collapsed="false"/>
    <row r="63535" customFormat="false" ht="15" hidden="false" customHeight="true" outlineLevel="0" collapsed="false"/>
    <row r="63536" customFormat="false" ht="15" hidden="false" customHeight="true" outlineLevel="0" collapsed="false"/>
    <row r="63537" customFormat="false" ht="15" hidden="false" customHeight="true" outlineLevel="0" collapsed="false"/>
    <row r="63538" customFormat="false" ht="15" hidden="false" customHeight="true" outlineLevel="0" collapsed="false"/>
    <row r="63539" customFormat="false" ht="15" hidden="false" customHeight="true" outlineLevel="0" collapsed="false"/>
    <row r="63540" customFormat="false" ht="15" hidden="false" customHeight="true" outlineLevel="0" collapsed="false"/>
    <row r="63541" customFormat="false" ht="15" hidden="false" customHeight="true" outlineLevel="0" collapsed="false"/>
    <row r="63542" customFormat="false" ht="15" hidden="false" customHeight="true" outlineLevel="0" collapsed="false"/>
    <row r="63543" customFormat="false" ht="15" hidden="false" customHeight="true" outlineLevel="0" collapsed="false"/>
    <row r="63544" customFormat="false" ht="15" hidden="false" customHeight="true" outlineLevel="0" collapsed="false"/>
    <row r="63545" customFormat="false" ht="15" hidden="false" customHeight="true" outlineLevel="0" collapsed="false"/>
    <row r="63546" customFormat="false" ht="15" hidden="false" customHeight="true" outlineLevel="0" collapsed="false"/>
    <row r="63547" customFormat="false" ht="15" hidden="false" customHeight="true" outlineLevel="0" collapsed="false"/>
    <row r="63548" customFormat="false" ht="15" hidden="false" customHeight="true" outlineLevel="0" collapsed="false"/>
    <row r="63549" customFormat="false" ht="15" hidden="false" customHeight="true" outlineLevel="0" collapsed="false"/>
    <row r="63550" customFormat="false" ht="15" hidden="false" customHeight="true" outlineLevel="0" collapsed="false"/>
    <row r="63551" customFormat="false" ht="15" hidden="false" customHeight="true" outlineLevel="0" collapsed="false"/>
    <row r="63552" customFormat="false" ht="15" hidden="false" customHeight="true" outlineLevel="0" collapsed="false"/>
    <row r="63553" customFormat="false" ht="15" hidden="false" customHeight="true" outlineLevel="0" collapsed="false"/>
    <row r="63554" customFormat="false" ht="15" hidden="false" customHeight="true" outlineLevel="0" collapsed="false"/>
    <row r="63555" customFormat="false" ht="15" hidden="false" customHeight="true" outlineLevel="0" collapsed="false"/>
    <row r="63556" customFormat="false" ht="15" hidden="false" customHeight="true" outlineLevel="0" collapsed="false"/>
    <row r="63557" customFormat="false" ht="15" hidden="false" customHeight="true" outlineLevel="0" collapsed="false"/>
    <row r="63558" customFormat="false" ht="15" hidden="false" customHeight="true" outlineLevel="0" collapsed="false"/>
    <row r="63559" customFormat="false" ht="15" hidden="false" customHeight="true" outlineLevel="0" collapsed="false"/>
    <row r="63560" customFormat="false" ht="15" hidden="false" customHeight="true" outlineLevel="0" collapsed="false"/>
    <row r="63561" customFormat="false" ht="15" hidden="false" customHeight="true" outlineLevel="0" collapsed="false"/>
    <row r="63562" customFormat="false" ht="15" hidden="false" customHeight="true" outlineLevel="0" collapsed="false"/>
    <row r="63563" customFormat="false" ht="15" hidden="false" customHeight="true" outlineLevel="0" collapsed="false"/>
    <row r="63564" customFormat="false" ht="15" hidden="false" customHeight="true" outlineLevel="0" collapsed="false"/>
    <row r="63565" customFormat="false" ht="15" hidden="false" customHeight="true" outlineLevel="0" collapsed="false"/>
    <row r="63566" customFormat="false" ht="15" hidden="false" customHeight="true" outlineLevel="0" collapsed="false"/>
    <row r="63567" customFormat="false" ht="15" hidden="false" customHeight="true" outlineLevel="0" collapsed="false"/>
    <row r="63568" customFormat="false" ht="15" hidden="false" customHeight="true" outlineLevel="0" collapsed="false"/>
    <row r="63569" customFormat="false" ht="15" hidden="false" customHeight="true" outlineLevel="0" collapsed="false"/>
    <row r="63570" customFormat="false" ht="15" hidden="false" customHeight="true" outlineLevel="0" collapsed="false"/>
    <row r="63571" customFormat="false" ht="15" hidden="false" customHeight="true" outlineLevel="0" collapsed="false"/>
    <row r="63572" customFormat="false" ht="15" hidden="false" customHeight="true" outlineLevel="0" collapsed="false"/>
    <row r="63573" customFormat="false" ht="15" hidden="false" customHeight="true" outlineLevel="0" collapsed="false"/>
    <row r="63574" customFormat="false" ht="15" hidden="false" customHeight="true" outlineLevel="0" collapsed="false"/>
    <row r="63575" customFormat="false" ht="15" hidden="false" customHeight="true" outlineLevel="0" collapsed="false"/>
    <row r="63576" customFormat="false" ht="15" hidden="false" customHeight="true" outlineLevel="0" collapsed="false"/>
    <row r="63577" customFormat="false" ht="15" hidden="false" customHeight="true" outlineLevel="0" collapsed="false"/>
    <row r="63578" customFormat="false" ht="15" hidden="false" customHeight="true" outlineLevel="0" collapsed="false"/>
    <row r="63579" customFormat="false" ht="15" hidden="false" customHeight="true" outlineLevel="0" collapsed="false"/>
    <row r="63580" customFormat="false" ht="15" hidden="false" customHeight="true" outlineLevel="0" collapsed="false"/>
    <row r="63581" customFormat="false" ht="15" hidden="false" customHeight="true" outlineLevel="0" collapsed="false"/>
    <row r="63582" customFormat="false" ht="15" hidden="false" customHeight="true" outlineLevel="0" collapsed="false"/>
    <row r="63583" customFormat="false" ht="15" hidden="false" customHeight="true" outlineLevel="0" collapsed="false"/>
    <row r="63584" customFormat="false" ht="15" hidden="false" customHeight="true" outlineLevel="0" collapsed="false"/>
    <row r="63585" customFormat="false" ht="15" hidden="false" customHeight="true" outlineLevel="0" collapsed="false"/>
    <row r="63586" customFormat="false" ht="15" hidden="false" customHeight="true" outlineLevel="0" collapsed="false"/>
    <row r="63587" customFormat="false" ht="15" hidden="false" customHeight="true" outlineLevel="0" collapsed="false"/>
    <row r="63588" customFormat="false" ht="15" hidden="false" customHeight="true" outlineLevel="0" collapsed="false"/>
    <row r="63589" customFormat="false" ht="15" hidden="false" customHeight="true" outlineLevel="0" collapsed="false"/>
    <row r="63590" customFormat="false" ht="15" hidden="false" customHeight="true" outlineLevel="0" collapsed="false"/>
    <row r="63591" customFormat="false" ht="15" hidden="false" customHeight="true" outlineLevel="0" collapsed="false"/>
    <row r="63592" customFormat="false" ht="15" hidden="false" customHeight="true" outlineLevel="0" collapsed="false"/>
    <row r="63593" customFormat="false" ht="15" hidden="false" customHeight="true" outlineLevel="0" collapsed="false"/>
    <row r="63594" customFormat="false" ht="15" hidden="false" customHeight="true" outlineLevel="0" collapsed="false"/>
    <row r="63595" customFormat="false" ht="15" hidden="false" customHeight="true" outlineLevel="0" collapsed="false"/>
    <row r="63596" customFormat="false" ht="15" hidden="false" customHeight="true" outlineLevel="0" collapsed="false"/>
    <row r="63597" customFormat="false" ht="15" hidden="false" customHeight="true" outlineLevel="0" collapsed="false"/>
    <row r="63598" customFormat="false" ht="15" hidden="false" customHeight="true" outlineLevel="0" collapsed="false"/>
    <row r="63599" customFormat="false" ht="15" hidden="false" customHeight="true" outlineLevel="0" collapsed="false"/>
    <row r="63600" customFormat="false" ht="15" hidden="false" customHeight="true" outlineLevel="0" collapsed="false"/>
    <row r="63601" customFormat="false" ht="15" hidden="false" customHeight="true" outlineLevel="0" collapsed="false"/>
    <row r="63602" customFormat="false" ht="15" hidden="false" customHeight="true" outlineLevel="0" collapsed="false"/>
    <row r="63603" customFormat="false" ht="15" hidden="false" customHeight="true" outlineLevel="0" collapsed="false"/>
    <row r="63604" customFormat="false" ht="15" hidden="false" customHeight="true" outlineLevel="0" collapsed="false"/>
    <row r="63605" customFormat="false" ht="15" hidden="false" customHeight="true" outlineLevel="0" collapsed="false"/>
    <row r="63606" customFormat="false" ht="15" hidden="false" customHeight="true" outlineLevel="0" collapsed="false"/>
    <row r="63607" customFormat="false" ht="15" hidden="false" customHeight="true" outlineLevel="0" collapsed="false"/>
    <row r="63608" customFormat="false" ht="15" hidden="false" customHeight="true" outlineLevel="0" collapsed="false"/>
    <row r="63609" customFormat="false" ht="15" hidden="false" customHeight="true" outlineLevel="0" collapsed="false"/>
    <row r="63610" customFormat="false" ht="15" hidden="false" customHeight="true" outlineLevel="0" collapsed="false"/>
    <row r="63611" customFormat="false" ht="15" hidden="false" customHeight="true" outlineLevel="0" collapsed="false"/>
    <row r="63612" customFormat="false" ht="15" hidden="false" customHeight="true" outlineLevel="0" collapsed="false"/>
    <row r="63613" customFormat="false" ht="15" hidden="false" customHeight="true" outlineLevel="0" collapsed="false"/>
    <row r="63614" customFormat="false" ht="15" hidden="false" customHeight="true" outlineLevel="0" collapsed="false"/>
    <row r="63615" customFormat="false" ht="15" hidden="false" customHeight="true" outlineLevel="0" collapsed="false"/>
    <row r="63616" customFormat="false" ht="15" hidden="false" customHeight="true" outlineLevel="0" collapsed="false"/>
    <row r="63617" customFormat="false" ht="15" hidden="false" customHeight="true" outlineLevel="0" collapsed="false"/>
    <row r="63618" customFormat="false" ht="15" hidden="false" customHeight="true" outlineLevel="0" collapsed="false"/>
    <row r="63619" customFormat="false" ht="15" hidden="false" customHeight="true" outlineLevel="0" collapsed="false"/>
    <row r="63620" customFormat="false" ht="15" hidden="false" customHeight="true" outlineLevel="0" collapsed="false"/>
    <row r="63621" customFormat="false" ht="15" hidden="false" customHeight="true" outlineLevel="0" collapsed="false"/>
    <row r="63622" customFormat="false" ht="15" hidden="false" customHeight="true" outlineLevel="0" collapsed="false"/>
    <row r="63623" customFormat="false" ht="15" hidden="false" customHeight="true" outlineLevel="0" collapsed="false"/>
    <row r="63624" customFormat="false" ht="15" hidden="false" customHeight="true" outlineLevel="0" collapsed="false"/>
    <row r="63625" customFormat="false" ht="15" hidden="false" customHeight="true" outlineLevel="0" collapsed="false"/>
    <row r="63626" customFormat="false" ht="15" hidden="false" customHeight="true" outlineLevel="0" collapsed="false"/>
    <row r="63627" customFormat="false" ht="15" hidden="false" customHeight="true" outlineLevel="0" collapsed="false"/>
    <row r="63628" customFormat="false" ht="15" hidden="false" customHeight="true" outlineLevel="0" collapsed="false"/>
    <row r="63629" customFormat="false" ht="15" hidden="false" customHeight="true" outlineLevel="0" collapsed="false"/>
    <row r="63630" customFormat="false" ht="15" hidden="false" customHeight="true" outlineLevel="0" collapsed="false"/>
    <row r="63631" customFormat="false" ht="15" hidden="false" customHeight="true" outlineLevel="0" collapsed="false"/>
    <row r="63632" customFormat="false" ht="15" hidden="false" customHeight="true" outlineLevel="0" collapsed="false"/>
    <row r="63633" customFormat="false" ht="15" hidden="false" customHeight="true" outlineLevel="0" collapsed="false"/>
    <row r="63634" customFormat="false" ht="15" hidden="false" customHeight="true" outlineLevel="0" collapsed="false"/>
    <row r="63635" customFormat="false" ht="15" hidden="false" customHeight="true" outlineLevel="0" collapsed="false"/>
    <row r="63636" customFormat="false" ht="15" hidden="false" customHeight="true" outlineLevel="0" collapsed="false"/>
    <row r="63637" customFormat="false" ht="15" hidden="false" customHeight="true" outlineLevel="0" collapsed="false"/>
    <row r="63638" customFormat="false" ht="15" hidden="false" customHeight="true" outlineLevel="0" collapsed="false"/>
    <row r="63639" customFormat="false" ht="15" hidden="false" customHeight="true" outlineLevel="0" collapsed="false"/>
    <row r="63640" customFormat="false" ht="15" hidden="false" customHeight="true" outlineLevel="0" collapsed="false"/>
    <row r="63641" customFormat="false" ht="15" hidden="false" customHeight="true" outlineLevel="0" collapsed="false"/>
    <row r="63642" customFormat="false" ht="15" hidden="false" customHeight="true" outlineLevel="0" collapsed="false"/>
    <row r="63643" customFormat="false" ht="15" hidden="false" customHeight="true" outlineLevel="0" collapsed="false"/>
    <row r="63644" customFormat="false" ht="15" hidden="false" customHeight="true" outlineLevel="0" collapsed="false"/>
    <row r="63645" customFormat="false" ht="15" hidden="false" customHeight="true" outlineLevel="0" collapsed="false"/>
    <row r="63646" customFormat="false" ht="15" hidden="false" customHeight="true" outlineLevel="0" collapsed="false"/>
    <row r="63647" customFormat="false" ht="15" hidden="false" customHeight="true" outlineLevel="0" collapsed="false"/>
    <row r="63648" customFormat="false" ht="15" hidden="false" customHeight="true" outlineLevel="0" collapsed="false"/>
    <row r="63649" customFormat="false" ht="15" hidden="false" customHeight="true" outlineLevel="0" collapsed="false"/>
    <row r="63650" customFormat="false" ht="15" hidden="false" customHeight="true" outlineLevel="0" collapsed="false"/>
    <row r="63651" customFormat="false" ht="15" hidden="false" customHeight="true" outlineLevel="0" collapsed="false"/>
    <row r="63652" customFormat="false" ht="15" hidden="false" customHeight="true" outlineLevel="0" collapsed="false"/>
    <row r="63653" customFormat="false" ht="15" hidden="false" customHeight="true" outlineLevel="0" collapsed="false"/>
    <row r="63654" customFormat="false" ht="15" hidden="false" customHeight="true" outlineLevel="0" collapsed="false"/>
    <row r="63655" customFormat="false" ht="15" hidden="false" customHeight="true" outlineLevel="0" collapsed="false"/>
    <row r="63656" customFormat="false" ht="15" hidden="false" customHeight="true" outlineLevel="0" collapsed="false"/>
    <row r="63657" customFormat="false" ht="15" hidden="false" customHeight="true" outlineLevel="0" collapsed="false"/>
    <row r="63658" customFormat="false" ht="15" hidden="false" customHeight="true" outlineLevel="0" collapsed="false"/>
    <row r="63659" customFormat="false" ht="15" hidden="false" customHeight="true" outlineLevel="0" collapsed="false"/>
    <row r="63660" customFormat="false" ht="15" hidden="false" customHeight="true" outlineLevel="0" collapsed="false"/>
    <row r="63661" customFormat="false" ht="15" hidden="false" customHeight="true" outlineLevel="0" collapsed="false"/>
    <row r="63662" customFormat="false" ht="15" hidden="false" customHeight="true" outlineLevel="0" collapsed="false"/>
    <row r="63663" customFormat="false" ht="15" hidden="false" customHeight="true" outlineLevel="0" collapsed="false"/>
    <row r="63664" customFormat="false" ht="15" hidden="false" customHeight="true" outlineLevel="0" collapsed="false"/>
    <row r="63665" customFormat="false" ht="15" hidden="false" customHeight="true" outlineLevel="0" collapsed="false"/>
    <row r="63666" customFormat="false" ht="15" hidden="false" customHeight="true" outlineLevel="0" collapsed="false"/>
    <row r="63667" customFormat="false" ht="15" hidden="false" customHeight="true" outlineLevel="0" collapsed="false"/>
    <row r="63668" customFormat="false" ht="15" hidden="false" customHeight="true" outlineLevel="0" collapsed="false"/>
    <row r="63669" customFormat="false" ht="15" hidden="false" customHeight="true" outlineLevel="0" collapsed="false"/>
    <row r="63670" customFormat="false" ht="15" hidden="false" customHeight="true" outlineLevel="0" collapsed="false"/>
    <row r="63671" customFormat="false" ht="15" hidden="false" customHeight="true" outlineLevel="0" collapsed="false"/>
    <row r="63672" customFormat="false" ht="15" hidden="false" customHeight="true" outlineLevel="0" collapsed="false"/>
    <row r="63673" customFormat="false" ht="15" hidden="false" customHeight="true" outlineLevel="0" collapsed="false"/>
    <row r="63674" customFormat="false" ht="15" hidden="false" customHeight="true" outlineLevel="0" collapsed="false"/>
    <row r="63675" customFormat="false" ht="15" hidden="false" customHeight="true" outlineLevel="0" collapsed="false"/>
    <row r="63676" customFormat="false" ht="15" hidden="false" customHeight="true" outlineLevel="0" collapsed="false"/>
    <row r="63677" customFormat="false" ht="15" hidden="false" customHeight="true" outlineLevel="0" collapsed="false"/>
    <row r="63678" customFormat="false" ht="15" hidden="false" customHeight="true" outlineLevel="0" collapsed="false"/>
    <row r="63679" customFormat="false" ht="15" hidden="false" customHeight="true" outlineLevel="0" collapsed="false"/>
    <row r="63680" customFormat="false" ht="15" hidden="false" customHeight="true" outlineLevel="0" collapsed="false"/>
    <row r="63681" customFormat="false" ht="15" hidden="false" customHeight="true" outlineLevel="0" collapsed="false"/>
    <row r="63682" customFormat="false" ht="15" hidden="false" customHeight="true" outlineLevel="0" collapsed="false"/>
    <row r="63683" customFormat="false" ht="15" hidden="false" customHeight="true" outlineLevel="0" collapsed="false"/>
    <row r="63684" customFormat="false" ht="15" hidden="false" customHeight="true" outlineLevel="0" collapsed="false"/>
    <row r="63685" customFormat="false" ht="15" hidden="false" customHeight="true" outlineLevel="0" collapsed="false"/>
    <row r="63686" customFormat="false" ht="15" hidden="false" customHeight="true" outlineLevel="0" collapsed="false"/>
    <row r="63687" customFormat="false" ht="15" hidden="false" customHeight="true" outlineLevel="0" collapsed="false"/>
    <row r="63688" customFormat="false" ht="15" hidden="false" customHeight="true" outlineLevel="0" collapsed="false"/>
    <row r="63689" customFormat="false" ht="15" hidden="false" customHeight="true" outlineLevel="0" collapsed="false"/>
    <row r="63690" customFormat="false" ht="15" hidden="false" customHeight="true" outlineLevel="0" collapsed="false"/>
    <row r="63691" customFormat="false" ht="15" hidden="false" customHeight="true" outlineLevel="0" collapsed="false"/>
    <row r="63692" customFormat="false" ht="15" hidden="false" customHeight="true" outlineLevel="0" collapsed="false"/>
    <row r="63693" customFormat="false" ht="15" hidden="false" customHeight="true" outlineLevel="0" collapsed="false"/>
    <row r="63694" customFormat="false" ht="15" hidden="false" customHeight="true" outlineLevel="0" collapsed="false"/>
    <row r="63695" customFormat="false" ht="15" hidden="false" customHeight="true" outlineLevel="0" collapsed="false"/>
    <row r="63696" customFormat="false" ht="15" hidden="false" customHeight="true" outlineLevel="0" collapsed="false"/>
    <row r="63697" customFormat="false" ht="15" hidden="false" customHeight="true" outlineLevel="0" collapsed="false"/>
    <row r="63698" customFormat="false" ht="15" hidden="false" customHeight="true" outlineLevel="0" collapsed="false"/>
    <row r="63699" customFormat="false" ht="15" hidden="false" customHeight="true" outlineLevel="0" collapsed="false"/>
    <row r="63700" customFormat="false" ht="15" hidden="false" customHeight="true" outlineLevel="0" collapsed="false"/>
    <row r="63701" customFormat="false" ht="15" hidden="false" customHeight="true" outlineLevel="0" collapsed="false"/>
    <row r="63702" customFormat="false" ht="15" hidden="false" customHeight="true" outlineLevel="0" collapsed="false"/>
    <row r="63703" customFormat="false" ht="15" hidden="false" customHeight="true" outlineLevel="0" collapsed="false"/>
    <row r="63704" customFormat="false" ht="15" hidden="false" customHeight="true" outlineLevel="0" collapsed="false"/>
    <row r="63705" customFormat="false" ht="15" hidden="false" customHeight="true" outlineLevel="0" collapsed="false"/>
    <row r="63706" customFormat="false" ht="15" hidden="false" customHeight="true" outlineLevel="0" collapsed="false"/>
    <row r="63707" customFormat="false" ht="15" hidden="false" customHeight="true" outlineLevel="0" collapsed="false"/>
    <row r="63708" customFormat="false" ht="15" hidden="false" customHeight="true" outlineLevel="0" collapsed="false"/>
    <row r="63709" customFormat="false" ht="15" hidden="false" customHeight="true" outlineLevel="0" collapsed="false"/>
    <row r="63710" customFormat="false" ht="15" hidden="false" customHeight="true" outlineLevel="0" collapsed="false"/>
    <row r="63711" customFormat="false" ht="15" hidden="false" customHeight="true" outlineLevel="0" collapsed="false"/>
    <row r="63712" customFormat="false" ht="15" hidden="false" customHeight="true" outlineLevel="0" collapsed="false"/>
    <row r="63713" customFormat="false" ht="15" hidden="false" customHeight="true" outlineLevel="0" collapsed="false"/>
    <row r="63714" customFormat="false" ht="15" hidden="false" customHeight="true" outlineLevel="0" collapsed="false"/>
    <row r="63715" customFormat="false" ht="15" hidden="false" customHeight="true" outlineLevel="0" collapsed="false"/>
    <row r="63716" customFormat="false" ht="15" hidden="false" customHeight="true" outlineLevel="0" collapsed="false"/>
    <row r="63717" customFormat="false" ht="15" hidden="false" customHeight="true" outlineLevel="0" collapsed="false"/>
    <row r="63718" customFormat="false" ht="15" hidden="false" customHeight="true" outlineLevel="0" collapsed="false"/>
    <row r="63719" customFormat="false" ht="15" hidden="false" customHeight="true" outlineLevel="0" collapsed="false"/>
    <row r="63720" customFormat="false" ht="15" hidden="false" customHeight="true" outlineLevel="0" collapsed="false"/>
    <row r="63721" customFormat="false" ht="15" hidden="false" customHeight="true" outlineLevel="0" collapsed="false"/>
    <row r="63722" customFormat="false" ht="15" hidden="false" customHeight="true" outlineLevel="0" collapsed="false"/>
    <row r="63723" customFormat="false" ht="15" hidden="false" customHeight="true" outlineLevel="0" collapsed="false"/>
    <row r="63724" customFormat="false" ht="15" hidden="false" customHeight="true" outlineLevel="0" collapsed="false"/>
    <row r="63725" customFormat="false" ht="15" hidden="false" customHeight="true" outlineLevel="0" collapsed="false"/>
    <row r="63726" customFormat="false" ht="15" hidden="false" customHeight="true" outlineLevel="0" collapsed="false"/>
    <row r="63727" customFormat="false" ht="15" hidden="false" customHeight="true" outlineLevel="0" collapsed="false"/>
    <row r="63728" customFormat="false" ht="15" hidden="false" customHeight="true" outlineLevel="0" collapsed="false"/>
    <row r="63729" customFormat="false" ht="15" hidden="false" customHeight="true" outlineLevel="0" collapsed="false"/>
    <row r="63730" customFormat="false" ht="15" hidden="false" customHeight="true" outlineLevel="0" collapsed="false"/>
    <row r="63731" customFormat="false" ht="15" hidden="false" customHeight="true" outlineLevel="0" collapsed="false"/>
    <row r="63732" customFormat="false" ht="15" hidden="false" customHeight="true" outlineLevel="0" collapsed="false"/>
    <row r="63733" customFormat="false" ht="15" hidden="false" customHeight="true" outlineLevel="0" collapsed="false"/>
    <row r="63734" customFormat="false" ht="15" hidden="false" customHeight="true" outlineLevel="0" collapsed="false"/>
    <row r="63735" customFormat="false" ht="15" hidden="false" customHeight="true" outlineLevel="0" collapsed="false"/>
    <row r="63736" customFormat="false" ht="15" hidden="false" customHeight="true" outlineLevel="0" collapsed="false"/>
    <row r="63737" customFormat="false" ht="15" hidden="false" customHeight="true" outlineLevel="0" collapsed="false"/>
    <row r="63738" customFormat="false" ht="15" hidden="false" customHeight="true" outlineLevel="0" collapsed="false"/>
    <row r="63739" customFormat="false" ht="15" hidden="false" customHeight="true" outlineLevel="0" collapsed="false"/>
    <row r="63740" customFormat="false" ht="15" hidden="false" customHeight="true" outlineLevel="0" collapsed="false"/>
    <row r="63741" customFormat="false" ht="15" hidden="false" customHeight="true" outlineLevel="0" collapsed="false"/>
    <row r="63742" customFormat="false" ht="15" hidden="false" customHeight="true" outlineLevel="0" collapsed="false"/>
    <row r="63743" customFormat="false" ht="15" hidden="false" customHeight="true" outlineLevel="0" collapsed="false"/>
    <row r="63744" customFormat="false" ht="15" hidden="false" customHeight="true" outlineLevel="0" collapsed="false"/>
    <row r="63745" customFormat="false" ht="15" hidden="false" customHeight="true" outlineLevel="0" collapsed="false"/>
    <row r="63746" customFormat="false" ht="15" hidden="false" customHeight="true" outlineLevel="0" collapsed="false"/>
    <row r="63747" customFormat="false" ht="15" hidden="false" customHeight="true" outlineLevel="0" collapsed="false"/>
    <row r="63748" customFormat="false" ht="15" hidden="false" customHeight="true" outlineLevel="0" collapsed="false"/>
    <row r="63749" customFormat="false" ht="15" hidden="false" customHeight="true" outlineLevel="0" collapsed="false"/>
    <row r="63750" customFormat="false" ht="15" hidden="false" customHeight="true" outlineLevel="0" collapsed="false"/>
    <row r="63751" customFormat="false" ht="15" hidden="false" customHeight="true" outlineLevel="0" collapsed="false"/>
    <row r="63752" customFormat="false" ht="15" hidden="false" customHeight="true" outlineLevel="0" collapsed="false"/>
    <row r="63753" customFormat="false" ht="15" hidden="false" customHeight="true" outlineLevel="0" collapsed="false"/>
    <row r="63754" customFormat="false" ht="15" hidden="false" customHeight="true" outlineLevel="0" collapsed="false"/>
    <row r="63755" customFormat="false" ht="15" hidden="false" customHeight="true" outlineLevel="0" collapsed="false"/>
    <row r="63756" customFormat="false" ht="15" hidden="false" customHeight="true" outlineLevel="0" collapsed="false"/>
    <row r="63757" customFormat="false" ht="15" hidden="false" customHeight="true" outlineLevel="0" collapsed="false"/>
    <row r="63758" customFormat="false" ht="15" hidden="false" customHeight="true" outlineLevel="0" collapsed="false"/>
    <row r="63759" customFormat="false" ht="15" hidden="false" customHeight="true" outlineLevel="0" collapsed="false"/>
    <row r="63760" customFormat="false" ht="15" hidden="false" customHeight="true" outlineLevel="0" collapsed="false"/>
    <row r="63761" customFormat="false" ht="15" hidden="false" customHeight="true" outlineLevel="0" collapsed="false"/>
    <row r="63762" customFormat="false" ht="15" hidden="false" customHeight="true" outlineLevel="0" collapsed="false"/>
    <row r="63763" customFormat="false" ht="15" hidden="false" customHeight="true" outlineLevel="0" collapsed="false"/>
    <row r="63764" customFormat="false" ht="15" hidden="false" customHeight="true" outlineLevel="0" collapsed="false"/>
    <row r="63765" customFormat="false" ht="15" hidden="false" customHeight="true" outlineLevel="0" collapsed="false"/>
    <row r="63766" customFormat="false" ht="15" hidden="false" customHeight="true" outlineLevel="0" collapsed="false"/>
    <row r="63767" customFormat="false" ht="15" hidden="false" customHeight="true" outlineLevel="0" collapsed="false"/>
    <row r="63768" customFormat="false" ht="15" hidden="false" customHeight="true" outlineLevel="0" collapsed="false"/>
    <row r="63769" customFormat="false" ht="15" hidden="false" customHeight="true" outlineLevel="0" collapsed="false"/>
    <row r="63770" customFormat="false" ht="15" hidden="false" customHeight="true" outlineLevel="0" collapsed="false"/>
    <row r="63771" customFormat="false" ht="15" hidden="false" customHeight="true" outlineLevel="0" collapsed="false"/>
    <row r="63772" customFormat="false" ht="15" hidden="false" customHeight="true" outlineLevel="0" collapsed="false"/>
    <row r="63773" customFormat="false" ht="15" hidden="false" customHeight="true" outlineLevel="0" collapsed="false"/>
    <row r="63774" customFormat="false" ht="15" hidden="false" customHeight="true" outlineLevel="0" collapsed="false"/>
    <row r="63775" customFormat="false" ht="15" hidden="false" customHeight="true" outlineLevel="0" collapsed="false"/>
    <row r="63776" customFormat="false" ht="15" hidden="false" customHeight="true" outlineLevel="0" collapsed="false"/>
    <row r="63777" customFormat="false" ht="15" hidden="false" customHeight="true" outlineLevel="0" collapsed="false"/>
    <row r="63778" customFormat="false" ht="15" hidden="false" customHeight="true" outlineLevel="0" collapsed="false"/>
    <row r="63779" customFormat="false" ht="15" hidden="false" customHeight="true" outlineLevel="0" collapsed="false"/>
    <row r="63780" customFormat="false" ht="15" hidden="false" customHeight="true" outlineLevel="0" collapsed="false"/>
    <row r="63781" customFormat="false" ht="15" hidden="false" customHeight="true" outlineLevel="0" collapsed="false"/>
    <row r="63782" customFormat="false" ht="15" hidden="false" customHeight="true" outlineLevel="0" collapsed="false"/>
    <row r="63783" customFormat="false" ht="15" hidden="false" customHeight="true" outlineLevel="0" collapsed="false"/>
    <row r="63784" customFormat="false" ht="15" hidden="false" customHeight="true" outlineLevel="0" collapsed="false"/>
    <row r="63785" customFormat="false" ht="15" hidden="false" customHeight="true" outlineLevel="0" collapsed="false"/>
    <row r="63786" customFormat="false" ht="15" hidden="false" customHeight="true" outlineLevel="0" collapsed="false"/>
    <row r="63787" customFormat="false" ht="15" hidden="false" customHeight="true" outlineLevel="0" collapsed="false"/>
    <row r="63788" customFormat="false" ht="15" hidden="false" customHeight="true" outlineLevel="0" collapsed="false"/>
    <row r="63789" customFormat="false" ht="15" hidden="false" customHeight="true" outlineLevel="0" collapsed="false"/>
    <row r="63790" customFormat="false" ht="15" hidden="false" customHeight="true" outlineLevel="0" collapsed="false"/>
    <row r="63791" customFormat="false" ht="15" hidden="false" customHeight="true" outlineLevel="0" collapsed="false"/>
    <row r="63792" customFormat="false" ht="15" hidden="false" customHeight="true" outlineLevel="0" collapsed="false"/>
    <row r="63793" customFormat="false" ht="15" hidden="false" customHeight="true" outlineLevel="0" collapsed="false"/>
    <row r="63794" customFormat="false" ht="15" hidden="false" customHeight="true" outlineLevel="0" collapsed="false"/>
    <row r="63795" customFormat="false" ht="15" hidden="false" customHeight="true" outlineLevel="0" collapsed="false"/>
    <row r="63796" customFormat="false" ht="15" hidden="false" customHeight="true" outlineLevel="0" collapsed="false"/>
    <row r="63797" customFormat="false" ht="15" hidden="false" customHeight="true" outlineLevel="0" collapsed="false"/>
    <row r="63798" customFormat="false" ht="15" hidden="false" customHeight="true" outlineLevel="0" collapsed="false"/>
    <row r="63799" customFormat="false" ht="15" hidden="false" customHeight="true" outlineLevel="0" collapsed="false"/>
    <row r="63800" customFormat="false" ht="15" hidden="false" customHeight="true" outlineLevel="0" collapsed="false"/>
    <row r="63801" customFormat="false" ht="15" hidden="false" customHeight="true" outlineLevel="0" collapsed="false"/>
    <row r="63802" customFormat="false" ht="15" hidden="false" customHeight="true" outlineLevel="0" collapsed="false"/>
    <row r="63803" customFormat="false" ht="15" hidden="false" customHeight="true" outlineLevel="0" collapsed="false"/>
    <row r="63804" customFormat="false" ht="15" hidden="false" customHeight="true" outlineLevel="0" collapsed="false"/>
    <row r="63805" customFormat="false" ht="15" hidden="false" customHeight="true" outlineLevel="0" collapsed="false"/>
    <row r="63806" customFormat="false" ht="15" hidden="false" customHeight="true" outlineLevel="0" collapsed="false"/>
    <row r="63807" customFormat="false" ht="15" hidden="false" customHeight="true" outlineLevel="0" collapsed="false"/>
    <row r="63808" customFormat="false" ht="15" hidden="false" customHeight="true" outlineLevel="0" collapsed="false"/>
    <row r="63809" customFormat="false" ht="15" hidden="false" customHeight="true" outlineLevel="0" collapsed="false"/>
    <row r="63810" customFormat="false" ht="15" hidden="false" customHeight="true" outlineLevel="0" collapsed="false"/>
    <row r="63811" customFormat="false" ht="15" hidden="false" customHeight="true" outlineLevel="0" collapsed="false"/>
    <row r="63812" customFormat="false" ht="15" hidden="false" customHeight="true" outlineLevel="0" collapsed="false"/>
    <row r="63813" customFormat="false" ht="15" hidden="false" customHeight="true" outlineLevel="0" collapsed="false"/>
    <row r="63814" customFormat="false" ht="15" hidden="false" customHeight="true" outlineLevel="0" collapsed="false"/>
    <row r="63815" customFormat="false" ht="15" hidden="false" customHeight="true" outlineLevel="0" collapsed="false"/>
    <row r="63816" customFormat="false" ht="15" hidden="false" customHeight="true" outlineLevel="0" collapsed="false"/>
    <row r="63817" customFormat="false" ht="15" hidden="false" customHeight="true" outlineLevel="0" collapsed="false"/>
    <row r="63818" customFormat="false" ht="15" hidden="false" customHeight="true" outlineLevel="0" collapsed="false"/>
    <row r="63819" customFormat="false" ht="15" hidden="false" customHeight="true" outlineLevel="0" collapsed="false"/>
    <row r="63820" customFormat="false" ht="15" hidden="false" customHeight="true" outlineLevel="0" collapsed="false"/>
    <row r="63821" customFormat="false" ht="15" hidden="false" customHeight="true" outlineLevel="0" collapsed="false"/>
    <row r="63822" customFormat="false" ht="15" hidden="false" customHeight="true" outlineLevel="0" collapsed="false"/>
    <row r="63823" customFormat="false" ht="15" hidden="false" customHeight="true" outlineLevel="0" collapsed="false"/>
    <row r="63824" customFormat="false" ht="15" hidden="false" customHeight="true" outlineLevel="0" collapsed="false"/>
    <row r="63825" customFormat="false" ht="15" hidden="false" customHeight="true" outlineLevel="0" collapsed="false"/>
    <row r="63826" customFormat="false" ht="15" hidden="false" customHeight="true" outlineLevel="0" collapsed="false"/>
    <row r="63827" customFormat="false" ht="15" hidden="false" customHeight="true" outlineLevel="0" collapsed="false"/>
    <row r="63828" customFormat="false" ht="15" hidden="false" customHeight="true" outlineLevel="0" collapsed="false"/>
    <row r="63829" customFormat="false" ht="15" hidden="false" customHeight="true" outlineLevel="0" collapsed="false"/>
    <row r="63830" customFormat="false" ht="15" hidden="false" customHeight="true" outlineLevel="0" collapsed="false"/>
    <row r="63831" customFormat="false" ht="15" hidden="false" customHeight="true" outlineLevel="0" collapsed="false"/>
    <row r="63832" customFormat="false" ht="15" hidden="false" customHeight="true" outlineLevel="0" collapsed="false"/>
    <row r="63833" customFormat="false" ht="15" hidden="false" customHeight="true" outlineLevel="0" collapsed="false"/>
    <row r="63834" customFormat="false" ht="15" hidden="false" customHeight="true" outlineLevel="0" collapsed="false"/>
    <row r="63835" customFormat="false" ht="15" hidden="false" customHeight="true" outlineLevel="0" collapsed="false"/>
    <row r="63836" customFormat="false" ht="15" hidden="false" customHeight="true" outlineLevel="0" collapsed="false"/>
    <row r="63837" customFormat="false" ht="15" hidden="false" customHeight="true" outlineLevel="0" collapsed="false"/>
    <row r="63838" customFormat="false" ht="15" hidden="false" customHeight="true" outlineLevel="0" collapsed="false"/>
    <row r="63839" customFormat="false" ht="15" hidden="false" customHeight="true" outlineLevel="0" collapsed="false"/>
    <row r="63840" customFormat="false" ht="15" hidden="false" customHeight="true" outlineLevel="0" collapsed="false"/>
    <row r="63841" customFormat="false" ht="15" hidden="false" customHeight="true" outlineLevel="0" collapsed="false"/>
    <row r="63842" customFormat="false" ht="15" hidden="false" customHeight="true" outlineLevel="0" collapsed="false"/>
    <row r="63843" customFormat="false" ht="15" hidden="false" customHeight="true" outlineLevel="0" collapsed="false"/>
    <row r="63844" customFormat="false" ht="15" hidden="false" customHeight="true" outlineLevel="0" collapsed="false"/>
    <row r="63845" customFormat="false" ht="15" hidden="false" customHeight="true" outlineLevel="0" collapsed="false"/>
    <row r="63846" customFormat="false" ht="15" hidden="false" customHeight="true" outlineLevel="0" collapsed="false"/>
    <row r="63847" customFormat="false" ht="15" hidden="false" customHeight="true" outlineLevel="0" collapsed="false"/>
    <row r="63848" customFormat="false" ht="15" hidden="false" customHeight="true" outlineLevel="0" collapsed="false"/>
    <row r="63849" customFormat="false" ht="15" hidden="false" customHeight="true" outlineLevel="0" collapsed="false"/>
    <row r="63850" customFormat="false" ht="15" hidden="false" customHeight="true" outlineLevel="0" collapsed="false"/>
    <row r="63851" customFormat="false" ht="15" hidden="false" customHeight="true" outlineLevel="0" collapsed="false"/>
    <row r="63852" customFormat="false" ht="15" hidden="false" customHeight="true" outlineLevel="0" collapsed="false"/>
    <row r="63853" customFormat="false" ht="15" hidden="false" customHeight="true" outlineLevel="0" collapsed="false"/>
    <row r="63854" customFormat="false" ht="15" hidden="false" customHeight="true" outlineLevel="0" collapsed="false"/>
    <row r="63855" customFormat="false" ht="15" hidden="false" customHeight="true" outlineLevel="0" collapsed="false"/>
    <row r="63856" customFormat="false" ht="15" hidden="false" customHeight="true" outlineLevel="0" collapsed="false"/>
    <row r="63857" customFormat="false" ht="15" hidden="false" customHeight="true" outlineLevel="0" collapsed="false"/>
    <row r="63858" customFormat="false" ht="15" hidden="false" customHeight="true" outlineLevel="0" collapsed="false"/>
    <row r="63859" customFormat="false" ht="15" hidden="false" customHeight="true" outlineLevel="0" collapsed="false"/>
    <row r="63860" customFormat="false" ht="15" hidden="false" customHeight="true" outlineLevel="0" collapsed="false"/>
    <row r="63861" customFormat="false" ht="15" hidden="false" customHeight="true" outlineLevel="0" collapsed="false"/>
    <row r="63862" customFormat="false" ht="15" hidden="false" customHeight="true" outlineLevel="0" collapsed="false"/>
    <row r="63863" customFormat="false" ht="15" hidden="false" customHeight="true" outlineLevel="0" collapsed="false"/>
    <row r="63864" customFormat="false" ht="15" hidden="false" customHeight="true" outlineLevel="0" collapsed="false"/>
    <row r="63865" customFormat="false" ht="15" hidden="false" customHeight="true" outlineLevel="0" collapsed="false"/>
    <row r="63866" customFormat="false" ht="15" hidden="false" customHeight="true" outlineLevel="0" collapsed="false"/>
    <row r="63867" customFormat="false" ht="15" hidden="false" customHeight="true" outlineLevel="0" collapsed="false"/>
    <row r="63868" customFormat="false" ht="15" hidden="false" customHeight="true" outlineLevel="0" collapsed="false"/>
    <row r="63869" customFormat="false" ht="15" hidden="false" customHeight="true" outlineLevel="0" collapsed="false"/>
    <row r="63870" customFormat="false" ht="15" hidden="false" customHeight="true" outlineLevel="0" collapsed="false"/>
    <row r="63871" customFormat="false" ht="15" hidden="false" customHeight="true" outlineLevel="0" collapsed="false"/>
    <row r="63872" customFormat="false" ht="15" hidden="false" customHeight="true" outlineLevel="0" collapsed="false"/>
    <row r="63873" customFormat="false" ht="15" hidden="false" customHeight="true" outlineLevel="0" collapsed="false"/>
    <row r="63874" customFormat="false" ht="15" hidden="false" customHeight="true" outlineLevel="0" collapsed="false"/>
    <row r="63875" customFormat="false" ht="15" hidden="false" customHeight="true" outlineLevel="0" collapsed="false"/>
    <row r="63876" customFormat="false" ht="15" hidden="false" customHeight="true" outlineLevel="0" collapsed="false"/>
    <row r="63877" customFormat="false" ht="15" hidden="false" customHeight="true" outlineLevel="0" collapsed="false"/>
    <row r="63878" customFormat="false" ht="15" hidden="false" customHeight="true" outlineLevel="0" collapsed="false"/>
    <row r="63879" customFormat="false" ht="15" hidden="false" customHeight="true" outlineLevel="0" collapsed="false"/>
    <row r="63880" customFormat="false" ht="15" hidden="false" customHeight="true" outlineLevel="0" collapsed="false"/>
    <row r="63881" customFormat="false" ht="15" hidden="false" customHeight="true" outlineLevel="0" collapsed="false"/>
    <row r="63882" customFormat="false" ht="15" hidden="false" customHeight="true" outlineLevel="0" collapsed="false"/>
    <row r="63883" customFormat="false" ht="15" hidden="false" customHeight="true" outlineLevel="0" collapsed="false"/>
    <row r="63884" customFormat="false" ht="15" hidden="false" customHeight="true" outlineLevel="0" collapsed="false"/>
    <row r="63885" customFormat="false" ht="15" hidden="false" customHeight="true" outlineLevel="0" collapsed="false"/>
    <row r="63886" customFormat="false" ht="15" hidden="false" customHeight="true" outlineLevel="0" collapsed="false"/>
    <row r="63887" customFormat="false" ht="15" hidden="false" customHeight="true" outlineLevel="0" collapsed="false"/>
    <row r="63888" customFormat="false" ht="15" hidden="false" customHeight="true" outlineLevel="0" collapsed="false"/>
    <row r="63889" customFormat="false" ht="15" hidden="false" customHeight="true" outlineLevel="0" collapsed="false"/>
    <row r="63890" customFormat="false" ht="15" hidden="false" customHeight="true" outlineLevel="0" collapsed="false"/>
    <row r="63891" customFormat="false" ht="15" hidden="false" customHeight="true" outlineLevel="0" collapsed="false"/>
    <row r="63892" customFormat="false" ht="15" hidden="false" customHeight="true" outlineLevel="0" collapsed="false"/>
    <row r="63893" customFormat="false" ht="15" hidden="false" customHeight="true" outlineLevel="0" collapsed="false"/>
    <row r="63894" customFormat="false" ht="15" hidden="false" customHeight="true" outlineLevel="0" collapsed="false"/>
    <row r="63895" customFormat="false" ht="15" hidden="false" customHeight="true" outlineLevel="0" collapsed="false"/>
    <row r="63896" customFormat="false" ht="15" hidden="false" customHeight="true" outlineLevel="0" collapsed="false"/>
    <row r="63897" customFormat="false" ht="15" hidden="false" customHeight="true" outlineLevel="0" collapsed="false"/>
    <row r="63898" customFormat="false" ht="15" hidden="false" customHeight="true" outlineLevel="0" collapsed="false"/>
    <row r="63899" customFormat="false" ht="15" hidden="false" customHeight="true" outlineLevel="0" collapsed="false"/>
    <row r="63900" customFormat="false" ht="15" hidden="false" customHeight="true" outlineLevel="0" collapsed="false"/>
    <row r="63901" customFormat="false" ht="15" hidden="false" customHeight="true" outlineLevel="0" collapsed="false"/>
    <row r="63902" customFormat="false" ht="15" hidden="false" customHeight="true" outlineLevel="0" collapsed="false"/>
    <row r="63903" customFormat="false" ht="15" hidden="false" customHeight="true" outlineLevel="0" collapsed="false"/>
    <row r="63904" customFormat="false" ht="15" hidden="false" customHeight="true" outlineLevel="0" collapsed="false"/>
    <row r="63905" customFormat="false" ht="15" hidden="false" customHeight="true" outlineLevel="0" collapsed="false"/>
    <row r="63906" customFormat="false" ht="15" hidden="false" customHeight="true" outlineLevel="0" collapsed="false"/>
    <row r="63907" customFormat="false" ht="15" hidden="false" customHeight="true" outlineLevel="0" collapsed="false"/>
    <row r="63908" customFormat="false" ht="15" hidden="false" customHeight="true" outlineLevel="0" collapsed="false"/>
    <row r="63909" customFormat="false" ht="15" hidden="false" customHeight="true" outlineLevel="0" collapsed="false"/>
    <row r="63910" customFormat="false" ht="15" hidden="false" customHeight="true" outlineLevel="0" collapsed="false"/>
    <row r="63911" customFormat="false" ht="15" hidden="false" customHeight="true" outlineLevel="0" collapsed="false"/>
    <row r="63912" customFormat="false" ht="15" hidden="false" customHeight="true" outlineLevel="0" collapsed="false"/>
    <row r="63913" customFormat="false" ht="15" hidden="false" customHeight="true" outlineLevel="0" collapsed="false"/>
    <row r="63914" customFormat="false" ht="15" hidden="false" customHeight="true" outlineLevel="0" collapsed="false"/>
    <row r="63915" customFormat="false" ht="15" hidden="false" customHeight="true" outlineLevel="0" collapsed="false"/>
    <row r="63916" customFormat="false" ht="15" hidden="false" customHeight="true" outlineLevel="0" collapsed="false"/>
    <row r="63917" customFormat="false" ht="15" hidden="false" customHeight="true" outlineLevel="0" collapsed="false"/>
    <row r="63918" customFormat="false" ht="15" hidden="false" customHeight="true" outlineLevel="0" collapsed="false"/>
    <row r="63919" customFormat="false" ht="15" hidden="false" customHeight="true" outlineLevel="0" collapsed="false"/>
    <row r="63920" customFormat="false" ht="15" hidden="false" customHeight="true" outlineLevel="0" collapsed="false"/>
    <row r="63921" customFormat="false" ht="15" hidden="false" customHeight="true" outlineLevel="0" collapsed="false"/>
    <row r="63922" customFormat="false" ht="15" hidden="false" customHeight="true" outlineLevel="0" collapsed="false"/>
    <row r="63923" customFormat="false" ht="15" hidden="false" customHeight="true" outlineLevel="0" collapsed="false"/>
    <row r="63924" customFormat="false" ht="15" hidden="false" customHeight="true" outlineLevel="0" collapsed="false"/>
    <row r="63925" customFormat="false" ht="15" hidden="false" customHeight="true" outlineLevel="0" collapsed="false"/>
    <row r="63926" customFormat="false" ht="15" hidden="false" customHeight="true" outlineLevel="0" collapsed="false"/>
    <row r="63927" customFormat="false" ht="15" hidden="false" customHeight="true" outlineLevel="0" collapsed="false"/>
    <row r="63928" customFormat="false" ht="15" hidden="false" customHeight="true" outlineLevel="0" collapsed="false"/>
    <row r="63929" customFormat="false" ht="15" hidden="false" customHeight="true" outlineLevel="0" collapsed="false"/>
    <row r="63930" customFormat="false" ht="15" hidden="false" customHeight="true" outlineLevel="0" collapsed="false"/>
    <row r="63931" customFormat="false" ht="15" hidden="false" customHeight="true" outlineLevel="0" collapsed="false"/>
    <row r="63932" customFormat="false" ht="15" hidden="false" customHeight="true" outlineLevel="0" collapsed="false"/>
    <row r="63933" customFormat="false" ht="15" hidden="false" customHeight="true" outlineLevel="0" collapsed="false"/>
    <row r="63934" customFormat="false" ht="15" hidden="false" customHeight="true" outlineLevel="0" collapsed="false"/>
    <row r="63935" customFormat="false" ht="15" hidden="false" customHeight="true" outlineLevel="0" collapsed="false"/>
    <row r="63936" customFormat="false" ht="15" hidden="false" customHeight="true" outlineLevel="0" collapsed="false"/>
    <row r="63937" customFormat="false" ht="15" hidden="false" customHeight="true" outlineLevel="0" collapsed="false"/>
    <row r="63938" customFormat="false" ht="15" hidden="false" customHeight="true" outlineLevel="0" collapsed="false"/>
    <row r="63939" customFormat="false" ht="15" hidden="false" customHeight="true" outlineLevel="0" collapsed="false"/>
    <row r="63940" customFormat="false" ht="15" hidden="false" customHeight="true" outlineLevel="0" collapsed="false"/>
    <row r="63941" customFormat="false" ht="15" hidden="false" customHeight="true" outlineLevel="0" collapsed="false"/>
    <row r="63942" customFormat="false" ht="15" hidden="false" customHeight="true" outlineLevel="0" collapsed="false"/>
    <row r="63943" customFormat="false" ht="15" hidden="false" customHeight="true" outlineLevel="0" collapsed="false"/>
    <row r="63944" customFormat="false" ht="15" hidden="false" customHeight="true" outlineLevel="0" collapsed="false"/>
    <row r="63945" customFormat="false" ht="15" hidden="false" customHeight="true" outlineLevel="0" collapsed="false"/>
    <row r="63946" customFormat="false" ht="15" hidden="false" customHeight="true" outlineLevel="0" collapsed="false"/>
    <row r="63947" customFormat="false" ht="15" hidden="false" customHeight="true" outlineLevel="0" collapsed="false"/>
    <row r="63948" customFormat="false" ht="15" hidden="false" customHeight="true" outlineLevel="0" collapsed="false"/>
    <row r="63949" customFormat="false" ht="15" hidden="false" customHeight="true" outlineLevel="0" collapsed="false"/>
    <row r="63950" customFormat="false" ht="15" hidden="false" customHeight="true" outlineLevel="0" collapsed="false"/>
    <row r="63951" customFormat="false" ht="15" hidden="false" customHeight="true" outlineLevel="0" collapsed="false"/>
    <row r="63952" customFormat="false" ht="15" hidden="false" customHeight="true" outlineLevel="0" collapsed="false"/>
    <row r="63953" customFormat="false" ht="15" hidden="false" customHeight="true" outlineLevel="0" collapsed="false"/>
    <row r="63954" customFormat="false" ht="15" hidden="false" customHeight="true" outlineLevel="0" collapsed="false"/>
    <row r="63955" customFormat="false" ht="15" hidden="false" customHeight="true" outlineLevel="0" collapsed="false"/>
    <row r="63956" customFormat="false" ht="15" hidden="false" customHeight="true" outlineLevel="0" collapsed="false"/>
    <row r="63957" customFormat="false" ht="15" hidden="false" customHeight="true" outlineLevel="0" collapsed="false"/>
    <row r="63958" customFormat="false" ht="15" hidden="false" customHeight="true" outlineLevel="0" collapsed="false"/>
    <row r="63959" customFormat="false" ht="15" hidden="false" customHeight="true" outlineLevel="0" collapsed="false"/>
    <row r="63960" customFormat="false" ht="15" hidden="false" customHeight="true" outlineLevel="0" collapsed="false"/>
    <row r="63961" customFormat="false" ht="15" hidden="false" customHeight="true" outlineLevel="0" collapsed="false"/>
    <row r="63962" customFormat="false" ht="15" hidden="false" customHeight="true" outlineLevel="0" collapsed="false"/>
    <row r="63963" customFormat="false" ht="15" hidden="false" customHeight="true" outlineLevel="0" collapsed="false"/>
    <row r="63964" customFormat="false" ht="15" hidden="false" customHeight="true" outlineLevel="0" collapsed="false"/>
    <row r="63965" customFormat="false" ht="15" hidden="false" customHeight="true" outlineLevel="0" collapsed="false"/>
    <row r="63966" customFormat="false" ht="15" hidden="false" customHeight="true" outlineLevel="0" collapsed="false"/>
    <row r="63967" customFormat="false" ht="15" hidden="false" customHeight="true" outlineLevel="0" collapsed="false"/>
    <row r="63968" customFormat="false" ht="15" hidden="false" customHeight="true" outlineLevel="0" collapsed="false"/>
    <row r="63969" customFormat="false" ht="15" hidden="false" customHeight="true" outlineLevel="0" collapsed="false"/>
    <row r="63970" customFormat="false" ht="15" hidden="false" customHeight="true" outlineLevel="0" collapsed="false"/>
    <row r="63971" customFormat="false" ht="15" hidden="false" customHeight="true" outlineLevel="0" collapsed="false"/>
    <row r="63972" customFormat="false" ht="15" hidden="false" customHeight="true" outlineLevel="0" collapsed="false"/>
    <row r="63973" customFormat="false" ht="15" hidden="false" customHeight="true" outlineLevel="0" collapsed="false"/>
    <row r="63974" customFormat="false" ht="15" hidden="false" customHeight="true" outlineLevel="0" collapsed="false"/>
    <row r="63975" customFormat="false" ht="15" hidden="false" customHeight="true" outlineLevel="0" collapsed="false"/>
    <row r="63976" customFormat="false" ht="15" hidden="false" customHeight="true" outlineLevel="0" collapsed="false"/>
    <row r="63977" customFormat="false" ht="15" hidden="false" customHeight="true" outlineLevel="0" collapsed="false"/>
    <row r="63978" customFormat="false" ht="15" hidden="false" customHeight="true" outlineLevel="0" collapsed="false"/>
    <row r="63979" customFormat="false" ht="15" hidden="false" customHeight="true" outlineLevel="0" collapsed="false"/>
    <row r="63980" customFormat="false" ht="15" hidden="false" customHeight="true" outlineLevel="0" collapsed="false"/>
    <row r="63981" customFormat="false" ht="15" hidden="false" customHeight="true" outlineLevel="0" collapsed="false"/>
    <row r="63982" customFormat="false" ht="15" hidden="false" customHeight="true" outlineLevel="0" collapsed="false"/>
    <row r="63983" customFormat="false" ht="15" hidden="false" customHeight="true" outlineLevel="0" collapsed="false"/>
    <row r="63984" customFormat="false" ht="15" hidden="false" customHeight="true" outlineLevel="0" collapsed="false"/>
    <row r="63985" customFormat="false" ht="15" hidden="false" customHeight="true" outlineLevel="0" collapsed="false"/>
    <row r="63986" customFormat="false" ht="15" hidden="false" customHeight="true" outlineLevel="0" collapsed="false"/>
    <row r="63987" customFormat="false" ht="15" hidden="false" customHeight="true" outlineLevel="0" collapsed="false"/>
    <row r="63988" customFormat="false" ht="15" hidden="false" customHeight="true" outlineLevel="0" collapsed="false"/>
    <row r="63989" customFormat="false" ht="15" hidden="false" customHeight="true" outlineLevel="0" collapsed="false"/>
    <row r="63990" customFormat="false" ht="15" hidden="false" customHeight="true" outlineLevel="0" collapsed="false"/>
    <row r="63991" customFormat="false" ht="15" hidden="false" customHeight="true" outlineLevel="0" collapsed="false"/>
    <row r="63992" customFormat="false" ht="15" hidden="false" customHeight="true" outlineLevel="0" collapsed="false"/>
    <row r="63993" customFormat="false" ht="15" hidden="false" customHeight="true" outlineLevel="0" collapsed="false"/>
    <row r="63994" customFormat="false" ht="15" hidden="false" customHeight="true" outlineLevel="0" collapsed="false"/>
    <row r="63995" customFormat="false" ht="15" hidden="false" customHeight="true" outlineLevel="0" collapsed="false"/>
    <row r="63996" customFormat="false" ht="15" hidden="false" customHeight="true" outlineLevel="0" collapsed="false"/>
    <row r="63997" customFormat="false" ht="15" hidden="false" customHeight="true" outlineLevel="0" collapsed="false"/>
    <row r="63998" customFormat="false" ht="15" hidden="false" customHeight="true" outlineLevel="0" collapsed="false"/>
    <row r="63999" customFormat="false" ht="15" hidden="false" customHeight="true" outlineLevel="0" collapsed="false"/>
    <row r="64000" customFormat="false" ht="15" hidden="false" customHeight="true" outlineLevel="0" collapsed="false"/>
    <row r="64001" customFormat="false" ht="15" hidden="false" customHeight="true" outlineLevel="0" collapsed="false"/>
    <row r="64002" customFormat="false" ht="15" hidden="false" customHeight="true" outlineLevel="0" collapsed="false"/>
    <row r="64003" customFormat="false" ht="15" hidden="false" customHeight="true" outlineLevel="0" collapsed="false"/>
    <row r="64004" customFormat="false" ht="15" hidden="false" customHeight="true" outlineLevel="0" collapsed="false"/>
    <row r="64005" customFormat="false" ht="15" hidden="false" customHeight="true" outlineLevel="0" collapsed="false"/>
    <row r="64006" customFormat="false" ht="15" hidden="false" customHeight="true" outlineLevel="0" collapsed="false"/>
    <row r="64007" customFormat="false" ht="15" hidden="false" customHeight="true" outlineLevel="0" collapsed="false"/>
    <row r="64008" customFormat="false" ht="15" hidden="false" customHeight="true" outlineLevel="0" collapsed="false"/>
    <row r="64009" customFormat="false" ht="15" hidden="false" customHeight="true" outlineLevel="0" collapsed="false"/>
    <row r="64010" customFormat="false" ht="15" hidden="false" customHeight="true" outlineLevel="0" collapsed="false"/>
    <row r="64011" customFormat="false" ht="15" hidden="false" customHeight="true" outlineLevel="0" collapsed="false"/>
    <row r="64012" customFormat="false" ht="15" hidden="false" customHeight="true" outlineLevel="0" collapsed="false"/>
    <row r="64013" customFormat="false" ht="15" hidden="false" customHeight="true" outlineLevel="0" collapsed="false"/>
    <row r="64014" customFormat="false" ht="15" hidden="false" customHeight="true" outlineLevel="0" collapsed="false"/>
    <row r="64015" customFormat="false" ht="15" hidden="false" customHeight="true" outlineLevel="0" collapsed="false"/>
    <row r="64016" customFormat="false" ht="15" hidden="false" customHeight="true" outlineLevel="0" collapsed="false"/>
    <row r="64017" customFormat="false" ht="15" hidden="false" customHeight="true" outlineLevel="0" collapsed="false"/>
    <row r="64018" customFormat="false" ht="15" hidden="false" customHeight="true" outlineLevel="0" collapsed="false"/>
    <row r="64019" customFormat="false" ht="15" hidden="false" customHeight="true" outlineLevel="0" collapsed="false"/>
    <row r="64020" customFormat="false" ht="15" hidden="false" customHeight="true" outlineLevel="0" collapsed="false"/>
    <row r="64021" customFormat="false" ht="15" hidden="false" customHeight="true" outlineLevel="0" collapsed="false"/>
    <row r="64022" customFormat="false" ht="15" hidden="false" customHeight="true" outlineLevel="0" collapsed="false"/>
    <row r="64023" customFormat="false" ht="15" hidden="false" customHeight="true" outlineLevel="0" collapsed="false"/>
    <row r="64024" customFormat="false" ht="15" hidden="false" customHeight="true" outlineLevel="0" collapsed="false"/>
    <row r="64025" customFormat="false" ht="15" hidden="false" customHeight="true" outlineLevel="0" collapsed="false"/>
    <row r="64026" customFormat="false" ht="15" hidden="false" customHeight="true" outlineLevel="0" collapsed="false"/>
    <row r="64027" customFormat="false" ht="15" hidden="false" customHeight="true" outlineLevel="0" collapsed="false"/>
    <row r="64028" customFormat="false" ht="15" hidden="false" customHeight="true" outlineLevel="0" collapsed="false"/>
    <row r="64029" customFormat="false" ht="15" hidden="false" customHeight="true" outlineLevel="0" collapsed="false"/>
    <row r="64030" customFormat="false" ht="15" hidden="false" customHeight="true" outlineLevel="0" collapsed="false"/>
    <row r="64031" customFormat="false" ht="15" hidden="false" customHeight="true" outlineLevel="0" collapsed="false"/>
    <row r="64032" customFormat="false" ht="15" hidden="false" customHeight="true" outlineLevel="0" collapsed="false"/>
    <row r="64033" customFormat="false" ht="15" hidden="false" customHeight="true" outlineLevel="0" collapsed="false"/>
    <row r="64034" customFormat="false" ht="15" hidden="false" customHeight="true" outlineLevel="0" collapsed="false"/>
    <row r="64035" customFormat="false" ht="15" hidden="false" customHeight="true" outlineLevel="0" collapsed="false"/>
    <row r="64036" customFormat="false" ht="15" hidden="false" customHeight="true" outlineLevel="0" collapsed="false"/>
    <row r="64037" customFormat="false" ht="15" hidden="false" customHeight="true" outlineLevel="0" collapsed="false"/>
    <row r="64038" customFormat="false" ht="15" hidden="false" customHeight="true" outlineLevel="0" collapsed="false"/>
    <row r="64039" customFormat="false" ht="15" hidden="false" customHeight="true" outlineLevel="0" collapsed="false"/>
    <row r="64040" customFormat="false" ht="15" hidden="false" customHeight="true" outlineLevel="0" collapsed="false"/>
    <row r="64041" customFormat="false" ht="15" hidden="false" customHeight="true" outlineLevel="0" collapsed="false"/>
    <row r="64042" customFormat="false" ht="15" hidden="false" customHeight="true" outlineLevel="0" collapsed="false"/>
    <row r="64043" customFormat="false" ht="15" hidden="false" customHeight="true" outlineLevel="0" collapsed="false"/>
    <row r="64044" customFormat="false" ht="15" hidden="false" customHeight="true" outlineLevel="0" collapsed="false"/>
    <row r="64045" customFormat="false" ht="15" hidden="false" customHeight="true" outlineLevel="0" collapsed="false"/>
    <row r="64046" customFormat="false" ht="15" hidden="false" customHeight="true" outlineLevel="0" collapsed="false"/>
    <row r="64047" customFormat="false" ht="15" hidden="false" customHeight="true" outlineLevel="0" collapsed="false"/>
    <row r="64048" customFormat="false" ht="15" hidden="false" customHeight="true" outlineLevel="0" collapsed="false"/>
    <row r="64049" customFormat="false" ht="15" hidden="false" customHeight="true" outlineLevel="0" collapsed="false"/>
    <row r="64050" customFormat="false" ht="15" hidden="false" customHeight="true" outlineLevel="0" collapsed="false"/>
    <row r="64051" customFormat="false" ht="15" hidden="false" customHeight="true" outlineLevel="0" collapsed="false"/>
    <row r="64052" customFormat="false" ht="15" hidden="false" customHeight="true" outlineLevel="0" collapsed="false"/>
    <row r="64053" customFormat="false" ht="15" hidden="false" customHeight="true" outlineLevel="0" collapsed="false"/>
    <row r="64054" customFormat="false" ht="15" hidden="false" customHeight="true" outlineLevel="0" collapsed="false"/>
    <row r="64055" customFormat="false" ht="15" hidden="false" customHeight="true" outlineLevel="0" collapsed="false"/>
    <row r="64056" customFormat="false" ht="15" hidden="false" customHeight="true" outlineLevel="0" collapsed="false"/>
    <row r="64057" customFormat="false" ht="15" hidden="false" customHeight="true" outlineLevel="0" collapsed="false"/>
    <row r="64058" customFormat="false" ht="15" hidden="false" customHeight="true" outlineLevel="0" collapsed="false"/>
    <row r="64059" customFormat="false" ht="15" hidden="false" customHeight="true" outlineLevel="0" collapsed="false"/>
    <row r="64060" customFormat="false" ht="15" hidden="false" customHeight="true" outlineLevel="0" collapsed="false"/>
    <row r="64061" customFormat="false" ht="15" hidden="false" customHeight="true" outlineLevel="0" collapsed="false"/>
    <row r="64062" customFormat="false" ht="15" hidden="false" customHeight="true" outlineLevel="0" collapsed="false"/>
    <row r="64063" customFormat="false" ht="15" hidden="false" customHeight="true" outlineLevel="0" collapsed="false"/>
    <row r="64064" customFormat="false" ht="15" hidden="false" customHeight="true" outlineLevel="0" collapsed="false"/>
    <row r="64065" customFormat="false" ht="15" hidden="false" customHeight="true" outlineLevel="0" collapsed="false"/>
    <row r="64066" customFormat="false" ht="15" hidden="false" customHeight="true" outlineLevel="0" collapsed="false"/>
    <row r="64067" customFormat="false" ht="15" hidden="false" customHeight="true" outlineLevel="0" collapsed="false"/>
    <row r="64068" customFormat="false" ht="15" hidden="false" customHeight="true" outlineLevel="0" collapsed="false"/>
    <row r="64069" customFormat="false" ht="15" hidden="false" customHeight="true" outlineLevel="0" collapsed="false"/>
    <row r="64070" customFormat="false" ht="15" hidden="false" customHeight="true" outlineLevel="0" collapsed="false"/>
    <row r="64071" customFormat="false" ht="15" hidden="false" customHeight="true" outlineLevel="0" collapsed="false"/>
    <row r="64072" customFormat="false" ht="15" hidden="false" customHeight="true" outlineLevel="0" collapsed="false"/>
    <row r="64073" customFormat="false" ht="15" hidden="false" customHeight="true" outlineLevel="0" collapsed="false"/>
    <row r="64074" customFormat="false" ht="15" hidden="false" customHeight="true" outlineLevel="0" collapsed="false"/>
    <row r="64075" customFormat="false" ht="15" hidden="false" customHeight="true" outlineLevel="0" collapsed="false"/>
    <row r="64076" customFormat="false" ht="15" hidden="false" customHeight="true" outlineLevel="0" collapsed="false"/>
    <row r="64077" customFormat="false" ht="15" hidden="false" customHeight="true" outlineLevel="0" collapsed="false"/>
    <row r="64078" customFormat="false" ht="15" hidden="false" customHeight="true" outlineLevel="0" collapsed="false"/>
    <row r="64079" customFormat="false" ht="15" hidden="false" customHeight="true" outlineLevel="0" collapsed="false"/>
    <row r="64080" customFormat="false" ht="15" hidden="false" customHeight="true" outlineLevel="0" collapsed="false"/>
    <row r="64081" customFormat="false" ht="15" hidden="false" customHeight="true" outlineLevel="0" collapsed="false"/>
    <row r="64082" customFormat="false" ht="15" hidden="false" customHeight="true" outlineLevel="0" collapsed="false"/>
    <row r="64083" customFormat="false" ht="15" hidden="false" customHeight="true" outlineLevel="0" collapsed="false"/>
    <row r="64084" customFormat="false" ht="15" hidden="false" customHeight="true" outlineLevel="0" collapsed="false"/>
    <row r="64085" customFormat="false" ht="15" hidden="false" customHeight="true" outlineLevel="0" collapsed="false"/>
    <row r="64086" customFormat="false" ht="15" hidden="false" customHeight="true" outlineLevel="0" collapsed="false"/>
    <row r="64087" customFormat="false" ht="15" hidden="false" customHeight="true" outlineLevel="0" collapsed="false"/>
    <row r="64088" customFormat="false" ht="15" hidden="false" customHeight="true" outlineLevel="0" collapsed="false"/>
    <row r="64089" customFormat="false" ht="15" hidden="false" customHeight="true" outlineLevel="0" collapsed="false"/>
    <row r="64090" customFormat="false" ht="15" hidden="false" customHeight="true" outlineLevel="0" collapsed="false"/>
    <row r="64091" customFormat="false" ht="15" hidden="false" customHeight="true" outlineLevel="0" collapsed="false"/>
    <row r="64092" customFormat="false" ht="15" hidden="false" customHeight="true" outlineLevel="0" collapsed="false"/>
    <row r="64093" customFormat="false" ht="15" hidden="false" customHeight="true" outlineLevel="0" collapsed="false"/>
    <row r="64094" customFormat="false" ht="15" hidden="false" customHeight="true" outlineLevel="0" collapsed="false"/>
    <row r="64095" customFormat="false" ht="15" hidden="false" customHeight="true" outlineLevel="0" collapsed="false"/>
    <row r="64096" customFormat="false" ht="15" hidden="false" customHeight="true" outlineLevel="0" collapsed="false"/>
    <row r="64097" customFormat="false" ht="15" hidden="false" customHeight="true" outlineLevel="0" collapsed="false"/>
    <row r="64098" customFormat="false" ht="15" hidden="false" customHeight="true" outlineLevel="0" collapsed="false"/>
    <row r="64099" customFormat="false" ht="15" hidden="false" customHeight="true" outlineLevel="0" collapsed="false"/>
    <row r="64100" customFormat="false" ht="15" hidden="false" customHeight="true" outlineLevel="0" collapsed="false"/>
    <row r="64101" customFormat="false" ht="15" hidden="false" customHeight="true" outlineLevel="0" collapsed="false"/>
    <row r="64102" customFormat="false" ht="15" hidden="false" customHeight="true" outlineLevel="0" collapsed="false"/>
    <row r="64103" customFormat="false" ht="15" hidden="false" customHeight="true" outlineLevel="0" collapsed="false"/>
    <row r="64104" customFormat="false" ht="15" hidden="false" customHeight="true" outlineLevel="0" collapsed="false"/>
    <row r="64105" customFormat="false" ht="15" hidden="false" customHeight="true" outlineLevel="0" collapsed="false"/>
    <row r="64106" customFormat="false" ht="15" hidden="false" customHeight="true" outlineLevel="0" collapsed="false"/>
    <row r="64107" customFormat="false" ht="15" hidden="false" customHeight="true" outlineLevel="0" collapsed="false"/>
    <row r="64108" customFormat="false" ht="15" hidden="false" customHeight="true" outlineLevel="0" collapsed="false"/>
    <row r="64109" customFormat="false" ht="15" hidden="false" customHeight="true" outlineLevel="0" collapsed="false"/>
    <row r="64110" customFormat="false" ht="15" hidden="false" customHeight="true" outlineLevel="0" collapsed="false"/>
    <row r="64111" customFormat="false" ht="15" hidden="false" customHeight="true" outlineLevel="0" collapsed="false"/>
    <row r="64112" customFormat="false" ht="15" hidden="false" customHeight="true" outlineLevel="0" collapsed="false"/>
    <row r="64113" customFormat="false" ht="15" hidden="false" customHeight="true" outlineLevel="0" collapsed="false"/>
    <row r="64114" customFormat="false" ht="15" hidden="false" customHeight="true" outlineLevel="0" collapsed="false"/>
    <row r="64115" customFormat="false" ht="15" hidden="false" customHeight="true" outlineLevel="0" collapsed="false"/>
    <row r="64116" customFormat="false" ht="15" hidden="false" customHeight="true" outlineLevel="0" collapsed="false"/>
    <row r="64117" customFormat="false" ht="15" hidden="false" customHeight="true" outlineLevel="0" collapsed="false"/>
    <row r="64118" customFormat="false" ht="15" hidden="false" customHeight="true" outlineLevel="0" collapsed="false"/>
    <row r="64119" customFormat="false" ht="15" hidden="false" customHeight="true" outlineLevel="0" collapsed="false"/>
    <row r="64120" customFormat="false" ht="15" hidden="false" customHeight="true" outlineLevel="0" collapsed="false"/>
    <row r="64121" customFormat="false" ht="15" hidden="false" customHeight="true" outlineLevel="0" collapsed="false"/>
    <row r="64122" customFormat="false" ht="15" hidden="false" customHeight="true" outlineLevel="0" collapsed="false"/>
    <row r="64123" customFormat="false" ht="15" hidden="false" customHeight="true" outlineLevel="0" collapsed="false"/>
    <row r="64124" customFormat="false" ht="15" hidden="false" customHeight="true" outlineLevel="0" collapsed="false"/>
    <row r="64125" customFormat="false" ht="15" hidden="false" customHeight="true" outlineLevel="0" collapsed="false"/>
    <row r="64126" customFormat="false" ht="15" hidden="false" customHeight="true" outlineLevel="0" collapsed="false"/>
    <row r="64127" customFormat="false" ht="15" hidden="false" customHeight="true" outlineLevel="0" collapsed="false"/>
    <row r="64128" customFormat="false" ht="15" hidden="false" customHeight="true" outlineLevel="0" collapsed="false"/>
    <row r="64129" customFormat="false" ht="15" hidden="false" customHeight="true" outlineLevel="0" collapsed="false"/>
    <row r="64130" customFormat="false" ht="15" hidden="false" customHeight="true" outlineLevel="0" collapsed="false"/>
    <row r="64131" customFormat="false" ht="15" hidden="false" customHeight="true" outlineLevel="0" collapsed="false"/>
    <row r="64132" customFormat="false" ht="15" hidden="false" customHeight="true" outlineLevel="0" collapsed="false"/>
    <row r="64133" customFormat="false" ht="15" hidden="false" customHeight="true" outlineLevel="0" collapsed="false"/>
    <row r="64134" customFormat="false" ht="15" hidden="false" customHeight="true" outlineLevel="0" collapsed="false"/>
    <row r="64135" customFormat="false" ht="15" hidden="false" customHeight="true" outlineLevel="0" collapsed="false"/>
    <row r="64136" customFormat="false" ht="15" hidden="false" customHeight="true" outlineLevel="0" collapsed="false"/>
    <row r="64137" customFormat="false" ht="15" hidden="false" customHeight="true" outlineLevel="0" collapsed="false"/>
    <row r="64138" customFormat="false" ht="15" hidden="false" customHeight="true" outlineLevel="0" collapsed="false"/>
    <row r="64139" customFormat="false" ht="15" hidden="false" customHeight="true" outlineLevel="0" collapsed="false"/>
    <row r="64140" customFormat="false" ht="15" hidden="false" customHeight="true" outlineLevel="0" collapsed="false"/>
    <row r="64141" customFormat="false" ht="15" hidden="false" customHeight="true" outlineLevel="0" collapsed="false"/>
    <row r="64142" customFormat="false" ht="15" hidden="false" customHeight="true" outlineLevel="0" collapsed="false"/>
    <row r="64143" customFormat="false" ht="15" hidden="false" customHeight="true" outlineLevel="0" collapsed="false"/>
    <row r="64144" customFormat="false" ht="15" hidden="false" customHeight="true" outlineLevel="0" collapsed="false"/>
    <row r="64145" customFormat="false" ht="15" hidden="false" customHeight="true" outlineLevel="0" collapsed="false"/>
    <row r="64146" customFormat="false" ht="15" hidden="false" customHeight="true" outlineLevel="0" collapsed="false"/>
    <row r="64147" customFormat="false" ht="15" hidden="false" customHeight="true" outlineLevel="0" collapsed="false"/>
    <row r="64148" customFormat="false" ht="15" hidden="false" customHeight="true" outlineLevel="0" collapsed="false"/>
    <row r="64149" customFormat="false" ht="15" hidden="false" customHeight="true" outlineLevel="0" collapsed="false"/>
    <row r="64150" customFormat="false" ht="15" hidden="false" customHeight="true" outlineLevel="0" collapsed="false"/>
    <row r="64151" customFormat="false" ht="15" hidden="false" customHeight="true" outlineLevel="0" collapsed="false"/>
    <row r="64152" customFormat="false" ht="15" hidden="false" customHeight="true" outlineLevel="0" collapsed="false"/>
    <row r="64153" customFormat="false" ht="15" hidden="false" customHeight="true" outlineLevel="0" collapsed="false"/>
    <row r="64154" customFormat="false" ht="15" hidden="false" customHeight="true" outlineLevel="0" collapsed="false"/>
    <row r="64155" customFormat="false" ht="15" hidden="false" customHeight="true" outlineLevel="0" collapsed="false"/>
    <row r="64156" customFormat="false" ht="15" hidden="false" customHeight="true" outlineLevel="0" collapsed="false"/>
    <row r="64157" customFormat="false" ht="15" hidden="false" customHeight="true" outlineLevel="0" collapsed="false"/>
    <row r="64158" customFormat="false" ht="15" hidden="false" customHeight="true" outlineLevel="0" collapsed="false"/>
    <row r="64159" customFormat="false" ht="15" hidden="false" customHeight="true" outlineLevel="0" collapsed="false"/>
    <row r="64160" customFormat="false" ht="15" hidden="false" customHeight="true" outlineLevel="0" collapsed="false"/>
    <row r="64161" customFormat="false" ht="15" hidden="false" customHeight="true" outlineLevel="0" collapsed="false"/>
    <row r="64162" customFormat="false" ht="15" hidden="false" customHeight="true" outlineLevel="0" collapsed="false"/>
    <row r="64163" customFormat="false" ht="15" hidden="false" customHeight="true" outlineLevel="0" collapsed="false"/>
    <row r="64164" customFormat="false" ht="15" hidden="false" customHeight="true" outlineLevel="0" collapsed="false"/>
    <row r="64165" customFormat="false" ht="15" hidden="false" customHeight="true" outlineLevel="0" collapsed="false"/>
    <row r="64166" customFormat="false" ht="15" hidden="false" customHeight="true" outlineLevel="0" collapsed="false"/>
    <row r="64167" customFormat="false" ht="15" hidden="false" customHeight="true" outlineLevel="0" collapsed="false"/>
    <row r="64168" customFormat="false" ht="15" hidden="false" customHeight="true" outlineLevel="0" collapsed="false"/>
    <row r="64169" customFormat="false" ht="15" hidden="false" customHeight="true" outlineLevel="0" collapsed="false"/>
    <row r="64170" customFormat="false" ht="15" hidden="false" customHeight="true" outlineLevel="0" collapsed="false"/>
    <row r="64171" customFormat="false" ht="15" hidden="false" customHeight="true" outlineLevel="0" collapsed="false"/>
    <row r="64172" customFormat="false" ht="15" hidden="false" customHeight="true" outlineLevel="0" collapsed="false"/>
    <row r="64173" customFormat="false" ht="15" hidden="false" customHeight="true" outlineLevel="0" collapsed="false"/>
    <row r="64174" customFormat="false" ht="15" hidden="false" customHeight="true" outlineLevel="0" collapsed="false"/>
    <row r="64175" customFormat="false" ht="15" hidden="false" customHeight="true" outlineLevel="0" collapsed="false"/>
    <row r="64176" customFormat="false" ht="15" hidden="false" customHeight="true" outlineLevel="0" collapsed="false"/>
    <row r="64177" customFormat="false" ht="15" hidden="false" customHeight="true" outlineLevel="0" collapsed="false"/>
    <row r="64178" customFormat="false" ht="15" hidden="false" customHeight="true" outlineLevel="0" collapsed="false"/>
    <row r="64179" customFormat="false" ht="15" hidden="false" customHeight="true" outlineLevel="0" collapsed="false"/>
    <row r="64180" customFormat="false" ht="15" hidden="false" customHeight="true" outlineLevel="0" collapsed="false"/>
    <row r="64181" customFormat="false" ht="15" hidden="false" customHeight="true" outlineLevel="0" collapsed="false"/>
    <row r="64182" customFormat="false" ht="15" hidden="false" customHeight="true" outlineLevel="0" collapsed="false"/>
    <row r="64183" customFormat="false" ht="15" hidden="false" customHeight="true" outlineLevel="0" collapsed="false"/>
    <row r="64184" customFormat="false" ht="15" hidden="false" customHeight="true" outlineLevel="0" collapsed="false"/>
    <row r="64185" customFormat="false" ht="15" hidden="false" customHeight="true" outlineLevel="0" collapsed="false"/>
    <row r="64186" customFormat="false" ht="15" hidden="false" customHeight="true" outlineLevel="0" collapsed="false"/>
    <row r="64187" customFormat="false" ht="15" hidden="false" customHeight="true" outlineLevel="0" collapsed="false"/>
    <row r="64188" customFormat="false" ht="15" hidden="false" customHeight="true" outlineLevel="0" collapsed="false"/>
    <row r="64189" customFormat="false" ht="15" hidden="false" customHeight="true" outlineLevel="0" collapsed="false"/>
    <row r="64190" customFormat="false" ht="15" hidden="false" customHeight="true" outlineLevel="0" collapsed="false"/>
    <row r="64191" customFormat="false" ht="15" hidden="false" customHeight="true" outlineLevel="0" collapsed="false"/>
    <row r="64192" customFormat="false" ht="15" hidden="false" customHeight="true" outlineLevel="0" collapsed="false"/>
    <row r="64193" customFormat="false" ht="15" hidden="false" customHeight="true" outlineLevel="0" collapsed="false"/>
    <row r="64194" customFormat="false" ht="15" hidden="false" customHeight="true" outlineLevel="0" collapsed="false"/>
    <row r="64195" customFormat="false" ht="15" hidden="false" customHeight="true" outlineLevel="0" collapsed="false"/>
    <row r="64196" customFormat="false" ht="15" hidden="false" customHeight="true" outlineLevel="0" collapsed="false"/>
    <row r="64197" customFormat="false" ht="15" hidden="false" customHeight="true" outlineLevel="0" collapsed="false"/>
    <row r="64198" customFormat="false" ht="15" hidden="false" customHeight="true" outlineLevel="0" collapsed="false"/>
    <row r="64199" customFormat="false" ht="15" hidden="false" customHeight="true" outlineLevel="0" collapsed="false"/>
    <row r="64200" customFormat="false" ht="15" hidden="false" customHeight="true" outlineLevel="0" collapsed="false"/>
    <row r="64201" customFormat="false" ht="15" hidden="false" customHeight="true" outlineLevel="0" collapsed="false"/>
    <row r="64202" customFormat="false" ht="15" hidden="false" customHeight="true" outlineLevel="0" collapsed="false"/>
    <row r="64203" customFormat="false" ht="15" hidden="false" customHeight="true" outlineLevel="0" collapsed="false"/>
    <row r="64204" customFormat="false" ht="15" hidden="false" customHeight="true" outlineLevel="0" collapsed="false"/>
    <row r="64205" customFormat="false" ht="15" hidden="false" customHeight="true" outlineLevel="0" collapsed="false"/>
    <row r="64206" customFormat="false" ht="15" hidden="false" customHeight="true" outlineLevel="0" collapsed="false"/>
    <row r="64207" customFormat="false" ht="15" hidden="false" customHeight="true" outlineLevel="0" collapsed="false"/>
    <row r="64208" customFormat="false" ht="15" hidden="false" customHeight="true" outlineLevel="0" collapsed="false"/>
    <row r="64209" customFormat="false" ht="15" hidden="false" customHeight="true" outlineLevel="0" collapsed="false"/>
    <row r="64210" customFormat="false" ht="15" hidden="false" customHeight="true" outlineLevel="0" collapsed="false"/>
    <row r="64211" customFormat="false" ht="15" hidden="false" customHeight="true" outlineLevel="0" collapsed="false"/>
    <row r="64212" customFormat="false" ht="15" hidden="false" customHeight="true" outlineLevel="0" collapsed="false"/>
    <row r="64213" customFormat="false" ht="15" hidden="false" customHeight="true" outlineLevel="0" collapsed="false"/>
    <row r="64214" customFormat="false" ht="15" hidden="false" customHeight="true" outlineLevel="0" collapsed="false"/>
    <row r="64215" customFormat="false" ht="15" hidden="false" customHeight="true" outlineLevel="0" collapsed="false"/>
    <row r="64216" customFormat="false" ht="15" hidden="false" customHeight="true" outlineLevel="0" collapsed="false"/>
    <row r="64217" customFormat="false" ht="15" hidden="false" customHeight="true" outlineLevel="0" collapsed="false"/>
    <row r="64218" customFormat="false" ht="15" hidden="false" customHeight="true" outlineLevel="0" collapsed="false"/>
    <row r="64219" customFormat="false" ht="15" hidden="false" customHeight="true" outlineLevel="0" collapsed="false"/>
    <row r="64220" customFormat="false" ht="15" hidden="false" customHeight="true" outlineLevel="0" collapsed="false"/>
    <row r="64221" customFormat="false" ht="15" hidden="false" customHeight="true" outlineLevel="0" collapsed="false"/>
    <row r="64222" customFormat="false" ht="15" hidden="false" customHeight="true" outlineLevel="0" collapsed="false"/>
    <row r="64223" customFormat="false" ht="15" hidden="false" customHeight="true" outlineLevel="0" collapsed="false"/>
    <row r="64224" customFormat="false" ht="15" hidden="false" customHeight="true" outlineLevel="0" collapsed="false"/>
    <row r="64225" customFormat="false" ht="15" hidden="false" customHeight="true" outlineLevel="0" collapsed="false"/>
    <row r="64226" customFormat="false" ht="15" hidden="false" customHeight="true" outlineLevel="0" collapsed="false"/>
    <row r="64227" customFormat="false" ht="15" hidden="false" customHeight="true" outlineLevel="0" collapsed="false"/>
    <row r="64228" customFormat="false" ht="15" hidden="false" customHeight="true" outlineLevel="0" collapsed="false"/>
    <row r="64229" customFormat="false" ht="15" hidden="false" customHeight="true" outlineLevel="0" collapsed="false"/>
    <row r="64230" customFormat="false" ht="15" hidden="false" customHeight="true" outlineLevel="0" collapsed="false"/>
    <row r="64231" customFormat="false" ht="15" hidden="false" customHeight="true" outlineLevel="0" collapsed="false"/>
    <row r="64232" customFormat="false" ht="15" hidden="false" customHeight="true" outlineLevel="0" collapsed="false"/>
    <row r="64233" customFormat="false" ht="15" hidden="false" customHeight="true" outlineLevel="0" collapsed="false"/>
    <row r="64234" customFormat="false" ht="15" hidden="false" customHeight="true" outlineLevel="0" collapsed="false"/>
    <row r="64235" customFormat="false" ht="15" hidden="false" customHeight="true" outlineLevel="0" collapsed="false"/>
    <row r="64236" customFormat="false" ht="15" hidden="false" customHeight="true" outlineLevel="0" collapsed="false"/>
    <row r="64237" customFormat="false" ht="15" hidden="false" customHeight="true" outlineLevel="0" collapsed="false"/>
    <row r="64238" customFormat="false" ht="15" hidden="false" customHeight="true" outlineLevel="0" collapsed="false"/>
    <row r="64239" customFormat="false" ht="15" hidden="false" customHeight="true" outlineLevel="0" collapsed="false"/>
    <row r="64240" customFormat="false" ht="15" hidden="false" customHeight="true" outlineLevel="0" collapsed="false"/>
    <row r="64241" customFormat="false" ht="15" hidden="false" customHeight="true" outlineLevel="0" collapsed="false"/>
    <row r="64242" customFormat="false" ht="15" hidden="false" customHeight="true" outlineLevel="0" collapsed="false"/>
    <row r="64243" customFormat="false" ht="15" hidden="false" customHeight="true" outlineLevel="0" collapsed="false"/>
    <row r="64244" customFormat="false" ht="15" hidden="false" customHeight="true" outlineLevel="0" collapsed="false"/>
    <row r="64245" customFormat="false" ht="15" hidden="false" customHeight="true" outlineLevel="0" collapsed="false"/>
    <row r="64246" customFormat="false" ht="15" hidden="false" customHeight="true" outlineLevel="0" collapsed="false"/>
    <row r="64247" customFormat="false" ht="15" hidden="false" customHeight="true" outlineLevel="0" collapsed="false"/>
    <row r="64248" customFormat="false" ht="15" hidden="false" customHeight="true" outlineLevel="0" collapsed="false"/>
    <row r="64249" customFormat="false" ht="15" hidden="false" customHeight="true" outlineLevel="0" collapsed="false"/>
    <row r="64250" customFormat="false" ht="15" hidden="false" customHeight="true" outlineLevel="0" collapsed="false"/>
    <row r="64251" customFormat="false" ht="15" hidden="false" customHeight="true" outlineLevel="0" collapsed="false"/>
    <row r="64252" customFormat="false" ht="15" hidden="false" customHeight="true" outlineLevel="0" collapsed="false"/>
    <row r="64253" customFormat="false" ht="15" hidden="false" customHeight="true" outlineLevel="0" collapsed="false"/>
    <row r="64254" customFormat="false" ht="15" hidden="false" customHeight="true" outlineLevel="0" collapsed="false"/>
    <row r="64255" customFormat="false" ht="15" hidden="false" customHeight="true" outlineLevel="0" collapsed="false"/>
    <row r="64256" customFormat="false" ht="15" hidden="false" customHeight="true" outlineLevel="0" collapsed="false"/>
    <row r="64257" customFormat="false" ht="15" hidden="false" customHeight="true" outlineLevel="0" collapsed="false"/>
    <row r="64258" customFormat="false" ht="15" hidden="false" customHeight="true" outlineLevel="0" collapsed="false"/>
    <row r="64259" customFormat="false" ht="15" hidden="false" customHeight="true" outlineLevel="0" collapsed="false"/>
    <row r="64260" customFormat="false" ht="15" hidden="false" customHeight="true" outlineLevel="0" collapsed="false"/>
    <row r="64261" customFormat="false" ht="15" hidden="false" customHeight="true" outlineLevel="0" collapsed="false"/>
    <row r="64262" customFormat="false" ht="15" hidden="false" customHeight="true" outlineLevel="0" collapsed="false"/>
    <row r="64263" customFormat="false" ht="15" hidden="false" customHeight="true" outlineLevel="0" collapsed="false"/>
    <row r="64264" customFormat="false" ht="15" hidden="false" customHeight="true" outlineLevel="0" collapsed="false"/>
    <row r="64265" customFormat="false" ht="15" hidden="false" customHeight="true" outlineLevel="0" collapsed="false"/>
    <row r="64266" customFormat="false" ht="15" hidden="false" customHeight="true" outlineLevel="0" collapsed="false"/>
    <row r="64267" customFormat="false" ht="15" hidden="false" customHeight="true" outlineLevel="0" collapsed="false"/>
    <row r="64268" customFormat="false" ht="15" hidden="false" customHeight="true" outlineLevel="0" collapsed="false"/>
    <row r="64269" customFormat="false" ht="15" hidden="false" customHeight="true" outlineLevel="0" collapsed="false"/>
    <row r="64270" customFormat="false" ht="15" hidden="false" customHeight="true" outlineLevel="0" collapsed="false"/>
    <row r="64271" customFormat="false" ht="15" hidden="false" customHeight="true" outlineLevel="0" collapsed="false"/>
    <row r="64272" customFormat="false" ht="15" hidden="false" customHeight="true" outlineLevel="0" collapsed="false"/>
    <row r="64273" customFormat="false" ht="15" hidden="false" customHeight="true" outlineLevel="0" collapsed="false"/>
    <row r="64274" customFormat="false" ht="15" hidden="false" customHeight="true" outlineLevel="0" collapsed="false"/>
    <row r="64275" customFormat="false" ht="15" hidden="false" customHeight="true" outlineLevel="0" collapsed="false"/>
    <row r="64276" customFormat="false" ht="15" hidden="false" customHeight="true" outlineLevel="0" collapsed="false"/>
    <row r="64277" customFormat="false" ht="15" hidden="false" customHeight="true" outlineLevel="0" collapsed="false"/>
    <row r="64278" customFormat="false" ht="15" hidden="false" customHeight="true" outlineLevel="0" collapsed="false"/>
    <row r="64279" customFormat="false" ht="15" hidden="false" customHeight="true" outlineLevel="0" collapsed="false"/>
    <row r="64280" customFormat="false" ht="15" hidden="false" customHeight="true" outlineLevel="0" collapsed="false"/>
    <row r="64281" customFormat="false" ht="15" hidden="false" customHeight="true" outlineLevel="0" collapsed="false"/>
    <row r="64282" customFormat="false" ht="15" hidden="false" customHeight="true" outlineLevel="0" collapsed="false"/>
    <row r="64283" customFormat="false" ht="15" hidden="false" customHeight="true" outlineLevel="0" collapsed="false"/>
    <row r="64284" customFormat="false" ht="15" hidden="false" customHeight="true" outlineLevel="0" collapsed="false"/>
    <row r="64285" customFormat="false" ht="15" hidden="false" customHeight="true" outlineLevel="0" collapsed="false"/>
    <row r="64286" customFormat="false" ht="15" hidden="false" customHeight="true" outlineLevel="0" collapsed="false"/>
    <row r="64287" customFormat="false" ht="15" hidden="false" customHeight="true" outlineLevel="0" collapsed="false"/>
    <row r="64288" customFormat="false" ht="15" hidden="false" customHeight="true" outlineLevel="0" collapsed="false"/>
    <row r="64289" customFormat="false" ht="15" hidden="false" customHeight="true" outlineLevel="0" collapsed="false"/>
    <row r="64290" customFormat="false" ht="15" hidden="false" customHeight="true" outlineLevel="0" collapsed="false"/>
    <row r="64291" customFormat="false" ht="15" hidden="false" customHeight="true" outlineLevel="0" collapsed="false"/>
    <row r="64292" customFormat="false" ht="15" hidden="false" customHeight="true" outlineLevel="0" collapsed="false"/>
    <row r="64293" customFormat="false" ht="15" hidden="false" customHeight="true" outlineLevel="0" collapsed="false"/>
    <row r="64294" customFormat="false" ht="15" hidden="false" customHeight="true" outlineLevel="0" collapsed="false"/>
    <row r="64295" customFormat="false" ht="15" hidden="false" customHeight="true" outlineLevel="0" collapsed="false"/>
    <row r="64296" customFormat="false" ht="15" hidden="false" customHeight="true" outlineLevel="0" collapsed="false"/>
    <row r="64297" customFormat="false" ht="15" hidden="false" customHeight="true" outlineLevel="0" collapsed="false"/>
    <row r="64298" customFormat="false" ht="15" hidden="false" customHeight="true" outlineLevel="0" collapsed="false"/>
    <row r="64299" customFormat="false" ht="15" hidden="false" customHeight="true" outlineLevel="0" collapsed="false"/>
    <row r="64300" customFormat="false" ht="15" hidden="false" customHeight="true" outlineLevel="0" collapsed="false"/>
    <row r="64301" customFormat="false" ht="15" hidden="false" customHeight="true" outlineLevel="0" collapsed="false"/>
    <row r="64302" customFormat="false" ht="15" hidden="false" customHeight="true" outlineLevel="0" collapsed="false"/>
    <row r="64303" customFormat="false" ht="15" hidden="false" customHeight="true" outlineLevel="0" collapsed="false"/>
    <row r="64304" customFormat="false" ht="15" hidden="false" customHeight="true" outlineLevel="0" collapsed="false"/>
    <row r="64305" customFormat="false" ht="15" hidden="false" customHeight="true" outlineLevel="0" collapsed="false"/>
    <row r="64306" customFormat="false" ht="15" hidden="false" customHeight="true" outlineLevel="0" collapsed="false"/>
    <row r="64307" customFormat="false" ht="15" hidden="false" customHeight="true" outlineLevel="0" collapsed="false"/>
    <row r="64308" customFormat="false" ht="15" hidden="false" customHeight="true" outlineLevel="0" collapsed="false"/>
    <row r="64309" customFormat="false" ht="15" hidden="false" customHeight="true" outlineLevel="0" collapsed="false"/>
    <row r="64310" customFormat="false" ht="15" hidden="false" customHeight="true" outlineLevel="0" collapsed="false"/>
    <row r="64311" customFormat="false" ht="15" hidden="false" customHeight="true" outlineLevel="0" collapsed="false"/>
    <row r="64312" customFormat="false" ht="15" hidden="false" customHeight="true" outlineLevel="0" collapsed="false"/>
    <row r="64313" customFormat="false" ht="15" hidden="false" customHeight="true" outlineLevel="0" collapsed="false"/>
    <row r="64314" customFormat="false" ht="15" hidden="false" customHeight="true" outlineLevel="0" collapsed="false"/>
    <row r="64315" customFormat="false" ht="15" hidden="false" customHeight="true" outlineLevel="0" collapsed="false"/>
    <row r="64316" customFormat="false" ht="15" hidden="false" customHeight="true" outlineLevel="0" collapsed="false"/>
    <row r="64317" customFormat="false" ht="15" hidden="false" customHeight="true" outlineLevel="0" collapsed="false"/>
    <row r="64318" customFormat="false" ht="15" hidden="false" customHeight="true" outlineLevel="0" collapsed="false"/>
    <row r="64319" customFormat="false" ht="15" hidden="false" customHeight="true" outlineLevel="0" collapsed="false"/>
    <row r="64320" customFormat="false" ht="15" hidden="false" customHeight="true" outlineLevel="0" collapsed="false"/>
    <row r="64321" customFormat="false" ht="15" hidden="false" customHeight="true" outlineLevel="0" collapsed="false"/>
    <row r="64322" customFormat="false" ht="15" hidden="false" customHeight="true" outlineLevel="0" collapsed="false"/>
    <row r="64323" customFormat="false" ht="15" hidden="false" customHeight="true" outlineLevel="0" collapsed="false"/>
    <row r="64324" customFormat="false" ht="15" hidden="false" customHeight="true" outlineLevel="0" collapsed="false"/>
    <row r="64325" customFormat="false" ht="15" hidden="false" customHeight="true" outlineLevel="0" collapsed="false"/>
    <row r="64326" customFormat="false" ht="15" hidden="false" customHeight="true" outlineLevel="0" collapsed="false"/>
    <row r="64327" customFormat="false" ht="15" hidden="false" customHeight="true" outlineLevel="0" collapsed="false"/>
    <row r="64328" customFormat="false" ht="15" hidden="false" customHeight="true" outlineLevel="0" collapsed="false"/>
    <row r="64329" customFormat="false" ht="15" hidden="false" customHeight="true" outlineLevel="0" collapsed="false"/>
    <row r="64330" customFormat="false" ht="15" hidden="false" customHeight="true" outlineLevel="0" collapsed="false"/>
    <row r="64331" customFormat="false" ht="15" hidden="false" customHeight="true" outlineLevel="0" collapsed="false"/>
    <row r="64332" customFormat="false" ht="15" hidden="false" customHeight="true" outlineLevel="0" collapsed="false"/>
    <row r="64333" customFormat="false" ht="15" hidden="false" customHeight="true" outlineLevel="0" collapsed="false"/>
    <row r="64334" customFormat="false" ht="15" hidden="false" customHeight="true" outlineLevel="0" collapsed="false"/>
    <row r="64335" customFormat="false" ht="15" hidden="false" customHeight="true" outlineLevel="0" collapsed="false"/>
    <row r="64336" customFormat="false" ht="15" hidden="false" customHeight="true" outlineLevel="0" collapsed="false"/>
    <row r="64337" customFormat="false" ht="15" hidden="false" customHeight="true" outlineLevel="0" collapsed="false"/>
    <row r="64338" customFormat="false" ht="15" hidden="false" customHeight="true" outlineLevel="0" collapsed="false"/>
    <row r="64339" customFormat="false" ht="15" hidden="false" customHeight="true" outlineLevel="0" collapsed="false"/>
    <row r="64340" customFormat="false" ht="15" hidden="false" customHeight="true" outlineLevel="0" collapsed="false"/>
    <row r="64341" customFormat="false" ht="15" hidden="false" customHeight="true" outlineLevel="0" collapsed="false"/>
    <row r="64342" customFormat="false" ht="15" hidden="false" customHeight="true" outlineLevel="0" collapsed="false"/>
    <row r="64343" customFormat="false" ht="15" hidden="false" customHeight="true" outlineLevel="0" collapsed="false"/>
    <row r="64344" customFormat="false" ht="15" hidden="false" customHeight="true" outlineLevel="0" collapsed="false"/>
    <row r="64345" customFormat="false" ht="15" hidden="false" customHeight="true" outlineLevel="0" collapsed="false"/>
    <row r="64346" customFormat="false" ht="15" hidden="false" customHeight="true" outlineLevel="0" collapsed="false"/>
    <row r="64347" customFormat="false" ht="15" hidden="false" customHeight="true" outlineLevel="0" collapsed="false"/>
    <row r="64348" customFormat="false" ht="15" hidden="false" customHeight="true" outlineLevel="0" collapsed="false"/>
    <row r="64349" customFormat="false" ht="15" hidden="false" customHeight="true" outlineLevel="0" collapsed="false"/>
    <row r="64350" customFormat="false" ht="15" hidden="false" customHeight="true" outlineLevel="0" collapsed="false"/>
    <row r="64351" customFormat="false" ht="15" hidden="false" customHeight="true" outlineLevel="0" collapsed="false"/>
    <row r="64352" customFormat="false" ht="15" hidden="false" customHeight="true" outlineLevel="0" collapsed="false"/>
    <row r="64353" customFormat="false" ht="15" hidden="false" customHeight="true" outlineLevel="0" collapsed="false"/>
    <row r="64354" customFormat="false" ht="15" hidden="false" customHeight="true" outlineLevel="0" collapsed="false"/>
    <row r="64355" customFormat="false" ht="15" hidden="false" customHeight="true" outlineLevel="0" collapsed="false"/>
    <row r="64356" customFormat="false" ht="15" hidden="false" customHeight="true" outlineLevel="0" collapsed="false"/>
    <row r="64357" customFormat="false" ht="15" hidden="false" customHeight="true" outlineLevel="0" collapsed="false"/>
    <row r="64358" customFormat="false" ht="15" hidden="false" customHeight="true" outlineLevel="0" collapsed="false"/>
    <row r="64359" customFormat="false" ht="15" hidden="false" customHeight="true" outlineLevel="0" collapsed="false"/>
    <row r="64360" customFormat="false" ht="15" hidden="false" customHeight="true" outlineLevel="0" collapsed="false"/>
    <row r="64361" customFormat="false" ht="15" hidden="false" customHeight="true" outlineLevel="0" collapsed="false"/>
    <row r="64362" customFormat="false" ht="15" hidden="false" customHeight="true" outlineLevel="0" collapsed="false"/>
    <row r="64363" customFormat="false" ht="15" hidden="false" customHeight="true" outlineLevel="0" collapsed="false"/>
    <row r="64364" customFormat="false" ht="15" hidden="false" customHeight="true" outlineLevel="0" collapsed="false"/>
    <row r="64365" customFormat="false" ht="15" hidden="false" customHeight="true" outlineLevel="0" collapsed="false"/>
    <row r="64366" customFormat="false" ht="15" hidden="false" customHeight="true" outlineLevel="0" collapsed="false"/>
    <row r="64367" customFormat="false" ht="15" hidden="false" customHeight="true" outlineLevel="0" collapsed="false"/>
    <row r="64368" customFormat="false" ht="15" hidden="false" customHeight="true" outlineLevel="0" collapsed="false"/>
    <row r="64369" customFormat="false" ht="15" hidden="false" customHeight="true" outlineLevel="0" collapsed="false"/>
    <row r="64370" customFormat="false" ht="15" hidden="false" customHeight="true" outlineLevel="0" collapsed="false"/>
    <row r="64371" customFormat="false" ht="15" hidden="false" customHeight="true" outlineLevel="0" collapsed="false"/>
    <row r="64372" customFormat="false" ht="15" hidden="false" customHeight="true" outlineLevel="0" collapsed="false"/>
    <row r="64373" customFormat="false" ht="15" hidden="false" customHeight="true" outlineLevel="0" collapsed="false"/>
    <row r="64374" customFormat="false" ht="15" hidden="false" customHeight="true" outlineLevel="0" collapsed="false"/>
    <row r="64375" customFormat="false" ht="15" hidden="false" customHeight="true" outlineLevel="0" collapsed="false"/>
    <row r="64376" customFormat="false" ht="15" hidden="false" customHeight="true" outlineLevel="0" collapsed="false"/>
    <row r="64377" customFormat="false" ht="15" hidden="false" customHeight="true" outlineLevel="0" collapsed="false"/>
    <row r="64378" customFormat="false" ht="15" hidden="false" customHeight="true" outlineLevel="0" collapsed="false"/>
    <row r="64379" customFormat="false" ht="15" hidden="false" customHeight="true" outlineLevel="0" collapsed="false"/>
    <row r="64380" customFormat="false" ht="15" hidden="false" customHeight="true" outlineLevel="0" collapsed="false"/>
    <row r="64381" customFormat="false" ht="15" hidden="false" customHeight="true" outlineLevel="0" collapsed="false"/>
    <row r="64382" customFormat="false" ht="15" hidden="false" customHeight="true" outlineLevel="0" collapsed="false"/>
    <row r="64383" customFormat="false" ht="15" hidden="false" customHeight="true" outlineLevel="0" collapsed="false"/>
    <row r="64384" customFormat="false" ht="15" hidden="false" customHeight="true" outlineLevel="0" collapsed="false"/>
    <row r="64385" customFormat="false" ht="15" hidden="false" customHeight="true" outlineLevel="0" collapsed="false"/>
    <row r="64386" customFormat="false" ht="15" hidden="false" customHeight="true" outlineLevel="0" collapsed="false"/>
    <row r="64387" customFormat="false" ht="15" hidden="false" customHeight="true" outlineLevel="0" collapsed="false"/>
    <row r="64388" customFormat="false" ht="15" hidden="false" customHeight="true" outlineLevel="0" collapsed="false"/>
    <row r="64389" customFormat="false" ht="15" hidden="false" customHeight="true" outlineLevel="0" collapsed="false"/>
    <row r="64390" customFormat="false" ht="15" hidden="false" customHeight="true" outlineLevel="0" collapsed="false"/>
    <row r="64391" customFormat="false" ht="15" hidden="false" customHeight="true" outlineLevel="0" collapsed="false"/>
    <row r="64392" customFormat="false" ht="15" hidden="false" customHeight="true" outlineLevel="0" collapsed="false"/>
    <row r="64393" customFormat="false" ht="15" hidden="false" customHeight="true" outlineLevel="0" collapsed="false"/>
    <row r="64394" customFormat="false" ht="15" hidden="false" customHeight="true" outlineLevel="0" collapsed="false"/>
    <row r="64395" customFormat="false" ht="15" hidden="false" customHeight="true" outlineLevel="0" collapsed="false"/>
    <row r="64396" customFormat="false" ht="15" hidden="false" customHeight="true" outlineLevel="0" collapsed="false"/>
    <row r="64397" customFormat="false" ht="15" hidden="false" customHeight="true" outlineLevel="0" collapsed="false"/>
    <row r="64398" customFormat="false" ht="15" hidden="false" customHeight="true" outlineLevel="0" collapsed="false"/>
    <row r="64399" customFormat="false" ht="15" hidden="false" customHeight="true" outlineLevel="0" collapsed="false"/>
    <row r="64400" customFormat="false" ht="15" hidden="false" customHeight="true" outlineLevel="0" collapsed="false"/>
    <row r="64401" customFormat="false" ht="15" hidden="false" customHeight="true" outlineLevel="0" collapsed="false"/>
    <row r="64402" customFormat="false" ht="15" hidden="false" customHeight="true" outlineLevel="0" collapsed="false"/>
    <row r="64403" customFormat="false" ht="15" hidden="false" customHeight="true" outlineLevel="0" collapsed="false"/>
    <row r="64404" customFormat="false" ht="15" hidden="false" customHeight="true" outlineLevel="0" collapsed="false"/>
    <row r="64405" customFormat="false" ht="15" hidden="false" customHeight="true" outlineLevel="0" collapsed="false"/>
    <row r="64406" customFormat="false" ht="15" hidden="false" customHeight="true" outlineLevel="0" collapsed="false"/>
    <row r="64407" customFormat="false" ht="15" hidden="false" customHeight="true" outlineLevel="0" collapsed="false"/>
    <row r="64408" customFormat="false" ht="15" hidden="false" customHeight="true" outlineLevel="0" collapsed="false"/>
    <row r="64409" customFormat="false" ht="15" hidden="false" customHeight="true" outlineLevel="0" collapsed="false"/>
    <row r="64410" customFormat="false" ht="15" hidden="false" customHeight="true" outlineLevel="0" collapsed="false"/>
    <row r="64411" customFormat="false" ht="15" hidden="false" customHeight="true" outlineLevel="0" collapsed="false"/>
    <row r="64412" customFormat="false" ht="15" hidden="false" customHeight="true" outlineLevel="0" collapsed="false"/>
    <row r="64413" customFormat="false" ht="15" hidden="false" customHeight="true" outlineLevel="0" collapsed="false"/>
    <row r="64414" customFormat="false" ht="15" hidden="false" customHeight="true" outlineLevel="0" collapsed="false"/>
    <row r="64415" customFormat="false" ht="15" hidden="false" customHeight="true" outlineLevel="0" collapsed="false"/>
    <row r="64416" customFormat="false" ht="15" hidden="false" customHeight="true" outlineLevel="0" collapsed="false"/>
    <row r="64417" customFormat="false" ht="15" hidden="false" customHeight="true" outlineLevel="0" collapsed="false"/>
    <row r="64418" customFormat="false" ht="15" hidden="false" customHeight="true" outlineLevel="0" collapsed="false"/>
    <row r="64419" customFormat="false" ht="15" hidden="false" customHeight="true" outlineLevel="0" collapsed="false"/>
    <row r="64420" customFormat="false" ht="15" hidden="false" customHeight="true" outlineLevel="0" collapsed="false"/>
    <row r="64421" customFormat="false" ht="15" hidden="false" customHeight="true" outlineLevel="0" collapsed="false"/>
    <row r="64422" customFormat="false" ht="15" hidden="false" customHeight="true" outlineLevel="0" collapsed="false"/>
    <row r="64423" customFormat="false" ht="15" hidden="false" customHeight="true" outlineLevel="0" collapsed="false"/>
    <row r="64424" customFormat="false" ht="15" hidden="false" customHeight="true" outlineLevel="0" collapsed="false"/>
    <row r="64425" customFormat="false" ht="15" hidden="false" customHeight="true" outlineLevel="0" collapsed="false"/>
    <row r="64426" customFormat="false" ht="15" hidden="false" customHeight="true" outlineLevel="0" collapsed="false"/>
    <row r="64427" customFormat="false" ht="15" hidden="false" customHeight="true" outlineLevel="0" collapsed="false"/>
    <row r="64428" customFormat="false" ht="15" hidden="false" customHeight="true" outlineLevel="0" collapsed="false"/>
    <row r="64429" customFormat="false" ht="15" hidden="false" customHeight="true" outlineLevel="0" collapsed="false"/>
    <row r="64430" customFormat="false" ht="15" hidden="false" customHeight="true" outlineLevel="0" collapsed="false"/>
    <row r="64431" customFormat="false" ht="15" hidden="false" customHeight="true" outlineLevel="0" collapsed="false"/>
    <row r="64432" customFormat="false" ht="15" hidden="false" customHeight="true" outlineLevel="0" collapsed="false"/>
    <row r="64433" customFormat="false" ht="15" hidden="false" customHeight="true" outlineLevel="0" collapsed="false"/>
    <row r="64434" customFormat="false" ht="15" hidden="false" customHeight="true" outlineLevel="0" collapsed="false"/>
    <row r="64435" customFormat="false" ht="15" hidden="false" customHeight="true" outlineLevel="0" collapsed="false"/>
    <row r="64436" customFormat="false" ht="15" hidden="false" customHeight="true" outlineLevel="0" collapsed="false"/>
    <row r="64437" customFormat="false" ht="15" hidden="false" customHeight="true" outlineLevel="0" collapsed="false"/>
    <row r="64438" customFormat="false" ht="15" hidden="false" customHeight="true" outlineLevel="0" collapsed="false"/>
    <row r="64439" customFormat="false" ht="15" hidden="false" customHeight="true" outlineLevel="0" collapsed="false"/>
    <row r="64440" customFormat="false" ht="15" hidden="false" customHeight="true" outlineLevel="0" collapsed="false"/>
    <row r="64441" customFormat="false" ht="15" hidden="false" customHeight="true" outlineLevel="0" collapsed="false"/>
    <row r="64442" customFormat="false" ht="15" hidden="false" customHeight="true" outlineLevel="0" collapsed="false"/>
    <row r="64443" customFormat="false" ht="15" hidden="false" customHeight="true" outlineLevel="0" collapsed="false"/>
    <row r="64444" customFormat="false" ht="15" hidden="false" customHeight="true" outlineLevel="0" collapsed="false"/>
    <row r="64445" customFormat="false" ht="15" hidden="false" customHeight="true" outlineLevel="0" collapsed="false"/>
    <row r="64446" customFormat="false" ht="15" hidden="false" customHeight="true" outlineLevel="0" collapsed="false"/>
    <row r="64447" customFormat="false" ht="15" hidden="false" customHeight="true" outlineLevel="0" collapsed="false"/>
    <row r="64448" customFormat="false" ht="15" hidden="false" customHeight="true" outlineLevel="0" collapsed="false"/>
    <row r="64449" customFormat="false" ht="15" hidden="false" customHeight="true" outlineLevel="0" collapsed="false"/>
    <row r="64450" customFormat="false" ht="15" hidden="false" customHeight="true" outlineLevel="0" collapsed="false"/>
    <row r="64451" customFormat="false" ht="15" hidden="false" customHeight="true" outlineLevel="0" collapsed="false"/>
    <row r="64452" customFormat="false" ht="15" hidden="false" customHeight="true" outlineLevel="0" collapsed="false"/>
    <row r="64453" customFormat="false" ht="15" hidden="false" customHeight="true" outlineLevel="0" collapsed="false"/>
    <row r="64454" customFormat="false" ht="15" hidden="false" customHeight="true" outlineLevel="0" collapsed="false"/>
    <row r="64455" customFormat="false" ht="15" hidden="false" customHeight="true" outlineLevel="0" collapsed="false"/>
    <row r="64456" customFormat="false" ht="15" hidden="false" customHeight="true" outlineLevel="0" collapsed="false"/>
    <row r="64457" customFormat="false" ht="15" hidden="false" customHeight="true" outlineLevel="0" collapsed="false"/>
    <row r="64458" customFormat="false" ht="15" hidden="false" customHeight="true" outlineLevel="0" collapsed="false"/>
    <row r="64459" customFormat="false" ht="15" hidden="false" customHeight="true" outlineLevel="0" collapsed="false"/>
    <row r="64460" customFormat="false" ht="15" hidden="false" customHeight="true" outlineLevel="0" collapsed="false"/>
    <row r="64461" customFormat="false" ht="15" hidden="false" customHeight="true" outlineLevel="0" collapsed="false"/>
    <row r="64462" customFormat="false" ht="15" hidden="false" customHeight="true" outlineLevel="0" collapsed="false"/>
    <row r="64463" customFormat="false" ht="15" hidden="false" customHeight="true" outlineLevel="0" collapsed="false"/>
    <row r="64464" customFormat="false" ht="15" hidden="false" customHeight="true" outlineLevel="0" collapsed="false"/>
    <row r="64465" customFormat="false" ht="15" hidden="false" customHeight="true" outlineLevel="0" collapsed="false"/>
    <row r="64466" customFormat="false" ht="15" hidden="false" customHeight="true" outlineLevel="0" collapsed="false"/>
    <row r="64467" customFormat="false" ht="15" hidden="false" customHeight="true" outlineLevel="0" collapsed="false"/>
    <row r="64468" customFormat="false" ht="15" hidden="false" customHeight="true" outlineLevel="0" collapsed="false"/>
    <row r="64469" customFormat="false" ht="15" hidden="false" customHeight="true" outlineLevel="0" collapsed="false"/>
    <row r="64470" customFormat="false" ht="15" hidden="false" customHeight="true" outlineLevel="0" collapsed="false"/>
    <row r="64471" customFormat="false" ht="15" hidden="false" customHeight="true" outlineLevel="0" collapsed="false"/>
    <row r="64472" customFormat="false" ht="15" hidden="false" customHeight="true" outlineLevel="0" collapsed="false"/>
    <row r="64473" customFormat="false" ht="15" hidden="false" customHeight="true" outlineLevel="0" collapsed="false"/>
    <row r="64474" customFormat="false" ht="15" hidden="false" customHeight="true" outlineLevel="0" collapsed="false"/>
    <row r="64475" customFormat="false" ht="15" hidden="false" customHeight="true" outlineLevel="0" collapsed="false"/>
    <row r="64476" customFormat="false" ht="15" hidden="false" customHeight="true" outlineLevel="0" collapsed="false"/>
    <row r="64477" customFormat="false" ht="15" hidden="false" customHeight="true" outlineLevel="0" collapsed="false"/>
    <row r="64478" customFormat="false" ht="15" hidden="false" customHeight="true" outlineLevel="0" collapsed="false"/>
    <row r="64479" customFormat="false" ht="15" hidden="false" customHeight="true" outlineLevel="0" collapsed="false"/>
    <row r="64480" customFormat="false" ht="15" hidden="false" customHeight="true" outlineLevel="0" collapsed="false"/>
    <row r="64481" customFormat="false" ht="15" hidden="false" customHeight="true" outlineLevel="0" collapsed="false"/>
    <row r="64482" customFormat="false" ht="15" hidden="false" customHeight="true" outlineLevel="0" collapsed="false"/>
    <row r="64483" customFormat="false" ht="15" hidden="false" customHeight="true" outlineLevel="0" collapsed="false"/>
    <row r="64484" customFormat="false" ht="15" hidden="false" customHeight="true" outlineLevel="0" collapsed="false"/>
    <row r="64485" customFormat="false" ht="15" hidden="false" customHeight="true" outlineLevel="0" collapsed="false"/>
    <row r="64486" customFormat="false" ht="15" hidden="false" customHeight="true" outlineLevel="0" collapsed="false"/>
    <row r="64487" customFormat="false" ht="15" hidden="false" customHeight="true" outlineLevel="0" collapsed="false"/>
    <row r="64488" customFormat="false" ht="15" hidden="false" customHeight="true" outlineLevel="0" collapsed="false"/>
    <row r="64489" customFormat="false" ht="15" hidden="false" customHeight="true" outlineLevel="0" collapsed="false"/>
    <row r="64490" customFormat="false" ht="15" hidden="false" customHeight="true" outlineLevel="0" collapsed="false"/>
    <row r="64491" customFormat="false" ht="15" hidden="false" customHeight="true" outlineLevel="0" collapsed="false"/>
    <row r="64492" customFormat="false" ht="15" hidden="false" customHeight="true" outlineLevel="0" collapsed="false"/>
    <row r="64493" customFormat="false" ht="15" hidden="false" customHeight="true" outlineLevel="0" collapsed="false"/>
    <row r="64494" customFormat="false" ht="15" hidden="false" customHeight="true" outlineLevel="0" collapsed="false"/>
    <row r="64495" customFormat="false" ht="15" hidden="false" customHeight="true" outlineLevel="0" collapsed="false"/>
    <row r="64496" customFormat="false" ht="15" hidden="false" customHeight="true" outlineLevel="0" collapsed="false"/>
    <row r="64497" customFormat="false" ht="15" hidden="false" customHeight="true" outlineLevel="0" collapsed="false"/>
    <row r="64498" customFormat="false" ht="15" hidden="false" customHeight="true" outlineLevel="0" collapsed="false"/>
    <row r="64499" customFormat="false" ht="15" hidden="false" customHeight="true" outlineLevel="0" collapsed="false"/>
    <row r="64500" customFormat="false" ht="15" hidden="false" customHeight="true" outlineLevel="0" collapsed="false"/>
    <row r="64501" customFormat="false" ht="15" hidden="false" customHeight="true" outlineLevel="0" collapsed="false"/>
    <row r="64502" customFormat="false" ht="15" hidden="false" customHeight="true" outlineLevel="0" collapsed="false"/>
    <row r="64503" customFormat="false" ht="15" hidden="false" customHeight="true" outlineLevel="0" collapsed="false"/>
    <row r="64504" customFormat="false" ht="15" hidden="false" customHeight="true" outlineLevel="0" collapsed="false"/>
    <row r="64505" customFormat="false" ht="15" hidden="false" customHeight="true" outlineLevel="0" collapsed="false"/>
    <row r="64506" customFormat="false" ht="15" hidden="false" customHeight="true" outlineLevel="0" collapsed="false"/>
    <row r="64507" customFormat="false" ht="15" hidden="false" customHeight="true" outlineLevel="0" collapsed="false"/>
    <row r="64508" customFormat="false" ht="15" hidden="false" customHeight="true" outlineLevel="0" collapsed="false"/>
    <row r="64509" customFormat="false" ht="15" hidden="false" customHeight="true" outlineLevel="0" collapsed="false"/>
    <row r="64510" customFormat="false" ht="15" hidden="false" customHeight="true" outlineLevel="0" collapsed="false"/>
    <row r="64511" customFormat="false" ht="15" hidden="false" customHeight="true" outlineLevel="0" collapsed="false"/>
    <row r="64512" customFormat="false" ht="15" hidden="false" customHeight="true" outlineLevel="0" collapsed="false"/>
    <row r="64513" customFormat="false" ht="15" hidden="false" customHeight="true" outlineLevel="0" collapsed="false"/>
    <row r="64514" customFormat="false" ht="15" hidden="false" customHeight="true" outlineLevel="0" collapsed="false"/>
    <row r="64515" customFormat="false" ht="15" hidden="false" customHeight="true" outlineLevel="0" collapsed="false"/>
    <row r="64516" customFormat="false" ht="15" hidden="false" customHeight="true" outlineLevel="0" collapsed="false"/>
    <row r="64517" customFormat="false" ht="15" hidden="false" customHeight="true" outlineLevel="0" collapsed="false"/>
    <row r="64518" customFormat="false" ht="15" hidden="false" customHeight="true" outlineLevel="0" collapsed="false"/>
    <row r="64519" customFormat="false" ht="15" hidden="false" customHeight="true" outlineLevel="0" collapsed="false"/>
    <row r="64520" customFormat="false" ht="15" hidden="false" customHeight="true" outlineLevel="0" collapsed="false"/>
    <row r="64521" customFormat="false" ht="15" hidden="false" customHeight="true" outlineLevel="0" collapsed="false"/>
    <row r="64522" customFormat="false" ht="15" hidden="false" customHeight="true" outlineLevel="0" collapsed="false"/>
    <row r="64523" customFormat="false" ht="15" hidden="false" customHeight="true" outlineLevel="0" collapsed="false"/>
    <row r="64524" customFormat="false" ht="15" hidden="false" customHeight="true" outlineLevel="0" collapsed="false"/>
    <row r="64525" customFormat="false" ht="15" hidden="false" customHeight="true" outlineLevel="0" collapsed="false"/>
    <row r="64526" customFormat="false" ht="15" hidden="false" customHeight="true" outlineLevel="0" collapsed="false"/>
    <row r="64527" customFormat="false" ht="15" hidden="false" customHeight="true" outlineLevel="0" collapsed="false"/>
    <row r="64528" customFormat="false" ht="15" hidden="false" customHeight="true" outlineLevel="0" collapsed="false"/>
    <row r="64529" customFormat="false" ht="15" hidden="false" customHeight="true" outlineLevel="0" collapsed="false"/>
    <row r="64530" customFormat="false" ht="15" hidden="false" customHeight="true" outlineLevel="0" collapsed="false"/>
    <row r="64531" customFormat="false" ht="15" hidden="false" customHeight="true" outlineLevel="0" collapsed="false"/>
    <row r="64532" customFormat="false" ht="15" hidden="false" customHeight="true" outlineLevel="0" collapsed="false"/>
    <row r="64533" customFormat="false" ht="15" hidden="false" customHeight="true" outlineLevel="0" collapsed="false"/>
    <row r="64534" customFormat="false" ht="15" hidden="false" customHeight="true" outlineLevel="0" collapsed="false"/>
    <row r="64535" customFormat="false" ht="15" hidden="false" customHeight="true" outlineLevel="0" collapsed="false"/>
    <row r="64536" customFormat="false" ht="15" hidden="false" customHeight="true" outlineLevel="0" collapsed="false"/>
    <row r="64537" customFormat="false" ht="15" hidden="false" customHeight="true" outlineLevel="0" collapsed="false"/>
    <row r="64538" customFormat="false" ht="15" hidden="false" customHeight="true" outlineLevel="0" collapsed="false"/>
    <row r="64539" customFormat="false" ht="15" hidden="false" customHeight="true" outlineLevel="0" collapsed="false"/>
    <row r="64540" customFormat="false" ht="15" hidden="false" customHeight="true" outlineLevel="0" collapsed="false"/>
    <row r="64541" customFormat="false" ht="15" hidden="false" customHeight="true" outlineLevel="0" collapsed="false"/>
    <row r="64542" customFormat="false" ht="15" hidden="false" customHeight="true" outlineLevel="0" collapsed="false"/>
    <row r="64543" customFormat="false" ht="15" hidden="false" customHeight="true" outlineLevel="0" collapsed="false"/>
    <row r="64544" customFormat="false" ht="15" hidden="false" customHeight="true" outlineLevel="0" collapsed="false"/>
    <row r="64545" customFormat="false" ht="15" hidden="false" customHeight="true" outlineLevel="0" collapsed="false"/>
    <row r="64546" customFormat="false" ht="15" hidden="false" customHeight="true" outlineLevel="0" collapsed="false"/>
    <row r="64547" customFormat="false" ht="15" hidden="false" customHeight="true" outlineLevel="0" collapsed="false"/>
    <row r="64548" customFormat="false" ht="15" hidden="false" customHeight="true" outlineLevel="0" collapsed="false"/>
    <row r="64549" customFormat="false" ht="15" hidden="false" customHeight="true" outlineLevel="0" collapsed="false"/>
    <row r="64550" customFormat="false" ht="15" hidden="false" customHeight="true" outlineLevel="0" collapsed="false"/>
    <row r="64551" customFormat="false" ht="15" hidden="false" customHeight="true" outlineLevel="0" collapsed="false"/>
    <row r="64552" customFormat="false" ht="15" hidden="false" customHeight="true" outlineLevel="0" collapsed="false"/>
    <row r="64553" customFormat="false" ht="15" hidden="false" customHeight="true" outlineLevel="0" collapsed="false"/>
    <row r="64554" customFormat="false" ht="15" hidden="false" customHeight="true" outlineLevel="0" collapsed="false"/>
    <row r="64555" customFormat="false" ht="15" hidden="false" customHeight="true" outlineLevel="0" collapsed="false"/>
    <row r="64556" customFormat="false" ht="15" hidden="false" customHeight="true" outlineLevel="0" collapsed="false"/>
    <row r="64557" customFormat="false" ht="15" hidden="false" customHeight="true" outlineLevel="0" collapsed="false"/>
    <row r="64558" customFormat="false" ht="15" hidden="false" customHeight="true" outlineLevel="0" collapsed="false"/>
    <row r="64559" customFormat="false" ht="15" hidden="false" customHeight="true" outlineLevel="0" collapsed="false"/>
    <row r="64560" customFormat="false" ht="15" hidden="false" customHeight="true" outlineLevel="0" collapsed="false"/>
    <row r="64561" customFormat="false" ht="15" hidden="false" customHeight="true" outlineLevel="0" collapsed="false"/>
    <row r="64562" customFormat="false" ht="15" hidden="false" customHeight="true" outlineLevel="0" collapsed="false"/>
    <row r="64563" customFormat="false" ht="15" hidden="false" customHeight="true" outlineLevel="0" collapsed="false"/>
    <row r="64564" customFormat="false" ht="15" hidden="false" customHeight="true" outlineLevel="0" collapsed="false"/>
    <row r="64565" customFormat="false" ht="15" hidden="false" customHeight="true" outlineLevel="0" collapsed="false"/>
    <row r="64566" customFormat="false" ht="15" hidden="false" customHeight="true" outlineLevel="0" collapsed="false"/>
    <row r="64567" customFormat="false" ht="15" hidden="false" customHeight="true" outlineLevel="0" collapsed="false"/>
    <row r="64568" customFormat="false" ht="15" hidden="false" customHeight="true" outlineLevel="0" collapsed="false"/>
    <row r="64569" customFormat="false" ht="15" hidden="false" customHeight="true" outlineLevel="0" collapsed="false"/>
    <row r="64570" customFormat="false" ht="15" hidden="false" customHeight="true" outlineLevel="0" collapsed="false"/>
    <row r="64571" customFormat="false" ht="15" hidden="false" customHeight="true" outlineLevel="0" collapsed="false"/>
    <row r="64572" customFormat="false" ht="15" hidden="false" customHeight="true" outlineLevel="0" collapsed="false"/>
    <row r="64573" customFormat="false" ht="15" hidden="false" customHeight="true" outlineLevel="0" collapsed="false"/>
    <row r="64574" customFormat="false" ht="15" hidden="false" customHeight="true" outlineLevel="0" collapsed="false"/>
    <row r="64575" customFormat="false" ht="15" hidden="false" customHeight="true" outlineLevel="0" collapsed="false"/>
    <row r="64576" customFormat="false" ht="15" hidden="false" customHeight="true" outlineLevel="0" collapsed="false"/>
    <row r="64577" customFormat="false" ht="15" hidden="false" customHeight="true" outlineLevel="0" collapsed="false"/>
    <row r="64578" customFormat="false" ht="15" hidden="false" customHeight="true" outlineLevel="0" collapsed="false"/>
    <row r="64579" customFormat="false" ht="15" hidden="false" customHeight="true" outlineLevel="0" collapsed="false"/>
    <row r="64580" customFormat="false" ht="15" hidden="false" customHeight="true" outlineLevel="0" collapsed="false"/>
    <row r="64581" customFormat="false" ht="15" hidden="false" customHeight="true" outlineLevel="0" collapsed="false"/>
    <row r="64582" customFormat="false" ht="15" hidden="false" customHeight="true" outlineLevel="0" collapsed="false"/>
    <row r="64583" customFormat="false" ht="15" hidden="false" customHeight="true" outlineLevel="0" collapsed="false"/>
    <row r="64584" customFormat="false" ht="15" hidden="false" customHeight="true" outlineLevel="0" collapsed="false"/>
    <row r="64585" customFormat="false" ht="15" hidden="false" customHeight="true" outlineLevel="0" collapsed="false"/>
    <row r="64586" customFormat="false" ht="15" hidden="false" customHeight="true" outlineLevel="0" collapsed="false"/>
    <row r="64587" customFormat="false" ht="15" hidden="false" customHeight="true" outlineLevel="0" collapsed="false"/>
    <row r="64588" customFormat="false" ht="15" hidden="false" customHeight="true" outlineLevel="0" collapsed="false"/>
    <row r="64589" customFormat="false" ht="15" hidden="false" customHeight="true" outlineLevel="0" collapsed="false"/>
    <row r="64590" customFormat="false" ht="15" hidden="false" customHeight="true" outlineLevel="0" collapsed="false"/>
    <row r="64591" customFormat="false" ht="15" hidden="false" customHeight="true" outlineLevel="0" collapsed="false"/>
    <row r="64592" customFormat="false" ht="15" hidden="false" customHeight="true" outlineLevel="0" collapsed="false"/>
    <row r="64593" customFormat="false" ht="15" hidden="false" customHeight="true" outlineLevel="0" collapsed="false"/>
    <row r="64594" customFormat="false" ht="15" hidden="false" customHeight="true" outlineLevel="0" collapsed="false"/>
    <row r="64595" customFormat="false" ht="15" hidden="false" customHeight="true" outlineLevel="0" collapsed="false"/>
    <row r="64596" customFormat="false" ht="15" hidden="false" customHeight="true" outlineLevel="0" collapsed="false"/>
    <row r="64597" customFormat="false" ht="15" hidden="false" customHeight="true" outlineLevel="0" collapsed="false"/>
    <row r="64598" customFormat="false" ht="15" hidden="false" customHeight="true" outlineLevel="0" collapsed="false"/>
    <row r="64599" customFormat="false" ht="15" hidden="false" customHeight="true" outlineLevel="0" collapsed="false"/>
    <row r="64600" customFormat="false" ht="15" hidden="false" customHeight="true" outlineLevel="0" collapsed="false"/>
    <row r="64601" customFormat="false" ht="15" hidden="false" customHeight="true" outlineLevel="0" collapsed="false"/>
    <row r="64602" customFormat="false" ht="15" hidden="false" customHeight="true" outlineLevel="0" collapsed="false"/>
    <row r="64603" customFormat="false" ht="15" hidden="false" customHeight="true" outlineLevel="0" collapsed="false"/>
    <row r="64604" customFormat="false" ht="15" hidden="false" customHeight="true" outlineLevel="0" collapsed="false"/>
    <row r="64605" customFormat="false" ht="15" hidden="false" customHeight="true" outlineLevel="0" collapsed="false"/>
    <row r="64606" customFormat="false" ht="15" hidden="false" customHeight="true" outlineLevel="0" collapsed="false"/>
    <row r="64607" customFormat="false" ht="15" hidden="false" customHeight="true" outlineLevel="0" collapsed="false"/>
    <row r="64608" customFormat="false" ht="15" hidden="false" customHeight="true" outlineLevel="0" collapsed="false"/>
    <row r="64609" customFormat="false" ht="15" hidden="false" customHeight="true" outlineLevel="0" collapsed="false"/>
    <row r="64610" customFormat="false" ht="15" hidden="false" customHeight="true" outlineLevel="0" collapsed="false"/>
    <row r="64611" customFormat="false" ht="15" hidden="false" customHeight="true" outlineLevel="0" collapsed="false"/>
    <row r="64612" customFormat="false" ht="15" hidden="false" customHeight="true" outlineLevel="0" collapsed="false"/>
    <row r="64613" customFormat="false" ht="15" hidden="false" customHeight="true" outlineLevel="0" collapsed="false"/>
    <row r="64614" customFormat="false" ht="15" hidden="false" customHeight="true" outlineLevel="0" collapsed="false"/>
    <row r="64615" customFormat="false" ht="15" hidden="false" customHeight="true" outlineLevel="0" collapsed="false"/>
    <row r="64616" customFormat="false" ht="15" hidden="false" customHeight="true" outlineLevel="0" collapsed="false"/>
    <row r="64617" customFormat="false" ht="15" hidden="false" customHeight="true" outlineLevel="0" collapsed="false"/>
    <row r="64618" customFormat="false" ht="15" hidden="false" customHeight="true" outlineLevel="0" collapsed="false"/>
    <row r="64619" customFormat="false" ht="15" hidden="false" customHeight="true" outlineLevel="0" collapsed="false"/>
    <row r="64620" customFormat="false" ht="15" hidden="false" customHeight="true" outlineLevel="0" collapsed="false"/>
    <row r="64621" customFormat="false" ht="15" hidden="false" customHeight="true" outlineLevel="0" collapsed="false"/>
    <row r="64622" customFormat="false" ht="15" hidden="false" customHeight="true" outlineLevel="0" collapsed="false"/>
    <row r="64623" customFormat="false" ht="15" hidden="false" customHeight="true" outlineLevel="0" collapsed="false"/>
    <row r="64624" customFormat="false" ht="15" hidden="false" customHeight="true" outlineLevel="0" collapsed="false"/>
    <row r="64625" customFormat="false" ht="15" hidden="false" customHeight="true" outlineLevel="0" collapsed="false"/>
    <row r="64626" customFormat="false" ht="15" hidden="false" customHeight="true" outlineLevel="0" collapsed="false"/>
    <row r="64627" customFormat="false" ht="15" hidden="false" customHeight="true" outlineLevel="0" collapsed="false"/>
    <row r="64628" customFormat="false" ht="15" hidden="false" customHeight="true" outlineLevel="0" collapsed="false"/>
    <row r="64629" customFormat="false" ht="15" hidden="false" customHeight="true" outlineLevel="0" collapsed="false"/>
    <row r="64630" customFormat="false" ht="15" hidden="false" customHeight="true" outlineLevel="0" collapsed="false"/>
    <row r="64631" customFormat="false" ht="15" hidden="false" customHeight="true" outlineLevel="0" collapsed="false"/>
    <row r="64632" customFormat="false" ht="15" hidden="false" customHeight="true" outlineLevel="0" collapsed="false"/>
    <row r="64633" customFormat="false" ht="15" hidden="false" customHeight="true" outlineLevel="0" collapsed="false"/>
    <row r="64634" customFormat="false" ht="15" hidden="false" customHeight="true" outlineLevel="0" collapsed="false"/>
    <row r="64635" customFormat="false" ht="15" hidden="false" customHeight="true" outlineLevel="0" collapsed="false"/>
    <row r="64636" customFormat="false" ht="15" hidden="false" customHeight="true" outlineLevel="0" collapsed="false"/>
    <row r="64637" customFormat="false" ht="15" hidden="false" customHeight="true" outlineLevel="0" collapsed="false"/>
    <row r="64638" customFormat="false" ht="15" hidden="false" customHeight="true" outlineLevel="0" collapsed="false"/>
    <row r="64639" customFormat="false" ht="15" hidden="false" customHeight="true" outlineLevel="0" collapsed="false"/>
    <row r="64640" customFormat="false" ht="15" hidden="false" customHeight="true" outlineLevel="0" collapsed="false"/>
    <row r="64641" customFormat="false" ht="15" hidden="false" customHeight="true" outlineLevel="0" collapsed="false"/>
    <row r="64642" customFormat="false" ht="15" hidden="false" customHeight="true" outlineLevel="0" collapsed="false"/>
    <row r="64643" customFormat="false" ht="15" hidden="false" customHeight="true" outlineLevel="0" collapsed="false"/>
    <row r="64644" customFormat="false" ht="15" hidden="false" customHeight="true" outlineLevel="0" collapsed="false"/>
    <row r="64645" customFormat="false" ht="15" hidden="false" customHeight="true" outlineLevel="0" collapsed="false"/>
    <row r="64646" customFormat="false" ht="15" hidden="false" customHeight="true" outlineLevel="0" collapsed="false"/>
    <row r="64647" customFormat="false" ht="15" hidden="false" customHeight="true" outlineLevel="0" collapsed="false"/>
    <row r="64648" customFormat="false" ht="15" hidden="false" customHeight="true" outlineLevel="0" collapsed="false"/>
    <row r="64649" customFormat="false" ht="15" hidden="false" customHeight="true" outlineLevel="0" collapsed="false"/>
    <row r="64650" customFormat="false" ht="15" hidden="false" customHeight="true" outlineLevel="0" collapsed="false"/>
    <row r="64651" customFormat="false" ht="15" hidden="false" customHeight="true" outlineLevel="0" collapsed="false"/>
    <row r="64652" customFormat="false" ht="15" hidden="false" customHeight="true" outlineLevel="0" collapsed="false"/>
    <row r="64653" customFormat="false" ht="15" hidden="false" customHeight="true" outlineLevel="0" collapsed="false"/>
    <row r="64654" customFormat="false" ht="15" hidden="false" customHeight="true" outlineLevel="0" collapsed="false"/>
    <row r="64655" customFormat="false" ht="15" hidden="false" customHeight="true" outlineLevel="0" collapsed="false"/>
    <row r="64656" customFormat="false" ht="15" hidden="false" customHeight="true" outlineLevel="0" collapsed="false"/>
    <row r="64657" customFormat="false" ht="15" hidden="false" customHeight="true" outlineLevel="0" collapsed="false"/>
    <row r="64658" customFormat="false" ht="15" hidden="false" customHeight="true" outlineLevel="0" collapsed="false"/>
    <row r="64659" customFormat="false" ht="15" hidden="false" customHeight="true" outlineLevel="0" collapsed="false"/>
    <row r="64660" customFormat="false" ht="15" hidden="false" customHeight="true" outlineLevel="0" collapsed="false"/>
    <row r="64661" customFormat="false" ht="15" hidden="false" customHeight="true" outlineLevel="0" collapsed="false"/>
    <row r="64662" customFormat="false" ht="15" hidden="false" customHeight="true" outlineLevel="0" collapsed="false"/>
    <row r="64663" customFormat="false" ht="15" hidden="false" customHeight="true" outlineLevel="0" collapsed="false"/>
    <row r="64664" customFormat="false" ht="15" hidden="false" customHeight="true" outlineLevel="0" collapsed="false"/>
    <row r="64665" customFormat="false" ht="15" hidden="false" customHeight="true" outlineLevel="0" collapsed="false"/>
    <row r="64666" customFormat="false" ht="15" hidden="false" customHeight="true" outlineLevel="0" collapsed="false"/>
    <row r="64667" customFormat="false" ht="15" hidden="false" customHeight="true" outlineLevel="0" collapsed="false"/>
    <row r="64668" customFormat="false" ht="15" hidden="false" customHeight="true" outlineLevel="0" collapsed="false"/>
    <row r="64669" customFormat="false" ht="15" hidden="false" customHeight="true" outlineLevel="0" collapsed="false"/>
    <row r="64670" customFormat="false" ht="15" hidden="false" customHeight="true" outlineLevel="0" collapsed="false"/>
    <row r="64671" customFormat="false" ht="15" hidden="false" customHeight="true" outlineLevel="0" collapsed="false"/>
    <row r="64672" customFormat="false" ht="15" hidden="false" customHeight="true" outlineLevel="0" collapsed="false"/>
    <row r="64673" customFormat="false" ht="15" hidden="false" customHeight="true" outlineLevel="0" collapsed="false"/>
    <row r="64674" customFormat="false" ht="15" hidden="false" customHeight="true" outlineLevel="0" collapsed="false"/>
    <row r="64675" customFormat="false" ht="15" hidden="false" customHeight="true" outlineLevel="0" collapsed="false"/>
    <row r="64676" customFormat="false" ht="15" hidden="false" customHeight="true" outlineLevel="0" collapsed="false"/>
    <row r="64677" customFormat="false" ht="15" hidden="false" customHeight="true" outlineLevel="0" collapsed="false"/>
    <row r="64678" customFormat="false" ht="15" hidden="false" customHeight="true" outlineLevel="0" collapsed="false"/>
    <row r="64679" customFormat="false" ht="15" hidden="false" customHeight="true" outlineLevel="0" collapsed="false"/>
    <row r="64680" customFormat="false" ht="15" hidden="false" customHeight="true" outlineLevel="0" collapsed="false"/>
    <row r="64681" customFormat="false" ht="15" hidden="false" customHeight="true" outlineLevel="0" collapsed="false"/>
    <row r="64682" customFormat="false" ht="15" hidden="false" customHeight="true" outlineLevel="0" collapsed="false"/>
    <row r="64683" customFormat="false" ht="15" hidden="false" customHeight="true" outlineLevel="0" collapsed="false"/>
    <row r="64684" customFormat="false" ht="15" hidden="false" customHeight="true" outlineLevel="0" collapsed="false"/>
    <row r="64685" customFormat="false" ht="15" hidden="false" customHeight="true" outlineLevel="0" collapsed="false"/>
    <row r="64686" customFormat="false" ht="15" hidden="false" customHeight="true" outlineLevel="0" collapsed="false"/>
    <row r="64687" customFormat="false" ht="15" hidden="false" customHeight="true" outlineLevel="0" collapsed="false"/>
    <row r="64688" customFormat="false" ht="15" hidden="false" customHeight="true" outlineLevel="0" collapsed="false"/>
    <row r="64689" customFormat="false" ht="15" hidden="false" customHeight="true" outlineLevel="0" collapsed="false"/>
    <row r="64690" customFormat="false" ht="15" hidden="false" customHeight="true" outlineLevel="0" collapsed="false"/>
    <row r="64691" customFormat="false" ht="15" hidden="false" customHeight="true" outlineLevel="0" collapsed="false"/>
    <row r="64692" customFormat="false" ht="15" hidden="false" customHeight="true" outlineLevel="0" collapsed="false"/>
    <row r="64693" customFormat="false" ht="15" hidden="false" customHeight="true" outlineLevel="0" collapsed="false"/>
    <row r="64694" customFormat="false" ht="15" hidden="false" customHeight="true" outlineLevel="0" collapsed="false"/>
    <row r="64695" customFormat="false" ht="15" hidden="false" customHeight="true" outlineLevel="0" collapsed="false"/>
    <row r="64696" customFormat="false" ht="15" hidden="false" customHeight="true" outlineLevel="0" collapsed="false"/>
    <row r="64697" customFormat="false" ht="15" hidden="false" customHeight="true" outlineLevel="0" collapsed="false"/>
    <row r="64698" customFormat="false" ht="15" hidden="false" customHeight="true" outlineLevel="0" collapsed="false"/>
    <row r="64699" customFormat="false" ht="15" hidden="false" customHeight="true" outlineLevel="0" collapsed="false"/>
    <row r="64700" customFormat="false" ht="15" hidden="false" customHeight="true" outlineLevel="0" collapsed="false"/>
    <row r="64701" customFormat="false" ht="15" hidden="false" customHeight="true" outlineLevel="0" collapsed="false"/>
    <row r="64702" customFormat="false" ht="15" hidden="false" customHeight="true" outlineLevel="0" collapsed="false"/>
    <row r="64703" customFormat="false" ht="15" hidden="false" customHeight="true" outlineLevel="0" collapsed="false"/>
    <row r="64704" customFormat="false" ht="15" hidden="false" customHeight="true" outlineLevel="0" collapsed="false"/>
    <row r="64705" customFormat="false" ht="15" hidden="false" customHeight="true" outlineLevel="0" collapsed="false"/>
    <row r="64706" customFormat="false" ht="15" hidden="false" customHeight="true" outlineLevel="0" collapsed="false"/>
    <row r="64707" customFormat="false" ht="15" hidden="false" customHeight="true" outlineLevel="0" collapsed="false"/>
    <row r="64708" customFormat="false" ht="15" hidden="false" customHeight="true" outlineLevel="0" collapsed="false"/>
    <row r="64709" customFormat="false" ht="15" hidden="false" customHeight="true" outlineLevel="0" collapsed="false"/>
    <row r="64710" customFormat="false" ht="15" hidden="false" customHeight="true" outlineLevel="0" collapsed="false"/>
    <row r="64711" customFormat="false" ht="15" hidden="false" customHeight="true" outlineLevel="0" collapsed="false"/>
    <row r="64712" customFormat="false" ht="15" hidden="false" customHeight="true" outlineLevel="0" collapsed="false"/>
    <row r="64713" customFormat="false" ht="15" hidden="false" customHeight="true" outlineLevel="0" collapsed="false"/>
    <row r="64714" customFormat="false" ht="15" hidden="false" customHeight="true" outlineLevel="0" collapsed="false"/>
    <row r="64715" customFormat="false" ht="15" hidden="false" customHeight="true" outlineLevel="0" collapsed="false"/>
    <row r="64716" customFormat="false" ht="15" hidden="false" customHeight="true" outlineLevel="0" collapsed="false"/>
    <row r="64717" customFormat="false" ht="15" hidden="false" customHeight="true" outlineLevel="0" collapsed="false"/>
    <row r="64718" customFormat="false" ht="15" hidden="false" customHeight="true" outlineLevel="0" collapsed="false"/>
    <row r="64719" customFormat="false" ht="15" hidden="false" customHeight="true" outlineLevel="0" collapsed="false"/>
    <row r="64720" customFormat="false" ht="15" hidden="false" customHeight="true" outlineLevel="0" collapsed="false"/>
    <row r="64721" customFormat="false" ht="15" hidden="false" customHeight="true" outlineLevel="0" collapsed="false"/>
    <row r="64722" customFormat="false" ht="15" hidden="false" customHeight="true" outlineLevel="0" collapsed="false"/>
    <row r="64723" customFormat="false" ht="15" hidden="false" customHeight="true" outlineLevel="0" collapsed="false"/>
    <row r="64724" customFormat="false" ht="15" hidden="false" customHeight="true" outlineLevel="0" collapsed="false"/>
    <row r="64725" customFormat="false" ht="15" hidden="false" customHeight="true" outlineLevel="0" collapsed="false"/>
    <row r="64726" customFormat="false" ht="15" hidden="false" customHeight="true" outlineLevel="0" collapsed="false"/>
    <row r="64727" customFormat="false" ht="15" hidden="false" customHeight="true" outlineLevel="0" collapsed="false"/>
    <row r="64728" customFormat="false" ht="15" hidden="false" customHeight="true" outlineLevel="0" collapsed="false"/>
    <row r="64729" customFormat="false" ht="15" hidden="false" customHeight="true" outlineLevel="0" collapsed="false"/>
    <row r="64730" customFormat="false" ht="15" hidden="false" customHeight="true" outlineLevel="0" collapsed="false"/>
    <row r="64731" customFormat="false" ht="15" hidden="false" customHeight="true" outlineLevel="0" collapsed="false"/>
    <row r="64732" customFormat="false" ht="15" hidden="false" customHeight="true" outlineLevel="0" collapsed="false"/>
    <row r="64733" customFormat="false" ht="15" hidden="false" customHeight="true" outlineLevel="0" collapsed="false"/>
    <row r="64734" customFormat="false" ht="15" hidden="false" customHeight="true" outlineLevel="0" collapsed="false"/>
    <row r="64735" customFormat="false" ht="15" hidden="false" customHeight="true" outlineLevel="0" collapsed="false"/>
    <row r="64736" customFormat="false" ht="15" hidden="false" customHeight="true" outlineLevel="0" collapsed="false"/>
    <row r="64737" customFormat="false" ht="15" hidden="false" customHeight="true" outlineLevel="0" collapsed="false"/>
    <row r="64738" customFormat="false" ht="15" hidden="false" customHeight="true" outlineLevel="0" collapsed="false"/>
    <row r="64739" customFormat="false" ht="15" hidden="false" customHeight="true" outlineLevel="0" collapsed="false"/>
    <row r="64740" customFormat="false" ht="15" hidden="false" customHeight="true" outlineLevel="0" collapsed="false"/>
    <row r="64741" customFormat="false" ht="15" hidden="false" customHeight="true" outlineLevel="0" collapsed="false"/>
    <row r="64742" customFormat="false" ht="15" hidden="false" customHeight="true" outlineLevel="0" collapsed="false"/>
    <row r="64743" customFormat="false" ht="15" hidden="false" customHeight="true" outlineLevel="0" collapsed="false"/>
    <row r="64744" customFormat="false" ht="15" hidden="false" customHeight="true" outlineLevel="0" collapsed="false"/>
    <row r="64745" customFormat="false" ht="15" hidden="false" customHeight="true" outlineLevel="0" collapsed="false"/>
    <row r="64746" customFormat="false" ht="15" hidden="false" customHeight="true" outlineLevel="0" collapsed="false"/>
    <row r="64747" customFormat="false" ht="15" hidden="false" customHeight="true" outlineLevel="0" collapsed="false"/>
    <row r="64748" customFormat="false" ht="15" hidden="false" customHeight="true" outlineLevel="0" collapsed="false"/>
    <row r="64749" customFormat="false" ht="15" hidden="false" customHeight="true" outlineLevel="0" collapsed="false"/>
    <row r="64750" customFormat="false" ht="15" hidden="false" customHeight="true" outlineLevel="0" collapsed="false"/>
    <row r="64751" customFormat="false" ht="15" hidden="false" customHeight="true" outlineLevel="0" collapsed="false"/>
    <row r="64752" customFormat="false" ht="15" hidden="false" customHeight="true" outlineLevel="0" collapsed="false"/>
    <row r="64753" customFormat="false" ht="15" hidden="false" customHeight="true" outlineLevel="0" collapsed="false"/>
    <row r="64754" customFormat="false" ht="15" hidden="false" customHeight="true" outlineLevel="0" collapsed="false"/>
    <row r="64755" customFormat="false" ht="15" hidden="false" customHeight="true" outlineLevel="0" collapsed="false"/>
    <row r="64756" customFormat="false" ht="15" hidden="false" customHeight="true" outlineLevel="0" collapsed="false"/>
    <row r="64757" customFormat="false" ht="15" hidden="false" customHeight="true" outlineLevel="0" collapsed="false"/>
    <row r="64758" customFormat="false" ht="15" hidden="false" customHeight="true" outlineLevel="0" collapsed="false"/>
    <row r="64759" customFormat="false" ht="15" hidden="false" customHeight="true" outlineLevel="0" collapsed="false"/>
    <row r="64760" customFormat="false" ht="15" hidden="false" customHeight="true" outlineLevel="0" collapsed="false"/>
    <row r="64761" customFormat="false" ht="15" hidden="false" customHeight="true" outlineLevel="0" collapsed="false"/>
    <row r="64762" customFormat="false" ht="15" hidden="false" customHeight="true" outlineLevel="0" collapsed="false"/>
    <row r="64763" customFormat="false" ht="15" hidden="false" customHeight="true" outlineLevel="0" collapsed="false"/>
    <row r="64764" customFormat="false" ht="15" hidden="false" customHeight="true" outlineLevel="0" collapsed="false"/>
    <row r="64765" customFormat="false" ht="15" hidden="false" customHeight="true" outlineLevel="0" collapsed="false"/>
    <row r="64766" customFormat="false" ht="15" hidden="false" customHeight="true" outlineLevel="0" collapsed="false"/>
    <row r="64767" customFormat="false" ht="15" hidden="false" customHeight="true" outlineLevel="0" collapsed="false"/>
    <row r="64768" customFormat="false" ht="15" hidden="false" customHeight="true" outlineLevel="0" collapsed="false"/>
    <row r="64769" customFormat="false" ht="15" hidden="false" customHeight="true" outlineLevel="0" collapsed="false"/>
    <row r="64770" customFormat="false" ht="15" hidden="false" customHeight="true" outlineLevel="0" collapsed="false"/>
    <row r="64771" customFormat="false" ht="15" hidden="false" customHeight="true" outlineLevel="0" collapsed="false"/>
    <row r="64772" customFormat="false" ht="15" hidden="false" customHeight="true" outlineLevel="0" collapsed="false"/>
    <row r="64773" customFormat="false" ht="15" hidden="false" customHeight="true" outlineLevel="0" collapsed="false"/>
    <row r="64774" customFormat="false" ht="15" hidden="false" customHeight="true" outlineLevel="0" collapsed="false"/>
    <row r="64775" customFormat="false" ht="15" hidden="false" customHeight="true" outlineLevel="0" collapsed="false"/>
    <row r="64776" customFormat="false" ht="15" hidden="false" customHeight="true" outlineLevel="0" collapsed="false"/>
    <row r="64777" customFormat="false" ht="15" hidden="false" customHeight="true" outlineLevel="0" collapsed="false"/>
    <row r="64778" customFormat="false" ht="15" hidden="false" customHeight="true" outlineLevel="0" collapsed="false"/>
    <row r="64779" customFormat="false" ht="15" hidden="false" customHeight="true" outlineLevel="0" collapsed="false"/>
    <row r="64780" customFormat="false" ht="15" hidden="false" customHeight="true" outlineLevel="0" collapsed="false"/>
    <row r="64781" customFormat="false" ht="15" hidden="false" customHeight="true" outlineLevel="0" collapsed="false"/>
    <row r="64782" customFormat="false" ht="15" hidden="false" customHeight="true" outlineLevel="0" collapsed="false"/>
    <row r="64783" customFormat="false" ht="15" hidden="false" customHeight="true" outlineLevel="0" collapsed="false"/>
    <row r="64784" customFormat="false" ht="15" hidden="false" customHeight="true" outlineLevel="0" collapsed="false"/>
    <row r="64785" customFormat="false" ht="15" hidden="false" customHeight="true" outlineLevel="0" collapsed="false"/>
    <row r="64786" customFormat="false" ht="15" hidden="false" customHeight="true" outlineLevel="0" collapsed="false"/>
    <row r="64787" customFormat="false" ht="15" hidden="false" customHeight="true" outlineLevel="0" collapsed="false"/>
    <row r="64788" customFormat="false" ht="15" hidden="false" customHeight="true" outlineLevel="0" collapsed="false"/>
    <row r="64789" customFormat="false" ht="15" hidden="false" customHeight="true" outlineLevel="0" collapsed="false"/>
    <row r="64790" customFormat="false" ht="15" hidden="false" customHeight="true" outlineLevel="0" collapsed="false"/>
    <row r="64791" customFormat="false" ht="15" hidden="false" customHeight="true" outlineLevel="0" collapsed="false"/>
    <row r="64792" customFormat="false" ht="15" hidden="false" customHeight="true" outlineLevel="0" collapsed="false"/>
    <row r="64793" customFormat="false" ht="15" hidden="false" customHeight="true" outlineLevel="0" collapsed="false"/>
    <row r="64794" customFormat="false" ht="15" hidden="false" customHeight="true" outlineLevel="0" collapsed="false"/>
    <row r="64795" customFormat="false" ht="15" hidden="false" customHeight="true" outlineLevel="0" collapsed="false"/>
    <row r="64796" customFormat="false" ht="15" hidden="false" customHeight="true" outlineLevel="0" collapsed="false"/>
    <row r="64797" customFormat="false" ht="15" hidden="false" customHeight="true" outlineLevel="0" collapsed="false"/>
    <row r="64798" customFormat="false" ht="15" hidden="false" customHeight="true" outlineLevel="0" collapsed="false"/>
    <row r="64799" customFormat="false" ht="15" hidden="false" customHeight="true" outlineLevel="0" collapsed="false"/>
    <row r="64800" customFormat="false" ht="15" hidden="false" customHeight="true" outlineLevel="0" collapsed="false"/>
    <row r="64801" customFormat="false" ht="15" hidden="false" customHeight="true" outlineLevel="0" collapsed="false"/>
    <row r="64802" customFormat="false" ht="15" hidden="false" customHeight="true" outlineLevel="0" collapsed="false"/>
    <row r="64803" customFormat="false" ht="15" hidden="false" customHeight="true" outlineLevel="0" collapsed="false"/>
    <row r="64804" customFormat="false" ht="15" hidden="false" customHeight="true" outlineLevel="0" collapsed="false"/>
    <row r="64805" customFormat="false" ht="15" hidden="false" customHeight="true" outlineLevel="0" collapsed="false"/>
    <row r="64806" customFormat="false" ht="15" hidden="false" customHeight="true" outlineLevel="0" collapsed="false"/>
    <row r="64807" customFormat="false" ht="15" hidden="false" customHeight="true" outlineLevel="0" collapsed="false"/>
    <row r="64808" customFormat="false" ht="15" hidden="false" customHeight="true" outlineLevel="0" collapsed="false"/>
    <row r="64809" customFormat="false" ht="15" hidden="false" customHeight="true" outlineLevel="0" collapsed="false"/>
    <row r="64810" customFormat="false" ht="15" hidden="false" customHeight="true" outlineLevel="0" collapsed="false"/>
    <row r="64811" customFormat="false" ht="15" hidden="false" customHeight="true" outlineLevel="0" collapsed="false"/>
    <row r="64812" customFormat="false" ht="15" hidden="false" customHeight="true" outlineLevel="0" collapsed="false"/>
    <row r="64813" customFormat="false" ht="15" hidden="false" customHeight="true" outlineLevel="0" collapsed="false"/>
    <row r="64814" customFormat="false" ht="15" hidden="false" customHeight="true" outlineLevel="0" collapsed="false"/>
    <row r="64815" customFormat="false" ht="15" hidden="false" customHeight="true" outlineLevel="0" collapsed="false"/>
    <row r="64816" customFormat="false" ht="15" hidden="false" customHeight="true" outlineLevel="0" collapsed="false"/>
    <row r="64817" customFormat="false" ht="15" hidden="false" customHeight="true" outlineLevel="0" collapsed="false"/>
    <row r="64818" customFormat="false" ht="15" hidden="false" customHeight="true" outlineLevel="0" collapsed="false"/>
    <row r="64819" customFormat="false" ht="15" hidden="false" customHeight="true" outlineLevel="0" collapsed="false"/>
    <row r="64820" customFormat="false" ht="15" hidden="false" customHeight="true" outlineLevel="0" collapsed="false"/>
    <row r="64821" customFormat="false" ht="15" hidden="false" customHeight="true" outlineLevel="0" collapsed="false"/>
    <row r="64822" customFormat="false" ht="15" hidden="false" customHeight="true" outlineLevel="0" collapsed="false"/>
    <row r="64823" customFormat="false" ht="15" hidden="false" customHeight="true" outlineLevel="0" collapsed="false"/>
    <row r="64824" customFormat="false" ht="15" hidden="false" customHeight="true" outlineLevel="0" collapsed="false"/>
    <row r="64825" customFormat="false" ht="15" hidden="false" customHeight="true" outlineLevel="0" collapsed="false"/>
    <row r="64826" customFormat="false" ht="15" hidden="false" customHeight="true" outlineLevel="0" collapsed="false"/>
    <row r="64827" customFormat="false" ht="15" hidden="false" customHeight="true" outlineLevel="0" collapsed="false"/>
    <row r="64828" customFormat="false" ht="15" hidden="false" customHeight="true" outlineLevel="0" collapsed="false"/>
    <row r="64829" customFormat="false" ht="15" hidden="false" customHeight="true" outlineLevel="0" collapsed="false"/>
    <row r="64830" customFormat="false" ht="15" hidden="false" customHeight="true" outlineLevel="0" collapsed="false"/>
    <row r="64831" customFormat="false" ht="15" hidden="false" customHeight="true" outlineLevel="0" collapsed="false"/>
    <row r="64832" customFormat="false" ht="15" hidden="false" customHeight="true" outlineLevel="0" collapsed="false"/>
    <row r="64833" customFormat="false" ht="15" hidden="false" customHeight="true" outlineLevel="0" collapsed="false"/>
    <row r="64834" customFormat="false" ht="15" hidden="false" customHeight="true" outlineLevel="0" collapsed="false"/>
    <row r="64835" customFormat="false" ht="15" hidden="false" customHeight="true" outlineLevel="0" collapsed="false"/>
    <row r="64836" customFormat="false" ht="15" hidden="false" customHeight="true" outlineLevel="0" collapsed="false"/>
    <row r="64837" customFormat="false" ht="15" hidden="false" customHeight="true" outlineLevel="0" collapsed="false"/>
    <row r="64838" customFormat="false" ht="15" hidden="false" customHeight="true" outlineLevel="0" collapsed="false"/>
    <row r="64839" customFormat="false" ht="15" hidden="false" customHeight="true" outlineLevel="0" collapsed="false"/>
    <row r="64840" customFormat="false" ht="15" hidden="false" customHeight="true" outlineLevel="0" collapsed="false"/>
    <row r="64841" customFormat="false" ht="15" hidden="false" customHeight="true" outlineLevel="0" collapsed="false"/>
    <row r="64842" customFormat="false" ht="15" hidden="false" customHeight="true" outlineLevel="0" collapsed="false"/>
    <row r="64843" customFormat="false" ht="15" hidden="false" customHeight="true" outlineLevel="0" collapsed="false"/>
    <row r="64844" customFormat="false" ht="15" hidden="false" customHeight="true" outlineLevel="0" collapsed="false"/>
    <row r="64845" customFormat="false" ht="15" hidden="false" customHeight="true" outlineLevel="0" collapsed="false"/>
    <row r="64846" customFormat="false" ht="15" hidden="false" customHeight="true" outlineLevel="0" collapsed="false"/>
    <row r="64847" customFormat="false" ht="15" hidden="false" customHeight="true" outlineLevel="0" collapsed="false"/>
    <row r="64848" customFormat="false" ht="15" hidden="false" customHeight="true" outlineLevel="0" collapsed="false"/>
    <row r="64849" customFormat="false" ht="15" hidden="false" customHeight="true" outlineLevel="0" collapsed="false"/>
    <row r="64850" customFormat="false" ht="15" hidden="false" customHeight="true" outlineLevel="0" collapsed="false"/>
    <row r="64851" customFormat="false" ht="15" hidden="false" customHeight="true" outlineLevel="0" collapsed="false"/>
    <row r="64852" customFormat="false" ht="15" hidden="false" customHeight="true" outlineLevel="0" collapsed="false"/>
    <row r="64853" customFormat="false" ht="15" hidden="false" customHeight="true" outlineLevel="0" collapsed="false"/>
    <row r="64854" customFormat="false" ht="15" hidden="false" customHeight="true" outlineLevel="0" collapsed="false"/>
    <row r="64855" customFormat="false" ht="15" hidden="false" customHeight="true" outlineLevel="0" collapsed="false"/>
    <row r="64856" customFormat="false" ht="15" hidden="false" customHeight="true" outlineLevel="0" collapsed="false"/>
    <row r="64857" customFormat="false" ht="15" hidden="false" customHeight="true" outlineLevel="0" collapsed="false"/>
    <row r="64858" customFormat="false" ht="15" hidden="false" customHeight="true" outlineLevel="0" collapsed="false"/>
    <row r="64859" customFormat="false" ht="15" hidden="false" customHeight="true" outlineLevel="0" collapsed="false"/>
    <row r="64860" customFormat="false" ht="15" hidden="false" customHeight="true" outlineLevel="0" collapsed="false"/>
    <row r="64861" customFormat="false" ht="15" hidden="false" customHeight="true" outlineLevel="0" collapsed="false"/>
    <row r="64862" customFormat="false" ht="15" hidden="false" customHeight="true" outlineLevel="0" collapsed="false"/>
    <row r="64863" customFormat="false" ht="15" hidden="false" customHeight="true" outlineLevel="0" collapsed="false"/>
    <row r="64864" customFormat="false" ht="15" hidden="false" customHeight="true" outlineLevel="0" collapsed="false"/>
    <row r="64865" customFormat="false" ht="15" hidden="false" customHeight="true" outlineLevel="0" collapsed="false"/>
    <row r="64866" customFormat="false" ht="15" hidden="false" customHeight="true" outlineLevel="0" collapsed="false"/>
    <row r="64867" customFormat="false" ht="15" hidden="false" customHeight="true" outlineLevel="0" collapsed="false"/>
    <row r="64868" customFormat="false" ht="15" hidden="false" customHeight="true" outlineLevel="0" collapsed="false"/>
    <row r="64869" customFormat="false" ht="15" hidden="false" customHeight="true" outlineLevel="0" collapsed="false"/>
    <row r="64870" customFormat="false" ht="15" hidden="false" customHeight="true" outlineLevel="0" collapsed="false"/>
    <row r="64871" customFormat="false" ht="15" hidden="false" customHeight="true" outlineLevel="0" collapsed="false"/>
    <row r="64872" customFormat="false" ht="15" hidden="false" customHeight="true" outlineLevel="0" collapsed="false"/>
    <row r="64873" customFormat="false" ht="15" hidden="false" customHeight="true" outlineLevel="0" collapsed="false"/>
    <row r="64874" customFormat="false" ht="15" hidden="false" customHeight="true" outlineLevel="0" collapsed="false"/>
    <row r="64875" customFormat="false" ht="15" hidden="false" customHeight="true" outlineLevel="0" collapsed="false"/>
    <row r="64876" customFormat="false" ht="15" hidden="false" customHeight="true" outlineLevel="0" collapsed="false"/>
    <row r="64877" customFormat="false" ht="15" hidden="false" customHeight="true" outlineLevel="0" collapsed="false"/>
    <row r="64878" customFormat="false" ht="15" hidden="false" customHeight="true" outlineLevel="0" collapsed="false"/>
    <row r="64879" customFormat="false" ht="15" hidden="false" customHeight="true" outlineLevel="0" collapsed="false"/>
    <row r="64880" customFormat="false" ht="15" hidden="false" customHeight="true" outlineLevel="0" collapsed="false"/>
    <row r="64881" customFormat="false" ht="15" hidden="false" customHeight="true" outlineLevel="0" collapsed="false"/>
    <row r="64882" customFormat="false" ht="15" hidden="false" customHeight="true" outlineLevel="0" collapsed="false"/>
    <row r="64883" customFormat="false" ht="15" hidden="false" customHeight="true" outlineLevel="0" collapsed="false"/>
    <row r="64884" customFormat="false" ht="15" hidden="false" customHeight="true" outlineLevel="0" collapsed="false"/>
    <row r="64885" customFormat="false" ht="15" hidden="false" customHeight="true" outlineLevel="0" collapsed="false"/>
    <row r="64886" customFormat="false" ht="15" hidden="false" customHeight="true" outlineLevel="0" collapsed="false"/>
    <row r="64887" customFormat="false" ht="15" hidden="false" customHeight="true" outlineLevel="0" collapsed="false"/>
    <row r="64888" customFormat="false" ht="15" hidden="false" customHeight="true" outlineLevel="0" collapsed="false"/>
    <row r="64889" customFormat="false" ht="15" hidden="false" customHeight="true" outlineLevel="0" collapsed="false"/>
    <row r="64890" customFormat="false" ht="15" hidden="false" customHeight="true" outlineLevel="0" collapsed="false"/>
    <row r="64891" customFormat="false" ht="15" hidden="false" customHeight="true" outlineLevel="0" collapsed="false"/>
    <row r="64892" customFormat="false" ht="15" hidden="false" customHeight="true" outlineLevel="0" collapsed="false"/>
    <row r="64893" customFormat="false" ht="15" hidden="false" customHeight="true" outlineLevel="0" collapsed="false"/>
    <row r="64894" customFormat="false" ht="15" hidden="false" customHeight="true" outlineLevel="0" collapsed="false"/>
    <row r="64895" customFormat="false" ht="15" hidden="false" customHeight="true" outlineLevel="0" collapsed="false"/>
    <row r="64896" customFormat="false" ht="15" hidden="false" customHeight="true" outlineLevel="0" collapsed="false"/>
    <row r="64897" customFormat="false" ht="15" hidden="false" customHeight="true" outlineLevel="0" collapsed="false"/>
    <row r="64898" customFormat="false" ht="15" hidden="false" customHeight="true" outlineLevel="0" collapsed="false"/>
    <row r="64899" customFormat="false" ht="15" hidden="false" customHeight="true" outlineLevel="0" collapsed="false"/>
    <row r="64900" customFormat="false" ht="15" hidden="false" customHeight="true" outlineLevel="0" collapsed="false"/>
    <row r="64901" customFormat="false" ht="15" hidden="false" customHeight="true" outlineLevel="0" collapsed="false"/>
    <row r="64902" customFormat="false" ht="15" hidden="false" customHeight="true" outlineLevel="0" collapsed="false"/>
    <row r="64903" customFormat="false" ht="15" hidden="false" customHeight="true" outlineLevel="0" collapsed="false"/>
    <row r="64904" customFormat="false" ht="15" hidden="false" customHeight="true" outlineLevel="0" collapsed="false"/>
    <row r="64905" customFormat="false" ht="15" hidden="false" customHeight="true" outlineLevel="0" collapsed="false"/>
    <row r="64906" customFormat="false" ht="15" hidden="false" customHeight="true" outlineLevel="0" collapsed="false"/>
    <row r="64907" customFormat="false" ht="15" hidden="false" customHeight="true" outlineLevel="0" collapsed="false"/>
    <row r="64908" customFormat="false" ht="15" hidden="false" customHeight="true" outlineLevel="0" collapsed="false"/>
    <row r="64909" customFormat="false" ht="15" hidden="false" customHeight="true" outlineLevel="0" collapsed="false"/>
    <row r="64910" customFormat="false" ht="15" hidden="false" customHeight="true" outlineLevel="0" collapsed="false"/>
    <row r="64911" customFormat="false" ht="15" hidden="false" customHeight="true" outlineLevel="0" collapsed="false"/>
    <row r="64912" customFormat="false" ht="15" hidden="false" customHeight="true" outlineLevel="0" collapsed="false"/>
    <row r="64913" customFormat="false" ht="15" hidden="false" customHeight="true" outlineLevel="0" collapsed="false"/>
    <row r="64914" customFormat="false" ht="15" hidden="false" customHeight="true" outlineLevel="0" collapsed="false"/>
    <row r="64915" customFormat="false" ht="15" hidden="false" customHeight="true" outlineLevel="0" collapsed="false"/>
    <row r="64916" customFormat="false" ht="15" hidden="false" customHeight="true" outlineLevel="0" collapsed="false"/>
    <row r="64917" customFormat="false" ht="15" hidden="false" customHeight="true" outlineLevel="0" collapsed="false"/>
    <row r="64918" customFormat="false" ht="15" hidden="false" customHeight="true" outlineLevel="0" collapsed="false"/>
    <row r="64919" customFormat="false" ht="15" hidden="false" customHeight="true" outlineLevel="0" collapsed="false"/>
    <row r="64920" customFormat="false" ht="15" hidden="false" customHeight="true" outlineLevel="0" collapsed="false"/>
    <row r="64921" customFormat="false" ht="15" hidden="false" customHeight="true" outlineLevel="0" collapsed="false"/>
    <row r="64922" customFormat="false" ht="15" hidden="false" customHeight="true" outlineLevel="0" collapsed="false"/>
    <row r="64923" customFormat="false" ht="15" hidden="false" customHeight="true" outlineLevel="0" collapsed="false"/>
    <row r="64924" customFormat="false" ht="15" hidden="false" customHeight="true" outlineLevel="0" collapsed="false"/>
    <row r="64925" customFormat="false" ht="15" hidden="false" customHeight="true" outlineLevel="0" collapsed="false"/>
    <row r="64926" customFormat="false" ht="15" hidden="false" customHeight="true" outlineLevel="0" collapsed="false"/>
    <row r="64927" customFormat="false" ht="15" hidden="false" customHeight="true" outlineLevel="0" collapsed="false"/>
    <row r="64928" customFormat="false" ht="15" hidden="false" customHeight="true" outlineLevel="0" collapsed="false"/>
    <row r="64929" customFormat="false" ht="15" hidden="false" customHeight="true" outlineLevel="0" collapsed="false"/>
    <row r="64930" customFormat="false" ht="15" hidden="false" customHeight="true" outlineLevel="0" collapsed="false"/>
    <row r="64931" customFormat="false" ht="15" hidden="false" customHeight="true" outlineLevel="0" collapsed="false"/>
    <row r="64932" customFormat="false" ht="15" hidden="false" customHeight="true" outlineLevel="0" collapsed="false"/>
    <row r="64933" customFormat="false" ht="15" hidden="false" customHeight="true" outlineLevel="0" collapsed="false"/>
    <row r="64934" customFormat="false" ht="15" hidden="false" customHeight="true" outlineLevel="0" collapsed="false"/>
    <row r="64935" customFormat="false" ht="15" hidden="false" customHeight="true" outlineLevel="0" collapsed="false"/>
    <row r="64936" customFormat="false" ht="15" hidden="false" customHeight="true" outlineLevel="0" collapsed="false"/>
    <row r="64937" customFormat="false" ht="15" hidden="false" customHeight="true" outlineLevel="0" collapsed="false"/>
    <row r="64938" customFormat="false" ht="15" hidden="false" customHeight="true" outlineLevel="0" collapsed="false"/>
    <row r="64939" customFormat="false" ht="15" hidden="false" customHeight="true" outlineLevel="0" collapsed="false"/>
    <row r="64940" customFormat="false" ht="15" hidden="false" customHeight="true" outlineLevel="0" collapsed="false"/>
    <row r="64941" customFormat="false" ht="15" hidden="false" customHeight="true" outlineLevel="0" collapsed="false"/>
    <row r="64942" customFormat="false" ht="15" hidden="false" customHeight="true" outlineLevel="0" collapsed="false"/>
    <row r="64943" customFormat="false" ht="15" hidden="false" customHeight="true" outlineLevel="0" collapsed="false"/>
    <row r="64944" customFormat="false" ht="15" hidden="false" customHeight="true" outlineLevel="0" collapsed="false"/>
    <row r="64945" customFormat="false" ht="15" hidden="false" customHeight="true" outlineLevel="0" collapsed="false"/>
    <row r="64946" customFormat="false" ht="15" hidden="false" customHeight="true" outlineLevel="0" collapsed="false"/>
    <row r="64947" customFormat="false" ht="15" hidden="false" customHeight="true" outlineLevel="0" collapsed="false"/>
    <row r="64948" customFormat="false" ht="15" hidden="false" customHeight="true" outlineLevel="0" collapsed="false"/>
    <row r="64949" customFormat="false" ht="15" hidden="false" customHeight="true" outlineLevel="0" collapsed="false"/>
    <row r="64950" customFormat="false" ht="15" hidden="false" customHeight="true" outlineLevel="0" collapsed="false"/>
    <row r="64951" customFormat="false" ht="15" hidden="false" customHeight="true" outlineLevel="0" collapsed="false"/>
    <row r="64952" customFormat="false" ht="15" hidden="false" customHeight="true" outlineLevel="0" collapsed="false"/>
    <row r="64953" customFormat="false" ht="15" hidden="false" customHeight="true" outlineLevel="0" collapsed="false"/>
    <row r="64954" customFormat="false" ht="15" hidden="false" customHeight="true" outlineLevel="0" collapsed="false"/>
    <row r="64955" customFormat="false" ht="15" hidden="false" customHeight="true" outlineLevel="0" collapsed="false"/>
    <row r="64956" customFormat="false" ht="15" hidden="false" customHeight="true" outlineLevel="0" collapsed="false"/>
    <row r="64957" customFormat="false" ht="15" hidden="false" customHeight="true" outlineLevel="0" collapsed="false"/>
    <row r="64958" customFormat="false" ht="15" hidden="false" customHeight="true" outlineLevel="0" collapsed="false"/>
    <row r="64959" customFormat="false" ht="15" hidden="false" customHeight="true" outlineLevel="0" collapsed="false"/>
    <row r="64960" customFormat="false" ht="15" hidden="false" customHeight="true" outlineLevel="0" collapsed="false"/>
    <row r="64961" customFormat="false" ht="15" hidden="false" customHeight="true" outlineLevel="0" collapsed="false"/>
    <row r="64962" customFormat="false" ht="15" hidden="false" customHeight="true" outlineLevel="0" collapsed="false"/>
    <row r="64963" customFormat="false" ht="15" hidden="false" customHeight="true" outlineLevel="0" collapsed="false"/>
    <row r="64964" customFormat="false" ht="15" hidden="false" customHeight="true" outlineLevel="0" collapsed="false"/>
    <row r="64965" customFormat="false" ht="15" hidden="false" customHeight="true" outlineLevel="0" collapsed="false"/>
    <row r="64966" customFormat="false" ht="15" hidden="false" customHeight="true" outlineLevel="0" collapsed="false"/>
    <row r="64967" customFormat="false" ht="15" hidden="false" customHeight="true" outlineLevel="0" collapsed="false"/>
    <row r="64968" customFormat="false" ht="15" hidden="false" customHeight="true" outlineLevel="0" collapsed="false"/>
    <row r="64969" customFormat="false" ht="15" hidden="false" customHeight="true" outlineLevel="0" collapsed="false"/>
    <row r="64970" customFormat="false" ht="15" hidden="false" customHeight="true" outlineLevel="0" collapsed="false"/>
    <row r="64971" customFormat="false" ht="15" hidden="false" customHeight="true" outlineLevel="0" collapsed="false"/>
    <row r="64972" customFormat="false" ht="15" hidden="false" customHeight="true" outlineLevel="0" collapsed="false"/>
    <row r="64973" customFormat="false" ht="15" hidden="false" customHeight="true" outlineLevel="0" collapsed="false"/>
    <row r="64974" customFormat="false" ht="15" hidden="false" customHeight="true" outlineLevel="0" collapsed="false"/>
    <row r="64975" customFormat="false" ht="15" hidden="false" customHeight="true" outlineLevel="0" collapsed="false"/>
    <row r="64976" customFormat="false" ht="15" hidden="false" customHeight="true" outlineLevel="0" collapsed="false"/>
    <row r="64977" customFormat="false" ht="15" hidden="false" customHeight="true" outlineLevel="0" collapsed="false"/>
    <row r="64978" customFormat="false" ht="15" hidden="false" customHeight="true" outlineLevel="0" collapsed="false"/>
    <row r="64979" customFormat="false" ht="15" hidden="false" customHeight="true" outlineLevel="0" collapsed="false"/>
    <row r="64980" customFormat="false" ht="15" hidden="false" customHeight="true" outlineLevel="0" collapsed="false"/>
    <row r="64981" customFormat="false" ht="15" hidden="false" customHeight="true" outlineLevel="0" collapsed="false"/>
    <row r="64982" customFormat="false" ht="15" hidden="false" customHeight="true" outlineLevel="0" collapsed="false"/>
    <row r="64983" customFormat="false" ht="15" hidden="false" customHeight="true" outlineLevel="0" collapsed="false"/>
    <row r="64984" customFormat="false" ht="15" hidden="false" customHeight="true" outlineLevel="0" collapsed="false"/>
    <row r="64985" customFormat="false" ht="15" hidden="false" customHeight="true" outlineLevel="0" collapsed="false"/>
    <row r="64986" customFormat="false" ht="15" hidden="false" customHeight="true" outlineLevel="0" collapsed="false"/>
    <row r="64987" customFormat="false" ht="15" hidden="false" customHeight="true" outlineLevel="0" collapsed="false"/>
    <row r="64988" customFormat="false" ht="15" hidden="false" customHeight="true" outlineLevel="0" collapsed="false"/>
    <row r="64989" customFormat="false" ht="15" hidden="false" customHeight="true" outlineLevel="0" collapsed="false"/>
    <row r="64990" customFormat="false" ht="15" hidden="false" customHeight="true" outlineLevel="0" collapsed="false"/>
    <row r="64991" customFormat="false" ht="15" hidden="false" customHeight="true" outlineLevel="0" collapsed="false"/>
    <row r="64992" customFormat="false" ht="15" hidden="false" customHeight="true" outlineLevel="0" collapsed="false"/>
    <row r="64993" customFormat="false" ht="15" hidden="false" customHeight="true" outlineLevel="0" collapsed="false"/>
    <row r="64994" customFormat="false" ht="15" hidden="false" customHeight="true" outlineLevel="0" collapsed="false"/>
    <row r="64995" customFormat="false" ht="15" hidden="false" customHeight="true" outlineLevel="0" collapsed="false"/>
    <row r="64996" customFormat="false" ht="15" hidden="false" customHeight="true" outlineLevel="0" collapsed="false"/>
    <row r="64997" customFormat="false" ht="15" hidden="false" customHeight="true" outlineLevel="0" collapsed="false"/>
    <row r="64998" customFormat="false" ht="15" hidden="false" customHeight="true" outlineLevel="0" collapsed="false"/>
    <row r="64999" customFormat="false" ht="15" hidden="false" customHeight="true" outlineLevel="0" collapsed="false"/>
    <row r="65000" customFormat="false" ht="15" hidden="false" customHeight="true" outlineLevel="0" collapsed="false"/>
    <row r="65001" customFormat="false" ht="15" hidden="false" customHeight="true" outlineLevel="0" collapsed="false"/>
    <row r="65002" customFormat="false" ht="15" hidden="false" customHeight="true" outlineLevel="0" collapsed="false"/>
    <row r="65003" customFormat="false" ht="15" hidden="false" customHeight="true" outlineLevel="0" collapsed="false"/>
    <row r="65004" customFormat="false" ht="15" hidden="false" customHeight="true" outlineLevel="0" collapsed="false"/>
    <row r="65005" customFormat="false" ht="15" hidden="false" customHeight="true" outlineLevel="0" collapsed="false"/>
    <row r="65006" customFormat="false" ht="15" hidden="false" customHeight="true" outlineLevel="0" collapsed="false"/>
    <row r="65007" customFormat="false" ht="15" hidden="false" customHeight="true" outlineLevel="0" collapsed="false"/>
    <row r="65008" customFormat="false" ht="15" hidden="false" customHeight="true" outlineLevel="0" collapsed="false"/>
    <row r="65009" customFormat="false" ht="15" hidden="false" customHeight="true" outlineLevel="0" collapsed="false"/>
    <row r="65010" customFormat="false" ht="15" hidden="false" customHeight="true" outlineLevel="0" collapsed="false"/>
    <row r="65011" customFormat="false" ht="15" hidden="false" customHeight="true" outlineLevel="0" collapsed="false"/>
    <row r="65012" customFormat="false" ht="15" hidden="false" customHeight="true" outlineLevel="0" collapsed="false"/>
    <row r="65013" customFormat="false" ht="15" hidden="false" customHeight="true" outlineLevel="0" collapsed="false"/>
    <row r="65014" customFormat="false" ht="15" hidden="false" customHeight="true" outlineLevel="0" collapsed="false"/>
    <row r="65015" customFormat="false" ht="15" hidden="false" customHeight="true" outlineLevel="0" collapsed="false"/>
    <row r="65016" customFormat="false" ht="15" hidden="false" customHeight="true" outlineLevel="0" collapsed="false"/>
    <row r="65017" customFormat="false" ht="15" hidden="false" customHeight="true" outlineLevel="0" collapsed="false"/>
    <row r="65018" customFormat="false" ht="15" hidden="false" customHeight="true" outlineLevel="0" collapsed="false"/>
    <row r="65019" customFormat="false" ht="15" hidden="false" customHeight="true" outlineLevel="0" collapsed="false"/>
    <row r="65020" customFormat="false" ht="15" hidden="false" customHeight="true" outlineLevel="0" collapsed="false"/>
    <row r="65021" customFormat="false" ht="15" hidden="false" customHeight="true" outlineLevel="0" collapsed="false"/>
    <row r="65022" customFormat="false" ht="15" hidden="false" customHeight="true" outlineLevel="0" collapsed="false"/>
    <row r="65023" customFormat="false" ht="15" hidden="false" customHeight="true" outlineLevel="0" collapsed="false"/>
    <row r="65024" customFormat="false" ht="15" hidden="false" customHeight="true" outlineLevel="0" collapsed="false"/>
    <row r="65025" customFormat="false" ht="15" hidden="false" customHeight="true" outlineLevel="0" collapsed="false"/>
    <row r="65026" customFormat="false" ht="15" hidden="false" customHeight="true" outlineLevel="0" collapsed="false"/>
    <row r="65027" customFormat="false" ht="15" hidden="false" customHeight="true" outlineLevel="0" collapsed="false"/>
    <row r="65028" customFormat="false" ht="15" hidden="false" customHeight="true" outlineLevel="0" collapsed="false"/>
    <row r="65029" customFormat="false" ht="15" hidden="false" customHeight="true" outlineLevel="0" collapsed="false"/>
    <row r="65030" customFormat="false" ht="15" hidden="false" customHeight="true" outlineLevel="0" collapsed="false"/>
    <row r="65031" customFormat="false" ht="15" hidden="false" customHeight="true" outlineLevel="0" collapsed="false"/>
    <row r="65032" customFormat="false" ht="15" hidden="false" customHeight="true" outlineLevel="0" collapsed="false"/>
    <row r="65033" customFormat="false" ht="15" hidden="false" customHeight="true" outlineLevel="0" collapsed="false"/>
    <row r="65034" customFormat="false" ht="15" hidden="false" customHeight="true" outlineLevel="0" collapsed="false"/>
    <row r="65035" customFormat="false" ht="15" hidden="false" customHeight="true" outlineLevel="0" collapsed="false"/>
    <row r="65036" customFormat="false" ht="15" hidden="false" customHeight="true" outlineLevel="0" collapsed="false"/>
    <row r="65037" customFormat="false" ht="15" hidden="false" customHeight="true" outlineLevel="0" collapsed="false"/>
    <row r="65038" customFormat="false" ht="15" hidden="false" customHeight="true" outlineLevel="0" collapsed="false"/>
    <row r="65039" customFormat="false" ht="15" hidden="false" customHeight="true" outlineLevel="0" collapsed="false"/>
    <row r="65040" customFormat="false" ht="15" hidden="false" customHeight="true" outlineLevel="0" collapsed="false"/>
    <row r="65041" customFormat="false" ht="15" hidden="false" customHeight="true" outlineLevel="0" collapsed="false"/>
    <row r="65042" customFormat="false" ht="15" hidden="false" customHeight="true" outlineLevel="0" collapsed="false"/>
    <row r="65043" customFormat="false" ht="15" hidden="false" customHeight="true" outlineLevel="0" collapsed="false"/>
    <row r="65044" customFormat="false" ht="15" hidden="false" customHeight="true" outlineLevel="0" collapsed="false"/>
    <row r="65045" customFormat="false" ht="15" hidden="false" customHeight="true" outlineLevel="0" collapsed="false"/>
    <row r="65046" customFormat="false" ht="15" hidden="false" customHeight="true" outlineLevel="0" collapsed="false"/>
    <row r="65047" customFormat="false" ht="15" hidden="false" customHeight="true" outlineLevel="0" collapsed="false"/>
    <row r="65048" customFormat="false" ht="15" hidden="false" customHeight="true" outlineLevel="0" collapsed="false"/>
    <row r="65049" customFormat="false" ht="15" hidden="false" customHeight="true" outlineLevel="0" collapsed="false"/>
    <row r="65050" customFormat="false" ht="15" hidden="false" customHeight="true" outlineLevel="0" collapsed="false"/>
    <row r="65051" customFormat="false" ht="15" hidden="false" customHeight="true" outlineLevel="0" collapsed="false"/>
    <row r="65052" customFormat="false" ht="15" hidden="false" customHeight="true" outlineLevel="0" collapsed="false"/>
    <row r="65053" customFormat="false" ht="15" hidden="false" customHeight="true" outlineLevel="0" collapsed="false"/>
    <row r="65054" customFormat="false" ht="15" hidden="false" customHeight="true" outlineLevel="0" collapsed="false"/>
    <row r="65055" customFormat="false" ht="15" hidden="false" customHeight="true" outlineLevel="0" collapsed="false"/>
    <row r="65056" customFormat="false" ht="15" hidden="false" customHeight="true" outlineLevel="0" collapsed="false"/>
    <row r="65057" customFormat="false" ht="15" hidden="false" customHeight="true" outlineLevel="0" collapsed="false"/>
    <row r="65058" customFormat="false" ht="15" hidden="false" customHeight="true" outlineLevel="0" collapsed="false"/>
    <row r="65059" customFormat="false" ht="15" hidden="false" customHeight="true" outlineLevel="0" collapsed="false"/>
    <row r="65060" customFormat="false" ht="15" hidden="false" customHeight="true" outlineLevel="0" collapsed="false"/>
    <row r="65061" customFormat="false" ht="15" hidden="false" customHeight="true" outlineLevel="0" collapsed="false"/>
    <row r="65062" customFormat="false" ht="15" hidden="false" customHeight="true" outlineLevel="0" collapsed="false"/>
    <row r="65063" customFormat="false" ht="15" hidden="false" customHeight="true" outlineLevel="0" collapsed="false"/>
    <row r="65064" customFormat="false" ht="15" hidden="false" customHeight="true" outlineLevel="0" collapsed="false"/>
    <row r="65065" customFormat="false" ht="15" hidden="false" customHeight="true" outlineLevel="0" collapsed="false"/>
    <row r="65066" customFormat="false" ht="15" hidden="false" customHeight="true" outlineLevel="0" collapsed="false"/>
    <row r="65067" customFormat="false" ht="15" hidden="false" customHeight="true" outlineLevel="0" collapsed="false"/>
    <row r="65068" customFormat="false" ht="15" hidden="false" customHeight="true" outlineLevel="0" collapsed="false"/>
    <row r="65069" customFormat="false" ht="15" hidden="false" customHeight="true" outlineLevel="0" collapsed="false"/>
    <row r="65070" customFormat="false" ht="15" hidden="false" customHeight="true" outlineLevel="0" collapsed="false"/>
    <row r="65071" customFormat="false" ht="15" hidden="false" customHeight="true" outlineLevel="0" collapsed="false"/>
    <row r="65072" customFormat="false" ht="15" hidden="false" customHeight="true" outlineLevel="0" collapsed="false"/>
    <row r="65073" customFormat="false" ht="15" hidden="false" customHeight="true" outlineLevel="0" collapsed="false"/>
    <row r="65074" customFormat="false" ht="15" hidden="false" customHeight="true" outlineLevel="0" collapsed="false"/>
    <row r="65075" customFormat="false" ht="15" hidden="false" customHeight="true" outlineLevel="0" collapsed="false"/>
    <row r="65076" customFormat="false" ht="15" hidden="false" customHeight="true" outlineLevel="0" collapsed="false"/>
    <row r="65077" customFormat="false" ht="15" hidden="false" customHeight="true" outlineLevel="0" collapsed="false"/>
    <row r="65078" customFormat="false" ht="15" hidden="false" customHeight="true" outlineLevel="0" collapsed="false"/>
    <row r="65079" customFormat="false" ht="15" hidden="false" customHeight="true" outlineLevel="0" collapsed="false"/>
    <row r="65080" customFormat="false" ht="15" hidden="false" customHeight="true" outlineLevel="0" collapsed="false"/>
    <row r="65081" customFormat="false" ht="15" hidden="false" customHeight="true" outlineLevel="0" collapsed="false"/>
    <row r="65082" customFormat="false" ht="15" hidden="false" customHeight="true" outlineLevel="0" collapsed="false"/>
    <row r="65083" customFormat="false" ht="15" hidden="false" customHeight="true" outlineLevel="0" collapsed="false"/>
    <row r="65084" customFormat="false" ht="15" hidden="false" customHeight="true" outlineLevel="0" collapsed="false"/>
    <row r="65085" customFormat="false" ht="15" hidden="false" customHeight="true" outlineLevel="0" collapsed="false"/>
    <row r="65086" customFormat="false" ht="15" hidden="false" customHeight="true" outlineLevel="0" collapsed="false"/>
    <row r="65087" customFormat="false" ht="15" hidden="false" customHeight="true" outlineLevel="0" collapsed="false"/>
    <row r="65088" customFormat="false" ht="15" hidden="false" customHeight="true" outlineLevel="0" collapsed="false"/>
    <row r="65089" customFormat="false" ht="15" hidden="false" customHeight="true" outlineLevel="0" collapsed="false"/>
    <row r="65090" customFormat="false" ht="15" hidden="false" customHeight="true" outlineLevel="0" collapsed="false"/>
    <row r="65091" customFormat="false" ht="15" hidden="false" customHeight="true" outlineLevel="0" collapsed="false"/>
    <row r="65092" customFormat="false" ht="15" hidden="false" customHeight="true" outlineLevel="0" collapsed="false"/>
    <row r="65093" customFormat="false" ht="15" hidden="false" customHeight="true" outlineLevel="0" collapsed="false"/>
    <row r="65094" customFormat="false" ht="15" hidden="false" customHeight="true" outlineLevel="0" collapsed="false"/>
    <row r="65095" customFormat="false" ht="15" hidden="false" customHeight="true" outlineLevel="0" collapsed="false"/>
    <row r="65096" customFormat="false" ht="15" hidden="false" customHeight="true" outlineLevel="0" collapsed="false"/>
    <row r="65097" customFormat="false" ht="15" hidden="false" customHeight="true" outlineLevel="0" collapsed="false"/>
    <row r="65098" customFormat="false" ht="15" hidden="false" customHeight="true" outlineLevel="0" collapsed="false"/>
    <row r="65099" customFormat="false" ht="15" hidden="false" customHeight="true" outlineLevel="0" collapsed="false"/>
    <row r="65100" customFormat="false" ht="15" hidden="false" customHeight="true" outlineLevel="0" collapsed="false"/>
    <row r="65101" customFormat="false" ht="15" hidden="false" customHeight="true" outlineLevel="0" collapsed="false"/>
    <row r="65102" customFormat="false" ht="15" hidden="false" customHeight="true" outlineLevel="0" collapsed="false"/>
    <row r="65103" customFormat="false" ht="15" hidden="false" customHeight="true" outlineLevel="0" collapsed="false"/>
    <row r="65104" customFormat="false" ht="15" hidden="false" customHeight="true" outlineLevel="0" collapsed="false"/>
    <row r="65105" customFormat="false" ht="15" hidden="false" customHeight="true" outlineLevel="0" collapsed="false"/>
    <row r="65106" customFormat="false" ht="15" hidden="false" customHeight="true" outlineLevel="0" collapsed="false"/>
    <row r="65107" customFormat="false" ht="15" hidden="false" customHeight="true" outlineLevel="0" collapsed="false"/>
    <row r="65108" customFormat="false" ht="15" hidden="false" customHeight="true" outlineLevel="0" collapsed="false"/>
    <row r="65109" customFormat="false" ht="15" hidden="false" customHeight="true" outlineLevel="0" collapsed="false"/>
    <row r="65110" customFormat="false" ht="15" hidden="false" customHeight="true" outlineLevel="0" collapsed="false"/>
    <row r="65111" customFormat="false" ht="15" hidden="false" customHeight="true" outlineLevel="0" collapsed="false"/>
    <row r="65112" customFormat="false" ht="15" hidden="false" customHeight="true" outlineLevel="0" collapsed="false"/>
    <row r="65113" customFormat="false" ht="15" hidden="false" customHeight="true" outlineLevel="0" collapsed="false"/>
    <row r="65114" customFormat="false" ht="15" hidden="false" customHeight="true" outlineLevel="0" collapsed="false"/>
    <row r="65115" customFormat="false" ht="15" hidden="false" customHeight="true" outlineLevel="0" collapsed="false"/>
    <row r="65116" customFormat="false" ht="15" hidden="false" customHeight="true" outlineLevel="0" collapsed="false"/>
    <row r="65117" customFormat="false" ht="15" hidden="false" customHeight="true" outlineLevel="0" collapsed="false"/>
    <row r="65118" customFormat="false" ht="15" hidden="false" customHeight="true" outlineLevel="0" collapsed="false"/>
    <row r="65119" customFormat="false" ht="15" hidden="false" customHeight="true" outlineLevel="0" collapsed="false"/>
    <row r="65120" customFormat="false" ht="15" hidden="false" customHeight="true" outlineLevel="0" collapsed="false"/>
    <row r="65121" customFormat="false" ht="15" hidden="false" customHeight="true" outlineLevel="0" collapsed="false"/>
    <row r="65122" customFormat="false" ht="15" hidden="false" customHeight="true" outlineLevel="0" collapsed="false"/>
    <row r="65123" customFormat="false" ht="15" hidden="false" customHeight="true" outlineLevel="0" collapsed="false"/>
    <row r="65124" customFormat="false" ht="15" hidden="false" customHeight="true" outlineLevel="0" collapsed="false"/>
    <row r="65125" customFormat="false" ht="15" hidden="false" customHeight="true" outlineLevel="0" collapsed="false"/>
    <row r="65126" customFormat="false" ht="15" hidden="false" customHeight="true" outlineLevel="0" collapsed="false"/>
    <row r="65127" customFormat="false" ht="15" hidden="false" customHeight="true" outlineLevel="0" collapsed="false"/>
    <row r="65128" customFormat="false" ht="15" hidden="false" customHeight="true" outlineLevel="0" collapsed="false"/>
    <row r="65129" customFormat="false" ht="15" hidden="false" customHeight="true" outlineLevel="0" collapsed="false"/>
    <row r="65130" customFormat="false" ht="15" hidden="false" customHeight="true" outlineLevel="0" collapsed="false"/>
    <row r="65131" customFormat="false" ht="15" hidden="false" customHeight="true" outlineLevel="0" collapsed="false"/>
    <row r="65132" customFormat="false" ht="15" hidden="false" customHeight="true" outlineLevel="0" collapsed="false"/>
    <row r="65133" customFormat="false" ht="15" hidden="false" customHeight="true" outlineLevel="0" collapsed="false"/>
    <row r="65134" customFormat="false" ht="15" hidden="false" customHeight="true" outlineLevel="0" collapsed="false"/>
    <row r="65135" customFormat="false" ht="15" hidden="false" customHeight="true" outlineLevel="0" collapsed="false"/>
    <row r="65136" customFormat="false" ht="15" hidden="false" customHeight="true" outlineLevel="0" collapsed="false"/>
    <row r="65137" customFormat="false" ht="15" hidden="false" customHeight="true" outlineLevel="0" collapsed="false"/>
    <row r="65138" customFormat="false" ht="15" hidden="false" customHeight="true" outlineLevel="0" collapsed="false"/>
    <row r="65139" customFormat="false" ht="15" hidden="false" customHeight="true" outlineLevel="0" collapsed="false"/>
    <row r="65140" customFormat="false" ht="15" hidden="false" customHeight="true" outlineLevel="0" collapsed="false"/>
    <row r="65141" customFormat="false" ht="15" hidden="false" customHeight="true" outlineLevel="0" collapsed="false"/>
    <row r="65142" customFormat="false" ht="15" hidden="false" customHeight="true" outlineLevel="0" collapsed="false"/>
    <row r="65143" customFormat="false" ht="15" hidden="false" customHeight="true" outlineLevel="0" collapsed="false"/>
    <row r="65144" customFormat="false" ht="15" hidden="false" customHeight="true" outlineLevel="0" collapsed="false"/>
    <row r="65145" customFormat="false" ht="15" hidden="false" customHeight="true" outlineLevel="0" collapsed="false"/>
    <row r="65146" customFormat="false" ht="15" hidden="false" customHeight="true" outlineLevel="0" collapsed="false"/>
    <row r="65147" customFormat="false" ht="15" hidden="false" customHeight="true" outlineLevel="0" collapsed="false"/>
    <row r="65148" customFormat="false" ht="15" hidden="false" customHeight="true" outlineLevel="0" collapsed="false"/>
    <row r="65149" customFormat="false" ht="15" hidden="false" customHeight="true" outlineLevel="0" collapsed="false"/>
    <row r="65150" customFormat="false" ht="15" hidden="false" customHeight="true" outlineLevel="0" collapsed="false"/>
    <row r="65151" customFormat="false" ht="15" hidden="false" customHeight="true" outlineLevel="0" collapsed="false"/>
    <row r="65152" customFormat="false" ht="15" hidden="false" customHeight="true" outlineLevel="0" collapsed="false"/>
    <row r="65153" customFormat="false" ht="15" hidden="false" customHeight="true" outlineLevel="0" collapsed="false"/>
    <row r="65154" customFormat="false" ht="15" hidden="false" customHeight="true" outlineLevel="0" collapsed="false"/>
    <row r="65155" customFormat="false" ht="15" hidden="false" customHeight="true" outlineLevel="0" collapsed="false"/>
    <row r="65156" customFormat="false" ht="15" hidden="false" customHeight="true" outlineLevel="0" collapsed="false"/>
    <row r="65157" customFormat="false" ht="15" hidden="false" customHeight="true" outlineLevel="0" collapsed="false"/>
    <row r="65158" customFormat="false" ht="15" hidden="false" customHeight="true" outlineLevel="0" collapsed="false"/>
    <row r="65159" customFormat="false" ht="15" hidden="false" customHeight="true" outlineLevel="0" collapsed="false"/>
    <row r="65160" customFormat="false" ht="15" hidden="false" customHeight="true" outlineLevel="0" collapsed="false"/>
    <row r="65161" customFormat="false" ht="15" hidden="false" customHeight="true" outlineLevel="0" collapsed="false"/>
    <row r="65162" customFormat="false" ht="15" hidden="false" customHeight="true" outlineLevel="0" collapsed="false"/>
    <row r="65163" customFormat="false" ht="15" hidden="false" customHeight="true" outlineLevel="0" collapsed="false"/>
    <row r="65164" customFormat="false" ht="15" hidden="false" customHeight="true" outlineLevel="0" collapsed="false"/>
    <row r="65165" customFormat="false" ht="15" hidden="false" customHeight="true" outlineLevel="0" collapsed="false"/>
    <row r="65166" customFormat="false" ht="15" hidden="false" customHeight="true" outlineLevel="0" collapsed="false"/>
    <row r="65167" customFormat="false" ht="15" hidden="false" customHeight="true" outlineLevel="0" collapsed="false"/>
    <row r="65168" customFormat="false" ht="15" hidden="false" customHeight="true" outlineLevel="0" collapsed="false"/>
    <row r="65169" customFormat="false" ht="15" hidden="false" customHeight="true" outlineLevel="0" collapsed="false"/>
    <row r="65170" customFormat="false" ht="15" hidden="false" customHeight="true" outlineLevel="0" collapsed="false"/>
    <row r="65171" customFormat="false" ht="15" hidden="false" customHeight="true" outlineLevel="0" collapsed="false"/>
    <row r="65172" customFormat="false" ht="15" hidden="false" customHeight="true" outlineLevel="0" collapsed="false"/>
    <row r="65173" customFormat="false" ht="15" hidden="false" customHeight="true" outlineLevel="0" collapsed="false"/>
    <row r="65174" customFormat="false" ht="15" hidden="false" customHeight="true" outlineLevel="0" collapsed="false"/>
    <row r="65175" customFormat="false" ht="15" hidden="false" customHeight="true" outlineLevel="0" collapsed="false"/>
    <row r="65176" customFormat="false" ht="15" hidden="false" customHeight="true" outlineLevel="0" collapsed="false"/>
    <row r="65177" customFormat="false" ht="15" hidden="false" customHeight="true" outlineLevel="0" collapsed="false"/>
    <row r="65178" customFormat="false" ht="15" hidden="false" customHeight="true" outlineLevel="0" collapsed="false"/>
    <row r="65179" customFormat="false" ht="15" hidden="false" customHeight="true" outlineLevel="0" collapsed="false"/>
    <row r="65180" customFormat="false" ht="15" hidden="false" customHeight="true" outlineLevel="0" collapsed="false"/>
    <row r="65181" customFormat="false" ht="15" hidden="false" customHeight="true" outlineLevel="0" collapsed="false"/>
    <row r="65182" customFormat="false" ht="15" hidden="false" customHeight="true" outlineLevel="0" collapsed="false"/>
    <row r="65183" customFormat="false" ht="15" hidden="false" customHeight="true" outlineLevel="0" collapsed="false"/>
    <row r="65184" customFormat="false" ht="15" hidden="false" customHeight="true" outlineLevel="0" collapsed="false"/>
    <row r="65185" customFormat="false" ht="15" hidden="false" customHeight="true" outlineLevel="0" collapsed="false"/>
    <row r="65186" customFormat="false" ht="15" hidden="false" customHeight="true" outlineLevel="0" collapsed="false"/>
    <row r="65187" customFormat="false" ht="15" hidden="false" customHeight="true" outlineLevel="0" collapsed="false"/>
    <row r="65188" customFormat="false" ht="15" hidden="false" customHeight="true" outlineLevel="0" collapsed="false"/>
    <row r="65189" customFormat="false" ht="15" hidden="false" customHeight="true" outlineLevel="0" collapsed="false"/>
    <row r="65190" customFormat="false" ht="15" hidden="false" customHeight="true" outlineLevel="0" collapsed="false"/>
    <row r="65191" customFormat="false" ht="15" hidden="false" customHeight="true" outlineLevel="0" collapsed="false"/>
    <row r="65192" customFormat="false" ht="15" hidden="false" customHeight="true" outlineLevel="0" collapsed="false"/>
    <row r="65193" customFormat="false" ht="15" hidden="false" customHeight="true" outlineLevel="0" collapsed="false"/>
    <row r="65194" customFormat="false" ht="15" hidden="false" customHeight="true" outlineLevel="0" collapsed="false"/>
    <row r="65195" customFormat="false" ht="15" hidden="false" customHeight="true" outlineLevel="0" collapsed="false"/>
    <row r="65196" customFormat="false" ht="15" hidden="false" customHeight="true" outlineLevel="0" collapsed="false"/>
    <row r="65197" customFormat="false" ht="15" hidden="false" customHeight="true" outlineLevel="0" collapsed="false"/>
    <row r="65198" customFormat="false" ht="15" hidden="false" customHeight="true" outlineLevel="0" collapsed="false"/>
    <row r="65199" customFormat="false" ht="15" hidden="false" customHeight="true" outlineLevel="0" collapsed="false"/>
    <row r="65200" customFormat="false" ht="15" hidden="false" customHeight="true" outlineLevel="0" collapsed="false"/>
    <row r="65201" customFormat="false" ht="15" hidden="false" customHeight="true" outlineLevel="0" collapsed="false"/>
    <row r="65202" customFormat="false" ht="15" hidden="false" customHeight="true" outlineLevel="0" collapsed="false"/>
    <row r="65203" customFormat="false" ht="15" hidden="false" customHeight="true" outlineLevel="0" collapsed="false"/>
    <row r="65204" customFormat="false" ht="15" hidden="false" customHeight="true" outlineLevel="0" collapsed="false"/>
    <row r="65205" customFormat="false" ht="15" hidden="false" customHeight="true" outlineLevel="0" collapsed="false"/>
    <row r="65206" customFormat="false" ht="15" hidden="false" customHeight="true" outlineLevel="0" collapsed="false"/>
    <row r="65207" customFormat="false" ht="15" hidden="false" customHeight="true" outlineLevel="0" collapsed="false"/>
    <row r="65208" customFormat="false" ht="15" hidden="false" customHeight="true" outlineLevel="0" collapsed="false"/>
    <row r="65209" customFormat="false" ht="15" hidden="false" customHeight="true" outlineLevel="0" collapsed="false"/>
    <row r="65210" customFormat="false" ht="15" hidden="false" customHeight="true" outlineLevel="0" collapsed="false"/>
    <row r="65211" customFormat="false" ht="15" hidden="false" customHeight="true" outlineLevel="0" collapsed="false"/>
    <row r="65212" customFormat="false" ht="15" hidden="false" customHeight="true" outlineLevel="0" collapsed="false"/>
    <row r="65213" customFormat="false" ht="15" hidden="false" customHeight="true" outlineLevel="0" collapsed="false"/>
    <row r="65214" customFormat="false" ht="15" hidden="false" customHeight="true" outlineLevel="0" collapsed="false"/>
    <row r="65215" customFormat="false" ht="15" hidden="false" customHeight="true" outlineLevel="0" collapsed="false"/>
    <row r="65216" customFormat="false" ht="15" hidden="false" customHeight="true" outlineLevel="0" collapsed="false"/>
    <row r="65217" customFormat="false" ht="15" hidden="false" customHeight="true" outlineLevel="0" collapsed="false"/>
    <row r="65218" customFormat="false" ht="15" hidden="false" customHeight="true" outlineLevel="0" collapsed="false"/>
    <row r="65219" customFormat="false" ht="15" hidden="false" customHeight="true" outlineLevel="0" collapsed="false"/>
    <row r="65220" customFormat="false" ht="15" hidden="false" customHeight="true" outlineLevel="0" collapsed="false"/>
    <row r="65221" customFormat="false" ht="15" hidden="false" customHeight="true" outlineLevel="0" collapsed="false"/>
    <row r="65222" customFormat="false" ht="15" hidden="false" customHeight="true" outlineLevel="0" collapsed="false"/>
    <row r="65223" customFormat="false" ht="15" hidden="false" customHeight="true" outlineLevel="0" collapsed="false"/>
    <row r="65224" customFormat="false" ht="15" hidden="false" customHeight="true" outlineLevel="0" collapsed="false"/>
    <row r="65225" customFormat="false" ht="15" hidden="false" customHeight="true" outlineLevel="0" collapsed="false"/>
    <row r="65226" customFormat="false" ht="15" hidden="false" customHeight="true" outlineLevel="0" collapsed="false"/>
    <row r="65227" customFormat="false" ht="15" hidden="false" customHeight="true" outlineLevel="0" collapsed="false"/>
    <row r="65228" customFormat="false" ht="15" hidden="false" customHeight="true" outlineLevel="0" collapsed="false"/>
    <row r="65229" customFormat="false" ht="15" hidden="false" customHeight="true" outlineLevel="0" collapsed="false"/>
    <row r="65230" customFormat="false" ht="15" hidden="false" customHeight="true" outlineLevel="0" collapsed="false"/>
    <row r="65231" customFormat="false" ht="15" hidden="false" customHeight="true" outlineLevel="0" collapsed="false"/>
    <row r="65232" customFormat="false" ht="15" hidden="false" customHeight="true" outlineLevel="0" collapsed="false"/>
    <row r="65233" customFormat="false" ht="15" hidden="false" customHeight="true" outlineLevel="0" collapsed="false"/>
    <row r="65234" customFormat="false" ht="15" hidden="false" customHeight="true" outlineLevel="0" collapsed="false"/>
    <row r="65235" customFormat="false" ht="15" hidden="false" customHeight="true" outlineLevel="0" collapsed="false"/>
    <row r="65236" customFormat="false" ht="15" hidden="false" customHeight="true" outlineLevel="0" collapsed="false"/>
    <row r="65237" customFormat="false" ht="15" hidden="false" customHeight="true" outlineLevel="0" collapsed="false"/>
    <row r="65238" customFormat="false" ht="15" hidden="false" customHeight="true" outlineLevel="0" collapsed="false"/>
    <row r="65239" customFormat="false" ht="15" hidden="false" customHeight="true" outlineLevel="0" collapsed="false"/>
    <row r="65240" customFormat="false" ht="15" hidden="false" customHeight="true" outlineLevel="0" collapsed="false"/>
    <row r="65241" customFormat="false" ht="15" hidden="false" customHeight="true" outlineLevel="0" collapsed="false"/>
    <row r="65242" customFormat="false" ht="15" hidden="false" customHeight="true" outlineLevel="0" collapsed="false"/>
    <row r="65243" customFormat="false" ht="15" hidden="false" customHeight="true" outlineLevel="0" collapsed="false"/>
    <row r="65244" customFormat="false" ht="15" hidden="false" customHeight="true" outlineLevel="0" collapsed="false"/>
    <row r="65245" customFormat="false" ht="15" hidden="false" customHeight="true" outlineLevel="0" collapsed="false"/>
    <row r="65246" customFormat="false" ht="15" hidden="false" customHeight="true" outlineLevel="0" collapsed="false"/>
    <row r="65247" customFormat="false" ht="15" hidden="false" customHeight="true" outlineLevel="0" collapsed="false"/>
    <row r="65248" customFormat="false" ht="15" hidden="false" customHeight="true" outlineLevel="0" collapsed="false"/>
    <row r="65249" customFormat="false" ht="15" hidden="false" customHeight="true" outlineLevel="0" collapsed="false"/>
    <row r="65250" customFormat="false" ht="15" hidden="false" customHeight="true" outlineLevel="0" collapsed="false"/>
    <row r="65251" customFormat="false" ht="15" hidden="false" customHeight="true" outlineLevel="0" collapsed="false"/>
    <row r="65252" customFormat="false" ht="15" hidden="false" customHeight="true" outlineLevel="0" collapsed="false"/>
    <row r="65253" customFormat="false" ht="15" hidden="false" customHeight="true" outlineLevel="0" collapsed="false"/>
    <row r="65254" customFormat="false" ht="15" hidden="false" customHeight="true" outlineLevel="0" collapsed="false"/>
    <row r="65255" customFormat="false" ht="15" hidden="false" customHeight="true" outlineLevel="0" collapsed="false"/>
    <row r="65256" customFormat="false" ht="15" hidden="false" customHeight="true" outlineLevel="0" collapsed="false"/>
    <row r="65257" customFormat="false" ht="15" hidden="false" customHeight="true" outlineLevel="0" collapsed="false"/>
    <row r="65258" customFormat="false" ht="15" hidden="false" customHeight="true" outlineLevel="0" collapsed="false"/>
    <row r="65259" customFormat="false" ht="15" hidden="false" customHeight="true" outlineLevel="0" collapsed="false"/>
    <row r="65260" customFormat="false" ht="15" hidden="false" customHeight="true" outlineLevel="0" collapsed="false"/>
    <row r="65261" customFormat="false" ht="15" hidden="false" customHeight="true" outlineLevel="0" collapsed="false"/>
    <row r="65262" customFormat="false" ht="15" hidden="false" customHeight="true" outlineLevel="0" collapsed="false"/>
    <row r="65263" customFormat="false" ht="15" hidden="false" customHeight="true" outlineLevel="0" collapsed="false"/>
    <row r="65264" customFormat="false" ht="15" hidden="false" customHeight="true" outlineLevel="0" collapsed="false"/>
    <row r="65265" customFormat="false" ht="15" hidden="false" customHeight="true" outlineLevel="0" collapsed="false"/>
    <row r="65266" customFormat="false" ht="15" hidden="false" customHeight="true" outlineLevel="0" collapsed="false"/>
    <row r="65267" customFormat="false" ht="15" hidden="false" customHeight="true" outlineLevel="0" collapsed="false"/>
    <row r="65268" customFormat="false" ht="15" hidden="false" customHeight="true" outlineLevel="0" collapsed="false"/>
    <row r="65269" customFormat="false" ht="15" hidden="false" customHeight="true" outlineLevel="0" collapsed="false"/>
    <row r="65270" customFormat="false" ht="15" hidden="false" customHeight="true" outlineLevel="0" collapsed="false"/>
    <row r="65271" customFormat="false" ht="15" hidden="false" customHeight="true" outlineLevel="0" collapsed="false"/>
    <row r="65272" customFormat="false" ht="15" hidden="false" customHeight="true" outlineLevel="0" collapsed="false"/>
    <row r="65273" customFormat="false" ht="15" hidden="false" customHeight="true" outlineLevel="0" collapsed="false"/>
    <row r="65274" customFormat="false" ht="15" hidden="false" customHeight="true" outlineLevel="0" collapsed="false"/>
    <row r="65275" customFormat="false" ht="15" hidden="false" customHeight="true" outlineLevel="0" collapsed="false"/>
    <row r="65276" customFormat="false" ht="15" hidden="false" customHeight="true" outlineLevel="0" collapsed="false"/>
    <row r="65277" customFormat="false" ht="15" hidden="false" customHeight="true" outlineLevel="0" collapsed="false"/>
    <row r="65278" customFormat="false" ht="15" hidden="false" customHeight="true" outlineLevel="0" collapsed="false"/>
    <row r="65279" customFormat="false" ht="15" hidden="false" customHeight="true" outlineLevel="0" collapsed="false"/>
    <row r="65280" customFormat="false" ht="15" hidden="false" customHeight="true" outlineLevel="0" collapsed="false"/>
    <row r="65281" customFormat="false" ht="15" hidden="false" customHeight="true" outlineLevel="0" collapsed="false"/>
    <row r="65282" customFormat="false" ht="15" hidden="false" customHeight="true" outlineLevel="0" collapsed="false"/>
    <row r="65283" customFormat="false" ht="15" hidden="false" customHeight="true" outlineLevel="0" collapsed="false"/>
    <row r="65284" customFormat="false" ht="15" hidden="false" customHeight="true" outlineLevel="0" collapsed="false"/>
    <row r="65285" customFormat="false" ht="15" hidden="false" customHeight="true" outlineLevel="0" collapsed="false"/>
    <row r="65286" customFormat="false" ht="15" hidden="false" customHeight="true" outlineLevel="0" collapsed="false"/>
    <row r="65287" customFormat="false" ht="15" hidden="false" customHeight="true" outlineLevel="0" collapsed="false"/>
    <row r="65288" customFormat="false" ht="15" hidden="false" customHeight="true" outlineLevel="0" collapsed="false"/>
    <row r="65289" customFormat="false" ht="15" hidden="false" customHeight="true" outlineLevel="0" collapsed="false"/>
    <row r="65290" customFormat="false" ht="15" hidden="false" customHeight="true" outlineLevel="0" collapsed="false"/>
    <row r="65291" customFormat="false" ht="15" hidden="false" customHeight="true" outlineLevel="0" collapsed="false"/>
    <row r="65292" customFormat="false" ht="15" hidden="false" customHeight="true" outlineLevel="0" collapsed="false"/>
    <row r="65293" customFormat="false" ht="15" hidden="false" customHeight="true" outlineLevel="0" collapsed="false"/>
    <row r="65294" customFormat="false" ht="15" hidden="false" customHeight="true" outlineLevel="0" collapsed="false"/>
    <row r="65295" customFormat="false" ht="15" hidden="false" customHeight="true" outlineLevel="0" collapsed="false"/>
    <row r="65296" customFormat="false" ht="15" hidden="false" customHeight="true" outlineLevel="0" collapsed="false"/>
    <row r="65297" customFormat="false" ht="15" hidden="false" customHeight="true" outlineLevel="0" collapsed="false"/>
    <row r="65298" customFormat="false" ht="15" hidden="false" customHeight="true" outlineLevel="0" collapsed="false"/>
    <row r="65299" customFormat="false" ht="15" hidden="false" customHeight="true" outlineLevel="0" collapsed="false"/>
    <row r="65300" customFormat="false" ht="15" hidden="false" customHeight="true" outlineLevel="0" collapsed="false"/>
    <row r="65301" customFormat="false" ht="15" hidden="false" customHeight="true" outlineLevel="0" collapsed="false"/>
    <row r="65302" customFormat="false" ht="15" hidden="false" customHeight="true" outlineLevel="0" collapsed="false"/>
    <row r="65303" customFormat="false" ht="15" hidden="false" customHeight="true" outlineLevel="0" collapsed="false"/>
    <row r="65304" customFormat="false" ht="15" hidden="false" customHeight="true" outlineLevel="0" collapsed="false"/>
    <row r="65305" customFormat="false" ht="15" hidden="false" customHeight="true" outlineLevel="0" collapsed="false"/>
    <row r="65306" customFormat="false" ht="15" hidden="false" customHeight="true" outlineLevel="0" collapsed="false"/>
    <row r="65307" customFormat="false" ht="15" hidden="false" customHeight="true" outlineLevel="0" collapsed="false"/>
    <row r="65308" customFormat="false" ht="15" hidden="false" customHeight="true" outlineLevel="0" collapsed="false"/>
    <row r="65309" customFormat="false" ht="15" hidden="false" customHeight="true" outlineLevel="0" collapsed="false"/>
    <row r="65310" customFormat="false" ht="15" hidden="false" customHeight="true" outlineLevel="0" collapsed="false"/>
    <row r="65311" customFormat="false" ht="15" hidden="false" customHeight="true" outlineLevel="0" collapsed="false"/>
    <row r="65312" customFormat="false" ht="15" hidden="false" customHeight="true" outlineLevel="0" collapsed="false"/>
    <row r="65313" customFormat="false" ht="15" hidden="false" customHeight="true" outlineLevel="0" collapsed="false"/>
    <row r="65314" customFormat="false" ht="15" hidden="false" customHeight="true" outlineLevel="0" collapsed="false"/>
    <row r="65315" customFormat="false" ht="15" hidden="false" customHeight="true" outlineLevel="0" collapsed="false"/>
    <row r="65316" customFormat="false" ht="15" hidden="false" customHeight="true" outlineLevel="0" collapsed="false"/>
    <row r="65317" customFormat="false" ht="15" hidden="false" customHeight="true" outlineLevel="0" collapsed="false"/>
    <row r="65318" customFormat="false" ht="15" hidden="false" customHeight="true" outlineLevel="0" collapsed="false"/>
    <row r="65319" customFormat="false" ht="15" hidden="false" customHeight="true" outlineLevel="0" collapsed="false"/>
    <row r="65320" customFormat="false" ht="15" hidden="false" customHeight="true" outlineLevel="0" collapsed="false"/>
    <row r="65321" customFormat="false" ht="15" hidden="false" customHeight="true" outlineLevel="0" collapsed="false"/>
    <row r="65322" customFormat="false" ht="15" hidden="false" customHeight="true" outlineLevel="0" collapsed="false"/>
    <row r="65323" customFormat="false" ht="15" hidden="false" customHeight="true" outlineLevel="0" collapsed="false"/>
    <row r="65324" customFormat="false" ht="15" hidden="false" customHeight="true" outlineLevel="0" collapsed="false"/>
    <row r="65325" customFormat="false" ht="15" hidden="false" customHeight="true" outlineLevel="0" collapsed="false"/>
    <row r="65326" customFormat="false" ht="15" hidden="false" customHeight="true" outlineLevel="0" collapsed="false"/>
    <row r="65327" customFormat="false" ht="15" hidden="false" customHeight="true" outlineLevel="0" collapsed="false"/>
    <row r="65328" customFormat="false" ht="15" hidden="false" customHeight="true" outlineLevel="0" collapsed="false"/>
    <row r="65329" customFormat="false" ht="15" hidden="false" customHeight="true" outlineLevel="0" collapsed="false"/>
    <row r="65330" customFormat="false" ht="15" hidden="false" customHeight="true" outlineLevel="0" collapsed="false"/>
    <row r="65331" customFormat="false" ht="15" hidden="false" customHeight="true" outlineLevel="0" collapsed="false"/>
    <row r="65332" customFormat="false" ht="15" hidden="false" customHeight="true" outlineLevel="0" collapsed="false"/>
    <row r="65333" customFormat="false" ht="15" hidden="false" customHeight="true" outlineLevel="0" collapsed="false"/>
    <row r="65334" customFormat="false" ht="15" hidden="false" customHeight="true" outlineLevel="0" collapsed="false"/>
    <row r="65335" customFormat="false" ht="15" hidden="false" customHeight="true" outlineLevel="0" collapsed="false"/>
    <row r="65336" customFormat="false" ht="15" hidden="false" customHeight="true" outlineLevel="0" collapsed="false"/>
    <row r="65337" customFormat="false" ht="15" hidden="false" customHeight="true" outlineLevel="0" collapsed="false"/>
    <row r="65338" customFormat="false" ht="15" hidden="false" customHeight="true" outlineLevel="0" collapsed="false"/>
    <row r="65339" customFormat="false" ht="15" hidden="false" customHeight="true" outlineLevel="0" collapsed="false"/>
    <row r="65340" customFormat="false" ht="15" hidden="false" customHeight="true" outlineLevel="0" collapsed="false"/>
    <row r="65341" customFormat="false" ht="15" hidden="false" customHeight="true" outlineLevel="0" collapsed="false"/>
    <row r="65342" customFormat="false" ht="15" hidden="false" customHeight="true" outlineLevel="0" collapsed="false"/>
    <row r="65343" customFormat="false" ht="15" hidden="false" customHeight="true" outlineLevel="0" collapsed="false"/>
    <row r="65344" customFormat="false" ht="15" hidden="false" customHeight="true" outlineLevel="0" collapsed="false"/>
    <row r="65345" customFormat="false" ht="15" hidden="false" customHeight="true" outlineLevel="0" collapsed="false"/>
    <row r="65346" customFormat="false" ht="15" hidden="false" customHeight="true" outlineLevel="0" collapsed="false"/>
    <row r="65347" customFormat="false" ht="15" hidden="false" customHeight="true" outlineLevel="0" collapsed="false"/>
    <row r="65348" customFormat="false" ht="15" hidden="false" customHeight="true" outlineLevel="0" collapsed="false"/>
    <row r="65349" customFormat="false" ht="15" hidden="false" customHeight="true" outlineLevel="0" collapsed="false"/>
    <row r="65350" customFormat="false" ht="15" hidden="false" customHeight="true" outlineLevel="0" collapsed="false"/>
    <row r="65351" customFormat="false" ht="15" hidden="false" customHeight="true" outlineLevel="0" collapsed="false"/>
    <row r="65352" customFormat="false" ht="15" hidden="false" customHeight="true" outlineLevel="0" collapsed="false"/>
    <row r="65353" customFormat="false" ht="15" hidden="false" customHeight="true" outlineLevel="0" collapsed="false"/>
    <row r="65354" customFormat="false" ht="15" hidden="false" customHeight="true" outlineLevel="0" collapsed="false"/>
    <row r="65355" customFormat="false" ht="15" hidden="false" customHeight="true" outlineLevel="0" collapsed="false"/>
    <row r="65356" customFormat="false" ht="15" hidden="false" customHeight="true" outlineLevel="0" collapsed="false"/>
    <row r="65357" customFormat="false" ht="15" hidden="false" customHeight="true" outlineLevel="0" collapsed="false"/>
    <row r="65358" customFormat="false" ht="15" hidden="false" customHeight="true" outlineLevel="0" collapsed="false"/>
    <row r="65359" customFormat="false" ht="15" hidden="false" customHeight="true" outlineLevel="0" collapsed="false"/>
    <row r="65360" customFormat="false" ht="15" hidden="false" customHeight="true" outlineLevel="0" collapsed="false"/>
    <row r="65361" customFormat="false" ht="15" hidden="false" customHeight="true" outlineLevel="0" collapsed="false"/>
    <row r="65362" customFormat="false" ht="15" hidden="false" customHeight="true" outlineLevel="0" collapsed="false"/>
    <row r="65363" customFormat="false" ht="15" hidden="false" customHeight="true" outlineLevel="0" collapsed="false"/>
    <row r="65364" customFormat="false" ht="15" hidden="false" customHeight="true" outlineLevel="0" collapsed="false"/>
    <row r="65365" customFormat="false" ht="15" hidden="false" customHeight="true" outlineLevel="0" collapsed="false"/>
    <row r="65366" customFormat="false" ht="15" hidden="false" customHeight="true" outlineLevel="0" collapsed="false"/>
    <row r="65367" customFormat="false" ht="15" hidden="false" customHeight="true" outlineLevel="0" collapsed="false"/>
    <row r="65368" customFormat="false" ht="15" hidden="false" customHeight="true" outlineLevel="0" collapsed="false"/>
    <row r="65369" customFormat="false" ht="15" hidden="false" customHeight="true" outlineLevel="0" collapsed="false"/>
    <row r="65370" customFormat="false" ht="15" hidden="false" customHeight="true" outlineLevel="0" collapsed="false"/>
    <row r="65371" customFormat="false" ht="15" hidden="false" customHeight="true" outlineLevel="0" collapsed="false"/>
    <row r="65372" customFormat="false" ht="15" hidden="false" customHeight="true" outlineLevel="0" collapsed="false"/>
    <row r="65373" customFormat="false" ht="15" hidden="false" customHeight="true" outlineLevel="0" collapsed="false"/>
    <row r="65374" customFormat="false" ht="15" hidden="false" customHeight="true" outlineLevel="0" collapsed="false"/>
    <row r="65375" customFormat="false" ht="15" hidden="false" customHeight="true" outlineLevel="0" collapsed="false"/>
    <row r="65376" customFormat="false" ht="15" hidden="false" customHeight="true" outlineLevel="0" collapsed="false"/>
    <row r="65377" customFormat="false" ht="15" hidden="false" customHeight="true" outlineLevel="0" collapsed="false"/>
    <row r="65378" customFormat="false" ht="15" hidden="false" customHeight="true" outlineLevel="0" collapsed="false"/>
    <row r="65379" customFormat="false" ht="15" hidden="false" customHeight="true" outlineLevel="0" collapsed="false"/>
    <row r="65380" customFormat="false" ht="15" hidden="false" customHeight="true" outlineLevel="0" collapsed="false"/>
    <row r="65381" customFormat="false" ht="15" hidden="false" customHeight="true" outlineLevel="0" collapsed="false"/>
    <row r="65382" customFormat="false" ht="15" hidden="false" customHeight="true" outlineLevel="0" collapsed="false"/>
    <row r="65383" customFormat="false" ht="15" hidden="false" customHeight="true" outlineLevel="0" collapsed="false"/>
    <row r="65384" customFormat="false" ht="15" hidden="false" customHeight="true" outlineLevel="0" collapsed="false"/>
    <row r="65385" customFormat="false" ht="15" hidden="false" customHeight="true" outlineLevel="0" collapsed="false"/>
    <row r="65386" customFormat="false" ht="15" hidden="false" customHeight="true" outlineLevel="0" collapsed="false"/>
    <row r="65387" customFormat="false" ht="15" hidden="false" customHeight="true" outlineLevel="0" collapsed="false"/>
    <row r="65388" customFormat="false" ht="15" hidden="false" customHeight="true" outlineLevel="0" collapsed="false"/>
    <row r="65389" customFormat="false" ht="15" hidden="false" customHeight="true" outlineLevel="0" collapsed="false"/>
    <row r="65390" customFormat="false" ht="15" hidden="false" customHeight="true" outlineLevel="0" collapsed="false"/>
    <row r="65391" customFormat="false" ht="15" hidden="false" customHeight="true" outlineLevel="0" collapsed="false"/>
    <row r="65392" customFormat="false" ht="15" hidden="false" customHeight="true" outlineLevel="0" collapsed="false"/>
    <row r="65393" customFormat="false" ht="15" hidden="false" customHeight="true" outlineLevel="0" collapsed="false"/>
    <row r="65394" customFormat="false" ht="15" hidden="false" customHeight="true" outlineLevel="0" collapsed="false"/>
    <row r="65395" customFormat="false" ht="15" hidden="false" customHeight="true" outlineLevel="0" collapsed="false"/>
    <row r="65396" customFormat="false" ht="15" hidden="false" customHeight="true" outlineLevel="0" collapsed="false"/>
    <row r="65397" customFormat="false" ht="15" hidden="false" customHeight="true" outlineLevel="0" collapsed="false"/>
    <row r="65398" customFormat="false" ht="15" hidden="false" customHeight="true" outlineLevel="0" collapsed="false"/>
    <row r="65399" customFormat="false" ht="15" hidden="false" customHeight="true" outlineLevel="0" collapsed="false"/>
    <row r="65400" customFormat="false" ht="15" hidden="false" customHeight="true" outlineLevel="0" collapsed="false"/>
    <row r="65401" customFormat="false" ht="15" hidden="false" customHeight="true" outlineLevel="0" collapsed="false"/>
    <row r="65402" customFormat="false" ht="15" hidden="false" customHeight="true" outlineLevel="0" collapsed="false"/>
    <row r="65403" customFormat="false" ht="15" hidden="false" customHeight="true" outlineLevel="0" collapsed="false"/>
    <row r="65404" customFormat="false" ht="15" hidden="false" customHeight="true" outlineLevel="0" collapsed="false"/>
    <row r="65405" customFormat="false" ht="15" hidden="false" customHeight="true" outlineLevel="0" collapsed="false"/>
    <row r="65406" customFormat="false" ht="15" hidden="false" customHeight="true" outlineLevel="0" collapsed="false"/>
    <row r="65407" customFormat="false" ht="15" hidden="false" customHeight="true" outlineLevel="0" collapsed="false"/>
    <row r="65408" customFormat="false" ht="15" hidden="false" customHeight="true" outlineLevel="0" collapsed="false"/>
    <row r="65409" customFormat="false" ht="15" hidden="false" customHeight="true" outlineLevel="0" collapsed="false"/>
    <row r="65410" customFormat="false" ht="15" hidden="false" customHeight="true" outlineLevel="0" collapsed="false"/>
    <row r="65411" customFormat="false" ht="15" hidden="false" customHeight="true" outlineLevel="0" collapsed="false"/>
    <row r="65412" customFormat="false" ht="15" hidden="false" customHeight="true" outlineLevel="0" collapsed="false"/>
    <row r="65413" customFormat="false" ht="15" hidden="false" customHeight="true" outlineLevel="0" collapsed="false"/>
    <row r="65414" customFormat="false" ht="15" hidden="false" customHeight="true" outlineLevel="0" collapsed="false"/>
    <row r="65415" customFormat="false" ht="15" hidden="false" customHeight="true" outlineLevel="0" collapsed="false"/>
    <row r="65416" customFormat="false" ht="15" hidden="false" customHeight="true" outlineLevel="0" collapsed="false"/>
    <row r="65417" customFormat="false" ht="15" hidden="false" customHeight="true" outlineLevel="0" collapsed="false"/>
    <row r="65418" customFormat="false" ht="15" hidden="false" customHeight="true" outlineLevel="0" collapsed="false"/>
    <row r="65419" customFormat="false" ht="15" hidden="false" customHeight="true" outlineLevel="0" collapsed="false"/>
    <row r="65420" customFormat="false" ht="15" hidden="false" customHeight="true" outlineLevel="0" collapsed="false"/>
    <row r="65421" customFormat="false" ht="15" hidden="false" customHeight="true" outlineLevel="0" collapsed="false"/>
    <row r="65422" customFormat="false" ht="15" hidden="false" customHeight="true" outlineLevel="0" collapsed="false"/>
    <row r="65423" customFormat="false" ht="15" hidden="false" customHeight="true" outlineLevel="0" collapsed="false"/>
    <row r="65424" customFormat="false" ht="15" hidden="false" customHeight="true" outlineLevel="0" collapsed="false"/>
    <row r="65425" customFormat="false" ht="15" hidden="false" customHeight="true" outlineLevel="0" collapsed="false"/>
    <row r="65426" customFormat="false" ht="15" hidden="false" customHeight="true" outlineLevel="0" collapsed="false"/>
    <row r="65427" customFormat="false" ht="15" hidden="false" customHeight="true" outlineLevel="0" collapsed="false"/>
    <row r="65428" customFormat="false" ht="15" hidden="false" customHeight="true" outlineLevel="0" collapsed="false"/>
    <row r="65429" customFormat="false" ht="15" hidden="false" customHeight="true" outlineLevel="0" collapsed="false"/>
    <row r="65430" customFormat="false" ht="15" hidden="false" customHeight="true" outlineLevel="0" collapsed="false"/>
    <row r="65431" customFormat="false" ht="15" hidden="false" customHeight="true" outlineLevel="0" collapsed="false"/>
    <row r="65432" customFormat="false" ht="15" hidden="false" customHeight="true" outlineLevel="0" collapsed="false"/>
    <row r="65433" customFormat="false" ht="15" hidden="false" customHeight="true" outlineLevel="0" collapsed="false"/>
    <row r="65434" customFormat="false" ht="15" hidden="false" customHeight="true" outlineLevel="0" collapsed="false"/>
    <row r="65435" customFormat="false" ht="15" hidden="false" customHeight="true" outlineLevel="0" collapsed="false"/>
    <row r="65436" customFormat="false" ht="15" hidden="false" customHeight="true" outlineLevel="0" collapsed="false"/>
    <row r="65437" customFormat="false" ht="15" hidden="false" customHeight="true" outlineLevel="0" collapsed="false"/>
    <row r="65438" customFormat="false" ht="15" hidden="false" customHeight="true" outlineLevel="0" collapsed="false"/>
    <row r="65439" customFormat="false" ht="15" hidden="false" customHeight="true" outlineLevel="0" collapsed="false"/>
    <row r="65440" customFormat="false" ht="15" hidden="false" customHeight="true" outlineLevel="0" collapsed="false"/>
    <row r="65441" customFormat="false" ht="15" hidden="false" customHeight="true" outlineLevel="0" collapsed="false"/>
    <row r="65442" customFormat="false" ht="15" hidden="false" customHeight="true" outlineLevel="0" collapsed="false"/>
    <row r="65443" customFormat="false" ht="15" hidden="false" customHeight="true" outlineLevel="0" collapsed="false"/>
    <row r="65444" customFormat="false" ht="15" hidden="false" customHeight="true" outlineLevel="0" collapsed="false"/>
    <row r="65445" customFormat="false" ht="15" hidden="false" customHeight="true" outlineLevel="0" collapsed="false"/>
    <row r="65446" customFormat="false" ht="15" hidden="false" customHeight="true" outlineLevel="0" collapsed="false"/>
    <row r="65447" customFormat="false" ht="15" hidden="false" customHeight="true" outlineLevel="0" collapsed="false"/>
    <row r="65448" customFormat="false" ht="15" hidden="false" customHeight="true" outlineLevel="0" collapsed="false"/>
    <row r="65449" customFormat="false" ht="15" hidden="false" customHeight="true" outlineLevel="0" collapsed="false"/>
    <row r="65450" customFormat="false" ht="15" hidden="false" customHeight="true" outlineLevel="0" collapsed="false"/>
    <row r="65451" customFormat="false" ht="15" hidden="false" customHeight="true" outlineLevel="0" collapsed="false"/>
    <row r="65452" customFormat="false" ht="15" hidden="false" customHeight="true" outlineLevel="0" collapsed="false"/>
    <row r="65453" customFormat="false" ht="15" hidden="false" customHeight="true" outlineLevel="0" collapsed="false"/>
    <row r="65454" customFormat="false" ht="15" hidden="false" customHeight="true" outlineLevel="0" collapsed="false"/>
    <row r="65455" customFormat="false" ht="15" hidden="false" customHeight="true" outlineLevel="0" collapsed="false"/>
    <row r="65456" customFormat="false" ht="15" hidden="false" customHeight="true" outlineLevel="0" collapsed="false"/>
    <row r="65457" customFormat="false" ht="15" hidden="false" customHeight="true" outlineLevel="0" collapsed="false"/>
    <row r="65458" customFormat="false" ht="15" hidden="false" customHeight="true" outlineLevel="0" collapsed="false"/>
    <row r="65459" customFormat="false" ht="15" hidden="false" customHeight="true" outlineLevel="0" collapsed="false"/>
    <row r="65460" customFormat="false" ht="15" hidden="false" customHeight="true" outlineLevel="0" collapsed="false"/>
    <row r="65461" customFormat="false" ht="15" hidden="false" customHeight="true" outlineLevel="0" collapsed="false"/>
    <row r="65462" customFormat="false" ht="15" hidden="false" customHeight="true" outlineLevel="0" collapsed="false"/>
    <row r="65463" customFormat="false" ht="15" hidden="false" customHeight="true" outlineLevel="0" collapsed="false"/>
    <row r="65464" customFormat="false" ht="15" hidden="false" customHeight="true" outlineLevel="0" collapsed="false"/>
    <row r="65465" customFormat="false" ht="15" hidden="false" customHeight="true" outlineLevel="0" collapsed="false"/>
    <row r="65466" customFormat="false" ht="15" hidden="false" customHeight="true" outlineLevel="0" collapsed="false"/>
    <row r="65467" customFormat="false" ht="15" hidden="false" customHeight="true" outlineLevel="0" collapsed="false"/>
    <row r="65468" customFormat="false" ht="15" hidden="false" customHeight="true" outlineLevel="0" collapsed="false"/>
    <row r="65469" customFormat="false" ht="15" hidden="false" customHeight="true" outlineLevel="0" collapsed="false"/>
    <row r="65470" customFormat="false" ht="15" hidden="false" customHeight="true" outlineLevel="0" collapsed="false"/>
    <row r="65471" customFormat="false" ht="15" hidden="false" customHeight="true" outlineLevel="0" collapsed="false"/>
    <row r="65472" customFormat="false" ht="15" hidden="false" customHeight="true" outlineLevel="0" collapsed="false"/>
    <row r="65473" customFormat="false" ht="15" hidden="false" customHeight="true" outlineLevel="0" collapsed="false"/>
    <row r="65474" customFormat="false" ht="15" hidden="false" customHeight="true" outlineLevel="0" collapsed="false"/>
    <row r="65475" customFormat="false" ht="15" hidden="false" customHeight="true" outlineLevel="0" collapsed="false"/>
    <row r="65476" customFormat="false" ht="15" hidden="false" customHeight="true" outlineLevel="0" collapsed="false"/>
    <row r="65477" customFormat="false" ht="15" hidden="false" customHeight="true" outlineLevel="0" collapsed="false"/>
    <row r="65478" customFormat="false" ht="15" hidden="false" customHeight="true" outlineLevel="0" collapsed="false"/>
    <row r="65479" customFormat="false" ht="15" hidden="false" customHeight="true" outlineLevel="0" collapsed="false"/>
    <row r="65480" customFormat="false" ht="15" hidden="false" customHeight="true" outlineLevel="0" collapsed="false"/>
    <row r="65481" customFormat="false" ht="15" hidden="false" customHeight="true" outlineLevel="0" collapsed="false"/>
    <row r="65482" customFormat="false" ht="15" hidden="false" customHeight="true" outlineLevel="0" collapsed="false"/>
    <row r="65483" customFormat="false" ht="15" hidden="false" customHeight="true" outlineLevel="0" collapsed="false"/>
    <row r="65484" customFormat="false" ht="15" hidden="false" customHeight="true" outlineLevel="0" collapsed="false"/>
    <row r="65485" customFormat="false" ht="15" hidden="false" customHeight="true" outlineLevel="0" collapsed="false"/>
    <row r="65486" customFormat="false" ht="15" hidden="false" customHeight="true" outlineLevel="0" collapsed="false"/>
    <row r="65487" customFormat="false" ht="15" hidden="false" customHeight="true" outlineLevel="0" collapsed="false"/>
    <row r="65488" customFormat="false" ht="15" hidden="false" customHeight="true" outlineLevel="0" collapsed="false"/>
    <row r="65489" customFormat="false" ht="15" hidden="false" customHeight="true" outlineLevel="0" collapsed="false"/>
    <row r="65490" customFormat="false" ht="15" hidden="false" customHeight="true" outlineLevel="0" collapsed="false"/>
    <row r="65491" customFormat="false" ht="15" hidden="false" customHeight="true" outlineLevel="0" collapsed="false"/>
    <row r="65492" customFormat="false" ht="15" hidden="false" customHeight="true" outlineLevel="0" collapsed="false"/>
    <row r="65493" customFormat="false" ht="15" hidden="false" customHeight="true" outlineLevel="0" collapsed="false"/>
    <row r="65494" customFormat="false" ht="15" hidden="false" customHeight="true" outlineLevel="0" collapsed="false"/>
    <row r="65495" customFormat="false" ht="15" hidden="false" customHeight="true" outlineLevel="0" collapsed="false"/>
    <row r="65496" customFormat="false" ht="15" hidden="false" customHeight="true" outlineLevel="0" collapsed="false"/>
    <row r="65497" customFormat="false" ht="15" hidden="false" customHeight="true" outlineLevel="0" collapsed="false"/>
    <row r="65498" customFormat="false" ht="15" hidden="false" customHeight="true" outlineLevel="0" collapsed="false"/>
    <row r="65499" customFormat="false" ht="15" hidden="false" customHeight="true" outlineLevel="0" collapsed="false"/>
    <row r="65500" customFormat="false" ht="15" hidden="false" customHeight="true" outlineLevel="0" collapsed="false"/>
    <row r="65501" customFormat="false" ht="15" hidden="false" customHeight="true" outlineLevel="0" collapsed="false"/>
    <row r="65502" customFormat="false" ht="15" hidden="false" customHeight="true" outlineLevel="0" collapsed="false"/>
    <row r="65503" customFormat="false" ht="15" hidden="false" customHeight="true" outlineLevel="0" collapsed="false"/>
    <row r="65504" customFormat="false" ht="15" hidden="false" customHeight="true" outlineLevel="0" collapsed="false"/>
    <row r="65505" customFormat="false" ht="15" hidden="false" customHeight="true" outlineLevel="0" collapsed="false"/>
    <row r="65506" customFormat="false" ht="15" hidden="false" customHeight="true" outlineLevel="0" collapsed="false"/>
    <row r="65507" customFormat="false" ht="15" hidden="false" customHeight="true" outlineLevel="0" collapsed="false"/>
    <row r="65508" customFormat="false" ht="15" hidden="false" customHeight="true" outlineLevel="0" collapsed="false"/>
    <row r="65509" customFormat="false" ht="15" hidden="false" customHeight="true" outlineLevel="0" collapsed="false"/>
    <row r="65510" customFormat="false" ht="15" hidden="false" customHeight="true" outlineLevel="0" collapsed="false"/>
    <row r="65511" customFormat="false" ht="15" hidden="false" customHeight="true" outlineLevel="0" collapsed="false"/>
    <row r="65512" customFormat="false" ht="15" hidden="false" customHeight="true" outlineLevel="0" collapsed="false"/>
    <row r="65513" customFormat="false" ht="15" hidden="false" customHeight="true" outlineLevel="0" collapsed="false"/>
    <row r="65514" customFormat="false" ht="15" hidden="false" customHeight="true" outlineLevel="0" collapsed="false"/>
    <row r="65515" customFormat="false" ht="15" hidden="false" customHeight="true" outlineLevel="0" collapsed="false"/>
    <row r="65516" customFormat="false" ht="15" hidden="false" customHeight="true" outlineLevel="0" collapsed="false"/>
    <row r="65517" customFormat="false" ht="15" hidden="false" customHeight="true" outlineLevel="0" collapsed="false"/>
    <row r="65518" customFormat="false" ht="15" hidden="false" customHeight="true" outlineLevel="0" collapsed="false"/>
    <row r="65519" customFormat="false" ht="15" hidden="false" customHeight="true" outlineLevel="0" collapsed="false"/>
    <row r="65520" customFormat="false" ht="15" hidden="false" customHeight="true" outlineLevel="0" collapsed="false"/>
    <row r="65521" customFormat="false" ht="15" hidden="false" customHeight="true" outlineLevel="0" collapsed="false"/>
    <row r="65522" customFormat="false" ht="15" hidden="false" customHeight="true" outlineLevel="0" collapsed="false"/>
    <row r="65523" customFormat="false" ht="15" hidden="false" customHeight="true" outlineLevel="0" collapsed="false"/>
    <row r="65524" customFormat="false" ht="15" hidden="false" customHeight="true" outlineLevel="0" collapsed="false"/>
    <row r="65525" customFormat="false" ht="15" hidden="false" customHeight="true" outlineLevel="0" collapsed="false"/>
    <row r="65526" customFormat="false" ht="15" hidden="false" customHeight="true" outlineLevel="0" collapsed="false"/>
    <row r="65527" customFormat="false" ht="15" hidden="false" customHeight="true" outlineLevel="0" collapsed="false"/>
    <row r="65528" customFormat="false" ht="15" hidden="false" customHeight="true" outlineLevel="0" collapsed="false"/>
    <row r="65529" customFormat="false" ht="15" hidden="false" customHeight="true" outlineLevel="0" collapsed="false"/>
    <row r="65530" customFormat="false" ht="15" hidden="false" customHeight="true" outlineLevel="0" collapsed="false"/>
    <row r="65531" customFormat="false" ht="15" hidden="false" customHeight="true" outlineLevel="0" collapsed="false"/>
    <row r="65532" customFormat="false" ht="15" hidden="false" customHeight="true" outlineLevel="0" collapsed="false"/>
    <row r="65533" customFormat="false" ht="15" hidden="false" customHeight="true" outlineLevel="0" collapsed="false"/>
    <row r="65534" customFormat="false" ht="15" hidden="false" customHeight="true" outlineLevel="0" collapsed="false"/>
    <row r="65535" customFormat="false" ht="15" hidden="false" customHeight="true" outlineLevel="0" collapsed="false"/>
    <row r="65536" customFormat="false" ht="1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4" activeCellId="0" sqref="C24"/>
    </sheetView>
  </sheetViews>
  <sheetFormatPr defaultRowHeight="12.8" zeroHeight="false" outlineLevelRow="0" outlineLevelCol="0"/>
  <cols>
    <col collapsed="false" customWidth="true" hidden="false" outlineLevel="0" max="1" min="1" style="0" width="55.9"/>
    <col collapsed="false" customWidth="true" hidden="false" outlineLevel="0" max="2" min="2" style="0" width="145.52"/>
    <col collapsed="false" customWidth="true" hidden="false" outlineLevel="0" max="3" min="3" style="0" width="27"/>
    <col collapsed="false" customWidth="true" hidden="false" outlineLevel="0" max="1025" min="4" style="0" width="8.67"/>
  </cols>
  <sheetData>
    <row r="1" customFormat="false" ht="13.8" hidden="false" customHeight="false" outlineLevel="0" collapsed="false">
      <c r="A1" s="0" t="s">
        <v>0</v>
      </c>
      <c r="C1" s="0" t="s">
        <v>516</v>
      </c>
      <c r="D1" s="0" t="s">
        <v>517</v>
      </c>
    </row>
    <row r="2" customFormat="false" ht="13.8" hidden="false" customHeight="false" outlineLevel="0" collapsed="false">
      <c r="A2" s="0" t="s">
        <v>1</v>
      </c>
      <c r="C2" s="0" t="s">
        <v>518</v>
      </c>
      <c r="D2" s="0" t="s">
        <v>519</v>
      </c>
    </row>
    <row r="3" customFormat="false" ht="13.8" hidden="false" customHeight="false" outlineLevel="0" collapsed="false">
      <c r="A3" s="0" t="s">
        <v>2</v>
      </c>
      <c r="C3" s="0" t="s">
        <v>520</v>
      </c>
      <c r="D3" s="0" t="s">
        <v>521</v>
      </c>
    </row>
    <row r="4" customFormat="false" ht="13.8" hidden="false" customHeight="false" outlineLevel="0" collapsed="false">
      <c r="A4" s="0" t="s">
        <v>3</v>
      </c>
      <c r="C4" s="0" t="s">
        <v>522</v>
      </c>
      <c r="D4" s="0" t="s">
        <v>519</v>
      </c>
    </row>
    <row r="5" customFormat="false" ht="13.8" hidden="false" customHeight="false" outlineLevel="0" collapsed="false">
      <c r="A5" s="0" t="s">
        <v>4</v>
      </c>
      <c r="B5" s="0" t="s">
        <v>293</v>
      </c>
      <c r="C5" s="0" t="s">
        <v>523</v>
      </c>
      <c r="D5" s="0" t="s">
        <v>519</v>
      </c>
    </row>
    <row r="6" customFormat="false" ht="13.8" hidden="false" customHeight="false" outlineLevel="0" collapsed="false">
      <c r="A6" s="0" t="s">
        <v>5</v>
      </c>
      <c r="B6" s="0" t="s">
        <v>294</v>
      </c>
      <c r="C6" s="0" t="s">
        <v>524</v>
      </c>
      <c r="D6" s="0" t="s">
        <v>519</v>
      </c>
    </row>
    <row r="7" customFormat="false" ht="13.8" hidden="false" customHeight="false" outlineLevel="0" collapsed="false">
      <c r="A7" s="0" t="s">
        <v>6</v>
      </c>
      <c r="B7" s="0" t="s">
        <v>295</v>
      </c>
      <c r="C7" s="0" t="s">
        <v>525</v>
      </c>
      <c r="D7" s="0" t="s">
        <v>519</v>
      </c>
    </row>
    <row r="8" customFormat="false" ht="13.8" hidden="false" customHeight="false" outlineLevel="0" collapsed="false">
      <c r="A8" s="0" t="s">
        <v>7</v>
      </c>
      <c r="B8" s="0" t="s">
        <v>296</v>
      </c>
      <c r="C8" s="0" t="s">
        <v>526</v>
      </c>
      <c r="D8" s="0" t="s">
        <v>519</v>
      </c>
    </row>
    <row r="9" customFormat="false" ht="13.8" hidden="false" customHeight="false" outlineLevel="0" collapsed="false">
      <c r="A9" s="0" t="s">
        <v>8</v>
      </c>
      <c r="B9" s="0" t="s">
        <v>297</v>
      </c>
      <c r="C9" s="0" t="s">
        <v>527</v>
      </c>
      <c r="D9" s="0" t="s">
        <v>519</v>
      </c>
    </row>
    <row r="10" customFormat="false" ht="13.8" hidden="false" customHeight="false" outlineLevel="0" collapsed="false">
      <c r="A10" s="0" t="s">
        <v>9</v>
      </c>
      <c r="B10" s="0" t="s">
        <v>298</v>
      </c>
      <c r="C10" s="0" t="s">
        <v>528</v>
      </c>
      <c r="D10" s="0" t="s">
        <v>519</v>
      </c>
    </row>
    <row r="11" customFormat="false" ht="13.8" hidden="false" customHeight="false" outlineLevel="0" collapsed="false">
      <c r="A11" s="0" t="s">
        <v>10</v>
      </c>
      <c r="B11" s="0" t="s">
        <v>299</v>
      </c>
      <c r="C11" s="0" t="s">
        <v>529</v>
      </c>
      <c r="D11" s="0" t="s">
        <v>519</v>
      </c>
    </row>
    <row r="12" customFormat="false" ht="13.8" hidden="false" customHeight="false" outlineLevel="0" collapsed="false">
      <c r="A12" s="0" t="s">
        <v>11</v>
      </c>
      <c r="B12" s="0" t="s">
        <v>300</v>
      </c>
      <c r="C12" s="0" t="s">
        <v>530</v>
      </c>
      <c r="D12" s="0" t="s">
        <v>519</v>
      </c>
    </row>
    <row r="13" customFormat="false" ht="13.8" hidden="false" customHeight="false" outlineLevel="0" collapsed="false">
      <c r="A13" s="0" t="s">
        <v>12</v>
      </c>
      <c r="B13" s="0" t="s">
        <v>301</v>
      </c>
      <c r="C13" s="0" t="s">
        <v>531</v>
      </c>
      <c r="D13" s="0" t="s">
        <v>519</v>
      </c>
    </row>
    <row r="14" customFormat="false" ht="13.8" hidden="false" customHeight="false" outlineLevel="0" collapsed="false">
      <c r="A14" s="0" t="s">
        <v>13</v>
      </c>
      <c r="B14" s="0" t="s">
        <v>302</v>
      </c>
      <c r="C14" s="0" t="s">
        <v>532</v>
      </c>
      <c r="D14" s="0" t="s">
        <v>519</v>
      </c>
    </row>
    <row r="15" customFormat="false" ht="13.8" hidden="false" customHeight="false" outlineLevel="0" collapsed="false">
      <c r="A15" s="0" t="s">
        <v>14</v>
      </c>
      <c r="B15" s="0" t="s">
        <v>303</v>
      </c>
      <c r="C15" s="0" t="s">
        <v>533</v>
      </c>
      <c r="D15" s="0" t="s">
        <v>519</v>
      </c>
    </row>
    <row r="16" customFormat="false" ht="13.8" hidden="false" customHeight="false" outlineLevel="0" collapsed="false">
      <c r="A16" s="0" t="s">
        <v>15</v>
      </c>
      <c r="B16" s="0" t="s">
        <v>304</v>
      </c>
      <c r="C16" s="0" t="s">
        <v>534</v>
      </c>
      <c r="D16" s="0" t="s">
        <v>521</v>
      </c>
    </row>
    <row r="17" customFormat="false" ht="13.8" hidden="false" customHeight="false" outlineLevel="0" collapsed="false">
      <c r="A17" s="0" t="s">
        <v>16</v>
      </c>
      <c r="B17" s="0" t="s">
        <v>305</v>
      </c>
      <c r="C17" s="0" t="s">
        <v>535</v>
      </c>
      <c r="D17" s="0" t="s">
        <v>536</v>
      </c>
    </row>
    <row r="18" customFormat="false" ht="13.8" hidden="false" customHeight="false" outlineLevel="0" collapsed="false">
      <c r="A18" s="0" t="s">
        <v>17</v>
      </c>
      <c r="B18" s="0" t="s">
        <v>306</v>
      </c>
      <c r="C18" s="0" t="s">
        <v>537</v>
      </c>
      <c r="D18" s="0" t="s">
        <v>536</v>
      </c>
    </row>
    <row r="19" customFormat="false" ht="13.8" hidden="false" customHeight="false" outlineLevel="0" collapsed="false">
      <c r="A19" s="0" t="s">
        <v>18</v>
      </c>
      <c r="B19" s="0" t="s">
        <v>307</v>
      </c>
      <c r="C19" s="0" t="s">
        <v>538</v>
      </c>
      <c r="D19" s="0" t="s">
        <v>536</v>
      </c>
    </row>
    <row r="20" customFormat="false" ht="13.8" hidden="false" customHeight="false" outlineLevel="0" collapsed="false">
      <c r="A20" s="0" t="s">
        <v>19</v>
      </c>
      <c r="B20" s="0" t="s">
        <v>308</v>
      </c>
      <c r="C20" s="0" t="s">
        <v>539</v>
      </c>
      <c r="D20" s="0" t="s">
        <v>536</v>
      </c>
    </row>
    <row r="21" customFormat="false" ht="13.8" hidden="false" customHeight="false" outlineLevel="0" collapsed="false">
      <c r="A21" s="0" t="s">
        <v>20</v>
      </c>
      <c r="C21" s="0" t="s">
        <v>540</v>
      </c>
      <c r="D21" s="0" t="s">
        <v>536</v>
      </c>
    </row>
    <row r="22" customFormat="false" ht="13.8" hidden="false" customHeight="false" outlineLevel="0" collapsed="false">
      <c r="A22" s="0" t="s">
        <v>21</v>
      </c>
      <c r="B22" s="0" t="s">
        <v>309</v>
      </c>
      <c r="C22" s="0" t="s">
        <v>541</v>
      </c>
      <c r="D22" s="0" t="s">
        <v>536</v>
      </c>
    </row>
    <row r="23" customFormat="false" ht="13.8" hidden="false" customHeight="false" outlineLevel="0" collapsed="false">
      <c r="A23" s="0" t="s">
        <v>22</v>
      </c>
      <c r="B23" s="0" t="s">
        <v>310</v>
      </c>
      <c r="C23" s="0" t="s">
        <v>542</v>
      </c>
      <c r="D23" s="0" t="s">
        <v>536</v>
      </c>
    </row>
    <row r="24" customFormat="false" ht="13.8" hidden="false" customHeight="false" outlineLevel="0" collapsed="false">
      <c r="A24" s="0" t="s">
        <v>23</v>
      </c>
      <c r="B24" s="0" t="s">
        <v>311</v>
      </c>
      <c r="C24" s="0" t="s">
        <v>543</v>
      </c>
      <c r="D24" s="0" t="s">
        <v>521</v>
      </c>
    </row>
    <row r="25" customFormat="false" ht="13.8" hidden="false" customHeight="false" outlineLevel="0" collapsed="false">
      <c r="A25" s="0" t="s">
        <v>24</v>
      </c>
      <c r="B25" s="0" t="s">
        <v>312</v>
      </c>
      <c r="C25" s="0" t="s">
        <v>544</v>
      </c>
      <c r="D25" s="0" t="s">
        <v>536</v>
      </c>
    </row>
    <row r="26" customFormat="false" ht="13.8" hidden="false" customHeight="false" outlineLevel="0" collapsed="false">
      <c r="A26" s="0" t="s">
        <v>25</v>
      </c>
      <c r="B26" s="0" t="s">
        <v>313</v>
      </c>
      <c r="C26" s="0" t="s">
        <v>545</v>
      </c>
      <c r="D26" s="0" t="s">
        <v>536</v>
      </c>
    </row>
    <row r="27" customFormat="false" ht="13.8" hidden="false" customHeight="false" outlineLevel="0" collapsed="false">
      <c r="A27" s="0" t="s">
        <v>26</v>
      </c>
      <c r="B27" s="0" t="s">
        <v>314</v>
      </c>
      <c r="C27" s="0" t="s">
        <v>546</v>
      </c>
      <c r="D27" s="0" t="s">
        <v>536</v>
      </c>
    </row>
    <row r="28" customFormat="false" ht="13.8" hidden="false" customHeight="false" outlineLevel="0" collapsed="false">
      <c r="A28" s="0" t="s">
        <v>27</v>
      </c>
      <c r="B28" s="0" t="s">
        <v>315</v>
      </c>
      <c r="C28" s="0" t="s">
        <v>547</v>
      </c>
      <c r="D28" s="0" t="s">
        <v>536</v>
      </c>
    </row>
    <row r="29" customFormat="false" ht="13.8" hidden="false" customHeight="false" outlineLevel="0" collapsed="false">
      <c r="A29" s="0" t="s">
        <v>28</v>
      </c>
      <c r="B29" s="0" t="s">
        <v>316</v>
      </c>
      <c r="C29" s="0" t="s">
        <v>548</v>
      </c>
      <c r="D29" s="0" t="s">
        <v>536</v>
      </c>
    </row>
    <row r="30" customFormat="false" ht="13.8" hidden="false" customHeight="false" outlineLevel="0" collapsed="false">
      <c r="A30" s="0" t="s">
        <v>29</v>
      </c>
      <c r="B30" s="0" t="s">
        <v>317</v>
      </c>
      <c r="C30" s="0" t="s">
        <v>549</v>
      </c>
      <c r="D30" s="0" t="s">
        <v>536</v>
      </c>
    </row>
    <row r="31" customFormat="false" ht="13.8" hidden="false" customHeight="false" outlineLevel="0" collapsed="false">
      <c r="A31" s="0" t="s">
        <v>30</v>
      </c>
      <c r="B31" s="0" t="s">
        <v>318</v>
      </c>
      <c r="C31" s="0" t="s">
        <v>550</v>
      </c>
      <c r="D31" s="0" t="s">
        <v>536</v>
      </c>
    </row>
    <row r="32" customFormat="false" ht="13.8" hidden="false" customHeight="false" outlineLevel="0" collapsed="false">
      <c r="A32" s="0" t="s">
        <v>31</v>
      </c>
      <c r="B32" s="0" t="s">
        <v>319</v>
      </c>
      <c r="C32" s="0" t="s">
        <v>551</v>
      </c>
      <c r="D32" s="0" t="s">
        <v>536</v>
      </c>
    </row>
    <row r="33" customFormat="false" ht="13.8" hidden="false" customHeight="false" outlineLevel="0" collapsed="false">
      <c r="A33" s="0" t="s">
        <v>32</v>
      </c>
      <c r="B33" s="0" t="s">
        <v>320</v>
      </c>
      <c r="C33" s="0" t="s">
        <v>552</v>
      </c>
      <c r="D33" s="0" t="s">
        <v>536</v>
      </c>
    </row>
    <row r="34" customFormat="false" ht="13.8" hidden="false" customHeight="false" outlineLevel="0" collapsed="false">
      <c r="A34" s="0" t="s">
        <v>33</v>
      </c>
      <c r="B34" s="0" t="s">
        <v>321</v>
      </c>
      <c r="C34" s="0" t="s">
        <v>553</v>
      </c>
      <c r="D34" s="0" t="s">
        <v>536</v>
      </c>
    </row>
    <row r="35" customFormat="false" ht="13.8" hidden="false" customHeight="false" outlineLevel="0" collapsed="false">
      <c r="A35" s="0" t="s">
        <v>34</v>
      </c>
      <c r="B35" s="0" t="s">
        <v>322</v>
      </c>
      <c r="C35" s="0" t="s">
        <v>554</v>
      </c>
      <c r="D35" s="0" t="s">
        <v>536</v>
      </c>
    </row>
    <row r="36" customFormat="false" ht="13.8" hidden="false" customHeight="false" outlineLevel="0" collapsed="false">
      <c r="A36" s="0" t="s">
        <v>35</v>
      </c>
      <c r="B36" s="0" t="s">
        <v>323</v>
      </c>
      <c r="C36" s="0" t="s">
        <v>555</v>
      </c>
      <c r="D36" s="0" t="s">
        <v>536</v>
      </c>
    </row>
    <row r="37" customFormat="false" ht="13.8" hidden="false" customHeight="false" outlineLevel="0" collapsed="false">
      <c r="A37" s="0" t="s">
        <v>36</v>
      </c>
      <c r="B37" s="0" t="s">
        <v>324</v>
      </c>
      <c r="C37" s="0" t="s">
        <v>556</v>
      </c>
      <c r="D37" s="0" t="s">
        <v>536</v>
      </c>
    </row>
    <row r="38" customFormat="false" ht="13.8" hidden="false" customHeight="false" outlineLevel="0" collapsed="false">
      <c r="A38" s="0" t="s">
        <v>37</v>
      </c>
      <c r="B38" s="0" t="s">
        <v>325</v>
      </c>
      <c r="C38" s="0" t="s">
        <v>557</v>
      </c>
      <c r="D38" s="0" t="s">
        <v>536</v>
      </c>
    </row>
    <row r="39" customFormat="false" ht="13.8" hidden="false" customHeight="false" outlineLevel="0" collapsed="false">
      <c r="A39" s="0" t="s">
        <v>38</v>
      </c>
      <c r="B39" s="0" t="s">
        <v>326</v>
      </c>
      <c r="C39" s="0" t="s">
        <v>558</v>
      </c>
      <c r="D39" s="0" t="s">
        <v>521</v>
      </c>
    </row>
    <row r="40" customFormat="false" ht="13.8" hidden="false" customHeight="false" outlineLevel="0" collapsed="false">
      <c r="A40" s="0" t="s">
        <v>39</v>
      </c>
      <c r="B40" s="0" t="s">
        <v>327</v>
      </c>
      <c r="C40" s="0" t="s">
        <v>559</v>
      </c>
      <c r="D40" s="0" t="s">
        <v>536</v>
      </c>
    </row>
    <row r="41" customFormat="false" ht="13.8" hidden="false" customHeight="false" outlineLevel="0" collapsed="false">
      <c r="A41" s="0" t="s">
        <v>40</v>
      </c>
      <c r="B41" s="0" t="s">
        <v>328</v>
      </c>
      <c r="C41" s="0" t="s">
        <v>560</v>
      </c>
      <c r="D41" s="0" t="s">
        <v>536</v>
      </c>
    </row>
    <row r="42" customFormat="false" ht="13.8" hidden="false" customHeight="false" outlineLevel="0" collapsed="false">
      <c r="A42" s="0" t="s">
        <v>41</v>
      </c>
      <c r="B42" s="0" t="s">
        <v>329</v>
      </c>
      <c r="C42" s="0" t="s">
        <v>561</v>
      </c>
      <c r="D42" s="0" t="s">
        <v>536</v>
      </c>
    </row>
    <row r="43" customFormat="false" ht="13.8" hidden="false" customHeight="false" outlineLevel="0" collapsed="false">
      <c r="A43" s="0" t="s">
        <v>42</v>
      </c>
      <c r="B43" s="0" t="s">
        <v>330</v>
      </c>
      <c r="C43" s="22" t="s">
        <v>562</v>
      </c>
      <c r="D43" s="0" t="s">
        <v>536</v>
      </c>
    </row>
    <row r="44" customFormat="false" ht="13.8" hidden="false" customHeight="false" outlineLevel="0" collapsed="false">
      <c r="A44" s="0" t="s">
        <v>43</v>
      </c>
      <c r="B44" s="0" t="s">
        <v>331</v>
      </c>
      <c r="C44" s="0" t="s">
        <v>563</v>
      </c>
      <c r="D44" s="0" t="s">
        <v>536</v>
      </c>
    </row>
    <row r="45" customFormat="false" ht="13.8" hidden="false" customHeight="false" outlineLevel="0" collapsed="false">
      <c r="A45" s="0" t="s">
        <v>44</v>
      </c>
      <c r="B45" s="0" t="s">
        <v>332</v>
      </c>
      <c r="C45" s="0" t="s">
        <v>564</v>
      </c>
      <c r="D45" s="0" t="s">
        <v>536</v>
      </c>
    </row>
    <row r="46" customFormat="false" ht="13.8" hidden="false" customHeight="false" outlineLevel="0" collapsed="false">
      <c r="A46" s="0" t="s">
        <v>45</v>
      </c>
      <c r="B46" s="0" t="s">
        <v>333</v>
      </c>
      <c r="C46" s="0" t="s">
        <v>565</v>
      </c>
      <c r="D46" s="0" t="s">
        <v>521</v>
      </c>
    </row>
    <row r="47" customFormat="false" ht="13.8" hidden="false" customHeight="false" outlineLevel="0" collapsed="false">
      <c r="A47" s="0" t="s">
        <v>46</v>
      </c>
      <c r="B47" s="0" t="s">
        <v>334</v>
      </c>
      <c r="C47" s="0" t="s">
        <v>566</v>
      </c>
      <c r="D47" s="0" t="s">
        <v>536</v>
      </c>
    </row>
    <row r="48" customFormat="false" ht="13.8" hidden="false" customHeight="false" outlineLevel="0" collapsed="false">
      <c r="A48" s="0" t="s">
        <v>47</v>
      </c>
      <c r="B48" s="0" t="s">
        <v>335</v>
      </c>
      <c r="C48" s="0" t="s">
        <v>567</v>
      </c>
      <c r="D48" s="0" t="s">
        <v>536</v>
      </c>
    </row>
    <row r="49" customFormat="false" ht="13.8" hidden="false" customHeight="false" outlineLevel="0" collapsed="false">
      <c r="A49" s="0" t="s">
        <v>48</v>
      </c>
      <c r="B49" s="0" t="s">
        <v>336</v>
      </c>
      <c r="C49" s="0" t="s">
        <v>568</v>
      </c>
      <c r="D49" s="0" t="s">
        <v>536</v>
      </c>
    </row>
    <row r="50" customFormat="false" ht="13.8" hidden="false" customHeight="false" outlineLevel="0" collapsed="false">
      <c r="A50" s="0" t="s">
        <v>49</v>
      </c>
      <c r="B50" s="0" t="s">
        <v>337</v>
      </c>
      <c r="C50" s="0" t="s">
        <v>569</v>
      </c>
      <c r="D50" s="0" t="s">
        <v>536</v>
      </c>
    </row>
    <row r="51" customFormat="false" ht="13.8" hidden="false" customHeight="false" outlineLevel="0" collapsed="false">
      <c r="A51" s="0" t="s">
        <v>50</v>
      </c>
      <c r="B51" s="0" t="s">
        <v>338</v>
      </c>
      <c r="C51" s="0" t="s">
        <v>570</v>
      </c>
      <c r="D51" s="0" t="s">
        <v>519</v>
      </c>
    </row>
    <row r="52" customFormat="false" ht="13.8" hidden="false" customHeight="false" outlineLevel="0" collapsed="false">
      <c r="A52" s="0" t="s">
        <v>51</v>
      </c>
      <c r="B52" s="0" t="s">
        <v>339</v>
      </c>
      <c r="C52" s="0" t="s">
        <v>571</v>
      </c>
      <c r="D52" s="0" t="s">
        <v>536</v>
      </c>
    </row>
    <row r="53" customFormat="false" ht="13.8" hidden="false" customHeight="false" outlineLevel="0" collapsed="false">
      <c r="A53" s="0" t="s">
        <v>52</v>
      </c>
      <c r="B53" s="0" t="s">
        <v>340</v>
      </c>
      <c r="C53" s="0" t="s">
        <v>572</v>
      </c>
      <c r="D53" s="0" t="s">
        <v>519</v>
      </c>
    </row>
    <row r="54" customFormat="false" ht="13.8" hidden="false" customHeight="false" outlineLevel="0" collapsed="false">
      <c r="A54" s="0" t="s">
        <v>53</v>
      </c>
      <c r="B54" s="0" t="s">
        <v>341</v>
      </c>
      <c r="C54" s="0" t="s">
        <v>573</v>
      </c>
      <c r="D54" s="0" t="s">
        <v>536</v>
      </c>
    </row>
    <row r="55" customFormat="false" ht="13.8" hidden="false" customHeight="false" outlineLevel="0" collapsed="false">
      <c r="A55" s="0" t="s">
        <v>54</v>
      </c>
      <c r="B55" s="0" t="s">
        <v>342</v>
      </c>
      <c r="C55" s="0" t="s">
        <v>574</v>
      </c>
      <c r="D55" s="0" t="s">
        <v>536</v>
      </c>
    </row>
    <row r="56" customFormat="false" ht="13.8" hidden="false" customHeight="false" outlineLevel="0" collapsed="false">
      <c r="A56" s="0" t="s">
        <v>55</v>
      </c>
      <c r="B56" s="0" t="s">
        <v>343</v>
      </c>
      <c r="C56" s="0" t="s">
        <v>575</v>
      </c>
      <c r="D56" s="0" t="s">
        <v>536</v>
      </c>
    </row>
    <row r="57" customFormat="false" ht="13.8" hidden="false" customHeight="false" outlineLevel="0" collapsed="false">
      <c r="A57" s="0" t="s">
        <v>56</v>
      </c>
      <c r="B57" s="0" t="s">
        <v>344</v>
      </c>
      <c r="C57" s="0" t="s">
        <v>576</v>
      </c>
      <c r="D57" s="0" t="s">
        <v>536</v>
      </c>
    </row>
    <row r="58" customFormat="false" ht="13.8" hidden="false" customHeight="false" outlineLevel="0" collapsed="false">
      <c r="A58" s="0" t="s">
        <v>57</v>
      </c>
      <c r="B58" s="0" t="s">
        <v>345</v>
      </c>
      <c r="C58" s="0" t="s">
        <v>577</v>
      </c>
      <c r="D58" s="0" t="s">
        <v>536</v>
      </c>
    </row>
    <row r="59" customFormat="false" ht="13.8" hidden="false" customHeight="false" outlineLevel="0" collapsed="false">
      <c r="A59" s="0" t="s">
        <v>58</v>
      </c>
      <c r="B59" s="0" t="s">
        <v>346</v>
      </c>
      <c r="C59" s="0" t="s">
        <v>578</v>
      </c>
      <c r="D59" s="0" t="s">
        <v>536</v>
      </c>
    </row>
    <row r="60" customFormat="false" ht="13.8" hidden="false" customHeight="false" outlineLevel="0" collapsed="false">
      <c r="A60" s="0" t="s">
        <v>59</v>
      </c>
      <c r="B60" s="0" t="s">
        <v>347</v>
      </c>
      <c r="C60" s="0" t="s">
        <v>579</v>
      </c>
      <c r="D60" s="0" t="s">
        <v>536</v>
      </c>
    </row>
    <row r="61" customFormat="false" ht="13.8" hidden="false" customHeight="false" outlineLevel="0" collapsed="false">
      <c r="A61" s="0" t="s">
        <v>60</v>
      </c>
      <c r="B61" s="0" t="s">
        <v>348</v>
      </c>
      <c r="C61" s="0" t="s">
        <v>580</v>
      </c>
      <c r="D61" s="0" t="s">
        <v>536</v>
      </c>
    </row>
    <row r="62" customFormat="false" ht="13.8" hidden="false" customHeight="false" outlineLevel="0" collapsed="false">
      <c r="A62" s="0" t="s">
        <v>61</v>
      </c>
      <c r="B62" s="0" t="s">
        <v>349</v>
      </c>
      <c r="C62" s="0" t="s">
        <v>581</v>
      </c>
      <c r="D62" s="0" t="s">
        <v>536</v>
      </c>
    </row>
    <row r="63" customFormat="false" ht="13.8" hidden="false" customHeight="false" outlineLevel="0" collapsed="false">
      <c r="A63" s="0" t="s">
        <v>62</v>
      </c>
      <c r="B63" s="0" t="s">
        <v>350</v>
      </c>
      <c r="C63" s="0" t="s">
        <v>582</v>
      </c>
      <c r="D63" s="0" t="s">
        <v>536</v>
      </c>
    </row>
    <row r="64" customFormat="false" ht="13.8" hidden="false" customHeight="false" outlineLevel="0" collapsed="false">
      <c r="A64" s="0" t="s">
        <v>63</v>
      </c>
      <c r="B64" s="0" t="s">
        <v>351</v>
      </c>
      <c r="C64" s="0" t="s">
        <v>583</v>
      </c>
      <c r="D64" s="0" t="s">
        <v>536</v>
      </c>
    </row>
    <row r="65" customFormat="false" ht="13.8" hidden="false" customHeight="false" outlineLevel="0" collapsed="false">
      <c r="A65" s="0" t="s">
        <v>64</v>
      </c>
      <c r="B65" s="0" t="s">
        <v>352</v>
      </c>
      <c r="C65" s="0" t="s">
        <v>584</v>
      </c>
      <c r="D65" s="0" t="s">
        <v>536</v>
      </c>
    </row>
    <row r="66" customFormat="false" ht="13.8" hidden="false" customHeight="false" outlineLevel="0" collapsed="false">
      <c r="A66" s="0" t="s">
        <v>65</v>
      </c>
      <c r="B66" s="0" t="s">
        <v>353</v>
      </c>
      <c r="C66" s="0" t="s">
        <v>585</v>
      </c>
      <c r="D66" s="0" t="s">
        <v>536</v>
      </c>
    </row>
    <row r="67" customFormat="false" ht="13.8" hidden="false" customHeight="false" outlineLevel="0" collapsed="false">
      <c r="A67" s="0" t="s">
        <v>66</v>
      </c>
      <c r="B67" s="0" t="s">
        <v>354</v>
      </c>
      <c r="C67" s="0" t="s">
        <v>586</v>
      </c>
      <c r="D67" s="0" t="s">
        <v>536</v>
      </c>
    </row>
    <row r="68" customFormat="false" ht="13.8" hidden="false" customHeight="false" outlineLevel="0" collapsed="false">
      <c r="A68" s="0" t="s">
        <v>67</v>
      </c>
      <c r="B68" s="0" t="s">
        <v>355</v>
      </c>
      <c r="C68" s="0" t="s">
        <v>587</v>
      </c>
      <c r="D68" s="0" t="s">
        <v>536</v>
      </c>
    </row>
    <row r="69" customFormat="false" ht="13.8" hidden="false" customHeight="false" outlineLevel="0" collapsed="false">
      <c r="A69" s="0" t="s">
        <v>68</v>
      </c>
      <c r="B69" s="0" t="s">
        <v>356</v>
      </c>
      <c r="C69" s="0" t="s">
        <v>588</v>
      </c>
      <c r="D69" s="0" t="s">
        <v>519</v>
      </c>
    </row>
    <row r="70" customFormat="false" ht="13.8" hidden="false" customHeight="false" outlineLevel="0" collapsed="false">
      <c r="A70" s="0" t="s">
        <v>69</v>
      </c>
      <c r="B70" s="0" t="s">
        <v>357</v>
      </c>
      <c r="C70" s="0" t="s">
        <v>589</v>
      </c>
      <c r="D70" s="0" t="s">
        <v>536</v>
      </c>
    </row>
    <row r="71" customFormat="false" ht="13.8" hidden="false" customHeight="false" outlineLevel="0" collapsed="false">
      <c r="A71" s="0" t="s">
        <v>70</v>
      </c>
      <c r="B71" s="0" t="s">
        <v>358</v>
      </c>
      <c r="C71" s="0" t="s">
        <v>590</v>
      </c>
      <c r="D71" s="0" t="s">
        <v>536</v>
      </c>
    </row>
    <row r="72" customFormat="false" ht="13.8" hidden="false" customHeight="false" outlineLevel="0" collapsed="false">
      <c r="A72" s="0" t="s">
        <v>71</v>
      </c>
      <c r="B72" s="0" t="s">
        <v>359</v>
      </c>
      <c r="C72" s="0" t="s">
        <v>591</v>
      </c>
      <c r="D72" s="0" t="s">
        <v>519</v>
      </c>
    </row>
    <row r="73" customFormat="false" ht="13.8" hidden="false" customHeight="false" outlineLevel="0" collapsed="false">
      <c r="A73" s="0" t="s">
        <v>72</v>
      </c>
      <c r="B73" s="0" t="s">
        <v>360</v>
      </c>
      <c r="C73" s="0" t="s">
        <v>592</v>
      </c>
      <c r="D73" s="0" t="s">
        <v>536</v>
      </c>
    </row>
    <row r="74" customFormat="false" ht="13.8" hidden="false" customHeight="false" outlineLevel="0" collapsed="false">
      <c r="A74" s="0" t="s">
        <v>73</v>
      </c>
      <c r="B74" s="0" t="s">
        <v>361</v>
      </c>
      <c r="C74" s="0" t="s">
        <v>593</v>
      </c>
      <c r="D74" s="0" t="s">
        <v>519</v>
      </c>
    </row>
    <row r="75" customFormat="false" ht="13.8" hidden="false" customHeight="false" outlineLevel="0" collapsed="false">
      <c r="A75" s="0" t="s">
        <v>74</v>
      </c>
      <c r="B75" s="0" t="s">
        <v>362</v>
      </c>
      <c r="C75" s="0" t="s">
        <v>594</v>
      </c>
      <c r="D75" s="0" t="s">
        <v>536</v>
      </c>
    </row>
    <row r="76" customFormat="false" ht="13.8" hidden="false" customHeight="false" outlineLevel="0" collapsed="false">
      <c r="A76" s="0" t="s">
        <v>75</v>
      </c>
      <c r="B76" s="0" t="s">
        <v>363</v>
      </c>
      <c r="C76" s="0" t="s">
        <v>595</v>
      </c>
      <c r="D76" s="0" t="s">
        <v>519</v>
      </c>
    </row>
    <row r="77" customFormat="false" ht="13.8" hidden="false" customHeight="false" outlineLevel="0" collapsed="false">
      <c r="A77" s="0" t="s">
        <v>76</v>
      </c>
      <c r="B77" s="0" t="s">
        <v>364</v>
      </c>
      <c r="C77" s="0" t="s">
        <v>596</v>
      </c>
      <c r="D77" s="0" t="s">
        <v>536</v>
      </c>
    </row>
    <row r="78" customFormat="false" ht="13.8" hidden="false" customHeight="false" outlineLevel="0" collapsed="false">
      <c r="A78" s="0" t="s">
        <v>77</v>
      </c>
      <c r="B78" s="0" t="s">
        <v>365</v>
      </c>
      <c r="C78" s="0" t="s">
        <v>597</v>
      </c>
      <c r="D78" s="0" t="s">
        <v>536</v>
      </c>
    </row>
    <row r="79" customFormat="false" ht="13.8" hidden="false" customHeight="false" outlineLevel="0" collapsed="false">
      <c r="A79" s="0" t="s">
        <v>78</v>
      </c>
      <c r="B79" s="0" t="s">
        <v>366</v>
      </c>
      <c r="C79" s="0" t="s">
        <v>598</v>
      </c>
      <c r="D79" s="0" t="s">
        <v>536</v>
      </c>
    </row>
    <row r="80" customFormat="false" ht="13.8" hidden="false" customHeight="false" outlineLevel="0" collapsed="false">
      <c r="A80" s="0" t="s">
        <v>79</v>
      </c>
      <c r="B80" s="0" t="s">
        <v>367</v>
      </c>
      <c r="C80" s="0" t="s">
        <v>599</v>
      </c>
      <c r="D80" s="0" t="s">
        <v>521</v>
      </c>
    </row>
    <row r="81" customFormat="false" ht="13.8" hidden="false" customHeight="false" outlineLevel="0" collapsed="false">
      <c r="A81" s="0" t="s">
        <v>80</v>
      </c>
      <c r="B81" s="0" t="s">
        <v>368</v>
      </c>
      <c r="C81" s="0" t="s">
        <v>600</v>
      </c>
      <c r="D81" s="0" t="s">
        <v>519</v>
      </c>
    </row>
    <row r="82" customFormat="false" ht="13.8" hidden="false" customHeight="false" outlineLevel="0" collapsed="false">
      <c r="A82" s="0" t="s">
        <v>81</v>
      </c>
      <c r="B82" s="0" t="s">
        <v>369</v>
      </c>
      <c r="C82" s="0" t="s">
        <v>601</v>
      </c>
      <c r="D82" s="0" t="s">
        <v>536</v>
      </c>
    </row>
    <row r="83" customFormat="false" ht="13.8" hidden="false" customHeight="false" outlineLevel="0" collapsed="false">
      <c r="A83" s="0" t="s">
        <v>82</v>
      </c>
      <c r="B83" s="0" t="s">
        <v>370</v>
      </c>
    </row>
    <row r="84" customFormat="false" ht="13.8" hidden="false" customHeight="false" outlineLevel="0" collapsed="false">
      <c r="A84" s="0" t="s">
        <v>83</v>
      </c>
      <c r="B84" s="0" t="s">
        <v>370</v>
      </c>
    </row>
    <row r="85" customFormat="false" ht="13.8" hidden="false" customHeight="false" outlineLevel="0" collapsed="false">
      <c r="A85" s="0" t="s">
        <v>84</v>
      </c>
      <c r="B85" s="0" t="s">
        <v>370</v>
      </c>
    </row>
    <row r="86" customFormat="false" ht="13.8" hidden="false" customHeight="false" outlineLevel="0" collapsed="false">
      <c r="A86" s="0" t="s">
        <v>85</v>
      </c>
      <c r="B86" s="0" t="s">
        <v>370</v>
      </c>
    </row>
    <row r="87" customFormat="false" ht="13.8" hidden="false" customHeight="false" outlineLevel="0" collapsed="false">
      <c r="A87" s="0" t="s">
        <v>86</v>
      </c>
      <c r="B87" s="0" t="s">
        <v>370</v>
      </c>
    </row>
    <row r="88" customFormat="false" ht="13.8" hidden="false" customHeight="false" outlineLevel="0" collapsed="false">
      <c r="A88" s="0" t="s">
        <v>87</v>
      </c>
      <c r="B88" s="0" t="s">
        <v>370</v>
      </c>
    </row>
    <row r="89" customFormat="false" ht="13.8" hidden="false" customHeight="false" outlineLevel="0" collapsed="false">
      <c r="A89" s="0" t="s">
        <v>88</v>
      </c>
      <c r="B89" s="0" t="s">
        <v>370</v>
      </c>
    </row>
    <row r="90" customFormat="false" ht="13.8" hidden="false" customHeight="false" outlineLevel="0" collapsed="false">
      <c r="A90" s="0" t="s">
        <v>89</v>
      </c>
      <c r="B90" s="0" t="s">
        <v>370</v>
      </c>
    </row>
    <row r="91" customFormat="false" ht="13.8" hidden="false" customHeight="false" outlineLevel="0" collapsed="false">
      <c r="A91" s="0" t="s">
        <v>90</v>
      </c>
      <c r="B91" s="0" t="s">
        <v>370</v>
      </c>
    </row>
    <row r="92" customFormat="false" ht="13.8" hidden="false" customHeight="false" outlineLevel="0" collapsed="false">
      <c r="A92" s="0" t="s">
        <v>91</v>
      </c>
      <c r="B92" s="0" t="s">
        <v>371</v>
      </c>
      <c r="C92" s="0" t="s">
        <v>602</v>
      </c>
      <c r="D92" s="0" t="s">
        <v>536</v>
      </c>
    </row>
    <row r="93" customFormat="false" ht="13.8" hidden="false" customHeight="false" outlineLevel="0" collapsed="false">
      <c r="A93" s="0" t="s">
        <v>92</v>
      </c>
      <c r="B93" s="0" t="s">
        <v>372</v>
      </c>
      <c r="C93" s="0" t="s">
        <v>603</v>
      </c>
      <c r="D93" s="0" t="s">
        <v>536</v>
      </c>
    </row>
    <row r="94" customFormat="false" ht="13.8" hidden="false" customHeight="false" outlineLevel="0" collapsed="false">
      <c r="A94" s="0" t="s">
        <v>93</v>
      </c>
      <c r="B94" s="0" t="s">
        <v>373</v>
      </c>
      <c r="C94" s="0" t="s">
        <v>604</v>
      </c>
      <c r="D94" s="0" t="s">
        <v>536</v>
      </c>
    </row>
    <row r="95" customFormat="false" ht="13.8" hidden="false" customHeight="false" outlineLevel="0" collapsed="false">
      <c r="A95" s="0" t="s">
        <v>94</v>
      </c>
      <c r="B95" s="0" t="s">
        <v>374</v>
      </c>
      <c r="C95" s="0" t="s">
        <v>605</v>
      </c>
      <c r="D95" s="0" t="s">
        <v>536</v>
      </c>
    </row>
    <row r="96" customFormat="false" ht="13.8" hidden="false" customHeight="false" outlineLevel="0" collapsed="false">
      <c r="A96" s="0" t="s">
        <v>95</v>
      </c>
      <c r="B96" s="0" t="s">
        <v>375</v>
      </c>
      <c r="C96" s="0" t="s">
        <v>606</v>
      </c>
      <c r="D96" s="0" t="s">
        <v>536</v>
      </c>
    </row>
    <row r="97" customFormat="false" ht="13.8" hidden="false" customHeight="false" outlineLevel="0" collapsed="false">
      <c r="A97" s="0" t="s">
        <v>96</v>
      </c>
      <c r="B97" s="0" t="s">
        <v>376</v>
      </c>
      <c r="C97" s="0" t="s">
        <v>607</v>
      </c>
      <c r="D97" s="0" t="s">
        <v>536</v>
      </c>
    </row>
    <row r="98" customFormat="false" ht="13.8" hidden="false" customHeight="false" outlineLevel="0" collapsed="false">
      <c r="A98" s="0" t="s">
        <v>97</v>
      </c>
      <c r="B98" s="0" t="s">
        <v>377</v>
      </c>
      <c r="C98" s="0" t="s">
        <v>608</v>
      </c>
      <c r="D98" s="0" t="s">
        <v>536</v>
      </c>
    </row>
    <row r="99" customFormat="false" ht="13.8" hidden="false" customHeight="false" outlineLevel="0" collapsed="false">
      <c r="A99" s="0" t="s">
        <v>98</v>
      </c>
      <c r="B99" s="0" t="s">
        <v>378</v>
      </c>
      <c r="C99" s="0" t="s">
        <v>609</v>
      </c>
      <c r="D99" s="0" t="s">
        <v>536</v>
      </c>
    </row>
    <row r="100" customFormat="false" ht="13.8" hidden="false" customHeight="false" outlineLevel="0" collapsed="false">
      <c r="A100" s="0" t="s">
        <v>99</v>
      </c>
      <c r="B100" s="0" t="s">
        <v>379</v>
      </c>
      <c r="C100" s="0" t="s">
        <v>610</v>
      </c>
      <c r="D100" s="0" t="s">
        <v>536</v>
      </c>
    </row>
    <row r="101" customFormat="false" ht="13.8" hidden="false" customHeight="false" outlineLevel="0" collapsed="false">
      <c r="A101" s="0" t="s">
        <v>100</v>
      </c>
      <c r="B101" s="0" t="s">
        <v>380</v>
      </c>
      <c r="C101" s="0" t="s">
        <v>611</v>
      </c>
      <c r="D101" s="0" t="s">
        <v>536</v>
      </c>
    </row>
    <row r="102" customFormat="false" ht="13.8" hidden="false" customHeight="false" outlineLevel="0" collapsed="false">
      <c r="A102" s="0" t="s">
        <v>101</v>
      </c>
      <c r="B102" s="0" t="s">
        <v>381</v>
      </c>
      <c r="C102" s="0" t="s">
        <v>612</v>
      </c>
      <c r="D102" s="0" t="s">
        <v>536</v>
      </c>
    </row>
    <row r="103" customFormat="false" ht="13.8" hidden="false" customHeight="false" outlineLevel="0" collapsed="false">
      <c r="A103" s="0" t="s">
        <v>102</v>
      </c>
      <c r="B103" s="0" t="s">
        <v>382</v>
      </c>
      <c r="C103" s="0" t="s">
        <v>613</v>
      </c>
      <c r="D103" s="0" t="s">
        <v>536</v>
      </c>
    </row>
    <row r="104" customFormat="false" ht="13.8" hidden="false" customHeight="false" outlineLevel="0" collapsed="false">
      <c r="A104" s="0" t="s">
        <v>103</v>
      </c>
      <c r="B104" s="0" t="s">
        <v>383</v>
      </c>
      <c r="C104" s="0" t="s">
        <v>614</v>
      </c>
      <c r="D104" s="0" t="s">
        <v>536</v>
      </c>
    </row>
    <row r="105" customFormat="false" ht="13.8" hidden="false" customHeight="false" outlineLevel="0" collapsed="false">
      <c r="A105" s="0" t="s">
        <v>104</v>
      </c>
      <c r="B105" s="0" t="s">
        <v>384</v>
      </c>
      <c r="C105" s="0" t="s">
        <v>615</v>
      </c>
      <c r="D105" s="0" t="s">
        <v>536</v>
      </c>
    </row>
    <row r="106" customFormat="false" ht="13.8" hidden="false" customHeight="false" outlineLevel="0" collapsed="false">
      <c r="A106" s="0" t="s">
        <v>105</v>
      </c>
      <c r="B106" s="0" t="s">
        <v>385</v>
      </c>
      <c r="C106" s="0" t="s">
        <v>616</v>
      </c>
      <c r="D106" s="0" t="s">
        <v>536</v>
      </c>
    </row>
    <row r="107" customFormat="false" ht="13.8" hidden="false" customHeight="false" outlineLevel="0" collapsed="false">
      <c r="A107" s="0" t="s">
        <v>106</v>
      </c>
      <c r="B107" s="0" t="s">
        <v>386</v>
      </c>
      <c r="C107" s="0" t="s">
        <v>617</v>
      </c>
      <c r="D107" s="0" t="s">
        <v>536</v>
      </c>
    </row>
    <row r="108" customFormat="false" ht="13.8" hidden="false" customHeight="false" outlineLevel="0" collapsed="false">
      <c r="A108" s="0" t="s">
        <v>107</v>
      </c>
      <c r="B108" s="0" t="s">
        <v>387</v>
      </c>
      <c r="C108" s="0" t="s">
        <v>618</v>
      </c>
      <c r="D108" s="0" t="s">
        <v>536</v>
      </c>
    </row>
    <row r="109" customFormat="false" ht="13.8" hidden="false" customHeight="false" outlineLevel="0" collapsed="false">
      <c r="A109" s="0" t="s">
        <v>108</v>
      </c>
      <c r="B109" s="0" t="s">
        <v>388</v>
      </c>
      <c r="C109" s="0" t="s">
        <v>619</v>
      </c>
      <c r="D109" s="0" t="s">
        <v>536</v>
      </c>
    </row>
    <row r="110" customFormat="false" ht="13.8" hidden="false" customHeight="false" outlineLevel="0" collapsed="false">
      <c r="A110" s="0" t="s">
        <v>109</v>
      </c>
      <c r="B110" s="0" t="s">
        <v>389</v>
      </c>
      <c r="C110" s="0" t="s">
        <v>620</v>
      </c>
      <c r="D110" s="0" t="s">
        <v>536</v>
      </c>
    </row>
    <row r="111" customFormat="false" ht="13.8" hidden="false" customHeight="false" outlineLevel="0" collapsed="false">
      <c r="A111" s="0" t="s">
        <v>110</v>
      </c>
      <c r="B111" s="0" t="s">
        <v>390</v>
      </c>
      <c r="C111" s="0" t="s">
        <v>621</v>
      </c>
      <c r="D111" s="0" t="s">
        <v>536</v>
      </c>
    </row>
    <row r="112" customFormat="false" ht="13.8" hidden="false" customHeight="false" outlineLevel="0" collapsed="false">
      <c r="A112" s="0" t="s">
        <v>111</v>
      </c>
      <c r="B112" s="0" t="s">
        <v>391</v>
      </c>
      <c r="C112" s="0" t="s">
        <v>622</v>
      </c>
      <c r="D112" s="0" t="s">
        <v>536</v>
      </c>
    </row>
    <row r="113" customFormat="false" ht="13.8" hidden="false" customHeight="false" outlineLevel="0" collapsed="false">
      <c r="A113" s="0" t="s">
        <v>112</v>
      </c>
      <c r="B113" s="0" t="s">
        <v>392</v>
      </c>
      <c r="C113" s="0" t="s">
        <v>623</v>
      </c>
      <c r="D113" s="0" t="s">
        <v>536</v>
      </c>
    </row>
    <row r="114" customFormat="false" ht="13.8" hidden="false" customHeight="false" outlineLevel="0" collapsed="false">
      <c r="A114" s="0" t="s">
        <v>113</v>
      </c>
      <c r="B114" s="0" t="s">
        <v>393</v>
      </c>
      <c r="C114" s="0" t="s">
        <v>624</v>
      </c>
      <c r="D114" s="0" t="s">
        <v>536</v>
      </c>
    </row>
    <row r="115" customFormat="false" ht="13.8" hidden="false" customHeight="false" outlineLevel="0" collapsed="false">
      <c r="A115" s="0" t="s">
        <v>114</v>
      </c>
      <c r="B115" s="0" t="s">
        <v>394</v>
      </c>
      <c r="C115" s="0" t="s">
        <v>625</v>
      </c>
      <c r="D115" s="0" t="s">
        <v>536</v>
      </c>
    </row>
    <row r="116" customFormat="false" ht="13.8" hidden="false" customHeight="false" outlineLevel="0" collapsed="false">
      <c r="A116" s="0" t="s">
        <v>115</v>
      </c>
      <c r="B116" s="0" t="s">
        <v>395</v>
      </c>
      <c r="C116" s="0" t="s">
        <v>626</v>
      </c>
      <c r="D116" s="0" t="s">
        <v>536</v>
      </c>
    </row>
    <row r="117" customFormat="false" ht="13.8" hidden="false" customHeight="false" outlineLevel="0" collapsed="false">
      <c r="A117" s="0" t="s">
        <v>116</v>
      </c>
      <c r="B117" s="0" t="s">
        <v>396</v>
      </c>
      <c r="C117" s="0" t="s">
        <v>627</v>
      </c>
      <c r="D117" s="0" t="s">
        <v>536</v>
      </c>
    </row>
    <row r="118" customFormat="false" ht="13.8" hidden="false" customHeight="false" outlineLevel="0" collapsed="false">
      <c r="A118" s="0" t="s">
        <v>117</v>
      </c>
      <c r="B118" s="0" t="s">
        <v>370</v>
      </c>
    </row>
    <row r="119" customFormat="false" ht="13.8" hidden="false" customHeight="false" outlineLevel="0" collapsed="false">
      <c r="A119" s="0" t="s">
        <v>118</v>
      </c>
      <c r="B119" s="0" t="s">
        <v>370</v>
      </c>
    </row>
    <row r="120" customFormat="false" ht="13.8" hidden="false" customHeight="false" outlineLevel="0" collapsed="false">
      <c r="A120" s="0" t="s">
        <v>119</v>
      </c>
      <c r="B120" s="0" t="s">
        <v>370</v>
      </c>
    </row>
    <row r="121" customFormat="false" ht="13.8" hidden="false" customHeight="false" outlineLevel="0" collapsed="false">
      <c r="A121" s="0" t="s">
        <v>120</v>
      </c>
      <c r="B121" s="0" t="s">
        <v>370</v>
      </c>
    </row>
    <row r="122" customFormat="false" ht="13.8" hidden="false" customHeight="false" outlineLevel="0" collapsed="false">
      <c r="A122" s="0" t="s">
        <v>121</v>
      </c>
      <c r="B122" s="0" t="s">
        <v>370</v>
      </c>
    </row>
    <row r="123" customFormat="false" ht="13.8" hidden="false" customHeight="false" outlineLevel="0" collapsed="false">
      <c r="A123" s="0" t="s">
        <v>122</v>
      </c>
      <c r="B123" s="0" t="s">
        <v>370</v>
      </c>
    </row>
    <row r="124" customFormat="false" ht="13.8" hidden="false" customHeight="false" outlineLevel="0" collapsed="false">
      <c r="A124" s="0" t="s">
        <v>123</v>
      </c>
      <c r="B124" s="0" t="s">
        <v>370</v>
      </c>
    </row>
    <row r="125" customFormat="false" ht="13.8" hidden="false" customHeight="false" outlineLevel="0" collapsed="false">
      <c r="A125" s="0" t="s">
        <v>124</v>
      </c>
      <c r="B125" s="0" t="s">
        <v>370</v>
      </c>
    </row>
    <row r="126" customFormat="false" ht="13.8" hidden="false" customHeight="false" outlineLevel="0" collapsed="false">
      <c r="A126" s="0" t="s">
        <v>125</v>
      </c>
      <c r="B126" s="0" t="s">
        <v>370</v>
      </c>
    </row>
    <row r="127" customFormat="false" ht="13.8" hidden="false" customHeight="false" outlineLevel="0" collapsed="false">
      <c r="A127" s="0" t="s">
        <v>126</v>
      </c>
      <c r="B127" s="0" t="s">
        <v>370</v>
      </c>
    </row>
    <row r="128" customFormat="false" ht="13.8" hidden="false" customHeight="false" outlineLevel="0" collapsed="false">
      <c r="A128" s="0" t="s">
        <v>127</v>
      </c>
      <c r="B128" s="0" t="s">
        <v>370</v>
      </c>
    </row>
    <row r="129" customFormat="false" ht="13.8" hidden="false" customHeight="false" outlineLevel="0" collapsed="false">
      <c r="A129" s="0" t="s">
        <v>128</v>
      </c>
      <c r="B129" s="0" t="s">
        <v>370</v>
      </c>
    </row>
    <row r="130" customFormat="false" ht="13.8" hidden="false" customHeight="false" outlineLevel="0" collapsed="false">
      <c r="A130" s="0" t="s">
        <v>129</v>
      </c>
      <c r="B130" s="0" t="s">
        <v>370</v>
      </c>
    </row>
    <row r="131" customFormat="false" ht="13.8" hidden="false" customHeight="false" outlineLevel="0" collapsed="false">
      <c r="A131" s="0" t="s">
        <v>130</v>
      </c>
      <c r="B131" s="0" t="s">
        <v>370</v>
      </c>
    </row>
    <row r="132" customFormat="false" ht="13.8" hidden="false" customHeight="false" outlineLevel="0" collapsed="false">
      <c r="A132" s="0" t="s">
        <v>131</v>
      </c>
      <c r="B132" s="0" t="s">
        <v>370</v>
      </c>
    </row>
    <row r="133" customFormat="false" ht="13.8" hidden="false" customHeight="false" outlineLevel="0" collapsed="false">
      <c r="A133" s="0" t="s">
        <v>132</v>
      </c>
      <c r="B133" s="0" t="s">
        <v>370</v>
      </c>
    </row>
    <row r="134" customFormat="false" ht="13.8" hidden="false" customHeight="false" outlineLevel="0" collapsed="false">
      <c r="A134" s="0" t="s">
        <v>133</v>
      </c>
      <c r="B134" s="0" t="s">
        <v>370</v>
      </c>
    </row>
    <row r="135" customFormat="false" ht="13.8" hidden="false" customHeight="false" outlineLevel="0" collapsed="false">
      <c r="A135" s="0" t="s">
        <v>134</v>
      </c>
      <c r="B135" s="0" t="s">
        <v>370</v>
      </c>
    </row>
    <row r="136" customFormat="false" ht="13.8" hidden="false" customHeight="false" outlineLevel="0" collapsed="false">
      <c r="A136" s="0" t="s">
        <v>135</v>
      </c>
      <c r="B136" s="0" t="s">
        <v>370</v>
      </c>
    </row>
    <row r="137" customFormat="false" ht="13.8" hidden="false" customHeight="false" outlineLevel="0" collapsed="false">
      <c r="A137" s="0" t="s">
        <v>136</v>
      </c>
      <c r="B137" s="0" t="s">
        <v>397</v>
      </c>
      <c r="C137" s="0" t="s">
        <v>628</v>
      </c>
      <c r="D137" s="0" t="s">
        <v>521</v>
      </c>
    </row>
    <row r="138" customFormat="false" ht="13.8" hidden="false" customHeight="false" outlineLevel="0" collapsed="false">
      <c r="A138" s="0" t="s">
        <v>137</v>
      </c>
      <c r="B138" s="0" t="s">
        <v>398</v>
      </c>
      <c r="C138" s="0" t="s">
        <v>629</v>
      </c>
      <c r="D138" s="0" t="s">
        <v>521</v>
      </c>
    </row>
    <row r="139" customFormat="false" ht="13.8" hidden="false" customHeight="false" outlineLevel="0" collapsed="false">
      <c r="A139" s="0" t="s">
        <v>138</v>
      </c>
      <c r="B139" s="0" t="s">
        <v>399</v>
      </c>
      <c r="C139" s="0" t="s">
        <v>630</v>
      </c>
      <c r="D139" s="0" t="s">
        <v>536</v>
      </c>
    </row>
    <row r="140" customFormat="false" ht="13.8" hidden="false" customHeight="false" outlineLevel="0" collapsed="false">
      <c r="A140" s="0" t="s">
        <v>139</v>
      </c>
      <c r="B140" s="0" t="s">
        <v>370</v>
      </c>
      <c r="C140" s="0" t="s">
        <v>631</v>
      </c>
      <c r="D140" s="0" t="s">
        <v>521</v>
      </c>
    </row>
    <row r="141" customFormat="false" ht="13.8" hidden="false" customHeight="false" outlineLevel="0" collapsed="false">
      <c r="A141" s="0" t="s">
        <v>140</v>
      </c>
      <c r="B141" s="0" t="s">
        <v>370</v>
      </c>
    </row>
    <row r="142" customFormat="false" ht="13.8" hidden="false" customHeight="false" outlineLevel="0" collapsed="false">
      <c r="A142" s="0" t="s">
        <v>141</v>
      </c>
      <c r="B142" s="0" t="s">
        <v>370</v>
      </c>
    </row>
    <row r="143" customFormat="false" ht="13.8" hidden="false" customHeight="false" outlineLevel="0" collapsed="false">
      <c r="A143" s="0" t="s">
        <v>142</v>
      </c>
      <c r="B143" s="0" t="s">
        <v>370</v>
      </c>
    </row>
    <row r="144" customFormat="false" ht="13.8" hidden="false" customHeight="false" outlineLevel="0" collapsed="false">
      <c r="A144" s="0" t="s">
        <v>143</v>
      </c>
      <c r="B144" s="0" t="s">
        <v>370</v>
      </c>
    </row>
    <row r="145" customFormat="false" ht="13.8" hidden="false" customHeight="false" outlineLevel="0" collapsed="false">
      <c r="A145" s="0" t="s">
        <v>144</v>
      </c>
      <c r="B145" s="0" t="s">
        <v>370</v>
      </c>
    </row>
    <row r="146" customFormat="false" ht="13.8" hidden="false" customHeight="false" outlineLevel="0" collapsed="false">
      <c r="A146" s="0" t="s">
        <v>145</v>
      </c>
      <c r="B146" s="0" t="s">
        <v>370</v>
      </c>
    </row>
    <row r="147" customFormat="false" ht="13.8" hidden="false" customHeight="false" outlineLevel="0" collapsed="false">
      <c r="A147" s="0" t="s">
        <v>146</v>
      </c>
      <c r="B147" s="0" t="s">
        <v>370</v>
      </c>
    </row>
    <row r="148" customFormat="false" ht="13.8" hidden="false" customHeight="false" outlineLevel="0" collapsed="false">
      <c r="A148" s="0" t="s">
        <v>147</v>
      </c>
      <c r="B148" s="0" t="s">
        <v>400</v>
      </c>
      <c r="C148" s="0" t="s">
        <v>632</v>
      </c>
      <c r="D148" s="0" t="s">
        <v>536</v>
      </c>
    </row>
    <row r="149" customFormat="false" ht="13.8" hidden="false" customHeight="false" outlineLevel="0" collapsed="false">
      <c r="A149" s="0" t="s">
        <v>148</v>
      </c>
      <c r="B149" s="0" t="s">
        <v>370</v>
      </c>
    </row>
    <row r="150" customFormat="false" ht="13.8" hidden="false" customHeight="false" outlineLevel="0" collapsed="false">
      <c r="A150" s="0" t="s">
        <v>149</v>
      </c>
      <c r="B150" s="0" t="s">
        <v>370</v>
      </c>
    </row>
    <row r="151" customFormat="false" ht="13.8" hidden="false" customHeight="false" outlineLevel="0" collapsed="false">
      <c r="A151" s="0" t="s">
        <v>150</v>
      </c>
      <c r="B151" s="0" t="s">
        <v>370</v>
      </c>
    </row>
    <row r="152" customFormat="false" ht="13.8" hidden="false" customHeight="false" outlineLevel="0" collapsed="false">
      <c r="A152" s="0" t="s">
        <v>151</v>
      </c>
      <c r="B152" s="0" t="s">
        <v>370</v>
      </c>
    </row>
    <row r="153" customFormat="false" ht="13.8" hidden="false" customHeight="false" outlineLevel="0" collapsed="false">
      <c r="A153" s="0" t="s">
        <v>152</v>
      </c>
      <c r="B153" s="0" t="s">
        <v>370</v>
      </c>
    </row>
    <row r="154" customFormat="false" ht="13.8" hidden="false" customHeight="false" outlineLevel="0" collapsed="false">
      <c r="A154" s="0" t="s">
        <v>153</v>
      </c>
      <c r="B154" s="0" t="s">
        <v>370</v>
      </c>
    </row>
    <row r="155" customFormat="false" ht="13.8" hidden="false" customHeight="false" outlineLevel="0" collapsed="false">
      <c r="A155" s="0" t="s">
        <v>154</v>
      </c>
      <c r="B155" s="0" t="s">
        <v>370</v>
      </c>
    </row>
    <row r="156" customFormat="false" ht="13.8" hidden="false" customHeight="false" outlineLevel="0" collapsed="false">
      <c r="A156" s="0" t="s">
        <v>155</v>
      </c>
      <c r="B156" s="0" t="s">
        <v>370</v>
      </c>
    </row>
    <row r="157" customFormat="false" ht="13.8" hidden="false" customHeight="false" outlineLevel="0" collapsed="false">
      <c r="A157" s="0" t="s">
        <v>156</v>
      </c>
      <c r="B157" s="0" t="s">
        <v>370</v>
      </c>
    </row>
    <row r="158" customFormat="false" ht="13.8" hidden="false" customHeight="false" outlineLevel="0" collapsed="false">
      <c r="A158" s="0" t="s">
        <v>157</v>
      </c>
      <c r="B158" s="0" t="s">
        <v>370</v>
      </c>
    </row>
    <row r="159" customFormat="false" ht="13.8" hidden="false" customHeight="false" outlineLevel="0" collapsed="false">
      <c r="A159" s="0" t="s">
        <v>158</v>
      </c>
      <c r="B159" s="0" t="s">
        <v>370</v>
      </c>
    </row>
    <row r="160" customFormat="false" ht="13.8" hidden="false" customHeight="false" outlineLevel="0" collapsed="false">
      <c r="A160" s="0" t="s">
        <v>159</v>
      </c>
      <c r="B160" s="0" t="s">
        <v>370</v>
      </c>
    </row>
    <row r="161" customFormat="false" ht="13.8" hidden="false" customHeight="false" outlineLevel="0" collapsed="false">
      <c r="A161" s="0" t="s">
        <v>160</v>
      </c>
      <c r="B161" s="0" t="s">
        <v>370</v>
      </c>
    </row>
    <row r="162" customFormat="false" ht="13.8" hidden="false" customHeight="false" outlineLevel="0" collapsed="false">
      <c r="A162" s="0" t="s">
        <v>161</v>
      </c>
      <c r="B162" s="0" t="s">
        <v>370</v>
      </c>
    </row>
    <row r="163" customFormat="false" ht="13.8" hidden="false" customHeight="false" outlineLevel="0" collapsed="false">
      <c r="A163" s="0" t="s">
        <v>162</v>
      </c>
      <c r="B163" s="0" t="s">
        <v>370</v>
      </c>
    </row>
    <row r="164" customFormat="false" ht="13.8" hidden="false" customHeight="false" outlineLevel="0" collapsed="false">
      <c r="A164" s="0" t="s">
        <v>163</v>
      </c>
      <c r="B164" s="0" t="s">
        <v>370</v>
      </c>
    </row>
    <row r="165" customFormat="false" ht="13.8" hidden="false" customHeight="false" outlineLevel="0" collapsed="false">
      <c r="A165" s="0" t="s">
        <v>164</v>
      </c>
      <c r="B165" s="0" t="s">
        <v>370</v>
      </c>
    </row>
    <row r="166" customFormat="false" ht="13.8" hidden="false" customHeight="false" outlineLevel="0" collapsed="false">
      <c r="A166" s="0" t="s">
        <v>165</v>
      </c>
      <c r="B166" s="0" t="s">
        <v>370</v>
      </c>
    </row>
    <row r="167" customFormat="false" ht="13.8" hidden="false" customHeight="false" outlineLevel="0" collapsed="false">
      <c r="A167" s="0" t="s">
        <v>166</v>
      </c>
      <c r="B167" s="0" t="s">
        <v>370</v>
      </c>
    </row>
    <row r="168" customFormat="false" ht="13.8" hidden="false" customHeight="false" outlineLevel="0" collapsed="false">
      <c r="A168" s="0" t="s">
        <v>167</v>
      </c>
      <c r="B168" s="0" t="s">
        <v>370</v>
      </c>
    </row>
    <row r="169" customFormat="false" ht="13.8" hidden="false" customHeight="false" outlineLevel="0" collapsed="false">
      <c r="A169" s="0" t="s">
        <v>168</v>
      </c>
      <c r="B169" s="0" t="s">
        <v>401</v>
      </c>
      <c r="C169" s="0" t="s">
        <v>633</v>
      </c>
      <c r="D169" s="0" t="s">
        <v>521</v>
      </c>
    </row>
    <row r="170" customFormat="false" ht="13.8" hidden="false" customHeight="false" outlineLevel="0" collapsed="false">
      <c r="A170" s="0" t="s">
        <v>169</v>
      </c>
      <c r="B170" s="0" t="s">
        <v>402</v>
      </c>
      <c r="C170" s="0" t="s">
        <v>634</v>
      </c>
      <c r="D170" s="0" t="s">
        <v>521</v>
      </c>
    </row>
    <row r="171" customFormat="false" ht="13.8" hidden="false" customHeight="false" outlineLevel="0" collapsed="false">
      <c r="A171" s="0" t="s">
        <v>170</v>
      </c>
      <c r="B171" s="0" t="s">
        <v>403</v>
      </c>
      <c r="C171" s="0" t="s">
        <v>635</v>
      </c>
      <c r="D171" s="0" t="s">
        <v>519</v>
      </c>
    </row>
    <row r="172" customFormat="false" ht="13.8" hidden="false" customHeight="false" outlineLevel="0" collapsed="false">
      <c r="A172" s="0" t="s">
        <v>171</v>
      </c>
      <c r="B172" s="0" t="s">
        <v>404</v>
      </c>
      <c r="C172" s="0" t="s">
        <v>636</v>
      </c>
      <c r="D172" s="0" t="s">
        <v>519</v>
      </c>
    </row>
    <row r="173" customFormat="false" ht="13.8" hidden="false" customHeight="false" outlineLevel="0" collapsed="false">
      <c r="A173" s="0" t="s">
        <v>172</v>
      </c>
      <c r="B173" s="0" t="s">
        <v>405</v>
      </c>
      <c r="C173" s="0" t="s">
        <v>637</v>
      </c>
      <c r="D173" s="0" t="s">
        <v>536</v>
      </c>
    </row>
    <row r="174" customFormat="false" ht="13.8" hidden="false" customHeight="false" outlineLevel="0" collapsed="false">
      <c r="A174" s="0" t="s">
        <v>173</v>
      </c>
      <c r="B174" s="0" t="s">
        <v>406</v>
      </c>
      <c r="C174" s="0" t="s">
        <v>638</v>
      </c>
      <c r="D174" s="0" t="s">
        <v>536</v>
      </c>
    </row>
    <row r="175" customFormat="false" ht="13.8" hidden="false" customHeight="false" outlineLevel="0" collapsed="false">
      <c r="A175" s="0" t="s">
        <v>174</v>
      </c>
      <c r="B175" s="0" t="s">
        <v>407</v>
      </c>
      <c r="C175" s="0" t="s">
        <v>639</v>
      </c>
      <c r="D175" s="0" t="s">
        <v>536</v>
      </c>
    </row>
    <row r="176" customFormat="false" ht="13.8" hidden="false" customHeight="false" outlineLevel="0" collapsed="false">
      <c r="A176" s="0" t="s">
        <v>175</v>
      </c>
      <c r="B176" s="0" t="s">
        <v>408</v>
      </c>
      <c r="C176" s="0" t="s">
        <v>640</v>
      </c>
      <c r="D176" s="0" t="s">
        <v>519</v>
      </c>
    </row>
    <row r="177" customFormat="false" ht="13.8" hidden="false" customHeight="false" outlineLevel="0" collapsed="false">
      <c r="A177" s="0" t="s">
        <v>176</v>
      </c>
      <c r="B177" s="0" t="s">
        <v>409</v>
      </c>
      <c r="C177" s="0" t="s">
        <v>641</v>
      </c>
      <c r="D177" s="0" t="s">
        <v>519</v>
      </c>
    </row>
    <row r="178" customFormat="false" ht="13.8" hidden="false" customHeight="false" outlineLevel="0" collapsed="false">
      <c r="A178" s="0" t="s">
        <v>177</v>
      </c>
      <c r="B178" s="0" t="s">
        <v>410</v>
      </c>
      <c r="C178" s="0" t="s">
        <v>642</v>
      </c>
      <c r="D178" s="0" t="s">
        <v>519</v>
      </c>
    </row>
    <row r="179" customFormat="false" ht="13.8" hidden="false" customHeight="false" outlineLevel="0" collapsed="false">
      <c r="A179" s="0" t="s">
        <v>178</v>
      </c>
      <c r="B179" s="0" t="s">
        <v>411</v>
      </c>
      <c r="C179" s="0" t="s">
        <v>643</v>
      </c>
      <c r="D179" s="0" t="s">
        <v>536</v>
      </c>
    </row>
    <row r="180" customFormat="false" ht="13.8" hidden="false" customHeight="false" outlineLevel="0" collapsed="false">
      <c r="A180" s="0" t="s">
        <v>179</v>
      </c>
      <c r="B180" s="0" t="s">
        <v>412</v>
      </c>
      <c r="C180" s="0" t="s">
        <v>644</v>
      </c>
      <c r="D180" s="0" t="s">
        <v>536</v>
      </c>
    </row>
    <row r="181" customFormat="false" ht="13.8" hidden="false" customHeight="false" outlineLevel="0" collapsed="false">
      <c r="A181" s="0" t="s">
        <v>180</v>
      </c>
      <c r="B181" s="0" t="s">
        <v>413</v>
      </c>
      <c r="C181" s="0" t="s">
        <v>645</v>
      </c>
      <c r="D181" s="0" t="s">
        <v>536</v>
      </c>
    </row>
    <row r="182" customFormat="false" ht="13.8" hidden="false" customHeight="false" outlineLevel="0" collapsed="false">
      <c r="A182" s="0" t="s">
        <v>181</v>
      </c>
      <c r="B182" s="0" t="s">
        <v>414</v>
      </c>
      <c r="C182" s="0" t="s">
        <v>646</v>
      </c>
      <c r="D182" s="0" t="s">
        <v>536</v>
      </c>
    </row>
    <row r="183" customFormat="false" ht="13.8" hidden="false" customHeight="false" outlineLevel="0" collapsed="false">
      <c r="A183" s="0" t="s">
        <v>182</v>
      </c>
      <c r="B183" s="0" t="s">
        <v>415</v>
      </c>
      <c r="C183" s="0" t="s">
        <v>647</v>
      </c>
      <c r="D183" s="0" t="s">
        <v>536</v>
      </c>
    </row>
    <row r="184" customFormat="false" ht="13.8" hidden="false" customHeight="false" outlineLevel="0" collapsed="false">
      <c r="A184" s="0" t="s">
        <v>183</v>
      </c>
      <c r="B184" s="0" t="s">
        <v>416</v>
      </c>
      <c r="C184" s="0" t="s">
        <v>648</v>
      </c>
      <c r="D184" s="0" t="s">
        <v>536</v>
      </c>
    </row>
    <row r="185" customFormat="false" ht="13.8" hidden="false" customHeight="false" outlineLevel="0" collapsed="false">
      <c r="A185" s="0" t="s">
        <v>184</v>
      </c>
      <c r="B185" s="0" t="s">
        <v>417</v>
      </c>
      <c r="C185" s="0" t="s">
        <v>649</v>
      </c>
      <c r="D185" s="0" t="s">
        <v>536</v>
      </c>
    </row>
    <row r="186" customFormat="false" ht="13.8" hidden="false" customHeight="false" outlineLevel="0" collapsed="false">
      <c r="A186" s="0" t="s">
        <v>185</v>
      </c>
      <c r="B186" s="0" t="s">
        <v>418</v>
      </c>
      <c r="C186" s="0" t="s">
        <v>650</v>
      </c>
      <c r="D186" s="0" t="s">
        <v>536</v>
      </c>
    </row>
    <row r="187" customFormat="false" ht="13.8" hidden="false" customHeight="false" outlineLevel="0" collapsed="false">
      <c r="A187" s="0" t="s">
        <v>186</v>
      </c>
      <c r="B187" s="0" t="s">
        <v>419</v>
      </c>
    </row>
    <row r="188" customFormat="false" ht="13.8" hidden="false" customHeight="false" outlineLevel="0" collapsed="false">
      <c r="A188" s="0" t="s">
        <v>187</v>
      </c>
      <c r="B188" s="0" t="s">
        <v>419</v>
      </c>
    </row>
    <row r="189" customFormat="false" ht="13.8" hidden="false" customHeight="false" outlineLevel="0" collapsed="false">
      <c r="A189" s="0" t="s">
        <v>188</v>
      </c>
      <c r="B189" s="0" t="s">
        <v>419</v>
      </c>
    </row>
    <row r="190" customFormat="false" ht="13.8" hidden="false" customHeight="false" outlineLevel="0" collapsed="false">
      <c r="A190" s="0" t="s">
        <v>189</v>
      </c>
      <c r="B190" s="0" t="s">
        <v>419</v>
      </c>
    </row>
    <row r="191" customFormat="false" ht="13.8" hidden="false" customHeight="false" outlineLevel="0" collapsed="false">
      <c r="A191" s="0" t="s">
        <v>190</v>
      </c>
      <c r="B191" s="0" t="s">
        <v>419</v>
      </c>
    </row>
    <row r="192" customFormat="false" ht="13.8" hidden="false" customHeight="false" outlineLevel="0" collapsed="false">
      <c r="A192" s="0" t="s">
        <v>191</v>
      </c>
      <c r="B192" s="0" t="s">
        <v>419</v>
      </c>
    </row>
    <row r="193" customFormat="false" ht="13.8" hidden="false" customHeight="false" outlineLevel="0" collapsed="false">
      <c r="A193" s="0" t="s">
        <v>192</v>
      </c>
      <c r="B193" s="0" t="s">
        <v>419</v>
      </c>
    </row>
    <row r="194" customFormat="false" ht="13.8" hidden="false" customHeight="false" outlineLevel="0" collapsed="false">
      <c r="A194" s="0" t="s">
        <v>193</v>
      </c>
      <c r="B194" s="0" t="s">
        <v>419</v>
      </c>
    </row>
    <row r="195" customFormat="false" ht="13.8" hidden="false" customHeight="false" outlineLevel="0" collapsed="false">
      <c r="A195" s="0" t="s">
        <v>194</v>
      </c>
      <c r="B195" s="0" t="s">
        <v>419</v>
      </c>
    </row>
    <row r="196" customFormat="false" ht="13.8" hidden="false" customHeight="false" outlineLevel="0" collapsed="false">
      <c r="A196" s="0" t="s">
        <v>195</v>
      </c>
      <c r="B196" s="0" t="s">
        <v>419</v>
      </c>
    </row>
    <row r="197" customFormat="false" ht="13.8" hidden="false" customHeight="false" outlineLevel="0" collapsed="false">
      <c r="A197" s="0" t="s">
        <v>196</v>
      </c>
      <c r="B197" s="0" t="s">
        <v>419</v>
      </c>
    </row>
    <row r="198" customFormat="false" ht="13.8" hidden="false" customHeight="false" outlineLevel="0" collapsed="false">
      <c r="A198" s="0" t="s">
        <v>197</v>
      </c>
      <c r="B198" s="0" t="s">
        <v>419</v>
      </c>
    </row>
    <row r="199" customFormat="false" ht="13.8" hidden="false" customHeight="false" outlineLevel="0" collapsed="false">
      <c r="A199" s="0" t="s">
        <v>198</v>
      </c>
      <c r="B199" s="0" t="s">
        <v>419</v>
      </c>
    </row>
    <row r="200" customFormat="false" ht="13.8" hidden="false" customHeight="false" outlineLevel="0" collapsed="false">
      <c r="A200" s="0" t="s">
        <v>199</v>
      </c>
      <c r="B200" s="0" t="s">
        <v>419</v>
      </c>
    </row>
    <row r="201" customFormat="false" ht="13.8" hidden="false" customHeight="false" outlineLevel="0" collapsed="false">
      <c r="A201" s="0" t="s">
        <v>200</v>
      </c>
      <c r="B201" s="0" t="s">
        <v>419</v>
      </c>
    </row>
    <row r="202" customFormat="false" ht="13.8" hidden="false" customHeight="false" outlineLevel="0" collapsed="false">
      <c r="A202" s="0" t="s">
        <v>201</v>
      </c>
      <c r="B202" s="0" t="s">
        <v>419</v>
      </c>
    </row>
    <row r="203" customFormat="false" ht="13.8" hidden="false" customHeight="false" outlineLevel="0" collapsed="false">
      <c r="A203" s="0" t="s">
        <v>202</v>
      </c>
      <c r="B203" s="0" t="s">
        <v>419</v>
      </c>
    </row>
    <row r="204" customFormat="false" ht="13.8" hidden="false" customHeight="false" outlineLevel="0" collapsed="false">
      <c r="A204" s="0" t="s">
        <v>203</v>
      </c>
      <c r="B204" s="0" t="s">
        <v>419</v>
      </c>
    </row>
    <row r="205" customFormat="false" ht="13.8" hidden="false" customHeight="false" outlineLevel="0" collapsed="false">
      <c r="A205" s="0" t="s">
        <v>204</v>
      </c>
      <c r="B205" s="0" t="s">
        <v>419</v>
      </c>
    </row>
    <row r="206" customFormat="false" ht="13.8" hidden="false" customHeight="false" outlineLevel="0" collapsed="false">
      <c r="A206" s="0" t="s">
        <v>205</v>
      </c>
      <c r="B206" s="0" t="s">
        <v>419</v>
      </c>
    </row>
    <row r="207" customFormat="false" ht="13.8" hidden="false" customHeight="false" outlineLevel="0" collapsed="false">
      <c r="A207" s="0" t="s">
        <v>206</v>
      </c>
      <c r="B207" s="0" t="s">
        <v>419</v>
      </c>
    </row>
    <row r="208" customFormat="false" ht="13.8" hidden="false" customHeight="false" outlineLevel="0" collapsed="false">
      <c r="A208" s="0" t="s">
        <v>207</v>
      </c>
      <c r="B208" s="0" t="s">
        <v>419</v>
      </c>
    </row>
    <row r="209" customFormat="false" ht="13.8" hidden="false" customHeight="false" outlineLevel="0" collapsed="false">
      <c r="A209" s="0" t="s">
        <v>208</v>
      </c>
      <c r="B209" s="0" t="s">
        <v>419</v>
      </c>
    </row>
    <row r="210" customFormat="false" ht="13.8" hidden="false" customHeight="false" outlineLevel="0" collapsed="false">
      <c r="A210" s="0" t="s">
        <v>209</v>
      </c>
      <c r="B210" s="0" t="s">
        <v>419</v>
      </c>
    </row>
    <row r="211" customFormat="false" ht="13.8" hidden="false" customHeight="false" outlineLevel="0" collapsed="false">
      <c r="A211" s="0" t="s">
        <v>210</v>
      </c>
      <c r="B211" s="0" t="s">
        <v>419</v>
      </c>
    </row>
    <row r="212" customFormat="false" ht="13.8" hidden="false" customHeight="false" outlineLevel="0" collapsed="false">
      <c r="A212" s="0" t="s">
        <v>211</v>
      </c>
      <c r="B212" s="0" t="s">
        <v>419</v>
      </c>
    </row>
    <row r="213" customFormat="false" ht="13.8" hidden="false" customHeight="false" outlineLevel="0" collapsed="false">
      <c r="A213" s="0" t="s">
        <v>212</v>
      </c>
      <c r="B213" s="0" t="s">
        <v>419</v>
      </c>
    </row>
    <row r="214" customFormat="false" ht="13.8" hidden="false" customHeight="false" outlineLevel="0" collapsed="false">
      <c r="A214" s="0" t="s">
        <v>213</v>
      </c>
      <c r="B214" s="0" t="s">
        <v>419</v>
      </c>
    </row>
    <row r="215" customFormat="false" ht="13.8" hidden="false" customHeight="false" outlineLevel="0" collapsed="false">
      <c r="A215" s="0" t="s">
        <v>214</v>
      </c>
      <c r="B215" s="0" t="s">
        <v>419</v>
      </c>
    </row>
    <row r="216" customFormat="false" ht="13.8" hidden="false" customHeight="false" outlineLevel="0" collapsed="false">
      <c r="A216" s="0" t="s">
        <v>215</v>
      </c>
      <c r="B216" s="0" t="s">
        <v>419</v>
      </c>
    </row>
    <row r="217" customFormat="false" ht="13.8" hidden="false" customHeight="false" outlineLevel="0" collapsed="false">
      <c r="A217" s="0" t="s">
        <v>216</v>
      </c>
      <c r="B217" s="0" t="s">
        <v>419</v>
      </c>
    </row>
    <row r="218" customFormat="false" ht="13.8" hidden="false" customHeight="false" outlineLevel="0" collapsed="false">
      <c r="A218" s="0" t="s">
        <v>217</v>
      </c>
      <c r="B218" s="0" t="s">
        <v>419</v>
      </c>
    </row>
    <row r="219" customFormat="false" ht="13.8" hidden="false" customHeight="false" outlineLevel="0" collapsed="false">
      <c r="A219" s="0" t="s">
        <v>218</v>
      </c>
      <c r="B219" s="0" t="s">
        <v>419</v>
      </c>
    </row>
    <row r="220" customFormat="false" ht="13.8" hidden="false" customHeight="false" outlineLevel="0" collapsed="false">
      <c r="A220" s="0" t="s">
        <v>219</v>
      </c>
      <c r="B220" s="0" t="s">
        <v>419</v>
      </c>
    </row>
    <row r="221" customFormat="false" ht="13.8" hidden="false" customHeight="false" outlineLevel="0" collapsed="false">
      <c r="A221" s="0" t="s">
        <v>220</v>
      </c>
      <c r="B221" s="0" t="s">
        <v>419</v>
      </c>
    </row>
    <row r="222" customFormat="false" ht="13.8" hidden="false" customHeight="false" outlineLevel="0" collapsed="false">
      <c r="A222" s="0" t="s">
        <v>221</v>
      </c>
      <c r="B222" s="0" t="s">
        <v>419</v>
      </c>
    </row>
    <row r="223" customFormat="false" ht="13.8" hidden="false" customHeight="false" outlineLevel="0" collapsed="false">
      <c r="A223" s="0" t="s">
        <v>222</v>
      </c>
      <c r="B223" s="0" t="s">
        <v>419</v>
      </c>
    </row>
    <row r="224" customFormat="false" ht="13.8" hidden="false" customHeight="false" outlineLevel="0" collapsed="false">
      <c r="A224" s="0" t="s">
        <v>223</v>
      </c>
      <c r="B224" s="0" t="s">
        <v>419</v>
      </c>
    </row>
    <row r="225" customFormat="false" ht="13.8" hidden="false" customHeight="false" outlineLevel="0" collapsed="false">
      <c r="A225" s="0" t="s">
        <v>224</v>
      </c>
      <c r="B225" s="0" t="s">
        <v>419</v>
      </c>
    </row>
    <row r="226" customFormat="false" ht="13.8" hidden="false" customHeight="false" outlineLevel="0" collapsed="false">
      <c r="A226" s="0" t="s">
        <v>225</v>
      </c>
      <c r="B226" s="0" t="s">
        <v>419</v>
      </c>
    </row>
    <row r="227" customFormat="false" ht="13.8" hidden="false" customHeight="false" outlineLevel="0" collapsed="false">
      <c r="A227" s="0" t="s">
        <v>226</v>
      </c>
      <c r="B227" s="0" t="s">
        <v>419</v>
      </c>
    </row>
    <row r="228" customFormat="false" ht="13.8" hidden="false" customHeight="false" outlineLevel="0" collapsed="false">
      <c r="A228" s="0" t="s">
        <v>227</v>
      </c>
      <c r="B228" s="0" t="s">
        <v>419</v>
      </c>
    </row>
    <row r="229" customFormat="false" ht="13.8" hidden="false" customHeight="false" outlineLevel="0" collapsed="false">
      <c r="A229" s="0" t="s">
        <v>228</v>
      </c>
      <c r="B229" s="0" t="s">
        <v>419</v>
      </c>
    </row>
    <row r="230" customFormat="false" ht="13.8" hidden="false" customHeight="false" outlineLevel="0" collapsed="false">
      <c r="A230" s="0" t="s">
        <v>229</v>
      </c>
      <c r="B230" s="0" t="s">
        <v>419</v>
      </c>
    </row>
    <row r="231" customFormat="false" ht="13.8" hidden="false" customHeight="false" outlineLevel="0" collapsed="false">
      <c r="A231" s="0" t="s">
        <v>230</v>
      </c>
      <c r="B231" s="0" t="s">
        <v>419</v>
      </c>
    </row>
    <row r="232" customFormat="false" ht="13.8" hidden="false" customHeight="false" outlineLevel="0" collapsed="false">
      <c r="A232" s="0" t="s">
        <v>231</v>
      </c>
      <c r="B232" s="0" t="s">
        <v>419</v>
      </c>
    </row>
    <row r="233" customFormat="false" ht="13.8" hidden="false" customHeight="false" outlineLevel="0" collapsed="false">
      <c r="A233" s="0" t="s">
        <v>232</v>
      </c>
      <c r="B233" s="0" t="s">
        <v>419</v>
      </c>
    </row>
    <row r="234" customFormat="false" ht="13.8" hidden="false" customHeight="false" outlineLevel="0" collapsed="false">
      <c r="A234" s="0" t="s">
        <v>233</v>
      </c>
      <c r="B234" s="0" t="s">
        <v>419</v>
      </c>
    </row>
    <row r="235" customFormat="false" ht="13.8" hidden="false" customHeight="false" outlineLevel="0" collapsed="false">
      <c r="A235" s="0" t="s">
        <v>234</v>
      </c>
      <c r="B235" s="0" t="s">
        <v>419</v>
      </c>
    </row>
    <row r="236" customFormat="false" ht="13.8" hidden="false" customHeight="false" outlineLevel="0" collapsed="false">
      <c r="A236" s="0" t="s">
        <v>235</v>
      </c>
      <c r="B236" s="0" t="s">
        <v>419</v>
      </c>
    </row>
    <row r="237" customFormat="false" ht="13.8" hidden="false" customHeight="false" outlineLevel="0" collapsed="false">
      <c r="A237" s="0" t="s">
        <v>236</v>
      </c>
      <c r="B237" s="0" t="s">
        <v>419</v>
      </c>
    </row>
    <row r="238" customFormat="false" ht="13.8" hidden="false" customHeight="false" outlineLevel="0" collapsed="false">
      <c r="A238" s="0" t="s">
        <v>237</v>
      </c>
      <c r="B238" s="0" t="s">
        <v>419</v>
      </c>
    </row>
    <row r="239" customFormat="false" ht="13.8" hidden="false" customHeight="false" outlineLevel="0" collapsed="false">
      <c r="A239" s="0" t="s">
        <v>238</v>
      </c>
      <c r="B239" s="0" t="s">
        <v>420</v>
      </c>
      <c r="C239" s="0" t="s">
        <v>651</v>
      </c>
      <c r="D239" s="0" t="s">
        <v>536</v>
      </c>
    </row>
    <row r="240" customFormat="false" ht="13.8" hidden="false" customHeight="false" outlineLevel="0" collapsed="false">
      <c r="A240" s="0" t="s">
        <v>239</v>
      </c>
      <c r="B240" s="0" t="s">
        <v>421</v>
      </c>
      <c r="C240" s="0" t="s">
        <v>652</v>
      </c>
      <c r="D240" s="0" t="s">
        <v>536</v>
      </c>
    </row>
    <row r="241" customFormat="false" ht="13.8" hidden="false" customHeight="false" outlineLevel="0" collapsed="false">
      <c r="A241" s="0" t="s">
        <v>240</v>
      </c>
      <c r="B241" s="0" t="s">
        <v>422</v>
      </c>
      <c r="C241" s="0" t="s">
        <v>653</v>
      </c>
      <c r="D241" s="0" t="s">
        <v>536</v>
      </c>
    </row>
    <row r="242" customFormat="false" ht="13.8" hidden="false" customHeight="false" outlineLevel="0" collapsed="false">
      <c r="A242" s="0" t="s">
        <v>241</v>
      </c>
      <c r="B242" s="0" t="s">
        <v>423</v>
      </c>
      <c r="C242" s="0" t="s">
        <v>654</v>
      </c>
      <c r="D242" s="0" t="s">
        <v>536</v>
      </c>
    </row>
    <row r="243" customFormat="false" ht="13.8" hidden="false" customHeight="false" outlineLevel="0" collapsed="false">
      <c r="A243" s="0" t="s">
        <v>242</v>
      </c>
      <c r="B243" s="0" t="s">
        <v>419</v>
      </c>
    </row>
    <row r="244" customFormat="false" ht="13.8" hidden="false" customHeight="false" outlineLevel="0" collapsed="false">
      <c r="A244" s="0" t="s">
        <v>243</v>
      </c>
      <c r="B244" s="0" t="s">
        <v>419</v>
      </c>
    </row>
    <row r="245" customFormat="false" ht="13.8" hidden="false" customHeight="false" outlineLevel="0" collapsed="false">
      <c r="A245" s="0" t="s">
        <v>244</v>
      </c>
      <c r="B245" s="0" t="s">
        <v>419</v>
      </c>
    </row>
    <row r="246" customFormat="false" ht="13.8" hidden="false" customHeight="false" outlineLevel="0" collapsed="false">
      <c r="A246" s="0" t="s">
        <v>245</v>
      </c>
      <c r="B246" s="0" t="s">
        <v>419</v>
      </c>
    </row>
    <row r="247" customFormat="false" ht="13.8" hidden="false" customHeight="false" outlineLevel="0" collapsed="false">
      <c r="A247" s="0" t="s">
        <v>246</v>
      </c>
      <c r="B247" s="0" t="s">
        <v>419</v>
      </c>
    </row>
    <row r="248" customFormat="false" ht="13.8" hidden="false" customHeight="false" outlineLevel="0" collapsed="false">
      <c r="A248" s="0" t="s">
        <v>247</v>
      </c>
      <c r="B248" s="0" t="s">
        <v>419</v>
      </c>
    </row>
    <row r="249" customFormat="false" ht="13.8" hidden="false" customHeight="false" outlineLevel="0" collapsed="false">
      <c r="A249" s="0" t="s">
        <v>248</v>
      </c>
      <c r="B249" s="0" t="s">
        <v>419</v>
      </c>
    </row>
    <row r="250" customFormat="false" ht="13.8" hidden="false" customHeight="false" outlineLevel="0" collapsed="false">
      <c r="A250" s="0" t="s">
        <v>249</v>
      </c>
      <c r="B250" s="0" t="s">
        <v>419</v>
      </c>
    </row>
    <row r="251" customFormat="false" ht="13.8" hidden="false" customHeight="false" outlineLevel="0" collapsed="false">
      <c r="A251" s="0" t="s">
        <v>250</v>
      </c>
      <c r="B251" s="0" t="s">
        <v>419</v>
      </c>
    </row>
    <row r="252" customFormat="false" ht="13.8" hidden="false" customHeight="false" outlineLevel="0" collapsed="false">
      <c r="A252" s="0" t="s">
        <v>251</v>
      </c>
      <c r="B252" s="0" t="s">
        <v>419</v>
      </c>
    </row>
    <row r="253" customFormat="false" ht="13.8" hidden="false" customHeight="false" outlineLevel="0" collapsed="false">
      <c r="A253" s="0" t="s">
        <v>252</v>
      </c>
      <c r="B253" s="0" t="s">
        <v>419</v>
      </c>
    </row>
    <row r="254" customFormat="false" ht="13.8" hidden="false" customHeight="false" outlineLevel="0" collapsed="false">
      <c r="A254" s="0" t="s">
        <v>253</v>
      </c>
      <c r="B254" s="0" t="s">
        <v>419</v>
      </c>
    </row>
    <row r="255" customFormat="false" ht="13.8" hidden="false" customHeight="false" outlineLevel="0" collapsed="false">
      <c r="A255" s="0" t="s">
        <v>254</v>
      </c>
      <c r="B255" s="0" t="s">
        <v>419</v>
      </c>
    </row>
    <row r="256" customFormat="false" ht="13.8" hidden="false" customHeight="false" outlineLevel="0" collapsed="false">
      <c r="A256" s="0" t="s">
        <v>255</v>
      </c>
      <c r="B256" s="0" t="s">
        <v>419</v>
      </c>
    </row>
    <row r="257" customFormat="false" ht="13.8" hidden="false" customHeight="false" outlineLevel="0" collapsed="false">
      <c r="A257" s="0" t="s">
        <v>256</v>
      </c>
      <c r="B257" s="0" t="s">
        <v>419</v>
      </c>
    </row>
    <row r="258" customFormat="false" ht="13.8" hidden="false" customHeight="false" outlineLevel="0" collapsed="false">
      <c r="A258" s="0" t="s">
        <v>257</v>
      </c>
      <c r="B258" s="0" t="s">
        <v>419</v>
      </c>
    </row>
    <row r="259" customFormat="false" ht="13.8" hidden="false" customHeight="false" outlineLevel="0" collapsed="false">
      <c r="A259" s="0" t="s">
        <v>258</v>
      </c>
      <c r="B259" s="0" t="s">
        <v>419</v>
      </c>
    </row>
    <row r="260" customFormat="false" ht="13.8" hidden="false" customHeight="false" outlineLevel="0" collapsed="false">
      <c r="A260" s="0" t="s">
        <v>259</v>
      </c>
      <c r="B260" s="0" t="s">
        <v>419</v>
      </c>
    </row>
    <row r="261" customFormat="false" ht="13.8" hidden="false" customHeight="false" outlineLevel="0" collapsed="false">
      <c r="A261" s="0" t="s">
        <v>260</v>
      </c>
      <c r="B261" s="0" t="s">
        <v>419</v>
      </c>
    </row>
    <row r="262" customFormat="false" ht="13.8" hidden="false" customHeight="false" outlineLevel="0" collapsed="false">
      <c r="A262" s="0" t="s">
        <v>261</v>
      </c>
      <c r="B262" s="0" t="s">
        <v>419</v>
      </c>
    </row>
    <row r="263" customFormat="false" ht="13.8" hidden="false" customHeight="false" outlineLevel="0" collapsed="false">
      <c r="A263" s="0" t="s">
        <v>262</v>
      </c>
      <c r="B263" s="0" t="s">
        <v>419</v>
      </c>
    </row>
    <row r="264" customFormat="false" ht="13.8" hidden="false" customHeight="false" outlineLevel="0" collapsed="false">
      <c r="A264" s="0" t="s">
        <v>263</v>
      </c>
      <c r="B264" s="0" t="s">
        <v>419</v>
      </c>
    </row>
    <row r="265" customFormat="false" ht="13.8" hidden="false" customHeight="false" outlineLevel="0" collapsed="false">
      <c r="A265" s="0" t="s">
        <v>264</v>
      </c>
      <c r="B265" s="0" t="s">
        <v>419</v>
      </c>
    </row>
    <row r="266" customFormat="false" ht="13.8" hidden="false" customHeight="false" outlineLevel="0" collapsed="false">
      <c r="A266" s="0" t="s">
        <v>265</v>
      </c>
      <c r="B266" s="0" t="s">
        <v>419</v>
      </c>
    </row>
    <row r="267" customFormat="false" ht="13.8" hidden="false" customHeight="false" outlineLevel="0" collapsed="false">
      <c r="A267" s="0" t="s">
        <v>266</v>
      </c>
      <c r="B267" s="0" t="s">
        <v>419</v>
      </c>
    </row>
    <row r="268" customFormat="false" ht="13.8" hidden="false" customHeight="false" outlineLevel="0" collapsed="false">
      <c r="A268" s="0" t="s">
        <v>267</v>
      </c>
      <c r="B268" s="0" t="s">
        <v>419</v>
      </c>
    </row>
    <row r="269" customFormat="false" ht="13.8" hidden="false" customHeight="false" outlineLevel="0" collapsed="false">
      <c r="A269" s="0" t="s">
        <v>268</v>
      </c>
      <c r="B269" s="0" t="s">
        <v>419</v>
      </c>
    </row>
    <row r="270" customFormat="false" ht="13.8" hidden="false" customHeight="false" outlineLevel="0" collapsed="false">
      <c r="A270" s="0" t="s">
        <v>269</v>
      </c>
      <c r="B270" s="0" t="s">
        <v>419</v>
      </c>
    </row>
    <row r="271" customFormat="false" ht="13.8" hidden="false" customHeight="false" outlineLevel="0" collapsed="false">
      <c r="A271" s="0" t="s">
        <v>270</v>
      </c>
      <c r="B271" s="0" t="s">
        <v>419</v>
      </c>
    </row>
    <row r="272" customFormat="false" ht="13.8" hidden="false" customHeight="false" outlineLevel="0" collapsed="false">
      <c r="A272" s="0" t="s">
        <v>271</v>
      </c>
      <c r="B272" s="0" t="s">
        <v>419</v>
      </c>
    </row>
    <row r="273" customFormat="false" ht="13.8" hidden="false" customHeight="false" outlineLevel="0" collapsed="false">
      <c r="A273" s="0" t="s">
        <v>272</v>
      </c>
      <c r="B273" s="0" t="s">
        <v>419</v>
      </c>
    </row>
    <row r="274" customFormat="false" ht="13.8" hidden="false" customHeight="false" outlineLevel="0" collapsed="false">
      <c r="A274" s="0" t="s">
        <v>273</v>
      </c>
      <c r="B274" s="0" t="s">
        <v>419</v>
      </c>
    </row>
    <row r="275" customFormat="false" ht="13.8" hidden="false" customHeight="false" outlineLevel="0" collapsed="false">
      <c r="A275" s="0" t="s">
        <v>274</v>
      </c>
      <c r="B275" s="0" t="s">
        <v>419</v>
      </c>
    </row>
    <row r="276" customFormat="false" ht="13.8" hidden="false" customHeight="false" outlineLevel="0" collapsed="false">
      <c r="A276" s="0" t="s">
        <v>275</v>
      </c>
      <c r="B276" s="0" t="s">
        <v>419</v>
      </c>
    </row>
    <row r="277" customFormat="false" ht="13.8" hidden="false" customHeight="false" outlineLevel="0" collapsed="false">
      <c r="A277" s="0" t="s">
        <v>276</v>
      </c>
      <c r="B277" s="0" t="s">
        <v>419</v>
      </c>
    </row>
    <row r="278" customFormat="false" ht="13.8" hidden="false" customHeight="false" outlineLevel="0" collapsed="false">
      <c r="A278" s="0" t="s">
        <v>277</v>
      </c>
      <c r="B278" s="0" t="s">
        <v>419</v>
      </c>
    </row>
    <row r="279" customFormat="false" ht="13.8" hidden="false" customHeight="false" outlineLevel="0" collapsed="false">
      <c r="A279" s="0" t="s">
        <v>278</v>
      </c>
      <c r="B279" s="0" t="s">
        <v>419</v>
      </c>
    </row>
    <row r="280" customFormat="false" ht="13.8" hidden="false" customHeight="false" outlineLevel="0" collapsed="false">
      <c r="A280" s="0" t="s">
        <v>279</v>
      </c>
      <c r="B280" s="0" t="s">
        <v>419</v>
      </c>
    </row>
    <row r="281" customFormat="false" ht="13.8" hidden="false" customHeight="false" outlineLevel="0" collapsed="false">
      <c r="A281" s="0" t="s">
        <v>280</v>
      </c>
      <c r="B281" s="0" t="s">
        <v>419</v>
      </c>
    </row>
    <row r="282" customFormat="false" ht="13.8" hidden="false" customHeight="false" outlineLevel="0" collapsed="false">
      <c r="A282" s="0" t="s">
        <v>281</v>
      </c>
      <c r="B282" s="0" t="s">
        <v>419</v>
      </c>
    </row>
    <row r="283" customFormat="false" ht="13.8" hidden="false" customHeight="false" outlineLevel="0" collapsed="false">
      <c r="A283" s="0" t="s">
        <v>282</v>
      </c>
      <c r="B283" s="0" t="s">
        <v>419</v>
      </c>
    </row>
    <row r="284" customFormat="false" ht="13.8" hidden="false" customHeight="false" outlineLevel="0" collapsed="false">
      <c r="A284" s="0" t="s">
        <v>283</v>
      </c>
      <c r="B284" s="0" t="s">
        <v>419</v>
      </c>
    </row>
    <row r="285" customFormat="false" ht="13.8" hidden="false" customHeight="false" outlineLevel="0" collapsed="false">
      <c r="A285" s="0" t="s">
        <v>284</v>
      </c>
      <c r="B285" s="0" t="s">
        <v>419</v>
      </c>
    </row>
    <row r="286" customFormat="false" ht="13.8" hidden="false" customHeight="false" outlineLevel="0" collapsed="false">
      <c r="A286" s="0" t="s">
        <v>285</v>
      </c>
      <c r="B286" s="0" t="s">
        <v>419</v>
      </c>
    </row>
    <row r="287" customFormat="false" ht="13.8" hidden="false" customHeight="false" outlineLevel="0" collapsed="false">
      <c r="A287" s="0" t="s">
        <v>286</v>
      </c>
      <c r="B287" s="0" t="s">
        <v>419</v>
      </c>
    </row>
    <row r="288" customFormat="false" ht="13.8" hidden="false" customHeight="false" outlineLevel="0" collapsed="false">
      <c r="A288" s="0" t="s">
        <v>287</v>
      </c>
      <c r="B288" s="0" t="s">
        <v>419</v>
      </c>
    </row>
    <row r="289" customFormat="false" ht="13.8" hidden="false" customHeight="false" outlineLevel="0" collapsed="false">
      <c r="A289" s="0" t="s">
        <v>288</v>
      </c>
      <c r="B289" s="0" t="s">
        <v>419</v>
      </c>
    </row>
    <row r="290" customFormat="false" ht="13.8" hidden="false" customHeight="false" outlineLevel="0" collapsed="false">
      <c r="A290" s="0" t="s">
        <v>289</v>
      </c>
      <c r="B290" s="0" t="s">
        <v>419</v>
      </c>
    </row>
    <row r="291" customFormat="false" ht="13.8" hidden="false" customHeight="false" outlineLevel="0" collapsed="false">
      <c r="A291" s="0" t="s">
        <v>290</v>
      </c>
      <c r="B291" s="0" t="s">
        <v>419</v>
      </c>
    </row>
    <row r="292" customFormat="false" ht="13.8" hidden="false" customHeight="false" outlineLevel="0" collapsed="false">
      <c r="A292" s="0" t="s">
        <v>291</v>
      </c>
      <c r="B292" s="0" t="s">
        <v>419</v>
      </c>
    </row>
    <row r="293" customFormat="false" ht="13.8" hidden="false" customHeight="false" outlineLevel="0" collapsed="false">
      <c r="A293" s="0" t="s">
        <v>292</v>
      </c>
      <c r="B293" s="0" t="s">
        <v>419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36"/>
  <sheetViews>
    <sheetView showFormulas="false" showGridLines="true" showRowColHeaders="true" showZeros="true" rightToLeft="false" tabSelected="true" showOutlineSymbols="true" defaultGridColor="true" view="normal" topLeftCell="A64" colorId="64" zoomScale="100" zoomScaleNormal="100" zoomScalePageLayoutView="100" workbookViewId="0">
      <selection pane="topLeft" activeCell="D99" activeCellId="0" sqref="D99"/>
    </sheetView>
  </sheetViews>
  <sheetFormatPr defaultRowHeight="13.8" zeroHeight="false" outlineLevelRow="0" outlineLevelCol="0"/>
  <cols>
    <col collapsed="false" customWidth="true" hidden="false" outlineLevel="0" max="1" min="1" style="0" width="30.75"/>
    <col collapsed="false" customWidth="true" hidden="false" outlineLevel="0" max="1025" min="2" style="0" width="8.67"/>
  </cols>
  <sheetData>
    <row r="1" customFormat="false" ht="13.8" hidden="false" customHeight="false" outlineLevel="0" collapsed="false">
      <c r="A1" s="23" t="s">
        <v>655</v>
      </c>
      <c r="B1" s="23" t="s">
        <v>656</v>
      </c>
    </row>
    <row r="2" customFormat="false" ht="13.8" hidden="false" customHeight="false" outlineLevel="0" collapsed="false">
      <c r="A2" s="0" t="s">
        <v>516</v>
      </c>
      <c r="B2" s="0" t="s">
        <v>657</v>
      </c>
    </row>
    <row r="3" customFormat="false" ht="13.8" hidden="false" customHeight="false" outlineLevel="0" collapsed="false">
      <c r="A3" s="0" t="s">
        <v>518</v>
      </c>
      <c r="B3" s="0" t="s">
        <v>519</v>
      </c>
    </row>
    <row r="4" customFormat="false" ht="13.8" hidden="false" customHeight="false" outlineLevel="0" collapsed="false">
      <c r="A4" s="0" t="s">
        <v>520</v>
      </c>
      <c r="B4" s="0" t="s">
        <v>658</v>
      </c>
    </row>
    <row r="5" customFormat="false" ht="13.8" hidden="false" customHeight="false" outlineLevel="0" collapsed="false">
      <c r="A5" s="0" t="s">
        <v>522</v>
      </c>
      <c r="B5" s="0" t="s">
        <v>519</v>
      </c>
    </row>
    <row r="6" customFormat="false" ht="13.8" hidden="false" customHeight="false" outlineLevel="0" collapsed="false">
      <c r="A6" s="0" t="s">
        <v>523</v>
      </c>
      <c r="B6" s="0" t="s">
        <v>519</v>
      </c>
    </row>
    <row r="7" customFormat="false" ht="13.8" hidden="false" customHeight="false" outlineLevel="0" collapsed="false">
      <c r="A7" s="0" t="s">
        <v>524</v>
      </c>
      <c r="B7" s="0" t="s">
        <v>519</v>
      </c>
    </row>
    <row r="8" customFormat="false" ht="13.8" hidden="false" customHeight="false" outlineLevel="0" collapsed="false">
      <c r="A8" s="0" t="s">
        <v>525</v>
      </c>
      <c r="B8" s="0" t="s">
        <v>519</v>
      </c>
    </row>
    <row r="9" customFormat="false" ht="13.8" hidden="false" customHeight="false" outlineLevel="0" collapsed="false">
      <c r="A9" s="0" t="s">
        <v>526</v>
      </c>
      <c r="B9" s="0" t="s">
        <v>519</v>
      </c>
    </row>
    <row r="10" customFormat="false" ht="13.8" hidden="false" customHeight="false" outlineLevel="0" collapsed="false">
      <c r="A10" s="0" t="s">
        <v>527</v>
      </c>
      <c r="B10" s="0" t="s">
        <v>519</v>
      </c>
    </row>
    <row r="11" customFormat="false" ht="13.8" hidden="false" customHeight="false" outlineLevel="0" collapsed="false">
      <c r="A11" s="0" t="s">
        <v>528</v>
      </c>
      <c r="B11" s="0" t="s">
        <v>519</v>
      </c>
    </row>
    <row r="12" customFormat="false" ht="13.8" hidden="false" customHeight="false" outlineLevel="0" collapsed="false">
      <c r="A12" s="0" t="s">
        <v>529</v>
      </c>
      <c r="B12" s="0" t="s">
        <v>519</v>
      </c>
    </row>
    <row r="13" customFormat="false" ht="13.8" hidden="false" customHeight="false" outlineLevel="0" collapsed="false">
      <c r="A13" s="0" t="s">
        <v>530</v>
      </c>
      <c r="B13" s="0" t="s">
        <v>519</v>
      </c>
    </row>
    <row r="14" customFormat="false" ht="13.8" hidden="false" customHeight="false" outlineLevel="0" collapsed="false">
      <c r="A14" s="0" t="s">
        <v>531</v>
      </c>
      <c r="B14" s="0" t="s">
        <v>519</v>
      </c>
    </row>
    <row r="15" customFormat="false" ht="13.8" hidden="false" customHeight="false" outlineLevel="0" collapsed="false">
      <c r="A15" s="0" t="s">
        <v>532</v>
      </c>
      <c r="B15" s="0" t="s">
        <v>519</v>
      </c>
    </row>
    <row r="16" customFormat="false" ht="13.8" hidden="false" customHeight="false" outlineLevel="0" collapsed="false">
      <c r="A16" s="0" t="s">
        <v>533</v>
      </c>
      <c r="B16" s="0" t="s">
        <v>519</v>
      </c>
    </row>
    <row r="17" customFormat="false" ht="13.8" hidden="false" customHeight="false" outlineLevel="0" collapsed="false">
      <c r="A17" s="0" t="s">
        <v>659</v>
      </c>
      <c r="B17" s="0" t="s">
        <v>658</v>
      </c>
    </row>
    <row r="18" customFormat="false" ht="13.8" hidden="false" customHeight="false" outlineLevel="0" collapsed="false">
      <c r="A18" s="0" t="s">
        <v>535</v>
      </c>
      <c r="B18" s="0" t="s">
        <v>660</v>
      </c>
    </row>
    <row r="19" customFormat="false" ht="13.8" hidden="false" customHeight="false" outlineLevel="0" collapsed="false">
      <c r="A19" s="0" t="s">
        <v>537</v>
      </c>
      <c r="B19" s="0" t="s">
        <v>660</v>
      </c>
    </row>
    <row r="20" customFormat="false" ht="13.8" hidden="false" customHeight="false" outlineLevel="0" collapsed="false">
      <c r="A20" s="0" t="s">
        <v>538</v>
      </c>
      <c r="B20" s="0" t="s">
        <v>660</v>
      </c>
    </row>
    <row r="21" customFormat="false" ht="13.8" hidden="false" customHeight="false" outlineLevel="0" collapsed="false">
      <c r="A21" s="0" t="s">
        <v>539</v>
      </c>
      <c r="B21" s="0" t="s">
        <v>660</v>
      </c>
    </row>
    <row r="22" customFormat="false" ht="13.8" hidden="false" customHeight="false" outlineLevel="0" collapsed="false">
      <c r="A22" s="0" t="s">
        <v>540</v>
      </c>
      <c r="B22" s="0" t="s">
        <v>660</v>
      </c>
    </row>
    <row r="23" customFormat="false" ht="13.8" hidden="false" customHeight="false" outlineLevel="0" collapsed="false">
      <c r="A23" s="0" t="s">
        <v>541</v>
      </c>
      <c r="B23" s="0" t="s">
        <v>660</v>
      </c>
    </row>
    <row r="24" customFormat="false" ht="13.8" hidden="false" customHeight="false" outlineLevel="0" collapsed="false">
      <c r="A24" s="0" t="s">
        <v>542</v>
      </c>
      <c r="B24" s="0" t="s">
        <v>660</v>
      </c>
    </row>
    <row r="25" customFormat="false" ht="13.8" hidden="false" customHeight="false" outlineLevel="0" collapsed="false">
      <c r="A25" s="0" t="s">
        <v>543</v>
      </c>
      <c r="B25" s="0" t="s">
        <v>519</v>
      </c>
    </row>
    <row r="26" customFormat="false" ht="13.8" hidden="false" customHeight="false" outlineLevel="0" collapsed="false">
      <c r="A26" s="0" t="s">
        <v>544</v>
      </c>
      <c r="B26" s="0" t="s">
        <v>660</v>
      </c>
    </row>
    <row r="27" customFormat="false" ht="13.8" hidden="false" customHeight="false" outlineLevel="0" collapsed="false">
      <c r="A27" s="0" t="s">
        <v>545</v>
      </c>
      <c r="B27" s="0" t="s">
        <v>660</v>
      </c>
    </row>
    <row r="28" customFormat="false" ht="13.8" hidden="false" customHeight="false" outlineLevel="0" collapsed="false">
      <c r="A28" s="0" t="s">
        <v>546</v>
      </c>
      <c r="B28" s="0" t="s">
        <v>660</v>
      </c>
    </row>
    <row r="29" customFormat="false" ht="13.8" hidden="false" customHeight="false" outlineLevel="0" collapsed="false">
      <c r="A29" s="0" t="s">
        <v>547</v>
      </c>
      <c r="B29" s="0" t="s">
        <v>660</v>
      </c>
    </row>
    <row r="30" customFormat="false" ht="13.8" hidden="false" customHeight="false" outlineLevel="0" collapsed="false">
      <c r="A30" s="0" t="s">
        <v>548</v>
      </c>
      <c r="B30" s="0" t="s">
        <v>660</v>
      </c>
    </row>
    <row r="31" customFormat="false" ht="13.8" hidden="false" customHeight="false" outlineLevel="0" collapsed="false">
      <c r="A31" s="0" t="s">
        <v>549</v>
      </c>
      <c r="B31" s="0" t="s">
        <v>660</v>
      </c>
    </row>
    <row r="32" customFormat="false" ht="13.8" hidden="false" customHeight="false" outlineLevel="0" collapsed="false">
      <c r="A32" s="0" t="s">
        <v>550</v>
      </c>
      <c r="B32" s="0" t="s">
        <v>660</v>
      </c>
    </row>
    <row r="33" customFormat="false" ht="13.8" hidden="false" customHeight="false" outlineLevel="0" collapsed="false">
      <c r="A33" s="0" t="s">
        <v>551</v>
      </c>
      <c r="B33" s="0" t="s">
        <v>660</v>
      </c>
    </row>
    <row r="34" customFormat="false" ht="13.8" hidden="false" customHeight="false" outlineLevel="0" collapsed="false">
      <c r="A34" s="0" t="s">
        <v>552</v>
      </c>
      <c r="B34" s="0" t="s">
        <v>660</v>
      </c>
    </row>
    <row r="35" customFormat="false" ht="13.8" hidden="false" customHeight="false" outlineLevel="0" collapsed="false">
      <c r="A35" s="0" t="s">
        <v>553</v>
      </c>
      <c r="B35" s="0" t="s">
        <v>660</v>
      </c>
    </row>
    <row r="36" customFormat="false" ht="13.8" hidden="false" customHeight="false" outlineLevel="0" collapsed="false">
      <c r="A36" s="0" t="s">
        <v>554</v>
      </c>
      <c r="B36" s="0" t="s">
        <v>660</v>
      </c>
    </row>
    <row r="37" customFormat="false" ht="13.8" hidden="false" customHeight="false" outlineLevel="0" collapsed="false">
      <c r="A37" s="0" t="s">
        <v>555</v>
      </c>
      <c r="B37" s="0" t="s">
        <v>660</v>
      </c>
    </row>
    <row r="38" customFormat="false" ht="13.8" hidden="false" customHeight="false" outlineLevel="0" collapsed="false">
      <c r="A38" s="0" t="s">
        <v>556</v>
      </c>
      <c r="B38" s="0" t="s">
        <v>660</v>
      </c>
    </row>
    <row r="39" customFormat="false" ht="13.8" hidden="false" customHeight="false" outlineLevel="0" collapsed="false">
      <c r="A39" s="0" t="s">
        <v>557</v>
      </c>
      <c r="B39" s="0" t="s">
        <v>660</v>
      </c>
    </row>
    <row r="40" customFormat="false" ht="13.8" hidden="false" customHeight="false" outlineLevel="0" collapsed="false">
      <c r="A40" s="0" t="s">
        <v>558</v>
      </c>
      <c r="B40" s="0" t="s">
        <v>658</v>
      </c>
    </row>
    <row r="41" customFormat="false" ht="13.8" hidden="false" customHeight="false" outlineLevel="0" collapsed="false">
      <c r="A41" s="0" t="s">
        <v>559</v>
      </c>
      <c r="B41" s="0" t="s">
        <v>660</v>
      </c>
    </row>
    <row r="42" customFormat="false" ht="13.8" hidden="false" customHeight="false" outlineLevel="0" collapsed="false">
      <c r="A42" s="0" t="s">
        <v>560</v>
      </c>
      <c r="B42" s="0" t="s">
        <v>660</v>
      </c>
    </row>
    <row r="43" customFormat="false" ht="13.8" hidden="false" customHeight="false" outlineLevel="0" collapsed="false">
      <c r="A43" s="0" t="s">
        <v>561</v>
      </c>
      <c r="B43" s="0" t="s">
        <v>660</v>
      </c>
    </row>
    <row r="44" customFormat="false" ht="13.8" hidden="false" customHeight="false" outlineLevel="0" collapsed="false">
      <c r="A44" s="22" t="s">
        <v>562</v>
      </c>
      <c r="B44" s="0" t="s">
        <v>660</v>
      </c>
    </row>
    <row r="45" customFormat="false" ht="13.8" hidden="false" customHeight="false" outlineLevel="0" collapsed="false">
      <c r="A45" s="0" t="s">
        <v>563</v>
      </c>
      <c r="B45" s="0" t="s">
        <v>660</v>
      </c>
    </row>
    <row r="46" customFormat="false" ht="13.8" hidden="false" customHeight="false" outlineLevel="0" collapsed="false">
      <c r="A46" s="0" t="s">
        <v>564</v>
      </c>
      <c r="B46" s="0" t="s">
        <v>660</v>
      </c>
    </row>
    <row r="47" customFormat="false" ht="13.8" hidden="false" customHeight="false" outlineLevel="0" collapsed="false">
      <c r="A47" s="0" t="s">
        <v>565</v>
      </c>
      <c r="B47" s="0" t="s">
        <v>519</v>
      </c>
    </row>
    <row r="48" customFormat="false" ht="13.8" hidden="false" customHeight="false" outlineLevel="0" collapsed="false">
      <c r="A48" s="0" t="s">
        <v>566</v>
      </c>
      <c r="B48" s="0" t="s">
        <v>660</v>
      </c>
    </row>
    <row r="49" customFormat="false" ht="13.8" hidden="false" customHeight="false" outlineLevel="0" collapsed="false">
      <c r="A49" s="0" t="s">
        <v>567</v>
      </c>
      <c r="B49" s="0" t="s">
        <v>660</v>
      </c>
    </row>
    <row r="50" customFormat="false" ht="13.8" hidden="false" customHeight="false" outlineLevel="0" collapsed="false">
      <c r="A50" s="0" t="s">
        <v>568</v>
      </c>
      <c r="B50" s="0" t="s">
        <v>660</v>
      </c>
    </row>
    <row r="51" customFormat="false" ht="13.8" hidden="false" customHeight="false" outlineLevel="0" collapsed="false">
      <c r="A51" s="0" t="s">
        <v>569</v>
      </c>
      <c r="B51" s="0" t="s">
        <v>660</v>
      </c>
    </row>
    <row r="52" customFormat="false" ht="13.8" hidden="false" customHeight="false" outlineLevel="0" collapsed="false">
      <c r="A52" s="0" t="s">
        <v>570</v>
      </c>
      <c r="B52" s="0" t="s">
        <v>519</v>
      </c>
    </row>
    <row r="53" customFormat="false" ht="13.8" hidden="false" customHeight="false" outlineLevel="0" collapsed="false">
      <c r="A53" s="0" t="s">
        <v>571</v>
      </c>
      <c r="B53" s="0" t="s">
        <v>660</v>
      </c>
    </row>
    <row r="54" customFormat="false" ht="13.8" hidden="false" customHeight="false" outlineLevel="0" collapsed="false">
      <c r="A54" s="0" t="s">
        <v>572</v>
      </c>
      <c r="B54" s="0" t="s">
        <v>519</v>
      </c>
    </row>
    <row r="55" customFormat="false" ht="13.8" hidden="false" customHeight="false" outlineLevel="0" collapsed="false">
      <c r="A55" s="0" t="s">
        <v>573</v>
      </c>
      <c r="B55" s="0" t="s">
        <v>660</v>
      </c>
    </row>
    <row r="56" customFormat="false" ht="13.8" hidden="false" customHeight="false" outlineLevel="0" collapsed="false">
      <c r="A56" s="0" t="s">
        <v>574</v>
      </c>
      <c r="B56" s="0" t="s">
        <v>660</v>
      </c>
    </row>
    <row r="57" customFormat="false" ht="13.8" hidden="false" customHeight="false" outlineLevel="0" collapsed="false">
      <c r="A57" s="0" t="s">
        <v>575</v>
      </c>
      <c r="B57" s="0" t="s">
        <v>660</v>
      </c>
    </row>
    <row r="58" customFormat="false" ht="13.8" hidden="false" customHeight="false" outlineLevel="0" collapsed="false">
      <c r="A58" s="0" t="s">
        <v>576</v>
      </c>
      <c r="B58" s="0" t="s">
        <v>660</v>
      </c>
    </row>
    <row r="59" customFormat="false" ht="13.8" hidden="false" customHeight="false" outlineLevel="0" collapsed="false">
      <c r="A59" s="0" t="s">
        <v>577</v>
      </c>
      <c r="B59" s="0" t="s">
        <v>660</v>
      </c>
    </row>
    <row r="60" customFormat="false" ht="13.8" hidden="false" customHeight="false" outlineLevel="0" collapsed="false">
      <c r="A60" s="0" t="s">
        <v>578</v>
      </c>
      <c r="B60" s="0" t="s">
        <v>660</v>
      </c>
    </row>
    <row r="61" customFormat="false" ht="13.8" hidden="false" customHeight="false" outlineLevel="0" collapsed="false">
      <c r="A61" s="0" t="s">
        <v>579</v>
      </c>
      <c r="B61" s="0" t="s">
        <v>660</v>
      </c>
    </row>
    <row r="62" customFormat="false" ht="13.8" hidden="false" customHeight="false" outlineLevel="0" collapsed="false">
      <c r="A62" s="0" t="s">
        <v>580</v>
      </c>
      <c r="B62" s="0" t="s">
        <v>660</v>
      </c>
    </row>
    <row r="63" customFormat="false" ht="13.8" hidden="false" customHeight="false" outlineLevel="0" collapsed="false">
      <c r="A63" s="0" t="s">
        <v>581</v>
      </c>
      <c r="B63" s="0" t="s">
        <v>660</v>
      </c>
    </row>
    <row r="64" customFormat="false" ht="13.8" hidden="false" customHeight="false" outlineLevel="0" collapsed="false">
      <c r="A64" s="0" t="s">
        <v>582</v>
      </c>
      <c r="B64" s="0" t="s">
        <v>660</v>
      </c>
    </row>
    <row r="65" customFormat="false" ht="13.8" hidden="false" customHeight="false" outlineLevel="0" collapsed="false">
      <c r="A65" s="0" t="s">
        <v>583</v>
      </c>
      <c r="B65" s="0" t="s">
        <v>660</v>
      </c>
    </row>
    <row r="66" customFormat="false" ht="13.8" hidden="false" customHeight="false" outlineLevel="0" collapsed="false">
      <c r="A66" s="0" t="s">
        <v>584</v>
      </c>
      <c r="B66" s="0" t="s">
        <v>660</v>
      </c>
    </row>
    <row r="67" customFormat="false" ht="13.8" hidden="false" customHeight="false" outlineLevel="0" collapsed="false">
      <c r="A67" s="0" t="s">
        <v>585</v>
      </c>
      <c r="B67" s="0" t="s">
        <v>660</v>
      </c>
    </row>
    <row r="68" customFormat="false" ht="13.8" hidden="false" customHeight="false" outlineLevel="0" collapsed="false">
      <c r="A68" s="0" t="s">
        <v>586</v>
      </c>
      <c r="B68" s="0" t="s">
        <v>660</v>
      </c>
    </row>
    <row r="69" customFormat="false" ht="13.8" hidden="false" customHeight="false" outlineLevel="0" collapsed="false">
      <c r="A69" s="0" t="s">
        <v>587</v>
      </c>
      <c r="B69" s="0" t="s">
        <v>660</v>
      </c>
    </row>
    <row r="70" customFormat="false" ht="13.8" hidden="false" customHeight="false" outlineLevel="0" collapsed="false">
      <c r="A70" s="0" t="s">
        <v>588</v>
      </c>
      <c r="B70" s="0" t="s">
        <v>519</v>
      </c>
    </row>
    <row r="71" customFormat="false" ht="13.8" hidden="false" customHeight="false" outlineLevel="0" collapsed="false">
      <c r="A71" s="0" t="s">
        <v>589</v>
      </c>
      <c r="B71" s="0" t="s">
        <v>660</v>
      </c>
    </row>
    <row r="72" customFormat="false" ht="13.8" hidden="false" customHeight="false" outlineLevel="0" collapsed="false">
      <c r="A72" s="0" t="s">
        <v>590</v>
      </c>
      <c r="B72" s="0" t="s">
        <v>660</v>
      </c>
    </row>
    <row r="73" customFormat="false" ht="13.8" hidden="false" customHeight="false" outlineLevel="0" collapsed="false">
      <c r="A73" s="0" t="s">
        <v>591</v>
      </c>
      <c r="B73" s="0" t="s">
        <v>519</v>
      </c>
    </row>
    <row r="74" customFormat="false" ht="13.8" hidden="false" customHeight="false" outlineLevel="0" collapsed="false">
      <c r="A74" s="0" t="s">
        <v>592</v>
      </c>
      <c r="B74" s="0" t="s">
        <v>660</v>
      </c>
    </row>
    <row r="75" customFormat="false" ht="13.8" hidden="false" customHeight="false" outlineLevel="0" collapsed="false">
      <c r="A75" s="0" t="s">
        <v>593</v>
      </c>
      <c r="B75" s="0" t="s">
        <v>519</v>
      </c>
    </row>
    <row r="76" customFormat="false" ht="13.8" hidden="false" customHeight="false" outlineLevel="0" collapsed="false">
      <c r="A76" s="0" t="s">
        <v>594</v>
      </c>
      <c r="B76" s="0" t="s">
        <v>660</v>
      </c>
    </row>
    <row r="77" customFormat="false" ht="13.8" hidden="false" customHeight="false" outlineLevel="0" collapsed="false">
      <c r="A77" s="0" t="s">
        <v>595</v>
      </c>
      <c r="B77" s="0" t="s">
        <v>519</v>
      </c>
    </row>
    <row r="78" customFormat="false" ht="13.8" hidden="false" customHeight="false" outlineLevel="0" collapsed="false">
      <c r="A78" s="0" t="s">
        <v>596</v>
      </c>
      <c r="B78" s="0" t="s">
        <v>660</v>
      </c>
    </row>
    <row r="79" customFormat="false" ht="13.8" hidden="false" customHeight="false" outlineLevel="0" collapsed="false">
      <c r="A79" s="0" t="s">
        <v>597</v>
      </c>
      <c r="B79" s="0" t="s">
        <v>660</v>
      </c>
    </row>
    <row r="80" customFormat="false" ht="13.8" hidden="false" customHeight="false" outlineLevel="0" collapsed="false">
      <c r="A80" s="0" t="s">
        <v>598</v>
      </c>
      <c r="B80" s="0" t="s">
        <v>660</v>
      </c>
    </row>
    <row r="81" customFormat="false" ht="13.8" hidden="false" customHeight="false" outlineLevel="0" collapsed="false">
      <c r="A81" s="0" t="s">
        <v>599</v>
      </c>
      <c r="B81" s="0" t="s">
        <v>658</v>
      </c>
    </row>
    <row r="82" customFormat="false" ht="13.8" hidden="false" customHeight="false" outlineLevel="0" collapsed="false">
      <c r="A82" s="0" t="s">
        <v>600</v>
      </c>
      <c r="B82" s="0" t="s">
        <v>519</v>
      </c>
    </row>
    <row r="83" customFormat="false" ht="13.8" hidden="false" customHeight="false" outlineLevel="0" collapsed="false">
      <c r="A83" s="0" t="s">
        <v>601</v>
      </c>
      <c r="B83" s="0" t="s">
        <v>660</v>
      </c>
    </row>
    <row r="84" customFormat="false" ht="13.8" hidden="false" customHeight="false" outlineLevel="0" collapsed="false">
      <c r="A84" s="0" t="s">
        <v>602</v>
      </c>
      <c r="B84" s="0" t="s">
        <v>660</v>
      </c>
    </row>
    <row r="85" customFormat="false" ht="13.8" hidden="false" customHeight="false" outlineLevel="0" collapsed="false">
      <c r="A85" s="0" t="s">
        <v>603</v>
      </c>
      <c r="B85" s="0" t="s">
        <v>660</v>
      </c>
    </row>
    <row r="86" customFormat="false" ht="13.8" hidden="false" customHeight="false" outlineLevel="0" collapsed="false">
      <c r="A86" s="0" t="s">
        <v>604</v>
      </c>
      <c r="B86" s="0" t="s">
        <v>660</v>
      </c>
    </row>
    <row r="87" customFormat="false" ht="13.8" hidden="false" customHeight="false" outlineLevel="0" collapsed="false">
      <c r="A87" s="0" t="s">
        <v>605</v>
      </c>
      <c r="B87" s="0" t="s">
        <v>660</v>
      </c>
    </row>
    <row r="88" customFormat="false" ht="13.8" hidden="false" customHeight="false" outlineLevel="0" collapsed="false">
      <c r="A88" s="0" t="s">
        <v>606</v>
      </c>
      <c r="B88" s="0" t="s">
        <v>660</v>
      </c>
    </row>
    <row r="89" customFormat="false" ht="13.8" hidden="false" customHeight="false" outlineLevel="0" collapsed="false">
      <c r="A89" s="0" t="s">
        <v>607</v>
      </c>
      <c r="B89" s="0" t="s">
        <v>660</v>
      </c>
    </row>
    <row r="90" customFormat="false" ht="13.8" hidden="false" customHeight="false" outlineLevel="0" collapsed="false">
      <c r="A90" s="0" t="s">
        <v>608</v>
      </c>
      <c r="B90" s="0" t="s">
        <v>660</v>
      </c>
    </row>
    <row r="91" customFormat="false" ht="13.8" hidden="false" customHeight="false" outlineLevel="0" collapsed="false">
      <c r="A91" s="0" t="s">
        <v>609</v>
      </c>
      <c r="B91" s="0" t="s">
        <v>660</v>
      </c>
    </row>
    <row r="92" customFormat="false" ht="13.8" hidden="false" customHeight="false" outlineLevel="0" collapsed="false">
      <c r="A92" s="0" t="s">
        <v>610</v>
      </c>
      <c r="B92" s="0" t="s">
        <v>660</v>
      </c>
    </row>
    <row r="93" customFormat="false" ht="13.8" hidden="false" customHeight="false" outlineLevel="0" collapsed="false">
      <c r="A93" s="0" t="s">
        <v>611</v>
      </c>
      <c r="B93" s="0" t="s">
        <v>660</v>
      </c>
    </row>
    <row r="94" customFormat="false" ht="13.8" hidden="false" customHeight="false" outlineLevel="0" collapsed="false">
      <c r="A94" s="0" t="s">
        <v>612</v>
      </c>
      <c r="B94" s="0" t="s">
        <v>660</v>
      </c>
    </row>
    <row r="95" customFormat="false" ht="13.8" hidden="false" customHeight="false" outlineLevel="0" collapsed="false">
      <c r="A95" s="0" t="s">
        <v>613</v>
      </c>
      <c r="B95" s="0" t="s">
        <v>660</v>
      </c>
    </row>
    <row r="96" customFormat="false" ht="13.8" hidden="false" customHeight="false" outlineLevel="0" collapsed="false">
      <c r="A96" s="0" t="s">
        <v>614</v>
      </c>
      <c r="B96" s="0" t="s">
        <v>660</v>
      </c>
    </row>
    <row r="97" customFormat="false" ht="13.8" hidden="false" customHeight="false" outlineLevel="0" collapsed="false">
      <c r="A97" s="0" t="s">
        <v>615</v>
      </c>
      <c r="B97" s="0" t="s">
        <v>660</v>
      </c>
    </row>
    <row r="98" customFormat="false" ht="13.8" hidden="false" customHeight="false" outlineLevel="0" collapsed="false">
      <c r="A98" s="0" t="s">
        <v>616</v>
      </c>
      <c r="B98" s="0" t="s">
        <v>660</v>
      </c>
    </row>
    <row r="99" customFormat="false" ht="13.8" hidden="false" customHeight="false" outlineLevel="0" collapsed="false">
      <c r="A99" s="0" t="s">
        <v>617</v>
      </c>
      <c r="B99" s="0" t="s">
        <v>660</v>
      </c>
    </row>
    <row r="100" customFormat="false" ht="13.8" hidden="false" customHeight="false" outlineLevel="0" collapsed="false">
      <c r="A100" s="0" t="s">
        <v>618</v>
      </c>
      <c r="B100" s="0" t="s">
        <v>660</v>
      </c>
    </row>
    <row r="101" customFormat="false" ht="13.8" hidden="false" customHeight="false" outlineLevel="0" collapsed="false">
      <c r="A101" s="0" t="s">
        <v>619</v>
      </c>
      <c r="B101" s="0" t="s">
        <v>660</v>
      </c>
    </row>
    <row r="102" customFormat="false" ht="13.8" hidden="false" customHeight="false" outlineLevel="0" collapsed="false">
      <c r="A102" s="0" t="s">
        <v>620</v>
      </c>
      <c r="B102" s="0" t="s">
        <v>660</v>
      </c>
    </row>
    <row r="103" customFormat="false" ht="13.8" hidden="false" customHeight="false" outlineLevel="0" collapsed="false">
      <c r="A103" s="0" t="s">
        <v>621</v>
      </c>
      <c r="B103" s="0" t="s">
        <v>660</v>
      </c>
    </row>
    <row r="104" customFormat="false" ht="13.8" hidden="false" customHeight="false" outlineLevel="0" collapsed="false">
      <c r="A104" s="0" t="s">
        <v>622</v>
      </c>
      <c r="B104" s="0" t="s">
        <v>660</v>
      </c>
    </row>
    <row r="105" customFormat="false" ht="13.8" hidden="false" customHeight="false" outlineLevel="0" collapsed="false">
      <c r="A105" s="0" t="s">
        <v>623</v>
      </c>
      <c r="B105" s="0" t="s">
        <v>660</v>
      </c>
    </row>
    <row r="106" customFormat="false" ht="13.8" hidden="false" customHeight="false" outlineLevel="0" collapsed="false">
      <c r="A106" s="0" t="s">
        <v>624</v>
      </c>
      <c r="B106" s="0" t="s">
        <v>660</v>
      </c>
    </row>
    <row r="107" customFormat="false" ht="13.8" hidden="false" customHeight="false" outlineLevel="0" collapsed="false">
      <c r="A107" s="0" t="s">
        <v>625</v>
      </c>
      <c r="B107" s="0" t="s">
        <v>660</v>
      </c>
    </row>
    <row r="108" customFormat="false" ht="13.8" hidden="false" customHeight="false" outlineLevel="0" collapsed="false">
      <c r="A108" s="0" t="s">
        <v>626</v>
      </c>
      <c r="B108" s="0" t="s">
        <v>660</v>
      </c>
    </row>
    <row r="109" customFormat="false" ht="13.8" hidden="false" customHeight="false" outlineLevel="0" collapsed="false">
      <c r="A109" s="0" t="s">
        <v>627</v>
      </c>
      <c r="B109" s="0" t="s">
        <v>660</v>
      </c>
    </row>
    <row r="110" customFormat="false" ht="13.8" hidden="false" customHeight="false" outlineLevel="0" collapsed="false">
      <c r="A110" s="0" t="s">
        <v>628</v>
      </c>
      <c r="B110" s="0" t="s">
        <v>658</v>
      </c>
    </row>
    <row r="111" customFormat="false" ht="13.8" hidden="false" customHeight="false" outlineLevel="0" collapsed="false">
      <c r="A111" s="0" t="s">
        <v>629</v>
      </c>
      <c r="B111" s="0" t="s">
        <v>658</v>
      </c>
    </row>
    <row r="112" customFormat="false" ht="13.8" hidden="false" customHeight="false" outlineLevel="0" collapsed="false">
      <c r="A112" s="0" t="s">
        <v>630</v>
      </c>
      <c r="B112" s="0" t="s">
        <v>660</v>
      </c>
    </row>
    <row r="113" customFormat="false" ht="13.8" hidden="false" customHeight="false" outlineLevel="0" collapsed="false">
      <c r="A113" s="0" t="s">
        <v>631</v>
      </c>
      <c r="B113" s="0" t="s">
        <v>658</v>
      </c>
    </row>
    <row r="114" customFormat="false" ht="13.8" hidden="false" customHeight="false" outlineLevel="0" collapsed="false">
      <c r="A114" s="0" t="s">
        <v>632</v>
      </c>
      <c r="B114" s="0" t="s">
        <v>660</v>
      </c>
    </row>
    <row r="115" customFormat="false" ht="13.8" hidden="false" customHeight="false" outlineLevel="0" collapsed="false">
      <c r="A115" s="0" t="s">
        <v>633</v>
      </c>
      <c r="B115" s="0" t="s">
        <v>658</v>
      </c>
    </row>
    <row r="116" customFormat="false" ht="13.8" hidden="false" customHeight="false" outlineLevel="0" collapsed="false">
      <c r="A116" s="0" t="s">
        <v>634</v>
      </c>
      <c r="B116" s="0" t="s">
        <v>658</v>
      </c>
    </row>
    <row r="117" customFormat="false" ht="13.8" hidden="false" customHeight="false" outlineLevel="0" collapsed="false">
      <c r="A117" s="0" t="s">
        <v>635</v>
      </c>
      <c r="B117" s="0" t="s">
        <v>519</v>
      </c>
    </row>
    <row r="118" customFormat="false" ht="13.8" hidden="false" customHeight="false" outlineLevel="0" collapsed="false">
      <c r="A118" s="0" t="s">
        <v>636</v>
      </c>
      <c r="B118" s="0" t="s">
        <v>519</v>
      </c>
    </row>
    <row r="119" customFormat="false" ht="13.8" hidden="false" customHeight="false" outlineLevel="0" collapsed="false">
      <c r="A119" s="0" t="s">
        <v>637</v>
      </c>
      <c r="B119" s="0" t="s">
        <v>660</v>
      </c>
    </row>
    <row r="120" customFormat="false" ht="13.8" hidden="false" customHeight="false" outlineLevel="0" collapsed="false">
      <c r="A120" s="0" t="s">
        <v>638</v>
      </c>
      <c r="B120" s="0" t="s">
        <v>660</v>
      </c>
    </row>
    <row r="121" customFormat="false" ht="13.8" hidden="false" customHeight="false" outlineLevel="0" collapsed="false">
      <c r="A121" s="0" t="s">
        <v>639</v>
      </c>
      <c r="B121" s="0" t="s">
        <v>660</v>
      </c>
    </row>
    <row r="122" customFormat="false" ht="13.8" hidden="false" customHeight="false" outlineLevel="0" collapsed="false">
      <c r="A122" s="0" t="s">
        <v>640</v>
      </c>
      <c r="B122" s="0" t="s">
        <v>519</v>
      </c>
    </row>
    <row r="123" customFormat="false" ht="13.8" hidden="false" customHeight="false" outlineLevel="0" collapsed="false">
      <c r="A123" s="0" t="s">
        <v>641</v>
      </c>
      <c r="B123" s="0" t="s">
        <v>519</v>
      </c>
    </row>
    <row r="124" customFormat="false" ht="13.8" hidden="false" customHeight="false" outlineLevel="0" collapsed="false">
      <c r="A124" s="0" t="s">
        <v>642</v>
      </c>
      <c r="B124" s="0" t="s">
        <v>519</v>
      </c>
    </row>
    <row r="125" customFormat="false" ht="13.8" hidden="false" customHeight="false" outlineLevel="0" collapsed="false">
      <c r="A125" s="0" t="s">
        <v>643</v>
      </c>
      <c r="B125" s="0" t="s">
        <v>660</v>
      </c>
    </row>
    <row r="126" customFormat="false" ht="13.8" hidden="false" customHeight="false" outlineLevel="0" collapsed="false">
      <c r="A126" s="0" t="s">
        <v>644</v>
      </c>
      <c r="B126" s="0" t="s">
        <v>660</v>
      </c>
    </row>
    <row r="127" customFormat="false" ht="13.8" hidden="false" customHeight="false" outlineLevel="0" collapsed="false">
      <c r="A127" s="0" t="s">
        <v>645</v>
      </c>
      <c r="B127" s="0" t="s">
        <v>660</v>
      </c>
    </row>
    <row r="128" customFormat="false" ht="13.8" hidden="false" customHeight="false" outlineLevel="0" collapsed="false">
      <c r="A128" s="0" t="s">
        <v>646</v>
      </c>
      <c r="B128" s="0" t="s">
        <v>660</v>
      </c>
    </row>
    <row r="129" customFormat="false" ht="13.8" hidden="false" customHeight="false" outlineLevel="0" collapsed="false">
      <c r="A129" s="0" t="s">
        <v>647</v>
      </c>
      <c r="B129" s="0" t="s">
        <v>660</v>
      </c>
    </row>
    <row r="130" customFormat="false" ht="13.8" hidden="false" customHeight="false" outlineLevel="0" collapsed="false">
      <c r="A130" s="0" t="s">
        <v>648</v>
      </c>
      <c r="B130" s="0" t="s">
        <v>660</v>
      </c>
    </row>
    <row r="131" customFormat="false" ht="13.8" hidden="false" customHeight="false" outlineLevel="0" collapsed="false">
      <c r="A131" s="0" t="s">
        <v>649</v>
      </c>
      <c r="B131" s="0" t="s">
        <v>660</v>
      </c>
    </row>
    <row r="132" customFormat="false" ht="13.8" hidden="false" customHeight="false" outlineLevel="0" collapsed="false">
      <c r="A132" s="0" t="s">
        <v>650</v>
      </c>
      <c r="B132" s="0" t="s">
        <v>660</v>
      </c>
    </row>
    <row r="133" customFormat="false" ht="13.8" hidden="false" customHeight="false" outlineLevel="0" collapsed="false">
      <c r="A133" s="0" t="s">
        <v>651</v>
      </c>
      <c r="B133" s="0" t="s">
        <v>660</v>
      </c>
    </row>
    <row r="134" customFormat="false" ht="13.8" hidden="false" customHeight="false" outlineLevel="0" collapsed="false">
      <c r="A134" s="0" t="s">
        <v>652</v>
      </c>
      <c r="B134" s="0" t="s">
        <v>660</v>
      </c>
    </row>
    <row r="135" customFormat="false" ht="13.8" hidden="false" customHeight="false" outlineLevel="0" collapsed="false">
      <c r="A135" s="0" t="s">
        <v>653</v>
      </c>
      <c r="B135" s="0" t="s">
        <v>660</v>
      </c>
    </row>
    <row r="136" customFormat="false" ht="13.8" hidden="false" customHeight="false" outlineLevel="0" collapsed="false">
      <c r="A136" s="0" t="s">
        <v>654</v>
      </c>
      <c r="B136" s="0" t="s">
        <v>660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E443"/>
  <sheetViews>
    <sheetView showFormulas="false" showGridLines="true" showRowColHeaders="true" showZeros="true" rightToLeft="false" tabSelected="false" showOutlineSymbols="true" defaultGridColor="true" view="normal" topLeftCell="C98" colorId="64" zoomScale="100" zoomScaleNormal="100" zoomScalePageLayoutView="100" workbookViewId="0">
      <selection pane="topLeft" activeCell="X139" activeCellId="0" sqref="X139"/>
    </sheetView>
  </sheetViews>
  <sheetFormatPr defaultRowHeight="13.8" zeroHeight="false" outlineLevelRow="0" outlineLevelCol="0"/>
  <cols>
    <col collapsed="false" customWidth="true" hidden="false" outlineLevel="0" max="111" min="1" style="0" width="8.67"/>
    <col collapsed="false" customWidth="true" hidden="false" outlineLevel="0" max="112" min="112" style="0" width="26.31"/>
    <col collapsed="false" customWidth="true" hidden="false" outlineLevel="0" max="113" min="113" style="0" width="21.02"/>
    <col collapsed="false" customWidth="true" hidden="false" outlineLevel="0" max="130" min="114" style="0" width="8.67"/>
    <col collapsed="false" customWidth="true" hidden="false" outlineLevel="0" max="131" min="131" style="0" width="20.6"/>
    <col collapsed="false" customWidth="true" hidden="false" outlineLevel="0" max="134" min="132" style="0" width="8.67"/>
    <col collapsed="false" customWidth="true" hidden="false" outlineLevel="0" max="135" min="135" style="0" width="23.53"/>
    <col collapsed="false" customWidth="true" hidden="false" outlineLevel="0" max="1025" min="136" style="0" width="8.67"/>
  </cols>
  <sheetData>
    <row r="1" s="23" customFormat="true" ht="13.8" hidden="false" customHeight="false" outlineLevel="0" collapsed="false">
      <c r="A1" s="23" t="s">
        <v>516</v>
      </c>
      <c r="B1" s="23" t="s">
        <v>518</v>
      </c>
      <c r="C1" s="23" t="s">
        <v>520</v>
      </c>
      <c r="D1" s="23" t="s">
        <v>522</v>
      </c>
      <c r="E1" s="23" t="s">
        <v>523</v>
      </c>
      <c r="F1" s="23" t="s">
        <v>524</v>
      </c>
      <c r="G1" s="23" t="s">
        <v>525</v>
      </c>
      <c r="H1" s="23" t="s">
        <v>526</v>
      </c>
      <c r="I1" s="23" t="s">
        <v>527</v>
      </c>
      <c r="J1" s="23" t="s">
        <v>528</v>
      </c>
      <c r="K1" s="23" t="s">
        <v>529</v>
      </c>
      <c r="L1" s="23" t="s">
        <v>530</v>
      </c>
      <c r="M1" s="23" t="s">
        <v>531</v>
      </c>
      <c r="N1" s="23" t="s">
        <v>532</v>
      </c>
      <c r="O1" s="23" t="s">
        <v>533</v>
      </c>
      <c r="P1" s="23" t="s">
        <v>659</v>
      </c>
      <c r="Q1" s="23" t="s">
        <v>535</v>
      </c>
      <c r="R1" s="23" t="s">
        <v>537</v>
      </c>
      <c r="S1" s="23" t="s">
        <v>538</v>
      </c>
      <c r="T1" s="23" t="s">
        <v>539</v>
      </c>
      <c r="U1" s="23" t="s">
        <v>540</v>
      </c>
      <c r="V1" s="23" t="s">
        <v>541</v>
      </c>
      <c r="W1" s="23" t="s">
        <v>542</v>
      </c>
      <c r="X1" s="23" t="s">
        <v>543</v>
      </c>
      <c r="Y1" s="23" t="s">
        <v>544</v>
      </c>
      <c r="Z1" s="23" t="s">
        <v>545</v>
      </c>
      <c r="AA1" s="23" t="s">
        <v>546</v>
      </c>
      <c r="AB1" s="23" t="s">
        <v>547</v>
      </c>
      <c r="AC1" s="23" t="s">
        <v>548</v>
      </c>
      <c r="AD1" s="23" t="s">
        <v>549</v>
      </c>
      <c r="AE1" s="23" t="s">
        <v>550</v>
      </c>
      <c r="AF1" s="23" t="s">
        <v>551</v>
      </c>
      <c r="AG1" s="23" t="s">
        <v>552</v>
      </c>
      <c r="AH1" s="23" t="s">
        <v>553</v>
      </c>
      <c r="AI1" s="23" t="s">
        <v>554</v>
      </c>
      <c r="AJ1" s="23" t="s">
        <v>555</v>
      </c>
      <c r="AK1" s="23" t="s">
        <v>556</v>
      </c>
      <c r="AL1" s="23" t="s">
        <v>557</v>
      </c>
      <c r="AM1" s="23" t="s">
        <v>558</v>
      </c>
      <c r="AN1" s="23" t="s">
        <v>559</v>
      </c>
      <c r="AO1" s="23" t="s">
        <v>560</v>
      </c>
      <c r="AP1" s="23" t="s">
        <v>561</v>
      </c>
      <c r="AQ1" s="23" t="s">
        <v>562</v>
      </c>
      <c r="AR1" s="23" t="s">
        <v>563</v>
      </c>
      <c r="AS1" s="23" t="s">
        <v>564</v>
      </c>
      <c r="AT1" s="23" t="s">
        <v>565</v>
      </c>
      <c r="AU1" s="23" t="s">
        <v>566</v>
      </c>
      <c r="AV1" s="23" t="s">
        <v>567</v>
      </c>
      <c r="AW1" s="23" t="s">
        <v>568</v>
      </c>
      <c r="AX1" s="23" t="s">
        <v>569</v>
      </c>
      <c r="AY1" s="23" t="s">
        <v>570</v>
      </c>
      <c r="AZ1" s="23" t="s">
        <v>571</v>
      </c>
      <c r="BA1" s="23" t="s">
        <v>572</v>
      </c>
      <c r="BB1" s="23" t="s">
        <v>573</v>
      </c>
      <c r="BC1" s="23" t="s">
        <v>574</v>
      </c>
      <c r="BD1" s="23" t="s">
        <v>575</v>
      </c>
      <c r="BE1" s="23" t="s">
        <v>576</v>
      </c>
      <c r="BF1" s="23" t="s">
        <v>577</v>
      </c>
      <c r="BG1" s="23" t="s">
        <v>578</v>
      </c>
      <c r="BH1" s="23" t="s">
        <v>579</v>
      </c>
      <c r="BI1" s="23" t="s">
        <v>580</v>
      </c>
      <c r="BJ1" s="23" t="s">
        <v>581</v>
      </c>
      <c r="BK1" s="23" t="s">
        <v>582</v>
      </c>
      <c r="BL1" s="23" t="s">
        <v>583</v>
      </c>
      <c r="BM1" s="23" t="s">
        <v>584</v>
      </c>
      <c r="BN1" s="23" t="s">
        <v>585</v>
      </c>
      <c r="BO1" s="23" t="s">
        <v>586</v>
      </c>
      <c r="BP1" s="23" t="s">
        <v>587</v>
      </c>
      <c r="BQ1" s="23" t="s">
        <v>588</v>
      </c>
      <c r="BR1" s="23" t="s">
        <v>589</v>
      </c>
      <c r="BS1" s="23" t="s">
        <v>590</v>
      </c>
      <c r="BT1" s="23" t="s">
        <v>591</v>
      </c>
      <c r="BU1" s="23" t="s">
        <v>592</v>
      </c>
      <c r="BV1" s="23" t="s">
        <v>593</v>
      </c>
      <c r="BW1" s="23" t="s">
        <v>594</v>
      </c>
      <c r="BX1" s="23" t="s">
        <v>595</v>
      </c>
      <c r="BY1" s="23" t="s">
        <v>596</v>
      </c>
      <c r="BZ1" s="23" t="s">
        <v>597</v>
      </c>
      <c r="CA1" s="23" t="s">
        <v>598</v>
      </c>
      <c r="CB1" s="23" t="s">
        <v>599</v>
      </c>
      <c r="CC1" s="23" t="s">
        <v>600</v>
      </c>
      <c r="CD1" s="23" t="s">
        <v>601</v>
      </c>
      <c r="CE1" s="23" t="s">
        <v>602</v>
      </c>
      <c r="CF1" s="23" t="s">
        <v>603</v>
      </c>
      <c r="CG1" s="23" t="s">
        <v>604</v>
      </c>
      <c r="CH1" s="23" t="s">
        <v>605</v>
      </c>
      <c r="CI1" s="23" t="s">
        <v>606</v>
      </c>
      <c r="CJ1" s="23" t="s">
        <v>607</v>
      </c>
      <c r="CK1" s="23" t="s">
        <v>608</v>
      </c>
      <c r="CL1" s="23" t="s">
        <v>609</v>
      </c>
      <c r="CM1" s="23" t="s">
        <v>610</v>
      </c>
      <c r="CN1" s="23" t="s">
        <v>611</v>
      </c>
      <c r="CO1" s="23" t="s">
        <v>612</v>
      </c>
      <c r="CP1" s="23" t="s">
        <v>613</v>
      </c>
      <c r="CQ1" s="23" t="s">
        <v>614</v>
      </c>
      <c r="CR1" s="23" t="s">
        <v>615</v>
      </c>
      <c r="CS1" s="23" t="s">
        <v>616</v>
      </c>
      <c r="CT1" s="23" t="s">
        <v>617</v>
      </c>
      <c r="CU1" s="23" t="s">
        <v>618</v>
      </c>
      <c r="CV1" s="23" t="s">
        <v>619</v>
      </c>
      <c r="CW1" s="23" t="s">
        <v>620</v>
      </c>
      <c r="CX1" s="23" t="s">
        <v>621</v>
      </c>
      <c r="CY1" s="23" t="s">
        <v>622</v>
      </c>
      <c r="CZ1" s="23" t="s">
        <v>623</v>
      </c>
      <c r="DA1" s="23" t="s">
        <v>624</v>
      </c>
      <c r="DB1" s="23" t="s">
        <v>625</v>
      </c>
      <c r="DC1" s="23" t="s">
        <v>626</v>
      </c>
      <c r="DD1" s="23" t="s">
        <v>627</v>
      </c>
      <c r="DE1" s="23" t="s">
        <v>628</v>
      </c>
      <c r="DF1" s="23" t="s">
        <v>629</v>
      </c>
      <c r="DG1" s="23" t="s">
        <v>630</v>
      </c>
      <c r="DH1" s="23" t="s">
        <v>631</v>
      </c>
      <c r="DI1" s="23" t="s">
        <v>632</v>
      </c>
      <c r="DJ1" s="23" t="s">
        <v>633</v>
      </c>
      <c r="DK1" s="23" t="s">
        <v>634</v>
      </c>
      <c r="DL1" s="23" t="s">
        <v>635</v>
      </c>
      <c r="DM1" s="23" t="s">
        <v>636</v>
      </c>
      <c r="DN1" s="23" t="s">
        <v>637</v>
      </c>
      <c r="DO1" s="23" t="s">
        <v>638</v>
      </c>
      <c r="DP1" s="23" t="s">
        <v>639</v>
      </c>
      <c r="DQ1" s="23" t="s">
        <v>640</v>
      </c>
      <c r="DR1" s="23" t="s">
        <v>641</v>
      </c>
      <c r="DS1" s="23" t="s">
        <v>642</v>
      </c>
      <c r="DT1" s="23" t="s">
        <v>643</v>
      </c>
      <c r="DU1" s="23" t="s">
        <v>644</v>
      </c>
      <c r="DV1" s="23" t="s">
        <v>645</v>
      </c>
      <c r="DW1" s="23" t="s">
        <v>646</v>
      </c>
      <c r="DX1" s="23" t="s">
        <v>647</v>
      </c>
      <c r="DY1" s="23" t="s">
        <v>648</v>
      </c>
      <c r="DZ1" s="23" t="s">
        <v>649</v>
      </c>
      <c r="EA1" s="23" t="s">
        <v>650</v>
      </c>
      <c r="EB1" s="23" t="s">
        <v>651</v>
      </c>
      <c r="EC1" s="23" t="s">
        <v>652</v>
      </c>
      <c r="ED1" s="23" t="s">
        <v>653</v>
      </c>
      <c r="EE1" s="23" t="s">
        <v>654</v>
      </c>
    </row>
    <row r="2" customFormat="false" ht="13.8" hidden="false" customHeight="false" outlineLevel="0" collapsed="false">
      <c r="A2" s="1" t="n">
        <v>30099</v>
      </c>
      <c r="B2" s="1" t="n">
        <v>1</v>
      </c>
      <c r="C2" s="1" t="n">
        <v>48</v>
      </c>
      <c r="D2" s="1" t="n">
        <v>1</v>
      </c>
      <c r="E2" s="1" t="n">
        <v>0</v>
      </c>
      <c r="F2" s="1" t="n">
        <v>1</v>
      </c>
      <c r="G2" s="1" t="n">
        <v>1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f aca="false">SUM(E2:O2)</f>
        <v>2</v>
      </c>
      <c r="Q2" s="1" t="n">
        <v>120</v>
      </c>
      <c r="R2" s="1" t="n">
        <v>80</v>
      </c>
      <c r="S2" s="1" t="n">
        <v>40</v>
      </c>
      <c r="T2" s="2" t="n">
        <v>93.3333333333333</v>
      </c>
      <c r="U2" s="3" t="n">
        <v>71.1</v>
      </c>
      <c r="V2" s="3" t="n">
        <v>172.5</v>
      </c>
      <c r="W2" s="2" t="n">
        <v>23.8941398865784</v>
      </c>
      <c r="X2" s="2" t="n">
        <v>0</v>
      </c>
      <c r="Y2" s="3" t="n">
        <v>88</v>
      </c>
      <c r="Z2" s="3" t="n">
        <v>102.7</v>
      </c>
      <c r="AA2" s="2" t="n">
        <v>40.5955304713284</v>
      </c>
      <c r="AB2" s="2" t="n">
        <v>0.510144927536232</v>
      </c>
      <c r="AC2" s="2" t="n">
        <v>0.856864654333009</v>
      </c>
      <c r="AD2" s="3" t="n">
        <v>21.5</v>
      </c>
      <c r="AE2" s="3" t="n">
        <v>15.3</v>
      </c>
      <c r="AF2" s="3" t="n">
        <v>55.8</v>
      </c>
      <c r="AG2" s="1" t="n">
        <v>9</v>
      </c>
      <c r="AH2" s="3" t="n">
        <v>54</v>
      </c>
      <c r="AI2" s="3" t="n">
        <v>38.4</v>
      </c>
      <c r="AJ2" s="3" t="n">
        <v>53</v>
      </c>
      <c r="AK2" s="3" t="n">
        <v>2.8</v>
      </c>
      <c r="AL2" s="1" t="n">
        <v>1612</v>
      </c>
      <c r="AM2" s="1" t="n">
        <v>43</v>
      </c>
      <c r="AN2" s="1" t="n">
        <v>2499</v>
      </c>
      <c r="AO2" s="1" t="n">
        <v>79</v>
      </c>
      <c r="AP2" s="1" t="n">
        <v>89</v>
      </c>
      <c r="AQ2" s="1" t="n">
        <v>103</v>
      </c>
      <c r="AR2" s="1" t="n">
        <v>105</v>
      </c>
      <c r="AS2" s="1" t="n">
        <v>84</v>
      </c>
      <c r="AT2" s="1" t="n">
        <v>1</v>
      </c>
      <c r="AU2" s="1" t="n">
        <f aca="false">((AO2*15)+(AP2*30)+(AQ2*30)+(AR2*30)+(AS2*15))-(AO2*120)</f>
        <v>1875</v>
      </c>
      <c r="AV2" s="1" t="n">
        <f aca="false">((AO2*15)+(AP2*30)+(AQ2*30)+(AR2*30)+(AS2*15))</f>
        <v>11355</v>
      </c>
      <c r="AW2" s="1"/>
      <c r="AX2" s="4" t="n">
        <f aca="false">10000/SQRT((AO2*BE2)*(AVERAGE(AO2:AS2)*AVERAGE(BE2:BI2)))</f>
        <v>10.2114995372533</v>
      </c>
      <c r="AY2" s="4" t="n">
        <v>0</v>
      </c>
      <c r="AZ2" s="2" t="n">
        <f aca="false">(AO2*BE2)/405</f>
        <v>0.657358024691358</v>
      </c>
      <c r="BA2" s="2" t="n">
        <v>0</v>
      </c>
      <c r="BB2" s="2" t="n">
        <f aca="false">1/(LOG(BE2)+LOG(AO2))</f>
        <v>0.412327437146625</v>
      </c>
      <c r="BC2" s="2" t="n">
        <f aca="false">(BF2-BE2)/(AP2-AO2)</f>
        <v>2.093</v>
      </c>
      <c r="BD2" s="2" t="n">
        <f aca="false">(20*BE2)/((AO2/18)-3.5)</f>
        <v>75.825</v>
      </c>
      <c r="BE2" s="3" t="n">
        <v>3.37</v>
      </c>
      <c r="BF2" s="3" t="n">
        <v>24.3</v>
      </c>
      <c r="BG2" s="3" t="n">
        <v>41.7</v>
      </c>
      <c r="BH2" s="3" t="n">
        <v>76.6</v>
      </c>
      <c r="BI2" s="3" t="n">
        <v>49.8</v>
      </c>
      <c r="BJ2" s="2" t="n">
        <f aca="false">((BE2*15)+(BF2*30)+(BG2*30)+(BH2*30)+(BI2*15))-(BE2*120)</f>
        <v>4671.15</v>
      </c>
      <c r="BK2" s="2" t="n">
        <f aca="false">((BE2*15)+(BF2*30)+(BG2*30)+(BH2*30)+(BI2*15))</f>
        <v>5075.55</v>
      </c>
      <c r="BL2" s="2" t="n">
        <f aca="false">(1/BE2)</f>
        <v>0.29673590504451</v>
      </c>
      <c r="BM2" s="2" t="n">
        <f aca="false">(BJ2/AU2)</f>
        <v>2.49128</v>
      </c>
      <c r="BN2" s="2" t="n">
        <f aca="false">(BK2/AV2)</f>
        <v>0.446988110964333</v>
      </c>
      <c r="BO2" s="2" t="n">
        <f aca="false">(AX2*BM2)</f>
        <v>25.4397045671684</v>
      </c>
      <c r="BP2" s="2" t="n">
        <f aca="false">(AX2*BN2)</f>
        <v>4.56441888827001</v>
      </c>
      <c r="BQ2" s="2" t="n">
        <v>2</v>
      </c>
      <c r="BR2" s="4" t="n">
        <f aca="false">(BC2*BL2)</f>
        <v>0.62106824925816</v>
      </c>
      <c r="BS2" s="1" t="n">
        <v>160</v>
      </c>
      <c r="BT2" s="1" t="n">
        <v>0</v>
      </c>
      <c r="BU2" s="1" t="n">
        <v>53</v>
      </c>
      <c r="BV2" s="1" t="n">
        <v>0</v>
      </c>
      <c r="BW2" s="1" t="n">
        <v>85</v>
      </c>
      <c r="BX2" s="1" t="n">
        <v>0</v>
      </c>
      <c r="BY2" s="1" t="n">
        <v>22</v>
      </c>
      <c r="BZ2" s="1" t="n">
        <v>109</v>
      </c>
      <c r="CA2" s="1" t="n">
        <v>0</v>
      </c>
      <c r="CB2" s="1" t="n">
        <v>0</v>
      </c>
      <c r="CC2" s="1"/>
      <c r="CD2" s="1" t="n">
        <v>65</v>
      </c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 t="n">
        <v>16</v>
      </c>
      <c r="DK2" s="1" t="n">
        <v>16</v>
      </c>
      <c r="DL2" s="1" t="n">
        <v>2</v>
      </c>
      <c r="DM2" s="1" t="n">
        <v>1</v>
      </c>
      <c r="DN2" s="1" t="n">
        <v>22.89012</v>
      </c>
      <c r="DO2" s="1" t="n">
        <v>24.59031</v>
      </c>
      <c r="DP2" s="1" t="n">
        <v>0.02</v>
      </c>
      <c r="DQ2" s="1" t="n">
        <v>1</v>
      </c>
      <c r="DR2" s="1" t="n">
        <v>2</v>
      </c>
      <c r="DS2" s="1" t="n">
        <v>3</v>
      </c>
      <c r="DT2" s="1" t="n">
        <v>817.87</v>
      </c>
      <c r="DU2" s="1" t="n">
        <v>30.12</v>
      </c>
      <c r="DV2" s="1" t="n">
        <v>16.3</v>
      </c>
      <c r="DW2" s="1" t="n">
        <v>27.09</v>
      </c>
      <c r="DX2" s="1" t="n">
        <v>5.95</v>
      </c>
      <c r="DY2" s="1" t="n">
        <v>99.41</v>
      </c>
      <c r="DZ2" s="1" t="n">
        <v>15.9</v>
      </c>
      <c r="EA2" s="1" t="n">
        <v>10.23</v>
      </c>
      <c r="EB2" s="1" t="n">
        <v>10.19</v>
      </c>
      <c r="EC2" s="1" t="n">
        <v>9.26</v>
      </c>
      <c r="ED2" s="1" t="n">
        <v>6.14</v>
      </c>
      <c r="EE2" s="1" t="n">
        <v>64.27</v>
      </c>
    </row>
    <row r="3" customFormat="false" ht="13.8" hidden="false" customHeight="false" outlineLevel="0" collapsed="false">
      <c r="A3" s="1" t="n">
        <v>30104</v>
      </c>
      <c r="B3" s="1" t="n">
        <v>2</v>
      </c>
      <c r="C3" s="1" t="n">
        <v>44</v>
      </c>
      <c r="D3" s="1" t="n">
        <v>1</v>
      </c>
      <c r="E3" s="1" t="n">
        <v>0</v>
      </c>
      <c r="F3" s="1" t="n">
        <v>1</v>
      </c>
      <c r="G3" s="1" t="n">
        <v>1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</v>
      </c>
      <c r="N3" s="1" t="n">
        <v>0</v>
      </c>
      <c r="O3" s="1" t="n">
        <v>1</v>
      </c>
      <c r="P3" s="1" t="n">
        <f aca="false">SUM(E3:O3)</f>
        <v>4</v>
      </c>
      <c r="Q3" s="1" t="n">
        <v>110</v>
      </c>
      <c r="R3" s="1" t="n">
        <v>80</v>
      </c>
      <c r="S3" s="1" t="n">
        <v>30</v>
      </c>
      <c r="T3" s="2" t="n">
        <v>90</v>
      </c>
      <c r="U3" s="3" t="n">
        <v>66.5</v>
      </c>
      <c r="V3" s="3" t="n">
        <v>155.5</v>
      </c>
      <c r="W3" s="2" t="n">
        <v>27.5017834803197</v>
      </c>
      <c r="X3" s="2" t="n">
        <v>1</v>
      </c>
      <c r="Y3" s="3" t="n">
        <v>86.5</v>
      </c>
      <c r="Z3" s="3" t="n">
        <v>106</v>
      </c>
      <c r="AA3" s="2" t="n">
        <v>42.7387716736321</v>
      </c>
      <c r="AB3" s="2" t="n">
        <v>0.556270096463023</v>
      </c>
      <c r="AC3" s="2" t="n">
        <v>0.816037735849057</v>
      </c>
      <c r="AD3" s="3" t="n">
        <v>37.7</v>
      </c>
      <c r="AE3" s="3" t="n">
        <v>25.1</v>
      </c>
      <c r="AF3" s="3" t="n">
        <v>41.4</v>
      </c>
      <c r="AG3" s="1" t="n">
        <v>7</v>
      </c>
      <c r="AH3" s="3" t="n">
        <v>43.6</v>
      </c>
      <c r="AI3" s="3" t="n">
        <v>29</v>
      </c>
      <c r="AJ3" s="3" t="n">
        <v>39.3</v>
      </c>
      <c r="AK3" s="3" t="n">
        <v>2.1</v>
      </c>
      <c r="AL3" s="1" t="n">
        <v>1275</v>
      </c>
      <c r="AM3" s="1" t="n">
        <v>55</v>
      </c>
      <c r="AN3" s="1" t="n">
        <v>1989</v>
      </c>
      <c r="AO3" s="1" t="n">
        <v>84</v>
      </c>
      <c r="AP3" s="1" t="n">
        <v>95</v>
      </c>
      <c r="AQ3" s="1" t="n">
        <v>77</v>
      </c>
      <c r="AR3" s="1" t="n">
        <v>76</v>
      </c>
      <c r="AS3" s="1" t="n">
        <v>132</v>
      </c>
      <c r="AT3" s="1" t="n">
        <v>1</v>
      </c>
      <c r="AU3" s="1" t="n">
        <f aca="false">((AO3*15)+(AP3*30)+(AQ3*30)+(AR3*30)+(AS3*15))-(AO3*120)</f>
        <v>600</v>
      </c>
      <c r="AV3" s="1" t="n">
        <f aca="false">((AO3*15)+(AP3*30)+(AQ3*30)+(AR3*30)+(AS3*15))</f>
        <v>10680</v>
      </c>
      <c r="AW3" s="1"/>
      <c r="AX3" s="4" t="n">
        <f aca="false">10000/SQRT((AO3*BE3)*(AVERAGE(AO3:AS3)*AVERAGE(BE3:BI3)))</f>
        <v>11.766599032203</v>
      </c>
      <c r="AY3" s="4" t="n">
        <v>0</v>
      </c>
      <c r="AZ3" s="2" t="n">
        <f aca="false">(AO3*BE3)/405</f>
        <v>0.889777777777778</v>
      </c>
      <c r="BA3" s="2" t="n">
        <v>0</v>
      </c>
      <c r="BB3" s="2" t="n">
        <f aca="false">1/(LOG(BE3)+LOG(AO3))</f>
        <v>0.391123594236601</v>
      </c>
      <c r="BC3" s="2" t="n">
        <f aca="false">(BF3-BE3)/(AP3-AO3)</f>
        <v>2.18272727272727</v>
      </c>
      <c r="BD3" s="2" t="n">
        <f aca="false">(20*BE3)/((AO3/18)-3.5)</f>
        <v>73.5428571428571</v>
      </c>
      <c r="BE3" s="3" t="n">
        <v>4.29</v>
      </c>
      <c r="BF3" s="3" t="n">
        <v>28.3</v>
      </c>
      <c r="BG3" s="3" t="n">
        <v>15.6</v>
      </c>
      <c r="BH3" s="3" t="n">
        <v>18.7</v>
      </c>
      <c r="BI3" s="3" t="n">
        <v>41.1</v>
      </c>
      <c r="BJ3" s="2" t="n">
        <f aca="false">((BE3*15)+(BF3*30)+(BG3*30)+(BH3*30)+(BI3*15))-(BE3*120)</f>
        <v>2044.05</v>
      </c>
      <c r="BK3" s="2" t="n">
        <f aca="false">((BE3*15)+(BF3*30)+(BG3*30)+(BH3*30)+(BI3*15))</f>
        <v>2558.85</v>
      </c>
      <c r="BL3" s="2" t="n">
        <f aca="false">(1/BE3)</f>
        <v>0.233100233100233</v>
      </c>
      <c r="BM3" s="2" t="n">
        <f aca="false">(BJ3/AU3)</f>
        <v>3.40675</v>
      </c>
      <c r="BN3" s="2" t="n">
        <f aca="false">(BK3/AV3)</f>
        <v>0.239592696629213</v>
      </c>
      <c r="BO3" s="2" t="n">
        <f aca="false">(AX3*BM3)</f>
        <v>40.0858612529574</v>
      </c>
      <c r="BP3" s="2" t="n">
        <f aca="false">(AX3*BN3)</f>
        <v>2.8191911922802</v>
      </c>
      <c r="BQ3" s="2" t="n">
        <v>2</v>
      </c>
      <c r="BR3" s="4" t="n">
        <f aca="false">(BC3*BL3)</f>
        <v>0.508794236066963</v>
      </c>
      <c r="BS3" s="1" t="n">
        <v>163</v>
      </c>
      <c r="BT3" s="1" t="n">
        <v>0</v>
      </c>
      <c r="BU3" s="1" t="n">
        <v>45</v>
      </c>
      <c r="BV3" s="1" t="n">
        <v>1</v>
      </c>
      <c r="BW3" s="1" t="n">
        <v>102</v>
      </c>
      <c r="BX3" s="1" t="n">
        <v>0</v>
      </c>
      <c r="BY3" s="1" t="n">
        <v>16</v>
      </c>
      <c r="BZ3" s="1" t="n">
        <v>78</v>
      </c>
      <c r="CA3" s="1" t="n">
        <v>0</v>
      </c>
      <c r="CB3" s="1" t="n">
        <v>2</v>
      </c>
      <c r="CC3" s="1"/>
      <c r="CD3" s="1" t="n">
        <v>55</v>
      </c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 t="n">
        <v>4</v>
      </c>
      <c r="DK3" s="1" t="n">
        <v>4</v>
      </c>
      <c r="DL3" s="1" t="n">
        <v>2</v>
      </c>
      <c r="DM3" s="1" t="n">
        <v>2</v>
      </c>
      <c r="DN3" s="1" t="n">
        <v>31.48339</v>
      </c>
      <c r="DO3" s="1" t="n">
        <v>474.415</v>
      </c>
      <c r="DP3" s="1" t="n">
        <v>0.04</v>
      </c>
      <c r="DQ3" s="1" t="n">
        <v>1</v>
      </c>
      <c r="DR3" s="1" t="n">
        <v>4</v>
      </c>
      <c r="DS3" s="1" t="n">
        <v>1</v>
      </c>
      <c r="DT3" s="1" t="n">
        <v>3430.65</v>
      </c>
      <c r="DU3" s="1" t="n">
        <v>86.14</v>
      </c>
      <c r="DV3" s="1" t="n">
        <v>36.23</v>
      </c>
      <c r="DW3" s="1" t="n">
        <v>39.9</v>
      </c>
      <c r="DX3" s="1" t="n">
        <v>21.89</v>
      </c>
      <c r="DY3" s="1" t="n">
        <v>650.82</v>
      </c>
      <c r="DZ3" s="1" t="n">
        <v>69.59</v>
      </c>
      <c r="EA3" s="1" t="n">
        <v>51.01</v>
      </c>
      <c r="EB3" s="1" t="n">
        <v>27.28</v>
      </c>
      <c r="EC3" s="1" t="n">
        <v>22.58</v>
      </c>
      <c r="ED3" s="1" t="n">
        <v>11.37</v>
      </c>
      <c r="EE3" s="1" t="n">
        <v>186.39</v>
      </c>
    </row>
    <row r="4" customFormat="false" ht="13.8" hidden="false" customHeight="false" outlineLevel="0" collapsed="false">
      <c r="A4" s="1" t="n">
        <v>30114</v>
      </c>
      <c r="B4" s="1" t="n">
        <v>2</v>
      </c>
      <c r="C4" s="1" t="n">
        <v>52</v>
      </c>
      <c r="D4" s="1" t="n">
        <v>1</v>
      </c>
      <c r="E4" s="1" t="n">
        <v>1</v>
      </c>
      <c r="F4" s="1" t="n">
        <v>1</v>
      </c>
      <c r="G4" s="1" t="n">
        <v>1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</v>
      </c>
      <c r="N4" s="1" t="n">
        <v>0</v>
      </c>
      <c r="O4" s="1" t="n">
        <v>1</v>
      </c>
      <c r="P4" s="1" t="n">
        <f aca="false">SUM(E4:O4)</f>
        <v>4</v>
      </c>
      <c r="Q4" s="1" t="n">
        <v>100</v>
      </c>
      <c r="R4" s="1" t="n">
        <v>70</v>
      </c>
      <c r="S4" s="1" t="n">
        <v>30</v>
      </c>
      <c r="T4" s="2" t="n">
        <v>80</v>
      </c>
      <c r="U4" s="3" t="n">
        <v>55.4</v>
      </c>
      <c r="V4" s="3" t="n">
        <v>161.5</v>
      </c>
      <c r="W4" s="2" t="n">
        <v>21.2404988066597</v>
      </c>
      <c r="X4" s="2" t="n">
        <v>0</v>
      </c>
      <c r="Y4" s="3" t="n">
        <v>93</v>
      </c>
      <c r="Z4" s="3" t="n">
        <v>71.5</v>
      </c>
      <c r="AA4" s="2" t="n">
        <v>37.7370219598786</v>
      </c>
      <c r="AB4" s="2" t="n">
        <v>0.575851393188855</v>
      </c>
      <c r="AC4" s="2" t="n">
        <v>1.3006993006993</v>
      </c>
      <c r="AD4" s="3" t="n">
        <v>23.6</v>
      </c>
      <c r="AE4" s="3" t="n">
        <v>13.1</v>
      </c>
      <c r="AF4" s="3" t="n">
        <v>42.3</v>
      </c>
      <c r="AG4" s="1" t="n">
        <v>4</v>
      </c>
      <c r="AH4" s="3" t="n">
        <v>52.3</v>
      </c>
      <c r="AI4" s="3" t="n">
        <v>29</v>
      </c>
      <c r="AJ4" s="3" t="n">
        <v>40.1</v>
      </c>
      <c r="AK4" s="3" t="n">
        <v>2.2</v>
      </c>
      <c r="AL4" s="1" t="n">
        <v>1242</v>
      </c>
      <c r="AM4" s="1" t="n">
        <v>37</v>
      </c>
      <c r="AN4" s="1" t="n">
        <v>2037</v>
      </c>
      <c r="AO4" s="1" t="n">
        <v>102</v>
      </c>
      <c r="AP4" s="1" t="n">
        <v>108</v>
      </c>
      <c r="AQ4" s="1" t="n">
        <v>109</v>
      </c>
      <c r="AR4" s="1" t="n">
        <v>107</v>
      </c>
      <c r="AS4" s="1" t="n">
        <v>139</v>
      </c>
      <c r="AT4" s="1" t="n">
        <v>2</v>
      </c>
      <c r="AU4" s="1" t="n">
        <f aca="false">((AO4*15)+(AP4*30)+(AQ4*30)+(AR4*30)+(AS4*15))-(AO4*120)</f>
        <v>1095</v>
      </c>
      <c r="AV4" s="1" t="n">
        <f aca="false">((AO4*15)+(AP4*30)+(AQ4*30)+(AR4*30)+(AS4*15))</f>
        <v>13335</v>
      </c>
      <c r="AW4" s="1"/>
      <c r="AX4" s="4" t="n">
        <f aca="false">10000/SQRT((AO4*BE4)*(AVERAGE(AO4:AS4)*AVERAGE(BE4:BI4)))</f>
        <v>8.76405546184803</v>
      </c>
      <c r="AY4" s="4" t="n">
        <v>0</v>
      </c>
      <c r="AZ4" s="2" t="n">
        <f aca="false">(AO4*BE4)/405</f>
        <v>1.17866666666667</v>
      </c>
      <c r="BA4" s="2" t="n">
        <v>0</v>
      </c>
      <c r="BB4" s="2" t="n">
        <f aca="false">1/(LOG(BF4)+LOG(AO4))</f>
        <v>0.294775209249719</v>
      </c>
      <c r="BC4" s="2" t="n">
        <f aca="false">(BF4-BE4)/(AP4-AO4)</f>
        <v>3.25333333333333</v>
      </c>
      <c r="BD4" s="2" t="n">
        <f aca="false">(20*BE4)/((AO4/18)-3.5)</f>
        <v>43.2</v>
      </c>
      <c r="BE4" s="3" t="n">
        <v>4.68</v>
      </c>
      <c r="BF4" s="3" t="n">
        <v>24.2</v>
      </c>
      <c r="BG4" s="3" t="n">
        <v>33.6</v>
      </c>
      <c r="BH4" s="3" t="n">
        <v>24.6</v>
      </c>
      <c r="BI4" s="3" t="n">
        <v>33.6</v>
      </c>
      <c r="BJ4" s="2" t="n">
        <f aca="false">((BE4*15)+(BF4*30)+(BG4*30)+(BH4*30)+(BI4*15))-(BE4*120)</f>
        <v>2484.6</v>
      </c>
      <c r="BK4" s="2" t="n">
        <f aca="false">((BE4*15)+(BF4*30)+(BG4*30)+(BH4*30)+(BI4*15))</f>
        <v>3046.2</v>
      </c>
      <c r="BL4" s="2" t="n">
        <f aca="false">(1/BE4)</f>
        <v>0.213675213675214</v>
      </c>
      <c r="BM4" s="2" t="n">
        <f aca="false">(BJ4/AU4)</f>
        <v>2.26904109589041</v>
      </c>
      <c r="BN4" s="2" t="n">
        <f aca="false">(BK4/AV4)</f>
        <v>0.228436445444319</v>
      </c>
      <c r="BO4" s="2" t="n">
        <f aca="false">(AX4*BM4)</f>
        <v>19.886002009596</v>
      </c>
      <c r="BP4" s="2" t="n">
        <f aca="false">(AX4*BN4)</f>
        <v>2.00202967738144</v>
      </c>
      <c r="BQ4" s="2" t="n">
        <v>2</v>
      </c>
      <c r="BR4" s="4" t="n">
        <f aca="false">(BC4*BL4)</f>
        <v>0.695156695156695</v>
      </c>
      <c r="BS4" s="1" t="n">
        <v>257</v>
      </c>
      <c r="BT4" s="1" t="n">
        <v>1</v>
      </c>
      <c r="BU4" s="1" t="n">
        <v>74</v>
      </c>
      <c r="BV4" s="1" t="n">
        <v>0</v>
      </c>
      <c r="BW4" s="1" t="n">
        <v>152</v>
      </c>
      <c r="BX4" s="1" t="n">
        <v>1</v>
      </c>
      <c r="BY4" s="1" t="n">
        <v>31</v>
      </c>
      <c r="BZ4" s="1" t="n">
        <v>153</v>
      </c>
      <c r="CA4" s="1" t="n">
        <v>1</v>
      </c>
      <c r="CB4" s="1" t="n">
        <v>1</v>
      </c>
      <c r="CC4" s="1"/>
      <c r="CD4" s="1" t="n">
        <v>56</v>
      </c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 t="n">
        <v>8</v>
      </c>
      <c r="DK4" s="1" t="n">
        <v>8</v>
      </c>
      <c r="DL4" s="1" t="n">
        <v>2</v>
      </c>
      <c r="DM4" s="1" t="n">
        <v>2</v>
      </c>
      <c r="DN4" s="1" t="n">
        <v>31.95036</v>
      </c>
      <c r="DO4" s="1" t="n">
        <v>189.4748</v>
      </c>
      <c r="DP4" s="1" t="n">
        <v>1.02</v>
      </c>
      <c r="DQ4" s="1" t="n">
        <v>1</v>
      </c>
      <c r="DR4" s="1" t="n">
        <v>4</v>
      </c>
      <c r="DS4" s="1" t="n">
        <v>2</v>
      </c>
      <c r="DT4" s="1" t="n">
        <v>2012.99</v>
      </c>
      <c r="DU4" s="1" t="n">
        <v>39.18</v>
      </c>
      <c r="DV4" s="1" t="n">
        <v>13.04</v>
      </c>
      <c r="DW4" s="1" t="n">
        <v>13.29</v>
      </c>
      <c r="DX4" s="1" t="n">
        <v>17.11</v>
      </c>
      <c r="DY4" s="1" t="n">
        <v>346.53</v>
      </c>
      <c r="DZ4" s="1" t="n">
        <v>19.1</v>
      </c>
      <c r="EA4" s="1" t="n">
        <v>11.2</v>
      </c>
      <c r="EB4" s="1" t="n">
        <v>9.26</v>
      </c>
      <c r="EC4" s="1" t="n">
        <v>15.11</v>
      </c>
      <c r="ED4" s="1" t="n">
        <v>9.23</v>
      </c>
      <c r="EE4" s="1" t="n">
        <v>145.09</v>
      </c>
    </row>
    <row r="5" customFormat="false" ht="13.8" hidden="false" customHeight="false" outlineLevel="0" collapsed="false">
      <c r="A5" s="1" t="n">
        <v>30170</v>
      </c>
      <c r="B5" s="1" t="n">
        <v>2</v>
      </c>
      <c r="C5" s="1" t="n">
        <v>32</v>
      </c>
      <c r="D5" s="1" t="n">
        <v>1</v>
      </c>
      <c r="E5" s="1" t="n">
        <v>0</v>
      </c>
      <c r="F5" s="1" t="n">
        <v>0</v>
      </c>
      <c r="G5" s="1" t="n">
        <v>1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</v>
      </c>
      <c r="N5" s="1" t="n">
        <v>1</v>
      </c>
      <c r="O5" s="1" t="n">
        <v>1</v>
      </c>
      <c r="P5" s="1" t="n">
        <f aca="false">SUM(E5:O5)</f>
        <v>4</v>
      </c>
      <c r="Q5" s="1" t="n">
        <v>110</v>
      </c>
      <c r="R5" s="1" t="n">
        <v>80</v>
      </c>
      <c r="S5" s="1" t="n">
        <v>30</v>
      </c>
      <c r="T5" s="2" t="n">
        <v>90</v>
      </c>
      <c r="U5" s="3" t="n">
        <v>84.7</v>
      </c>
      <c r="V5" s="3" t="n">
        <v>162</v>
      </c>
      <c r="W5" s="2" t="n">
        <v>32.274043590916</v>
      </c>
      <c r="X5" s="2" t="n">
        <v>2</v>
      </c>
      <c r="Y5" s="3" t="n">
        <v>93</v>
      </c>
      <c r="Z5" s="3" t="n">
        <v>111</v>
      </c>
      <c r="AA5" s="2" t="n">
        <v>38.4503556663915</v>
      </c>
      <c r="AB5" s="2" t="n">
        <v>0.574074074074074</v>
      </c>
      <c r="AC5" s="2" t="n">
        <v>0.837837837837838</v>
      </c>
      <c r="AD5" s="3" t="n">
        <v>41.5</v>
      </c>
      <c r="AE5" s="3" t="n">
        <v>35.2</v>
      </c>
      <c r="AF5" s="3" t="n">
        <v>49.5</v>
      </c>
      <c r="AG5" s="1" t="n">
        <v>8</v>
      </c>
      <c r="AH5" s="3" t="n">
        <v>42</v>
      </c>
      <c r="AI5" s="3" t="n">
        <v>35.6</v>
      </c>
      <c r="AJ5" s="3" t="n">
        <v>47</v>
      </c>
      <c r="AK5" s="3" t="n">
        <v>2.5</v>
      </c>
      <c r="AL5" s="1" t="n">
        <v>1543</v>
      </c>
      <c r="AM5" s="1" t="n">
        <v>47</v>
      </c>
      <c r="AN5" s="1" t="n">
        <v>2407</v>
      </c>
      <c r="AO5" s="1" t="n">
        <v>107</v>
      </c>
      <c r="AP5" s="1" t="n">
        <v>164</v>
      </c>
      <c r="AQ5" s="1" t="n">
        <v>170</v>
      </c>
      <c r="AR5" s="1" t="n">
        <v>180</v>
      </c>
      <c r="AS5" s="1" t="n">
        <v>150</v>
      </c>
      <c r="AT5" s="1" t="n">
        <v>4</v>
      </c>
      <c r="AU5" s="1" t="n">
        <f aca="false">((AO5*15)+(AP5*30)+(AQ5*30)+(AR5*30)+(AS5*15))-(AO5*120)</f>
        <v>6435</v>
      </c>
      <c r="AV5" s="1" t="n">
        <f aca="false">((AO5*15)+(AP5*30)+(AQ5*30)+(AR5*30)+(AS5*15))</f>
        <v>19275</v>
      </c>
      <c r="AW5" s="1"/>
      <c r="AX5" s="4" t="n">
        <f aca="false">10000/SQRT((AO5*BE5)*(AVERAGE(AO5:AS5)*AVERAGE(BE5:BI5)))</f>
        <v>1.85444487747104</v>
      </c>
      <c r="AY5" s="4" t="n">
        <v>1</v>
      </c>
      <c r="AZ5" s="2" t="n">
        <f aca="false">(AO5*BE5)/405</f>
        <v>5.46888888888889</v>
      </c>
      <c r="BA5" s="2" t="n">
        <v>1</v>
      </c>
      <c r="BB5" s="2" t="n">
        <f aca="false">1/(LOG(BE5)+LOG(AO5))</f>
        <v>0.298922016381557</v>
      </c>
      <c r="BC5" s="2" t="n">
        <f aca="false">(BF5-BE5)/(AP5-AO5)</f>
        <v>1.23333333333333</v>
      </c>
      <c r="BD5" s="2" t="n">
        <f aca="false">(20*BE5)/((AO5/18)-3.5)</f>
        <v>169.363636363636</v>
      </c>
      <c r="BE5" s="3" t="n">
        <v>20.7</v>
      </c>
      <c r="BF5" s="3" t="n">
        <v>91</v>
      </c>
      <c r="BG5" s="3" t="n">
        <v>99</v>
      </c>
      <c r="BH5" s="3" t="n">
        <v>97</v>
      </c>
      <c r="BI5" s="3" t="n">
        <v>118</v>
      </c>
      <c r="BJ5" s="2" t="n">
        <f aca="false">((BE5*15)+(BF5*30)+(BG5*30)+(BH5*30)+(BI5*15))-(BE5*120)</f>
        <v>8206.5</v>
      </c>
      <c r="BK5" s="2" t="n">
        <f aca="false">((BE5*15)+(BF5*30)+(BG5*30)+(BH5*30)+(BI5*15))</f>
        <v>10690.5</v>
      </c>
      <c r="BL5" s="2" t="n">
        <f aca="false">(1/BE5)</f>
        <v>0.0483091787439614</v>
      </c>
      <c r="BM5" s="2" t="n">
        <f aca="false">(BJ5/AU5)</f>
        <v>1.27529137529138</v>
      </c>
      <c r="BN5" s="2" t="n">
        <f aca="false">(BK5/AV5)</f>
        <v>0.554630350194553</v>
      </c>
      <c r="BO5" s="2" t="n">
        <f aca="false">(AX5*BM5)</f>
        <v>2.36495755819209</v>
      </c>
      <c r="BP5" s="2" t="n">
        <f aca="false">(AX5*BN5)</f>
        <v>1.02853141180826</v>
      </c>
      <c r="BQ5" s="2" t="n">
        <v>1</v>
      </c>
      <c r="BR5" s="4" t="n">
        <f aca="false">(BC5*BL5)</f>
        <v>0.0595813204508857</v>
      </c>
      <c r="BS5" s="1" t="n">
        <v>224</v>
      </c>
      <c r="BT5" s="1" t="n">
        <v>1</v>
      </c>
      <c r="BU5" s="1" t="n">
        <v>43</v>
      </c>
      <c r="BV5" s="1" t="n">
        <v>1</v>
      </c>
      <c r="BW5" s="1" t="n">
        <v>147</v>
      </c>
      <c r="BX5" s="1" t="n">
        <v>1</v>
      </c>
      <c r="BY5" s="1" t="n">
        <v>34</v>
      </c>
      <c r="BZ5" s="1" t="n">
        <v>171</v>
      </c>
      <c r="CA5" s="1" t="n">
        <v>1</v>
      </c>
      <c r="CB5" s="1" t="n">
        <v>5</v>
      </c>
      <c r="CC5" s="1" t="n">
        <v>2</v>
      </c>
      <c r="CD5" s="1" t="n">
        <v>64</v>
      </c>
      <c r="CE5" s="1" t="n">
        <v>451</v>
      </c>
      <c r="CF5" s="1" t="n">
        <v>7.1840354767184</v>
      </c>
      <c r="CG5" s="1" t="n">
        <v>18.159645232816</v>
      </c>
      <c r="CH5" s="1" t="n">
        <v>1.7960088691796</v>
      </c>
      <c r="CI5" s="1" t="n">
        <v>8.98004434589801</v>
      </c>
      <c r="CJ5" s="1" t="n">
        <v>4.98891352549889</v>
      </c>
      <c r="CK5" s="1" t="n">
        <v>51.4412416851441</v>
      </c>
      <c r="CL5" s="1" t="n">
        <v>0</v>
      </c>
      <c r="CM5" s="1" t="n">
        <v>0.3</v>
      </c>
      <c r="CN5" s="1" t="n">
        <v>2.1</v>
      </c>
      <c r="CO5" s="1" t="n">
        <v>1.1</v>
      </c>
      <c r="CP5" s="1" t="n">
        <v>0</v>
      </c>
      <c r="CQ5" s="1" t="n">
        <v>1.3</v>
      </c>
      <c r="CR5" s="1" t="n">
        <v>0</v>
      </c>
      <c r="CS5" s="1" t="n">
        <v>0</v>
      </c>
      <c r="CT5" s="1" t="n">
        <v>0.9</v>
      </c>
      <c r="CU5" s="1" t="n">
        <v>8.1</v>
      </c>
      <c r="CV5" s="1" t="n">
        <v>9.1</v>
      </c>
      <c r="CW5" s="1" t="n">
        <v>0.9</v>
      </c>
      <c r="CX5" s="1" t="n">
        <v>4.5</v>
      </c>
      <c r="CY5" s="1" t="n">
        <v>2.5</v>
      </c>
      <c r="CZ5" s="1" t="n">
        <v>6</v>
      </c>
      <c r="DA5" s="1" t="n">
        <v>58</v>
      </c>
      <c r="DB5" s="1" t="n">
        <v>0.4</v>
      </c>
      <c r="DC5" s="1" t="n">
        <v>2.7</v>
      </c>
      <c r="DD5" s="1" t="n">
        <v>811</v>
      </c>
      <c r="DE5" s="1" t="n">
        <v>3</v>
      </c>
      <c r="DF5" s="1" t="n">
        <v>7</v>
      </c>
      <c r="DG5" s="1" t="n">
        <v>500</v>
      </c>
      <c r="DH5" s="1" t="s">
        <v>425</v>
      </c>
      <c r="DI5" s="1" t="n">
        <v>355</v>
      </c>
      <c r="DJ5" s="1" t="n">
        <v>23</v>
      </c>
      <c r="DK5" s="1" t="n">
        <v>23</v>
      </c>
      <c r="DL5" s="1" t="n">
        <v>1</v>
      </c>
      <c r="DM5" s="1" t="n">
        <v>1</v>
      </c>
      <c r="DN5" s="1" t="n">
        <v>25.18</v>
      </c>
      <c r="DO5" s="1" t="n">
        <v>2928.104</v>
      </c>
      <c r="DP5" s="1" t="n">
        <v>0.86</v>
      </c>
      <c r="DQ5" s="1" t="n">
        <v>1</v>
      </c>
      <c r="DR5" s="1" t="n">
        <v>3</v>
      </c>
      <c r="DS5" s="1" t="n">
        <v>3</v>
      </c>
      <c r="DT5" s="1" t="n">
        <v>624.08</v>
      </c>
      <c r="DU5" s="1" t="n">
        <v>20.38</v>
      </c>
      <c r="DV5" s="1" t="n">
        <v>12.78</v>
      </c>
      <c r="DW5" s="1" t="n">
        <v>12.74</v>
      </c>
      <c r="DX5" s="1" t="n">
        <v>2.83</v>
      </c>
      <c r="DY5" s="1" t="n">
        <v>78.02</v>
      </c>
      <c r="DZ5" s="1" t="n">
        <v>11.32</v>
      </c>
      <c r="EA5" s="1" t="n">
        <v>18.87</v>
      </c>
      <c r="EB5" s="1" t="n">
        <v>5.51</v>
      </c>
      <c r="EC5" s="1" t="n">
        <v>6.69</v>
      </c>
      <c r="ED5" s="1" t="n">
        <v>2.85</v>
      </c>
      <c r="EE5" s="1" t="n">
        <v>139.87</v>
      </c>
    </row>
    <row r="6" customFormat="false" ht="13.8" hidden="false" customHeight="false" outlineLevel="0" collapsed="false">
      <c r="A6" s="1" t="n">
        <v>30189</v>
      </c>
      <c r="B6" s="1" t="n">
        <v>1</v>
      </c>
      <c r="C6" s="1" t="n">
        <v>59</v>
      </c>
      <c r="D6" s="1" t="n">
        <v>1</v>
      </c>
      <c r="E6" s="1" t="n">
        <v>1</v>
      </c>
      <c r="F6" s="1" t="n">
        <v>1</v>
      </c>
      <c r="G6" s="1" t="n">
        <v>1</v>
      </c>
      <c r="H6" s="1" t="n">
        <v>1</v>
      </c>
      <c r="I6" s="1" t="n">
        <v>1</v>
      </c>
      <c r="J6" s="1" t="n">
        <v>1</v>
      </c>
      <c r="K6" s="1" t="n">
        <v>0</v>
      </c>
      <c r="L6" s="1" t="n">
        <v>0</v>
      </c>
      <c r="M6" s="1" t="n">
        <v>1</v>
      </c>
      <c r="N6" s="1" t="n">
        <v>0</v>
      </c>
      <c r="O6" s="1" t="n">
        <v>1</v>
      </c>
      <c r="P6" s="1" t="n">
        <f aca="false">SUM(E6:O6)</f>
        <v>8</v>
      </c>
      <c r="Q6" s="1" t="n">
        <v>110</v>
      </c>
      <c r="R6" s="1" t="n">
        <v>70</v>
      </c>
      <c r="S6" s="1" t="n">
        <v>40</v>
      </c>
      <c r="T6" s="2" t="n">
        <v>83.3333333333333</v>
      </c>
      <c r="U6" s="3" t="n">
        <v>87.9</v>
      </c>
      <c r="V6" s="3" t="n">
        <v>171</v>
      </c>
      <c r="W6" s="2" t="n">
        <v>30.060531445573</v>
      </c>
      <c r="X6" s="2" t="n">
        <v>2</v>
      </c>
      <c r="Y6" s="3" t="n">
        <v>108</v>
      </c>
      <c r="Z6" s="3" t="n">
        <v>107.5</v>
      </c>
      <c r="AA6" s="2" t="n">
        <v>41.5918674113537</v>
      </c>
      <c r="AB6" s="2" t="n">
        <v>0.631578947368421</v>
      </c>
      <c r="AC6" s="2" t="n">
        <v>1.0046511627907</v>
      </c>
      <c r="AD6" s="3" t="n">
        <v>30</v>
      </c>
      <c r="AE6" s="3" t="n">
        <v>26.4</v>
      </c>
      <c r="AF6" s="3" t="n">
        <v>61.5</v>
      </c>
      <c r="AG6" s="1" t="n">
        <v>16</v>
      </c>
      <c r="AH6" s="3" t="n">
        <v>49.4</v>
      </c>
      <c r="AI6" s="3" t="n">
        <v>43.4</v>
      </c>
      <c r="AJ6" s="3" t="n">
        <v>58.4</v>
      </c>
      <c r="AK6" s="3" t="n">
        <v>3.1</v>
      </c>
      <c r="AL6" s="1" t="n">
        <v>1804</v>
      </c>
      <c r="AM6" s="1" t="n">
        <v>74</v>
      </c>
      <c r="AN6" s="1" t="n">
        <v>2796</v>
      </c>
      <c r="AO6" s="1" t="n">
        <v>161</v>
      </c>
      <c r="AP6" s="1" t="n">
        <v>236</v>
      </c>
      <c r="AQ6" s="1" t="n">
        <v>254</v>
      </c>
      <c r="AR6" s="1" t="n">
        <v>315</v>
      </c>
      <c r="AS6" s="1" t="n">
        <v>285</v>
      </c>
      <c r="AT6" s="1" t="n">
        <v>5</v>
      </c>
      <c r="AU6" s="1" t="n">
        <v>11520</v>
      </c>
      <c r="AV6" s="1" t="n">
        <f aca="false">((AO6*15)+(AP6*30)+(AQ6*30)+(AR6*30)+(AS6*15))</f>
        <v>30840</v>
      </c>
      <c r="AW6" s="1" t="n">
        <v>7.53</v>
      </c>
      <c r="AX6" s="4" t="n">
        <f aca="false">10000/SQRT((AO6*BE6)*(AVERAGE(AO6:AS6)*AVERAGE(BE6:BI6)))</f>
        <v>1.80618609701289</v>
      </c>
      <c r="AY6" s="4" t="n">
        <v>1</v>
      </c>
      <c r="AZ6" s="2" t="n">
        <f aca="false">(AO6*BE6)/405</f>
        <v>6.36049382716049</v>
      </c>
      <c r="BA6" s="2" t="n">
        <v>1</v>
      </c>
      <c r="BB6" s="2" t="n">
        <f aca="false">1/(LOG(BE6)+LOG(AO6))</f>
        <v>0.293173812024302</v>
      </c>
      <c r="BC6" s="2" t="n">
        <f aca="false">(BF6-BE6)/(AP6-AO6)</f>
        <v>0.357333333333333</v>
      </c>
      <c r="BD6" s="2" t="n">
        <f aca="false">(20*BE6)/((AO6/18)-3.5)</f>
        <v>58.7755102040816</v>
      </c>
      <c r="BE6" s="3" t="n">
        <v>16</v>
      </c>
      <c r="BF6" s="3" t="n">
        <v>42.8</v>
      </c>
      <c r="BG6" s="3" t="n">
        <v>55.5</v>
      </c>
      <c r="BH6" s="3" t="n">
        <v>72.6</v>
      </c>
      <c r="BI6" s="3" t="n">
        <v>50.9</v>
      </c>
      <c r="BJ6" s="2" t="n">
        <f aca="false">((BE6*15)+(BF6*30)+(BG6*30)+(BH6*30)+(BI6*15))-(BE6*120)</f>
        <v>4210.5</v>
      </c>
      <c r="BK6" s="2" t="n">
        <f aca="false">((BE6*15)+(BF6*30)+(BG6*30)+(BH6*30)+(BI6*15))</f>
        <v>6130.5</v>
      </c>
      <c r="BL6" s="2" t="n">
        <f aca="false">(1/BE6)</f>
        <v>0.0625</v>
      </c>
      <c r="BM6" s="2" t="n">
        <f aca="false">(BJ6/AU6)</f>
        <v>0.365494791666667</v>
      </c>
      <c r="BN6" s="2" t="n">
        <f aca="false">(BK6/AV6)</f>
        <v>0.198784046692607</v>
      </c>
      <c r="BO6" s="2" t="n">
        <f aca="false">(AX6*BM6)</f>
        <v>0.660151611238955</v>
      </c>
      <c r="BP6" s="2" t="n">
        <f aca="false">(AX6*BN6)</f>
        <v>0.359040981444147</v>
      </c>
      <c r="BQ6" s="2" t="n">
        <v>1</v>
      </c>
      <c r="BR6" s="4" t="n">
        <f aca="false">(BC6*BL6)</f>
        <v>0.0223333333333333</v>
      </c>
      <c r="BS6" s="1" t="n">
        <v>157</v>
      </c>
      <c r="BT6" s="1" t="n">
        <v>0</v>
      </c>
      <c r="BU6" s="1" t="n">
        <v>44</v>
      </c>
      <c r="BV6" s="1" t="n">
        <v>0</v>
      </c>
      <c r="BW6" s="1"/>
      <c r="BX6" s="1"/>
      <c r="BY6" s="1"/>
      <c r="BZ6" s="1" t="n">
        <v>300</v>
      </c>
      <c r="CA6" s="1" t="n">
        <v>1</v>
      </c>
      <c r="CB6" s="1" t="n">
        <v>5</v>
      </c>
      <c r="CC6" s="1" t="n">
        <v>2</v>
      </c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 t="n">
        <v>24</v>
      </c>
      <c r="DK6" s="1" t="n">
        <v>24</v>
      </c>
      <c r="DL6" s="1" t="n">
        <v>1</v>
      </c>
      <c r="DM6" s="1" t="n">
        <v>1</v>
      </c>
      <c r="DN6" s="1" t="n">
        <v>31.99036</v>
      </c>
      <c r="DO6" s="1" t="n">
        <v>379.0624</v>
      </c>
      <c r="DP6" s="1" t="n">
        <v>0.1</v>
      </c>
      <c r="DQ6" s="1" t="n">
        <v>1</v>
      </c>
      <c r="DR6" s="1" t="n">
        <v>3</v>
      </c>
      <c r="DS6" s="1" t="n">
        <v>2</v>
      </c>
      <c r="DT6" s="1" t="n">
        <v>1576.27</v>
      </c>
      <c r="DU6" s="1" t="n">
        <v>43.43</v>
      </c>
      <c r="DV6" s="1" t="n">
        <v>6.75</v>
      </c>
      <c r="DW6" s="1" t="n">
        <v>6.08</v>
      </c>
      <c r="DX6" s="1" t="n">
        <v>12.86</v>
      </c>
      <c r="DY6" s="1" t="n">
        <v>308.06</v>
      </c>
      <c r="DZ6" s="1" t="n">
        <v>35.21</v>
      </c>
      <c r="EA6" s="1" t="n">
        <v>22.82</v>
      </c>
      <c r="EB6" s="1" t="n">
        <v>5.76</v>
      </c>
      <c r="EC6" s="1" t="n">
        <v>7.91</v>
      </c>
      <c r="ED6" s="1" t="n">
        <v>7.66</v>
      </c>
      <c r="EE6" s="1" t="n">
        <v>47.64</v>
      </c>
    </row>
    <row r="7" customFormat="false" ht="13.8" hidden="false" customHeight="false" outlineLevel="0" collapsed="false">
      <c r="A7" s="1" t="n">
        <v>30206</v>
      </c>
      <c r="B7" s="1" t="n">
        <v>1</v>
      </c>
      <c r="C7" s="1" t="n">
        <v>36</v>
      </c>
      <c r="D7" s="1" t="n">
        <v>1</v>
      </c>
      <c r="E7" s="1" t="n">
        <v>0</v>
      </c>
      <c r="F7" s="1" t="n">
        <v>0</v>
      </c>
      <c r="G7" s="1" t="n">
        <v>1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1</v>
      </c>
      <c r="P7" s="1" t="n">
        <f aca="false">SUM(E7:O7)</f>
        <v>2</v>
      </c>
      <c r="Q7" s="1" t="n">
        <v>110</v>
      </c>
      <c r="R7" s="1" t="n">
        <v>80</v>
      </c>
      <c r="S7" s="1" t="n">
        <v>30</v>
      </c>
      <c r="T7" s="2" t="n">
        <v>90</v>
      </c>
      <c r="U7" s="3" t="n">
        <v>65.9</v>
      </c>
      <c r="V7" s="3" t="n">
        <v>157.3</v>
      </c>
      <c r="W7" s="2" t="n">
        <v>26.6334832595019</v>
      </c>
      <c r="X7" s="2" t="n">
        <v>1</v>
      </c>
      <c r="Y7" s="3" t="n">
        <v>91</v>
      </c>
      <c r="Z7" s="3" t="n">
        <v>97</v>
      </c>
      <c r="AA7" s="2" t="n">
        <v>34.4943472449804</v>
      </c>
      <c r="AB7" s="2" t="n">
        <v>0.578512396694215</v>
      </c>
      <c r="AC7" s="2" t="n">
        <v>0.938144329896907</v>
      </c>
      <c r="AD7" s="3" t="n">
        <v>22.4</v>
      </c>
      <c r="AE7" s="3" t="n">
        <v>14.8</v>
      </c>
      <c r="AF7" s="3" t="n">
        <v>51.1</v>
      </c>
      <c r="AG7" s="1" t="n">
        <v>8</v>
      </c>
      <c r="AH7" s="3" t="n">
        <v>57.2</v>
      </c>
      <c r="AI7" s="3" t="n">
        <v>37.7</v>
      </c>
      <c r="AJ7" s="3" t="n">
        <v>48.5</v>
      </c>
      <c r="AK7" s="3" t="n">
        <v>2.6</v>
      </c>
      <c r="AL7" s="1" t="n">
        <v>1501</v>
      </c>
      <c r="AM7" s="1" t="n">
        <v>41</v>
      </c>
      <c r="AN7" s="1" t="n">
        <v>2327</v>
      </c>
      <c r="AO7" s="1" t="n">
        <v>243</v>
      </c>
      <c r="AP7" s="1" t="n">
        <v>344</v>
      </c>
      <c r="AQ7" s="1" t="n">
        <v>408</v>
      </c>
      <c r="AR7" s="1" t="n">
        <v>408</v>
      </c>
      <c r="AS7" s="1" t="n">
        <v>410</v>
      </c>
      <c r="AT7" s="1" t="n">
        <v>5</v>
      </c>
      <c r="AU7" s="1" t="n">
        <f aca="false">((AO7*15)+(AP7*30)+(AQ7*30)+(AR7*30)+(AS7*15))-(AO7*120)</f>
        <v>15435</v>
      </c>
      <c r="AV7" s="1" t="n">
        <f aca="false">((AO7*15)+(AP7*30)+(AQ7*30)+(AR7*30)+(AS7*15))</f>
        <v>44595</v>
      </c>
      <c r="AW7" s="1"/>
      <c r="AX7" s="4" t="n">
        <f aca="false">10000/SQRT((AO7*BE7)*(AVERAGE(AO7:AS7)*AVERAGE(BE7:BI7)))</f>
        <v>1.51262314954116</v>
      </c>
      <c r="AY7" s="4" t="n">
        <v>1</v>
      </c>
      <c r="AZ7" s="2" t="n">
        <f aca="false">(AO7*BE7)/405</f>
        <v>9.18</v>
      </c>
      <c r="BA7" s="2" t="n">
        <v>1</v>
      </c>
      <c r="BB7" s="2" t="n">
        <f aca="false">1/(LOG(BE7)+LOG(AO7))</f>
        <v>0.280088688056224</v>
      </c>
      <c r="BC7" s="2" t="n">
        <f aca="false">(BF7-BE7)/(AP7-AO7)</f>
        <v>0.142574257425743</v>
      </c>
      <c r="BD7" s="2" t="n">
        <f aca="false">(20*BE7)/((AO7/18)-3.5)</f>
        <v>30.6</v>
      </c>
      <c r="BE7" s="3" t="n">
        <v>15.3</v>
      </c>
      <c r="BF7" s="3" t="n">
        <v>29.7</v>
      </c>
      <c r="BG7" s="3" t="n">
        <v>44.7</v>
      </c>
      <c r="BH7" s="3" t="n">
        <v>38.8</v>
      </c>
      <c r="BI7" s="3" t="n">
        <v>33.6</v>
      </c>
      <c r="BJ7" s="2" t="n">
        <f aca="false">((BE7*15)+(BF7*30)+(BG7*30)+(BH7*30)+(BI7*15))-(BE7*120)</f>
        <v>2293.5</v>
      </c>
      <c r="BK7" s="2" t="n">
        <f aca="false">((BE7*15)+(BF7*30)+(BG7*30)+(BH7*30)+(BI7*15))</f>
        <v>4129.5</v>
      </c>
      <c r="BL7" s="2" t="n">
        <f aca="false">(1/BE7)</f>
        <v>0.065359477124183</v>
      </c>
      <c r="BM7" s="2" t="n">
        <f aca="false">(BJ7/AU7)</f>
        <v>0.148590864917396</v>
      </c>
      <c r="BN7" s="2" t="n">
        <f aca="false">(BK7/AV7)</f>
        <v>0.0926000672721157</v>
      </c>
      <c r="BO7" s="2" t="n">
        <f aca="false">(AX7*BM7)</f>
        <v>0.224761982084396</v>
      </c>
      <c r="BP7" s="2" t="n">
        <f aca="false">(AX7*BN7)</f>
        <v>0.140069005404871</v>
      </c>
      <c r="BQ7" s="2" t="n">
        <v>1</v>
      </c>
      <c r="BR7" s="4" t="n">
        <f aca="false">(BC7*BL7)</f>
        <v>0.0093185789167152</v>
      </c>
      <c r="BS7" s="1" t="n">
        <v>190</v>
      </c>
      <c r="BT7" s="1" t="n">
        <v>0</v>
      </c>
      <c r="BU7" s="1" t="n">
        <v>44</v>
      </c>
      <c r="BV7" s="1" t="n">
        <v>0</v>
      </c>
      <c r="BW7" s="1"/>
      <c r="BX7" s="1"/>
      <c r="BY7" s="1"/>
      <c r="BZ7" s="1" t="n">
        <v>400</v>
      </c>
      <c r="CA7" s="1" t="n">
        <v>1</v>
      </c>
      <c r="CB7" s="1" t="n">
        <v>3</v>
      </c>
      <c r="CC7" s="1"/>
      <c r="CD7" s="1" t="n">
        <v>66</v>
      </c>
      <c r="CE7" s="1" t="n">
        <v>2517</v>
      </c>
      <c r="CF7" s="1" t="n">
        <v>6.80174811283274</v>
      </c>
      <c r="CG7" s="1" t="n">
        <v>41.3027413587604</v>
      </c>
      <c r="CH7" s="1" t="n">
        <v>7.07985697258641</v>
      </c>
      <c r="CI7" s="1" t="n">
        <v>2.39570917759237</v>
      </c>
      <c r="CJ7" s="1" t="n">
        <v>1.32300357568534</v>
      </c>
      <c r="CK7" s="1" t="n">
        <v>54.8271752085816</v>
      </c>
      <c r="CL7" s="1" t="n">
        <v>3.42</v>
      </c>
      <c r="CM7" s="1" t="n">
        <v>0.78</v>
      </c>
      <c r="CN7" s="1" t="n">
        <v>12.48</v>
      </c>
      <c r="CO7" s="1" t="n">
        <v>0</v>
      </c>
      <c r="CP7" s="1" t="n">
        <v>0</v>
      </c>
      <c r="CQ7" s="1" t="n">
        <v>7.52</v>
      </c>
      <c r="CR7" s="1" t="n">
        <v>0</v>
      </c>
      <c r="CS7" s="1" t="n">
        <v>0.79</v>
      </c>
      <c r="CT7" s="1" t="n">
        <v>0</v>
      </c>
      <c r="CU7" s="1" t="n">
        <v>42.8</v>
      </c>
      <c r="CV7" s="1" t="n">
        <v>115.51</v>
      </c>
      <c r="CW7" s="1" t="n">
        <v>19.8</v>
      </c>
      <c r="CX7" s="1" t="n">
        <v>6.7</v>
      </c>
      <c r="CY7" s="1" t="n">
        <v>3.7</v>
      </c>
      <c r="CZ7" s="1" t="n">
        <v>53</v>
      </c>
      <c r="DA7" s="1" t="n">
        <v>345</v>
      </c>
      <c r="DB7" s="1" t="n">
        <v>35</v>
      </c>
      <c r="DC7" s="1" t="n">
        <v>14.5</v>
      </c>
      <c r="DD7" s="1" t="n">
        <v>939</v>
      </c>
      <c r="DE7" s="1" t="n">
        <v>8</v>
      </c>
      <c r="DF7" s="1" t="n">
        <v>4</v>
      </c>
      <c r="DG7" s="1" t="n">
        <v>450</v>
      </c>
      <c r="DH7" s="1" t="n">
        <v>15</v>
      </c>
      <c r="DI7" s="1" t="n">
        <v>1000</v>
      </c>
      <c r="DJ7" s="1"/>
      <c r="DK7" s="1" t="n">
        <v>7</v>
      </c>
      <c r="DL7" s="1" t="n">
        <v>2</v>
      </c>
      <c r="DM7" s="1" t="n">
        <v>2</v>
      </c>
      <c r="DN7" s="1" t="n">
        <v>25.27339</v>
      </c>
      <c r="DO7" s="1" t="n">
        <v>250.3235</v>
      </c>
      <c r="DP7" s="1" t="n">
        <v>0</v>
      </c>
      <c r="DQ7" s="1" t="n">
        <v>1</v>
      </c>
      <c r="DR7" s="1" t="n">
        <v>2</v>
      </c>
      <c r="DS7" s="1" t="n">
        <v>1</v>
      </c>
      <c r="DT7" s="1" t="n">
        <v>2702.15</v>
      </c>
      <c r="DU7" s="1" t="n">
        <v>95.29</v>
      </c>
      <c r="DV7" s="1" t="n">
        <v>42.82</v>
      </c>
      <c r="DW7" s="1" t="n">
        <v>56.59</v>
      </c>
      <c r="DX7" s="1" t="n">
        <v>22.61</v>
      </c>
      <c r="DY7" s="1" t="n">
        <v>399.59</v>
      </c>
      <c r="DZ7" s="1" t="n">
        <v>68.6</v>
      </c>
      <c r="EA7" s="1" t="n">
        <v>85.78</v>
      </c>
      <c r="EB7" s="1" t="n">
        <v>29.17</v>
      </c>
      <c r="EC7" s="1" t="n">
        <v>29.64</v>
      </c>
      <c r="ED7" s="1" t="n">
        <v>13.42</v>
      </c>
      <c r="EE7" s="1" t="n">
        <v>269.66</v>
      </c>
    </row>
    <row r="8" customFormat="false" ht="13.8" hidden="false" customHeight="false" outlineLevel="0" collapsed="false">
      <c r="A8" s="1" t="n">
        <v>30208</v>
      </c>
      <c r="B8" s="1" t="n">
        <v>1</v>
      </c>
      <c r="C8" s="1" t="n">
        <v>31</v>
      </c>
      <c r="D8" s="1" t="n">
        <v>1</v>
      </c>
      <c r="E8" s="1" t="n">
        <v>1</v>
      </c>
      <c r="F8" s="1" t="n">
        <v>0</v>
      </c>
      <c r="G8" s="1" t="n">
        <v>1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1</v>
      </c>
      <c r="P8" s="1" t="n">
        <f aca="false">SUM(E8:O8)</f>
        <v>3</v>
      </c>
      <c r="Q8" s="1" t="n">
        <v>120</v>
      </c>
      <c r="R8" s="1" t="n">
        <v>80</v>
      </c>
      <c r="S8" s="1" t="n">
        <v>40</v>
      </c>
      <c r="T8" s="2" t="n">
        <v>93.3333333333333</v>
      </c>
      <c r="U8" s="3" t="n">
        <v>76.6</v>
      </c>
      <c r="V8" s="3" t="n">
        <v>169</v>
      </c>
      <c r="W8" s="2" t="n">
        <v>26.8197892230664</v>
      </c>
      <c r="X8" s="2" t="n">
        <v>1</v>
      </c>
      <c r="Y8" s="3" t="n">
        <v>88.5</v>
      </c>
      <c r="Z8" s="3" t="n">
        <v>99</v>
      </c>
      <c r="AA8" s="2" t="n">
        <v>36.7158728925053</v>
      </c>
      <c r="AB8" s="2" t="n">
        <v>0.523668639053255</v>
      </c>
      <c r="AC8" s="2" t="n">
        <v>0.893939393939394</v>
      </c>
      <c r="AD8" s="3" t="n">
        <v>23</v>
      </c>
      <c r="AE8" s="3" t="n">
        <v>17.6</v>
      </c>
      <c r="AF8" s="3" t="n">
        <v>59</v>
      </c>
      <c r="AG8" s="1" t="n">
        <v>7</v>
      </c>
      <c r="AH8" s="3" t="n">
        <v>54.8</v>
      </c>
      <c r="AI8" s="3" t="n">
        <v>42</v>
      </c>
      <c r="AJ8" s="3" t="n">
        <v>56</v>
      </c>
      <c r="AK8" s="3" t="n">
        <v>3</v>
      </c>
      <c r="AL8" s="1" t="n">
        <v>1740</v>
      </c>
      <c r="AM8" s="1" t="n">
        <v>42</v>
      </c>
      <c r="AN8" s="1" t="n">
        <v>2697</v>
      </c>
      <c r="AO8" s="1" t="n">
        <v>102</v>
      </c>
      <c r="AP8" s="1" t="n">
        <v>142</v>
      </c>
      <c r="AQ8" s="1" t="n">
        <v>117</v>
      </c>
      <c r="AR8" s="1" t="n">
        <v>103</v>
      </c>
      <c r="AS8" s="1" t="n">
        <v>97</v>
      </c>
      <c r="AT8" s="1" t="n">
        <v>2</v>
      </c>
      <c r="AU8" s="1" t="n">
        <v>1605</v>
      </c>
      <c r="AV8" s="1" t="n">
        <f aca="false">((AO8*15)+(AP8*30)+(AQ8*30)+(AR8*30)+(AS8*15))</f>
        <v>13845</v>
      </c>
      <c r="AW8" s="1" t="n">
        <v>5</v>
      </c>
      <c r="AX8" s="4" t="n">
        <f aca="false">10000/SQRT((AO8*BE8)*(AVERAGE(AO8:AS8)*AVERAGE(BE8:BI8)))</f>
        <v>4.88348269204052</v>
      </c>
      <c r="AY8" s="4" t="n">
        <v>0</v>
      </c>
      <c r="AZ8" s="2" t="n">
        <f aca="false">(AO8*BE8)/405</f>
        <v>2.01733333333333</v>
      </c>
      <c r="BA8" s="2" t="n">
        <v>1</v>
      </c>
      <c r="BB8" s="2" t="n">
        <f aca="false">1/(LOG(BE8)+LOG(AO8))</f>
        <v>0.343379155166198</v>
      </c>
      <c r="BC8" s="2" t="n">
        <f aca="false">(BF8-BE8)/(AP8-AO8)</f>
        <v>1.49475</v>
      </c>
      <c r="BD8" s="2" t="n">
        <f aca="false">(20*BE8)/((AO8/18)-3.5)</f>
        <v>73.9384615384615</v>
      </c>
      <c r="BE8" s="3" t="n">
        <v>8.01</v>
      </c>
      <c r="BF8" s="3" t="n">
        <v>67.8</v>
      </c>
      <c r="BG8" s="3" t="n">
        <v>66.8</v>
      </c>
      <c r="BH8" s="3" t="n">
        <v>47.8</v>
      </c>
      <c r="BI8" s="3" t="n">
        <v>38.3</v>
      </c>
      <c r="BJ8" s="2" t="n">
        <f aca="false">((BE8*15)+(BF8*30)+(BG8*30)+(BH8*30)+(BI8*15))-(BE8*120)</f>
        <v>5205.45</v>
      </c>
      <c r="BK8" s="2" t="n">
        <f aca="false">((BE8*15)+(BF8*30)+(BG8*30)+(BH8*30)+(BI8*15))</f>
        <v>6166.65</v>
      </c>
      <c r="BL8" s="2" t="n">
        <f aca="false">(1/BE8)</f>
        <v>0.124843945068664</v>
      </c>
      <c r="BM8" s="2" t="n">
        <f aca="false">(BJ8/AU8)</f>
        <v>3.24327102803738</v>
      </c>
      <c r="BN8" s="2" t="n">
        <f aca="false">(BK8/AV8)</f>
        <v>0.445406283856988</v>
      </c>
      <c r="BO8" s="2" t="n">
        <f aca="false">(AX8*BM8)</f>
        <v>15.838457931017</v>
      </c>
      <c r="BP8" s="2" t="n">
        <f aca="false">(AX8*BN8)</f>
        <v>2.17513387814169</v>
      </c>
      <c r="BQ8" s="2" t="n">
        <v>2</v>
      </c>
      <c r="BR8" s="4" t="n">
        <f aca="false">(BC8*BL8)</f>
        <v>0.186610486891386</v>
      </c>
      <c r="BS8" s="1" t="n">
        <v>131</v>
      </c>
      <c r="BT8" s="1" t="n">
        <v>0</v>
      </c>
      <c r="BU8" s="1" t="n">
        <v>30</v>
      </c>
      <c r="BV8" s="1" t="n">
        <v>1</v>
      </c>
      <c r="BW8" s="1" t="n">
        <v>62</v>
      </c>
      <c r="BX8" s="1" t="n">
        <v>0</v>
      </c>
      <c r="BY8" s="1" t="n">
        <v>39</v>
      </c>
      <c r="BZ8" s="1" t="n">
        <v>195</v>
      </c>
      <c r="CA8" s="1" t="n">
        <v>1</v>
      </c>
      <c r="CB8" s="1" t="n">
        <v>3</v>
      </c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 t="n">
        <v>21</v>
      </c>
      <c r="DK8" s="1" t="n">
        <v>21</v>
      </c>
      <c r="DL8" s="1" t="n">
        <v>1</v>
      </c>
      <c r="DM8" s="1" t="n">
        <v>1</v>
      </c>
      <c r="DN8" s="1" t="n">
        <v>35.10339</v>
      </c>
      <c r="DO8" s="1" t="n">
        <v>369.195</v>
      </c>
      <c r="DP8" s="1" t="n">
        <v>0.06</v>
      </c>
      <c r="DQ8" s="1" t="n">
        <v>1</v>
      </c>
      <c r="DR8" s="1" t="n">
        <v>4</v>
      </c>
      <c r="DS8" s="1" t="n">
        <v>2</v>
      </c>
      <c r="DT8" s="1" t="n">
        <v>2124.31</v>
      </c>
      <c r="DU8" s="1" t="n">
        <v>71.9</v>
      </c>
      <c r="DV8" s="1" t="n">
        <v>28.94</v>
      </c>
      <c r="DW8" s="1" t="n">
        <v>36.06</v>
      </c>
      <c r="DX8" s="1" t="n">
        <v>19.33</v>
      </c>
      <c r="DY8" s="1" t="n">
        <v>346.77</v>
      </c>
      <c r="DZ8" s="1" t="n">
        <v>55.04</v>
      </c>
      <c r="EA8" s="1" t="n">
        <v>26.94</v>
      </c>
      <c r="EB8" s="1" t="n">
        <v>23.23</v>
      </c>
      <c r="EC8" s="1" t="n">
        <v>21.09</v>
      </c>
      <c r="ED8" s="1" t="n">
        <v>9.18</v>
      </c>
      <c r="EE8" s="1" t="n">
        <v>159.46</v>
      </c>
    </row>
    <row r="9" customFormat="false" ht="13.8" hidden="false" customHeight="false" outlineLevel="0" collapsed="false">
      <c r="A9" s="1" t="n">
        <v>30213</v>
      </c>
      <c r="B9" s="1" t="n">
        <v>2</v>
      </c>
      <c r="C9" s="1" t="n">
        <v>51</v>
      </c>
      <c r="D9" s="1" t="n">
        <v>1</v>
      </c>
      <c r="E9" s="1" t="n">
        <v>1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</v>
      </c>
      <c r="N9" s="1" t="n">
        <v>0</v>
      </c>
      <c r="O9" s="1" t="n">
        <v>1</v>
      </c>
      <c r="P9" s="1" t="n">
        <f aca="false">SUM(E9:O9)</f>
        <v>3</v>
      </c>
      <c r="Q9" s="1" t="n">
        <v>110</v>
      </c>
      <c r="R9" s="1" t="n">
        <v>70</v>
      </c>
      <c r="S9" s="1" t="n">
        <v>40</v>
      </c>
      <c r="T9" s="2" t="n">
        <v>83.3333333333333</v>
      </c>
      <c r="U9" s="3" t="n">
        <v>79.7</v>
      </c>
      <c r="V9" s="3" t="n">
        <v>152.5</v>
      </c>
      <c r="W9" s="2" t="n">
        <v>34.2703574307982</v>
      </c>
      <c r="X9" s="2" t="n">
        <v>2</v>
      </c>
      <c r="Y9" s="3" t="n">
        <v>105.5</v>
      </c>
      <c r="Z9" s="3" t="n">
        <v>116.5</v>
      </c>
      <c r="AA9" s="2" t="n">
        <v>56.2318396229722</v>
      </c>
      <c r="AB9" s="2" t="n">
        <v>0.691803278688525</v>
      </c>
      <c r="AC9" s="2" t="n">
        <v>0.905579399141631</v>
      </c>
      <c r="AD9" s="3" t="n">
        <v>45.5</v>
      </c>
      <c r="AE9" s="3" t="n">
        <v>36.3</v>
      </c>
      <c r="AF9" s="3" t="n">
        <v>43.4</v>
      </c>
      <c r="AG9" s="1" t="n">
        <v>12</v>
      </c>
      <c r="AH9" s="3" t="n">
        <v>38.6</v>
      </c>
      <c r="AI9" s="3" t="n">
        <v>30.8</v>
      </c>
      <c r="AJ9" s="3" t="n">
        <v>41.2</v>
      </c>
      <c r="AK9" s="3" t="n">
        <v>2.2</v>
      </c>
      <c r="AL9" s="1" t="n">
        <v>1358</v>
      </c>
      <c r="AM9" s="1" t="n">
        <v>66</v>
      </c>
      <c r="AN9" s="1" t="n">
        <v>2118</v>
      </c>
      <c r="AO9" s="1" t="n">
        <v>93</v>
      </c>
      <c r="AP9" s="1" t="n">
        <v>161</v>
      </c>
      <c r="AQ9" s="1" t="n">
        <v>178</v>
      </c>
      <c r="AR9" s="1" t="n">
        <v>193</v>
      </c>
      <c r="AS9" s="1" t="n">
        <v>177</v>
      </c>
      <c r="AT9" s="1" t="n">
        <v>3</v>
      </c>
      <c r="AU9" s="1" t="n">
        <f aca="false">((AO9*15)+(AP9*30)+(AQ9*30)+(AR9*30)+(AS9*15))-(AO9*120)</f>
        <v>8850</v>
      </c>
      <c r="AV9" s="1" t="n">
        <f aca="false">((AO9*15)+(AP9*30)+(AQ9*30)+(AR9*30)+(AS9*15))</f>
        <v>20010</v>
      </c>
      <c r="AW9" s="1"/>
      <c r="AX9" s="4" t="n">
        <f aca="false">10000/SQRT((AO9*BE9)*(AVERAGE(AO9:AS9)*AVERAGE(BE9:BI9)))</f>
        <v>1.68380939948296</v>
      </c>
      <c r="AY9" s="4" t="n">
        <v>1</v>
      </c>
      <c r="AZ9" s="2" t="n">
        <f aca="false">(AO9*BE9)/405</f>
        <v>4.98296296296296</v>
      </c>
      <c r="BA9" s="2" t="n">
        <v>1</v>
      </c>
      <c r="BB9" s="2" t="n">
        <f aca="false">1/(LOG(BE9)+LOG(AO9))</f>
        <v>0.302577108318583</v>
      </c>
      <c r="BC9" s="2" t="n">
        <f aca="false">(BF9-BE9)/(AP9-AO9)</f>
        <v>0.867647058823529</v>
      </c>
      <c r="BD9" s="2" t="n">
        <f aca="false">(20*BE9)/((AO9/18)-3.5)</f>
        <v>260.4</v>
      </c>
      <c r="BE9" s="3" t="n">
        <v>21.7</v>
      </c>
      <c r="BF9" s="3" t="n">
        <v>80.7</v>
      </c>
      <c r="BG9" s="3" t="n">
        <v>209</v>
      </c>
      <c r="BH9" s="3" t="n">
        <v>125.4</v>
      </c>
      <c r="BI9" s="3" t="n">
        <v>108</v>
      </c>
      <c r="BJ9" s="2" t="n">
        <f aca="false">((BE9*15)+(BF9*30)+(BG9*30)+(BH9*30)+(BI9*15))-(BE9*120)</f>
        <v>11794.5</v>
      </c>
      <c r="BK9" s="2" t="n">
        <f aca="false">((BE9*15)+(BF9*30)+(BG9*30)+(BH9*30)+(BI9*15))</f>
        <v>14398.5</v>
      </c>
      <c r="BL9" s="2" t="n">
        <f aca="false">(1/BE9)</f>
        <v>0.0460829493087558</v>
      </c>
      <c r="BM9" s="2" t="n">
        <f aca="false">(BJ9/AU9)</f>
        <v>1.33271186440678</v>
      </c>
      <c r="BN9" s="2" t="n">
        <f aca="false">(BK9/AV9)</f>
        <v>0.719565217391304</v>
      </c>
      <c r="BO9" s="2" t="n">
        <f aca="false">(AX9*BM9)</f>
        <v>2.2440327640906</v>
      </c>
      <c r="BP9" s="2" t="n">
        <f aca="false">(AX9*BN9)</f>
        <v>1.21161067658448</v>
      </c>
      <c r="BQ9" s="2" t="n">
        <v>1</v>
      </c>
      <c r="BR9" s="4" t="n">
        <f aca="false">(BC9*BL9)</f>
        <v>0.0399837354296557</v>
      </c>
      <c r="BS9" s="1" t="n">
        <v>173</v>
      </c>
      <c r="BT9" s="1" t="n">
        <v>0</v>
      </c>
      <c r="BU9" s="1" t="n">
        <v>36</v>
      </c>
      <c r="BV9" s="1" t="n">
        <v>1</v>
      </c>
      <c r="BW9" s="1" t="n">
        <v>104</v>
      </c>
      <c r="BX9" s="1" t="n">
        <v>0</v>
      </c>
      <c r="BY9" s="1" t="n">
        <v>33</v>
      </c>
      <c r="BZ9" s="1" t="n">
        <v>166</v>
      </c>
      <c r="CA9" s="1" t="n">
        <v>1</v>
      </c>
      <c r="CB9" s="1" t="n">
        <v>5</v>
      </c>
      <c r="CC9" s="1" t="n">
        <v>2</v>
      </c>
      <c r="CD9" s="1" t="n">
        <v>66</v>
      </c>
      <c r="CE9" s="1" t="n">
        <v>1317</v>
      </c>
      <c r="CF9" s="1" t="n">
        <v>14.3356112376614</v>
      </c>
      <c r="CG9" s="1" t="n">
        <v>37.8587699316629</v>
      </c>
      <c r="CH9" s="1" t="n">
        <v>6.69703872437358</v>
      </c>
      <c r="CI9" s="1" t="n">
        <v>18.1776765375854</v>
      </c>
      <c r="CJ9" s="1" t="n">
        <v>9.02050113895217</v>
      </c>
      <c r="CK9" s="1" t="n">
        <v>50.0531511009871</v>
      </c>
      <c r="CL9" s="1" t="n">
        <v>1.1</v>
      </c>
      <c r="CM9" s="1" t="n">
        <v>4.4</v>
      </c>
      <c r="CN9" s="1" t="n">
        <v>7.3</v>
      </c>
      <c r="CO9" s="1" t="n">
        <v>0</v>
      </c>
      <c r="CP9" s="1" t="n">
        <v>2.8</v>
      </c>
      <c r="CQ9" s="1" t="n">
        <v>6.4</v>
      </c>
      <c r="CR9" s="1" t="n">
        <v>0</v>
      </c>
      <c r="CS9" s="1" t="n">
        <v>0</v>
      </c>
      <c r="CT9" s="1" t="n">
        <v>0</v>
      </c>
      <c r="CU9" s="1" t="n">
        <v>47.2</v>
      </c>
      <c r="CV9" s="1" t="n">
        <v>55.4</v>
      </c>
      <c r="CW9" s="1" t="n">
        <v>9.8</v>
      </c>
      <c r="CX9" s="1" t="n">
        <v>26.6</v>
      </c>
      <c r="CY9" s="1" t="n">
        <v>13.2</v>
      </c>
      <c r="CZ9" s="1" t="n">
        <v>510</v>
      </c>
      <c r="DA9" s="1" t="n">
        <v>164.8</v>
      </c>
      <c r="DB9" s="1" t="n">
        <v>35.8</v>
      </c>
      <c r="DC9" s="1" t="n">
        <v>11.8</v>
      </c>
      <c r="DD9" s="1" t="n">
        <v>240</v>
      </c>
      <c r="DE9" s="1" t="n">
        <v>6</v>
      </c>
      <c r="DF9" s="1" t="n">
        <v>2</v>
      </c>
      <c r="DG9" s="1" t="n">
        <v>240</v>
      </c>
      <c r="DH9" s="1" t="n">
        <v>2</v>
      </c>
      <c r="DI9" s="1" t="n">
        <v>240</v>
      </c>
      <c r="DJ9" s="1" t="n">
        <v>11</v>
      </c>
      <c r="DK9" s="1" t="n">
        <v>11</v>
      </c>
      <c r="DL9" s="1" t="n">
        <v>2</v>
      </c>
      <c r="DM9" s="1" t="n">
        <v>2</v>
      </c>
      <c r="DN9" s="1" t="n">
        <v>32.74173</v>
      </c>
      <c r="DO9" s="1" t="n">
        <v>90.41277</v>
      </c>
      <c r="DP9" s="1" t="n">
        <v>0.04</v>
      </c>
      <c r="DQ9" s="1" t="n">
        <v>2</v>
      </c>
      <c r="DR9" s="1" t="n">
        <v>4</v>
      </c>
      <c r="DS9" s="1" t="n">
        <v>1</v>
      </c>
      <c r="DT9" s="1" t="n">
        <v>2533.72</v>
      </c>
      <c r="DU9" s="1" t="n">
        <v>77.93</v>
      </c>
      <c r="DV9" s="1" t="n">
        <v>39.59</v>
      </c>
      <c r="DW9" s="1" t="n">
        <v>45.94</v>
      </c>
      <c r="DX9" s="1" t="n">
        <v>20.27</v>
      </c>
      <c r="DY9" s="1" t="n">
        <v>399.51</v>
      </c>
      <c r="DZ9" s="1" t="n">
        <v>42.6</v>
      </c>
      <c r="EA9" s="1" t="n">
        <v>17.79</v>
      </c>
      <c r="EB9" s="1" t="n">
        <v>24.4</v>
      </c>
      <c r="EC9" s="1" t="n">
        <v>26.76</v>
      </c>
      <c r="ED9" s="1" t="n">
        <v>15.15</v>
      </c>
      <c r="EE9" s="1" t="n">
        <v>283.54</v>
      </c>
    </row>
    <row r="10" customFormat="false" ht="13.8" hidden="false" customHeight="false" outlineLevel="0" collapsed="false">
      <c r="A10" s="1" t="n">
        <v>30220</v>
      </c>
      <c r="B10" s="1" t="n">
        <v>2</v>
      </c>
      <c r="C10" s="1" t="n">
        <v>43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</v>
      </c>
      <c r="N10" s="1" t="n">
        <v>0</v>
      </c>
      <c r="O10" s="1" t="n">
        <v>1</v>
      </c>
      <c r="P10" s="1" t="n">
        <f aca="false">SUM(E10:O10)</f>
        <v>5</v>
      </c>
      <c r="Q10" s="1" t="n">
        <v>160</v>
      </c>
      <c r="R10" s="1" t="n">
        <v>90</v>
      </c>
      <c r="S10" s="1" t="n">
        <v>70</v>
      </c>
      <c r="T10" s="2" t="n">
        <v>113.333333333333</v>
      </c>
      <c r="U10" s="3" t="n">
        <v>72.4</v>
      </c>
      <c r="V10" s="3" t="n">
        <v>152</v>
      </c>
      <c r="W10" s="2" t="n">
        <v>31.3365650969529</v>
      </c>
      <c r="X10" s="2" t="n">
        <v>2</v>
      </c>
      <c r="Y10" s="3" t="n">
        <v>89</v>
      </c>
      <c r="Z10" s="3" t="n">
        <v>107</v>
      </c>
      <c r="AA10" s="2" t="n">
        <v>44.3570078075897</v>
      </c>
      <c r="AB10" s="2" t="n">
        <v>0.585526315789474</v>
      </c>
      <c r="AC10" s="2" t="n">
        <v>0.831775700934579</v>
      </c>
      <c r="AD10" s="3" t="n">
        <v>40.9</v>
      </c>
      <c r="AE10" s="3" t="n">
        <v>29.6</v>
      </c>
      <c r="AF10" s="3" t="n">
        <v>42.8</v>
      </c>
      <c r="AG10" s="1" t="n">
        <v>9</v>
      </c>
      <c r="AH10" s="3" t="n">
        <v>41.7</v>
      </c>
      <c r="AI10" s="3" t="n">
        <v>30.2</v>
      </c>
      <c r="AJ10" s="3" t="n">
        <v>40.6</v>
      </c>
      <c r="AK10" s="3" t="n">
        <v>2.2</v>
      </c>
      <c r="AL10" s="1" t="n">
        <v>1327</v>
      </c>
      <c r="AM10" s="1" t="n">
        <v>58</v>
      </c>
      <c r="AN10" s="1" t="n">
        <v>2070</v>
      </c>
      <c r="AO10" s="1" t="n">
        <v>95</v>
      </c>
      <c r="AP10" s="1" t="n">
        <v>158</v>
      </c>
      <c r="AQ10" s="1" t="n">
        <v>169</v>
      </c>
      <c r="AR10" s="1" t="n">
        <v>174</v>
      </c>
      <c r="AS10" s="1" t="n">
        <v>141</v>
      </c>
      <c r="AT10" s="1" t="n">
        <v>3</v>
      </c>
      <c r="AU10" s="1" t="n">
        <v>7170</v>
      </c>
      <c r="AV10" s="1" t="n">
        <f aca="false">((AO10*15)+(AP10*30)+(AQ10*30)+(AR10*30)+(AS10*15))</f>
        <v>18570</v>
      </c>
      <c r="AW10" s="1" t="n">
        <v>4.95</v>
      </c>
      <c r="AX10" s="4" t="n">
        <f aca="false">10000/SQRT((AO10*BE10)*(AVERAGE(AO10:AS10)*AVERAGE(BE10:BI10)))</f>
        <v>3.23229806635182</v>
      </c>
      <c r="AY10" s="4" t="n">
        <v>1</v>
      </c>
      <c r="AZ10" s="2" t="n">
        <f aca="false">(AO10*BE10)/405</f>
        <v>2.17679012345679</v>
      </c>
      <c r="BA10" s="2" t="n">
        <v>1</v>
      </c>
      <c r="BB10" s="2" t="n">
        <f aca="false">1/(LOG(BE10)+LOG(AO10))</f>
        <v>0.339527263386724</v>
      </c>
      <c r="BC10" s="2" t="n">
        <f aca="false">(BF10-BE10)/(AP10-AO10)</f>
        <v>0.928888888888889</v>
      </c>
      <c r="BD10" s="2" t="n">
        <f aca="false">(20*BE10)/((AO10/18)-3.5)</f>
        <v>104.4</v>
      </c>
      <c r="BE10" s="3" t="n">
        <v>9.28</v>
      </c>
      <c r="BF10" s="3" t="n">
        <v>67.8</v>
      </c>
      <c r="BG10" s="3" t="n">
        <v>76.2</v>
      </c>
      <c r="BH10" s="3" t="n">
        <v>99</v>
      </c>
      <c r="BI10" s="3" t="n">
        <v>116</v>
      </c>
      <c r="BJ10" s="2" t="n">
        <f aca="false">((BE10*15)+(BF10*30)+(BG10*30)+(BH10*30)+(BI10*15))-(BE10*120)</f>
        <v>8055.6</v>
      </c>
      <c r="BK10" s="2" t="n">
        <f aca="false">((BE10*15)+(BF10*30)+(BG10*30)+(BH10*30)+(BI10*15))</f>
        <v>9169.2</v>
      </c>
      <c r="BL10" s="2" t="n">
        <f aca="false">(1/BE10)</f>
        <v>0.107758620689655</v>
      </c>
      <c r="BM10" s="2" t="n">
        <f aca="false">(BJ10/AU10)</f>
        <v>1.12351464435146</v>
      </c>
      <c r="BN10" s="2" t="n">
        <f aca="false">(BK10/AV10)</f>
        <v>0.493764135702746</v>
      </c>
      <c r="BO10" s="2" t="n">
        <f aca="false">(AX10*BM10)</f>
        <v>3.63153421245519</v>
      </c>
      <c r="BP10" s="2" t="n">
        <f aca="false">(AX10*BN10)</f>
        <v>1.59599286106586</v>
      </c>
      <c r="BQ10" s="2" t="n">
        <v>2</v>
      </c>
      <c r="BR10" s="4" t="n">
        <f aca="false">(BC10*BL10)</f>
        <v>0.100095785440613</v>
      </c>
      <c r="BS10" s="1" t="n">
        <v>206</v>
      </c>
      <c r="BT10" s="1" t="n">
        <v>1</v>
      </c>
      <c r="BU10" s="1" t="n">
        <v>62</v>
      </c>
      <c r="BV10" s="1" t="n">
        <v>0</v>
      </c>
      <c r="BW10" s="1" t="n">
        <v>127</v>
      </c>
      <c r="BX10" s="1" t="n">
        <v>0</v>
      </c>
      <c r="BY10" s="1" t="n">
        <v>17</v>
      </c>
      <c r="BZ10" s="1" t="n">
        <v>87</v>
      </c>
      <c r="CA10" s="1" t="n">
        <v>0</v>
      </c>
      <c r="CB10" s="1" t="n">
        <v>5</v>
      </c>
      <c r="CC10" s="1" t="n">
        <v>2</v>
      </c>
      <c r="CD10" s="1"/>
      <c r="CE10" s="1" t="n">
        <v>1037</v>
      </c>
      <c r="CF10" s="1" t="n">
        <v>15.4291224686596</v>
      </c>
      <c r="CG10" s="1" t="n">
        <v>34.0212150433944</v>
      </c>
      <c r="CH10" s="1" t="n">
        <v>6.59594985535198</v>
      </c>
      <c r="CI10" s="1" t="n">
        <v>12.1504339440694</v>
      </c>
      <c r="CJ10" s="1" t="n">
        <v>8.76567020250723</v>
      </c>
      <c r="CK10" s="1" t="n">
        <v>53.2690453230473</v>
      </c>
      <c r="CL10" s="1" t="n">
        <v>0</v>
      </c>
      <c r="CM10" s="1" t="n">
        <v>2.6</v>
      </c>
      <c r="CN10" s="1" t="n">
        <v>7.6</v>
      </c>
      <c r="CO10" s="1" t="n">
        <v>0</v>
      </c>
      <c r="CP10" s="1" t="n">
        <v>0.5</v>
      </c>
      <c r="CQ10" s="1" t="n">
        <v>3.5</v>
      </c>
      <c r="CR10" s="1" t="n">
        <v>0</v>
      </c>
      <c r="CS10" s="1" t="n">
        <v>0.2</v>
      </c>
      <c r="CT10" s="1" t="n">
        <v>1.6</v>
      </c>
      <c r="CU10" s="1" t="n">
        <v>40</v>
      </c>
      <c r="CV10" s="1" t="n">
        <v>39.2</v>
      </c>
      <c r="CW10" s="1" t="n">
        <v>7.6</v>
      </c>
      <c r="CX10" s="1" t="n">
        <v>14</v>
      </c>
      <c r="CY10" s="1" t="n">
        <v>10.1</v>
      </c>
      <c r="CZ10" s="1" t="n">
        <v>46</v>
      </c>
      <c r="DA10" s="1" t="n">
        <v>138.1</v>
      </c>
      <c r="DB10" s="1" t="n">
        <v>4.1</v>
      </c>
      <c r="DC10" s="1" t="n">
        <v>13</v>
      </c>
      <c r="DD10" s="1" t="n">
        <v>480</v>
      </c>
      <c r="DE10" s="1" t="n">
        <v>10</v>
      </c>
      <c r="DF10" s="1" t="n">
        <v>1</v>
      </c>
      <c r="DG10" s="1" t="n">
        <v>200</v>
      </c>
      <c r="DH10" s="1" t="n">
        <v>15</v>
      </c>
      <c r="DI10" s="1" t="n">
        <v>0</v>
      </c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</row>
    <row r="11" customFormat="false" ht="13.8" hidden="false" customHeight="false" outlineLevel="0" collapsed="false">
      <c r="A11" s="1" t="n">
        <v>30221</v>
      </c>
      <c r="B11" s="1" t="n">
        <v>1</v>
      </c>
      <c r="C11" s="1" t="n">
        <v>50</v>
      </c>
      <c r="D11" s="1" t="n">
        <v>1</v>
      </c>
      <c r="E11" s="1" t="n">
        <v>0</v>
      </c>
      <c r="F11" s="1" t="n">
        <v>1</v>
      </c>
      <c r="G11" s="1" t="n">
        <v>0</v>
      </c>
      <c r="H11" s="1" t="n">
        <v>0</v>
      </c>
      <c r="I11" s="1" t="n">
        <v>1</v>
      </c>
      <c r="J11" s="1" t="n">
        <v>0</v>
      </c>
      <c r="K11" s="1" t="n">
        <v>0</v>
      </c>
      <c r="L11" s="1" t="n">
        <v>0</v>
      </c>
      <c r="M11" s="1" t="n">
        <v>1</v>
      </c>
      <c r="N11" s="1" t="n">
        <v>0</v>
      </c>
      <c r="O11" s="1" t="n">
        <v>1</v>
      </c>
      <c r="P11" s="1" t="n">
        <f aca="false">SUM(E11:O11)</f>
        <v>4</v>
      </c>
      <c r="Q11" s="1" t="n">
        <v>150</v>
      </c>
      <c r="R11" s="1" t="n">
        <v>80</v>
      </c>
      <c r="S11" s="1" t="n">
        <v>70</v>
      </c>
      <c r="T11" s="2" t="n">
        <v>103.333333333333</v>
      </c>
      <c r="U11" s="3" t="n">
        <v>82.8</v>
      </c>
      <c r="V11" s="3" t="n">
        <v>172.5</v>
      </c>
      <c r="W11" s="2" t="n">
        <v>27.8260869565217</v>
      </c>
      <c r="X11" s="2" t="n">
        <v>1</v>
      </c>
      <c r="Y11" s="3" t="n">
        <v>100</v>
      </c>
      <c r="Z11" s="3" t="n">
        <v>99.15</v>
      </c>
      <c r="AA11" s="2" t="n">
        <v>34.7038746508179</v>
      </c>
      <c r="AB11" s="2" t="n">
        <v>0.579710144927536</v>
      </c>
      <c r="AC11" s="2" t="n">
        <v>1.00857286938981</v>
      </c>
      <c r="AD11" s="3" t="n">
        <v>27.6</v>
      </c>
      <c r="AE11" s="3" t="n">
        <v>22.9</v>
      </c>
      <c r="AF11" s="3" t="n">
        <v>59.9</v>
      </c>
      <c r="AG11" s="1" t="n">
        <v>12</v>
      </c>
      <c r="AH11" s="3" t="n">
        <v>50.8</v>
      </c>
      <c r="AI11" s="3" t="n">
        <v>42.1</v>
      </c>
      <c r="AJ11" s="3" t="n">
        <v>56.9</v>
      </c>
      <c r="AK11" s="3" t="n">
        <v>3</v>
      </c>
      <c r="AL11" s="1" t="n">
        <v>1754</v>
      </c>
      <c r="AM11" s="1" t="n">
        <v>64</v>
      </c>
      <c r="AN11" s="1" t="n">
        <v>2719</v>
      </c>
      <c r="AO11" s="1" t="n">
        <v>117</v>
      </c>
      <c r="AP11" s="1" t="n">
        <v>216</v>
      </c>
      <c r="AQ11" s="1" t="n">
        <v>235</v>
      </c>
      <c r="AR11" s="1" t="n">
        <v>244</v>
      </c>
      <c r="AS11" s="1" t="n">
        <v>221</v>
      </c>
      <c r="AT11" s="1" t="n">
        <v>5</v>
      </c>
      <c r="AU11" s="1" t="n">
        <v>11880</v>
      </c>
      <c r="AV11" s="1" t="n">
        <f aca="false">((AO11*15)+(AP11*30)+(AQ11*30)+(AR11*30)+(AS11*15))</f>
        <v>25920</v>
      </c>
      <c r="AW11" s="1" t="n">
        <v>5.48</v>
      </c>
      <c r="AX11" s="4" t="n">
        <f aca="false">10000/SQRT((AO11*BE11)*(AVERAGE(AO11:AS11)*AVERAGE(BE11:BI11)))</f>
        <v>2.66433052545421</v>
      </c>
      <c r="AY11" s="4" t="n">
        <v>1</v>
      </c>
      <c r="AZ11" s="2" t="n">
        <f aca="false">(AO11*BE11)/405</f>
        <v>3.35111111111111</v>
      </c>
      <c r="BA11" s="2" t="n">
        <v>1</v>
      </c>
      <c r="BB11" s="2" t="n">
        <f aca="false">1/(LOG(BE11)+LOG(AO11))</f>
        <v>0.319219179572352</v>
      </c>
      <c r="BC11" s="2" t="n">
        <f aca="false">(BF11-BE11)/(AP11-AO11)</f>
        <v>0.355555555555555</v>
      </c>
      <c r="BD11" s="2" t="n">
        <f aca="false">(20*BE11)/((AO11/18)-3.5)</f>
        <v>77.3333333333333</v>
      </c>
      <c r="BE11" s="3" t="n">
        <v>11.6</v>
      </c>
      <c r="BF11" s="3" t="n">
        <v>46.8</v>
      </c>
      <c r="BG11" s="3" t="n">
        <v>54.2</v>
      </c>
      <c r="BH11" s="3" t="n">
        <v>65.1</v>
      </c>
      <c r="BI11" s="3" t="n">
        <v>73.5</v>
      </c>
      <c r="BJ11" s="2" t="n">
        <f aca="false">((BE11*15)+(BF11*30)+(BG11*30)+(BH11*30)+(BI11*15))-(BE11*120)</f>
        <v>4867.5</v>
      </c>
      <c r="BK11" s="2" t="n">
        <f aca="false">((BE11*15)+(BF11*30)+(BG11*30)+(BH11*30)+(BI11*15))</f>
        <v>6259.5</v>
      </c>
      <c r="BL11" s="2" t="n">
        <f aca="false">(1/BE11)</f>
        <v>0.0862068965517241</v>
      </c>
      <c r="BM11" s="2" t="n">
        <f aca="false">(BJ11/AU11)</f>
        <v>0.409722222222222</v>
      </c>
      <c r="BN11" s="2" t="n">
        <f aca="false">(BK11/AV11)</f>
        <v>0.241493055555556</v>
      </c>
      <c r="BO11" s="2" t="n">
        <f aca="false">(AX11*BM11)</f>
        <v>1.0916354236236</v>
      </c>
      <c r="BP11" s="2" t="n">
        <f aca="false">(AX11*BN11)</f>
        <v>0.643417319601877</v>
      </c>
      <c r="BQ11" s="2" t="n">
        <v>1</v>
      </c>
      <c r="BR11" s="4" t="n">
        <f aca="false">(BC11*BL11)</f>
        <v>0.0306513409961686</v>
      </c>
      <c r="BS11" s="1" t="n">
        <v>155</v>
      </c>
      <c r="BT11" s="1" t="n">
        <v>0</v>
      </c>
      <c r="BU11" s="1" t="n">
        <v>37</v>
      </c>
      <c r="BV11" s="1" t="n">
        <v>1</v>
      </c>
      <c r="BW11" s="1" t="n">
        <v>79</v>
      </c>
      <c r="BX11" s="1" t="n">
        <v>0</v>
      </c>
      <c r="BY11" s="1" t="n">
        <v>39</v>
      </c>
      <c r="BZ11" s="1" t="n">
        <v>194</v>
      </c>
      <c r="CA11" s="1" t="n">
        <v>1</v>
      </c>
      <c r="CB11" s="1" t="n">
        <v>3</v>
      </c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 t="n">
        <v>21</v>
      </c>
      <c r="DK11" s="1" t="n">
        <v>21</v>
      </c>
      <c r="DL11" s="1" t="n">
        <v>1</v>
      </c>
      <c r="DM11" s="1" t="n">
        <v>1</v>
      </c>
      <c r="DN11" s="1" t="n">
        <v>31.22173</v>
      </c>
      <c r="DO11" s="1" t="n">
        <v>176.0045</v>
      </c>
      <c r="DP11" s="1" t="n">
        <v>1.09</v>
      </c>
      <c r="DQ11" s="1" t="n">
        <v>1</v>
      </c>
      <c r="DR11" s="1" t="n">
        <v>4</v>
      </c>
      <c r="DS11" s="1" t="n">
        <v>2</v>
      </c>
      <c r="DT11" s="1" t="n">
        <v>2929.69</v>
      </c>
      <c r="DU11" s="1" t="n">
        <v>68.39</v>
      </c>
      <c r="DV11" s="1" t="n">
        <v>20.85</v>
      </c>
      <c r="DW11" s="1" t="n">
        <v>25.13</v>
      </c>
      <c r="DX11" s="1" t="n">
        <v>41.56</v>
      </c>
      <c r="DY11" s="1" t="n">
        <v>444.2</v>
      </c>
      <c r="DZ11" s="1" t="n">
        <v>36.99</v>
      </c>
      <c r="EA11" s="1" t="n">
        <v>21.71</v>
      </c>
      <c r="EB11" s="1" t="n">
        <v>22.66</v>
      </c>
      <c r="EC11" s="1" t="n">
        <v>34.08</v>
      </c>
      <c r="ED11" s="1" t="n">
        <v>14.38</v>
      </c>
      <c r="EE11" s="1" t="n">
        <v>197.43</v>
      </c>
    </row>
    <row r="12" customFormat="false" ht="13.8" hidden="false" customHeight="false" outlineLevel="0" collapsed="false">
      <c r="A12" s="1" t="n">
        <v>30225</v>
      </c>
      <c r="B12" s="1" t="n">
        <v>2</v>
      </c>
      <c r="C12" s="1" t="n">
        <v>49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1</v>
      </c>
      <c r="P12" s="1" t="n">
        <f aca="false">SUM(E12:O12)</f>
        <v>5</v>
      </c>
      <c r="Q12" s="1" t="n">
        <v>130</v>
      </c>
      <c r="R12" s="1" t="n">
        <v>90</v>
      </c>
      <c r="S12" s="1" t="n">
        <v>40</v>
      </c>
      <c r="T12" s="2" t="n">
        <v>103.333333333333</v>
      </c>
      <c r="U12" s="3" t="n">
        <v>54.9</v>
      </c>
      <c r="V12" s="3" t="n">
        <v>154</v>
      </c>
      <c r="W12" s="2" t="n">
        <v>23.1489289930848</v>
      </c>
      <c r="X12" s="2" t="n">
        <v>0</v>
      </c>
      <c r="Y12" s="3" t="n">
        <v>59</v>
      </c>
      <c r="Z12" s="3" t="n">
        <v>91</v>
      </c>
      <c r="AA12" s="2" t="n">
        <v>34.2559859000916</v>
      </c>
      <c r="AB12" s="2" t="n">
        <v>0.383116883116883</v>
      </c>
      <c r="AC12" s="2" t="n">
        <v>0.648351648351648</v>
      </c>
      <c r="AD12" s="3" t="n">
        <v>30.4</v>
      </c>
      <c r="AE12" s="3" t="n">
        <v>16.7</v>
      </c>
      <c r="AF12" s="3" t="n">
        <v>38.2</v>
      </c>
      <c r="AG12" s="1" t="n">
        <v>5</v>
      </c>
      <c r="AH12" s="3" t="n">
        <v>47.5</v>
      </c>
      <c r="AI12" s="3" t="n">
        <v>26.1</v>
      </c>
      <c r="AJ12" s="3" t="n">
        <v>36.2</v>
      </c>
      <c r="AK12" s="3" t="n">
        <v>2</v>
      </c>
      <c r="AL12" s="1" t="n">
        <v>1156</v>
      </c>
      <c r="AM12" s="1" t="n">
        <v>34</v>
      </c>
      <c r="AN12" s="1" t="n">
        <v>1803</v>
      </c>
      <c r="AO12" s="1" t="n">
        <v>104</v>
      </c>
      <c r="AP12" s="1" t="n">
        <v>205</v>
      </c>
      <c r="AQ12" s="1" t="n">
        <v>159</v>
      </c>
      <c r="AR12" s="1" t="n">
        <v>154</v>
      </c>
      <c r="AS12" s="1" t="n">
        <v>134</v>
      </c>
      <c r="AT12" s="1" t="n">
        <v>2</v>
      </c>
      <c r="AU12" s="1" t="n">
        <f aca="false">((AO12*15)+(AP12*30)+(AQ12*30)+(AR12*30)+(AS12*15))-(AO12*120)</f>
        <v>6630</v>
      </c>
      <c r="AV12" s="1" t="n">
        <f aca="false">((AO12*15)+(AP12*30)+(AQ12*30)+(AR12*30)+(AS12*15))</f>
        <v>19110</v>
      </c>
      <c r="AW12" s="1"/>
      <c r="AX12" s="4" t="n">
        <f aca="false">10000/SQRT((AO12*BE12)*(AVERAGE(AO12:AS12)*AVERAGE(BE12:BI12)))</f>
        <v>1.3050642980942</v>
      </c>
      <c r="AY12" s="4" t="n">
        <v>1</v>
      </c>
      <c r="AZ12" s="2" t="n">
        <f aca="false">(AO12*BE12)/405</f>
        <v>5.39259259259259</v>
      </c>
      <c r="BA12" s="2" t="n">
        <v>1</v>
      </c>
      <c r="BB12" s="2" t="n">
        <f aca="false">1/(LOG(BF12)+LOG(AO12))</f>
        <v>0.23487506805313</v>
      </c>
      <c r="BC12" s="2" t="n">
        <f aca="false">(BF12-BE12)/(AP12-AO12)</f>
        <v>1.51485148514851</v>
      </c>
      <c r="BD12" s="2" t="n">
        <f aca="false">(20*BE12)/((AO12/18)-3.5)</f>
        <v>184.390243902439</v>
      </c>
      <c r="BE12" s="3" t="n">
        <v>21</v>
      </c>
      <c r="BF12" s="3" t="n">
        <v>174</v>
      </c>
      <c r="BG12" s="3" t="n">
        <v>229</v>
      </c>
      <c r="BH12" s="3" t="n">
        <v>246</v>
      </c>
      <c r="BI12" s="3" t="n">
        <v>219</v>
      </c>
      <c r="BJ12" s="2" t="n">
        <f aca="false">((BE12*15)+(BF12*30)+(BG12*30)+(BH12*30)+(BI12*15))-(BE12*120)</f>
        <v>20550</v>
      </c>
      <c r="BK12" s="2" t="n">
        <f aca="false">((BE12*15)+(BF12*30)+(BG12*30)+(BH12*30)+(BI12*15))</f>
        <v>23070</v>
      </c>
      <c r="BL12" s="2" t="n">
        <f aca="false">(1/BE12)</f>
        <v>0.0476190476190476</v>
      </c>
      <c r="BM12" s="2" t="n">
        <f aca="false">(BJ12/AU12)</f>
        <v>3.09954751131222</v>
      </c>
      <c r="BN12" s="2" t="n">
        <f aca="false">(BK12/AV12)</f>
        <v>1.20722135007849</v>
      </c>
      <c r="BO12" s="2" t="n">
        <f aca="false">(AX12*BM12)</f>
        <v>4.04510879726029</v>
      </c>
      <c r="BP12" s="2" t="n">
        <f aca="false">(AX12*BN12)</f>
        <v>1.57550148388452</v>
      </c>
      <c r="BQ12" s="2" t="n">
        <v>2</v>
      </c>
      <c r="BR12" s="4" t="n">
        <f aca="false">(BC12*BL12)</f>
        <v>0.0721357850070721</v>
      </c>
      <c r="BS12" s="1" t="n">
        <v>262</v>
      </c>
      <c r="BT12" s="1" t="n">
        <v>1</v>
      </c>
      <c r="BU12" s="1" t="n">
        <v>36</v>
      </c>
      <c r="BV12" s="1" t="n">
        <v>1</v>
      </c>
      <c r="BW12" s="1" t="n">
        <v>167</v>
      </c>
      <c r="BX12" s="1" t="n">
        <v>1</v>
      </c>
      <c r="BY12" s="1" t="n">
        <v>59</v>
      </c>
      <c r="BZ12" s="1" t="n">
        <v>293</v>
      </c>
      <c r="CA12" s="1" t="n">
        <v>1</v>
      </c>
      <c r="CB12" s="1" t="n">
        <v>1</v>
      </c>
      <c r="CC12" s="1"/>
      <c r="CD12" s="1" t="n">
        <v>66</v>
      </c>
      <c r="CE12" s="1" t="n">
        <v>2377</v>
      </c>
      <c r="CF12" s="1" t="n">
        <v>13.243584350021</v>
      </c>
      <c r="CG12" s="1" t="n">
        <v>35.2124526714346</v>
      </c>
      <c r="CH12" s="1" t="n">
        <v>8.82204459402608</v>
      </c>
      <c r="CI12" s="1" t="n">
        <v>10.1851072780816</v>
      </c>
      <c r="CJ12" s="1" t="n">
        <v>4.16491375683635</v>
      </c>
      <c r="CK12" s="1" t="n">
        <v>53.7147665124106</v>
      </c>
      <c r="CL12" s="1" t="n">
        <v>10.5</v>
      </c>
      <c r="CM12" s="1" t="n">
        <v>5.8</v>
      </c>
      <c r="CN12" s="1" t="n">
        <v>11.3</v>
      </c>
      <c r="CO12" s="1" t="n">
        <v>0</v>
      </c>
      <c r="CP12" s="1" t="n">
        <v>1.4</v>
      </c>
      <c r="CQ12" s="1" t="n">
        <v>5.6</v>
      </c>
      <c r="CR12" s="1" t="n">
        <v>0</v>
      </c>
      <c r="CS12" s="1" t="n">
        <v>0.4</v>
      </c>
      <c r="CT12" s="1" t="n">
        <v>1.7</v>
      </c>
      <c r="CU12" s="1" t="n">
        <v>78.7</v>
      </c>
      <c r="CV12" s="1" t="n">
        <v>93</v>
      </c>
      <c r="CW12" s="1" t="n">
        <v>23.3</v>
      </c>
      <c r="CX12" s="1" t="n">
        <v>26.9</v>
      </c>
      <c r="CY12" s="1" t="n">
        <v>11</v>
      </c>
      <c r="CZ12" s="1" t="n">
        <v>267</v>
      </c>
      <c r="DA12" s="1" t="n">
        <v>319.2</v>
      </c>
      <c r="DB12" s="1" t="n">
        <v>70.7</v>
      </c>
      <c r="DC12" s="1" t="n">
        <v>19.5</v>
      </c>
      <c r="DD12" s="1" t="n">
        <v>1951</v>
      </c>
      <c r="DE12" s="1" t="n">
        <v>8</v>
      </c>
      <c r="DF12" s="1" t="n">
        <v>4</v>
      </c>
      <c r="DG12" s="1" t="n">
        <v>240</v>
      </c>
      <c r="DH12" s="1" t="n">
        <v>5</v>
      </c>
      <c r="DI12" s="1" t="n">
        <v>900</v>
      </c>
      <c r="DJ12" s="1" t="n">
        <v>10</v>
      </c>
      <c r="DK12" s="1" t="n">
        <v>10</v>
      </c>
      <c r="DL12" s="1" t="n">
        <v>2</v>
      </c>
      <c r="DM12" s="1" t="n">
        <v>2</v>
      </c>
      <c r="DN12" s="1" t="n">
        <v>34.20036</v>
      </c>
      <c r="DO12" s="1" t="n">
        <v>64.10535</v>
      </c>
      <c r="DP12" s="1" t="n">
        <v>0.04</v>
      </c>
      <c r="DQ12" s="1" t="n">
        <v>1</v>
      </c>
      <c r="DR12" s="1" t="n">
        <v>4</v>
      </c>
      <c r="DS12" s="1" t="n">
        <v>2</v>
      </c>
      <c r="DT12" s="1" t="n">
        <v>1928.07</v>
      </c>
      <c r="DU12" s="1" t="n">
        <v>78.54</v>
      </c>
      <c r="DV12" s="1" t="n">
        <v>42.32</v>
      </c>
      <c r="DW12" s="1" t="n">
        <v>41.2</v>
      </c>
      <c r="DX12" s="1" t="n">
        <v>30.53</v>
      </c>
      <c r="DY12" s="1" t="n">
        <v>235.59</v>
      </c>
      <c r="DZ12" s="1" t="n">
        <v>45.37</v>
      </c>
      <c r="EA12" s="1" t="n">
        <v>20.33</v>
      </c>
      <c r="EB12" s="1" t="n">
        <v>24.04</v>
      </c>
      <c r="EC12" s="1" t="n">
        <v>31.03</v>
      </c>
      <c r="ED12" s="1" t="n">
        <v>13.12</v>
      </c>
      <c r="EE12" s="1" t="n">
        <v>330</v>
      </c>
    </row>
    <row r="13" customFormat="false" ht="13.8" hidden="false" customHeight="false" outlineLevel="0" collapsed="false">
      <c r="A13" s="1" t="n">
        <v>30227</v>
      </c>
      <c r="B13" s="1" t="n">
        <v>2</v>
      </c>
      <c r="C13" s="1" t="n">
        <v>20</v>
      </c>
      <c r="D13" s="1" t="n">
        <v>1</v>
      </c>
      <c r="E13" s="1" t="n">
        <v>1</v>
      </c>
      <c r="F13" s="1" t="n">
        <v>0</v>
      </c>
      <c r="G13" s="1" t="n">
        <v>1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  <c r="N13" s="1" t="n">
        <v>0</v>
      </c>
      <c r="O13" s="1" t="n">
        <v>0</v>
      </c>
      <c r="P13" s="1" t="n">
        <f aca="false">SUM(E13:O13)</f>
        <v>2</v>
      </c>
      <c r="Q13" s="1" t="n">
        <v>110</v>
      </c>
      <c r="R13" s="1" t="n">
        <v>70</v>
      </c>
      <c r="S13" s="1" t="n">
        <v>40</v>
      </c>
      <c r="T13" s="2" t="n">
        <v>83.3333333333333</v>
      </c>
      <c r="U13" s="3" t="n">
        <v>43.6</v>
      </c>
      <c r="V13" s="3" t="n">
        <v>153.5</v>
      </c>
      <c r="W13" s="2" t="n">
        <v>18.5041751106113</v>
      </c>
      <c r="X13" s="2" t="n">
        <v>0</v>
      </c>
      <c r="Y13" s="3" t="n">
        <v>59</v>
      </c>
      <c r="Z13" s="3" t="n">
        <v>87</v>
      </c>
      <c r="AA13" s="2" t="n">
        <v>26.1973386486043</v>
      </c>
      <c r="AB13" s="2" t="n">
        <v>0.384364820846906</v>
      </c>
      <c r="AC13" s="2" t="n">
        <v>0.67816091954023</v>
      </c>
      <c r="AD13" s="3" t="n">
        <v>15.9</v>
      </c>
      <c r="AE13" s="3" t="n">
        <v>6.9</v>
      </c>
      <c r="AF13" s="3" t="n">
        <v>36.7</v>
      </c>
      <c r="AG13" s="1" t="n">
        <v>1</v>
      </c>
      <c r="AH13" s="3" t="n">
        <v>57.6</v>
      </c>
      <c r="AI13" s="3" t="n">
        <v>25.1</v>
      </c>
      <c r="AJ13" s="3" t="n">
        <v>34.8</v>
      </c>
      <c r="AK13" s="3" t="n">
        <v>1.9</v>
      </c>
      <c r="AL13" s="1" t="n">
        <v>1159</v>
      </c>
      <c r="AM13" s="1" t="n">
        <v>12</v>
      </c>
      <c r="AN13" s="1" t="n">
        <v>1901</v>
      </c>
      <c r="AO13" s="1" t="n">
        <v>86</v>
      </c>
      <c r="AP13" s="1" t="n">
        <v>138</v>
      </c>
      <c r="AQ13" s="1" t="n">
        <v>87</v>
      </c>
      <c r="AR13" s="1" t="n">
        <v>83</v>
      </c>
      <c r="AS13" s="1" t="n">
        <v>96</v>
      </c>
      <c r="AT13" s="1" t="n">
        <v>1</v>
      </c>
      <c r="AU13" s="1" t="n">
        <f aca="false">((AO13*15)+(AP13*30)+(AQ13*30)+(AR13*30)+(AS13*15))-(AO13*120)</f>
        <v>1650</v>
      </c>
      <c r="AV13" s="1" t="n">
        <f aca="false">((AO13*15)+(AP13*30)+(AQ13*30)+(AR13*30)+(AS13*15))</f>
        <v>11970</v>
      </c>
      <c r="AW13" s="1"/>
      <c r="AX13" s="4" t="n">
        <f aca="false">10000/SQRT((AO13*BE13)*(AVERAGE(AO13:AS13)*AVERAGE(BE13:BI13)))</f>
        <v>5.0034344057048</v>
      </c>
      <c r="AY13" s="4" t="n">
        <v>0</v>
      </c>
      <c r="AZ13" s="2" t="n">
        <f aca="false">(AO13*BE13)/405</f>
        <v>1.32928395061728</v>
      </c>
      <c r="BA13" s="2" t="n">
        <v>0</v>
      </c>
      <c r="BB13" s="2" t="n">
        <f aca="false">1/(LOG(BF13)+LOG(AO13))</f>
        <v>0.243103435201223</v>
      </c>
      <c r="BC13" s="2" t="n">
        <f aca="false">(BF13-BE13)/(AP13-AO13)</f>
        <v>2.78346153846154</v>
      </c>
      <c r="BD13" s="2" t="n">
        <f aca="false">(20*BE13)/((AO13/18)-3.5)</f>
        <v>97.9826086956522</v>
      </c>
      <c r="BE13" s="3" t="n">
        <v>6.26</v>
      </c>
      <c r="BF13" s="3" t="n">
        <v>151</v>
      </c>
      <c r="BG13" s="3" t="n">
        <v>67.4</v>
      </c>
      <c r="BH13" s="3" t="n">
        <v>82.2</v>
      </c>
      <c r="BI13" s="3" t="n">
        <v>71.7</v>
      </c>
      <c r="BJ13" s="2" t="n">
        <f aca="false">((BE13*15)+(BF13*30)+(BG13*30)+(BH13*30)+(BI13*15))-(BE13*120)</f>
        <v>9436.2</v>
      </c>
      <c r="BK13" s="2" t="n">
        <f aca="false">((BE13*15)+(BF13*30)+(BG13*30)+(BH13*30)+(BI13*15))</f>
        <v>10187.4</v>
      </c>
      <c r="BL13" s="2" t="n">
        <f aca="false">(1/BE13)</f>
        <v>0.159744408945687</v>
      </c>
      <c r="BM13" s="2" t="n">
        <f aca="false">(BJ13/AU13)</f>
        <v>5.71890909090909</v>
      </c>
      <c r="BN13" s="2" t="n">
        <f aca="false">(BK13/AV13)</f>
        <v>0.851077694235589</v>
      </c>
      <c r="BO13" s="2" t="n">
        <f aca="false">(AX13*BM13)</f>
        <v>28.6141865085525</v>
      </c>
      <c r="BP13" s="2" t="n">
        <f aca="false">(AX13*BN13)</f>
        <v>4.25831141726626</v>
      </c>
      <c r="BQ13" s="2" t="n">
        <v>2</v>
      </c>
      <c r="BR13" s="4" t="n">
        <f aca="false">(BC13*BL13)</f>
        <v>0.444642418284591</v>
      </c>
      <c r="BS13" s="1" t="n">
        <v>183</v>
      </c>
      <c r="BT13" s="1" t="n">
        <v>0</v>
      </c>
      <c r="BU13" s="1" t="n">
        <v>50</v>
      </c>
      <c r="BV13" s="1" t="n">
        <v>0</v>
      </c>
      <c r="BW13" s="1" t="n">
        <v>120</v>
      </c>
      <c r="BX13" s="1" t="n">
        <v>0</v>
      </c>
      <c r="BY13" s="1" t="n">
        <v>13</v>
      </c>
      <c r="BZ13" s="1" t="n">
        <v>67</v>
      </c>
      <c r="CA13" s="1" t="n">
        <v>0</v>
      </c>
      <c r="CB13" s="1" t="n">
        <v>0</v>
      </c>
      <c r="CC13" s="1"/>
      <c r="CD13" s="1" t="n">
        <v>77</v>
      </c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 t="n">
        <v>41</v>
      </c>
      <c r="DK13" s="1" t="n">
        <v>41</v>
      </c>
      <c r="DL13" s="1" t="n">
        <v>1</v>
      </c>
      <c r="DM13" s="1" t="n">
        <v>1</v>
      </c>
      <c r="DN13" s="1" t="n">
        <v>23.98001</v>
      </c>
      <c r="DO13" s="1" t="n">
        <v>240.4403</v>
      </c>
      <c r="DP13" s="1" t="n">
        <v>0.06</v>
      </c>
      <c r="DQ13" s="1" t="n">
        <v>1</v>
      </c>
      <c r="DR13" s="1" t="n">
        <v>3</v>
      </c>
      <c r="DS13" s="1"/>
      <c r="DT13" s="1" t="n">
        <v>2615.96</v>
      </c>
      <c r="DU13" s="1" t="n">
        <v>77.4</v>
      </c>
      <c r="DV13" s="1" t="n">
        <v>27.42</v>
      </c>
      <c r="DW13" s="1" t="n">
        <v>51.32</v>
      </c>
      <c r="DX13" s="1" t="n">
        <v>20.27</v>
      </c>
      <c r="DY13" s="1" t="n">
        <v>405.99</v>
      </c>
      <c r="DZ13" s="1" t="n">
        <v>14.41</v>
      </c>
      <c r="EA13" s="1" t="n">
        <v>21.55</v>
      </c>
      <c r="EB13" s="1" t="n">
        <v>23</v>
      </c>
      <c r="EC13" s="1" t="n">
        <v>34.46</v>
      </c>
      <c r="ED13" s="1" t="n">
        <v>11.8</v>
      </c>
      <c r="EE13" s="1" t="n">
        <v>358.22</v>
      </c>
    </row>
    <row r="14" customFormat="false" ht="13.8" hidden="false" customHeight="false" outlineLevel="0" collapsed="false">
      <c r="A14" s="1" t="n">
        <v>30234</v>
      </c>
      <c r="B14" s="1" t="n">
        <v>1</v>
      </c>
      <c r="C14" s="1" t="n">
        <v>54</v>
      </c>
      <c r="D14" s="1" t="n">
        <v>1</v>
      </c>
      <c r="E14" s="1" t="n">
        <v>1</v>
      </c>
      <c r="F14" s="1" t="n">
        <v>1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1</v>
      </c>
      <c r="N14" s="1" t="n">
        <v>0</v>
      </c>
      <c r="O14" s="1" t="n">
        <v>1</v>
      </c>
      <c r="P14" s="1" t="n">
        <f aca="false">SUM(E14:O14)</f>
        <v>4</v>
      </c>
      <c r="Q14" s="1" t="n">
        <v>130</v>
      </c>
      <c r="R14" s="1" t="n">
        <v>90</v>
      </c>
      <c r="S14" s="1" t="n">
        <v>40</v>
      </c>
      <c r="T14" s="2" t="n">
        <v>103.333333333333</v>
      </c>
      <c r="U14" s="3" t="n">
        <v>80</v>
      </c>
      <c r="V14" s="3" t="n">
        <v>167</v>
      </c>
      <c r="W14" s="2" t="n">
        <v>28.6851446806985</v>
      </c>
      <c r="X14" s="2" t="n">
        <v>1</v>
      </c>
      <c r="Y14" s="3" t="n">
        <v>97.5</v>
      </c>
      <c r="Z14" s="3" t="n">
        <v>104</v>
      </c>
      <c r="AA14" s="2" t="n">
        <v>24.002273963453</v>
      </c>
      <c r="AB14" s="2" t="n">
        <v>0.583832335329341</v>
      </c>
      <c r="AC14" s="2" t="n">
        <v>0.9375</v>
      </c>
      <c r="AD14" s="3" t="n">
        <v>20</v>
      </c>
      <c r="AE14" s="3" t="n">
        <v>24</v>
      </c>
      <c r="AF14" s="3" t="n">
        <v>56</v>
      </c>
      <c r="AG14" s="1" t="n">
        <v>14</v>
      </c>
      <c r="AH14" s="3" t="n">
        <v>50.1</v>
      </c>
      <c r="AI14" s="3" t="n">
        <v>40.1</v>
      </c>
      <c r="AJ14" s="3" t="n">
        <v>53.2</v>
      </c>
      <c r="AK14" s="3" t="n">
        <v>2.8</v>
      </c>
      <c r="AL14" s="1" t="n">
        <v>1644</v>
      </c>
      <c r="AM14" s="1" t="n">
        <v>69</v>
      </c>
      <c r="AN14" s="1" t="n">
        <v>2548</v>
      </c>
      <c r="AO14" s="1" t="n">
        <v>111</v>
      </c>
      <c r="AP14" s="1" t="n">
        <v>172</v>
      </c>
      <c r="AQ14" s="1" t="n">
        <v>235</v>
      </c>
      <c r="AR14" s="1" t="n">
        <v>238</v>
      </c>
      <c r="AS14" s="1" t="n">
        <v>261</v>
      </c>
      <c r="AT14" s="1" t="n">
        <v>5</v>
      </c>
      <c r="AU14" s="1" t="n">
        <f aca="false">((AO14*15)+(AP14*30)+(AQ14*30)+(AR14*30)+(AS14*15))-(AO14*120)</f>
        <v>11610</v>
      </c>
      <c r="AV14" s="1" t="n">
        <f aca="false">((AO14*15)+(AP14*30)+(AQ14*30)+(AR14*30)+(AS14*15))</f>
        <v>24930</v>
      </c>
      <c r="AW14" s="1"/>
      <c r="AX14" s="4"/>
      <c r="AY14" s="4"/>
      <c r="AZ14" s="2"/>
      <c r="BA14" s="2"/>
      <c r="BB14" s="2"/>
      <c r="BC14" s="2"/>
      <c r="BD14" s="2"/>
      <c r="BE14" s="3"/>
      <c r="BF14" s="3"/>
      <c r="BG14" s="3"/>
      <c r="BH14" s="3"/>
      <c r="BI14" s="3"/>
      <c r="BJ14" s="2"/>
      <c r="BK14" s="2"/>
      <c r="BL14" s="2"/>
      <c r="BM14" s="2"/>
      <c r="BN14" s="2"/>
      <c r="BO14" s="2"/>
      <c r="BP14" s="2"/>
      <c r="BQ14" s="2"/>
      <c r="BR14" s="4"/>
      <c r="BS14" s="1" t="n">
        <v>254</v>
      </c>
      <c r="BT14" s="1" t="n">
        <v>1</v>
      </c>
      <c r="BU14" s="1" t="n">
        <v>36</v>
      </c>
      <c r="BV14" s="1" t="n">
        <v>1</v>
      </c>
      <c r="BW14" s="1" t="n">
        <v>177</v>
      </c>
      <c r="BX14" s="1" t="n">
        <v>1</v>
      </c>
      <c r="BY14" s="1" t="n">
        <v>41</v>
      </c>
      <c r="BZ14" s="1" t="n">
        <v>204</v>
      </c>
      <c r="CA14" s="1" t="n">
        <v>1</v>
      </c>
      <c r="CB14" s="1" t="n">
        <v>3</v>
      </c>
      <c r="CC14" s="1"/>
      <c r="CD14" s="1" t="n">
        <v>62</v>
      </c>
      <c r="CE14" s="1" t="n">
        <v>1556</v>
      </c>
      <c r="CF14" s="1" t="n">
        <v>25.0899742930591</v>
      </c>
      <c r="CG14" s="1" t="n">
        <v>26.4910025706941</v>
      </c>
      <c r="CH14" s="1" t="n">
        <v>7.98200514138818</v>
      </c>
      <c r="CI14" s="1" t="n">
        <v>11.8573264781491</v>
      </c>
      <c r="CJ14" s="1" t="n">
        <v>3.87532133676093</v>
      </c>
      <c r="CK14" s="1" t="n">
        <v>50.9511568123393</v>
      </c>
      <c r="CL14" s="1" t="n">
        <v>0</v>
      </c>
      <c r="CM14" s="1" t="n">
        <v>5</v>
      </c>
      <c r="CN14" s="1" t="n">
        <v>0.9</v>
      </c>
      <c r="CO14" s="1" t="n">
        <v>0</v>
      </c>
      <c r="CP14" s="1" t="n">
        <v>6.1</v>
      </c>
      <c r="CQ14" s="1" t="n">
        <v>0</v>
      </c>
      <c r="CR14" s="1" t="n">
        <v>2</v>
      </c>
      <c r="CS14" s="1" t="n">
        <v>2.2</v>
      </c>
      <c r="CT14" s="1" t="n">
        <v>3.3</v>
      </c>
      <c r="CU14" s="1" t="n">
        <v>97.6</v>
      </c>
      <c r="CV14" s="1" t="n">
        <v>45.8</v>
      </c>
      <c r="CW14" s="1" t="n">
        <v>13.8</v>
      </c>
      <c r="CX14" s="1" t="n">
        <v>20.5</v>
      </c>
      <c r="CY14" s="1" t="n">
        <v>6.7</v>
      </c>
      <c r="CZ14" s="1" t="n">
        <v>486</v>
      </c>
      <c r="DA14" s="1" t="n">
        <v>198.2</v>
      </c>
      <c r="DB14" s="1" t="n">
        <v>39.3</v>
      </c>
      <c r="DC14" s="1" t="n">
        <v>30.7</v>
      </c>
      <c r="DD14" s="1" t="n">
        <v>1703</v>
      </c>
      <c r="DE14" s="1" t="n">
        <v>10</v>
      </c>
      <c r="DF14" s="1" t="n">
        <v>1</v>
      </c>
      <c r="DG14" s="1" t="n">
        <v>900</v>
      </c>
      <c r="DH14" s="1" t="s">
        <v>425</v>
      </c>
      <c r="DI14" s="1" t="n">
        <v>600</v>
      </c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</row>
    <row r="15" customFormat="false" ht="13.8" hidden="false" customHeight="false" outlineLevel="0" collapsed="false">
      <c r="A15" s="1" t="n">
        <v>30237</v>
      </c>
      <c r="B15" s="1" t="n">
        <v>1</v>
      </c>
      <c r="C15" s="1" t="n">
        <v>54</v>
      </c>
      <c r="D15" s="1" t="n">
        <v>1</v>
      </c>
      <c r="E15" s="1" t="n">
        <v>1</v>
      </c>
      <c r="F15" s="1" t="n">
        <v>1</v>
      </c>
      <c r="G15" s="1" t="n">
        <v>1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1</v>
      </c>
      <c r="P15" s="1" t="n">
        <f aca="false">SUM(E15:O15)</f>
        <v>4</v>
      </c>
      <c r="Q15" s="1" t="n">
        <v>110</v>
      </c>
      <c r="R15" s="1" t="n">
        <v>70</v>
      </c>
      <c r="S15" s="1" t="n">
        <v>40</v>
      </c>
      <c r="T15" s="2" t="n">
        <v>83.3333333333333</v>
      </c>
      <c r="U15" s="3" t="n">
        <v>76.4</v>
      </c>
      <c r="V15" s="3" t="n">
        <v>170</v>
      </c>
      <c r="W15" s="2" t="n">
        <v>26.4359861591696</v>
      </c>
      <c r="X15" s="2" t="n">
        <v>1</v>
      </c>
      <c r="Y15" s="3" t="n">
        <v>87</v>
      </c>
      <c r="Z15" s="3" t="n">
        <v>98</v>
      </c>
      <c r="AA15" s="2" t="n">
        <v>32.6275697803628</v>
      </c>
      <c r="AB15" s="2" t="n">
        <v>0.511764705882353</v>
      </c>
      <c r="AC15" s="2" t="n">
        <v>0.887755102040816</v>
      </c>
      <c r="AD15" s="3" t="n">
        <v>22.5</v>
      </c>
      <c r="AE15" s="3" t="n">
        <v>17.2</v>
      </c>
      <c r="AF15" s="3" t="n">
        <v>59.2</v>
      </c>
      <c r="AG15" s="1" t="n">
        <v>11</v>
      </c>
      <c r="AH15" s="3" t="n">
        <v>53.9</v>
      </c>
      <c r="AI15" s="3" t="n">
        <v>41.2</v>
      </c>
      <c r="AJ15" s="3" t="n">
        <v>56.2</v>
      </c>
      <c r="AK15" s="3" t="n">
        <v>3</v>
      </c>
      <c r="AL15" s="1" t="n">
        <v>1708</v>
      </c>
      <c r="AM15" s="1" t="n">
        <v>47</v>
      </c>
      <c r="AN15" s="1" t="n">
        <v>2647</v>
      </c>
      <c r="AO15" s="1" t="n">
        <v>96</v>
      </c>
      <c r="AP15" s="1" t="n">
        <v>146</v>
      </c>
      <c r="AQ15" s="1" t="n">
        <v>179</v>
      </c>
      <c r="AR15" s="1" t="n">
        <v>154</v>
      </c>
      <c r="AS15" s="1" t="n">
        <v>159</v>
      </c>
      <c r="AT15" s="1" t="n">
        <v>3</v>
      </c>
      <c r="AU15" s="1" t="n">
        <f aca="false">((AO15*15)+(AP15*30)+(AQ15*30)+(AR15*30)+(AS15*15))-(AO15*120)</f>
        <v>6675</v>
      </c>
      <c r="AV15" s="1" t="n">
        <f aca="false">((AO15*15)+(AP15*30)+(AQ15*30)+(AR15*30)+(AS15*15))</f>
        <v>18195</v>
      </c>
      <c r="AW15" s="1"/>
      <c r="AX15" s="4" t="n">
        <f aca="false">10000/SQRT((AO15*BE15)*(AVERAGE(AO15:AS15)*AVERAGE(BE15:BI15)))</f>
        <v>3.69616075335241</v>
      </c>
      <c r="AY15" s="4" t="n">
        <v>0</v>
      </c>
      <c r="AZ15" s="2" t="n">
        <f aca="false">(AO15*BE15)/405</f>
        <v>1.5597037037037</v>
      </c>
      <c r="BA15" s="2" t="n">
        <v>0</v>
      </c>
      <c r="BB15" s="2" t="n">
        <f aca="false">1/(LOG(BE15)+LOG(AO15))</f>
        <v>0.357079459386897</v>
      </c>
      <c r="BC15" s="2" t="n">
        <f aca="false">(BF15-BE15)/(AP15-AO15)</f>
        <v>2.2284</v>
      </c>
      <c r="BD15" s="2" t="n">
        <f aca="false">(20*BE15)/((AO15/18)-3.5)</f>
        <v>71.7818181818182</v>
      </c>
      <c r="BE15" s="3" t="n">
        <v>6.58</v>
      </c>
      <c r="BF15" s="3" t="n">
        <v>118</v>
      </c>
      <c r="BG15" s="3" t="n">
        <v>107</v>
      </c>
      <c r="BH15" s="3" t="n">
        <v>93.2</v>
      </c>
      <c r="BI15" s="3" t="n">
        <v>69.9</v>
      </c>
      <c r="BJ15" s="2" t="n">
        <f aca="false">((BE15*15)+(BF15*30)+(BG15*30)+(BH15*30)+(BI15*15))-(BE15*120)</f>
        <v>9903.6</v>
      </c>
      <c r="BK15" s="2" t="n">
        <f aca="false">((BE15*15)+(BF15*30)+(BG15*30)+(BH15*30)+(BI15*15))</f>
        <v>10693.2</v>
      </c>
      <c r="BL15" s="2" t="n">
        <f aca="false">(1/BE15)</f>
        <v>0.151975683890578</v>
      </c>
      <c r="BM15" s="2" t="n">
        <f aca="false">(BJ15/AU15)</f>
        <v>1.48368539325843</v>
      </c>
      <c r="BN15" s="2" t="n">
        <f aca="false">(BK15/AV15)</f>
        <v>0.587699917559769</v>
      </c>
      <c r="BO15" s="2" t="n">
        <f aca="false">(AX15*BM15)</f>
        <v>5.48393972088403</v>
      </c>
      <c r="BP15" s="2" t="n">
        <f aca="false">(AX15*BN15)</f>
        <v>2.17223337003286</v>
      </c>
      <c r="BQ15" s="2" t="n">
        <v>2</v>
      </c>
      <c r="BR15" s="4" t="n">
        <f aca="false">(BC15*BL15)</f>
        <v>0.338662613981763</v>
      </c>
      <c r="BS15" s="1" t="n">
        <v>151</v>
      </c>
      <c r="BT15" s="1" t="n">
        <v>0</v>
      </c>
      <c r="BU15" s="1" t="n">
        <v>27</v>
      </c>
      <c r="BV15" s="1" t="n">
        <v>1</v>
      </c>
      <c r="BW15" s="1" t="n">
        <v>75</v>
      </c>
      <c r="BX15" s="1" t="n">
        <v>0</v>
      </c>
      <c r="BY15" s="1"/>
      <c r="BZ15" s="1" t="n">
        <v>246</v>
      </c>
      <c r="CA15" s="1" t="n">
        <v>1</v>
      </c>
      <c r="CB15" s="1" t="n">
        <v>3</v>
      </c>
      <c r="CC15" s="1"/>
      <c r="CD15" s="1"/>
      <c r="CE15" s="1" t="n">
        <v>2640</v>
      </c>
      <c r="CF15" s="1" t="n">
        <v>13.4090909090909</v>
      </c>
      <c r="CG15" s="1" t="n">
        <v>21.3920454545455</v>
      </c>
      <c r="CH15" s="1" t="n">
        <v>3.40909090909091</v>
      </c>
      <c r="CI15" s="1" t="n">
        <v>9</v>
      </c>
      <c r="CJ15" s="1" t="n">
        <v>3.06818181818182</v>
      </c>
      <c r="CK15" s="1" t="n">
        <v>66.969696969697</v>
      </c>
      <c r="CL15" s="1" t="n">
        <v>8.32</v>
      </c>
      <c r="CM15" s="1" t="n">
        <v>4.32</v>
      </c>
      <c r="CN15" s="1" t="n">
        <v>17.2</v>
      </c>
      <c r="CO15" s="1" t="n">
        <v>0</v>
      </c>
      <c r="CP15" s="1" t="n">
        <v>4.85</v>
      </c>
      <c r="CQ15" s="1" t="n">
        <v>4.52</v>
      </c>
      <c r="CR15" s="1" t="n">
        <v>0</v>
      </c>
      <c r="CS15" s="1" t="n">
        <v>0.72</v>
      </c>
      <c r="CT15" s="1" t="n">
        <v>0</v>
      </c>
      <c r="CU15" s="1" t="n">
        <v>88.5</v>
      </c>
      <c r="CV15" s="1" t="n">
        <v>62.75</v>
      </c>
      <c r="CW15" s="1" t="n">
        <v>10</v>
      </c>
      <c r="CX15" s="1" t="n">
        <v>26.4</v>
      </c>
      <c r="CY15" s="1" t="n">
        <v>9</v>
      </c>
      <c r="CZ15" s="1" t="n">
        <v>483</v>
      </c>
      <c r="DA15" s="1" t="n">
        <v>442</v>
      </c>
      <c r="DB15" s="1" t="n">
        <v>64.6</v>
      </c>
      <c r="DC15" s="1" t="n">
        <v>29.9</v>
      </c>
      <c r="DD15" s="1" t="n">
        <v>2163</v>
      </c>
      <c r="DE15" s="1" t="n">
        <v>6</v>
      </c>
      <c r="DF15" s="1" t="n">
        <v>3</v>
      </c>
      <c r="DG15" s="1" t="n">
        <v>250</v>
      </c>
      <c r="DH15" s="1" t="s">
        <v>425</v>
      </c>
      <c r="DI15" s="1" t="n">
        <v>250</v>
      </c>
      <c r="DJ15" s="1" t="n">
        <v>7</v>
      </c>
      <c r="DK15" s="1" t="n">
        <v>7</v>
      </c>
      <c r="DL15" s="1" t="n">
        <v>2</v>
      </c>
      <c r="DM15" s="1" t="n">
        <v>2</v>
      </c>
      <c r="DN15" s="1" t="n">
        <v>35.28036</v>
      </c>
      <c r="DO15" s="1" t="n">
        <v>209.0406</v>
      </c>
      <c r="DP15" s="1" t="n">
        <v>0.49</v>
      </c>
      <c r="DQ15" s="1" t="n">
        <v>2</v>
      </c>
      <c r="DR15" s="1" t="n">
        <v>4</v>
      </c>
      <c r="DS15" s="1" t="n">
        <v>3</v>
      </c>
      <c r="DT15" s="1" t="n">
        <v>2018.01</v>
      </c>
      <c r="DU15" s="1" t="n">
        <v>60.72</v>
      </c>
      <c r="DV15" s="1" t="n">
        <v>20.68</v>
      </c>
      <c r="DW15" s="1" t="n">
        <v>20.57</v>
      </c>
      <c r="DX15" s="1" t="n">
        <v>16.62</v>
      </c>
      <c r="DY15" s="1" t="n">
        <v>349.63</v>
      </c>
      <c r="DZ15" s="1" t="n">
        <v>37.34</v>
      </c>
      <c r="EA15" s="1" t="n">
        <v>41.36</v>
      </c>
      <c r="EB15" s="1" t="n">
        <v>11.85</v>
      </c>
      <c r="EC15" s="1" t="n">
        <v>15.62</v>
      </c>
      <c r="ED15" s="1" t="n">
        <v>8.35</v>
      </c>
      <c r="EE15" s="1" t="n">
        <v>180.36</v>
      </c>
    </row>
    <row r="16" customFormat="false" ht="13.8" hidden="false" customHeight="false" outlineLevel="0" collapsed="false">
      <c r="A16" s="1" t="n">
        <v>30238</v>
      </c>
      <c r="B16" s="1" t="n">
        <v>1</v>
      </c>
      <c r="C16" s="1" t="n">
        <v>25</v>
      </c>
      <c r="D16" s="1" t="n">
        <v>1</v>
      </c>
      <c r="E16" s="1" t="n">
        <v>1</v>
      </c>
      <c r="F16" s="1" t="n">
        <v>0</v>
      </c>
      <c r="G16" s="1" t="n">
        <v>1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</v>
      </c>
      <c r="N16" s="1" t="n">
        <v>0</v>
      </c>
      <c r="O16" s="1" t="n">
        <v>1</v>
      </c>
      <c r="P16" s="1" t="n">
        <f aca="false">SUM(E16:O16)</f>
        <v>3</v>
      </c>
      <c r="Q16" s="1" t="n">
        <v>110</v>
      </c>
      <c r="R16" s="1" t="n">
        <v>90</v>
      </c>
      <c r="S16" s="1" t="n">
        <v>20</v>
      </c>
      <c r="T16" s="2" t="n">
        <v>96.6666666666667</v>
      </c>
      <c r="U16" s="3" t="n">
        <v>80.3</v>
      </c>
      <c r="V16" s="3" t="n">
        <v>179</v>
      </c>
      <c r="W16" s="2" t="n">
        <v>25.0616397740395</v>
      </c>
      <c r="X16" s="2" t="n">
        <v>1</v>
      </c>
      <c r="Y16" s="3" t="n">
        <v>86</v>
      </c>
      <c r="Z16" s="3" t="n">
        <v>101</v>
      </c>
      <c r="AA16" s="2" t="n">
        <v>27.6750045644777</v>
      </c>
      <c r="AB16" s="2" t="n">
        <v>0.480446927374302</v>
      </c>
      <c r="AC16" s="2" t="n">
        <v>0.851485148514851</v>
      </c>
      <c r="AD16" s="3" t="n">
        <v>20.8</v>
      </c>
      <c r="AE16" s="3" t="n">
        <v>16.7</v>
      </c>
      <c r="AF16" s="3" t="n">
        <v>63.6</v>
      </c>
      <c r="AG16" s="1" t="n">
        <v>5</v>
      </c>
      <c r="AH16" s="3" t="n">
        <v>54.7</v>
      </c>
      <c r="AI16" s="3" t="n">
        <v>43.9</v>
      </c>
      <c r="AJ16" s="3" t="n">
        <v>60.4</v>
      </c>
      <c r="AK16" s="3" t="n">
        <v>3.2</v>
      </c>
      <c r="AL16" s="1" t="n">
        <v>1888</v>
      </c>
      <c r="AM16" s="1" t="n">
        <v>32</v>
      </c>
      <c r="AN16" s="1" t="n">
        <v>2926</v>
      </c>
      <c r="AO16" s="1" t="n">
        <v>92</v>
      </c>
      <c r="AP16" s="1" t="n">
        <v>124</v>
      </c>
      <c r="AQ16" s="1" t="n">
        <v>86</v>
      </c>
      <c r="AR16" s="1" t="n">
        <v>104</v>
      </c>
      <c r="AS16" s="1" t="n">
        <v>76</v>
      </c>
      <c r="AT16" s="1" t="n">
        <v>1</v>
      </c>
      <c r="AU16" s="1" t="n">
        <f aca="false">((AO16*15)+(AP16*30)+(AQ16*30)+(AR16*30)+(AS16*15))-(AO16*120)</f>
        <v>900</v>
      </c>
      <c r="AV16" s="1" t="n">
        <f aca="false">((AO16*15)+(AP16*30)+(AQ16*30)+(AR16*30)+(AS16*15))</f>
        <v>11940</v>
      </c>
      <c r="AW16" s="1"/>
      <c r="AX16" s="4"/>
      <c r="AY16" s="4"/>
      <c r="AZ16" s="2"/>
      <c r="BA16" s="2"/>
      <c r="BB16" s="2"/>
      <c r="BC16" s="2"/>
      <c r="BD16" s="2"/>
      <c r="BE16" s="3"/>
      <c r="BF16" s="3"/>
      <c r="BG16" s="3"/>
      <c r="BH16" s="3"/>
      <c r="BI16" s="3"/>
      <c r="BJ16" s="2"/>
      <c r="BK16" s="2"/>
      <c r="BL16" s="2"/>
      <c r="BM16" s="2"/>
      <c r="BN16" s="2"/>
      <c r="BO16" s="2"/>
      <c r="BP16" s="2"/>
      <c r="BQ16" s="2"/>
      <c r="BR16" s="4"/>
      <c r="BS16" s="1" t="n">
        <v>178</v>
      </c>
      <c r="BT16" s="1" t="n">
        <v>0</v>
      </c>
      <c r="BU16" s="1" t="n">
        <v>35</v>
      </c>
      <c r="BV16" s="1" t="n">
        <v>1</v>
      </c>
      <c r="BW16" s="1" t="n">
        <v>122</v>
      </c>
      <c r="BX16" s="1" t="n">
        <v>0</v>
      </c>
      <c r="BY16" s="1" t="n">
        <v>21</v>
      </c>
      <c r="BZ16" s="1" t="n">
        <v>105</v>
      </c>
      <c r="CA16" s="1" t="n">
        <v>0</v>
      </c>
      <c r="CB16" s="1" t="n">
        <v>2</v>
      </c>
      <c r="CC16" s="1"/>
      <c r="CD16" s="1" t="n">
        <v>62</v>
      </c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</row>
    <row r="17" customFormat="false" ht="13.8" hidden="false" customHeight="false" outlineLevel="0" collapsed="false">
      <c r="A17" s="1" t="n">
        <v>30250</v>
      </c>
      <c r="B17" s="1" t="n">
        <v>2</v>
      </c>
      <c r="C17" s="1" t="n">
        <v>28</v>
      </c>
      <c r="D17" s="1" t="n">
        <v>1</v>
      </c>
      <c r="E17" s="1" t="n">
        <v>1</v>
      </c>
      <c r="F17" s="1" t="n">
        <v>0</v>
      </c>
      <c r="G17" s="1" t="n">
        <v>1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1</v>
      </c>
      <c r="N17" s="1" t="n">
        <v>0</v>
      </c>
      <c r="O17" s="1" t="n">
        <v>1</v>
      </c>
      <c r="P17" s="1" t="n">
        <f aca="false">SUM(E17:O17)</f>
        <v>4</v>
      </c>
      <c r="Q17" s="1" t="n">
        <v>110</v>
      </c>
      <c r="R17" s="1" t="n">
        <v>70</v>
      </c>
      <c r="S17" s="1" t="n">
        <v>40</v>
      </c>
      <c r="T17" s="2" t="n">
        <v>83.3333333333333</v>
      </c>
      <c r="U17" s="3" t="n">
        <v>67.6</v>
      </c>
      <c r="V17" s="3" t="n">
        <v>157.5</v>
      </c>
      <c r="W17" s="2" t="n">
        <v>27.2511967750063</v>
      </c>
      <c r="X17" s="2" t="n">
        <v>1</v>
      </c>
      <c r="Y17" s="3" t="n">
        <v>84.5</v>
      </c>
      <c r="Z17" s="3" t="n">
        <v>106</v>
      </c>
      <c r="AA17" s="2" t="n">
        <v>20.6493468215847</v>
      </c>
      <c r="AB17" s="2" t="n">
        <v>0.536507936507936</v>
      </c>
      <c r="AC17" s="2" t="n">
        <v>0.797169811320755</v>
      </c>
      <c r="AD17" s="3" t="n">
        <v>29</v>
      </c>
      <c r="AE17" s="3" t="n">
        <v>19.6</v>
      </c>
      <c r="AF17" s="3" t="n">
        <v>48</v>
      </c>
      <c r="AG17" s="1" t="n">
        <v>9</v>
      </c>
      <c r="AH17" s="3" t="n">
        <v>54.3</v>
      </c>
      <c r="AI17" s="3" t="n">
        <v>36.7</v>
      </c>
      <c r="AJ17" s="3" t="n">
        <v>45.6</v>
      </c>
      <c r="AK17" s="3" t="n">
        <v>2.4</v>
      </c>
      <c r="AL17" s="1" t="n">
        <v>1457</v>
      </c>
      <c r="AM17" s="1" t="n">
        <v>43</v>
      </c>
      <c r="AN17" s="1" t="n">
        <v>2258</v>
      </c>
      <c r="AO17" s="1" t="n">
        <v>91</v>
      </c>
      <c r="AP17" s="1" t="n">
        <v>148</v>
      </c>
      <c r="AQ17" s="1" t="n">
        <v>142</v>
      </c>
      <c r="AR17" s="1" t="n">
        <v>162</v>
      </c>
      <c r="AS17" s="1" t="n">
        <v>166</v>
      </c>
      <c r="AT17" s="1" t="n">
        <v>3</v>
      </c>
      <c r="AU17" s="1" t="n">
        <f aca="false">((AO17*15)+(AP17*30)+(AQ17*30)+(AR17*30)+(AS17*15))-(AO17*120)</f>
        <v>6495</v>
      </c>
      <c r="AV17" s="1" t="n">
        <f aca="false">((AO17*15)+(AP17*30)+(AQ17*30)+(AR17*30)+(AS17*15))</f>
        <v>17415</v>
      </c>
      <c r="AW17" s="1"/>
      <c r="AX17" s="4"/>
      <c r="AY17" s="4"/>
      <c r="AZ17" s="2"/>
      <c r="BA17" s="2"/>
      <c r="BB17" s="2"/>
      <c r="BC17" s="2"/>
      <c r="BD17" s="2"/>
      <c r="BE17" s="3"/>
      <c r="BF17" s="3"/>
      <c r="BG17" s="3"/>
      <c r="BH17" s="3"/>
      <c r="BI17" s="3"/>
      <c r="BJ17" s="2"/>
      <c r="BK17" s="2"/>
      <c r="BL17" s="2"/>
      <c r="BM17" s="2"/>
      <c r="BN17" s="2"/>
      <c r="BO17" s="2"/>
      <c r="BP17" s="2"/>
      <c r="BQ17" s="2"/>
      <c r="BR17" s="4"/>
      <c r="BS17" s="1" t="n">
        <v>221</v>
      </c>
      <c r="BT17" s="1" t="n">
        <v>1</v>
      </c>
      <c r="BU17" s="1" t="n">
        <v>36</v>
      </c>
      <c r="BV17" s="1" t="n">
        <v>1</v>
      </c>
      <c r="BW17" s="1" t="n">
        <v>156</v>
      </c>
      <c r="BX17" s="1" t="n">
        <v>1</v>
      </c>
      <c r="BY17" s="1" t="n">
        <v>29</v>
      </c>
      <c r="BZ17" s="1" t="n">
        <v>145</v>
      </c>
      <c r="CA17" s="1" t="n">
        <v>0</v>
      </c>
      <c r="CB17" s="1" t="n">
        <v>3</v>
      </c>
      <c r="CC17" s="1"/>
      <c r="CD17" s="1" t="n">
        <v>64</v>
      </c>
      <c r="CE17" s="1" t="n">
        <v>2600</v>
      </c>
      <c r="CF17" s="1" t="n">
        <v>18.4307692307692</v>
      </c>
      <c r="CG17" s="1" t="n">
        <v>17.4807692307692</v>
      </c>
      <c r="CH17" s="1" t="n">
        <v>0.969230769230769</v>
      </c>
      <c r="CI17" s="1" t="n">
        <v>1.38461538461538</v>
      </c>
      <c r="CJ17" s="1" t="n">
        <v>1.35</v>
      </c>
      <c r="CK17" s="1" t="n">
        <v>64.9230769230769</v>
      </c>
      <c r="CL17" s="1" t="n">
        <v>6.4</v>
      </c>
      <c r="CM17" s="1" t="n">
        <v>6.3</v>
      </c>
      <c r="CN17" s="1" t="n">
        <v>12.2</v>
      </c>
      <c r="CO17" s="1" t="n">
        <v>0</v>
      </c>
      <c r="CP17" s="1" t="n">
        <v>1.5</v>
      </c>
      <c r="CQ17" s="1" t="n">
        <v>1.8</v>
      </c>
      <c r="CR17" s="1" t="n">
        <v>1</v>
      </c>
      <c r="CS17" s="1" t="n">
        <v>4.4</v>
      </c>
      <c r="CT17" s="1" t="n">
        <v>0.5</v>
      </c>
      <c r="CU17" s="1" t="n">
        <v>119.8</v>
      </c>
      <c r="CV17" s="1" t="n">
        <v>50.5</v>
      </c>
      <c r="CW17" s="1" t="n">
        <v>2.8</v>
      </c>
      <c r="CX17" s="1" t="n">
        <v>4</v>
      </c>
      <c r="CY17" s="1" t="n">
        <v>3.9</v>
      </c>
      <c r="CZ17" s="1" t="n">
        <v>155</v>
      </c>
      <c r="DA17" s="1" t="n">
        <v>422</v>
      </c>
      <c r="DB17" s="1" t="n">
        <v>57.9</v>
      </c>
      <c r="DC17" s="1" t="n">
        <v>40.3</v>
      </c>
      <c r="DD17" s="1" t="n">
        <v>1662</v>
      </c>
      <c r="DE17" s="1" t="n">
        <v>5</v>
      </c>
      <c r="DF17" s="1" t="n">
        <v>1</v>
      </c>
      <c r="DG17" s="1" t="n">
        <v>240</v>
      </c>
      <c r="DH17" s="1" t="s">
        <v>425</v>
      </c>
      <c r="DI17" s="1" t="n">
        <v>250</v>
      </c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</row>
    <row r="18" customFormat="false" ht="13.8" hidden="false" customHeight="false" outlineLevel="0" collapsed="false">
      <c r="A18" s="1" t="n">
        <v>30252</v>
      </c>
      <c r="B18" s="1" t="n">
        <v>2</v>
      </c>
      <c r="C18" s="1" t="n">
        <v>57</v>
      </c>
      <c r="D18" s="1" t="n">
        <v>1</v>
      </c>
      <c r="E18" s="1" t="n">
        <v>1</v>
      </c>
      <c r="F18" s="1" t="n">
        <v>1</v>
      </c>
      <c r="G18" s="1" t="n">
        <v>1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1</v>
      </c>
      <c r="N18" s="1" t="n">
        <v>0</v>
      </c>
      <c r="O18" s="1" t="n">
        <v>1</v>
      </c>
      <c r="P18" s="1" t="n">
        <f aca="false">SUM(E18:O18)</f>
        <v>5</v>
      </c>
      <c r="Q18" s="1" t="n">
        <v>100</v>
      </c>
      <c r="R18" s="1" t="n">
        <v>70</v>
      </c>
      <c r="S18" s="1" t="n">
        <v>30</v>
      </c>
      <c r="T18" s="2" t="n">
        <v>80</v>
      </c>
      <c r="U18" s="3" t="n">
        <v>68.6</v>
      </c>
      <c r="V18" s="3" t="n">
        <v>156</v>
      </c>
      <c r="W18" s="2" t="n">
        <v>28.1886916502301</v>
      </c>
      <c r="X18" s="2" t="n">
        <v>1</v>
      </c>
      <c r="Y18" s="3" t="n">
        <v>88.75</v>
      </c>
      <c r="Z18" s="3" t="n">
        <v>112</v>
      </c>
      <c r="AA18" s="2" t="n">
        <v>25.9329337346738</v>
      </c>
      <c r="AB18" s="2" t="n">
        <v>0.568910256410256</v>
      </c>
      <c r="AC18" s="2" t="n">
        <v>0.792410714285714</v>
      </c>
      <c r="AD18" s="3" t="n">
        <v>35.8</v>
      </c>
      <c r="AE18" s="3" t="n">
        <v>24.6</v>
      </c>
      <c r="AF18" s="3" t="n">
        <v>44</v>
      </c>
      <c r="AG18" s="1" t="n">
        <v>17</v>
      </c>
      <c r="AH18" s="3" t="n">
        <v>49.3</v>
      </c>
      <c r="AI18" s="3" t="n">
        <v>33.8</v>
      </c>
      <c r="AJ18" s="3" t="n">
        <v>41.7</v>
      </c>
      <c r="AK18" s="3" t="n">
        <v>2.3</v>
      </c>
      <c r="AL18" s="1" t="n">
        <v>1324</v>
      </c>
      <c r="AM18" s="1" t="n">
        <v>72</v>
      </c>
      <c r="AN18" s="1" t="n">
        <v>2052</v>
      </c>
      <c r="AO18" s="1" t="n">
        <v>108</v>
      </c>
      <c r="AP18" s="1"/>
      <c r="AQ18" s="1" t="n">
        <v>199</v>
      </c>
      <c r="AR18" s="1"/>
      <c r="AS18" s="1" t="n">
        <v>172</v>
      </c>
      <c r="AT18" s="1" t="n">
        <v>6</v>
      </c>
      <c r="AU18" s="1" t="n">
        <f aca="false">((((AO18+AQ18)/2)*60)+(((AQ18+AS18)/2)*60))-(AO18*120)</f>
        <v>7380</v>
      </c>
      <c r="AV18" s="1" t="n">
        <f aca="false">((((AO18+AQ18)/2)*60)+(((AQ18+AS18)/2)*60))</f>
        <v>20340</v>
      </c>
      <c r="AW18" s="1"/>
      <c r="AX18" s="4"/>
      <c r="AY18" s="4"/>
      <c r="AZ18" s="2"/>
      <c r="BA18" s="2"/>
      <c r="BB18" s="2"/>
      <c r="BC18" s="2"/>
      <c r="BD18" s="2"/>
      <c r="BE18" s="3"/>
      <c r="BF18" s="3"/>
      <c r="BG18" s="3"/>
      <c r="BH18" s="3"/>
      <c r="BI18" s="3"/>
      <c r="BJ18" s="2"/>
      <c r="BK18" s="2"/>
      <c r="BL18" s="2"/>
      <c r="BM18" s="2"/>
      <c r="BN18" s="2"/>
      <c r="BO18" s="2"/>
      <c r="BP18" s="2"/>
      <c r="BQ18" s="2"/>
      <c r="BR18" s="4"/>
      <c r="BS18" s="1" t="n">
        <v>206</v>
      </c>
      <c r="BT18" s="1" t="n">
        <v>1</v>
      </c>
      <c r="BU18" s="1" t="n">
        <v>63</v>
      </c>
      <c r="BV18" s="1" t="n">
        <v>0</v>
      </c>
      <c r="BW18" s="1" t="n">
        <v>123</v>
      </c>
      <c r="BX18" s="1" t="n">
        <v>0</v>
      </c>
      <c r="BY18" s="1" t="n">
        <v>20</v>
      </c>
      <c r="BZ18" s="1" t="n">
        <v>100</v>
      </c>
      <c r="CA18" s="1" t="n">
        <v>0</v>
      </c>
      <c r="CB18" s="1" t="n">
        <v>2</v>
      </c>
      <c r="CC18" s="1"/>
      <c r="CD18" s="1" t="n">
        <v>64</v>
      </c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</row>
    <row r="19" customFormat="false" ht="13.8" hidden="false" customHeight="false" outlineLevel="0" collapsed="false">
      <c r="A19" s="1" t="n">
        <v>30254</v>
      </c>
      <c r="B19" s="1" t="n">
        <v>1</v>
      </c>
      <c r="C19" s="1" t="n">
        <v>42</v>
      </c>
      <c r="D19" s="1" t="n">
        <v>1</v>
      </c>
      <c r="E19" s="1" t="n">
        <v>0</v>
      </c>
      <c r="F19" s="1" t="n">
        <v>0</v>
      </c>
      <c r="G19" s="1" t="n">
        <v>1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1</v>
      </c>
      <c r="P19" s="1" t="n">
        <f aca="false">SUM(E19:O19)</f>
        <v>2</v>
      </c>
      <c r="Q19" s="1" t="n">
        <v>100</v>
      </c>
      <c r="R19" s="1" t="n">
        <v>60</v>
      </c>
      <c r="S19" s="1" t="n">
        <v>40</v>
      </c>
      <c r="T19" s="2" t="n">
        <v>73.3333333333333</v>
      </c>
      <c r="U19" s="3" t="n">
        <v>76.2</v>
      </c>
      <c r="V19" s="3" t="n">
        <v>172.5</v>
      </c>
      <c r="W19" s="2" t="n">
        <v>25.6080655324512</v>
      </c>
      <c r="X19" s="2" t="n">
        <v>1</v>
      </c>
      <c r="Y19" s="3" t="n">
        <v>91.5</v>
      </c>
      <c r="Z19" s="3" t="n">
        <v>101</v>
      </c>
      <c r="AA19" s="2" t="n">
        <v>31.6232434671251</v>
      </c>
      <c r="AB19" s="2" t="n">
        <v>0.530434782608696</v>
      </c>
      <c r="AC19" s="2" t="n">
        <v>0.905940594059406</v>
      </c>
      <c r="AD19" s="3" t="n">
        <v>22.9</v>
      </c>
      <c r="AE19" s="3" t="n">
        <v>17.4</v>
      </c>
      <c r="AF19" s="3" t="n">
        <v>58.8</v>
      </c>
      <c r="AG19" s="1" t="n">
        <v>9</v>
      </c>
      <c r="AH19" s="3" t="n">
        <v>53.7</v>
      </c>
      <c r="AI19" s="3" t="n">
        <v>40.9</v>
      </c>
      <c r="AJ19" s="3" t="n">
        <v>55.9</v>
      </c>
      <c r="AK19" s="3" t="n">
        <v>2.9</v>
      </c>
      <c r="AL19" s="1" t="n">
        <v>1712</v>
      </c>
      <c r="AM19" s="1" t="n">
        <v>45</v>
      </c>
      <c r="AN19" s="1" t="n">
        <v>3047</v>
      </c>
      <c r="AO19" s="1" t="n">
        <v>86</v>
      </c>
      <c r="AP19" s="1"/>
      <c r="AQ19" s="1" t="n">
        <v>54</v>
      </c>
      <c r="AR19" s="1"/>
      <c r="AS19" s="1" t="n">
        <v>52</v>
      </c>
      <c r="AT19" s="1" t="n">
        <v>1</v>
      </c>
      <c r="AU19" s="1" t="n">
        <f aca="false">((((AO19+AQ19)/2)*60)+(((AQ19+AS19)/2)*60))-(AO19*120)</f>
        <v>-2940</v>
      </c>
      <c r="AV19" s="1" t="n">
        <f aca="false">((((AO19+AQ19)/2)*60)+(((AQ19+AS19)/2)*60))</f>
        <v>7380</v>
      </c>
      <c r="AW19" s="1"/>
      <c r="AX19" s="4"/>
      <c r="AY19" s="4"/>
      <c r="AZ19" s="2"/>
      <c r="BA19" s="2"/>
      <c r="BB19" s="2"/>
      <c r="BC19" s="2"/>
      <c r="BD19" s="2"/>
      <c r="BE19" s="3"/>
      <c r="BF19" s="3"/>
      <c r="BG19" s="3"/>
      <c r="BH19" s="3"/>
      <c r="BI19" s="3"/>
      <c r="BJ19" s="2"/>
      <c r="BK19" s="2"/>
      <c r="BL19" s="2"/>
      <c r="BM19" s="2"/>
      <c r="BN19" s="2"/>
      <c r="BO19" s="2"/>
      <c r="BP19" s="2"/>
      <c r="BQ19" s="2"/>
      <c r="BR19" s="4"/>
      <c r="BS19" s="1" t="n">
        <v>215</v>
      </c>
      <c r="BT19" s="1" t="n">
        <v>1</v>
      </c>
      <c r="BU19" s="1" t="n">
        <v>36</v>
      </c>
      <c r="BV19" s="1" t="n">
        <v>1</v>
      </c>
      <c r="BW19" s="1" t="n">
        <v>157</v>
      </c>
      <c r="BX19" s="1" t="n">
        <v>1</v>
      </c>
      <c r="BY19" s="1" t="n">
        <v>22</v>
      </c>
      <c r="BZ19" s="1" t="n">
        <v>112</v>
      </c>
      <c r="CA19" s="1" t="n">
        <v>0</v>
      </c>
      <c r="CB19" s="1" t="n">
        <v>3</v>
      </c>
      <c r="CC19" s="1"/>
      <c r="CD19" s="1" t="n">
        <v>52</v>
      </c>
      <c r="CE19" s="1" t="n">
        <v>1970</v>
      </c>
      <c r="CF19" s="1" t="n">
        <v>23.7969543147208</v>
      </c>
      <c r="CG19" s="1" t="n">
        <v>51.7934010152284</v>
      </c>
      <c r="CH19" s="1" t="n">
        <v>10.1421319796954</v>
      </c>
      <c r="CI19" s="1" t="n">
        <v>12.4263959390863</v>
      </c>
      <c r="CJ19" s="1" t="n">
        <v>10.5989847715736</v>
      </c>
      <c r="CK19" s="1" t="n">
        <v>26.7817258883249</v>
      </c>
      <c r="CL19" s="1" t="n">
        <v>4.62</v>
      </c>
      <c r="CM19" s="1" t="n">
        <v>11.48</v>
      </c>
      <c r="CN19" s="1" t="n">
        <v>1.45</v>
      </c>
      <c r="CO19" s="1" t="n">
        <v>0</v>
      </c>
      <c r="CP19" s="1" t="n">
        <v>0</v>
      </c>
      <c r="CQ19" s="1" t="n">
        <v>11.47</v>
      </c>
      <c r="CR19" s="1" t="n">
        <v>4.6</v>
      </c>
      <c r="CS19" s="1" t="n">
        <v>0</v>
      </c>
      <c r="CT19" s="1" t="n">
        <v>0</v>
      </c>
      <c r="CU19" s="1" t="n">
        <v>117.2</v>
      </c>
      <c r="CV19" s="1" t="n">
        <v>113.37</v>
      </c>
      <c r="CW19" s="1" t="n">
        <v>22.2</v>
      </c>
      <c r="CX19" s="1" t="n">
        <v>27.2</v>
      </c>
      <c r="CY19" s="1" t="n">
        <v>23.2</v>
      </c>
      <c r="CZ19" s="1" t="n">
        <v>851</v>
      </c>
      <c r="DA19" s="1" t="n">
        <v>131.9</v>
      </c>
      <c r="DB19" s="1" t="n">
        <v>58.7</v>
      </c>
      <c r="DC19" s="1" t="n">
        <v>23.6</v>
      </c>
      <c r="DD19" s="1" t="n">
        <v>1005</v>
      </c>
      <c r="DE19" s="1" t="n">
        <v>10</v>
      </c>
      <c r="DF19" s="1" t="n">
        <v>3</v>
      </c>
      <c r="DG19" s="1" t="n">
        <v>250</v>
      </c>
      <c r="DH19" s="1" t="n">
        <v>6</v>
      </c>
      <c r="DI19" s="1" t="n">
        <v>1300</v>
      </c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</row>
    <row r="20" customFormat="false" ht="13.8" hidden="false" customHeight="false" outlineLevel="0" collapsed="false">
      <c r="A20" s="1" t="n">
        <v>30267</v>
      </c>
      <c r="B20" s="1" t="n">
        <v>2</v>
      </c>
      <c r="C20" s="1" t="n">
        <v>31</v>
      </c>
      <c r="D20" s="1" t="n">
        <v>1</v>
      </c>
      <c r="E20" s="1" t="n">
        <v>0</v>
      </c>
      <c r="F20" s="1" t="n">
        <v>0</v>
      </c>
      <c r="G20" s="1" t="n">
        <v>1</v>
      </c>
      <c r="H20" s="1" t="n">
        <v>1</v>
      </c>
      <c r="I20" s="1" t="n">
        <v>1</v>
      </c>
      <c r="J20" s="1" t="n">
        <v>1</v>
      </c>
      <c r="K20" s="1" t="n">
        <v>0</v>
      </c>
      <c r="L20" s="1" t="n">
        <v>0</v>
      </c>
      <c r="M20" s="1" t="n">
        <v>1</v>
      </c>
      <c r="N20" s="1" t="n">
        <v>0</v>
      </c>
      <c r="O20" s="1" t="n">
        <v>1</v>
      </c>
      <c r="P20" s="1" t="n">
        <f aca="false">SUM(E20:O20)</f>
        <v>6</v>
      </c>
      <c r="Q20" s="1" t="n">
        <v>110</v>
      </c>
      <c r="R20" s="1" t="n">
        <v>80</v>
      </c>
      <c r="S20" s="1" t="n">
        <v>30</v>
      </c>
      <c r="T20" s="2" t="n">
        <v>90</v>
      </c>
      <c r="U20" s="3" t="n">
        <v>69.7</v>
      </c>
      <c r="V20" s="3" t="n">
        <v>149</v>
      </c>
      <c r="W20" s="2" t="n">
        <v>31.3949822080086</v>
      </c>
      <c r="X20" s="2" t="n">
        <v>2</v>
      </c>
      <c r="Y20" s="3" t="n">
        <v>88.5</v>
      </c>
      <c r="Z20" s="3" t="n">
        <v>108.5</v>
      </c>
      <c r="AA20" s="2" t="n">
        <v>41.988451464063</v>
      </c>
      <c r="AB20" s="2" t="n">
        <v>0.593959731543624</v>
      </c>
      <c r="AC20" s="2" t="n">
        <v>0.815668202764977</v>
      </c>
      <c r="AD20" s="3" t="n">
        <v>32.7</v>
      </c>
      <c r="AE20" s="3" t="n">
        <v>22.8</v>
      </c>
      <c r="AF20" s="3" t="n">
        <v>46.9</v>
      </c>
      <c r="AG20" s="1" t="n">
        <v>13</v>
      </c>
      <c r="AH20" s="3" t="n">
        <v>53.8</v>
      </c>
      <c r="AI20" s="3" t="n">
        <v>37.5</v>
      </c>
      <c r="AJ20" s="3" t="n">
        <v>44.5</v>
      </c>
      <c r="AK20" s="3" t="n">
        <v>2.4</v>
      </c>
      <c r="AL20" s="1" t="n">
        <v>1431</v>
      </c>
      <c r="AM20" s="1" t="n">
        <v>46</v>
      </c>
      <c r="AN20" s="1" t="n">
        <v>2547</v>
      </c>
      <c r="AO20" s="1" t="n">
        <v>89</v>
      </c>
      <c r="AP20" s="1"/>
      <c r="AQ20" s="1" t="n">
        <v>77</v>
      </c>
      <c r="AR20" s="1"/>
      <c r="AS20" s="1" t="n">
        <v>100</v>
      </c>
      <c r="AT20" s="1" t="n">
        <v>1</v>
      </c>
      <c r="AU20" s="1" t="n">
        <f aca="false">((((AO20+AQ20)/2)*60)+(((AQ20+AS20)/2)*60))-(AO20*120)</f>
        <v>-390</v>
      </c>
      <c r="AV20" s="1" t="n">
        <f aca="false">((((AO20+AQ20)/2)*60)+(((AQ20+AS20)/2)*60))</f>
        <v>10290</v>
      </c>
      <c r="AW20" s="1"/>
      <c r="AX20" s="4"/>
      <c r="AY20" s="4"/>
      <c r="AZ20" s="2"/>
      <c r="BA20" s="2"/>
      <c r="BB20" s="2"/>
      <c r="BC20" s="2"/>
      <c r="BD20" s="2"/>
      <c r="BE20" s="3"/>
      <c r="BF20" s="3"/>
      <c r="BG20" s="3"/>
      <c r="BH20" s="3"/>
      <c r="BI20" s="3"/>
      <c r="BJ20" s="2"/>
      <c r="BK20" s="2"/>
      <c r="BL20" s="2"/>
      <c r="BM20" s="2"/>
      <c r="BN20" s="2"/>
      <c r="BO20" s="2"/>
      <c r="BP20" s="2"/>
      <c r="BQ20" s="2"/>
      <c r="BR20" s="4"/>
      <c r="BS20" s="1" t="n">
        <v>214</v>
      </c>
      <c r="BT20" s="1" t="n">
        <v>1</v>
      </c>
      <c r="BU20" s="1" t="n">
        <v>32</v>
      </c>
      <c r="BV20" s="1" t="n">
        <v>1</v>
      </c>
      <c r="BW20" s="1" t="n">
        <v>147</v>
      </c>
      <c r="BX20" s="1" t="n">
        <v>1</v>
      </c>
      <c r="BY20" s="1" t="n">
        <v>35</v>
      </c>
      <c r="BZ20" s="1" t="n">
        <v>175</v>
      </c>
      <c r="CA20" s="1" t="n">
        <v>1</v>
      </c>
      <c r="CB20" s="1" t="n">
        <v>5</v>
      </c>
      <c r="CC20" s="1" t="n">
        <v>2</v>
      </c>
      <c r="CD20" s="1" t="n">
        <v>64</v>
      </c>
      <c r="CE20" s="1" t="n">
        <v>1700</v>
      </c>
      <c r="CF20" s="1" t="n">
        <v>15</v>
      </c>
      <c r="CG20" s="1" t="n">
        <v>32</v>
      </c>
      <c r="CH20" s="1" t="n">
        <v>8</v>
      </c>
      <c r="CI20" s="1" t="n">
        <v>10</v>
      </c>
      <c r="CJ20" s="1" t="n">
        <v>2</v>
      </c>
      <c r="CK20" s="1" t="n">
        <v>52</v>
      </c>
      <c r="CL20" s="1" t="n">
        <v>7.2</v>
      </c>
      <c r="CM20" s="1" t="n">
        <v>6</v>
      </c>
      <c r="CN20" s="1" t="n">
        <v>6.2</v>
      </c>
      <c r="CO20" s="1" t="n">
        <v>0</v>
      </c>
      <c r="CP20" s="1" t="n">
        <v>2.9</v>
      </c>
      <c r="CQ20" s="1" t="n">
        <v>1.2</v>
      </c>
      <c r="CR20" s="1" t="n">
        <v>0</v>
      </c>
      <c r="CS20" s="1" t="n">
        <v>0.4</v>
      </c>
      <c r="CT20" s="1" t="n">
        <v>0</v>
      </c>
      <c r="CU20" s="1" t="n">
        <v>62.3</v>
      </c>
      <c r="CV20" s="1" t="n">
        <v>61</v>
      </c>
      <c r="CW20" s="1" t="n">
        <v>15.9</v>
      </c>
      <c r="CX20" s="1" t="n">
        <v>18.6</v>
      </c>
      <c r="CY20" s="1" t="n">
        <v>4.1</v>
      </c>
      <c r="CZ20" s="1" t="n">
        <v>399</v>
      </c>
      <c r="DA20" s="1" t="n">
        <v>222.9</v>
      </c>
      <c r="DB20" s="1" t="n">
        <v>22.7</v>
      </c>
      <c r="DC20" s="1" t="n">
        <v>8.3</v>
      </c>
      <c r="DD20" s="1" t="n">
        <v>1248</v>
      </c>
      <c r="DE20" s="1" t="n">
        <v>8</v>
      </c>
      <c r="DF20" s="1" t="n">
        <v>1</v>
      </c>
      <c r="DG20" s="1" t="n">
        <v>300</v>
      </c>
      <c r="DH20" s="1" t="s">
        <v>425</v>
      </c>
      <c r="DI20" s="1" t="n">
        <v>450</v>
      </c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</row>
    <row r="21" customFormat="false" ht="13.8" hidden="false" customHeight="false" outlineLevel="0" collapsed="false">
      <c r="A21" s="1" t="n">
        <v>30284</v>
      </c>
      <c r="B21" s="1" t="n">
        <v>1</v>
      </c>
      <c r="C21" s="1" t="n">
        <v>52</v>
      </c>
      <c r="D21" s="1" t="n">
        <v>1</v>
      </c>
      <c r="E21" s="1" t="n">
        <v>1</v>
      </c>
      <c r="F21" s="1" t="n">
        <v>1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</v>
      </c>
      <c r="N21" s="1" t="n">
        <v>0</v>
      </c>
      <c r="O21" s="1" t="n">
        <v>1</v>
      </c>
      <c r="P21" s="1" t="n">
        <f aca="false">SUM(E21:O21)</f>
        <v>4</v>
      </c>
      <c r="Q21" s="1" t="n">
        <v>110</v>
      </c>
      <c r="R21" s="1" t="n">
        <v>70</v>
      </c>
      <c r="S21" s="1" t="n">
        <v>40</v>
      </c>
      <c r="T21" s="2" t="n">
        <v>83.3333333333333</v>
      </c>
      <c r="U21" s="3" t="n">
        <v>88.5</v>
      </c>
      <c r="V21" s="3" t="n">
        <v>167.6</v>
      </c>
      <c r="W21" s="2" t="n">
        <v>31.5061431639145</v>
      </c>
      <c r="X21" s="2" t="n">
        <v>2</v>
      </c>
      <c r="Y21" s="3" t="n">
        <v>101</v>
      </c>
      <c r="Z21" s="3" t="n">
        <v>111.8</v>
      </c>
      <c r="AA21" s="2" t="n">
        <v>39.1633924106743</v>
      </c>
      <c r="AB21" s="2" t="n">
        <v>0.602625298329356</v>
      </c>
      <c r="AC21" s="2" t="n">
        <v>0.903398926654741</v>
      </c>
      <c r="AD21" s="3" t="n">
        <v>24.3</v>
      </c>
      <c r="AE21" s="3" t="n">
        <v>21.5</v>
      </c>
      <c r="AF21" s="3" t="n">
        <v>67</v>
      </c>
      <c r="AG21" s="1" t="n">
        <v>13</v>
      </c>
      <c r="AH21" s="3" t="n">
        <v>53.7</v>
      </c>
      <c r="AI21" s="3" t="n">
        <v>47.5</v>
      </c>
      <c r="AJ21" s="3" t="n">
        <v>36.7</v>
      </c>
      <c r="AK21" s="3" t="n">
        <v>3.3</v>
      </c>
      <c r="AL21" s="1" t="n">
        <v>1951</v>
      </c>
      <c r="AM21" s="1" t="n">
        <v>51</v>
      </c>
      <c r="AN21" s="1" t="n">
        <v>3473</v>
      </c>
      <c r="AO21" s="1" t="n">
        <v>82</v>
      </c>
      <c r="AP21" s="1" t="n">
        <v>147</v>
      </c>
      <c r="AQ21" s="1" t="n">
        <v>190</v>
      </c>
      <c r="AR21" s="1" t="n">
        <v>139</v>
      </c>
      <c r="AS21" s="1" t="n">
        <v>98</v>
      </c>
      <c r="AT21" s="1" t="n">
        <v>1</v>
      </c>
      <c r="AU21" s="1" t="n">
        <f aca="false">((AO21*15)+(AP21*30)+(AQ21*30)+(AR21*30)+(AS21*15))-(AO21*120)</f>
        <v>7140</v>
      </c>
      <c r="AV21" s="1" t="n">
        <f aca="false">((AO21*15)+(AP21*30)+(AQ21*30)+(AR21*30)+(AS21*15))</f>
        <v>16980</v>
      </c>
      <c r="AW21" s="1"/>
      <c r="AX21" s="4" t="n">
        <f aca="false">10000/SQRT((AO21*BE21)*(AVERAGE(AO21:AS21)*AVERAGE(BE21:BI21)))</f>
        <v>2.74779117196469</v>
      </c>
      <c r="AY21" s="4" t="n">
        <v>1</v>
      </c>
      <c r="AZ21" s="2" t="n">
        <f aca="false">(AO21*BE21)/405</f>
        <v>3.11802469135802</v>
      </c>
      <c r="BA21" s="2" t="n">
        <v>1</v>
      </c>
      <c r="BB21" s="2" t="n">
        <f aca="false">1/(LOG(BE21)+LOG(AO21))</f>
        <v>0.322441831537601</v>
      </c>
      <c r="BC21" s="2" t="n">
        <f aca="false">(BF21-BE21)/(AP21-AO21)</f>
        <v>0.807692307692308</v>
      </c>
      <c r="BD21" s="2" t="n">
        <f aca="false">(20*BE21)/((AO21/18)-3.5)</f>
        <v>291.789473684211</v>
      </c>
      <c r="BE21" s="3" t="n">
        <v>15.4</v>
      </c>
      <c r="BF21" s="3" t="n">
        <v>67.9</v>
      </c>
      <c r="BG21" s="3" t="n">
        <v>100</v>
      </c>
      <c r="BH21" s="3" t="n">
        <v>121</v>
      </c>
      <c r="BI21" s="3" t="n">
        <v>95.4</v>
      </c>
      <c r="BJ21" s="2" t="n">
        <f aca="false">((BE21*15)+(BF21*30)+(BG21*30)+(BH21*30)+(BI21*15))-(BE21*120)</f>
        <v>8481</v>
      </c>
      <c r="BK21" s="2" t="n">
        <f aca="false">((BE21*15)+(BF21*30)+(BG21*30)+(BH21*30)+(BI21*15))</f>
        <v>10329</v>
      </c>
      <c r="BL21" s="2" t="n">
        <f aca="false">(1/BE21)</f>
        <v>0.0649350649350649</v>
      </c>
      <c r="BM21" s="2" t="n">
        <f aca="false">(BJ21/AU21)</f>
        <v>1.18781512605042</v>
      </c>
      <c r="BN21" s="2" t="n">
        <f aca="false">(BK21/AV21)</f>
        <v>0.608303886925795</v>
      </c>
      <c r="BO21" s="2" t="n">
        <f aca="false">(AX21*BM21)</f>
        <v>3.26386791728748</v>
      </c>
      <c r="BP21" s="2" t="n">
        <f aca="false">(AX21*BN21)</f>
        <v>1.67149205036651</v>
      </c>
      <c r="BQ21" s="2" t="n">
        <v>2</v>
      </c>
      <c r="BR21" s="4" t="n">
        <f aca="false">(BC21*BL21)</f>
        <v>0.0524475524475525</v>
      </c>
      <c r="BS21" s="1" t="n">
        <v>216</v>
      </c>
      <c r="BT21" s="1" t="n">
        <v>1</v>
      </c>
      <c r="BU21" s="1" t="n">
        <v>36</v>
      </c>
      <c r="BV21" s="1" t="n">
        <v>1</v>
      </c>
      <c r="BW21" s="1" t="n">
        <v>153</v>
      </c>
      <c r="BX21" s="1" t="n">
        <v>1</v>
      </c>
      <c r="BY21" s="1" t="n">
        <v>27</v>
      </c>
      <c r="BZ21" s="1" t="n">
        <v>134</v>
      </c>
      <c r="CA21" s="1" t="n">
        <v>0</v>
      </c>
      <c r="CB21" s="1" t="n">
        <v>5</v>
      </c>
      <c r="CC21" s="1" t="n">
        <v>2</v>
      </c>
      <c r="CD21" s="1" t="n">
        <v>63</v>
      </c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 t="n">
        <v>34</v>
      </c>
      <c r="DK21" s="1" t="n">
        <v>34</v>
      </c>
      <c r="DL21" s="1" t="n">
        <v>1</v>
      </c>
      <c r="DM21" s="1" t="n">
        <v>1</v>
      </c>
      <c r="DN21" s="1" t="n">
        <v>26.09036</v>
      </c>
      <c r="DO21" s="1"/>
      <c r="DP21" s="1"/>
      <c r="DQ21" s="1" t="n">
        <v>1</v>
      </c>
      <c r="DR21" s="1"/>
      <c r="DS21" s="1" t="n">
        <v>1</v>
      </c>
      <c r="DT21" s="1" t="n">
        <v>2082</v>
      </c>
      <c r="DU21" s="1" t="n">
        <v>72.44</v>
      </c>
      <c r="DV21" s="1" t="n">
        <v>26.81</v>
      </c>
      <c r="DW21" s="1" t="n">
        <v>32.03</v>
      </c>
      <c r="DX21" s="1" t="n">
        <v>28.98</v>
      </c>
      <c r="DY21" s="1" t="n">
        <v>303.83</v>
      </c>
      <c r="DZ21" s="1" t="n">
        <v>35.49</v>
      </c>
      <c r="EA21" s="1" t="n">
        <v>21.68</v>
      </c>
      <c r="EB21" s="1" t="n">
        <v>18.49</v>
      </c>
      <c r="EC21" s="1" t="n">
        <v>26.56</v>
      </c>
      <c r="ED21" s="1" t="n">
        <v>13.72</v>
      </c>
      <c r="EE21" s="1" t="n">
        <v>210.31</v>
      </c>
    </row>
    <row r="22" customFormat="false" ht="13.8" hidden="false" customHeight="false" outlineLevel="0" collapsed="false">
      <c r="A22" s="1" t="n">
        <v>30298</v>
      </c>
      <c r="B22" s="1" t="n">
        <v>2</v>
      </c>
      <c r="C22" s="1" t="n">
        <v>28</v>
      </c>
      <c r="D22" s="1" t="n">
        <v>1</v>
      </c>
      <c r="E22" s="1" t="n">
        <v>1</v>
      </c>
      <c r="F22" s="1" t="n">
        <v>0</v>
      </c>
      <c r="G22" s="1" t="n">
        <v>1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f aca="false">SUM(E22:O22)</f>
        <v>2</v>
      </c>
      <c r="Q22" s="1" t="n">
        <v>90</v>
      </c>
      <c r="R22" s="1" t="n">
        <v>70</v>
      </c>
      <c r="S22" s="1" t="n">
        <v>20</v>
      </c>
      <c r="T22" s="2" t="n">
        <v>76.6666666666667</v>
      </c>
      <c r="U22" s="3" t="n">
        <v>52.6</v>
      </c>
      <c r="V22" s="3" t="n">
        <v>165</v>
      </c>
      <c r="W22" s="2" t="n">
        <v>19.3204775022957</v>
      </c>
      <c r="X22" s="2" t="n">
        <v>0</v>
      </c>
      <c r="Y22" s="3" t="n">
        <v>64</v>
      </c>
      <c r="Z22" s="3" t="n">
        <v>92</v>
      </c>
      <c r="AA22" s="2" t="n">
        <v>23.6342439812538</v>
      </c>
      <c r="AB22" s="2" t="n">
        <v>0.387878787878788</v>
      </c>
      <c r="AC22" s="2" t="n">
        <v>0.695652173913043</v>
      </c>
      <c r="AD22" s="3" t="n">
        <v>24.2</v>
      </c>
      <c r="AE22" s="3" t="n">
        <v>12.7</v>
      </c>
      <c r="AF22" s="3" t="n">
        <v>39.9</v>
      </c>
      <c r="AG22" s="1" t="n">
        <v>1</v>
      </c>
      <c r="AH22" s="3" t="n">
        <v>52.5</v>
      </c>
      <c r="AI22" s="3" t="n">
        <v>27.6</v>
      </c>
      <c r="AJ22" s="3" t="n">
        <v>37.9</v>
      </c>
      <c r="AK22" s="3" t="n">
        <v>2</v>
      </c>
      <c r="AL22" s="1" t="n">
        <v>1223</v>
      </c>
      <c r="AM22" s="1" t="n">
        <v>15</v>
      </c>
      <c r="AN22" s="1" t="n">
        <v>1908</v>
      </c>
      <c r="AO22" s="1" t="n">
        <v>80</v>
      </c>
      <c r="AP22" s="1"/>
      <c r="AQ22" s="1" t="n">
        <v>85</v>
      </c>
      <c r="AR22" s="1"/>
      <c r="AS22" s="1" t="n">
        <v>99</v>
      </c>
      <c r="AT22" s="1" t="n">
        <v>1</v>
      </c>
      <c r="AU22" s="1" t="n">
        <f aca="false">((((AO22+AQ22)/2)*60)+(((AQ22+AS22)/2)*60))-(AO22*120)</f>
        <v>870</v>
      </c>
      <c r="AV22" s="1" t="n">
        <f aca="false">((((AO22+AQ22)/2)*60)+(((AQ22+AS22)/2)*60))</f>
        <v>10470</v>
      </c>
      <c r="AW22" s="1"/>
      <c r="AX22" s="4"/>
      <c r="AY22" s="4"/>
      <c r="AZ22" s="2"/>
      <c r="BA22" s="2"/>
      <c r="BB22" s="2"/>
      <c r="BC22" s="2"/>
      <c r="BD22" s="2"/>
      <c r="BE22" s="3"/>
      <c r="BF22" s="3"/>
      <c r="BG22" s="3"/>
      <c r="BH22" s="3"/>
      <c r="BI22" s="3"/>
      <c r="BJ22" s="2"/>
      <c r="BK22" s="2"/>
      <c r="BL22" s="2"/>
      <c r="BM22" s="2"/>
      <c r="BN22" s="2"/>
      <c r="BO22" s="2"/>
      <c r="BP22" s="2"/>
      <c r="BQ22" s="2"/>
      <c r="BR22" s="4"/>
      <c r="BS22" s="1" t="n">
        <v>172</v>
      </c>
      <c r="BT22" s="1" t="n">
        <v>0</v>
      </c>
      <c r="BU22" s="1" t="n">
        <v>64</v>
      </c>
      <c r="BV22" s="1" t="n">
        <v>0</v>
      </c>
      <c r="BW22" s="1" t="n">
        <v>92</v>
      </c>
      <c r="BX22" s="1" t="n">
        <v>0</v>
      </c>
      <c r="BY22" s="1" t="n">
        <v>16</v>
      </c>
      <c r="BZ22" s="1" t="n">
        <v>81</v>
      </c>
      <c r="CA22" s="1" t="n">
        <v>0</v>
      </c>
      <c r="CB22" s="1" t="n">
        <v>0</v>
      </c>
      <c r="CC22" s="1"/>
      <c r="CD22" s="1" t="n">
        <v>68</v>
      </c>
      <c r="CE22" s="1" t="n">
        <v>2045</v>
      </c>
      <c r="CF22" s="1" t="n">
        <v>20</v>
      </c>
      <c r="CG22" s="1" t="n">
        <v>18</v>
      </c>
      <c r="CH22" s="1" t="n">
        <v>7</v>
      </c>
      <c r="CI22" s="1" t="n">
        <v>5</v>
      </c>
      <c r="CJ22" s="1" t="n">
        <v>3</v>
      </c>
      <c r="CK22" s="1" t="n">
        <v>63</v>
      </c>
      <c r="CL22" s="1" t="n">
        <v>0</v>
      </c>
      <c r="CM22" s="1" t="n">
        <v>8.5</v>
      </c>
      <c r="CN22" s="1" t="n">
        <v>15.9</v>
      </c>
      <c r="CO22" s="1" t="n">
        <v>0</v>
      </c>
      <c r="CP22" s="1" t="n">
        <v>3.5</v>
      </c>
      <c r="CQ22" s="1" t="n">
        <v>0</v>
      </c>
      <c r="CR22" s="1" t="n">
        <v>0</v>
      </c>
      <c r="CS22" s="1" t="n">
        <v>0</v>
      </c>
      <c r="CT22" s="1" t="n">
        <v>6.8</v>
      </c>
      <c r="CU22" s="1" t="n">
        <v>102.9</v>
      </c>
      <c r="CV22" s="1" t="n">
        <v>41</v>
      </c>
      <c r="CW22" s="1" t="n">
        <v>16.4</v>
      </c>
      <c r="CX22" s="1" t="n">
        <v>11.5</v>
      </c>
      <c r="CY22" s="1" t="n">
        <v>6.8</v>
      </c>
      <c r="CZ22" s="1" t="n">
        <v>231</v>
      </c>
      <c r="DA22" s="1" t="n">
        <v>322.2</v>
      </c>
      <c r="DB22" s="1" t="n">
        <v>33</v>
      </c>
      <c r="DC22" s="1" t="n">
        <v>17.8</v>
      </c>
      <c r="DD22" s="1" t="n">
        <v>472</v>
      </c>
      <c r="DE22" s="1" t="n">
        <v>6</v>
      </c>
      <c r="DF22" s="1" t="n">
        <v>2</v>
      </c>
      <c r="DG22" s="1" t="n">
        <v>450</v>
      </c>
      <c r="DH22" s="1" t="n">
        <v>6</v>
      </c>
      <c r="DI22" s="1" t="n">
        <v>700</v>
      </c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</row>
    <row r="23" customFormat="false" ht="13.8" hidden="false" customHeight="false" outlineLevel="0" collapsed="false">
      <c r="A23" s="1" t="n">
        <v>30309</v>
      </c>
      <c r="B23" s="1" t="n">
        <v>1</v>
      </c>
      <c r="C23" s="1" t="n">
        <v>37</v>
      </c>
      <c r="D23" s="1" t="n">
        <v>1</v>
      </c>
      <c r="E23" s="1" t="n">
        <v>1</v>
      </c>
      <c r="F23" s="1" t="n">
        <v>0</v>
      </c>
      <c r="G23" s="1" t="n">
        <v>1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1</v>
      </c>
      <c r="N23" s="1" t="n">
        <v>0</v>
      </c>
      <c r="O23" s="1" t="n">
        <v>1</v>
      </c>
      <c r="P23" s="1" t="n">
        <f aca="false">SUM(E23:O23)</f>
        <v>4</v>
      </c>
      <c r="Q23" s="1" t="n">
        <v>110</v>
      </c>
      <c r="R23" s="1" t="n">
        <v>70</v>
      </c>
      <c r="S23" s="1" t="n">
        <v>40</v>
      </c>
      <c r="T23" s="2" t="n">
        <v>83.3333333333333</v>
      </c>
      <c r="U23" s="3" t="n">
        <v>88.4</v>
      </c>
      <c r="V23" s="3" t="n">
        <v>175.1</v>
      </c>
      <c r="W23" s="2" t="n">
        <v>28.832345455856</v>
      </c>
      <c r="X23" s="2" t="n">
        <v>1</v>
      </c>
      <c r="Y23" s="3" t="n">
        <v>92</v>
      </c>
      <c r="Z23" s="3" t="n">
        <v>104</v>
      </c>
      <c r="AA23" s="2" t="n">
        <v>39.0995536120889</v>
      </c>
      <c r="AB23" s="2" t="n">
        <v>0.525414049114792</v>
      </c>
      <c r="AC23" s="2" t="n">
        <v>0.884615384615385</v>
      </c>
      <c r="AD23" s="3" t="n">
        <v>33.8</v>
      </c>
      <c r="AE23" s="3" t="n">
        <v>29.9</v>
      </c>
      <c r="AF23" s="3" t="n">
        <v>58.5</v>
      </c>
      <c r="AG23" s="1" t="n">
        <v>13</v>
      </c>
      <c r="AH23" s="3" t="n">
        <v>48.6</v>
      </c>
      <c r="AI23" s="3" t="n">
        <v>43</v>
      </c>
      <c r="AJ23" s="3" t="n">
        <v>55.6</v>
      </c>
      <c r="AK23" s="3" t="n">
        <v>2.9</v>
      </c>
      <c r="AL23" s="1" t="n">
        <v>1758</v>
      </c>
      <c r="AM23" s="1" t="n">
        <v>52</v>
      </c>
      <c r="AN23" s="1" t="n">
        <v>2725</v>
      </c>
      <c r="AO23" s="1" t="n">
        <v>94</v>
      </c>
      <c r="AP23" s="1" t="n">
        <v>156</v>
      </c>
      <c r="AQ23" s="1" t="n">
        <v>177</v>
      </c>
      <c r="AR23" s="1" t="n">
        <v>128</v>
      </c>
      <c r="AS23" s="1" t="n">
        <v>87</v>
      </c>
      <c r="AT23" s="1" t="n">
        <v>1</v>
      </c>
      <c r="AU23" s="1" t="n">
        <f aca="false">((AO23*15)+(AP23*30)+(AQ23*30)+(AR23*30)+(AS23*15))-(AO23*120)</f>
        <v>5265</v>
      </c>
      <c r="AV23" s="1" t="n">
        <f aca="false">((AO23*15)+(AP23*30)+(AQ23*30)+(AR23*30)+(AS23*15))</f>
        <v>16545</v>
      </c>
      <c r="AW23" s="1"/>
      <c r="AX23" s="4" t="n">
        <f aca="false">10000/SQRT((AO23*BE23)*(AVERAGE(AO23:AS23)*AVERAGE(BE23:BI23)))</f>
        <v>0.917238220868468</v>
      </c>
      <c r="AY23" s="4" t="n">
        <v>1</v>
      </c>
      <c r="AZ23" s="2" t="n">
        <f aca="false">(AO23*BE23)/405</f>
        <v>10.6997530864198</v>
      </c>
      <c r="BA23" s="2" t="n">
        <v>1</v>
      </c>
      <c r="BB23" s="2" t="n">
        <f aca="false">1/(LOG(BE23)+LOG(AO23))</f>
        <v>0.274964828087918</v>
      </c>
      <c r="BC23" s="2" t="n">
        <f aca="false">(BF23-BE23)/(AP23-AO23)</f>
        <v>2.09516129032258</v>
      </c>
      <c r="BD23" s="2" t="n">
        <f aca="false">(20*BE23)/((AO23/18)-3.5)</f>
        <v>535.354838709677</v>
      </c>
      <c r="BE23" s="3" t="n">
        <v>46.1</v>
      </c>
      <c r="BF23" s="3" t="n">
        <v>176</v>
      </c>
      <c r="BG23" s="3" t="n">
        <v>300</v>
      </c>
      <c r="BH23" s="3" t="n">
        <v>300</v>
      </c>
      <c r="BI23" s="3" t="n">
        <v>246</v>
      </c>
      <c r="BJ23" s="2" t="n">
        <f aca="false">((BE23*15)+(BF23*30)+(BG23*30)+(BH23*30)+(BI23*15))-(BE23*120)</f>
        <v>22129.5</v>
      </c>
      <c r="BK23" s="2" t="n">
        <f aca="false">((BE23*15)+(BF23*30)+(BG23*30)+(BH23*30)+(BI23*15))</f>
        <v>27661.5</v>
      </c>
      <c r="BL23" s="2" t="n">
        <f aca="false">(1/BE23)</f>
        <v>0.0216919739696312</v>
      </c>
      <c r="BM23" s="2" t="n">
        <f aca="false">(BJ23/AU23)</f>
        <v>4.2031339031339</v>
      </c>
      <c r="BN23" s="2" t="n">
        <f aca="false">(BK23/AV23)</f>
        <v>1.67189483227561</v>
      </c>
      <c r="BO23" s="2" t="n">
        <f aca="false">(AX23*BM23)</f>
        <v>3.85527506338248</v>
      </c>
      <c r="BP23" s="2" t="n">
        <f aca="false">(AX23*BN23)</f>
        <v>1.53352584143567</v>
      </c>
      <c r="BQ23" s="2" t="n">
        <v>2</v>
      </c>
      <c r="BR23" s="4" t="n">
        <f aca="false">(BC23*BL23)</f>
        <v>0.0454481841718564</v>
      </c>
      <c r="BS23" s="1" t="n">
        <v>213</v>
      </c>
      <c r="BT23" s="1" t="n">
        <v>1</v>
      </c>
      <c r="BU23" s="1" t="n">
        <v>29</v>
      </c>
      <c r="BV23" s="1" t="n">
        <v>1</v>
      </c>
      <c r="BW23" s="1" t="n">
        <v>135</v>
      </c>
      <c r="BX23" s="1" t="n">
        <v>1</v>
      </c>
      <c r="BY23" s="1" t="n">
        <v>49</v>
      </c>
      <c r="BZ23" s="1" t="n">
        <v>244</v>
      </c>
      <c r="CA23" s="1" t="n">
        <v>1</v>
      </c>
      <c r="CB23" s="1" t="n">
        <v>3</v>
      </c>
      <c r="CC23" s="1"/>
      <c r="CD23" s="1" t="n">
        <v>59</v>
      </c>
      <c r="CE23" s="1" t="n">
        <v>2218</v>
      </c>
      <c r="CF23" s="1" t="n">
        <v>13.5617673579802</v>
      </c>
      <c r="CG23" s="1" t="n">
        <v>34.6122633002705</v>
      </c>
      <c r="CH23" s="1" t="n">
        <v>5.51848512173129</v>
      </c>
      <c r="CI23" s="1" t="n">
        <v>12.8223624887286</v>
      </c>
      <c r="CJ23" s="1" t="n">
        <v>5.47790802524797</v>
      </c>
      <c r="CK23" s="1" t="n">
        <v>41.1000901713255</v>
      </c>
      <c r="CL23" s="1" t="n">
        <v>1.1</v>
      </c>
      <c r="CM23" s="1" t="n">
        <v>5.4</v>
      </c>
      <c r="CN23" s="1" t="n">
        <v>9.1</v>
      </c>
      <c r="CO23" s="1" t="n">
        <v>2.7</v>
      </c>
      <c r="CP23" s="1" t="n">
        <v>2</v>
      </c>
      <c r="CQ23" s="1" t="n">
        <v>7</v>
      </c>
      <c r="CR23" s="1" t="n">
        <v>0</v>
      </c>
      <c r="CS23" s="1" t="n">
        <v>0.7</v>
      </c>
      <c r="CT23" s="1" t="n">
        <v>4.3</v>
      </c>
      <c r="CU23" s="1" t="n">
        <v>75.2</v>
      </c>
      <c r="CV23" s="1" t="n">
        <v>85.3</v>
      </c>
      <c r="CW23" s="1" t="n">
        <v>13.6</v>
      </c>
      <c r="CX23" s="1" t="n">
        <v>31.6</v>
      </c>
      <c r="CY23" s="1" t="n">
        <v>13.5</v>
      </c>
      <c r="CZ23" s="1" t="n">
        <v>539</v>
      </c>
      <c r="DA23" s="1" t="n">
        <v>227.9</v>
      </c>
      <c r="DB23" s="1" t="n">
        <v>28.4</v>
      </c>
      <c r="DC23" s="1" t="n">
        <v>27.5</v>
      </c>
      <c r="DD23" s="1" t="n">
        <v>1662</v>
      </c>
      <c r="DE23" s="1" t="n">
        <v>5</v>
      </c>
      <c r="DF23" s="1" t="n">
        <v>5</v>
      </c>
      <c r="DG23" s="1" t="n">
        <v>500</v>
      </c>
      <c r="DH23" s="1" t="n">
        <v>7</v>
      </c>
      <c r="DI23" s="1" t="n">
        <v>500</v>
      </c>
      <c r="DJ23" s="1" t="n">
        <v>8</v>
      </c>
      <c r="DK23" s="1" t="n">
        <v>8</v>
      </c>
      <c r="DL23" s="1" t="n">
        <v>2</v>
      </c>
      <c r="DM23" s="1" t="n">
        <v>2</v>
      </c>
      <c r="DN23" s="1" t="n">
        <v>29.52</v>
      </c>
      <c r="DO23" s="1" t="n">
        <v>158.1001</v>
      </c>
      <c r="DP23" s="1" t="n">
        <v>2.82</v>
      </c>
      <c r="DQ23" s="1" t="n">
        <v>1</v>
      </c>
      <c r="DR23" s="1" t="n">
        <v>4</v>
      </c>
      <c r="DS23" s="1" t="n">
        <v>2</v>
      </c>
      <c r="DT23" s="1" t="n">
        <v>1178.56</v>
      </c>
      <c r="DU23" s="1" t="n">
        <v>45.87</v>
      </c>
      <c r="DV23" s="1" t="n">
        <v>18.87</v>
      </c>
      <c r="DW23" s="1" t="n">
        <v>19.18</v>
      </c>
      <c r="DX23" s="1" t="n">
        <v>15.02</v>
      </c>
      <c r="DY23" s="1" t="n">
        <v>147.69</v>
      </c>
      <c r="DZ23" s="1" t="n">
        <v>5.55</v>
      </c>
      <c r="EA23" s="1" t="n">
        <v>9.47</v>
      </c>
      <c r="EB23" s="1" t="n">
        <v>10.33</v>
      </c>
      <c r="EC23" s="1" t="n">
        <v>16.4</v>
      </c>
      <c r="ED23" s="1" t="n">
        <v>6.72</v>
      </c>
      <c r="EE23" s="1" t="n">
        <v>248.4</v>
      </c>
    </row>
    <row r="24" customFormat="false" ht="13.8" hidden="false" customHeight="false" outlineLevel="0" collapsed="false">
      <c r="A24" s="1" t="n">
        <v>30327</v>
      </c>
      <c r="B24" s="1" t="n">
        <v>2</v>
      </c>
      <c r="C24" s="1" t="n">
        <v>35</v>
      </c>
      <c r="D24" s="1" t="n">
        <v>1</v>
      </c>
      <c r="E24" s="1" t="n">
        <v>1</v>
      </c>
      <c r="F24" s="1" t="n">
        <v>0</v>
      </c>
      <c r="G24" s="1" t="n">
        <v>1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1</v>
      </c>
      <c r="P24" s="1" t="n">
        <f aca="false">SUM(E24:O24)</f>
        <v>3</v>
      </c>
      <c r="Q24" s="1" t="n">
        <v>110</v>
      </c>
      <c r="R24" s="1" t="n">
        <v>80</v>
      </c>
      <c r="S24" s="1" t="n">
        <v>30</v>
      </c>
      <c r="T24" s="2" t="n">
        <v>90</v>
      </c>
      <c r="U24" s="3" t="n">
        <v>56.6</v>
      </c>
      <c r="V24" s="3" t="n">
        <v>162.5</v>
      </c>
      <c r="W24" s="2" t="n">
        <v>21.4343195266272</v>
      </c>
      <c r="X24" s="2" t="n">
        <v>0</v>
      </c>
      <c r="Y24" s="3" t="n">
        <v>76</v>
      </c>
      <c r="Z24" s="3" t="n">
        <v>90</v>
      </c>
      <c r="AA24" s="2" t="n">
        <v>32.284749922733</v>
      </c>
      <c r="AB24" s="2" t="n">
        <v>0.467692307692308</v>
      </c>
      <c r="AC24" s="2" t="n">
        <v>0.844444444444444</v>
      </c>
      <c r="AD24" s="3" t="n">
        <v>27</v>
      </c>
      <c r="AE24" s="3" t="n">
        <v>15.3</v>
      </c>
      <c r="AF24" s="3" t="n">
        <v>41.3</v>
      </c>
      <c r="AG24" s="1" t="n">
        <v>3</v>
      </c>
      <c r="AH24" s="3" t="n">
        <v>50.5</v>
      </c>
      <c r="AI24" s="3" t="n">
        <v>28.6</v>
      </c>
      <c r="AJ24" s="3" t="n">
        <v>39.2</v>
      </c>
      <c r="AK24" s="3" t="n">
        <v>2.1</v>
      </c>
      <c r="AL24" s="1" t="n">
        <v>1249</v>
      </c>
      <c r="AM24" s="1" t="n">
        <v>25</v>
      </c>
      <c r="AN24" s="1" t="n">
        <v>1948</v>
      </c>
      <c r="AO24" s="1" t="n">
        <v>80</v>
      </c>
      <c r="AP24" s="1" t="n">
        <v>98</v>
      </c>
      <c r="AQ24" s="1" t="n">
        <v>108</v>
      </c>
      <c r="AR24" s="1" t="n">
        <v>92</v>
      </c>
      <c r="AS24" s="1" t="n">
        <v>94</v>
      </c>
      <c r="AT24" s="1" t="n">
        <v>1</v>
      </c>
      <c r="AU24" s="1" t="n">
        <f aca="false">((AO24*15)+(AP24*30)+(AQ24*30)+(AR24*30)+(AS24*15))-(AO24*120)</f>
        <v>1950</v>
      </c>
      <c r="AV24" s="1" t="n">
        <f aca="false">((AO24*15)+(AP24*30)+(AQ24*30)+(AR24*30)+(AS24*15))</f>
        <v>11550</v>
      </c>
      <c r="AW24" s="1"/>
      <c r="AX24" s="4" t="n">
        <f aca="false">10000/SQRT((AO24*BE24)*(AVERAGE(AO24:AS24)*AVERAGE(BE24:BI24)))</f>
        <v>6.24923545281066</v>
      </c>
      <c r="AY24" s="4" t="n">
        <v>0</v>
      </c>
      <c r="AZ24" s="2" t="n">
        <f aca="false">(AO24*BE24)/405</f>
        <v>1.36296296296296</v>
      </c>
      <c r="BA24" s="2" t="n">
        <v>0</v>
      </c>
      <c r="BB24" s="2" t="n">
        <f aca="false">1/(LOG(BE24)+LOG(AO24))</f>
        <v>0.364705404333117</v>
      </c>
      <c r="BC24" s="2" t="n">
        <f aca="false">(BF24-BE24)/(AP24-AO24)</f>
        <v>2.27777777777778</v>
      </c>
      <c r="BD24" s="2" t="n">
        <f aca="false">(20*BE24)/((AO24/18)-3.5)</f>
        <v>146.117647058824</v>
      </c>
      <c r="BE24" s="3" t="n">
        <v>6.9</v>
      </c>
      <c r="BF24" s="3" t="n">
        <v>47.9</v>
      </c>
      <c r="BG24" s="3" t="n">
        <v>53.8</v>
      </c>
      <c r="BH24" s="3" t="n">
        <v>72.3</v>
      </c>
      <c r="BI24" s="3" t="n">
        <v>64.8</v>
      </c>
      <c r="BJ24" s="2" t="n">
        <f aca="false">((BE24*15)+(BF24*30)+(BG24*30)+(BH24*30)+(BI24*15))-(BE24*120)</f>
        <v>5467.5</v>
      </c>
      <c r="BK24" s="2" t="n">
        <f aca="false">((BE24*15)+(BF24*30)+(BG24*30)+(BH24*30)+(BI24*15))</f>
        <v>6295.5</v>
      </c>
      <c r="BL24" s="2" t="n">
        <f aca="false">(1/BE24)</f>
        <v>0.144927536231884</v>
      </c>
      <c r="BM24" s="2" t="n">
        <f aca="false">(BJ24/AU24)</f>
        <v>2.80384615384615</v>
      </c>
      <c r="BN24" s="2" t="n">
        <f aca="false">(BK24/AV24)</f>
        <v>0.545064935064935</v>
      </c>
      <c r="BO24" s="2" t="n">
        <f aca="false">(AX24*BM24)</f>
        <v>17.5218947888422</v>
      </c>
      <c r="BP24" s="2" t="n">
        <f aca="false">(AX24*BN24)</f>
        <v>3.40623911629173</v>
      </c>
      <c r="BQ24" s="2" t="n">
        <v>2</v>
      </c>
      <c r="BR24" s="4" t="n">
        <f aca="false">(BC24*BL24)</f>
        <v>0.330112721417069</v>
      </c>
      <c r="BS24" s="1" t="n">
        <v>174</v>
      </c>
      <c r="BT24" s="1" t="n">
        <v>0</v>
      </c>
      <c r="BU24" s="1" t="n">
        <v>47</v>
      </c>
      <c r="BV24" s="1" t="n">
        <v>1</v>
      </c>
      <c r="BW24" s="1" t="n">
        <v>107</v>
      </c>
      <c r="BX24" s="1" t="n">
        <v>0</v>
      </c>
      <c r="BY24" s="1" t="n">
        <v>20</v>
      </c>
      <c r="BZ24" s="1" t="n">
        <v>100</v>
      </c>
      <c r="CA24" s="1" t="n">
        <v>0</v>
      </c>
      <c r="CB24" s="1" t="n">
        <v>0</v>
      </c>
      <c r="CC24" s="1"/>
      <c r="CD24" s="1" t="n">
        <v>56</v>
      </c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 t="n">
        <v>4</v>
      </c>
      <c r="DK24" s="1" t="n">
        <v>4</v>
      </c>
      <c r="DL24" s="1" t="n">
        <v>2</v>
      </c>
      <c r="DM24" s="1" t="n">
        <v>2</v>
      </c>
      <c r="DN24" s="1" t="n">
        <v>16.04</v>
      </c>
      <c r="DO24" s="1" t="n">
        <v>41.4832</v>
      </c>
      <c r="DP24" s="1" t="n">
        <v>0.21</v>
      </c>
      <c r="DQ24" s="1" t="n">
        <v>1</v>
      </c>
      <c r="DR24" s="1" t="n">
        <v>3</v>
      </c>
      <c r="DS24" s="1" t="n">
        <v>1</v>
      </c>
      <c r="DT24" s="1" t="n">
        <v>1114.68</v>
      </c>
      <c r="DU24" s="1" t="n">
        <v>36.41</v>
      </c>
      <c r="DV24" s="1" t="n">
        <v>24.59</v>
      </c>
      <c r="DW24" s="1" t="n">
        <v>29.93</v>
      </c>
      <c r="DX24" s="1" t="n">
        <v>6.41</v>
      </c>
      <c r="DY24" s="1" t="n">
        <v>147.59</v>
      </c>
      <c r="DZ24" s="1" t="n">
        <v>16.66</v>
      </c>
      <c r="EA24" s="1" t="n">
        <v>7.35</v>
      </c>
      <c r="EB24" s="1" t="n">
        <v>17.17</v>
      </c>
      <c r="EC24" s="1" t="n">
        <v>11.73</v>
      </c>
      <c r="ED24" s="1" t="n">
        <v>3.84</v>
      </c>
      <c r="EE24" s="1" t="n">
        <v>105.21</v>
      </c>
    </row>
    <row r="25" customFormat="false" ht="13.8" hidden="false" customHeight="false" outlineLevel="0" collapsed="false">
      <c r="A25" s="1" t="n">
        <v>30367</v>
      </c>
      <c r="B25" s="1" t="n">
        <v>1</v>
      </c>
      <c r="C25" s="1" t="n">
        <v>43</v>
      </c>
      <c r="D25" s="1" t="n">
        <v>1</v>
      </c>
      <c r="E25" s="1" t="n">
        <v>1</v>
      </c>
      <c r="F25" s="1" t="n">
        <v>0</v>
      </c>
      <c r="G25" s="1" t="n">
        <v>1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1</v>
      </c>
      <c r="N25" s="1" t="n">
        <v>0</v>
      </c>
      <c r="O25" s="1" t="n">
        <v>1</v>
      </c>
      <c r="P25" s="1" t="n">
        <f aca="false">SUM(E25:O25)</f>
        <v>4</v>
      </c>
      <c r="Q25" s="1" t="n">
        <v>120</v>
      </c>
      <c r="R25" s="1" t="n">
        <v>80</v>
      </c>
      <c r="S25" s="1" t="n">
        <v>40</v>
      </c>
      <c r="T25" s="2" t="n">
        <v>93.3333333333333</v>
      </c>
      <c r="U25" s="3" t="n">
        <v>111.4</v>
      </c>
      <c r="V25" s="3" t="n">
        <v>181.5</v>
      </c>
      <c r="W25" s="2" t="n">
        <v>33.8167550789639</v>
      </c>
      <c r="X25" s="2" t="n">
        <v>2</v>
      </c>
      <c r="Y25" s="3" t="n">
        <v>111</v>
      </c>
      <c r="Z25" s="3" t="n">
        <v>118.5</v>
      </c>
      <c r="AA25" s="2" t="n">
        <v>39.0031995536233</v>
      </c>
      <c r="AB25" s="2" t="n">
        <v>0.611570247933884</v>
      </c>
      <c r="AC25" s="2" t="n">
        <v>0.936708860759494</v>
      </c>
      <c r="AD25" s="3" t="n">
        <v>30.5</v>
      </c>
      <c r="AE25" s="3" t="n">
        <v>34</v>
      </c>
      <c r="AF25" s="3" t="n">
        <v>77.4</v>
      </c>
      <c r="AG25" s="1" t="n">
        <v>15</v>
      </c>
      <c r="AH25" s="3" t="n">
        <v>48.7</v>
      </c>
      <c r="AI25" s="3" t="n">
        <v>54.3</v>
      </c>
      <c r="AJ25" s="3" t="n">
        <v>73.6</v>
      </c>
      <c r="AK25" s="3" t="n">
        <v>3.8</v>
      </c>
      <c r="AL25" s="1" t="n">
        <v>2323</v>
      </c>
      <c r="AM25" s="1" t="n">
        <v>58</v>
      </c>
      <c r="AN25" s="1" t="n">
        <v>3601</v>
      </c>
      <c r="AO25" s="1" t="n">
        <v>92</v>
      </c>
      <c r="AP25" s="1" t="n">
        <v>150</v>
      </c>
      <c r="AQ25" s="1" t="n">
        <v>162</v>
      </c>
      <c r="AR25" s="1" t="n">
        <v>136</v>
      </c>
      <c r="AS25" s="1" t="n">
        <v>107</v>
      </c>
      <c r="AT25" s="1" t="n">
        <v>1</v>
      </c>
      <c r="AU25" s="1" t="n">
        <f aca="false">((AO25*15)+(AP25*30)+(AQ25*30)+(AR25*30)+(AS25*15))-(AO25*120)</f>
        <v>5385</v>
      </c>
      <c r="AV25" s="1" t="n">
        <f aca="false">((AO25*15)+(AP25*30)+(AQ25*30)+(AR25*30)+(AS25*15))</f>
        <v>16425</v>
      </c>
      <c r="AW25" s="1"/>
      <c r="AX25" s="4" t="n">
        <f aca="false">10000/SQRT((AO25*BE25)*(AVERAGE(AO25:AS25)*AVERAGE(BE25:BI25)))</f>
        <v>2.70026680040806</v>
      </c>
      <c r="AY25" s="4" t="n">
        <v>1</v>
      </c>
      <c r="AZ25" s="2" t="n">
        <f aca="false">(AO25*BE25)/405</f>
        <v>3.36197530864198</v>
      </c>
      <c r="BA25" s="2" t="n">
        <v>1</v>
      </c>
      <c r="BB25" s="2" t="n">
        <f aca="false">1/(LOG(BE25)+LOG(AO25))</f>
        <v>0.319076002584684</v>
      </c>
      <c r="BC25" s="2" t="n">
        <f aca="false">(BF25-BE25)/(AP25-AO25)</f>
        <v>0.758620689655172</v>
      </c>
      <c r="BD25" s="2" t="n">
        <f aca="false">(20*BE25)/((AO25/18)-3.5)</f>
        <v>183.724137931035</v>
      </c>
      <c r="BE25" s="3" t="n">
        <v>14.8</v>
      </c>
      <c r="BF25" s="3" t="n">
        <v>58.8</v>
      </c>
      <c r="BG25" s="3" t="n">
        <v>119</v>
      </c>
      <c r="BH25" s="3" t="n">
        <v>131</v>
      </c>
      <c r="BI25" s="3" t="n">
        <v>65.6</v>
      </c>
      <c r="BJ25" s="2" t="n">
        <f aca="false">((BE25*15)+(BF25*30)+(BG25*30)+(BH25*30)+(BI25*15))-(BE25*120)</f>
        <v>8694</v>
      </c>
      <c r="BK25" s="2" t="n">
        <f aca="false">((BE25*15)+(BF25*30)+(BG25*30)+(BH25*30)+(BI25*15))</f>
        <v>10470</v>
      </c>
      <c r="BL25" s="2" t="n">
        <f aca="false">(1/BE25)</f>
        <v>0.0675675675675676</v>
      </c>
      <c r="BM25" s="2" t="n">
        <f aca="false">(BJ25/AU25)</f>
        <v>1.61448467966574</v>
      </c>
      <c r="BN25" s="2" t="n">
        <f aca="false">(BK25/AV25)</f>
        <v>0.637442922374429</v>
      </c>
      <c r="BO25" s="2" t="n">
        <f aca="false">(AX25*BM25)</f>
        <v>4.35953938026883</v>
      </c>
      <c r="BP25" s="2" t="n">
        <f aca="false">(AX25*BN25)</f>
        <v>1.72126596044276</v>
      </c>
      <c r="BQ25" s="2" t="n">
        <v>2</v>
      </c>
      <c r="BR25" s="4" t="n">
        <f aca="false">(BC25*BL25)</f>
        <v>0.0512581547064306</v>
      </c>
      <c r="BS25" s="1" t="n">
        <v>180</v>
      </c>
      <c r="BT25" s="1" t="n">
        <v>0</v>
      </c>
      <c r="BU25" s="1" t="n">
        <v>43</v>
      </c>
      <c r="BV25" s="1" t="n">
        <v>0</v>
      </c>
      <c r="BW25" s="1" t="n">
        <v>101</v>
      </c>
      <c r="BX25" s="1" t="n">
        <v>0</v>
      </c>
      <c r="BY25" s="1" t="n">
        <v>36</v>
      </c>
      <c r="BZ25" s="1" t="n">
        <v>179</v>
      </c>
      <c r="CA25" s="1" t="n">
        <v>1</v>
      </c>
      <c r="CB25" s="1" t="n">
        <v>5</v>
      </c>
      <c r="CC25" s="1" t="n">
        <v>2</v>
      </c>
      <c r="CD25" s="1" t="n">
        <v>73</v>
      </c>
      <c r="CE25" s="1" t="n">
        <v>2128</v>
      </c>
      <c r="CF25" s="1" t="n">
        <v>11.4473684210526</v>
      </c>
      <c r="CG25" s="1" t="n">
        <v>24.5723684210526</v>
      </c>
      <c r="CH25" s="1" t="n">
        <v>2.70676691729323</v>
      </c>
      <c r="CI25" s="1" t="n">
        <v>7.61278195488722</v>
      </c>
      <c r="CJ25" s="1" t="n">
        <v>4.31390977443609</v>
      </c>
      <c r="CK25" s="1" t="n">
        <v>61.7105263157895</v>
      </c>
      <c r="CL25" s="1" t="n">
        <v>18.8</v>
      </c>
      <c r="CM25" s="1" t="n">
        <v>5.5</v>
      </c>
      <c r="CN25" s="1" t="n">
        <v>6.5</v>
      </c>
      <c r="CO25" s="1" t="n">
        <v>0.9</v>
      </c>
      <c r="CP25" s="1" t="n">
        <v>1.6</v>
      </c>
      <c r="CQ25" s="1" t="n">
        <v>3.6</v>
      </c>
      <c r="CR25" s="1" t="n">
        <v>0</v>
      </c>
      <c r="CS25" s="1" t="n">
        <v>0</v>
      </c>
      <c r="CT25" s="1" t="n">
        <v>3</v>
      </c>
      <c r="CU25" s="1" t="n">
        <v>60.9</v>
      </c>
      <c r="CV25" s="1" t="n">
        <v>58.1</v>
      </c>
      <c r="CW25" s="1" t="n">
        <v>6.4</v>
      </c>
      <c r="CX25" s="1" t="n">
        <v>18</v>
      </c>
      <c r="CY25" s="1" t="n">
        <v>10.2</v>
      </c>
      <c r="CZ25" s="1" t="n">
        <v>122</v>
      </c>
      <c r="DA25" s="1" t="n">
        <v>328.3</v>
      </c>
      <c r="DB25" s="1" t="n">
        <v>24.3</v>
      </c>
      <c r="DC25" s="1" t="n">
        <v>18.1</v>
      </c>
      <c r="DD25" s="1" t="n">
        <v>2201</v>
      </c>
      <c r="DE25" s="1" t="n">
        <v>4</v>
      </c>
      <c r="DF25" s="1" t="n">
        <v>1</v>
      </c>
      <c r="DG25" s="1" t="n">
        <v>500</v>
      </c>
      <c r="DH25" s="1" t="n">
        <v>17</v>
      </c>
      <c r="DI25" s="1" t="n">
        <v>0</v>
      </c>
      <c r="DJ25" s="1"/>
      <c r="DK25" s="1" t="n">
        <v>6</v>
      </c>
      <c r="DL25" s="1" t="n">
        <v>2</v>
      </c>
      <c r="DM25" s="1" t="n">
        <v>2</v>
      </c>
      <c r="DN25" s="1" t="n">
        <v>27.36339</v>
      </c>
      <c r="DO25" s="1" t="n">
        <v>92.01602</v>
      </c>
      <c r="DP25" s="1" t="n">
        <v>2.54</v>
      </c>
      <c r="DQ25" s="1" t="n">
        <v>3</v>
      </c>
      <c r="DR25" s="1" t="n">
        <v>4</v>
      </c>
      <c r="DS25" s="1" t="n">
        <v>1</v>
      </c>
      <c r="DT25" s="1" t="n">
        <v>1274.03</v>
      </c>
      <c r="DU25" s="1" t="n">
        <v>42.77</v>
      </c>
      <c r="DV25" s="1" t="n">
        <v>11.21</v>
      </c>
      <c r="DW25" s="1" t="n">
        <v>14.09</v>
      </c>
      <c r="DX25" s="1" t="n">
        <v>17.61</v>
      </c>
      <c r="DY25" s="1" t="n">
        <v>196.26</v>
      </c>
      <c r="DZ25" s="1" t="n">
        <v>33.7</v>
      </c>
      <c r="EA25" s="1" t="n">
        <v>18.14</v>
      </c>
      <c r="EB25" s="1" t="n">
        <v>11.1</v>
      </c>
      <c r="EC25" s="1" t="n">
        <v>13.82</v>
      </c>
      <c r="ED25" s="1" t="n">
        <v>8.04</v>
      </c>
      <c r="EE25" s="1" t="n">
        <v>73.18</v>
      </c>
    </row>
    <row r="26" customFormat="false" ht="13.8" hidden="false" customHeight="false" outlineLevel="0" collapsed="false">
      <c r="A26" s="1" t="n">
        <v>30369</v>
      </c>
      <c r="B26" s="1" t="n">
        <v>2</v>
      </c>
      <c r="C26" s="1" t="n">
        <v>19</v>
      </c>
      <c r="D26" s="1" t="n">
        <v>1</v>
      </c>
      <c r="E26" s="1" t="n">
        <v>1</v>
      </c>
      <c r="F26" s="1" t="n">
        <v>0</v>
      </c>
      <c r="G26" s="1" t="n">
        <v>1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1</v>
      </c>
      <c r="P26" s="1" t="n">
        <f aca="false">SUM(E26:O26)</f>
        <v>3</v>
      </c>
      <c r="Q26" s="1" t="n">
        <v>110</v>
      </c>
      <c r="R26" s="1" t="n">
        <v>70</v>
      </c>
      <c r="S26" s="1" t="n">
        <v>40</v>
      </c>
      <c r="T26" s="2" t="n">
        <v>83.3333333333333</v>
      </c>
      <c r="U26" s="3" t="n">
        <v>57</v>
      </c>
      <c r="V26" s="3" t="n">
        <v>164</v>
      </c>
      <c r="W26" s="2" t="n">
        <v>21.192742415229</v>
      </c>
      <c r="X26" s="2" t="n">
        <v>0</v>
      </c>
      <c r="Y26" s="3" t="n">
        <v>70.2</v>
      </c>
      <c r="Z26" s="3" t="n">
        <v>96.5</v>
      </c>
      <c r="AA26" s="2" t="n">
        <v>29.6162072266214</v>
      </c>
      <c r="AB26" s="2" t="n">
        <v>0.428048780487805</v>
      </c>
      <c r="AC26" s="2" t="n">
        <v>0.727461139896373</v>
      </c>
      <c r="AD26" s="3" t="n">
        <v>25.8</v>
      </c>
      <c r="AE26" s="3" t="n">
        <v>14.7</v>
      </c>
      <c r="AF26" s="3" t="n">
        <v>42.3</v>
      </c>
      <c r="AG26" s="1" t="n">
        <v>1</v>
      </c>
      <c r="AH26" s="3" t="n">
        <v>51.9</v>
      </c>
      <c r="AI26" s="3" t="n">
        <v>29.6</v>
      </c>
      <c r="AJ26" s="3" t="n">
        <v>40.1</v>
      </c>
      <c r="AK26" s="3" t="n">
        <v>2.2</v>
      </c>
      <c r="AL26" s="1" t="n">
        <v>1335</v>
      </c>
      <c r="AM26" s="1" t="n">
        <v>14</v>
      </c>
      <c r="AN26" s="1" t="n">
        <v>2083</v>
      </c>
      <c r="AO26" s="1" t="n">
        <v>83</v>
      </c>
      <c r="AP26" s="1" t="n">
        <v>120</v>
      </c>
      <c r="AQ26" s="1" t="n">
        <v>93</v>
      </c>
      <c r="AR26" s="1" t="n">
        <v>92</v>
      </c>
      <c r="AS26" s="1" t="n">
        <v>106</v>
      </c>
      <c r="AT26" s="1" t="n">
        <v>1</v>
      </c>
      <c r="AU26" s="1" t="n">
        <f aca="false">((AO26*15)+(AP26*30)+(AQ26*30)+(AR26*30)+(AS26*15))-(AO26*120)</f>
        <v>2025</v>
      </c>
      <c r="AV26" s="1" t="n">
        <f aca="false">((AO26*15)+(AP26*30)+(AQ26*30)+(AR26*30)+(AS26*15))</f>
        <v>11985</v>
      </c>
      <c r="AW26" s="1"/>
      <c r="AX26" s="4" t="n">
        <f aca="false">10000/SQRT((AO26*BE26)*(AVERAGE(AO26:AS26)*AVERAGE(BE26:BI26)))</f>
        <v>5.36270861231697</v>
      </c>
      <c r="AY26" s="4" t="n">
        <v>0</v>
      </c>
      <c r="AZ26" s="2" t="n">
        <f aca="false">(AO26*BE26)/405</f>
        <v>1.92027160493827</v>
      </c>
      <c r="BA26" s="2" t="n">
        <v>0</v>
      </c>
      <c r="BB26" s="2" t="n">
        <f aca="false">1/(LOG(BE26)+LOG(AO26))</f>
        <v>0.345922887420198</v>
      </c>
      <c r="BC26" s="2" t="n">
        <f aca="false">(BF26-BE26)/(AP26-AO26)</f>
        <v>1.18189189189189</v>
      </c>
      <c r="BD26" s="2" t="n">
        <f aca="false">(20*BE26)/((AO26/18)-3.5)</f>
        <v>168.66</v>
      </c>
      <c r="BE26" s="3" t="n">
        <v>9.37</v>
      </c>
      <c r="BF26" s="3" t="n">
        <v>53.1</v>
      </c>
      <c r="BG26" s="3" t="n">
        <v>86.1</v>
      </c>
      <c r="BH26" s="3" t="n">
        <v>41.2</v>
      </c>
      <c r="BI26" s="3" t="n">
        <v>36.5</v>
      </c>
      <c r="BJ26" s="2" t="n">
        <f aca="false">((BE26*15)+(BF26*30)+(BG26*30)+(BH26*30)+(BI26*15))-(BE26*120)</f>
        <v>4975.65</v>
      </c>
      <c r="BK26" s="2" t="n">
        <f aca="false">((BE26*15)+(BF26*30)+(BG26*30)+(BH26*30)+(BI26*15))</f>
        <v>6100.05</v>
      </c>
      <c r="BL26" s="2" t="n">
        <f aca="false">(1/BE26)</f>
        <v>0.106723585912487</v>
      </c>
      <c r="BM26" s="2" t="n">
        <f aca="false">(BJ26/AU26)</f>
        <v>2.45711111111111</v>
      </c>
      <c r="BN26" s="2" t="n">
        <f aca="false">(BK26/AV26)</f>
        <v>0.508973717146433</v>
      </c>
      <c r="BO26" s="2" t="n">
        <f aca="false">(AX26*BM26)</f>
        <v>13.1767709169753</v>
      </c>
      <c r="BP26" s="2" t="n">
        <f aca="false">(AX26*BN26)</f>
        <v>2.72947773638416</v>
      </c>
      <c r="BQ26" s="2" t="n">
        <v>2</v>
      </c>
      <c r="BR26" s="4" t="n">
        <f aca="false">(BC26*BL26)</f>
        <v>0.126135740863596</v>
      </c>
      <c r="BS26" s="1" t="n">
        <v>104</v>
      </c>
      <c r="BT26" s="1" t="n">
        <v>0</v>
      </c>
      <c r="BU26" s="1" t="n">
        <v>29</v>
      </c>
      <c r="BV26" s="1" t="n">
        <v>1</v>
      </c>
      <c r="BW26" s="1" t="n">
        <v>53</v>
      </c>
      <c r="BX26" s="1" t="n">
        <v>0</v>
      </c>
      <c r="BY26" s="1" t="n">
        <v>21</v>
      </c>
      <c r="BZ26" s="1" t="n">
        <v>104</v>
      </c>
      <c r="CA26" s="1" t="n">
        <v>0</v>
      </c>
      <c r="CB26" s="1" t="n">
        <v>0</v>
      </c>
      <c r="CC26" s="1"/>
      <c r="CD26" s="1" t="n">
        <v>76</v>
      </c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 t="n">
        <v>24.57012</v>
      </c>
      <c r="DO26" s="1" t="n">
        <v>11.44971</v>
      </c>
      <c r="DP26" s="1" t="n">
        <v>0.02</v>
      </c>
      <c r="DQ26" s="1" t="n">
        <v>2</v>
      </c>
      <c r="DR26" s="1" t="n">
        <v>4</v>
      </c>
      <c r="DS26" s="1" t="n">
        <v>2</v>
      </c>
      <c r="DT26" s="1" t="n">
        <v>665.24</v>
      </c>
      <c r="DU26" s="1" t="n">
        <v>22.16</v>
      </c>
      <c r="DV26" s="1" t="n">
        <v>6.5</v>
      </c>
      <c r="DW26" s="1" t="n">
        <v>6.3</v>
      </c>
      <c r="DX26" s="1" t="n">
        <v>9.82</v>
      </c>
      <c r="DY26" s="1" t="n">
        <v>102.49</v>
      </c>
      <c r="DZ26" s="1" t="n">
        <v>7.82</v>
      </c>
      <c r="EA26" s="1" t="n">
        <v>9.33</v>
      </c>
      <c r="EB26" s="1" t="n">
        <v>4.96</v>
      </c>
      <c r="EC26" s="1" t="n">
        <v>7.97</v>
      </c>
      <c r="ED26" s="1" t="n">
        <v>3.8</v>
      </c>
      <c r="EE26" s="1" t="n">
        <v>47.33</v>
      </c>
    </row>
    <row r="27" customFormat="false" ht="13.8" hidden="false" customHeight="false" outlineLevel="0" collapsed="false">
      <c r="A27" s="1" t="n">
        <v>30371</v>
      </c>
      <c r="B27" s="1" t="n">
        <v>2</v>
      </c>
      <c r="C27" s="1" t="n">
        <v>23</v>
      </c>
      <c r="D27" s="1" t="n">
        <v>1</v>
      </c>
      <c r="E27" s="1" t="n">
        <v>1</v>
      </c>
      <c r="F27" s="1" t="n">
        <v>0</v>
      </c>
      <c r="G27" s="1" t="n">
        <v>1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1</v>
      </c>
      <c r="P27" s="1" t="n">
        <f aca="false">SUM(E27:O27)</f>
        <v>3</v>
      </c>
      <c r="Q27" s="1" t="n">
        <v>100</v>
      </c>
      <c r="R27" s="1" t="n">
        <v>70</v>
      </c>
      <c r="S27" s="1" t="n">
        <v>30</v>
      </c>
      <c r="T27" s="2" t="n">
        <v>80</v>
      </c>
      <c r="U27" s="3" t="n">
        <v>49.8</v>
      </c>
      <c r="V27" s="3" t="n">
        <v>153</v>
      </c>
      <c r="W27" s="2" t="n">
        <v>21.2738690247341</v>
      </c>
      <c r="X27" s="2" t="n">
        <v>0</v>
      </c>
      <c r="Y27" s="3" t="n">
        <v>73</v>
      </c>
      <c r="Z27" s="3" t="n">
        <v>96</v>
      </c>
      <c r="AA27" s="2" t="n">
        <v>32.4151408060298</v>
      </c>
      <c r="AB27" s="2" t="n">
        <v>0.477124183006536</v>
      </c>
      <c r="AC27" s="2" t="n">
        <v>0.760416666666667</v>
      </c>
      <c r="AD27" s="3" t="n">
        <v>24.3</v>
      </c>
      <c r="AE27" s="3" t="n">
        <v>12.1</v>
      </c>
      <c r="AF27" s="3" t="n">
        <v>37.7</v>
      </c>
      <c r="AG27" s="1" t="n">
        <v>1</v>
      </c>
      <c r="AH27" s="3" t="n">
        <v>52.2</v>
      </c>
      <c r="AI27" s="3" t="n">
        <v>26</v>
      </c>
      <c r="AJ27" s="3" t="n">
        <v>35.8</v>
      </c>
      <c r="AK27" s="3" t="n">
        <v>1.9</v>
      </c>
      <c r="AL27" s="1" t="n">
        <v>1186</v>
      </c>
      <c r="AM27" s="1" t="n">
        <v>12</v>
      </c>
      <c r="AN27" s="1" t="n">
        <v>1850</v>
      </c>
      <c r="AO27" s="1" t="n">
        <v>81</v>
      </c>
      <c r="AP27" s="1" t="n">
        <v>147</v>
      </c>
      <c r="AQ27" s="1" t="n">
        <v>121</v>
      </c>
      <c r="AR27" s="1" t="n">
        <v>93</v>
      </c>
      <c r="AS27" s="1" t="n">
        <v>114</v>
      </c>
      <c r="AT27" s="1" t="n">
        <v>1</v>
      </c>
      <c r="AU27" s="1" t="n">
        <f aca="false">((AO27*15)+(AP27*30)+(AQ27*30)+(AR27*30)+(AS27*15))-(AO27*120)</f>
        <v>4035</v>
      </c>
      <c r="AV27" s="1" t="n">
        <f aca="false">((AO27*15)+(AP27*30)+(AQ27*30)+(AR27*30)+(AS27*15))</f>
        <v>13755</v>
      </c>
      <c r="AW27" s="1"/>
      <c r="AX27" s="4" t="n">
        <f aca="false">10000/SQRT((AO27*BE27)*(AVERAGE(AO27:AS27)*AVERAGE(BE27:BI27)))</f>
        <v>3.99106987107716</v>
      </c>
      <c r="AY27" s="4" t="n">
        <v>0</v>
      </c>
      <c r="AZ27" s="2" t="n">
        <f aca="false">(AO27*BE27)/405</f>
        <v>2.14</v>
      </c>
      <c r="BA27" s="2" t="n">
        <v>1</v>
      </c>
      <c r="BB27" s="2" t="n">
        <f aca="false">1/(LOG(BE27)+LOG(AO27))</f>
        <v>0.340382797614925</v>
      </c>
      <c r="BC27" s="2" t="n">
        <f aca="false">(BF27-BE27)/(AP27-AO27)</f>
        <v>2.03484848484849</v>
      </c>
      <c r="BD27" s="2" t="n">
        <f aca="false">(20*BE27)/((AO27/18)-3.5)</f>
        <v>214</v>
      </c>
      <c r="BE27" s="3" t="n">
        <v>10.7</v>
      </c>
      <c r="BF27" s="3" t="n">
        <v>145</v>
      </c>
      <c r="BG27" s="3" t="n">
        <v>67.6</v>
      </c>
      <c r="BH27" s="3" t="n">
        <v>45.5</v>
      </c>
      <c r="BI27" s="3" t="n">
        <v>56.9</v>
      </c>
      <c r="BJ27" s="2" t="n">
        <f aca="false">((BE27*15)+(BF27*30)+(BG27*30)+(BH27*30)+(BI27*15))-(BE27*120)</f>
        <v>7473</v>
      </c>
      <c r="BK27" s="2" t="n">
        <f aca="false">((BE27*15)+(BF27*30)+(BG27*30)+(BH27*30)+(BI27*15))</f>
        <v>8757</v>
      </c>
      <c r="BL27" s="2" t="n">
        <f aca="false">(1/BE27)</f>
        <v>0.0934579439252336</v>
      </c>
      <c r="BM27" s="2" t="n">
        <f aca="false">(BJ27/AU27)</f>
        <v>1.85204460966543</v>
      </c>
      <c r="BN27" s="2" t="n">
        <f aca="false">(BK27/AV27)</f>
        <v>0.636641221374046</v>
      </c>
      <c r="BO27" s="2" t="n">
        <f aca="false">(AX27*BM27)</f>
        <v>7.39163944152654</v>
      </c>
      <c r="BP27" s="2" t="n">
        <f aca="false">(AX27*BN27)</f>
        <v>2.54087959731172</v>
      </c>
      <c r="BQ27" s="2" t="n">
        <v>2</v>
      </c>
      <c r="BR27" s="4" t="n">
        <f aca="false">(BC27*BL27)</f>
        <v>0.190172755593316</v>
      </c>
      <c r="BS27" s="1" t="n">
        <v>146</v>
      </c>
      <c r="BT27" s="1" t="n">
        <v>0</v>
      </c>
      <c r="BU27" s="1" t="n">
        <v>38</v>
      </c>
      <c r="BV27" s="1" t="n">
        <v>1</v>
      </c>
      <c r="BW27" s="1" t="n">
        <v>88</v>
      </c>
      <c r="BX27" s="1" t="n">
        <v>0</v>
      </c>
      <c r="BY27" s="1" t="n">
        <v>20</v>
      </c>
      <c r="BZ27" s="1" t="n">
        <v>102</v>
      </c>
      <c r="CA27" s="1" t="n">
        <v>0</v>
      </c>
      <c r="CB27" s="1" t="n">
        <v>1</v>
      </c>
      <c r="CC27" s="1"/>
      <c r="CD27" s="1" t="n">
        <v>67</v>
      </c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 t="n">
        <v>9</v>
      </c>
      <c r="DK27" s="1" t="n">
        <v>9</v>
      </c>
      <c r="DL27" s="1" t="n">
        <v>2</v>
      </c>
      <c r="DM27" s="1" t="n">
        <v>2</v>
      </c>
      <c r="DN27" s="1" t="n">
        <v>24.34</v>
      </c>
      <c r="DO27" s="1" t="n">
        <v>322.5873</v>
      </c>
      <c r="DP27" s="1" t="n">
        <v>0</v>
      </c>
      <c r="DQ27" s="1" t="n">
        <v>2</v>
      </c>
      <c r="DR27" s="1" t="n">
        <v>3</v>
      </c>
      <c r="DS27" s="1" t="n">
        <v>1</v>
      </c>
      <c r="DT27" s="1" t="n">
        <v>2394.3</v>
      </c>
      <c r="DU27" s="1" t="n">
        <v>67.83</v>
      </c>
      <c r="DV27" s="1" t="n">
        <v>31.75</v>
      </c>
      <c r="DW27" s="1" t="n">
        <v>42.34</v>
      </c>
      <c r="DX27" s="1" t="n">
        <v>16.09</v>
      </c>
      <c r="DY27" s="1" t="n">
        <v>389.62</v>
      </c>
      <c r="DZ27" s="1" t="n">
        <v>26.27</v>
      </c>
      <c r="EA27" s="1" t="n">
        <v>19.08</v>
      </c>
      <c r="EB27" s="1" t="n">
        <v>19.18</v>
      </c>
      <c r="EC27" s="1" t="n">
        <v>25.65</v>
      </c>
      <c r="ED27" s="1" t="n">
        <v>14.12</v>
      </c>
      <c r="EE27" s="1" t="n">
        <v>171.89</v>
      </c>
    </row>
    <row r="28" customFormat="false" ht="13.8" hidden="false" customHeight="false" outlineLevel="0" collapsed="false">
      <c r="A28" s="1" t="n">
        <v>30373</v>
      </c>
      <c r="B28" s="1" t="n">
        <v>2</v>
      </c>
      <c r="C28" s="1" t="n">
        <v>22</v>
      </c>
      <c r="D28" s="1" t="n">
        <v>1</v>
      </c>
      <c r="E28" s="1" t="n">
        <v>1</v>
      </c>
      <c r="F28" s="1" t="n">
        <v>0</v>
      </c>
      <c r="G28" s="1" t="n">
        <v>1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1</v>
      </c>
      <c r="P28" s="1" t="n">
        <f aca="false">SUM(E28:O28)</f>
        <v>3</v>
      </c>
      <c r="Q28" s="1" t="n">
        <v>100</v>
      </c>
      <c r="R28" s="1" t="n">
        <v>70</v>
      </c>
      <c r="S28" s="1" t="n">
        <v>30</v>
      </c>
      <c r="T28" s="2" t="n">
        <v>80</v>
      </c>
      <c r="U28" s="3" t="n">
        <v>51.3</v>
      </c>
      <c r="V28" s="3" t="n">
        <v>158.4</v>
      </c>
      <c r="W28" s="2" t="n">
        <v>20.4459366391185</v>
      </c>
      <c r="X28" s="2" t="n">
        <v>0</v>
      </c>
      <c r="Y28" s="3" t="n">
        <v>70</v>
      </c>
      <c r="Z28" s="3" t="n">
        <v>86</v>
      </c>
      <c r="AA28" s="2" t="n">
        <v>34.8964694611111</v>
      </c>
      <c r="AB28" s="2" t="n">
        <v>0.441919191919192</v>
      </c>
      <c r="AC28" s="2" t="n">
        <v>0.813953488372093</v>
      </c>
      <c r="AD28" s="3" t="n">
        <v>22.7</v>
      </c>
      <c r="AE28" s="3" t="n">
        <v>11.6</v>
      </c>
      <c r="AF28" s="3" t="n">
        <v>39.7</v>
      </c>
      <c r="AG28" s="1" t="n">
        <v>1</v>
      </c>
      <c r="AH28" s="3" t="n">
        <v>53.6</v>
      </c>
      <c r="AI28" s="3" t="n">
        <v>27.5</v>
      </c>
      <c r="AJ28" s="3" t="n">
        <v>37.7</v>
      </c>
      <c r="AK28" s="3" t="n">
        <v>2</v>
      </c>
      <c r="AL28" s="1" t="n">
        <v>1239</v>
      </c>
      <c r="AM28" s="1" t="n">
        <v>12</v>
      </c>
      <c r="AN28" s="1" t="n">
        <v>1933</v>
      </c>
      <c r="AO28" s="1" t="n">
        <v>86</v>
      </c>
      <c r="AP28" s="1" t="n">
        <v>123</v>
      </c>
      <c r="AQ28" s="1" t="n">
        <v>113</v>
      </c>
      <c r="AR28" s="1" t="n">
        <v>102</v>
      </c>
      <c r="AS28" s="1" t="n">
        <v>76</v>
      </c>
      <c r="AT28" s="1" t="n">
        <v>1</v>
      </c>
      <c r="AU28" s="1" t="n">
        <f aca="false">((AO28*15)+(AP28*30)+(AQ28*30)+(AR28*30)+(AS28*15))-(AO28*120)</f>
        <v>2250</v>
      </c>
      <c r="AV28" s="1" t="n">
        <f aca="false">((AO28*15)+(AP28*30)+(AQ28*30)+(AR28*30)+(AS28*15))</f>
        <v>12570</v>
      </c>
      <c r="AW28" s="1"/>
      <c r="AX28" s="4" t="n">
        <f aca="false">10000/SQRT((AO28*BE28)*(AVERAGE(AO28:AS28)*AVERAGE(BE28:BI28)))</f>
        <v>5.96380872389331</v>
      </c>
      <c r="AY28" s="4" t="n">
        <v>0</v>
      </c>
      <c r="AZ28" s="2" t="n">
        <f aca="false">(AO28*BE28)/405</f>
        <v>1.47367901234568</v>
      </c>
      <c r="BA28" s="2" t="n">
        <v>0</v>
      </c>
      <c r="BB28" s="2" t="n">
        <f aca="false">1/(LOG(BE28)+LOG(AO28))</f>
        <v>0.360248985433716</v>
      </c>
      <c r="BC28" s="2" t="n">
        <f aca="false">(BF28-BE28)/(AP28-AO28)</f>
        <v>1.47189189189189</v>
      </c>
      <c r="BD28" s="2" t="n">
        <f aca="false">(20*BE28)/((AO28/18)-3.5)</f>
        <v>108.626086956522</v>
      </c>
      <c r="BE28" s="3" t="n">
        <v>6.94</v>
      </c>
      <c r="BF28" s="3" t="n">
        <v>61.4</v>
      </c>
      <c r="BG28" s="3" t="n">
        <v>64.8</v>
      </c>
      <c r="BH28" s="3" t="n">
        <v>49.5</v>
      </c>
      <c r="BI28" s="3" t="n">
        <v>52.9</v>
      </c>
      <c r="BJ28" s="2" t="n">
        <f aca="false">((BE28*15)+(BF28*30)+(BG28*30)+(BH28*30)+(BI28*15))-(BE28*120)</f>
        <v>5335.8</v>
      </c>
      <c r="BK28" s="2" t="n">
        <f aca="false">((BE28*15)+(BF28*30)+(BG28*30)+(BH28*30)+(BI28*15))</f>
        <v>6168.6</v>
      </c>
      <c r="BL28" s="2" t="n">
        <f aca="false">(1/BE28)</f>
        <v>0.144092219020173</v>
      </c>
      <c r="BM28" s="2" t="n">
        <f aca="false">(BJ28/AU28)</f>
        <v>2.37146666666667</v>
      </c>
      <c r="BN28" s="2" t="n">
        <f aca="false">(BK28/AV28)</f>
        <v>0.490739856801909</v>
      </c>
      <c r="BO28" s="2" t="n">
        <f aca="false">(AX28*BM28)</f>
        <v>14.1429735950889</v>
      </c>
      <c r="BP28" s="2" t="n">
        <f aca="false">(AX28*BN28)</f>
        <v>2.92667863915738</v>
      </c>
      <c r="BQ28" s="2" t="n">
        <v>2</v>
      </c>
      <c r="BR28" s="4" t="n">
        <f aca="false">(BC28*BL28)</f>
        <v>0.212088168860503</v>
      </c>
      <c r="BS28" s="1" t="n">
        <v>128</v>
      </c>
      <c r="BT28" s="1" t="n">
        <v>0</v>
      </c>
      <c r="BU28" s="1" t="n">
        <v>31</v>
      </c>
      <c r="BV28" s="1" t="n">
        <v>1</v>
      </c>
      <c r="BW28" s="1" t="n">
        <v>77</v>
      </c>
      <c r="BX28" s="1" t="n">
        <v>0</v>
      </c>
      <c r="BY28" s="1" t="n">
        <v>20</v>
      </c>
      <c r="BZ28" s="1" t="n">
        <v>99</v>
      </c>
      <c r="CA28" s="1" t="n">
        <v>0</v>
      </c>
      <c r="CB28" s="1" t="n">
        <v>0</v>
      </c>
      <c r="CC28" s="1"/>
      <c r="CD28" s="1" t="n">
        <v>66</v>
      </c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 t="n">
        <v>15</v>
      </c>
      <c r="DK28" s="1" t="n">
        <v>15</v>
      </c>
      <c r="DL28" s="1" t="n">
        <v>2</v>
      </c>
      <c r="DM28" s="1" t="n">
        <v>2</v>
      </c>
      <c r="DN28" s="1" t="n">
        <v>26.59036</v>
      </c>
      <c r="DO28" s="1" t="n">
        <v>79.85815</v>
      </c>
      <c r="DP28" s="1" t="n">
        <v>0.18</v>
      </c>
      <c r="DQ28" s="1" t="n">
        <v>1</v>
      </c>
      <c r="DR28" s="1" t="n">
        <v>4</v>
      </c>
      <c r="DS28" s="1" t="n">
        <v>2</v>
      </c>
      <c r="DT28" s="1" t="n">
        <v>1145.61</v>
      </c>
      <c r="DU28" s="1" t="n">
        <v>38.07</v>
      </c>
      <c r="DV28" s="1" t="n">
        <v>21.53</v>
      </c>
      <c r="DW28" s="1" t="n">
        <v>15.27</v>
      </c>
      <c r="DX28" s="1" t="n">
        <v>12.9</v>
      </c>
      <c r="DY28" s="1" t="n">
        <v>186.37</v>
      </c>
      <c r="DZ28" s="1" t="n">
        <v>33.83</v>
      </c>
      <c r="EA28" s="1" t="n">
        <v>26</v>
      </c>
      <c r="EB28" s="1" t="n">
        <v>8.9</v>
      </c>
      <c r="EC28" s="1" t="n">
        <v>11.32</v>
      </c>
      <c r="ED28" s="1" t="n">
        <v>5.07</v>
      </c>
      <c r="EE28" s="1" t="n">
        <v>159.15</v>
      </c>
    </row>
    <row r="29" customFormat="false" ht="13.8" hidden="false" customHeight="false" outlineLevel="0" collapsed="false">
      <c r="A29" s="1" t="n">
        <v>30374</v>
      </c>
      <c r="B29" s="1" t="n">
        <v>2</v>
      </c>
      <c r="C29" s="1" t="n">
        <v>40</v>
      </c>
      <c r="D29" s="1" t="n">
        <v>1</v>
      </c>
      <c r="E29" s="1" t="n">
        <v>0</v>
      </c>
      <c r="F29" s="1" t="n">
        <v>0</v>
      </c>
      <c r="G29" s="1" t="n">
        <v>1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1</v>
      </c>
      <c r="P29" s="1" t="n">
        <f aca="false">SUM(E29:O29)</f>
        <v>2</v>
      </c>
      <c r="Q29" s="1" t="n">
        <v>110</v>
      </c>
      <c r="R29" s="1" t="n">
        <v>70</v>
      </c>
      <c r="S29" s="1" t="n">
        <v>40</v>
      </c>
      <c r="T29" s="2" t="n">
        <v>83.3333333333333</v>
      </c>
      <c r="U29" s="3" t="n">
        <v>60</v>
      </c>
      <c r="V29" s="3" t="n">
        <v>163.8</v>
      </c>
      <c r="W29" s="2" t="n">
        <v>22.3626597252971</v>
      </c>
      <c r="X29" s="2" t="n">
        <v>0</v>
      </c>
      <c r="Y29" s="3" t="n">
        <v>74</v>
      </c>
      <c r="Z29" s="3" t="n">
        <v>101</v>
      </c>
      <c r="AA29" s="2" t="n">
        <v>35.4520361898139</v>
      </c>
      <c r="AB29" s="2" t="n">
        <v>0.451770451770452</v>
      </c>
      <c r="AC29" s="2" t="n">
        <v>0.732673267326733</v>
      </c>
      <c r="AD29" s="3" t="n">
        <v>28.4</v>
      </c>
      <c r="AE29" s="3" t="n">
        <v>17</v>
      </c>
      <c r="AF29" s="3" t="n">
        <v>43</v>
      </c>
      <c r="AG29" s="1" t="n">
        <v>4</v>
      </c>
      <c r="AH29" s="3" t="n">
        <v>49.7</v>
      </c>
      <c r="AI29" s="3" t="n">
        <v>29.8</v>
      </c>
      <c r="AJ29" s="3" t="n">
        <v>40.8</v>
      </c>
      <c r="AK29" s="3" t="n">
        <v>2.2</v>
      </c>
      <c r="AL29" s="1" t="n">
        <v>1289</v>
      </c>
      <c r="AM29" s="1" t="n">
        <v>30</v>
      </c>
      <c r="AN29" s="1" t="n">
        <v>2011</v>
      </c>
      <c r="AO29" s="1" t="n">
        <v>85</v>
      </c>
      <c r="AP29" s="1" t="n">
        <v>112</v>
      </c>
      <c r="AQ29" s="1" t="n">
        <v>108</v>
      </c>
      <c r="AR29" s="1" t="n">
        <v>102</v>
      </c>
      <c r="AS29" s="1" t="n">
        <v>98</v>
      </c>
      <c r="AT29" s="1" t="n">
        <v>1</v>
      </c>
      <c r="AU29" s="1" t="n">
        <f aca="false">((AO29*15)+(AP29*30)+(AQ29*30)+(AR29*30)+(AS29*15))-(AO29*120)</f>
        <v>2205</v>
      </c>
      <c r="AV29" s="1" t="n">
        <f aca="false">((AO29*15)+(AP29*30)+(AQ29*30)+(AR29*30)+(AS29*15))</f>
        <v>12405</v>
      </c>
      <c r="AW29" s="1"/>
      <c r="AX29" s="4" t="n">
        <f aca="false">10000/SQRT((AO29*BE29)*(AVERAGE(AO29:AS29)*AVERAGE(BE29:BI29)))</f>
        <v>9.25979635255068</v>
      </c>
      <c r="AY29" s="4" t="n">
        <v>0</v>
      </c>
      <c r="AZ29" s="2" t="n">
        <f aca="false">(AO29*BE29)/405</f>
        <v>1.0158024691358</v>
      </c>
      <c r="BA29" s="2" t="n">
        <v>0</v>
      </c>
      <c r="BB29" s="2" t="n">
        <f aca="false">1/(LOG(BE29)+LOG(AO29))</f>
        <v>0.382516796345154</v>
      </c>
      <c r="BC29" s="2" t="n">
        <f aca="false">(BF29-BE29)/(AP29-AO29)</f>
        <v>0.865185185185185</v>
      </c>
      <c r="BD29" s="2" t="n">
        <f aca="false">(20*BE29)/((AO29/18)-3.5)</f>
        <v>79.2</v>
      </c>
      <c r="BE29" s="3" t="n">
        <v>4.84</v>
      </c>
      <c r="BF29" s="3" t="n">
        <v>28.2</v>
      </c>
      <c r="BG29" s="3" t="n">
        <v>37.5</v>
      </c>
      <c r="BH29" s="3" t="n">
        <v>21.2</v>
      </c>
      <c r="BI29" s="3" t="n">
        <v>48.6</v>
      </c>
      <c r="BJ29" s="2" t="n">
        <f aca="false">((BE29*15)+(BF29*30)+(BG29*30)+(BH29*30)+(BI29*15))-(BE29*120)</f>
        <v>2827.8</v>
      </c>
      <c r="BK29" s="2" t="n">
        <f aca="false">((BE29*15)+(BF29*30)+(BG29*30)+(BH29*30)+(BI29*15))</f>
        <v>3408.6</v>
      </c>
      <c r="BL29" s="2" t="n">
        <f aca="false">(1/BE29)</f>
        <v>0.206611570247934</v>
      </c>
      <c r="BM29" s="2" t="n">
        <f aca="false">(BJ29/AU29)</f>
        <v>1.28244897959184</v>
      </c>
      <c r="BN29" s="2" t="n">
        <f aca="false">(BK29/AV29)</f>
        <v>0.274776299879081</v>
      </c>
      <c r="BO29" s="2" t="n">
        <f aca="false">(AX29*BM29)</f>
        <v>11.8752163835568</v>
      </c>
      <c r="BP29" s="2" t="n">
        <f aca="false">(AX29*BN29)</f>
        <v>2.54437257938769</v>
      </c>
      <c r="BQ29" s="2" t="n">
        <v>2</v>
      </c>
      <c r="BR29" s="4" t="n">
        <f aca="false">(BC29*BL29)</f>
        <v>0.178757269666361</v>
      </c>
      <c r="BS29" s="1" t="n">
        <v>221</v>
      </c>
      <c r="BT29" s="1" t="n">
        <v>1</v>
      </c>
      <c r="BU29" s="1" t="n">
        <v>89</v>
      </c>
      <c r="BV29" s="1" t="n">
        <v>0</v>
      </c>
      <c r="BW29" s="1" t="n">
        <v>96</v>
      </c>
      <c r="BX29" s="1" t="n">
        <v>0</v>
      </c>
      <c r="BY29" s="1" t="n">
        <v>36</v>
      </c>
      <c r="BZ29" s="1" t="n">
        <v>181</v>
      </c>
      <c r="CA29" s="1" t="n">
        <v>1</v>
      </c>
      <c r="CB29" s="1" t="n">
        <v>1</v>
      </c>
      <c r="CC29" s="1"/>
      <c r="CD29" s="1" t="n">
        <v>74</v>
      </c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 t="n">
        <v>21</v>
      </c>
      <c r="DK29" s="1" t="n">
        <v>21</v>
      </c>
      <c r="DL29" s="1" t="n">
        <v>1</v>
      </c>
      <c r="DM29" s="1" t="n">
        <v>1</v>
      </c>
      <c r="DN29" s="1" t="n">
        <v>25.82001</v>
      </c>
      <c r="DO29" s="1" t="n">
        <v>93.49095</v>
      </c>
      <c r="DP29" s="1" t="n">
        <v>0.48</v>
      </c>
      <c r="DQ29" s="1" t="n">
        <v>2</v>
      </c>
      <c r="DR29" s="1" t="n">
        <v>3</v>
      </c>
      <c r="DS29" s="1" t="n">
        <v>3</v>
      </c>
      <c r="DT29" s="1" t="n">
        <v>2242.22</v>
      </c>
      <c r="DU29" s="1" t="n">
        <v>49.39</v>
      </c>
      <c r="DV29" s="1" t="n">
        <v>8.22</v>
      </c>
      <c r="DW29" s="1" t="n">
        <v>5.8</v>
      </c>
      <c r="DX29" s="1" t="n">
        <v>19.52</v>
      </c>
      <c r="DY29" s="1" t="n">
        <v>401.7</v>
      </c>
      <c r="DZ29" s="1" t="n">
        <v>43.81</v>
      </c>
      <c r="EA29" s="1" t="n">
        <v>28.54</v>
      </c>
      <c r="EB29" s="1" t="n">
        <v>8.69</v>
      </c>
      <c r="EC29" s="1" t="n">
        <v>16.46</v>
      </c>
      <c r="ED29" s="1" t="n">
        <v>15.99</v>
      </c>
      <c r="EE29" s="1" t="n">
        <v>31.73</v>
      </c>
    </row>
    <row r="30" customFormat="false" ht="13.8" hidden="false" customHeight="false" outlineLevel="0" collapsed="false">
      <c r="A30" s="1" t="n">
        <v>30380</v>
      </c>
      <c r="B30" s="1" t="n">
        <v>2</v>
      </c>
      <c r="C30" s="1" t="n">
        <v>30</v>
      </c>
      <c r="D30" s="1" t="n">
        <v>1</v>
      </c>
      <c r="E30" s="1" t="n">
        <v>1</v>
      </c>
      <c r="F30" s="1" t="n">
        <v>0</v>
      </c>
      <c r="G30" s="1" t="n">
        <v>1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</v>
      </c>
      <c r="N30" s="1" t="n">
        <v>0</v>
      </c>
      <c r="O30" s="1" t="n">
        <v>1</v>
      </c>
      <c r="P30" s="1" t="n">
        <f aca="false">SUM(E30:O30)</f>
        <v>4</v>
      </c>
      <c r="Q30" s="1" t="n">
        <v>120</v>
      </c>
      <c r="R30" s="1" t="n">
        <v>90</v>
      </c>
      <c r="S30" s="1" t="n">
        <v>30</v>
      </c>
      <c r="T30" s="2" t="n">
        <v>100</v>
      </c>
      <c r="U30" s="3" t="n">
        <v>98.8</v>
      </c>
      <c r="V30" s="3" t="n">
        <v>158</v>
      </c>
      <c r="W30" s="2" t="n">
        <v>39.5769908668483</v>
      </c>
      <c r="X30" s="2" t="n">
        <v>2</v>
      </c>
      <c r="Y30" s="3" t="n">
        <v>112</v>
      </c>
      <c r="Z30" s="3" t="n">
        <v>130</v>
      </c>
      <c r="AA30" s="2" t="n">
        <v>39.0880145229273</v>
      </c>
      <c r="AB30" s="2" t="n">
        <v>0.708860759493671</v>
      </c>
      <c r="AC30" s="2" t="n">
        <v>0.861538461538462</v>
      </c>
      <c r="AD30" s="3" t="n">
        <v>49.3</v>
      </c>
      <c r="AE30" s="3" t="n">
        <v>48.7</v>
      </c>
      <c r="AF30" s="3" t="n">
        <v>50.1</v>
      </c>
      <c r="AG30" s="1" t="n">
        <v>12</v>
      </c>
      <c r="AH30" s="3" t="n">
        <v>37</v>
      </c>
      <c r="AI30" s="3" t="n">
        <v>36.6</v>
      </c>
      <c r="AJ30" s="3" t="n">
        <v>47.6</v>
      </c>
      <c r="AK30" s="3" t="n">
        <v>2.5</v>
      </c>
      <c r="AL30" s="1" t="n">
        <v>1615</v>
      </c>
      <c r="AM30" s="1" t="n">
        <v>45</v>
      </c>
      <c r="AN30" s="1" t="n">
        <v>2519</v>
      </c>
      <c r="AO30" s="1" t="n">
        <v>90</v>
      </c>
      <c r="AP30" s="1" t="n">
        <v>119</v>
      </c>
      <c r="AQ30" s="1" t="n">
        <v>129</v>
      </c>
      <c r="AR30" s="1" t="n">
        <v>144</v>
      </c>
      <c r="AS30" s="1" t="n">
        <v>130</v>
      </c>
      <c r="AT30" s="1" t="n">
        <v>1</v>
      </c>
      <c r="AU30" s="1" t="n">
        <f aca="false">((AO30*15)+(AP30*30)+(AQ30*30)+(AR30*30)+(AS30*15))-(AO30*120)</f>
        <v>4260</v>
      </c>
      <c r="AV30" s="1" t="n">
        <f aca="false">((AO30*15)+(AP30*30)+(AQ30*30)+(AR30*30)+(AS30*15))</f>
        <v>15060</v>
      </c>
      <c r="AW30" s="1"/>
      <c r="AX30" s="4" t="n">
        <f aca="false">10000/SQRT((AO30*BE30)*(AVERAGE(AO30:AS30)*AVERAGE(BE30:BI30)))</f>
        <v>2.43146925682558</v>
      </c>
      <c r="AY30" s="4" t="n">
        <v>1</v>
      </c>
      <c r="AZ30" s="2" t="n">
        <f aca="false">(AO30*BE30)/405</f>
        <v>3.62222222222222</v>
      </c>
      <c r="BA30" s="2" t="n">
        <v>1</v>
      </c>
      <c r="BB30" s="2" t="n">
        <f aca="false">1/(LOG(BE30)+LOG(AO30))</f>
        <v>0.315813065201758</v>
      </c>
      <c r="BC30" s="2" t="n">
        <f aca="false">(BF30-BE30)/(AP30-AO30)</f>
        <v>2.08620689655172</v>
      </c>
      <c r="BD30" s="2" t="n">
        <f aca="false">(20*BE30)/((AO30/18)-3.5)</f>
        <v>217.333333333333</v>
      </c>
      <c r="BE30" s="3" t="n">
        <v>16.3</v>
      </c>
      <c r="BF30" s="3" t="n">
        <v>76.8</v>
      </c>
      <c r="BG30" s="3" t="n">
        <v>89.6</v>
      </c>
      <c r="BH30" s="3" t="n">
        <v>82.3</v>
      </c>
      <c r="BI30" s="3" t="n">
        <v>206</v>
      </c>
      <c r="BJ30" s="2" t="n">
        <f aca="false">((BE30*15)+(BF30*30)+(BG30*30)+(BH30*30)+(BI30*15))-(BE30*120)</f>
        <v>8839.5</v>
      </c>
      <c r="BK30" s="2" t="n">
        <f aca="false">((BE30*15)+(BF30*30)+(BG30*30)+(BH30*30)+(BI30*15))</f>
        <v>10795.5</v>
      </c>
      <c r="BL30" s="2" t="n">
        <f aca="false">(1/BE30)</f>
        <v>0.0613496932515337</v>
      </c>
      <c r="BM30" s="2" t="n">
        <f aca="false">(BJ30/AU30)</f>
        <v>2.075</v>
      </c>
      <c r="BN30" s="2" t="n">
        <f aca="false">(BK30/AV30)</f>
        <v>0.716832669322709</v>
      </c>
      <c r="BO30" s="2" t="n">
        <f aca="false">(AX30*BM30)</f>
        <v>5.04529870791307</v>
      </c>
      <c r="BP30" s="2" t="n">
        <f aca="false">(AX30*BN30)</f>
        <v>1.74295659774638</v>
      </c>
      <c r="BQ30" s="2" t="n">
        <v>2</v>
      </c>
      <c r="BR30" s="4" t="n">
        <f aca="false">(BC30*BL30)</f>
        <v>0.127988153162682</v>
      </c>
      <c r="BS30" s="1" t="n">
        <v>170</v>
      </c>
      <c r="BT30" s="1" t="n">
        <v>0</v>
      </c>
      <c r="BU30" s="1" t="n">
        <v>33</v>
      </c>
      <c r="BV30" s="1" t="n">
        <v>1</v>
      </c>
      <c r="BW30" s="1" t="n">
        <v>119</v>
      </c>
      <c r="BX30" s="1" t="n">
        <v>0</v>
      </c>
      <c r="BY30" s="1" t="n">
        <v>18</v>
      </c>
      <c r="BZ30" s="1" t="n">
        <v>92</v>
      </c>
      <c r="CA30" s="1" t="n">
        <v>0</v>
      </c>
      <c r="CB30" s="1" t="n">
        <v>5</v>
      </c>
      <c r="CC30" s="1" t="n">
        <v>2</v>
      </c>
      <c r="CD30" s="1" t="n">
        <v>68</v>
      </c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</row>
    <row r="31" customFormat="false" ht="13.8" hidden="false" customHeight="false" outlineLevel="0" collapsed="false">
      <c r="A31" s="1" t="n">
        <v>30381</v>
      </c>
      <c r="B31" s="1" t="n">
        <v>2</v>
      </c>
      <c r="C31" s="1" t="n">
        <v>53</v>
      </c>
      <c r="D31" s="1" t="n">
        <v>1</v>
      </c>
      <c r="E31" s="1" t="n">
        <v>1</v>
      </c>
      <c r="F31" s="1" t="n">
        <v>1</v>
      </c>
      <c r="G31" s="1" t="n">
        <v>1</v>
      </c>
      <c r="H31" s="1" t="n">
        <v>1</v>
      </c>
      <c r="I31" s="1" t="n">
        <v>1</v>
      </c>
      <c r="J31" s="1" t="n">
        <v>0</v>
      </c>
      <c r="K31" s="1" t="n">
        <v>0</v>
      </c>
      <c r="L31" s="1" t="n">
        <v>0</v>
      </c>
      <c r="M31" s="1" t="n">
        <v>1</v>
      </c>
      <c r="N31" s="1" t="n">
        <v>0</v>
      </c>
      <c r="O31" s="1" t="n">
        <v>1</v>
      </c>
      <c r="P31" s="1" t="n">
        <f aca="false">SUM(E31:O31)</f>
        <v>7</v>
      </c>
      <c r="Q31" s="1" t="n">
        <v>140</v>
      </c>
      <c r="R31" s="1" t="n">
        <v>90</v>
      </c>
      <c r="S31" s="1" t="n">
        <v>50</v>
      </c>
      <c r="T31" s="2" t="n">
        <v>106.666666666667</v>
      </c>
      <c r="U31" s="3" t="n">
        <v>109.7</v>
      </c>
      <c r="V31" s="3" t="n">
        <v>160</v>
      </c>
      <c r="W31" s="2" t="n">
        <v>42.8515625</v>
      </c>
      <c r="X31" s="2" t="n">
        <v>2</v>
      </c>
      <c r="Y31" s="3" t="n">
        <v>121</v>
      </c>
      <c r="Z31" s="3" t="n">
        <v>137</v>
      </c>
      <c r="AA31" s="2" t="n">
        <v>44.8930176090772</v>
      </c>
      <c r="AB31" s="2" t="n">
        <v>0.75625</v>
      </c>
      <c r="AC31" s="2" t="n">
        <v>0.883211678832117</v>
      </c>
      <c r="AD31" s="3" t="n">
        <v>54.4</v>
      </c>
      <c r="AE31" s="3" t="n">
        <v>59.7</v>
      </c>
      <c r="AF31" s="3" t="n">
        <v>50</v>
      </c>
      <c r="AG31" s="1" t="n">
        <v>17</v>
      </c>
      <c r="AH31" s="3" t="n">
        <v>33.4</v>
      </c>
      <c r="AI31" s="3" t="n">
        <v>36.6</v>
      </c>
      <c r="AJ31" s="3" t="n">
        <v>47.5</v>
      </c>
      <c r="AK31" s="3" t="n">
        <v>2.5</v>
      </c>
      <c r="AL31" s="1" t="n">
        <v>1616</v>
      </c>
      <c r="AM31" s="1" t="n">
        <v>68</v>
      </c>
      <c r="AN31" s="1" t="n">
        <v>2521</v>
      </c>
      <c r="AO31" s="1" t="n">
        <v>109</v>
      </c>
      <c r="AP31" s="1" t="n">
        <v>161</v>
      </c>
      <c r="AQ31" s="1" t="n">
        <v>201</v>
      </c>
      <c r="AR31" s="1" t="n">
        <v>217</v>
      </c>
      <c r="AS31" s="1" t="n">
        <v>199</v>
      </c>
      <c r="AT31" s="1" t="n">
        <v>4</v>
      </c>
      <c r="AU31" s="1" t="n">
        <f aca="false">((AO31*15)+(AP31*30)+(AQ31*30)+(AR31*30)+(AS31*15))-(AO31*120)</f>
        <v>8910</v>
      </c>
      <c r="AV31" s="1" t="n">
        <f aca="false">((AO31*15)+(AP31*30)+(AQ31*30)+(AR31*30)+(AS31*15))</f>
        <v>21990</v>
      </c>
      <c r="AW31" s="1" t="n">
        <v>4.9</v>
      </c>
      <c r="AX31" s="4" t="n">
        <f aca="false">10000/SQRT((AO31*BE31)*(AVERAGE(AO31:AS31)*AVERAGE(BE31:BI31)))</f>
        <v>3.01950467834345</v>
      </c>
      <c r="AY31" s="4" t="n">
        <v>1</v>
      </c>
      <c r="AZ31" s="2" t="n">
        <f aca="false">(AO31*BE31)/405</f>
        <v>3.14888888888889</v>
      </c>
      <c r="BA31" s="2" t="n">
        <v>1</v>
      </c>
      <c r="BB31" s="2" t="n">
        <f aca="false">1/(LOG(BE31)+LOG(AO31))</f>
        <v>0.321997688114834</v>
      </c>
      <c r="BC31" s="2" t="n">
        <f aca="false">(BF31-BE31)/(AP31-AO31)</f>
        <v>0.482692307692308</v>
      </c>
      <c r="BD31" s="2" t="n">
        <f aca="false">(20*BE31)/((AO31/18)-3.5)</f>
        <v>91.5652173913044</v>
      </c>
      <c r="BE31" s="3" t="n">
        <v>11.7</v>
      </c>
      <c r="BF31" s="3" t="n">
        <v>36.8</v>
      </c>
      <c r="BG31" s="3" t="n">
        <v>40.8</v>
      </c>
      <c r="BH31" s="3" t="n">
        <v>70.4</v>
      </c>
      <c r="BI31" s="3" t="n">
        <v>82.7</v>
      </c>
      <c r="BJ31" s="2" t="n">
        <f aca="false">((BE31*15)+(BF31*30)+(BG31*30)+(BH31*30)+(BI31*15))-(BE31*120)</f>
        <v>4452</v>
      </c>
      <c r="BK31" s="2" t="n">
        <f aca="false">((BE31*15)+(BF31*30)+(BG31*30)+(BH31*30)+(BI31*15))</f>
        <v>5856</v>
      </c>
      <c r="BL31" s="2" t="n">
        <f aca="false">(1/BE31)</f>
        <v>0.0854700854700855</v>
      </c>
      <c r="BM31" s="2" t="n">
        <f aca="false">(BJ31/AU31)</f>
        <v>0.4996632996633</v>
      </c>
      <c r="BN31" s="2" t="n">
        <f aca="false">(BK31/AV31)</f>
        <v>0.266302864938608</v>
      </c>
      <c r="BO31" s="2" t="n">
        <f aca="false">(AX31*BM31)</f>
        <v>1.50873567092986</v>
      </c>
      <c r="BP31" s="2" t="n">
        <f aca="false">(AX31*BN31)</f>
        <v>0.804102746538393</v>
      </c>
      <c r="BQ31" s="2" t="n">
        <v>1</v>
      </c>
      <c r="BR31" s="4" t="n">
        <f aca="false">(BC31*BL31)</f>
        <v>0.0412557527942143</v>
      </c>
      <c r="BS31" s="1" t="n">
        <v>172</v>
      </c>
      <c r="BT31" s="1" t="n">
        <v>0</v>
      </c>
      <c r="BU31" s="1" t="n">
        <v>38</v>
      </c>
      <c r="BV31" s="1" t="n">
        <v>1</v>
      </c>
      <c r="BW31" s="1" t="n">
        <v>112</v>
      </c>
      <c r="BX31" s="1" t="n">
        <v>0</v>
      </c>
      <c r="BY31" s="1" t="n">
        <v>22</v>
      </c>
      <c r="BZ31" s="1" t="n">
        <v>111</v>
      </c>
      <c r="CA31" s="1" t="n">
        <v>0</v>
      </c>
      <c r="CB31" s="1" t="n">
        <v>5</v>
      </c>
      <c r="CC31" s="1" t="n">
        <v>2</v>
      </c>
      <c r="CD31" s="1" t="n">
        <v>69</v>
      </c>
      <c r="CE31" s="1" t="n">
        <v>2216</v>
      </c>
      <c r="CF31" s="1" t="n">
        <v>14.7111913357401</v>
      </c>
      <c r="CG31" s="1" t="n">
        <v>32.206678700361</v>
      </c>
      <c r="CH31" s="1" t="n">
        <v>11.0875451263538</v>
      </c>
      <c r="CI31" s="1" t="n">
        <v>11.1687725631769</v>
      </c>
      <c r="CJ31" s="1" t="n">
        <v>4.10198555956679</v>
      </c>
      <c r="CK31" s="1" t="n">
        <v>55.1985559566787</v>
      </c>
      <c r="CL31" s="1" t="n">
        <v>1.7</v>
      </c>
      <c r="CM31" s="1" t="n">
        <v>5.2</v>
      </c>
      <c r="CN31" s="1" t="n">
        <v>12.7</v>
      </c>
      <c r="CO31" s="1" t="n">
        <v>0</v>
      </c>
      <c r="CP31" s="1" t="n">
        <v>3.4</v>
      </c>
      <c r="CQ31" s="1" t="n">
        <v>8.8</v>
      </c>
      <c r="CR31" s="1" t="n">
        <v>1.9</v>
      </c>
      <c r="CS31" s="1" t="n">
        <v>0</v>
      </c>
      <c r="CT31" s="1" t="n">
        <v>2.3</v>
      </c>
      <c r="CU31" s="1" t="n">
        <v>81.5</v>
      </c>
      <c r="CV31" s="1" t="n">
        <v>79.3</v>
      </c>
      <c r="CW31" s="1" t="n">
        <v>27.3</v>
      </c>
      <c r="CX31" s="1" t="n">
        <v>27.5</v>
      </c>
      <c r="CY31" s="1" t="n">
        <v>10.1</v>
      </c>
      <c r="CZ31" s="1" t="n">
        <v>265</v>
      </c>
      <c r="DA31" s="1" t="n">
        <v>305.8</v>
      </c>
      <c r="DB31" s="1" t="n">
        <v>34.9</v>
      </c>
      <c r="DC31" s="1" t="n">
        <v>14.3</v>
      </c>
      <c r="DD31" s="1" t="n">
        <v>895</v>
      </c>
      <c r="DE31" s="1" t="n">
        <v>16</v>
      </c>
      <c r="DF31" s="1" t="n">
        <v>1</v>
      </c>
      <c r="DG31" s="1" t="n">
        <v>120</v>
      </c>
      <c r="DH31" s="1" t="n">
        <v>16</v>
      </c>
      <c r="DI31" s="1" t="n">
        <v>0</v>
      </c>
      <c r="DJ31" s="1" t="n">
        <v>11</v>
      </c>
      <c r="DK31" s="1" t="n">
        <v>11</v>
      </c>
      <c r="DL31" s="1" t="n">
        <v>2</v>
      </c>
      <c r="DM31" s="1" t="n">
        <v>2</v>
      </c>
      <c r="DN31" s="1" t="n">
        <v>29.95036</v>
      </c>
      <c r="DO31" s="1" t="n">
        <v>41.98366</v>
      </c>
      <c r="DP31" s="1" t="n">
        <v>0.06</v>
      </c>
      <c r="DQ31" s="1" t="n">
        <v>1</v>
      </c>
      <c r="DR31" s="1" t="n">
        <v>4</v>
      </c>
      <c r="DS31" s="1" t="n">
        <v>2</v>
      </c>
      <c r="DT31" s="1" t="n">
        <v>1138.05</v>
      </c>
      <c r="DU31" s="1" t="n">
        <v>30.98</v>
      </c>
      <c r="DV31" s="1" t="n">
        <v>9.01</v>
      </c>
      <c r="DW31" s="1" t="n">
        <v>10.55</v>
      </c>
      <c r="DX31" s="1" t="n">
        <v>11.88</v>
      </c>
      <c r="DY31" s="1" t="n">
        <v>208.55</v>
      </c>
      <c r="DZ31" s="1" t="n">
        <v>27.78</v>
      </c>
      <c r="EA31" s="1" t="n">
        <v>27.67</v>
      </c>
      <c r="EB31" s="1" t="n">
        <v>7.77</v>
      </c>
      <c r="EC31" s="1" t="n">
        <v>9.08</v>
      </c>
      <c r="ED31" s="1" t="n">
        <v>4.23</v>
      </c>
      <c r="EE31" s="1" t="n">
        <v>56.8</v>
      </c>
    </row>
    <row r="32" customFormat="false" ht="13.8" hidden="false" customHeight="false" outlineLevel="0" collapsed="false">
      <c r="A32" s="1" t="n">
        <v>30383</v>
      </c>
      <c r="B32" s="1" t="n">
        <v>2</v>
      </c>
      <c r="C32" s="1" t="n">
        <v>65</v>
      </c>
      <c r="D32" s="1" t="n">
        <v>1</v>
      </c>
      <c r="E32" s="1" t="n">
        <v>0</v>
      </c>
      <c r="F32" s="1" t="n">
        <v>1</v>
      </c>
      <c r="G32" s="1" t="n">
        <v>1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</v>
      </c>
      <c r="M32" s="1" t="n">
        <v>0</v>
      </c>
      <c r="N32" s="1" t="n">
        <v>0</v>
      </c>
      <c r="O32" s="1" t="n">
        <v>1</v>
      </c>
      <c r="P32" s="1" t="n">
        <f aca="false">SUM(E32:O32)</f>
        <v>4</v>
      </c>
      <c r="Q32" s="1" t="n">
        <v>130</v>
      </c>
      <c r="R32" s="1" t="n">
        <v>90</v>
      </c>
      <c r="S32" s="1" t="n">
        <v>40</v>
      </c>
      <c r="T32" s="2" t="n">
        <v>103.333333333333</v>
      </c>
      <c r="U32" s="3" t="n">
        <v>62.8</v>
      </c>
      <c r="V32" s="3" t="n">
        <v>155.7</v>
      </c>
      <c r="W32" s="2" t="n">
        <v>25.9049297328781</v>
      </c>
      <c r="X32" s="2" t="n">
        <v>1</v>
      </c>
      <c r="Y32" s="3" t="n">
        <v>85</v>
      </c>
      <c r="Z32" s="3" t="n">
        <v>100.5</v>
      </c>
      <c r="AA32" s="2" t="n">
        <v>41.294738506346</v>
      </c>
      <c r="AB32" s="2" t="n">
        <v>0.54592164418754</v>
      </c>
      <c r="AC32" s="2" t="n">
        <v>0.845771144278607</v>
      </c>
      <c r="AD32" s="3" t="n">
        <v>37.1</v>
      </c>
      <c r="AE32" s="3" t="n">
        <v>23.3</v>
      </c>
      <c r="AF32" s="3" t="n">
        <v>39.5</v>
      </c>
      <c r="AG32" s="1" t="n">
        <v>9</v>
      </c>
      <c r="AH32" s="3" t="n">
        <v>43</v>
      </c>
      <c r="AI32" s="3" t="n">
        <v>27</v>
      </c>
      <c r="AJ32" s="3" t="n">
        <v>37.5</v>
      </c>
      <c r="AK32" s="3" t="n">
        <v>2</v>
      </c>
      <c r="AL32" s="1" t="n">
        <v>1200</v>
      </c>
      <c r="AM32" s="1" t="n">
        <v>55</v>
      </c>
      <c r="AN32" s="1" t="n">
        <v>1968</v>
      </c>
      <c r="AO32" s="1" t="n">
        <v>107</v>
      </c>
      <c r="AP32" s="1" t="n">
        <v>205</v>
      </c>
      <c r="AQ32" s="1" t="n">
        <v>199</v>
      </c>
      <c r="AR32" s="1" t="n">
        <v>198</v>
      </c>
      <c r="AS32" s="1" t="n">
        <v>155</v>
      </c>
      <c r="AT32" s="1" t="n">
        <v>4</v>
      </c>
      <c r="AU32" s="1" t="n">
        <f aca="false">((AO32*15)+(AP32*30)+(AQ32*30)+(AR32*30)+(AS32*15))-(AO32*120)</f>
        <v>9150</v>
      </c>
      <c r="AV32" s="1" t="n">
        <f aca="false">((AO32*15)+(AP32*30)+(AQ32*30)+(AR32*30)+(AS32*15))</f>
        <v>21990</v>
      </c>
      <c r="AW32" s="1" t="n">
        <v>4.6</v>
      </c>
      <c r="AX32" s="4" t="n">
        <f aca="false">10000/SQRT((AO32*BE32)*(AVERAGE(AO32:AS32)*AVERAGE(BE32:BI32)))</f>
        <v>3.16001319205543</v>
      </c>
      <c r="AY32" s="4" t="n">
        <v>1</v>
      </c>
      <c r="AZ32" s="2" t="n">
        <f aca="false">(AO32*BE32)/405</f>
        <v>2.24567901234568</v>
      </c>
      <c r="BA32" s="2" t="n">
        <v>1</v>
      </c>
      <c r="BB32" s="2" t="n">
        <f aca="false">1/(LOG(BE32)+LOG(AO32))</f>
        <v>0.337974545869873</v>
      </c>
      <c r="BC32" s="2" t="n">
        <f aca="false">(BF32-BE32)/(AP32-AO32)</f>
        <v>0.686734693877551</v>
      </c>
      <c r="BD32" s="2" t="n">
        <f aca="false">(20*BE32)/((AO32/18)-3.5)</f>
        <v>69.5454545454546</v>
      </c>
      <c r="BE32" s="3" t="n">
        <v>8.5</v>
      </c>
      <c r="BF32" s="3" t="n">
        <v>75.8</v>
      </c>
      <c r="BG32" s="3" t="n">
        <v>63</v>
      </c>
      <c r="BH32" s="3" t="n">
        <v>128</v>
      </c>
      <c r="BI32" s="3" t="n">
        <v>43.3</v>
      </c>
      <c r="BJ32" s="2" t="n">
        <f aca="false">((BE32*15)+(BF32*30)+(BG32*30)+(BH32*30)+(BI32*15))-(BE32*120)</f>
        <v>7761</v>
      </c>
      <c r="BK32" s="2" t="n">
        <f aca="false">((BE32*15)+(BF32*30)+(BG32*30)+(BH32*30)+(BI32*15))</f>
        <v>8781</v>
      </c>
      <c r="BL32" s="2" t="n">
        <f aca="false">(1/BE32)</f>
        <v>0.117647058823529</v>
      </c>
      <c r="BM32" s="2" t="n">
        <f aca="false">(BJ32/AU32)</f>
        <v>0.848196721311475</v>
      </c>
      <c r="BN32" s="2" t="n">
        <f aca="false">(BK32/AV32)</f>
        <v>0.399317871759891</v>
      </c>
      <c r="BO32" s="2" t="n">
        <f aca="false">(AX32*BM32)</f>
        <v>2.68031282880243</v>
      </c>
      <c r="BP32" s="2" t="n">
        <f aca="false">(AX32*BN32)</f>
        <v>1.26184974258475</v>
      </c>
      <c r="BQ32" s="2" t="n">
        <v>1</v>
      </c>
      <c r="BR32" s="4" t="n">
        <f aca="false">(BC32*BL32)</f>
        <v>0.0807923169267707</v>
      </c>
      <c r="BS32" s="1" t="n">
        <v>205</v>
      </c>
      <c r="BT32" s="1" t="n">
        <v>1</v>
      </c>
      <c r="BU32" s="1" t="n">
        <v>57</v>
      </c>
      <c r="BV32" s="1" t="n">
        <v>0</v>
      </c>
      <c r="BW32" s="1" t="n">
        <v>128</v>
      </c>
      <c r="BX32" s="1" t="n">
        <v>0</v>
      </c>
      <c r="BY32" s="1" t="n">
        <v>20</v>
      </c>
      <c r="BZ32" s="1" t="n">
        <v>102</v>
      </c>
      <c r="CA32" s="1" t="n">
        <v>0</v>
      </c>
      <c r="CB32" s="1" t="n">
        <v>3</v>
      </c>
      <c r="CC32" s="1"/>
      <c r="CD32" s="1" t="n">
        <v>61</v>
      </c>
      <c r="CE32" s="1" t="s">
        <v>430</v>
      </c>
      <c r="CF32" s="1" t="s">
        <v>430</v>
      </c>
      <c r="CG32" s="1" t="s">
        <v>430</v>
      </c>
      <c r="CH32" s="1" t="s">
        <v>430</v>
      </c>
      <c r="CI32" s="1" t="s">
        <v>430</v>
      </c>
      <c r="CJ32" s="1" t="s">
        <v>430</v>
      </c>
      <c r="CK32" s="1" t="s">
        <v>430</v>
      </c>
      <c r="CL32" s="1" t="s">
        <v>430</v>
      </c>
      <c r="CM32" s="1" t="s">
        <v>430</v>
      </c>
      <c r="CN32" s="1" t="s">
        <v>430</v>
      </c>
      <c r="CO32" s="1" t="s">
        <v>430</v>
      </c>
      <c r="CP32" s="1" t="s">
        <v>430</v>
      </c>
      <c r="CQ32" s="1" t="s">
        <v>430</v>
      </c>
      <c r="CR32" s="1" t="s">
        <v>430</v>
      </c>
      <c r="CS32" s="1" t="s">
        <v>430</v>
      </c>
      <c r="CT32" s="1" t="s">
        <v>430</v>
      </c>
      <c r="CU32" s="1" t="s">
        <v>430</v>
      </c>
      <c r="CV32" s="1" t="s">
        <v>430</v>
      </c>
      <c r="CW32" s="1" t="s">
        <v>430</v>
      </c>
      <c r="CX32" s="1" t="s">
        <v>430</v>
      </c>
      <c r="CY32" s="1" t="s">
        <v>430</v>
      </c>
      <c r="CZ32" s="1" t="s">
        <v>430</v>
      </c>
      <c r="DA32" s="1" t="s">
        <v>430</v>
      </c>
      <c r="DB32" s="1" t="s">
        <v>430</v>
      </c>
      <c r="DC32" s="1" t="s">
        <v>430</v>
      </c>
      <c r="DD32" s="1" t="s">
        <v>430</v>
      </c>
      <c r="DE32" s="1" t="n">
        <v>11</v>
      </c>
      <c r="DF32" s="1" t="n">
        <v>2</v>
      </c>
      <c r="DG32" s="1" t="n">
        <v>500</v>
      </c>
      <c r="DH32" s="1" t="s">
        <v>425</v>
      </c>
      <c r="DI32" s="1" t="n">
        <v>250</v>
      </c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</row>
    <row r="33" customFormat="false" ht="13.8" hidden="false" customHeight="false" outlineLevel="0" collapsed="false">
      <c r="A33" s="1" t="n">
        <v>30394</v>
      </c>
      <c r="B33" s="1" t="n">
        <v>2</v>
      </c>
      <c r="C33" s="1" t="n">
        <v>58</v>
      </c>
      <c r="D33" s="1" t="n">
        <v>1</v>
      </c>
      <c r="E33" s="1" t="n">
        <v>0</v>
      </c>
      <c r="F33" s="1" t="n">
        <v>1</v>
      </c>
      <c r="G33" s="1" t="n">
        <v>1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0</v>
      </c>
      <c r="N33" s="1" t="n">
        <v>0</v>
      </c>
      <c r="O33" s="1" t="n">
        <v>1</v>
      </c>
      <c r="P33" s="1" t="n">
        <f aca="false">SUM(E33:O33)</f>
        <v>3</v>
      </c>
      <c r="Q33" s="1" t="n">
        <v>110</v>
      </c>
      <c r="R33" s="1" t="n">
        <v>70</v>
      </c>
      <c r="S33" s="1" t="n">
        <v>40</v>
      </c>
      <c r="T33" s="2" t="n">
        <v>83.3333333333333</v>
      </c>
      <c r="U33" s="3" t="n">
        <v>59.9</v>
      </c>
      <c r="V33" s="3" t="n">
        <v>160.7</v>
      </c>
      <c r="W33" s="2" t="n">
        <v>23.1950369591035</v>
      </c>
      <c r="X33" s="2" t="n">
        <v>0</v>
      </c>
      <c r="Y33" s="3" t="n">
        <v>90</v>
      </c>
      <c r="Z33" s="3" t="n">
        <v>100</v>
      </c>
      <c r="AA33" s="2" t="n">
        <v>41.0066974781556</v>
      </c>
      <c r="AB33" s="2" t="n">
        <v>0.560049782202862</v>
      </c>
      <c r="AC33" s="2" t="n">
        <v>0.9</v>
      </c>
      <c r="AD33" s="3" t="n">
        <v>36</v>
      </c>
      <c r="AE33" s="3" t="n">
        <v>21.6</v>
      </c>
      <c r="AF33" s="3" t="n">
        <v>38.3</v>
      </c>
      <c r="AG33" s="1" t="n">
        <v>7</v>
      </c>
      <c r="AH33" s="3" t="n">
        <v>43.7</v>
      </c>
      <c r="AI33" s="3" t="n">
        <v>26.2</v>
      </c>
      <c r="AJ33" s="3" t="n">
        <v>36.3</v>
      </c>
      <c r="AK33" s="3" t="n">
        <v>2</v>
      </c>
      <c r="AL33" s="1" t="n">
        <v>1168</v>
      </c>
      <c r="AM33" s="1" t="n">
        <v>51</v>
      </c>
      <c r="AN33" s="1" t="n">
        <v>1822</v>
      </c>
      <c r="AO33" s="1" t="n">
        <v>103</v>
      </c>
      <c r="AP33" s="1" t="n">
        <v>175</v>
      </c>
      <c r="AQ33" s="1" t="n">
        <v>157</v>
      </c>
      <c r="AR33" s="1" t="n">
        <v>162</v>
      </c>
      <c r="AS33" s="1" t="n">
        <v>164</v>
      </c>
      <c r="AT33" s="1" t="n">
        <v>4</v>
      </c>
      <c r="AU33" s="1" t="n">
        <f aca="false">((AO33*15)+(AP33*30)+(AQ33*30)+(AR33*30)+(AS33*15))-(AO33*120)</f>
        <v>6465</v>
      </c>
      <c r="AV33" s="1" t="n">
        <f aca="false">((AO33*15)+(AP33*30)+(AQ33*30)+(AR33*30)+(AS33*15))</f>
        <v>18825</v>
      </c>
      <c r="AW33" s="1"/>
      <c r="AX33" s="4" t="n">
        <f aca="false">10000/SQRT((AO33*BE33)*(AVERAGE(AO33:AS33)*AVERAGE(BE33:BI33)))</f>
        <v>3.78389855138955</v>
      </c>
      <c r="AY33" s="4" t="n">
        <v>0</v>
      </c>
      <c r="AZ33" s="2" t="n">
        <f aca="false">(AO33*BE33)/405</f>
        <v>1.95827160493827</v>
      </c>
      <c r="BA33" s="2" t="n">
        <v>1</v>
      </c>
      <c r="BB33" s="2" t="n">
        <f aca="false">1/(LOG(BE33)+LOG(AO33))</f>
        <v>0.344907515564839</v>
      </c>
      <c r="BC33" s="2" t="n">
        <f aca="false">(BF33-BE33)/(AP33-AO33)</f>
        <v>0.840277777777778</v>
      </c>
      <c r="BD33" s="2" t="n">
        <f aca="false">(20*BE33)/((AO33/18)-3.5)</f>
        <v>69.3</v>
      </c>
      <c r="BE33" s="3" t="n">
        <v>7.7</v>
      </c>
      <c r="BF33" s="3" t="n">
        <v>68.2</v>
      </c>
      <c r="BG33" s="3" t="n">
        <v>58.5</v>
      </c>
      <c r="BH33" s="3" t="n">
        <v>74</v>
      </c>
      <c r="BI33" s="3" t="n">
        <v>80.9</v>
      </c>
      <c r="BJ33" s="2" t="n">
        <f aca="false">((BE33*15)+(BF33*30)+(BG33*30)+(BH33*30)+(BI33*15))-(BE33*120)</f>
        <v>6426</v>
      </c>
      <c r="BK33" s="2" t="n">
        <f aca="false">((BE33*15)+(BF33*30)+(BG33*30)+(BH33*30)+(BI33*15))</f>
        <v>7350</v>
      </c>
      <c r="BL33" s="2" t="n">
        <f aca="false">(1/BE33)</f>
        <v>0.12987012987013</v>
      </c>
      <c r="BM33" s="2" t="n">
        <f aca="false">(BJ33/AU33)</f>
        <v>0.993967517401392</v>
      </c>
      <c r="BN33" s="2" t="n">
        <f aca="false">(BK33/AV33)</f>
        <v>0.390438247011952</v>
      </c>
      <c r="BO33" s="2" t="n">
        <f aca="false">(AX33*BM33)</f>
        <v>3.7610722492234</v>
      </c>
      <c r="BP33" s="2" t="n">
        <f aca="false">(AX33*BN33)</f>
        <v>1.4773787172756</v>
      </c>
      <c r="BQ33" s="2" t="n">
        <v>2</v>
      </c>
      <c r="BR33" s="4" t="n">
        <f aca="false">(BC33*BL33)</f>
        <v>0.109126984126984</v>
      </c>
      <c r="BS33" s="1" t="n">
        <v>289</v>
      </c>
      <c r="BT33" s="1" t="n">
        <v>1</v>
      </c>
      <c r="BU33" s="1" t="n">
        <v>36</v>
      </c>
      <c r="BV33" s="1" t="n">
        <v>1</v>
      </c>
      <c r="BW33" s="1" t="n">
        <v>196</v>
      </c>
      <c r="BX33" s="1" t="n">
        <v>1</v>
      </c>
      <c r="BY33" s="1" t="n">
        <v>57</v>
      </c>
      <c r="BZ33" s="1" t="n">
        <v>285</v>
      </c>
      <c r="CA33" s="1" t="n">
        <v>1</v>
      </c>
      <c r="CB33" s="1" t="n">
        <v>1</v>
      </c>
      <c r="CC33" s="1"/>
      <c r="CD33" s="1" t="n">
        <v>74</v>
      </c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</row>
    <row r="34" customFormat="false" ht="13.8" hidden="false" customHeight="false" outlineLevel="0" collapsed="false">
      <c r="A34" s="1" t="n">
        <v>30396</v>
      </c>
      <c r="B34" s="1" t="n">
        <v>2</v>
      </c>
      <c r="C34" s="1" t="n">
        <v>67</v>
      </c>
      <c r="D34" s="1" t="n">
        <v>1</v>
      </c>
      <c r="E34" s="1" t="n">
        <v>1</v>
      </c>
      <c r="F34" s="1" t="n">
        <v>1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1</v>
      </c>
      <c r="N34" s="1" t="n">
        <v>0</v>
      </c>
      <c r="O34" s="1" t="n">
        <v>1</v>
      </c>
      <c r="P34" s="1" t="n">
        <f aca="false">SUM(E34:O34)</f>
        <v>4</v>
      </c>
      <c r="Q34" s="1" t="n">
        <v>130</v>
      </c>
      <c r="R34" s="1" t="n">
        <v>90</v>
      </c>
      <c r="S34" s="1" t="n">
        <v>40</v>
      </c>
      <c r="T34" s="2" t="n">
        <v>103.333333333333</v>
      </c>
      <c r="U34" s="3" t="n">
        <v>86.9</v>
      </c>
      <c r="V34" s="3" t="n">
        <v>156.5</v>
      </c>
      <c r="W34" s="2" t="n">
        <v>35.4806112137513</v>
      </c>
      <c r="X34" s="2" t="n">
        <v>2</v>
      </c>
      <c r="Y34" s="3" t="n">
        <v>111</v>
      </c>
      <c r="Z34" s="3" t="n">
        <v>120</v>
      </c>
      <c r="AA34" s="2" t="n">
        <v>43.4913209348834</v>
      </c>
      <c r="AB34" s="2" t="n">
        <v>0.70926517571885</v>
      </c>
      <c r="AC34" s="2" t="n">
        <v>0.925</v>
      </c>
      <c r="AD34" s="3" t="n">
        <v>42.7</v>
      </c>
      <c r="AE34" s="3" t="n">
        <v>37.1</v>
      </c>
      <c r="AF34" s="3" t="n">
        <v>49.8</v>
      </c>
      <c r="AG34" s="1" t="n">
        <v>13</v>
      </c>
      <c r="AH34" s="3" t="n">
        <v>40.5</v>
      </c>
      <c r="AI34" s="3" t="n">
        <v>35.2</v>
      </c>
      <c r="AJ34" s="3" t="n">
        <v>47.3</v>
      </c>
      <c r="AK34" s="3" t="n">
        <v>2.5</v>
      </c>
      <c r="AL34" s="1" t="n">
        <v>1516</v>
      </c>
      <c r="AM34" s="1" t="n">
        <v>78</v>
      </c>
      <c r="AN34" s="1" t="n">
        <v>2365</v>
      </c>
      <c r="AO34" s="1" t="n">
        <v>105</v>
      </c>
      <c r="AP34" s="1" t="n">
        <v>150</v>
      </c>
      <c r="AQ34" s="1" t="n">
        <v>159</v>
      </c>
      <c r="AR34" s="1" t="n">
        <v>183</v>
      </c>
      <c r="AS34" s="1" t="n">
        <v>169</v>
      </c>
      <c r="AT34" s="1" t="n">
        <v>4</v>
      </c>
      <c r="AU34" s="1" t="n">
        <f aca="false">((AO34*15)+(AP34*30)+(AQ34*30)+(AR34*30)+(AS34*15))-(AO34*120)</f>
        <v>6270</v>
      </c>
      <c r="AV34" s="1" t="n">
        <f aca="false">((AO34*15)+(AP34*30)+(AQ34*30)+(AR34*30)+(AS34*15))</f>
        <v>18870</v>
      </c>
      <c r="AW34" s="1" t="n">
        <v>4.8</v>
      </c>
      <c r="AX34" s="4" t="n">
        <f aca="false">10000/SQRT((AO34*BE34)*(AVERAGE(AO34:AS34)*AVERAGE(BE34:BI34)))</f>
        <v>5.80322535952374</v>
      </c>
      <c r="AY34" s="4" t="n">
        <v>0</v>
      </c>
      <c r="AZ34" s="2" t="n">
        <f aca="false">(AO34*BE34)/405</f>
        <v>1.7162962962963</v>
      </c>
      <c r="BA34" s="2" t="n">
        <v>0</v>
      </c>
      <c r="BB34" s="2" t="n">
        <f aca="false">1/(LOG(BE34)+LOG(AO34))</f>
        <v>0.351859029243809</v>
      </c>
      <c r="BC34" s="2" t="n">
        <f aca="false">(BF34-BE34)/(AP34-AO34)</f>
        <v>0.390666666666667</v>
      </c>
      <c r="BD34" s="2" t="n">
        <f aca="false">(20*BE34)/((AO34/18)-3.5)</f>
        <v>56.7428571428572</v>
      </c>
      <c r="BE34" s="3" t="n">
        <v>6.62</v>
      </c>
      <c r="BF34" s="3" t="n">
        <v>24.2</v>
      </c>
      <c r="BG34" s="3" t="n">
        <v>20.9</v>
      </c>
      <c r="BH34" s="3" t="n">
        <v>40.6</v>
      </c>
      <c r="BI34" s="3" t="n">
        <v>47.1</v>
      </c>
      <c r="BJ34" s="2" t="n">
        <f aca="false">((BE34*15)+(BF34*30)+(BG34*30)+(BH34*30)+(BI34*15))-(BE34*120)</f>
        <v>2582.4</v>
      </c>
      <c r="BK34" s="2" t="n">
        <f aca="false">((BE34*15)+(BF34*30)+(BG34*30)+(BH34*30)+(BI34*15))</f>
        <v>3376.8</v>
      </c>
      <c r="BL34" s="2" t="n">
        <f aca="false">(1/BE34)</f>
        <v>0.151057401812689</v>
      </c>
      <c r="BM34" s="2" t="n">
        <f aca="false">(BJ34/AU34)</f>
        <v>0.411866028708134</v>
      </c>
      <c r="BN34" s="2" t="n">
        <f aca="false">(BK34/AV34)</f>
        <v>0.178950715421304</v>
      </c>
      <c r="BO34" s="2" t="n">
        <f aca="false">(AX34*BM34)</f>
        <v>2.39015138252538</v>
      </c>
      <c r="BP34" s="2" t="n">
        <f aca="false">(AX34*BN34)</f>
        <v>1.03849132983783</v>
      </c>
      <c r="BQ34" s="2" t="n">
        <v>1</v>
      </c>
      <c r="BR34" s="4" t="n">
        <f aca="false">(BC34*BL34)</f>
        <v>0.0590130916414904</v>
      </c>
      <c r="BS34" s="1" t="n">
        <v>154</v>
      </c>
      <c r="BT34" s="1" t="n">
        <v>0</v>
      </c>
      <c r="BU34" s="1" t="n">
        <v>39</v>
      </c>
      <c r="BV34" s="1" t="n">
        <v>1</v>
      </c>
      <c r="BW34" s="1" t="n">
        <v>93</v>
      </c>
      <c r="BX34" s="1" t="n">
        <v>0</v>
      </c>
      <c r="BY34" s="1" t="n">
        <v>22</v>
      </c>
      <c r="BZ34" s="1" t="n">
        <v>111</v>
      </c>
      <c r="CA34" s="1" t="n">
        <v>0</v>
      </c>
      <c r="CB34" s="1" t="n">
        <v>4</v>
      </c>
      <c r="CC34" s="1" t="n">
        <v>1</v>
      </c>
      <c r="CD34" s="1" t="n">
        <v>64</v>
      </c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 t="n">
        <v>5</v>
      </c>
      <c r="DK34" s="1" t="n">
        <v>5</v>
      </c>
      <c r="DL34" s="1" t="n">
        <v>2</v>
      </c>
      <c r="DM34" s="1" t="n">
        <v>2</v>
      </c>
      <c r="DN34" s="1" t="n">
        <v>25.52339</v>
      </c>
      <c r="DO34" s="1" t="n">
        <v>621.6765</v>
      </c>
      <c r="DP34" s="1" t="n">
        <v>0</v>
      </c>
      <c r="DQ34" s="1" t="n">
        <v>1</v>
      </c>
      <c r="DR34" s="1"/>
      <c r="DS34" s="1" t="n">
        <v>1</v>
      </c>
      <c r="DT34" s="1" t="n">
        <v>2704</v>
      </c>
      <c r="DU34" s="1" t="n">
        <v>53.15</v>
      </c>
      <c r="DV34" s="1" t="n">
        <v>6.47</v>
      </c>
      <c r="DW34" s="1" t="n">
        <v>9.81</v>
      </c>
      <c r="DX34" s="1" t="n">
        <v>32.25</v>
      </c>
      <c r="DY34" s="1" t="n">
        <v>561.52</v>
      </c>
      <c r="DZ34" s="1" t="n">
        <v>83.7</v>
      </c>
      <c r="EA34" s="1" t="n">
        <v>52.29</v>
      </c>
      <c r="EB34" s="1" t="n">
        <v>10.8</v>
      </c>
      <c r="EC34" s="1" t="n">
        <v>17.26</v>
      </c>
      <c r="ED34" s="1" t="n">
        <v>8.02</v>
      </c>
      <c r="EE34" s="1" t="n">
        <v>42.33</v>
      </c>
    </row>
    <row r="35" customFormat="false" ht="13.8" hidden="false" customHeight="false" outlineLevel="0" collapsed="false">
      <c r="A35" s="1" t="n">
        <v>30398</v>
      </c>
      <c r="B35" s="1" t="n">
        <v>2</v>
      </c>
      <c r="C35" s="1" t="n">
        <v>65</v>
      </c>
      <c r="D35" s="1" t="n">
        <v>1</v>
      </c>
      <c r="E35" s="1" t="n">
        <v>1</v>
      </c>
      <c r="F35" s="1" t="n">
        <v>1</v>
      </c>
      <c r="G35" s="1" t="n">
        <v>1</v>
      </c>
      <c r="H35" s="1" t="n">
        <v>1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1</v>
      </c>
      <c r="N35" s="1" t="n">
        <v>0</v>
      </c>
      <c r="O35" s="1" t="n">
        <v>1</v>
      </c>
      <c r="P35" s="1" t="n">
        <f aca="false">SUM(E35:O35)</f>
        <v>6</v>
      </c>
      <c r="Q35" s="1" t="n">
        <v>130</v>
      </c>
      <c r="R35" s="1" t="n">
        <v>80</v>
      </c>
      <c r="S35" s="1" t="n">
        <v>50</v>
      </c>
      <c r="T35" s="2" t="n">
        <v>96.6666666666667</v>
      </c>
      <c r="U35" s="3" t="n">
        <v>77.1</v>
      </c>
      <c r="V35" s="3" t="n">
        <v>157.5</v>
      </c>
      <c r="W35" s="2" t="n">
        <v>31.0808767951625</v>
      </c>
      <c r="X35" s="2" t="n">
        <v>2</v>
      </c>
      <c r="Y35" s="3" t="n">
        <v>100</v>
      </c>
      <c r="Z35" s="3" t="n">
        <v>109</v>
      </c>
      <c r="AA35" s="2" t="n">
        <v>39.7599797089519</v>
      </c>
      <c r="AB35" s="2" t="n">
        <v>0.634920634920635</v>
      </c>
      <c r="AC35" s="2" t="n">
        <v>0.91743119266055</v>
      </c>
      <c r="AD35" s="3" t="n">
        <v>42.4</v>
      </c>
      <c r="AE35" s="3" t="n">
        <v>32.7</v>
      </c>
      <c r="AF35" s="3" t="n">
        <v>44.4</v>
      </c>
      <c r="AG35" s="1" t="n">
        <v>11</v>
      </c>
      <c r="AH35" s="3" t="n">
        <v>40.3</v>
      </c>
      <c r="AI35" s="3" t="n">
        <v>31.1</v>
      </c>
      <c r="AJ35" s="3" t="n">
        <v>42.1</v>
      </c>
      <c r="AK35" s="3" t="n">
        <v>2.3</v>
      </c>
      <c r="AL35" s="1" t="n">
        <v>1359</v>
      </c>
      <c r="AM35" s="1" t="n">
        <v>75</v>
      </c>
      <c r="AN35" s="1" t="n">
        <v>2120</v>
      </c>
      <c r="AO35" s="1" t="n">
        <v>105</v>
      </c>
      <c r="AP35" s="1" t="n">
        <v>156</v>
      </c>
      <c r="AQ35" s="1" t="n">
        <v>157</v>
      </c>
      <c r="AR35" s="1" t="n">
        <v>152</v>
      </c>
      <c r="AS35" s="1" t="n">
        <v>156</v>
      </c>
      <c r="AT35" s="1" t="n">
        <v>4</v>
      </c>
      <c r="AU35" s="1" t="n">
        <f aca="false">((AO35*15)+(AP35*30)+(AQ35*30)+(AR35*30)+(AS35*15))-(AO35*120)</f>
        <v>5265</v>
      </c>
      <c r="AV35" s="1" t="n">
        <f aca="false">((AO35*15)+(AP35*30)+(AQ35*30)+(AR35*30)+(AS35*15))</f>
        <v>17865</v>
      </c>
      <c r="AW35" s="1"/>
      <c r="AX35" s="4" t="n">
        <f aca="false">10000/SQRT((AO35*BE35)*(AVERAGE(AO35:AS35)*AVERAGE(BE35:BI35)))</f>
        <v>2.87578869525874</v>
      </c>
      <c r="AY35" s="4" t="n">
        <v>1</v>
      </c>
      <c r="AZ35" s="2" t="n">
        <f aca="false">(AO35*BE35)/405</f>
        <v>4.04444444444444</v>
      </c>
      <c r="BA35" s="2" t="n">
        <v>1</v>
      </c>
      <c r="BB35" s="2" t="n">
        <f aca="false">1/(LOG(BE35)+LOG(AO35))</f>
        <v>0.311108383285556</v>
      </c>
      <c r="BC35" s="2" t="n">
        <f aca="false">(BF35-BE35)/(AP35-AO35)</f>
        <v>0.737254901960784</v>
      </c>
      <c r="BD35" s="2" t="n">
        <f aca="false">(20*BE35)/((AO35/18)-3.5)</f>
        <v>133.714285714286</v>
      </c>
      <c r="BE35" s="3" t="n">
        <v>15.6</v>
      </c>
      <c r="BF35" s="3" t="n">
        <v>53.2</v>
      </c>
      <c r="BG35" s="3" t="n">
        <v>77.6</v>
      </c>
      <c r="BH35" s="3" t="n">
        <v>34.6</v>
      </c>
      <c r="BI35" s="3" t="n">
        <v>73.2</v>
      </c>
      <c r="BJ35" s="2" t="n">
        <f aca="false">((BE35*15)+(BF35*30)+(BG35*30)+(BH35*30)+(BI35*15))-(BE35*120)</f>
        <v>4422</v>
      </c>
      <c r="BK35" s="2" t="n">
        <f aca="false">((BE35*15)+(BF35*30)+(BG35*30)+(BH35*30)+(BI35*15))</f>
        <v>6294</v>
      </c>
      <c r="BL35" s="2" t="n">
        <f aca="false">(1/BE35)</f>
        <v>0.0641025641025641</v>
      </c>
      <c r="BM35" s="2" t="n">
        <f aca="false">(BJ35/AU35)</f>
        <v>0.83988603988604</v>
      </c>
      <c r="BN35" s="2" t="n">
        <f aca="false">(BK35/AV35)</f>
        <v>0.352308984047019</v>
      </c>
      <c r="BO35" s="2" t="n">
        <f aca="false">(AX35*BM35)</f>
        <v>2.4153347788099</v>
      </c>
      <c r="BP35" s="2" t="n">
        <f aca="false">(AX35*BN35)</f>
        <v>1.01316619356051</v>
      </c>
      <c r="BQ35" s="2" t="n">
        <v>1</v>
      </c>
      <c r="BR35" s="4" t="n">
        <f aca="false">(BC35*BL35)</f>
        <v>0.0472599296128708</v>
      </c>
      <c r="BS35" s="1" t="n">
        <v>198</v>
      </c>
      <c r="BT35" s="1" t="n">
        <v>0</v>
      </c>
      <c r="BU35" s="1" t="n">
        <v>37</v>
      </c>
      <c r="BV35" s="1" t="n">
        <v>1</v>
      </c>
      <c r="BW35" s="1" t="n">
        <v>130</v>
      </c>
      <c r="BX35" s="1" t="n">
        <v>0</v>
      </c>
      <c r="BY35" s="1" t="n">
        <v>31</v>
      </c>
      <c r="BZ35" s="1" t="n">
        <v>153</v>
      </c>
      <c r="CA35" s="1" t="n">
        <v>1</v>
      </c>
      <c r="CB35" s="1" t="n">
        <v>5</v>
      </c>
      <c r="CC35" s="1" t="n">
        <v>2</v>
      </c>
      <c r="CD35" s="1" t="n">
        <v>76</v>
      </c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</row>
    <row r="36" customFormat="false" ht="13.8" hidden="false" customHeight="false" outlineLevel="0" collapsed="false">
      <c r="A36" s="1" t="n">
        <v>30399</v>
      </c>
      <c r="B36" s="1" t="n">
        <v>2</v>
      </c>
      <c r="C36" s="1" t="n">
        <v>28</v>
      </c>
      <c r="D36" s="1" t="n">
        <v>1</v>
      </c>
      <c r="E36" s="1" t="n">
        <v>0</v>
      </c>
      <c r="F36" s="1" t="n">
        <v>0</v>
      </c>
      <c r="G36" s="1" t="n">
        <v>1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1</v>
      </c>
      <c r="P36" s="1" t="n">
        <f aca="false">SUM(E36:O36)</f>
        <v>2</v>
      </c>
      <c r="Q36" s="1" t="n">
        <v>100</v>
      </c>
      <c r="R36" s="1" t="n">
        <v>70</v>
      </c>
      <c r="S36" s="1" t="n">
        <v>30</v>
      </c>
      <c r="T36" s="2" t="n">
        <v>80</v>
      </c>
      <c r="U36" s="3" t="n">
        <v>57.2</v>
      </c>
      <c r="V36" s="3" t="n">
        <v>154</v>
      </c>
      <c r="W36" s="2" t="n">
        <v>24.1187384044527</v>
      </c>
      <c r="X36" s="2" t="n">
        <v>0</v>
      </c>
      <c r="Y36" s="3" t="n">
        <v>72</v>
      </c>
      <c r="Z36" s="3" t="n">
        <v>98</v>
      </c>
      <c r="AA36" s="2" t="n">
        <v>36.950151809465</v>
      </c>
      <c r="AB36" s="2" t="n">
        <v>0.467532467532468</v>
      </c>
      <c r="AC36" s="2" t="n">
        <v>0.734693877551021</v>
      </c>
      <c r="AD36" s="3" t="n">
        <v>31.3</v>
      </c>
      <c r="AE36" s="3" t="n">
        <v>17.9</v>
      </c>
      <c r="AF36" s="3" t="n">
        <v>39.3</v>
      </c>
      <c r="AG36" s="1" t="n">
        <v>3</v>
      </c>
      <c r="AH36" s="3" t="n">
        <v>47.9</v>
      </c>
      <c r="AI36" s="3" t="n">
        <v>27.4</v>
      </c>
      <c r="AJ36" s="3" t="n">
        <v>37.3</v>
      </c>
      <c r="AK36" s="3" t="n">
        <v>2</v>
      </c>
      <c r="AL36" s="1" t="n">
        <v>1227</v>
      </c>
      <c r="AM36" s="1" t="n">
        <v>30</v>
      </c>
      <c r="AN36" s="1" t="n">
        <v>1914</v>
      </c>
      <c r="AO36" s="1" t="n">
        <v>99</v>
      </c>
      <c r="AP36" s="1" t="n">
        <v>126</v>
      </c>
      <c r="AQ36" s="1" t="n">
        <v>107</v>
      </c>
      <c r="AR36" s="1" t="n">
        <v>103</v>
      </c>
      <c r="AS36" s="1" t="n">
        <v>104</v>
      </c>
      <c r="AT36" s="1" t="n">
        <v>1</v>
      </c>
      <c r="AU36" s="1" t="n">
        <f aca="false">((AO36*15)+(AP36*30)+(AQ36*30)+(AR36*30)+(AS36*15))-(AO36*120)</f>
        <v>1245</v>
      </c>
      <c r="AV36" s="1" t="n">
        <f aca="false">((AO36*15)+(AP36*30)+(AQ36*30)+(AR36*30)+(AS36*15))</f>
        <v>13125</v>
      </c>
      <c r="AW36" s="1"/>
      <c r="AX36" s="4" t="n">
        <f aca="false">10000/SQRT((AO36*BE36)*(AVERAGE(AO36:AS36)*AVERAGE(BE36:BI36)))</f>
        <v>4.6369332521906</v>
      </c>
      <c r="AY36" s="4" t="n">
        <v>0</v>
      </c>
      <c r="AZ36" s="2" t="n">
        <f aca="false">(AO36*BE36)/405</f>
        <v>2.01422222222222</v>
      </c>
      <c r="BA36" s="2" t="n">
        <v>1</v>
      </c>
      <c r="BB36" s="2" t="n">
        <f aca="false">1/(LOG(BE36)+LOG(AO36))</f>
        <v>0.343458205751677</v>
      </c>
      <c r="BC36" s="2" t="n">
        <f aca="false">(BF36-BE36)/(AP36-AO36)</f>
        <v>2.84666666666667</v>
      </c>
      <c r="BD36" s="2" t="n">
        <f aca="false">(20*BE36)/((AO36/18)-3.5)</f>
        <v>82.4</v>
      </c>
      <c r="BE36" s="3" t="n">
        <v>8.24</v>
      </c>
      <c r="BF36" s="3" t="n">
        <v>85.1</v>
      </c>
      <c r="BG36" s="3" t="n">
        <v>82.5</v>
      </c>
      <c r="BH36" s="3" t="n">
        <v>47</v>
      </c>
      <c r="BI36" s="3" t="n">
        <v>41.6</v>
      </c>
      <c r="BJ36" s="2" t="n">
        <f aca="false">((BE36*15)+(BF36*30)+(BG36*30)+(BH36*30)+(BI36*15))-(BE36*120)</f>
        <v>6196.8</v>
      </c>
      <c r="BK36" s="2" t="n">
        <f aca="false">((BE36*15)+(BF36*30)+(BG36*30)+(BH36*30)+(BI36*15))</f>
        <v>7185.6</v>
      </c>
      <c r="BL36" s="2" t="n">
        <f aca="false">(1/BE36)</f>
        <v>0.121359223300971</v>
      </c>
      <c r="BM36" s="2" t="n">
        <f aca="false">(BJ36/AU36)</f>
        <v>4.97734939759036</v>
      </c>
      <c r="BN36" s="2" t="n">
        <f aca="false">(BK36/AV36)</f>
        <v>0.547474285714286</v>
      </c>
      <c r="BO36" s="2" t="n">
        <f aca="false">(AX36*BM36)</f>
        <v>23.0796369294576</v>
      </c>
      <c r="BP36" s="2" t="n">
        <f aca="false">(AX36*BN36)</f>
        <v>2.53860172014787</v>
      </c>
      <c r="BQ36" s="2" t="n">
        <v>2</v>
      </c>
      <c r="BR36" s="4" t="n">
        <f aca="false">(BC36*BL36)</f>
        <v>0.34546925566343</v>
      </c>
      <c r="BS36" s="1" t="n">
        <v>169</v>
      </c>
      <c r="BT36" s="1" t="n">
        <v>0</v>
      </c>
      <c r="BU36" s="1" t="n">
        <v>48</v>
      </c>
      <c r="BV36" s="1" t="n">
        <v>1</v>
      </c>
      <c r="BW36" s="1" t="n">
        <v>108</v>
      </c>
      <c r="BX36" s="1" t="n">
        <v>0</v>
      </c>
      <c r="BY36" s="1" t="n">
        <v>13</v>
      </c>
      <c r="BZ36" s="1" t="n">
        <v>67</v>
      </c>
      <c r="CA36" s="1" t="n">
        <v>0</v>
      </c>
      <c r="CB36" s="1" t="n">
        <v>1</v>
      </c>
      <c r="CC36" s="1"/>
      <c r="CD36" s="1" t="n">
        <v>77</v>
      </c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 t="n">
        <v>33.46012</v>
      </c>
      <c r="DO36" s="1" t="n">
        <v>576.1818</v>
      </c>
      <c r="DP36" s="1" t="n">
        <v>0.89</v>
      </c>
      <c r="DQ36" s="1" t="n">
        <v>1</v>
      </c>
      <c r="DR36" s="1" t="n">
        <v>4</v>
      </c>
      <c r="DS36" s="1" t="n">
        <v>2</v>
      </c>
      <c r="DT36" s="1" t="n">
        <v>4886.95</v>
      </c>
      <c r="DU36" s="1" t="n">
        <v>123.76</v>
      </c>
      <c r="DV36" s="1" t="n">
        <v>32.47</v>
      </c>
      <c r="DW36" s="1" t="n">
        <v>43.07</v>
      </c>
      <c r="DX36" s="1" t="n">
        <v>44.96</v>
      </c>
      <c r="DY36" s="1" t="n">
        <v>788.52</v>
      </c>
      <c r="DZ36" s="1" t="n">
        <v>94.37</v>
      </c>
      <c r="EA36" s="1" t="n">
        <v>65.05</v>
      </c>
      <c r="EB36" s="1" t="n">
        <v>40.17</v>
      </c>
      <c r="EC36" s="1" t="n">
        <v>47.44</v>
      </c>
      <c r="ED36" s="1" t="n">
        <v>36.97</v>
      </c>
      <c r="EE36" s="1" t="n">
        <v>278.3</v>
      </c>
    </row>
    <row r="37" customFormat="false" ht="13.8" hidden="false" customHeight="false" outlineLevel="0" collapsed="false">
      <c r="A37" s="1" t="n">
        <v>30401</v>
      </c>
      <c r="B37" s="1" t="n">
        <v>2</v>
      </c>
      <c r="C37" s="1" t="n">
        <v>54</v>
      </c>
      <c r="D37" s="1" t="n">
        <v>1</v>
      </c>
      <c r="E37" s="1" t="n">
        <v>1</v>
      </c>
      <c r="F37" s="1" t="n">
        <v>1</v>
      </c>
      <c r="G37" s="1" t="n">
        <v>1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1</v>
      </c>
      <c r="N37" s="1" t="n">
        <v>0</v>
      </c>
      <c r="O37" s="1" t="n">
        <v>1</v>
      </c>
      <c r="P37" s="1" t="n">
        <f aca="false">SUM(E37:O37)</f>
        <v>5</v>
      </c>
      <c r="Q37" s="1" t="n">
        <v>108</v>
      </c>
      <c r="R37" s="1" t="n">
        <v>70</v>
      </c>
      <c r="S37" s="1" t="n">
        <v>38</v>
      </c>
      <c r="T37" s="2" t="n">
        <v>82.6666666666667</v>
      </c>
      <c r="U37" s="3" t="n">
        <v>73</v>
      </c>
      <c r="V37" s="3" t="n">
        <v>163</v>
      </c>
      <c r="W37" s="2" t="n">
        <v>27.4756294930182</v>
      </c>
      <c r="X37" s="2" t="n">
        <v>1</v>
      </c>
      <c r="Y37" s="3" t="n">
        <v>86</v>
      </c>
      <c r="Z37" s="3" t="n">
        <v>110</v>
      </c>
      <c r="AA37" s="2" t="n">
        <v>44.9865259766363</v>
      </c>
      <c r="AB37" s="2" t="n">
        <v>0.52760736196319</v>
      </c>
      <c r="AC37" s="2" t="n">
        <v>0.781818181818182</v>
      </c>
      <c r="AD37" s="3" t="n">
        <v>33.3</v>
      </c>
      <c r="AE37" s="3" t="n">
        <v>24.3</v>
      </c>
      <c r="AF37" s="3" t="n">
        <v>48.7</v>
      </c>
      <c r="AG37" s="1" t="n">
        <v>15</v>
      </c>
      <c r="AH37" s="3" t="n">
        <v>49.3</v>
      </c>
      <c r="AI37" s="3" t="n">
        <v>36</v>
      </c>
      <c r="AJ37" s="3" t="n">
        <v>46.2</v>
      </c>
      <c r="AK37" s="3" t="n">
        <v>2.5</v>
      </c>
      <c r="AL37" s="1" t="n">
        <v>1448</v>
      </c>
      <c r="AM37" s="1" t="n">
        <v>69</v>
      </c>
      <c r="AN37" s="1" t="n">
        <v>2244</v>
      </c>
      <c r="AO37" s="1" t="n">
        <v>104</v>
      </c>
      <c r="AP37" s="1" t="n">
        <v>123</v>
      </c>
      <c r="AQ37" s="1" t="n">
        <v>122</v>
      </c>
      <c r="AR37" s="1" t="n">
        <v>119</v>
      </c>
      <c r="AS37" s="1" t="n">
        <v>109</v>
      </c>
      <c r="AT37" s="1" t="n">
        <v>2</v>
      </c>
      <c r="AU37" s="1" t="n">
        <f aca="false">((AO37*15)+(AP37*30)+(AQ37*30)+(AR37*30)+(AS37*15))-(AO37*120)</f>
        <v>1635</v>
      </c>
      <c r="AV37" s="1" t="n">
        <f aca="false">((AO37*15)+(AP37*30)+(AQ37*30)+(AR37*30)+(AS37*15))</f>
        <v>14115</v>
      </c>
      <c r="AW37" s="1"/>
      <c r="AX37" s="4" t="n">
        <f aca="false">10000/SQRT((AO37*BE37)*(AVERAGE(AO37:AS37)*AVERAGE(BE37:BI37)))</f>
        <v>4.75071655783649</v>
      </c>
      <c r="AY37" s="4" t="n">
        <v>0</v>
      </c>
      <c r="AZ37" s="2" t="n">
        <f aca="false">(AO37*BE37)/405</f>
        <v>1.99525925925926</v>
      </c>
      <c r="BA37" s="2" t="n">
        <v>1</v>
      </c>
      <c r="BB37" s="2" t="n">
        <f aca="false">1/(LOG(BE37)+LOG(AO37))</f>
        <v>0.343943490364402</v>
      </c>
      <c r="BC37" s="2" t="n">
        <f aca="false">(BF37-BE37)/(AP37-AO37)</f>
        <v>2.88578947368421</v>
      </c>
      <c r="BD37" s="2" t="n">
        <f aca="false">(20*BE37)/((AO37/18)-3.5)</f>
        <v>68.2243902439024</v>
      </c>
      <c r="BE37" s="3" t="n">
        <v>7.77</v>
      </c>
      <c r="BF37" s="3" t="n">
        <v>62.6</v>
      </c>
      <c r="BG37" s="3" t="n">
        <v>46.7</v>
      </c>
      <c r="BH37" s="3" t="n">
        <v>62.4</v>
      </c>
      <c r="BI37" s="3" t="n">
        <v>58.1</v>
      </c>
      <c r="BJ37" s="2" t="n">
        <f aca="false">((BE37*15)+(BF37*30)+(BG37*30)+(BH37*30)+(BI37*15))-(BE37*120)</f>
        <v>5206.65</v>
      </c>
      <c r="BK37" s="2" t="n">
        <f aca="false">((BE37*15)+(BF37*30)+(BG37*30)+(BH37*30)+(BI37*15))</f>
        <v>6139.05</v>
      </c>
      <c r="BL37" s="2" t="n">
        <f aca="false">(1/BE37)</f>
        <v>0.128700128700129</v>
      </c>
      <c r="BM37" s="2" t="n">
        <f aca="false">(BJ37/AU37)</f>
        <v>3.18449541284404</v>
      </c>
      <c r="BN37" s="2" t="n">
        <f aca="false">(BK37/AV37)</f>
        <v>0.434930924548353</v>
      </c>
      <c r="BO37" s="2" t="n">
        <f aca="false">(AX37*BM37)</f>
        <v>15.1286350861525</v>
      </c>
      <c r="BP37" s="2" t="n">
        <f aca="false">(AX37*BN37)</f>
        <v>2.06623354476699</v>
      </c>
      <c r="BQ37" s="2" t="n">
        <v>2</v>
      </c>
      <c r="BR37" s="4" t="n">
        <f aca="false">(BC37*BL37)</f>
        <v>0.371401476664635</v>
      </c>
      <c r="BS37" s="1" t="n">
        <v>179</v>
      </c>
      <c r="BT37" s="1" t="n">
        <v>0</v>
      </c>
      <c r="BU37" s="1" t="n">
        <v>38</v>
      </c>
      <c r="BV37" s="1" t="n">
        <v>1</v>
      </c>
      <c r="BW37" s="1" t="n">
        <v>107</v>
      </c>
      <c r="BX37" s="1" t="n">
        <v>0</v>
      </c>
      <c r="BY37" s="1" t="n">
        <v>34</v>
      </c>
      <c r="BZ37" s="1" t="n">
        <v>170</v>
      </c>
      <c r="CA37" s="1" t="n">
        <v>1</v>
      </c>
      <c r="CB37" s="1" t="n">
        <v>3</v>
      </c>
      <c r="CC37" s="1"/>
      <c r="CD37" s="1" t="n">
        <v>56</v>
      </c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 t="n">
        <v>10</v>
      </c>
      <c r="DK37" s="1" t="n">
        <v>10</v>
      </c>
      <c r="DL37" s="1" t="n">
        <v>2</v>
      </c>
      <c r="DM37" s="1" t="n">
        <v>2</v>
      </c>
      <c r="DN37" s="1" t="n">
        <v>32.92012</v>
      </c>
      <c r="DO37" s="1" t="n">
        <v>617.1437</v>
      </c>
      <c r="DP37" s="1" t="n">
        <v>0.18</v>
      </c>
      <c r="DQ37" s="1" t="n">
        <v>2</v>
      </c>
      <c r="DR37" s="1" t="n">
        <v>3</v>
      </c>
      <c r="DS37" s="1" t="n">
        <v>1</v>
      </c>
      <c r="DT37" s="1" t="n">
        <v>3421.66</v>
      </c>
      <c r="DU37" s="1" t="n">
        <v>100.41</v>
      </c>
      <c r="DV37" s="1" t="n">
        <v>46.92</v>
      </c>
      <c r="DW37" s="1" t="n">
        <v>51.39</v>
      </c>
      <c r="DX37" s="1" t="n">
        <v>61.28</v>
      </c>
      <c r="DY37" s="1" t="n">
        <v>482.54</v>
      </c>
      <c r="DZ37" s="1" t="n">
        <v>51.85</v>
      </c>
      <c r="EA37" s="1" t="n">
        <v>39.3</v>
      </c>
      <c r="EB37" s="1" t="n">
        <v>39.01</v>
      </c>
      <c r="EC37" s="1" t="n">
        <v>51.17</v>
      </c>
      <c r="ED37" s="1" t="n">
        <v>19.59</v>
      </c>
      <c r="EE37" s="1" t="n">
        <v>290.89</v>
      </c>
    </row>
    <row r="38" customFormat="false" ht="13.8" hidden="false" customHeight="false" outlineLevel="0" collapsed="false">
      <c r="A38" s="1" t="n">
        <v>30417</v>
      </c>
      <c r="B38" s="1" t="n">
        <v>1</v>
      </c>
      <c r="C38" s="1" t="n">
        <v>40</v>
      </c>
      <c r="D38" s="1" t="n">
        <v>1</v>
      </c>
      <c r="E38" s="1" t="n">
        <v>0</v>
      </c>
      <c r="F38" s="1" t="n">
        <v>0</v>
      </c>
      <c r="G38" s="1" t="n">
        <v>1</v>
      </c>
      <c r="H38" s="1" t="n">
        <v>1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1</v>
      </c>
      <c r="N38" s="1" t="n">
        <v>0</v>
      </c>
      <c r="O38" s="1" t="n">
        <v>1</v>
      </c>
      <c r="P38" s="1" t="n">
        <f aca="false">SUM(E38:O38)</f>
        <v>4</v>
      </c>
      <c r="Q38" s="1" t="n">
        <v>130</v>
      </c>
      <c r="R38" s="1" t="n">
        <v>80</v>
      </c>
      <c r="S38" s="1" t="n">
        <v>50</v>
      </c>
      <c r="T38" s="2" t="n">
        <v>96.6666666666667</v>
      </c>
      <c r="U38" s="3" t="n">
        <v>80.9</v>
      </c>
      <c r="V38" s="3" t="n">
        <v>173</v>
      </c>
      <c r="W38" s="2" t="n">
        <v>27.0306391793912</v>
      </c>
      <c r="X38" s="2" t="n">
        <v>1</v>
      </c>
      <c r="Y38" s="3" t="n">
        <v>98</v>
      </c>
      <c r="Z38" s="3" t="n">
        <v>99</v>
      </c>
      <c r="AA38" s="2" t="n">
        <v>40.8692679664999</v>
      </c>
      <c r="AB38" s="2" t="n">
        <v>0.566473988439306</v>
      </c>
      <c r="AC38" s="2" t="n">
        <v>0.98989898989899</v>
      </c>
      <c r="AD38" s="3" t="n">
        <v>28.5</v>
      </c>
      <c r="AE38" s="3" t="n">
        <v>23.1</v>
      </c>
      <c r="AF38" s="3" t="n">
        <v>57.8</v>
      </c>
      <c r="AG38" s="1" t="n">
        <v>11</v>
      </c>
      <c r="AH38" s="3" t="n">
        <v>50.8</v>
      </c>
      <c r="AI38" s="3" t="n">
        <v>41.1</v>
      </c>
      <c r="AJ38" s="3" t="n">
        <v>54.9</v>
      </c>
      <c r="AK38" s="3" t="n">
        <v>2.9</v>
      </c>
      <c r="AL38" s="1" t="n">
        <v>1708</v>
      </c>
      <c r="AM38" s="1" t="n">
        <v>55</v>
      </c>
      <c r="AN38" s="1" t="n">
        <v>3040</v>
      </c>
      <c r="AO38" s="1" t="n">
        <v>103</v>
      </c>
      <c r="AP38" s="1" t="n">
        <v>175</v>
      </c>
      <c r="AQ38" s="1" t="n">
        <v>186</v>
      </c>
      <c r="AR38" s="1" t="n">
        <v>126</v>
      </c>
      <c r="AS38" s="1" t="n">
        <v>108</v>
      </c>
      <c r="AT38" s="1" t="n">
        <v>2</v>
      </c>
      <c r="AU38" s="1" t="n">
        <v>5415</v>
      </c>
      <c r="AV38" s="1" t="n">
        <f aca="false">((AO38*15)+(AP38*30)+(AQ38*30)+(AR38*30)+(AS38*15))</f>
        <v>17775</v>
      </c>
      <c r="AW38" s="1" t="n">
        <v>5.24</v>
      </c>
      <c r="AX38" s="4" t="n">
        <f aca="false">10000/SQRT((AO38*BE38)*(AVERAGE(AO38:AS38)*AVERAGE(BE38:BI38)))</f>
        <v>1.44198629308106</v>
      </c>
      <c r="AY38" s="4" t="n">
        <v>1</v>
      </c>
      <c r="AZ38" s="2" t="n">
        <f aca="false">(AO38*BE38)/405</f>
        <v>6.76493827160494</v>
      </c>
      <c r="BA38" s="2" t="n">
        <v>1</v>
      </c>
      <c r="BB38" s="2" t="n">
        <f aca="false">1/(LOG(BE38)+LOG(AO38))</f>
        <v>0.290890570269408</v>
      </c>
      <c r="BC38" s="2" t="n">
        <f aca="false">(BF38-BE38)/(AP38-AO38)</f>
        <v>0.9375</v>
      </c>
      <c r="BD38" s="2" t="n">
        <f aca="false">(20*BE38)/((AO38/18)-3.5)</f>
        <v>239.4</v>
      </c>
      <c r="BE38" s="3" t="n">
        <v>26.6</v>
      </c>
      <c r="BF38" s="3" t="n">
        <v>94.1</v>
      </c>
      <c r="BG38" s="3" t="n">
        <v>208</v>
      </c>
      <c r="BH38" s="3" t="n">
        <v>195</v>
      </c>
      <c r="BI38" s="3" t="n">
        <v>105</v>
      </c>
      <c r="BJ38" s="2" t="n">
        <f aca="false">((BE38*15)+(BF38*30)+(BG38*30)+(BH38*30)+(BI38*15))-(BE38*120)</f>
        <v>13695</v>
      </c>
      <c r="BK38" s="2" t="n">
        <f aca="false">((BE38*15)+(BF38*30)+(BG38*30)+(BH38*30)+(BI38*15))</f>
        <v>16887</v>
      </c>
      <c r="BL38" s="2" t="n">
        <f aca="false">(1/BE38)</f>
        <v>0.037593984962406</v>
      </c>
      <c r="BM38" s="2" t="n">
        <f aca="false">(BJ38/AU38)</f>
        <v>2.52908587257618</v>
      </c>
      <c r="BN38" s="2" t="n">
        <f aca="false">(BK38/AV38)</f>
        <v>0.950042194092827</v>
      </c>
      <c r="BO38" s="2" t="n">
        <f aca="false">(AX38*BM38)</f>
        <v>3.6469071622798</v>
      </c>
      <c r="BP38" s="2" t="n">
        <f aca="false">(AX38*BN38)</f>
        <v>1.36994782173051</v>
      </c>
      <c r="BQ38" s="2" t="n">
        <v>2</v>
      </c>
      <c r="BR38" s="4" t="n">
        <f aca="false">(BC38*BL38)</f>
        <v>0.0352443609022556</v>
      </c>
      <c r="BS38" s="1" t="n">
        <v>155</v>
      </c>
      <c r="BT38" s="1" t="n">
        <v>0</v>
      </c>
      <c r="BU38" s="1" t="n">
        <v>40</v>
      </c>
      <c r="BV38" s="1" t="n">
        <v>0</v>
      </c>
      <c r="BW38" s="1"/>
      <c r="BX38" s="1"/>
      <c r="BY38" s="1"/>
      <c r="BZ38" s="1" t="n">
        <v>300</v>
      </c>
      <c r="CA38" s="1" t="n">
        <v>1</v>
      </c>
      <c r="CB38" s="1" t="n">
        <v>3</v>
      </c>
      <c r="CC38" s="1"/>
      <c r="CD38" s="1"/>
      <c r="CE38" s="1" t="n">
        <v>1254</v>
      </c>
      <c r="CF38" s="1" t="n">
        <v>15.5980861244019</v>
      </c>
      <c r="CG38" s="1" t="n">
        <v>45.9401913875598</v>
      </c>
      <c r="CH38" s="1" t="n">
        <v>8.75598086124402</v>
      </c>
      <c r="CI38" s="1" t="n">
        <v>17.799043062201</v>
      </c>
      <c r="CJ38" s="1" t="n">
        <v>8.4688995215311</v>
      </c>
      <c r="CK38" s="1" t="n">
        <v>46.3795853269537</v>
      </c>
      <c r="CL38" s="1" t="n">
        <v>1.71</v>
      </c>
      <c r="CM38" s="1" t="n">
        <v>3.26</v>
      </c>
      <c r="CN38" s="1" t="n">
        <v>5.5</v>
      </c>
      <c r="CO38" s="1" t="n">
        <v>0</v>
      </c>
      <c r="CP38" s="1" t="n">
        <v>1.39</v>
      </c>
      <c r="CQ38" s="1" t="n">
        <v>5.96</v>
      </c>
      <c r="CR38" s="1" t="n">
        <v>2.36</v>
      </c>
      <c r="CS38" s="1" t="n">
        <v>0.65</v>
      </c>
      <c r="CT38" s="1" t="n">
        <v>0</v>
      </c>
      <c r="CU38" s="1" t="n">
        <v>48.9</v>
      </c>
      <c r="CV38" s="1" t="n">
        <v>64.01</v>
      </c>
      <c r="CW38" s="1" t="n">
        <v>12.2</v>
      </c>
      <c r="CX38" s="1" t="n">
        <v>24.8</v>
      </c>
      <c r="CY38" s="1" t="n">
        <v>11.8</v>
      </c>
      <c r="CZ38" s="1" t="n">
        <v>83</v>
      </c>
      <c r="DA38" s="1" t="n">
        <v>145.4</v>
      </c>
      <c r="DB38" s="1" t="n">
        <v>30.4</v>
      </c>
      <c r="DC38" s="1" t="n">
        <v>15.7</v>
      </c>
      <c r="DD38" s="1" t="n">
        <v>1099</v>
      </c>
      <c r="DE38" s="1" t="n">
        <v>10</v>
      </c>
      <c r="DF38" s="1" t="n">
        <v>1</v>
      </c>
      <c r="DG38" s="1" t="n">
        <v>250</v>
      </c>
      <c r="DH38" s="1" t="n">
        <v>17</v>
      </c>
      <c r="DI38" s="1" t="n">
        <v>600</v>
      </c>
      <c r="DJ38" s="1" t="n">
        <v>13</v>
      </c>
      <c r="DK38" s="1" t="n">
        <v>13</v>
      </c>
      <c r="DL38" s="1" t="n">
        <v>2</v>
      </c>
      <c r="DM38" s="1" t="n">
        <v>2</v>
      </c>
      <c r="DN38" s="1" t="n">
        <v>30.59</v>
      </c>
      <c r="DO38" s="1" t="n">
        <v>52.56435</v>
      </c>
      <c r="DP38" s="1" t="n">
        <v>0.07</v>
      </c>
      <c r="DQ38" s="1" t="n">
        <v>5</v>
      </c>
      <c r="DR38" s="1" t="n">
        <v>4</v>
      </c>
      <c r="DS38" s="1" t="n">
        <v>2</v>
      </c>
      <c r="DT38" s="1" t="n">
        <v>1328.3</v>
      </c>
      <c r="DU38" s="1" t="n">
        <v>53.89</v>
      </c>
      <c r="DV38" s="1" t="n">
        <v>25.69</v>
      </c>
      <c r="DW38" s="1" t="n">
        <v>25.95</v>
      </c>
      <c r="DX38" s="1" t="n">
        <v>14.05</v>
      </c>
      <c r="DY38" s="1" t="n">
        <v>193.4</v>
      </c>
      <c r="DZ38" s="1" t="n">
        <v>30.74</v>
      </c>
      <c r="EA38" s="1" t="n">
        <v>24.02</v>
      </c>
      <c r="EB38" s="1" t="n">
        <v>11.87</v>
      </c>
      <c r="EC38" s="1" t="n">
        <v>16.25</v>
      </c>
      <c r="ED38" s="1" t="n">
        <v>8.29</v>
      </c>
      <c r="EE38" s="1" t="n">
        <v>123.95</v>
      </c>
    </row>
    <row r="39" customFormat="false" ht="13.8" hidden="false" customHeight="false" outlineLevel="0" collapsed="false">
      <c r="A39" s="1" t="n">
        <v>30418</v>
      </c>
      <c r="B39" s="1" t="n">
        <v>2</v>
      </c>
      <c r="C39" s="1" t="n">
        <v>40</v>
      </c>
      <c r="D39" s="1" t="n">
        <v>1</v>
      </c>
      <c r="E39" s="1" t="n">
        <v>0</v>
      </c>
      <c r="F39" s="1" t="n">
        <v>0</v>
      </c>
      <c r="G39" s="1" t="n">
        <v>1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1</v>
      </c>
      <c r="P39" s="1" t="n">
        <f aca="false">SUM(E39:O39)</f>
        <v>2</v>
      </c>
      <c r="Q39" s="1" t="n">
        <v>130</v>
      </c>
      <c r="R39" s="1" t="n">
        <v>80</v>
      </c>
      <c r="S39" s="1" t="n">
        <v>50</v>
      </c>
      <c r="T39" s="2" t="n">
        <v>96.6666666666667</v>
      </c>
      <c r="U39" s="3" t="n">
        <v>75.9</v>
      </c>
      <c r="V39" s="3" t="n">
        <v>170.5</v>
      </c>
      <c r="W39" s="2" t="n">
        <v>26.1091665878346</v>
      </c>
      <c r="X39" s="2" t="n">
        <v>1</v>
      </c>
      <c r="Y39" s="3" t="n">
        <v>84.7</v>
      </c>
      <c r="Z39" s="3" t="n">
        <v>103</v>
      </c>
      <c r="AA39" s="2" t="n">
        <v>39.533319693419</v>
      </c>
      <c r="AB39" s="2" t="n">
        <v>0.496774193548387</v>
      </c>
      <c r="AC39" s="2" t="n">
        <v>0.822330097087379</v>
      </c>
      <c r="AD39" s="3" t="n">
        <v>40.6</v>
      </c>
      <c r="AE39" s="3" t="n">
        <v>30.8</v>
      </c>
      <c r="AF39" s="3" t="n">
        <v>45.1</v>
      </c>
      <c r="AG39" s="1" t="n">
        <v>7</v>
      </c>
      <c r="AH39" s="3" t="n">
        <v>42.2</v>
      </c>
      <c r="AI39" s="3" t="n">
        <v>32</v>
      </c>
      <c r="AJ39" s="3" t="n">
        <v>42.8</v>
      </c>
      <c r="AK39" s="3" t="n">
        <v>2.3</v>
      </c>
      <c r="AL39" s="1" t="n">
        <v>1395</v>
      </c>
      <c r="AM39" s="1" t="n">
        <v>55</v>
      </c>
      <c r="AN39" s="1" t="n">
        <v>2176</v>
      </c>
      <c r="AO39" s="1" t="n">
        <v>105</v>
      </c>
      <c r="AP39" s="1" t="n">
        <v>159</v>
      </c>
      <c r="AQ39" s="1" t="n">
        <v>154</v>
      </c>
      <c r="AR39" s="1" t="n">
        <v>164</v>
      </c>
      <c r="AS39" s="1" t="n">
        <v>178</v>
      </c>
      <c r="AT39" s="1" t="n">
        <v>4</v>
      </c>
      <c r="AU39" s="1" t="n">
        <v>5955</v>
      </c>
      <c r="AV39" s="1" t="n">
        <f aca="false">((AO39*15)+(AP39*30)+(AQ39*30)+(AR39*30)+(AS39*15))</f>
        <v>18555</v>
      </c>
      <c r="AW39" s="1" t="n">
        <v>5.1</v>
      </c>
      <c r="AX39" s="4" t="n">
        <f aca="false">10000/SQRT((AO39*BE39)*(AVERAGE(AO39:AS39)*AVERAGE(BE39:BI39)))</f>
        <v>0.993863055366846</v>
      </c>
      <c r="AY39" s="4" t="n">
        <v>1</v>
      </c>
      <c r="AZ39" s="2" t="n">
        <f aca="false">(AO39*BE39)/405</f>
        <v>8.84074074074074</v>
      </c>
      <c r="BA39" s="2" t="n">
        <v>1</v>
      </c>
      <c r="BB39" s="2" t="n">
        <f aca="false">1/(LOG(BE39)+LOG(AO39))</f>
        <v>0.281377559856319</v>
      </c>
      <c r="BC39" s="2" t="n">
        <f aca="false">(BF39-BE39)/(AP39-AO39)</f>
        <v>2.20185185185185</v>
      </c>
      <c r="BD39" s="2" t="n">
        <f aca="false">(20*BE39)/((AO39/18)-3.5)</f>
        <v>292.285714285714</v>
      </c>
      <c r="BE39" s="3" t="n">
        <v>34.1</v>
      </c>
      <c r="BF39" s="3" t="n">
        <v>153</v>
      </c>
      <c r="BG39" s="3" t="n">
        <v>196</v>
      </c>
      <c r="BH39" s="3" t="n">
        <v>247</v>
      </c>
      <c r="BI39" s="3" t="n">
        <v>300</v>
      </c>
      <c r="BJ39" s="2" t="n">
        <f aca="false">((BE39*15)+(BF39*30)+(BG39*30)+(BH39*30)+(BI39*15))-(BE39*120)</f>
        <v>18799.5</v>
      </c>
      <c r="BK39" s="2" t="n">
        <f aca="false">((BE39*15)+(BF39*30)+(BG39*30)+(BH39*30)+(BI39*15))</f>
        <v>22891.5</v>
      </c>
      <c r="BL39" s="2" t="n">
        <f aca="false">(1/BE39)</f>
        <v>0.0293255131964809</v>
      </c>
      <c r="BM39" s="2" t="n">
        <f aca="false">(BJ39/AU39)</f>
        <v>3.15692695214106</v>
      </c>
      <c r="BN39" s="2" t="n">
        <f aca="false">(BK39/AV39)</f>
        <v>1.23371059013743</v>
      </c>
      <c r="BO39" s="2" t="n">
        <f aca="false">(AX39*BM39)</f>
        <v>3.13755306622486</v>
      </c>
      <c r="BP39" s="2" t="n">
        <f aca="false">(AX39*BN39)</f>
        <v>1.22613937655242</v>
      </c>
      <c r="BQ39" s="2" t="n">
        <v>1</v>
      </c>
      <c r="BR39" s="4" t="n">
        <f aca="false">(BC39*BL39)</f>
        <v>0.0645704355381775</v>
      </c>
      <c r="BS39" s="1" t="n">
        <v>232</v>
      </c>
      <c r="BT39" s="1" t="n">
        <v>1</v>
      </c>
      <c r="BU39" s="1" t="n">
        <v>47</v>
      </c>
      <c r="BV39" s="1" t="n">
        <v>1</v>
      </c>
      <c r="BW39" s="1" t="n">
        <v>139</v>
      </c>
      <c r="BX39" s="1" t="n">
        <v>1</v>
      </c>
      <c r="BY39" s="1" t="n">
        <v>46</v>
      </c>
      <c r="BZ39" s="1" t="n">
        <v>231</v>
      </c>
      <c r="CA39" s="1" t="n">
        <v>1</v>
      </c>
      <c r="CB39" s="1" t="n">
        <v>3</v>
      </c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</row>
    <row r="40" customFormat="false" ht="13.8" hidden="false" customHeight="false" outlineLevel="0" collapsed="false">
      <c r="A40" s="1" t="n">
        <v>30423</v>
      </c>
      <c r="B40" s="1" t="n">
        <v>2</v>
      </c>
      <c r="C40" s="1" t="n">
        <v>68</v>
      </c>
      <c r="D40" s="1" t="n">
        <v>1</v>
      </c>
      <c r="E40" s="1" t="n">
        <v>1</v>
      </c>
      <c r="F40" s="1" t="n">
        <v>1</v>
      </c>
      <c r="G40" s="1" t="n">
        <v>1</v>
      </c>
      <c r="H40" s="1" t="n">
        <v>1</v>
      </c>
      <c r="I40" s="1" t="n">
        <v>1</v>
      </c>
      <c r="J40" s="1" t="n">
        <v>0</v>
      </c>
      <c r="K40" s="1" t="n">
        <v>0</v>
      </c>
      <c r="L40" s="1" t="n">
        <v>0</v>
      </c>
      <c r="M40" s="1" t="n">
        <v>1</v>
      </c>
      <c r="N40" s="1" t="n">
        <v>0</v>
      </c>
      <c r="O40" s="1" t="n">
        <v>1</v>
      </c>
      <c r="P40" s="1" t="n">
        <f aca="false">SUM(E40:O40)</f>
        <v>7</v>
      </c>
      <c r="Q40" s="1" t="n">
        <v>130</v>
      </c>
      <c r="R40" s="1" t="n">
        <v>90</v>
      </c>
      <c r="S40" s="1" t="n">
        <v>40</v>
      </c>
      <c r="T40" s="2" t="n">
        <v>103.333333333333</v>
      </c>
      <c r="U40" s="3" t="n">
        <v>76.4</v>
      </c>
      <c r="V40" s="3" t="n">
        <v>152</v>
      </c>
      <c r="W40" s="2" t="n">
        <v>33.0678670360111</v>
      </c>
      <c r="X40" s="2" t="n">
        <v>2</v>
      </c>
      <c r="Y40" s="3" t="n">
        <v>98</v>
      </c>
      <c r="Z40" s="3" t="n">
        <v>112</v>
      </c>
      <c r="AA40" s="2" t="n">
        <v>47.1499021895611</v>
      </c>
      <c r="AB40" s="2" t="n">
        <v>0.644736842105263</v>
      </c>
      <c r="AC40" s="2" t="n">
        <v>0.875</v>
      </c>
      <c r="AD40" s="3" t="n">
        <v>47.5</v>
      </c>
      <c r="AE40" s="3" t="n">
        <v>36.3</v>
      </c>
      <c r="AF40" s="3" t="n">
        <v>40.1</v>
      </c>
      <c r="AG40" s="1" t="n">
        <v>14</v>
      </c>
      <c r="AH40" s="3" t="n">
        <v>36.6</v>
      </c>
      <c r="AI40" s="3" t="n">
        <v>28</v>
      </c>
      <c r="AJ40" s="3" t="n">
        <v>38.1</v>
      </c>
      <c r="AK40" s="3" t="n">
        <v>2</v>
      </c>
      <c r="AL40" s="1" t="n">
        <v>1262</v>
      </c>
      <c r="AM40" s="1" t="n">
        <v>83</v>
      </c>
      <c r="AN40" s="1" t="n">
        <v>1969</v>
      </c>
      <c r="AO40" s="1" t="n">
        <v>110</v>
      </c>
      <c r="AP40" s="1" t="n">
        <v>188</v>
      </c>
      <c r="AQ40" s="1" t="n">
        <v>254</v>
      </c>
      <c r="AR40" s="1" t="n">
        <v>232</v>
      </c>
      <c r="AS40" s="1" t="n">
        <v>228</v>
      </c>
      <c r="AT40" s="1" t="n">
        <v>5</v>
      </c>
      <c r="AU40" s="1" t="n">
        <f aca="false">((AO40*15)+(AP40*30)+(AQ40*30)+(AR40*30)+(AS40*15))-(AO40*120)</f>
        <v>12090</v>
      </c>
      <c r="AV40" s="1" t="n">
        <f aca="false">((AO40*15)+(AP40*30)+(AQ40*30)+(AR40*30)+(AS40*15))</f>
        <v>25290</v>
      </c>
      <c r="AW40" s="1" t="n">
        <v>6.15</v>
      </c>
      <c r="AX40" s="4" t="n">
        <f aca="false">10000/SQRT((AO40*BE40)*(AVERAGE(AO40:AS40)*AVERAGE(BE40:BI40)))</f>
        <v>1.48448223502702</v>
      </c>
      <c r="AY40" s="4" t="n">
        <v>1</v>
      </c>
      <c r="AZ40" s="2" t="n">
        <f aca="false">(AO40*BE40)/405</f>
        <v>7.00740740740741</v>
      </c>
      <c r="BA40" s="2" t="n">
        <v>1</v>
      </c>
      <c r="BB40" s="2" t="n">
        <f aca="false">1/(LOG(BE40)+LOG(AO40))</f>
        <v>0.289602204316221</v>
      </c>
      <c r="BC40" s="2" t="n">
        <f aca="false">(BF40-BE40)/(AP40-AO40)</f>
        <v>0.415384615384615</v>
      </c>
      <c r="BD40" s="2" t="n">
        <f aca="false">(20*BE40)/((AO40/18)-3.5)</f>
        <v>197.617021276596</v>
      </c>
      <c r="BE40" s="3" t="n">
        <v>25.8</v>
      </c>
      <c r="BF40" s="3" t="n">
        <v>58.2</v>
      </c>
      <c r="BG40" s="3" t="n">
        <v>118</v>
      </c>
      <c r="BH40" s="3" t="n">
        <v>94.6</v>
      </c>
      <c r="BI40" s="3" t="n">
        <v>98.4</v>
      </c>
      <c r="BJ40" s="2" t="n">
        <f aca="false">((BE40*15)+(BF40*30)+(BG40*30)+(BH40*30)+(BI40*15))-(BE40*120)</f>
        <v>6891</v>
      </c>
      <c r="BK40" s="2" t="n">
        <f aca="false">((BE40*15)+(BF40*30)+(BG40*30)+(BH40*30)+(BI40*15))</f>
        <v>9987</v>
      </c>
      <c r="BL40" s="2" t="n">
        <f aca="false">(1/BE40)</f>
        <v>0.0387596899224806</v>
      </c>
      <c r="BM40" s="2" t="n">
        <f aca="false">(BJ40/AU40)</f>
        <v>0.569975186104218</v>
      </c>
      <c r="BN40" s="2" t="n">
        <f aca="false">(BK40/AV40)</f>
        <v>0.394899169632266</v>
      </c>
      <c r="BO40" s="2" t="n">
        <f aca="false">(AX40*BM40)</f>
        <v>0.846118038177933</v>
      </c>
      <c r="BP40" s="2" t="n">
        <f aca="false">(AX40*BN40)</f>
        <v>0.586220801946021</v>
      </c>
      <c r="BQ40" s="2" t="n">
        <v>1</v>
      </c>
      <c r="BR40" s="4" t="n">
        <f aca="false">(BC40*BL40)</f>
        <v>0.0161001788908766</v>
      </c>
      <c r="BS40" s="1" t="n">
        <v>205</v>
      </c>
      <c r="BT40" s="1" t="n">
        <v>1</v>
      </c>
      <c r="BU40" s="1" t="n">
        <v>37</v>
      </c>
      <c r="BV40" s="1" t="n">
        <v>1</v>
      </c>
      <c r="BW40" s="1" t="n">
        <v>126</v>
      </c>
      <c r="BX40" s="1" t="n">
        <v>0</v>
      </c>
      <c r="BY40" s="1" t="n">
        <v>42</v>
      </c>
      <c r="BZ40" s="1" t="n">
        <v>208</v>
      </c>
      <c r="CA40" s="1" t="n">
        <v>1</v>
      </c>
      <c r="CB40" s="1" t="n">
        <v>5</v>
      </c>
      <c r="CC40" s="1" t="n">
        <v>2</v>
      </c>
      <c r="CD40" s="1" t="n">
        <v>101</v>
      </c>
      <c r="CE40" s="1" t="n">
        <v>1675</v>
      </c>
      <c r="CF40" s="1" t="n">
        <v>11.8208955223881</v>
      </c>
      <c r="CG40" s="1" t="n">
        <v>23.8405970149254</v>
      </c>
      <c r="CH40" s="1" t="n">
        <v>5.64179104477612</v>
      </c>
      <c r="CI40" s="1" t="n">
        <v>4.56716417910448</v>
      </c>
      <c r="CJ40" s="1" t="n">
        <v>1.98805970149254</v>
      </c>
      <c r="CK40" s="1" t="n">
        <v>65.5283582089552</v>
      </c>
      <c r="CL40" s="1" t="n">
        <v>8.28</v>
      </c>
      <c r="CM40" s="1" t="n">
        <v>2.67</v>
      </c>
      <c r="CN40" s="1" t="n">
        <v>8.16</v>
      </c>
      <c r="CO40" s="1" t="n">
        <v>0</v>
      </c>
      <c r="CP40" s="1" t="n">
        <v>0.71</v>
      </c>
      <c r="CQ40" s="1" t="n">
        <v>0.47</v>
      </c>
      <c r="CR40" s="1" t="n">
        <v>2.26</v>
      </c>
      <c r="CS40" s="1" t="n">
        <v>0</v>
      </c>
      <c r="CT40" s="1" t="n">
        <v>0</v>
      </c>
      <c r="CU40" s="1" t="n">
        <v>49.5</v>
      </c>
      <c r="CV40" s="1" t="n">
        <v>44.37</v>
      </c>
      <c r="CW40" s="1" t="n">
        <v>10.5</v>
      </c>
      <c r="CX40" s="1" t="n">
        <v>8.5</v>
      </c>
      <c r="CY40" s="1" t="n">
        <v>3.7</v>
      </c>
      <c r="CZ40" s="1" t="n">
        <v>120</v>
      </c>
      <c r="DA40" s="1" t="n">
        <v>274.4</v>
      </c>
      <c r="DB40" s="1" t="n">
        <v>28.3</v>
      </c>
      <c r="DC40" s="1" t="n">
        <v>8</v>
      </c>
      <c r="DD40" s="1" t="n">
        <v>2132</v>
      </c>
      <c r="DE40" s="1" t="n">
        <v>6</v>
      </c>
      <c r="DF40" s="1" t="n">
        <v>2</v>
      </c>
      <c r="DG40" s="1" t="n">
        <v>125</v>
      </c>
      <c r="DH40" s="1" t="n">
        <v>10</v>
      </c>
      <c r="DI40" s="1" t="n">
        <v>300</v>
      </c>
      <c r="DJ40" s="1" t="n">
        <v>22</v>
      </c>
      <c r="DK40" s="1" t="n">
        <v>22</v>
      </c>
      <c r="DL40" s="1" t="n">
        <v>1</v>
      </c>
      <c r="DM40" s="1" t="n">
        <v>1</v>
      </c>
      <c r="DN40" s="1" t="n">
        <v>17.59036</v>
      </c>
      <c r="DO40" s="1" t="n">
        <v>511.3143</v>
      </c>
      <c r="DP40" s="1" t="n">
        <v>0</v>
      </c>
      <c r="DQ40" s="1" t="n">
        <v>1</v>
      </c>
      <c r="DR40" s="1" t="n">
        <v>2</v>
      </c>
      <c r="DS40" s="1" t="n">
        <v>3</v>
      </c>
      <c r="DT40" s="1" t="n">
        <v>2547.86</v>
      </c>
      <c r="DU40" s="1" t="n">
        <v>75.37</v>
      </c>
      <c r="DV40" s="1" t="n">
        <v>36.72</v>
      </c>
      <c r="DW40" s="1" t="n">
        <v>36.6</v>
      </c>
      <c r="DX40" s="1" t="n">
        <v>24.44</v>
      </c>
      <c r="DY40" s="1" t="n">
        <v>440.57</v>
      </c>
      <c r="DZ40" s="1" t="n">
        <v>86.17</v>
      </c>
      <c r="EA40" s="1" t="n">
        <v>34.7</v>
      </c>
      <c r="EB40" s="1" t="n">
        <v>21.38</v>
      </c>
      <c r="EC40" s="1" t="n">
        <v>22.71</v>
      </c>
      <c r="ED40" s="1" t="n">
        <v>11.17</v>
      </c>
      <c r="EE40" s="1" t="n">
        <v>186.73</v>
      </c>
    </row>
    <row r="41" customFormat="false" ht="13.8" hidden="false" customHeight="false" outlineLevel="0" collapsed="false">
      <c r="A41" s="1" t="n">
        <v>30433</v>
      </c>
      <c r="B41" s="1" t="n">
        <v>1</v>
      </c>
      <c r="C41" s="1" t="n">
        <v>62</v>
      </c>
      <c r="D41" s="1" t="n">
        <v>1</v>
      </c>
      <c r="E41" s="1" t="n">
        <v>1</v>
      </c>
      <c r="F41" s="1" t="n">
        <v>1</v>
      </c>
      <c r="G41" s="1" t="n">
        <v>1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1</v>
      </c>
      <c r="N41" s="1" t="n">
        <v>0</v>
      </c>
      <c r="O41" s="1" t="n">
        <v>1</v>
      </c>
      <c r="P41" s="1" t="n">
        <f aca="false">SUM(E41:O41)</f>
        <v>5</v>
      </c>
      <c r="Q41" s="1" t="n">
        <v>120</v>
      </c>
      <c r="R41" s="1" t="n">
        <v>80</v>
      </c>
      <c r="S41" s="1" t="n">
        <v>40</v>
      </c>
      <c r="T41" s="2" t="n">
        <v>93.3333333333333</v>
      </c>
      <c r="U41" s="3" t="n">
        <v>100.1</v>
      </c>
      <c r="V41" s="3" t="n">
        <v>164</v>
      </c>
      <c r="W41" s="2" t="n">
        <v>37.2174301011303</v>
      </c>
      <c r="X41" s="2" t="n">
        <v>2</v>
      </c>
      <c r="Y41" s="3" t="n">
        <v>127</v>
      </c>
      <c r="Z41" s="3" t="n">
        <v>114</v>
      </c>
      <c r="AA41" s="2" t="n">
        <v>45.6694987294629</v>
      </c>
      <c r="AB41" s="2" t="n">
        <v>0.774390243902439</v>
      </c>
      <c r="AC41" s="2" t="n">
        <v>1.1140350877193</v>
      </c>
      <c r="AD41" s="3" t="n">
        <v>37.4</v>
      </c>
      <c r="AE41" s="3" t="n">
        <v>37.4</v>
      </c>
      <c r="AF41" s="3" t="n">
        <v>62.7</v>
      </c>
      <c r="AG41" s="1" t="n">
        <v>23</v>
      </c>
      <c r="AH41" s="3" t="n">
        <v>47.1</v>
      </c>
      <c r="AI41" s="3" t="n">
        <v>47.1</v>
      </c>
      <c r="AJ41" s="3" t="n">
        <v>59.6</v>
      </c>
      <c r="AK41" s="3" t="n">
        <v>3.1</v>
      </c>
      <c r="AL41" s="1" t="n">
        <v>1877</v>
      </c>
      <c r="AM41" s="1" t="n">
        <v>77</v>
      </c>
      <c r="AN41" s="1" t="n">
        <v>2909</v>
      </c>
      <c r="AO41" s="1" t="n">
        <v>110</v>
      </c>
      <c r="AP41" s="1" t="n">
        <v>166</v>
      </c>
      <c r="AQ41" s="1" t="n">
        <v>214</v>
      </c>
      <c r="AR41" s="1" t="n">
        <v>195</v>
      </c>
      <c r="AS41" s="1" t="n">
        <v>171</v>
      </c>
      <c r="AT41" s="1" t="n">
        <v>4</v>
      </c>
      <c r="AU41" s="1" t="n">
        <f aca="false">((AO41*15)+(AP41*30)+(AQ41*30)+(AR41*30)+(AS41*15))-(AO41*120)</f>
        <v>8265</v>
      </c>
      <c r="AV41" s="1" t="n">
        <f aca="false">((AO41*15)+(AP41*30)+(AQ41*30)+(AR41*30)+(AS41*15))</f>
        <v>21465</v>
      </c>
      <c r="AW41" s="1" t="n">
        <v>6.17</v>
      </c>
      <c r="AX41" s="4" t="n">
        <f aca="false">10000/SQRT((AO41*BE41)*(AVERAGE(AO41:AS41)*AVERAGE(BE41:BI41)))</f>
        <v>4.64360247153175</v>
      </c>
      <c r="AY41" s="4" t="n">
        <v>0</v>
      </c>
      <c r="AZ41" s="2" t="n">
        <f aca="false">(AO41*BE41)/405</f>
        <v>1.42049382716049</v>
      </c>
      <c r="BA41" s="2" t="n">
        <v>0</v>
      </c>
      <c r="BB41" s="2" t="n">
        <f aca="false">1/(LOG(BE41)+LOG(AO41))</f>
        <v>0.362332707154089</v>
      </c>
      <c r="BC41" s="2" t="n">
        <f aca="false">(BF41-BE41)/(AP41-AO41)</f>
        <v>0.619642857142857</v>
      </c>
      <c r="BD41" s="2" t="n">
        <f aca="false">(20*BE41)/((AO41/18)-3.5)</f>
        <v>40.0595744680851</v>
      </c>
      <c r="BE41" s="3" t="n">
        <v>5.23</v>
      </c>
      <c r="BF41" s="3" t="n">
        <v>39.93</v>
      </c>
      <c r="BG41" s="3" t="n">
        <v>66.01</v>
      </c>
      <c r="BH41" s="3" t="n">
        <v>65.76</v>
      </c>
      <c r="BI41" s="3" t="n">
        <v>58.5</v>
      </c>
      <c r="BJ41" s="2" t="n">
        <f aca="false">((BE41*15)+(BF41*30)+(BG41*30)+(BH41*30)+(BI41*15))-(BE41*120)</f>
        <v>5479.35</v>
      </c>
      <c r="BK41" s="2" t="n">
        <f aca="false">((BE41*15)+(BF41*30)+(BG41*30)+(BH41*30)+(BI41*15))</f>
        <v>6106.95</v>
      </c>
      <c r="BL41" s="2" t="n">
        <f aca="false">(1/BE41)</f>
        <v>0.191204588910134</v>
      </c>
      <c r="BM41" s="2" t="n">
        <f aca="false">(BJ41/AU41)</f>
        <v>0.662958257713249</v>
      </c>
      <c r="BN41" s="2" t="n">
        <f aca="false">(BK41/AV41)</f>
        <v>0.284507337526205</v>
      </c>
      <c r="BO41" s="2" t="n">
        <f aca="false">(AX41*BM41)</f>
        <v>3.07851460403963</v>
      </c>
      <c r="BP41" s="2" t="n">
        <f aca="false">(AX41*BN41)</f>
        <v>1.32113897570561</v>
      </c>
      <c r="BQ41" s="2" t="n">
        <v>2</v>
      </c>
      <c r="BR41" s="4" t="n">
        <f aca="false">(BC41*BL41)</f>
        <v>0.118478557771101</v>
      </c>
      <c r="BS41" s="1" t="n">
        <v>248</v>
      </c>
      <c r="BT41" s="1" t="n">
        <v>1</v>
      </c>
      <c r="BU41" s="1" t="n">
        <v>43</v>
      </c>
      <c r="BV41" s="1" t="n">
        <v>0</v>
      </c>
      <c r="BW41" s="1" t="n">
        <v>168</v>
      </c>
      <c r="BX41" s="1" t="n">
        <v>1</v>
      </c>
      <c r="BY41" s="1" t="n">
        <v>37</v>
      </c>
      <c r="BZ41" s="1" t="n">
        <v>187</v>
      </c>
      <c r="CA41" s="1" t="n">
        <v>1</v>
      </c>
      <c r="CB41" s="1" t="n">
        <v>5</v>
      </c>
      <c r="CC41" s="1" t="n">
        <v>2</v>
      </c>
      <c r="CD41" s="1" t="n">
        <v>67</v>
      </c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</row>
    <row r="42" customFormat="false" ht="13.8" hidden="false" customHeight="false" outlineLevel="0" collapsed="false">
      <c r="A42" s="1" t="n">
        <v>30445</v>
      </c>
      <c r="B42" s="1" t="n">
        <v>1</v>
      </c>
      <c r="C42" s="1" t="n">
        <v>48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f aca="false">IF(W42&gt;27,1,0)</f>
        <v>1</v>
      </c>
      <c r="N42" s="1" t="n">
        <v>0</v>
      </c>
      <c r="O42" s="1" t="n">
        <v>1</v>
      </c>
      <c r="P42" s="1" t="n">
        <f aca="false">SUM(E42:O42)</f>
        <v>5</v>
      </c>
      <c r="Q42" s="1" t="n">
        <v>130</v>
      </c>
      <c r="R42" s="1" t="n">
        <v>80</v>
      </c>
      <c r="S42" s="1" t="n">
        <f aca="false">Q42-R42</f>
        <v>50</v>
      </c>
      <c r="T42" s="2" t="n">
        <f aca="false">(S42/3)+ R42</f>
        <v>96.6666666666667</v>
      </c>
      <c r="U42" s="3" t="n">
        <v>79.2</v>
      </c>
      <c r="V42" s="3" t="n">
        <v>170.5</v>
      </c>
      <c r="W42" s="18" t="n">
        <f aca="false">U42/POWER((V42/100),2)</f>
        <v>27.2443477438274</v>
      </c>
      <c r="X42" s="2" t="n">
        <v>1</v>
      </c>
      <c r="Y42" s="3" t="n">
        <v>92</v>
      </c>
      <c r="Z42" s="3" t="n">
        <v>99</v>
      </c>
      <c r="AA42" s="2" t="n">
        <v>47.4590643794988</v>
      </c>
      <c r="AB42" s="2" t="n">
        <v>0.539589442815249</v>
      </c>
      <c r="AC42" s="2" t="n">
        <v>0.929292929292929</v>
      </c>
      <c r="AD42" s="3" t="n">
        <v>26.1</v>
      </c>
      <c r="AE42" s="3" t="n">
        <v>20.7</v>
      </c>
      <c r="AF42" s="3" t="n">
        <v>58.5</v>
      </c>
      <c r="AG42" s="1" t="n">
        <v>11</v>
      </c>
      <c r="AH42" s="3" t="n">
        <v>51.9</v>
      </c>
      <c r="AI42" s="3" t="n">
        <v>41.1</v>
      </c>
      <c r="AJ42" s="3" t="n">
        <v>55.6</v>
      </c>
      <c r="AK42" s="3" t="n">
        <v>2.9</v>
      </c>
      <c r="AL42" s="1" t="n">
        <v>1708</v>
      </c>
      <c r="AM42" s="1" t="n">
        <v>58</v>
      </c>
      <c r="AN42" s="1" t="n">
        <v>2647</v>
      </c>
      <c r="AO42" s="1" t="n">
        <v>100</v>
      </c>
      <c r="AP42" s="1" t="n">
        <v>106</v>
      </c>
      <c r="AQ42" s="1" t="n">
        <v>125</v>
      </c>
      <c r="AR42" s="1" t="n">
        <v>118</v>
      </c>
      <c r="AS42" s="1" t="n">
        <v>106</v>
      </c>
      <c r="AT42" s="1" t="n">
        <v>2</v>
      </c>
      <c r="AU42" s="1" t="n">
        <f aca="false">((AO42*15)+(AP42*30)+(AQ42*30)+(AR42*30)+(AS42*15))-(AO42*120)</f>
        <v>1560</v>
      </c>
      <c r="AV42" s="1" t="n">
        <f aca="false">((AO42*15)+(AP42*30)+(AQ42*30)+(AR42*30)+(AS42*15))</f>
        <v>13560</v>
      </c>
      <c r="AW42" s="1" t="n">
        <v>5.11</v>
      </c>
      <c r="AX42" s="4" t="n">
        <f aca="false">10000/SQRT((AO42*BE42)*(AVERAGE(AO42:AS42)*AVERAGE(BE42:BI42)))</f>
        <v>3.03076811773509</v>
      </c>
      <c r="AY42" s="4" t="n">
        <v>1</v>
      </c>
      <c r="AZ42" s="2" t="n">
        <f aca="false">(AO42*BE42)/405</f>
        <v>3.58024691358025</v>
      </c>
      <c r="BA42" s="2" t="n">
        <v>1</v>
      </c>
      <c r="BB42" s="2" t="n">
        <f aca="false">1/(LOG(BE42)+LOG(AO42))</f>
        <v>0.316318757984846</v>
      </c>
      <c r="BC42" s="2" t="n">
        <f aca="false">(BF42-BE42)/(AP42-AO42)</f>
        <v>5.45</v>
      </c>
      <c r="BD42" s="2" t="n">
        <f aca="false">(20*BE42)/((AO42/18)-3.5)</f>
        <v>141.081081081081</v>
      </c>
      <c r="BE42" s="3" t="n">
        <v>14.5</v>
      </c>
      <c r="BF42" s="3" t="n">
        <v>47.2</v>
      </c>
      <c r="BG42" s="3" t="n">
        <v>69</v>
      </c>
      <c r="BH42" s="3" t="n">
        <v>125</v>
      </c>
      <c r="BI42" s="3" t="n">
        <v>82.5</v>
      </c>
      <c r="BJ42" s="2" t="n">
        <f aca="false">((BE42*15)+(BF42*30)+(BG42*30)+(BH42*30)+(BI42*15))-(BE42*120)</f>
        <v>6951</v>
      </c>
      <c r="BK42" s="2" t="n">
        <f aca="false">((BE42*15)+(BF42*30)+(BG42*30)+(BH42*30)+(BI42*15))</f>
        <v>8691</v>
      </c>
      <c r="BL42" s="2" t="n">
        <f aca="false">(1/BE42)</f>
        <v>0.0689655172413793</v>
      </c>
      <c r="BM42" s="2" t="n">
        <f aca="false">(BJ42/AU42)</f>
        <v>4.45576923076923</v>
      </c>
      <c r="BN42" s="2" t="n">
        <f aca="false">(BK42/AV42)</f>
        <v>0.640929203539823</v>
      </c>
      <c r="BO42" s="2" t="n">
        <f aca="false">(AX42*BM42)</f>
        <v>13.5044033246004</v>
      </c>
      <c r="BP42" s="2" t="n">
        <f aca="false">(AX42*BN42)</f>
        <v>1.94250779581384</v>
      </c>
      <c r="BQ42" s="2" t="n">
        <v>2</v>
      </c>
      <c r="BR42" s="4" t="n">
        <f aca="false">(BC42*BL42)</f>
        <v>0.375862068965517</v>
      </c>
      <c r="BS42" s="1" t="n">
        <v>176</v>
      </c>
      <c r="BT42" s="1" t="n">
        <v>0</v>
      </c>
      <c r="BU42" s="1" t="n">
        <v>60</v>
      </c>
      <c r="BV42" s="1" t="n">
        <v>0</v>
      </c>
      <c r="BW42" s="1" t="n">
        <v>48</v>
      </c>
      <c r="BX42" s="1" t="n">
        <v>0</v>
      </c>
      <c r="BY42" s="1" t="n">
        <v>68</v>
      </c>
      <c r="BZ42" s="1" t="n">
        <v>338</v>
      </c>
      <c r="CA42" s="1" t="n">
        <v>1</v>
      </c>
      <c r="CB42" s="1" t="n">
        <v>3</v>
      </c>
      <c r="CC42" s="1"/>
      <c r="CD42" s="1" t="n">
        <v>66</v>
      </c>
      <c r="CE42" s="1" t="n">
        <v>1453</v>
      </c>
      <c r="CF42" s="1" t="n">
        <v>17.6737783895389</v>
      </c>
      <c r="CG42" s="1" t="n">
        <v>24.4666207845836</v>
      </c>
      <c r="CH42" s="1" t="n">
        <v>7.18513420509291</v>
      </c>
      <c r="CI42" s="1" t="n">
        <v>9.04335856847901</v>
      </c>
      <c r="CJ42" s="1" t="n">
        <v>3.59256710254646</v>
      </c>
      <c r="CK42" s="1" t="n">
        <v>59.9587061252581</v>
      </c>
      <c r="CL42" s="1" t="n">
        <v>2.8</v>
      </c>
      <c r="CM42" s="1" t="n">
        <v>4</v>
      </c>
      <c r="CN42" s="1" t="n">
        <v>8.5</v>
      </c>
      <c r="CO42" s="1" t="n">
        <v>0</v>
      </c>
      <c r="CP42" s="1" t="n">
        <v>1.4</v>
      </c>
      <c r="CQ42" s="1" t="n">
        <v>3.2</v>
      </c>
      <c r="CR42" s="1" t="n">
        <v>1.9</v>
      </c>
      <c r="CS42" s="1" t="n">
        <v>0</v>
      </c>
      <c r="CT42" s="1" t="n">
        <v>4.6</v>
      </c>
      <c r="CU42" s="1" t="n">
        <v>64.2</v>
      </c>
      <c r="CV42" s="1" t="n">
        <v>39.5</v>
      </c>
      <c r="CW42" s="1" t="n">
        <v>11.6</v>
      </c>
      <c r="CX42" s="1" t="n">
        <v>14.6</v>
      </c>
      <c r="CY42" s="1" t="n">
        <v>5.8</v>
      </c>
      <c r="CZ42" s="1" t="n">
        <v>159</v>
      </c>
      <c r="DA42" s="1" t="n">
        <v>217.8</v>
      </c>
      <c r="DB42" s="1" t="n">
        <v>27.5</v>
      </c>
      <c r="DC42" s="1" t="n">
        <v>14.4</v>
      </c>
      <c r="DD42" s="1" t="n">
        <v>665</v>
      </c>
      <c r="DE42" s="1" t="n">
        <v>5</v>
      </c>
      <c r="DF42" s="1" t="n">
        <v>1</v>
      </c>
      <c r="DG42" s="1" t="n">
        <v>120</v>
      </c>
      <c r="DH42" s="1" t="n">
        <v>5</v>
      </c>
      <c r="DI42" s="1" t="n">
        <v>0</v>
      </c>
      <c r="DJ42" s="1"/>
      <c r="DK42" s="1" t="n">
        <v>10</v>
      </c>
      <c r="DL42" s="1" t="n">
        <v>2</v>
      </c>
      <c r="DM42" s="1" t="n">
        <v>2</v>
      </c>
      <c r="DN42" s="1" t="n">
        <v>32.62173</v>
      </c>
      <c r="DO42" s="1" t="n">
        <v>116.5293</v>
      </c>
      <c r="DP42" s="1" t="n">
        <v>0.02</v>
      </c>
      <c r="DQ42" s="1" t="n">
        <v>2</v>
      </c>
      <c r="DR42" s="1" t="n">
        <v>4</v>
      </c>
      <c r="DS42" s="1" t="n">
        <v>1</v>
      </c>
      <c r="DT42" s="1" t="n">
        <v>2228.4</v>
      </c>
      <c r="DU42" s="1" t="n">
        <v>69.58</v>
      </c>
      <c r="DV42" s="1" t="n">
        <v>11.99</v>
      </c>
      <c r="DW42" s="1" t="n">
        <v>19.89</v>
      </c>
      <c r="DX42" s="1" t="n">
        <v>13.43</v>
      </c>
      <c r="DY42" s="1" t="n">
        <v>425.97</v>
      </c>
      <c r="DZ42" s="1" t="n">
        <v>36.16</v>
      </c>
      <c r="EA42" s="1" t="n">
        <v>22.66</v>
      </c>
      <c r="EB42" s="1" t="n">
        <v>13.93</v>
      </c>
      <c r="EC42" s="1" t="n">
        <v>13.42</v>
      </c>
      <c r="ED42" s="1" t="n">
        <v>6.12</v>
      </c>
      <c r="EE42" s="1" t="n">
        <v>133.72</v>
      </c>
    </row>
    <row r="43" customFormat="false" ht="13.8" hidden="false" customHeight="false" outlineLevel="0" collapsed="false">
      <c r="A43" s="1" t="n">
        <v>30446</v>
      </c>
      <c r="B43" s="1" t="n">
        <v>2</v>
      </c>
      <c r="C43" s="1" t="n">
        <v>46</v>
      </c>
      <c r="D43" s="1" t="n">
        <v>1</v>
      </c>
      <c r="E43" s="1" t="n">
        <v>1</v>
      </c>
      <c r="F43" s="1" t="n">
        <v>1</v>
      </c>
      <c r="G43" s="1" t="n">
        <v>1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f aca="false">IF(W43&gt;27,1,0)</f>
        <v>0</v>
      </c>
      <c r="N43" s="1" t="n">
        <v>0</v>
      </c>
      <c r="O43" s="1" t="n">
        <v>1</v>
      </c>
      <c r="P43" s="1" t="n">
        <f aca="false">SUM(E43:O43)</f>
        <v>4</v>
      </c>
      <c r="Q43" s="1" t="n">
        <v>130</v>
      </c>
      <c r="R43" s="1" t="n">
        <v>80</v>
      </c>
      <c r="S43" s="1" t="n">
        <f aca="false">Q43-R43</f>
        <v>50</v>
      </c>
      <c r="T43" s="2" t="n">
        <f aca="false">(S43/3)+ R43</f>
        <v>96.6666666666667</v>
      </c>
      <c r="U43" s="3" t="n">
        <v>56.9</v>
      </c>
      <c r="V43" s="3" t="n">
        <v>153.5</v>
      </c>
      <c r="W43" s="18" t="n">
        <f aca="false">U43/POWER((V43/100),2)</f>
        <v>24.1487973347197</v>
      </c>
      <c r="X43" s="2" t="n">
        <v>0</v>
      </c>
      <c r="Y43" s="3" t="n">
        <v>78.5</v>
      </c>
      <c r="Z43" s="3" t="n">
        <v>95.5</v>
      </c>
      <c r="AA43" s="2" t="n">
        <v>38.8673664802907</v>
      </c>
      <c r="AB43" s="2" t="n">
        <v>0.511400651465798</v>
      </c>
      <c r="AC43" s="2" t="n">
        <v>0.821989528795812</v>
      </c>
      <c r="AD43" s="3" t="n">
        <v>31.2</v>
      </c>
      <c r="AE43" s="3" t="n">
        <v>17.8</v>
      </c>
      <c r="AF43" s="3" t="n">
        <v>39.1</v>
      </c>
      <c r="AG43" s="1" t="n">
        <v>5</v>
      </c>
      <c r="AH43" s="3" t="n">
        <v>47.3</v>
      </c>
      <c r="AI43" s="3" t="n">
        <v>26.9</v>
      </c>
      <c r="AJ43" s="3" t="n">
        <v>37.1</v>
      </c>
      <c r="AK43" s="3" t="n">
        <v>2</v>
      </c>
      <c r="AL43" s="1" t="n">
        <v>1186</v>
      </c>
      <c r="AM43" s="1" t="n">
        <v>36</v>
      </c>
      <c r="AN43" s="1" t="n">
        <v>1850</v>
      </c>
      <c r="AO43" s="1" t="n">
        <v>83</v>
      </c>
      <c r="AP43" s="1" t="n">
        <v>96</v>
      </c>
      <c r="AQ43" s="1" t="n">
        <v>92</v>
      </c>
      <c r="AR43" s="1" t="n">
        <v>75</v>
      </c>
      <c r="AS43" s="1" t="n">
        <v>96</v>
      </c>
      <c r="AT43" s="1" t="n">
        <v>1</v>
      </c>
      <c r="AU43" s="1" t="n">
        <f aca="false">((AO43*15)+(AP43*30)+(AQ43*30)+(AR43*30)+(AS43*15))-(AO43*120)</f>
        <v>615</v>
      </c>
      <c r="AV43" s="1" t="n">
        <f aca="false">((AO43*15)+(AP43*30)+(AQ43*30)+(AR43*30)+(AS43*15))</f>
        <v>10575</v>
      </c>
      <c r="AW43" s="1"/>
      <c r="AX43" s="4" t="n">
        <f aca="false">10000/SQRT((AO43*BE43)*(AVERAGE(AO43:AS43)*AVERAGE(BE43:BI43)))</f>
        <v>9.6545524075494</v>
      </c>
      <c r="AY43" s="4" t="n">
        <v>0</v>
      </c>
      <c r="AZ43" s="2" t="n">
        <f aca="false">(AO43*BE43)/405</f>
        <v>0.971407407407408</v>
      </c>
      <c r="BA43" s="2" t="n">
        <v>0</v>
      </c>
      <c r="BB43" s="2" t="n">
        <f aca="false">1/(LOG(BE43)+LOG(AO43))</f>
        <v>0.385377775385885</v>
      </c>
      <c r="BC43" s="2" t="n">
        <f aca="false">(BF43-BE43)/(AP43-AO43)</f>
        <v>2.92769230769231</v>
      </c>
      <c r="BD43" s="2" t="n">
        <f aca="false">(20*BE43)/((AO43/18)-3.5)</f>
        <v>85.32</v>
      </c>
      <c r="BE43" s="3" t="n">
        <v>4.74</v>
      </c>
      <c r="BF43" s="3" t="n">
        <v>42.8</v>
      </c>
      <c r="BG43" s="3" t="n">
        <v>23.7</v>
      </c>
      <c r="BH43" s="3" t="n">
        <v>30.4</v>
      </c>
      <c r="BI43" s="3" t="n">
        <v>52.6</v>
      </c>
      <c r="BJ43" s="2" t="n">
        <f aca="false">((BE43*15)+(BF43*30)+(BG43*30)+(BH43*30)+(BI43*15))-(BE43*120)</f>
        <v>3198.3</v>
      </c>
      <c r="BK43" s="2" t="n">
        <f aca="false">((BE43*15)+(BF43*30)+(BG43*30)+(BH43*30)+(BI43*15))</f>
        <v>3767.1</v>
      </c>
      <c r="BL43" s="2" t="n">
        <f aca="false">(1/BE43)</f>
        <v>0.210970464135021</v>
      </c>
      <c r="BM43" s="2" t="n">
        <f aca="false">(BJ43/AU43)</f>
        <v>5.20048780487805</v>
      </c>
      <c r="BN43" s="2" t="n">
        <f aca="false">(BK43/AV43)</f>
        <v>0.35622695035461</v>
      </c>
      <c r="BO43" s="2" t="n">
        <f aca="false">(AX43*BM43)</f>
        <v>50.2083820570166</v>
      </c>
      <c r="BP43" s="2" t="n">
        <f aca="false">(AX43*BN43)</f>
        <v>3.43921176118008</v>
      </c>
      <c r="BQ43" s="2" t="n">
        <v>2</v>
      </c>
      <c r="BR43" s="4" t="n">
        <f aca="false">(BC43*BL43)</f>
        <v>0.617656604998377</v>
      </c>
      <c r="BS43" s="1" t="n">
        <v>141</v>
      </c>
      <c r="BT43" s="1" t="n">
        <v>0</v>
      </c>
      <c r="BU43" s="1" t="n">
        <v>48</v>
      </c>
      <c r="BV43" s="1" t="n">
        <v>1</v>
      </c>
      <c r="BW43" s="1" t="n">
        <v>62</v>
      </c>
      <c r="BX43" s="1" t="n">
        <v>0</v>
      </c>
      <c r="BY43" s="1" t="n">
        <v>31</v>
      </c>
      <c r="BZ43" s="1" t="n">
        <v>157</v>
      </c>
      <c r="CA43" s="1" t="n">
        <v>1</v>
      </c>
      <c r="CB43" s="1" t="n">
        <v>1</v>
      </c>
      <c r="CC43" s="1"/>
      <c r="CD43" s="1" t="n">
        <v>69</v>
      </c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</row>
    <row r="44" customFormat="false" ht="13.8" hidden="false" customHeight="false" outlineLevel="0" collapsed="false">
      <c r="A44" s="1" t="n">
        <v>30453</v>
      </c>
      <c r="B44" s="1" t="n">
        <v>1</v>
      </c>
      <c r="C44" s="1" t="n">
        <v>26</v>
      </c>
      <c r="D44" s="1" t="n">
        <v>1</v>
      </c>
      <c r="E44" s="1" t="n">
        <v>1</v>
      </c>
      <c r="F44" s="1" t="n">
        <v>0</v>
      </c>
      <c r="G44" s="1" t="n">
        <v>1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f aca="false">IF(W44&gt;27,1,0)</f>
        <v>1</v>
      </c>
      <c r="N44" s="1" t="n">
        <v>1</v>
      </c>
      <c r="O44" s="1" t="n">
        <v>1</v>
      </c>
      <c r="P44" s="1" t="n">
        <f aca="false">SUM(E44:O44)</f>
        <v>5</v>
      </c>
      <c r="Q44" s="1" t="n">
        <v>120</v>
      </c>
      <c r="R44" s="1" t="n">
        <v>80</v>
      </c>
      <c r="S44" s="1" t="n">
        <f aca="false">Q44-R44</f>
        <v>40</v>
      </c>
      <c r="T44" s="2" t="n">
        <f aca="false">(S44/3)+ R44</f>
        <v>93.3333333333333</v>
      </c>
      <c r="U44" s="3" t="n">
        <v>104.1</v>
      </c>
      <c r="V44" s="3" t="n">
        <v>172</v>
      </c>
      <c r="W44" s="18" t="n">
        <f aca="false">U44/POWER((V44/100),2)</f>
        <v>35.1879394267171</v>
      </c>
      <c r="X44" s="2" t="n">
        <v>2</v>
      </c>
      <c r="Y44" s="3" t="n">
        <v>113</v>
      </c>
      <c r="Z44" s="3" t="n">
        <v>115</v>
      </c>
      <c r="AA44" s="2" t="n">
        <v>42.8534171161385</v>
      </c>
      <c r="AB44" s="2" t="n">
        <v>0.656976744186047</v>
      </c>
      <c r="AC44" s="2" t="n">
        <v>0.982608695652174</v>
      </c>
      <c r="AD44" s="3" t="n">
        <v>33.9</v>
      </c>
      <c r="AE44" s="3" t="n">
        <v>35.3</v>
      </c>
      <c r="AF44" s="3" t="n">
        <v>68.8</v>
      </c>
      <c r="AG44" s="1" t="n">
        <v>14</v>
      </c>
      <c r="AH44" s="3" t="n">
        <v>49.3</v>
      </c>
      <c r="AI44" s="3" t="n">
        <v>51.3</v>
      </c>
      <c r="AJ44" s="3" t="n">
        <v>65.4</v>
      </c>
      <c r="AK44" s="3" t="n">
        <v>3.4</v>
      </c>
      <c r="AL44" s="1" t="n">
        <v>2106</v>
      </c>
      <c r="AM44" s="1" t="n">
        <v>41</v>
      </c>
      <c r="AN44" s="1" t="n">
        <v>3749</v>
      </c>
      <c r="AO44" s="1" t="n">
        <v>93</v>
      </c>
      <c r="AP44" s="1" t="n">
        <v>125</v>
      </c>
      <c r="AQ44" s="1" t="n">
        <v>101</v>
      </c>
      <c r="AR44" s="1" t="n">
        <v>113</v>
      </c>
      <c r="AS44" s="1" t="n">
        <v>85</v>
      </c>
      <c r="AT44" s="1" t="n">
        <v>1</v>
      </c>
      <c r="AU44" s="1" t="n">
        <v>1680</v>
      </c>
      <c r="AV44" s="1" t="n">
        <f aca="false">((AO44*15)+(AP44*30)+(AQ44*30)+(AR44*30)+(AS44*15))</f>
        <v>12840</v>
      </c>
      <c r="AW44" s="1"/>
      <c r="AX44" s="4" t="n">
        <f aca="false">10000/SQRT((AO44*BE44)*(AVERAGE(AO44:AS44)*AVERAGE(BE44:BI44)))</f>
        <v>1.80715197873615</v>
      </c>
      <c r="AY44" s="4" t="n">
        <v>1</v>
      </c>
      <c r="AZ44" s="2" t="n">
        <f aca="false">(AO44*BE44)/405</f>
        <v>5.3962962962963</v>
      </c>
      <c r="BA44" s="2" t="n">
        <v>1</v>
      </c>
      <c r="BB44" s="2" t="n">
        <f aca="false">1/(LOG(BE44)+LOG(AO44))</f>
        <v>0.299441468822198</v>
      </c>
      <c r="BC44" s="2" t="n">
        <f aca="false">(BF44-BE44)/(AP44-AO44)</f>
        <v>3.640625</v>
      </c>
      <c r="BD44" s="2" t="n">
        <f aca="false">(20*BE44)/((AO44/18)-3.5)</f>
        <v>282</v>
      </c>
      <c r="BE44" s="3" t="n">
        <v>23.5</v>
      </c>
      <c r="BF44" s="3" t="n">
        <v>140</v>
      </c>
      <c r="BG44" s="3" t="n">
        <v>163</v>
      </c>
      <c r="BH44" s="3" t="n">
        <v>238</v>
      </c>
      <c r="BI44" s="3" t="n">
        <v>113</v>
      </c>
      <c r="BJ44" s="2" t="n">
        <f aca="false">((BE44*15)+(BF44*30)+(BG44*30)+(BH44*30)+(BI44*15))-(BE44*120)</f>
        <v>15457.5</v>
      </c>
      <c r="BK44" s="2" t="n">
        <f aca="false">((BE44*15)+(BF44*30)+(BG44*30)+(BH44*30)+(BI44*15))</f>
        <v>18277.5</v>
      </c>
      <c r="BL44" s="2" t="n">
        <f aca="false">(1/BE44)</f>
        <v>0.0425531914893617</v>
      </c>
      <c r="BM44" s="2" t="n">
        <f aca="false">(BJ44/AU44)</f>
        <v>9.20089285714286</v>
      </c>
      <c r="BN44" s="2" t="n">
        <f aca="false">(BK44/AV44)</f>
        <v>1.42348130841122</v>
      </c>
      <c r="BO44" s="2" t="n">
        <f aca="false">(AX44*BM44)</f>
        <v>16.627411732925</v>
      </c>
      <c r="BP44" s="2" t="n">
        <f aca="false">(AX44*BN44)</f>
        <v>2.57244706318925</v>
      </c>
      <c r="BQ44" s="2" t="n">
        <v>2</v>
      </c>
      <c r="BR44" s="4" t="n">
        <f aca="false">(BC44*BL44)</f>
        <v>0.154920212765957</v>
      </c>
      <c r="BS44" s="1" t="n">
        <v>140</v>
      </c>
      <c r="BT44" s="1" t="n">
        <v>0</v>
      </c>
      <c r="BU44" s="1" t="n">
        <v>25</v>
      </c>
      <c r="BV44" s="1" t="n">
        <v>1</v>
      </c>
      <c r="BW44" s="1" t="n">
        <v>82</v>
      </c>
      <c r="BX44" s="1" t="n">
        <v>0</v>
      </c>
      <c r="BY44" s="1" t="n">
        <v>33</v>
      </c>
      <c r="BZ44" s="1" t="n">
        <v>164</v>
      </c>
      <c r="CA44" s="1" t="n">
        <v>1</v>
      </c>
      <c r="CB44" s="1" t="n">
        <v>5</v>
      </c>
      <c r="CC44" s="1" t="n">
        <v>2</v>
      </c>
      <c r="CD44" s="1" t="n">
        <v>60</v>
      </c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 t="n">
        <v>0</v>
      </c>
      <c r="DK44" s="1" t="n">
        <v>0</v>
      </c>
      <c r="DL44" s="1" t="n">
        <v>2</v>
      </c>
      <c r="DM44" s="1" t="n">
        <v>2</v>
      </c>
      <c r="DN44" s="1" t="n">
        <v>30.93036</v>
      </c>
      <c r="DO44" s="1" t="n">
        <v>29.05029</v>
      </c>
      <c r="DP44" s="1" t="n">
        <v>0.3</v>
      </c>
      <c r="DQ44" s="1" t="n">
        <v>6</v>
      </c>
      <c r="DR44" s="1" t="n">
        <v>1</v>
      </c>
      <c r="DS44" s="1" t="n">
        <v>2</v>
      </c>
      <c r="DT44" s="1" t="n">
        <v>1083</v>
      </c>
      <c r="DU44" s="1" t="n">
        <v>25.86</v>
      </c>
      <c r="DV44" s="1" t="n">
        <v>10.13</v>
      </c>
      <c r="DW44" s="1" t="n">
        <v>13.98</v>
      </c>
      <c r="DX44" s="1" t="n">
        <v>11.08</v>
      </c>
      <c r="DY44" s="1" t="n">
        <v>180.75</v>
      </c>
      <c r="DZ44" s="1" t="n">
        <v>27.98</v>
      </c>
      <c r="EA44" s="1" t="n">
        <v>24.8</v>
      </c>
      <c r="EB44" s="1" t="n">
        <v>8.43</v>
      </c>
      <c r="EC44" s="1" t="n">
        <v>10.02</v>
      </c>
      <c r="ED44" s="1" t="n">
        <v>4.82</v>
      </c>
      <c r="EE44" s="1" t="n">
        <v>77.48</v>
      </c>
    </row>
    <row r="45" customFormat="false" ht="13.8" hidden="false" customHeight="false" outlineLevel="0" collapsed="false">
      <c r="A45" s="1" t="n">
        <v>30455</v>
      </c>
      <c r="B45" s="1" t="n">
        <v>2</v>
      </c>
      <c r="C45" s="1" t="n">
        <v>39</v>
      </c>
      <c r="D45" s="1" t="n">
        <v>1</v>
      </c>
      <c r="E45" s="1" t="n">
        <v>0</v>
      </c>
      <c r="F45" s="1" t="n">
        <v>0</v>
      </c>
      <c r="G45" s="1" t="n">
        <v>1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f aca="false">SUM(E45:O45)</f>
        <v>1</v>
      </c>
      <c r="Q45" s="1" t="n">
        <v>90</v>
      </c>
      <c r="R45" s="1" t="n">
        <v>60</v>
      </c>
      <c r="S45" s="1" t="n">
        <v>30</v>
      </c>
      <c r="T45" s="2" t="n">
        <v>70</v>
      </c>
      <c r="U45" s="3" t="n">
        <v>61.2</v>
      </c>
      <c r="V45" s="3" t="n">
        <v>159.5</v>
      </c>
      <c r="W45" s="2" t="n">
        <v>24.0563673706037</v>
      </c>
      <c r="X45" s="2" t="n">
        <v>0</v>
      </c>
      <c r="Y45" s="3" t="n">
        <v>77</v>
      </c>
      <c r="Z45" s="3" t="n">
        <v>99</v>
      </c>
      <c r="AA45" s="2" t="n">
        <v>26.6593439293356</v>
      </c>
      <c r="AB45" s="2" t="n">
        <v>0.482758620689655</v>
      </c>
      <c r="AC45" s="2" t="n">
        <v>0.777777777777778</v>
      </c>
      <c r="AD45" s="3" t="n">
        <v>28</v>
      </c>
      <c r="AE45" s="3" t="n">
        <v>17.1</v>
      </c>
      <c r="AF45" s="3" t="n">
        <v>44.1</v>
      </c>
      <c r="AG45" s="1" t="n">
        <v>4</v>
      </c>
      <c r="AH45" s="3" t="n">
        <v>50.2</v>
      </c>
      <c r="AI45" s="3" t="n">
        <v>30.7</v>
      </c>
      <c r="AJ45" s="3" t="n">
        <v>41.9</v>
      </c>
      <c r="AK45" s="3" t="n">
        <v>2.2</v>
      </c>
      <c r="AL45" s="1" t="n">
        <v>1320</v>
      </c>
      <c r="AM45" s="1" t="n">
        <v>29</v>
      </c>
      <c r="AN45" s="1" t="n">
        <v>2165</v>
      </c>
      <c r="AO45" s="1" t="n">
        <v>100</v>
      </c>
      <c r="AP45" s="1" t="n">
        <v>148</v>
      </c>
      <c r="AQ45" s="1" t="n">
        <v>115</v>
      </c>
      <c r="AR45" s="1" t="n">
        <v>110</v>
      </c>
      <c r="AS45" s="1" t="n">
        <v>97</v>
      </c>
      <c r="AT45" s="1" t="n">
        <v>2</v>
      </c>
      <c r="AU45" s="1" t="n">
        <f aca="false">((AO45*15)+(AP45*30)+(AQ45*30)+(AR45*30)+(AS45*15))-(AO45*120)</f>
        <v>2145</v>
      </c>
      <c r="AV45" s="1" t="n">
        <f aca="false">((AO45*15)+(AP45*30)+(AQ45*30)+(AR45*30)+(AS45*15))</f>
        <v>14145</v>
      </c>
      <c r="AW45" s="1"/>
      <c r="AX45" s="4"/>
      <c r="AY45" s="4"/>
      <c r="AZ45" s="2"/>
      <c r="BA45" s="2"/>
      <c r="BB45" s="2"/>
      <c r="BC45" s="2"/>
      <c r="BD45" s="2"/>
      <c r="BE45" s="3"/>
      <c r="BF45" s="3"/>
      <c r="BG45" s="3"/>
      <c r="BH45" s="3"/>
      <c r="BI45" s="3"/>
      <c r="BJ45" s="2"/>
      <c r="BK45" s="2"/>
      <c r="BL45" s="2"/>
      <c r="BM45" s="2"/>
      <c r="BN45" s="2"/>
      <c r="BO45" s="2"/>
      <c r="BP45" s="2"/>
      <c r="BQ45" s="2"/>
      <c r="BR45" s="4"/>
      <c r="BS45" s="1" t="n">
        <v>156</v>
      </c>
      <c r="BT45" s="1" t="n">
        <v>0</v>
      </c>
      <c r="BU45" s="1" t="n">
        <v>65</v>
      </c>
      <c r="BV45" s="1" t="n">
        <v>0</v>
      </c>
      <c r="BW45" s="1" t="n">
        <v>72</v>
      </c>
      <c r="BX45" s="1" t="n">
        <v>0</v>
      </c>
      <c r="BY45" s="1" t="n">
        <v>19</v>
      </c>
      <c r="BZ45" s="1" t="n">
        <v>94</v>
      </c>
      <c r="CA45" s="1" t="n">
        <v>0</v>
      </c>
      <c r="CB45" s="1" t="n">
        <v>0</v>
      </c>
      <c r="CC45" s="1"/>
      <c r="CD45" s="1"/>
      <c r="CE45" s="1" t="n">
        <v>1983</v>
      </c>
      <c r="CF45" s="1" t="n">
        <v>15</v>
      </c>
      <c r="CG45" s="1" t="n">
        <v>30</v>
      </c>
      <c r="CH45" s="1" t="n">
        <v>10</v>
      </c>
      <c r="CI45" s="1" t="n">
        <v>7</v>
      </c>
      <c r="CJ45" s="1" t="n">
        <v>3</v>
      </c>
      <c r="CK45" s="1" t="n">
        <v>54</v>
      </c>
      <c r="CL45" s="1" t="n">
        <v>7.6</v>
      </c>
      <c r="CM45" s="1" t="n">
        <v>6.2</v>
      </c>
      <c r="CN45" s="1" t="n">
        <v>6.2</v>
      </c>
      <c r="CO45" s="1" t="n">
        <v>1.1</v>
      </c>
      <c r="CP45" s="1" t="n">
        <v>3.1</v>
      </c>
      <c r="CQ45" s="1" t="n">
        <v>0</v>
      </c>
      <c r="CR45" s="1" t="n">
        <v>0</v>
      </c>
      <c r="CS45" s="1" t="n">
        <v>0.7</v>
      </c>
      <c r="CT45" s="1" t="n">
        <v>3.2</v>
      </c>
      <c r="CU45" s="1" t="n">
        <v>73.6</v>
      </c>
      <c r="CV45" s="1" t="n">
        <v>67</v>
      </c>
      <c r="CW45" s="1" t="n">
        <v>21.8</v>
      </c>
      <c r="CX45" s="1" t="n">
        <v>16.4</v>
      </c>
      <c r="CY45" s="1" t="n">
        <v>6.8</v>
      </c>
      <c r="CZ45" s="1" t="n">
        <v>198</v>
      </c>
      <c r="DA45" s="1" t="n">
        <v>265.2</v>
      </c>
      <c r="DB45" s="1" t="n">
        <v>48</v>
      </c>
      <c r="DC45" s="1" t="n">
        <v>21.5</v>
      </c>
      <c r="DD45" s="1" t="n">
        <v>529</v>
      </c>
      <c r="DE45" s="1" t="n">
        <v>5</v>
      </c>
      <c r="DF45" s="1" t="n">
        <v>1</v>
      </c>
      <c r="DG45" s="1" t="n">
        <v>220</v>
      </c>
      <c r="DH45" s="1" t="s">
        <v>425</v>
      </c>
      <c r="DI45" s="1" t="n">
        <v>400</v>
      </c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</row>
    <row r="46" customFormat="false" ht="13.8" hidden="false" customHeight="false" outlineLevel="0" collapsed="false">
      <c r="A46" s="1" t="n">
        <v>30458</v>
      </c>
      <c r="B46" s="1" t="n">
        <v>2</v>
      </c>
      <c r="C46" s="1" t="n">
        <v>39</v>
      </c>
      <c r="D46" s="1" t="n">
        <v>1</v>
      </c>
      <c r="E46" s="1" t="n">
        <v>1</v>
      </c>
      <c r="F46" s="1" t="n">
        <v>0</v>
      </c>
      <c r="G46" s="1" t="n">
        <v>1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f aca="false">IF(W46&gt;27,1,0)</f>
        <v>0</v>
      </c>
      <c r="N46" s="1" t="n">
        <v>0</v>
      </c>
      <c r="O46" s="1" t="n">
        <v>1</v>
      </c>
      <c r="P46" s="1" t="n">
        <f aca="false">SUM(E46:O46)</f>
        <v>3</v>
      </c>
      <c r="Q46" s="1" t="n">
        <v>100</v>
      </c>
      <c r="R46" s="1" t="n">
        <v>60</v>
      </c>
      <c r="S46" s="1" t="n">
        <f aca="false">Q46-R46</f>
        <v>40</v>
      </c>
      <c r="T46" s="2" t="n">
        <f aca="false">(S46/3)+ R46</f>
        <v>73.3333333333333</v>
      </c>
      <c r="U46" s="3" t="n">
        <v>51.4</v>
      </c>
      <c r="V46" s="3" t="n">
        <v>158</v>
      </c>
      <c r="W46" s="18" t="n">
        <f aca="false">U46/POWER((V46/100),2)</f>
        <v>20.5896490946964</v>
      </c>
      <c r="X46" s="2" t="n">
        <v>0</v>
      </c>
      <c r="Y46" s="3" t="n">
        <v>72</v>
      </c>
      <c r="Z46" s="3" t="n">
        <v>92.7</v>
      </c>
      <c r="AA46" s="2" t="n">
        <v>29.2737280519814</v>
      </c>
      <c r="AB46" s="2" t="n">
        <v>0.455696202531646</v>
      </c>
      <c r="AC46" s="2" t="n">
        <v>0.776699029126213</v>
      </c>
      <c r="AD46" s="3" t="n">
        <v>25</v>
      </c>
      <c r="AE46" s="3" t="n">
        <v>12.8</v>
      </c>
      <c r="AF46" s="3" t="n">
        <v>38.6</v>
      </c>
      <c r="AG46" s="1" t="n">
        <v>3</v>
      </c>
      <c r="AH46" s="3" t="n">
        <v>51.4</v>
      </c>
      <c r="AI46" s="3" t="n">
        <v>26.4</v>
      </c>
      <c r="AJ46" s="3" t="n">
        <v>36.6</v>
      </c>
      <c r="AK46" s="3" t="n">
        <v>2</v>
      </c>
      <c r="AL46" s="1" t="n">
        <v>1165</v>
      </c>
      <c r="AM46" s="1" t="n">
        <v>24</v>
      </c>
      <c r="AN46" s="1" t="n">
        <v>1817</v>
      </c>
      <c r="AO46" s="1" t="n">
        <v>79</v>
      </c>
      <c r="AP46" s="1" t="n">
        <v>95</v>
      </c>
      <c r="AQ46" s="1" t="n">
        <v>80</v>
      </c>
      <c r="AR46" s="1" t="n">
        <v>74</v>
      </c>
      <c r="AS46" s="1" t="n">
        <v>71</v>
      </c>
      <c r="AT46" s="1" t="n">
        <v>1</v>
      </c>
      <c r="AU46" s="1" t="n">
        <f aca="false">((AO46*15)+(AP46*30)+(AQ46*30)+(AR46*30)+(AS46*15))-(AO46*120)</f>
        <v>240</v>
      </c>
      <c r="AV46" s="1" t="n">
        <f aca="false">((AO46*15)+(AP46*30)+(AQ46*30)+(AR46*30)+(AS46*15))</f>
        <v>9720</v>
      </c>
      <c r="AW46" s="1"/>
      <c r="AX46" s="4" t="n">
        <f aca="false">10000/SQRT((AO46*BE46)*(AVERAGE(AO46:AS46)*AVERAGE(BE46:BI46)))</f>
        <v>13.9198821140986</v>
      </c>
      <c r="AY46" s="4" t="n">
        <v>0</v>
      </c>
      <c r="AZ46" s="2" t="n">
        <f aca="false">(AO46*BE46)/405</f>
        <v>0.635901234567901</v>
      </c>
      <c r="BA46" s="2" t="n">
        <v>0</v>
      </c>
      <c r="BB46" s="2" t="n">
        <f aca="false">1/(LOG(BE46)+LOG(AO46))</f>
        <v>0.414792376955877</v>
      </c>
      <c r="BC46" s="2" t="n">
        <f aca="false">(BF46-BE46)/(AP46-AO46)</f>
        <v>2.665</v>
      </c>
      <c r="BD46" s="2" t="n">
        <f aca="false">(20*BE46)/((AO46/18)-3.5)</f>
        <v>73.35</v>
      </c>
      <c r="BE46" s="3" t="n">
        <v>3.26</v>
      </c>
      <c r="BF46" s="3" t="n">
        <v>45.9</v>
      </c>
      <c r="BG46" s="3" t="n">
        <v>19.8</v>
      </c>
      <c r="BH46" s="3" t="n">
        <v>20.6</v>
      </c>
      <c r="BI46" s="3" t="n">
        <v>36</v>
      </c>
      <c r="BJ46" s="2" t="n">
        <f aca="false">((BE46*15)+(BF46*30)+(BG46*30)+(BH46*30)+(BI46*15))-(BE46*120)</f>
        <v>2786.7</v>
      </c>
      <c r="BK46" s="2" t="n">
        <f aca="false">((BE46*15)+(BF46*30)+(BG46*30)+(BH46*30)+(BI46*15))</f>
        <v>3177.9</v>
      </c>
      <c r="BL46" s="2" t="n">
        <f aca="false">(1/BE46)</f>
        <v>0.306748466257669</v>
      </c>
      <c r="BM46" s="2" t="n">
        <f aca="false">(BJ46/AU46)</f>
        <v>11.61125</v>
      </c>
      <c r="BN46" s="2" t="n">
        <f aca="false">(BK46/AV46)</f>
        <v>0.326944444444444</v>
      </c>
      <c r="BO46" s="2" t="n">
        <f aca="false">(AX46*BM46)</f>
        <v>161.627231197327</v>
      </c>
      <c r="BP46" s="2" t="n">
        <f aca="false">(AX46*BN46)</f>
        <v>4.55102812452612</v>
      </c>
      <c r="BQ46" s="2" t="n">
        <v>2</v>
      </c>
      <c r="BR46" s="4" t="n">
        <f aca="false">(BC46*BL46)</f>
        <v>0.817484662576687</v>
      </c>
      <c r="BS46" s="1" t="n">
        <v>134</v>
      </c>
      <c r="BT46" s="1" t="n">
        <v>0</v>
      </c>
      <c r="BU46" s="1" t="n">
        <v>44</v>
      </c>
      <c r="BV46" s="1" t="n">
        <v>1</v>
      </c>
      <c r="BW46" s="1" t="n">
        <v>77</v>
      </c>
      <c r="BX46" s="1" t="n">
        <v>0</v>
      </c>
      <c r="BY46" s="1" t="n">
        <v>13</v>
      </c>
      <c r="BZ46" s="1" t="n">
        <v>64</v>
      </c>
      <c r="CA46" s="1" t="n">
        <v>0</v>
      </c>
      <c r="CB46" s="1" t="n">
        <v>0</v>
      </c>
      <c r="CC46" s="1"/>
      <c r="CD46" s="1" t="n">
        <v>56</v>
      </c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 t="n">
        <v>2</v>
      </c>
      <c r="DK46" s="1" t="n">
        <v>2</v>
      </c>
      <c r="DL46" s="1" t="n">
        <v>2</v>
      </c>
      <c r="DM46" s="1" t="n">
        <v>2</v>
      </c>
      <c r="DN46" s="1" t="n">
        <v>22.75036</v>
      </c>
      <c r="DO46" s="1" t="n">
        <v>16.9856</v>
      </c>
      <c r="DP46" s="1" t="n">
        <v>0</v>
      </c>
      <c r="DQ46" s="1" t="n">
        <v>1</v>
      </c>
      <c r="DR46" s="1" t="n">
        <v>4</v>
      </c>
      <c r="DS46" s="1" t="n">
        <v>1</v>
      </c>
      <c r="DT46" s="1" t="n">
        <v>822.25</v>
      </c>
      <c r="DU46" s="1" t="n">
        <v>22.6</v>
      </c>
      <c r="DV46" s="1" t="n">
        <v>8.43</v>
      </c>
      <c r="DW46" s="1" t="n">
        <v>10.89</v>
      </c>
      <c r="DX46" s="1" t="n">
        <v>7.22</v>
      </c>
      <c r="DY46" s="1" t="n">
        <v>132.56</v>
      </c>
      <c r="DZ46" s="1" t="n">
        <v>14.66</v>
      </c>
      <c r="EA46" s="1" t="n">
        <v>13.56</v>
      </c>
      <c r="EB46" s="1" t="n">
        <v>6.66</v>
      </c>
      <c r="EC46" s="1" t="n">
        <v>8.35</v>
      </c>
      <c r="ED46" s="1" t="n">
        <v>6.88</v>
      </c>
      <c r="EE46" s="1" t="n">
        <v>68.83</v>
      </c>
    </row>
    <row r="47" customFormat="false" ht="13.8" hidden="false" customHeight="false" outlineLevel="0" collapsed="false">
      <c r="A47" s="1" t="n">
        <v>30460</v>
      </c>
      <c r="B47" s="1" t="n">
        <v>2</v>
      </c>
      <c r="C47" s="1" t="n">
        <v>35</v>
      </c>
      <c r="D47" s="1" t="n">
        <v>1</v>
      </c>
      <c r="E47" s="1" t="n">
        <v>1</v>
      </c>
      <c r="F47" s="1" t="n">
        <v>0</v>
      </c>
      <c r="G47" s="1" t="n">
        <v>1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</v>
      </c>
      <c r="M47" s="1" t="n">
        <v>1</v>
      </c>
      <c r="N47" s="1" t="n">
        <v>0</v>
      </c>
      <c r="O47" s="1" t="n">
        <v>1</v>
      </c>
      <c r="P47" s="1" t="n">
        <f aca="false">SUM(E47:O47)</f>
        <v>5</v>
      </c>
      <c r="Q47" s="1" t="n">
        <v>120</v>
      </c>
      <c r="R47" s="1" t="n">
        <v>80</v>
      </c>
      <c r="S47" s="1" t="n">
        <v>40</v>
      </c>
      <c r="T47" s="2" t="n">
        <v>93.3333333333333</v>
      </c>
      <c r="U47" s="3" t="n">
        <v>133.7</v>
      </c>
      <c r="V47" s="3" t="n">
        <v>171.5</v>
      </c>
      <c r="W47" s="2" t="n">
        <v>45.4572499553757</v>
      </c>
      <c r="X47" s="2" t="n">
        <v>2</v>
      </c>
      <c r="Y47" s="3" t="n">
        <v>129</v>
      </c>
      <c r="Z47" s="3" t="n">
        <v>150</v>
      </c>
      <c r="AA47" s="2" t="n">
        <v>45.3402536143528</v>
      </c>
      <c r="AB47" s="2" t="n">
        <v>0.752186588921283</v>
      </c>
      <c r="AC47" s="2" t="n">
        <v>0.86</v>
      </c>
      <c r="AD47" s="3" t="n">
        <v>51.2</v>
      </c>
      <c r="AE47" s="3" t="n">
        <v>68.5</v>
      </c>
      <c r="AF47" s="3" t="n">
        <v>65.2</v>
      </c>
      <c r="AG47" s="1" t="n">
        <v>15</v>
      </c>
      <c r="AH47" s="3" t="n">
        <v>36.4</v>
      </c>
      <c r="AI47" s="3" t="n">
        <v>48.7</v>
      </c>
      <c r="AJ47" s="3" t="n">
        <v>61.9</v>
      </c>
      <c r="AK47" s="3" t="n">
        <v>3.3</v>
      </c>
      <c r="AL47" s="1" t="n">
        <v>2098</v>
      </c>
      <c r="AM47" s="1" t="n">
        <v>50</v>
      </c>
      <c r="AN47" s="1" t="n">
        <v>3273</v>
      </c>
      <c r="AO47" s="1" t="n">
        <v>113</v>
      </c>
      <c r="AP47" s="1" t="n">
        <v>160</v>
      </c>
      <c r="AQ47" s="1" t="n">
        <v>138</v>
      </c>
      <c r="AR47" s="1" t="n">
        <v>128</v>
      </c>
      <c r="AS47" s="1" t="n">
        <v>148</v>
      </c>
      <c r="AT47" s="1" t="n">
        <v>4</v>
      </c>
      <c r="AU47" s="1" t="n">
        <f aca="false">((AO47*15)+(AP47*30)+(AQ47*30)+(AR47*30)+(AS47*15))-(AO47*120)</f>
        <v>3135</v>
      </c>
      <c r="AV47" s="1" t="n">
        <f aca="false">((AO47*15)+(AP47*30)+(AQ47*30)+(AR47*30)+(AS47*15))</f>
        <v>16695</v>
      </c>
      <c r="AW47" s="1" t="n">
        <v>4.9</v>
      </c>
      <c r="AX47" s="4"/>
      <c r="AY47" s="4"/>
      <c r="AZ47" s="2"/>
      <c r="BA47" s="2"/>
      <c r="BB47" s="2"/>
      <c r="BC47" s="2"/>
      <c r="BD47" s="2"/>
      <c r="BE47" s="3"/>
      <c r="BF47" s="3"/>
      <c r="BG47" s="3"/>
      <c r="BH47" s="3"/>
      <c r="BI47" s="3"/>
      <c r="BJ47" s="2"/>
      <c r="BK47" s="2"/>
      <c r="BL47" s="2"/>
      <c r="BM47" s="2"/>
      <c r="BN47" s="2"/>
      <c r="BO47" s="2"/>
      <c r="BP47" s="2"/>
      <c r="BQ47" s="2"/>
      <c r="BR47" s="4"/>
      <c r="BS47" s="1" t="n">
        <v>219</v>
      </c>
      <c r="BT47" s="1" t="n">
        <v>1</v>
      </c>
      <c r="BU47" s="1" t="n">
        <v>40</v>
      </c>
      <c r="BV47" s="1" t="n">
        <v>1</v>
      </c>
      <c r="BW47" s="1" t="n">
        <v>138</v>
      </c>
      <c r="BX47" s="1" t="n">
        <v>1</v>
      </c>
      <c r="BY47" s="1" t="n">
        <v>41</v>
      </c>
      <c r="BZ47" s="1" t="n">
        <v>203</v>
      </c>
      <c r="CA47" s="1" t="n">
        <v>1</v>
      </c>
      <c r="CB47" s="1" t="n">
        <v>5</v>
      </c>
      <c r="CC47" s="1" t="n">
        <v>2</v>
      </c>
      <c r="CD47" s="1" t="n">
        <v>72</v>
      </c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</row>
    <row r="48" customFormat="false" ht="13.8" hidden="false" customHeight="false" outlineLevel="0" collapsed="false">
      <c r="A48" s="1" t="n">
        <v>30467</v>
      </c>
      <c r="B48" s="1" t="n">
        <v>2</v>
      </c>
      <c r="C48" s="1" t="n">
        <v>72</v>
      </c>
      <c r="D48" s="1" t="n">
        <v>1</v>
      </c>
      <c r="E48" s="1" t="n">
        <v>1</v>
      </c>
      <c r="F48" s="1" t="n">
        <v>1</v>
      </c>
      <c r="G48" s="1" t="n">
        <v>1</v>
      </c>
      <c r="H48" s="1" t="n">
        <v>0</v>
      </c>
      <c r="I48" s="1" t="n">
        <v>1</v>
      </c>
      <c r="J48" s="1" t="n">
        <v>0</v>
      </c>
      <c r="K48" s="1" t="n">
        <v>0</v>
      </c>
      <c r="L48" s="1" t="n">
        <v>0</v>
      </c>
      <c r="M48" s="1" t="n">
        <v>0</v>
      </c>
      <c r="N48" s="1" t="n">
        <v>0</v>
      </c>
      <c r="O48" s="1" t="n">
        <v>1</v>
      </c>
      <c r="P48" s="1" t="n">
        <f aca="false">SUM(E48:O48)</f>
        <v>5</v>
      </c>
      <c r="Q48" s="1" t="n">
        <v>120</v>
      </c>
      <c r="R48" s="1" t="n">
        <v>80</v>
      </c>
      <c r="S48" s="1" t="n">
        <v>40</v>
      </c>
      <c r="T48" s="2" t="n">
        <v>93.3333333333333</v>
      </c>
      <c r="U48" s="3" t="n">
        <v>63.7</v>
      </c>
      <c r="V48" s="3" t="n">
        <v>153.5</v>
      </c>
      <c r="W48" s="2" t="n">
        <v>27.0347695996775</v>
      </c>
      <c r="X48" s="2" t="n">
        <v>1</v>
      </c>
      <c r="Y48" s="3" t="n">
        <v>88</v>
      </c>
      <c r="Z48" s="3" t="n">
        <v>97</v>
      </c>
      <c r="AA48" s="2" t="n">
        <v>39.5412741512929</v>
      </c>
      <c r="AB48" s="2" t="n">
        <v>0.57328990228013</v>
      </c>
      <c r="AC48" s="2" t="n">
        <v>0.907216494845361</v>
      </c>
      <c r="AD48" s="3" t="n">
        <v>40.1</v>
      </c>
      <c r="AE48" s="3" t="n">
        <v>25.5</v>
      </c>
      <c r="AF48" s="3" t="n">
        <v>38.2</v>
      </c>
      <c r="AG48" s="1" t="n">
        <v>11</v>
      </c>
      <c r="AH48" s="3" t="n">
        <v>40.8</v>
      </c>
      <c r="AI48" s="3" t="n">
        <v>26</v>
      </c>
      <c r="AJ48" s="3" t="n">
        <v>36.2</v>
      </c>
      <c r="AK48" s="3" t="n">
        <v>2</v>
      </c>
      <c r="AL48" s="1" t="n">
        <v>1172</v>
      </c>
      <c r="AM48" s="1" t="n">
        <v>64</v>
      </c>
      <c r="AN48" s="1" t="n">
        <v>1828</v>
      </c>
      <c r="AO48" s="1" t="n">
        <v>114</v>
      </c>
      <c r="AP48" s="1" t="n">
        <v>213</v>
      </c>
      <c r="AQ48" s="1" t="n">
        <v>188</v>
      </c>
      <c r="AR48" s="1" t="n">
        <v>222</v>
      </c>
      <c r="AS48" s="1" t="n">
        <v>177</v>
      </c>
      <c r="AT48" s="1" t="n">
        <v>4</v>
      </c>
      <c r="AU48" s="1" t="n">
        <f aca="false">((AO48*15)+(AP48*30)+(AQ48*30)+(AR48*30)+(AS48*15))-(AO48*120)</f>
        <v>9375</v>
      </c>
      <c r="AV48" s="1" t="n">
        <f aca="false">((AO48*15)+(AP48*30)+(AQ48*30)+(AR48*30)+(AS48*15))</f>
        <v>23055</v>
      </c>
      <c r="AW48" s="1" t="n">
        <v>4.6</v>
      </c>
      <c r="AX48" s="4" t="n">
        <f aca="false">10000/SQRT((AO48*BE48)*(AVERAGE(AO48:AS48)*AVERAGE(BE48:BI48)))</f>
        <v>5.02562637680889</v>
      </c>
      <c r="AY48" s="4" t="n">
        <v>0</v>
      </c>
      <c r="AZ48" s="2" t="n">
        <f aca="false">(AO48*BE48)/405</f>
        <v>2.00133333333333</v>
      </c>
      <c r="BA48" s="2" t="n">
        <v>1</v>
      </c>
      <c r="BB48" s="2" t="n">
        <f aca="false">1/(LOG(BE48)+LOG(AO48))</f>
        <v>0.343787397915866</v>
      </c>
      <c r="BC48" s="2" t="n">
        <f aca="false">(BF48-BE48)/(AP48-AO48)</f>
        <v>0.206969696969697</v>
      </c>
      <c r="BD48" s="2" t="n">
        <f aca="false">(20*BE48)/((AO48/18)-3.5)</f>
        <v>50.1882352941177</v>
      </c>
      <c r="BE48" s="19" t="n">
        <v>7.11</v>
      </c>
      <c r="BF48" s="19" t="n">
        <v>27.6</v>
      </c>
      <c r="BG48" s="19" t="n">
        <v>24.8</v>
      </c>
      <c r="BH48" s="19" t="n">
        <v>32.1</v>
      </c>
      <c r="BI48" s="19" t="n">
        <v>42</v>
      </c>
      <c r="BJ48" s="2" t="n">
        <f aca="false">((BE48*15)+(BF48*30)+(BG48*30)+(BH48*30)+(BI48*15))-(BE48*120)</f>
        <v>2418.45</v>
      </c>
      <c r="BK48" s="2" t="n">
        <f aca="false">((BE48*15)+(BF48*30)+(BG48*30)+(BH48*30)+(BI48*15))</f>
        <v>3271.65</v>
      </c>
      <c r="BL48" s="2" t="n">
        <f aca="false">(1/BE48)</f>
        <v>0.140646976090014</v>
      </c>
      <c r="BM48" s="2" t="n">
        <f aca="false">(BJ48/AU48)</f>
        <v>0.257968</v>
      </c>
      <c r="BN48" s="2" t="n">
        <f aca="false">(BK48/AV48)</f>
        <v>0.141906310995446</v>
      </c>
      <c r="BO48" s="2" t="n">
        <f aca="false">(AX48*BM48)</f>
        <v>1.29645078517264</v>
      </c>
      <c r="BP48" s="2" t="n">
        <f aca="false">(AX48*BN48)</f>
        <v>0.713168099574358</v>
      </c>
      <c r="BQ48" s="2" t="n">
        <v>1</v>
      </c>
      <c r="BR48" s="4" t="n">
        <f aca="false">(BC48*BL48)</f>
        <v>0.0291096620210544</v>
      </c>
      <c r="BS48" s="1" t="n">
        <v>233</v>
      </c>
      <c r="BT48" s="1" t="n">
        <v>1</v>
      </c>
      <c r="BU48" s="1" t="n">
        <v>43</v>
      </c>
      <c r="BV48" s="1" t="n">
        <v>1</v>
      </c>
      <c r="BW48" s="1" t="n">
        <v>156</v>
      </c>
      <c r="BX48" s="1" t="n">
        <v>1</v>
      </c>
      <c r="BY48" s="1" t="n">
        <v>34</v>
      </c>
      <c r="BZ48" s="1" t="n">
        <v>171</v>
      </c>
      <c r="CA48" s="1" t="n">
        <v>1</v>
      </c>
      <c r="CB48" s="1" t="n">
        <v>3</v>
      </c>
      <c r="CC48" s="1"/>
      <c r="CD48" s="1" t="n">
        <v>56</v>
      </c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</row>
    <row r="49" customFormat="false" ht="13.8" hidden="false" customHeight="false" outlineLevel="0" collapsed="false">
      <c r="A49" s="1" t="n">
        <v>30471</v>
      </c>
      <c r="B49" s="1" t="n">
        <v>1</v>
      </c>
      <c r="C49" s="1" t="n">
        <v>40</v>
      </c>
      <c r="D49" s="1" t="n">
        <v>1</v>
      </c>
      <c r="E49" s="1" t="n">
        <v>1</v>
      </c>
      <c r="F49" s="1" t="n">
        <v>0</v>
      </c>
      <c r="G49" s="1" t="n">
        <v>1</v>
      </c>
      <c r="H49" s="1" t="n">
        <v>1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f aca="false">IF(W49&gt;27,1,0)</f>
        <v>1</v>
      </c>
      <c r="N49" s="1" t="n">
        <v>0</v>
      </c>
      <c r="O49" s="1" t="n">
        <v>1</v>
      </c>
      <c r="P49" s="1" t="n">
        <f aca="false">SUM(E49:O49)</f>
        <v>5</v>
      </c>
      <c r="Q49" s="1" t="n">
        <v>140</v>
      </c>
      <c r="R49" s="1" t="n">
        <v>100</v>
      </c>
      <c r="S49" s="1" t="n">
        <f aca="false">Q49-R49</f>
        <v>40</v>
      </c>
      <c r="T49" s="2" t="n">
        <f aca="false">(S49/3)+ R49</f>
        <v>113.333333333333</v>
      </c>
      <c r="U49" s="3" t="n">
        <v>99.7</v>
      </c>
      <c r="V49" s="3" t="n">
        <v>174</v>
      </c>
      <c r="W49" s="18" t="n">
        <f aca="false">U49/POWER((V49/100),2)</f>
        <v>32.930373893513</v>
      </c>
      <c r="X49" s="2" t="n">
        <v>2</v>
      </c>
      <c r="Y49" s="3" t="n">
        <v>105</v>
      </c>
      <c r="Z49" s="3" t="n">
        <v>108.5</v>
      </c>
      <c r="AA49" s="2" t="n">
        <v>40.7746762463969</v>
      </c>
      <c r="AB49" s="2" t="n">
        <v>0.603448275862069</v>
      </c>
      <c r="AC49" s="2" t="n">
        <v>0.967741935483871</v>
      </c>
      <c r="AD49" s="3" t="n">
        <v>32</v>
      </c>
      <c r="AE49" s="3" t="n">
        <v>31.9</v>
      </c>
      <c r="AF49" s="3" t="n">
        <v>67.8</v>
      </c>
      <c r="AG49" s="1" t="n">
        <v>14</v>
      </c>
      <c r="AH49" s="3" t="n">
        <v>49.1</v>
      </c>
      <c r="AI49" s="3" t="n">
        <v>49</v>
      </c>
      <c r="AJ49" s="3" t="n">
        <v>64.4</v>
      </c>
      <c r="AK49" s="3" t="n">
        <v>3.4</v>
      </c>
      <c r="AL49" s="1" t="n">
        <v>2028</v>
      </c>
      <c r="AM49" s="1" t="n">
        <v>55</v>
      </c>
      <c r="AN49" s="1" t="n">
        <v>3143</v>
      </c>
      <c r="AO49" s="1" t="n">
        <v>91</v>
      </c>
      <c r="AP49" s="1" t="n">
        <v>116</v>
      </c>
      <c r="AQ49" s="1" t="n">
        <v>121</v>
      </c>
      <c r="AR49" s="1" t="n">
        <v>150</v>
      </c>
      <c r="AS49" s="1" t="n">
        <v>144</v>
      </c>
      <c r="AT49" s="1" t="n">
        <v>3</v>
      </c>
      <c r="AU49" s="1" t="n">
        <f aca="false">((AO49*15)+(AP49*30)+(AQ49*30)+(AR49*30)+(AS49*15))-(AO49*120)</f>
        <v>4215</v>
      </c>
      <c r="AV49" s="1" t="n">
        <f aca="false">((AO49*15)+(AP49*30)+(AQ49*30)+(AR49*30)+(AS49*15))</f>
        <v>15135</v>
      </c>
      <c r="AW49" s="1"/>
      <c r="AX49" s="4" t="n">
        <f aca="false">10000/SQRT((AO49*BE49)*(AVERAGE(AO49:AS49)*AVERAGE(BE49:BI49)))</f>
        <v>1.88832767451288</v>
      </c>
      <c r="AY49" s="4" t="n">
        <v>1</v>
      </c>
      <c r="AZ49" s="2" t="n">
        <f aca="false">(AO49*BE49)/405</f>
        <v>4.53876543209877</v>
      </c>
      <c r="BA49" s="2" t="n">
        <v>1</v>
      </c>
      <c r="BB49" s="2" t="n">
        <f aca="false">1/(LOG(BE49)+LOG(AO49))</f>
        <v>0.306335687210164</v>
      </c>
      <c r="BC49" s="2" t="n">
        <f aca="false">(BF49-BE49)/(AP49-AO49)</f>
        <v>5.152</v>
      </c>
      <c r="BD49" s="2" t="n">
        <f aca="false">(20*BE49)/((AO49/18)-3.5)</f>
        <v>259.714285714286</v>
      </c>
      <c r="BE49" s="2" t="n">
        <v>20.2</v>
      </c>
      <c r="BF49" s="2" t="n">
        <v>149</v>
      </c>
      <c r="BG49" s="2" t="n">
        <v>104</v>
      </c>
      <c r="BH49" s="2" t="n">
        <v>219</v>
      </c>
      <c r="BI49" s="2" t="n">
        <v>121</v>
      </c>
      <c r="BJ49" s="2" t="n">
        <f aca="false">((BE49*15)+(BF49*30)+(BG49*30)+(BH49*30)+(BI49*15))-(BE49*120)</f>
        <v>13854</v>
      </c>
      <c r="BK49" s="2" t="n">
        <f aca="false">((BE49*15)+(BF49*30)+(BG49*30)+(BH49*30)+(BI49*15))</f>
        <v>16278</v>
      </c>
      <c r="BL49" s="2" t="n">
        <f aca="false">(1/BE49)</f>
        <v>0.0495049504950495</v>
      </c>
      <c r="BM49" s="2" t="n">
        <f aca="false">(BJ49/AU49)</f>
        <v>3.28683274021352</v>
      </c>
      <c r="BN49" s="2" t="n">
        <f aca="false">(BK49/AV49)</f>
        <v>1.07552031714569</v>
      </c>
      <c r="BO49" s="2" t="n">
        <f aca="false">(AX49*BM49)</f>
        <v>6.20661722484021</v>
      </c>
      <c r="BP49" s="2" t="n">
        <f aca="false">(AX49*BN49)</f>
        <v>2.03093477936708</v>
      </c>
      <c r="BQ49" s="2" t="n">
        <v>2</v>
      </c>
      <c r="BR49" s="4" t="n">
        <f aca="false">(BC49*BL49)</f>
        <v>0.255049504950495</v>
      </c>
      <c r="BS49" s="1" t="n">
        <v>255</v>
      </c>
      <c r="BT49" s="1" t="n">
        <v>1</v>
      </c>
      <c r="BU49" s="1" t="n">
        <v>70</v>
      </c>
      <c r="BV49" s="1" t="n">
        <v>0</v>
      </c>
      <c r="BW49" s="1" t="n">
        <v>73</v>
      </c>
      <c r="BX49" s="1" t="n">
        <v>0</v>
      </c>
      <c r="BY49" s="1" t="n">
        <v>112</v>
      </c>
      <c r="BZ49" s="1" t="n">
        <v>363</v>
      </c>
      <c r="CA49" s="1" t="n">
        <v>1</v>
      </c>
      <c r="CB49" s="1" t="n">
        <v>5</v>
      </c>
      <c r="CC49" s="1" t="n">
        <v>2</v>
      </c>
      <c r="CD49" s="1" t="n">
        <v>45</v>
      </c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 t="n">
        <v>7</v>
      </c>
      <c r="DL49" s="1" t="n">
        <v>2</v>
      </c>
      <c r="DM49" s="1" t="n">
        <v>2</v>
      </c>
      <c r="DN49" s="1" t="n">
        <v>21.09036</v>
      </c>
      <c r="DO49" s="1" t="n">
        <v>360.3815</v>
      </c>
      <c r="DP49" s="1" t="n">
        <v>0</v>
      </c>
      <c r="DQ49" s="1" t="n">
        <v>4</v>
      </c>
      <c r="DR49" s="1" t="n">
        <v>1</v>
      </c>
      <c r="DS49" s="1" t="n">
        <v>2</v>
      </c>
      <c r="DT49" s="1" t="n">
        <v>2873.34</v>
      </c>
      <c r="DU49" s="1" t="n">
        <v>80.21</v>
      </c>
      <c r="DV49" s="1" t="n">
        <v>31.65</v>
      </c>
      <c r="DW49" s="1" t="n">
        <v>29.82</v>
      </c>
      <c r="DX49" s="1" t="n">
        <v>28.02</v>
      </c>
      <c r="DY49" s="1" t="n">
        <v>518.28</v>
      </c>
      <c r="DZ49" s="1" t="n">
        <v>42.97</v>
      </c>
      <c r="EA49" s="1" t="n">
        <v>27.28</v>
      </c>
      <c r="EB49" s="1" t="n">
        <v>18.63</v>
      </c>
      <c r="EC49" s="1" t="n">
        <v>23.01</v>
      </c>
      <c r="ED49" s="1" t="n">
        <v>10.65</v>
      </c>
      <c r="EE49" s="1" t="n">
        <v>223.29</v>
      </c>
    </row>
    <row r="50" customFormat="false" ht="13.8" hidden="false" customHeight="false" outlineLevel="0" collapsed="false">
      <c r="A50" s="1" t="n">
        <v>30482</v>
      </c>
      <c r="B50" s="1" t="n">
        <v>1</v>
      </c>
      <c r="C50" s="1" t="n">
        <v>38</v>
      </c>
      <c r="D50" s="1" t="n">
        <v>1</v>
      </c>
      <c r="E50" s="1" t="n">
        <v>0</v>
      </c>
      <c r="F50" s="1" t="n">
        <v>0</v>
      </c>
      <c r="G50" s="1" t="n">
        <v>1</v>
      </c>
      <c r="H50" s="1" t="n">
        <v>0</v>
      </c>
      <c r="I50" s="1" t="n">
        <v>1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1</v>
      </c>
      <c r="P50" s="1" t="n">
        <f aca="false">SUM(E50:O50)</f>
        <v>3</v>
      </c>
      <c r="Q50" s="1" t="n">
        <v>100</v>
      </c>
      <c r="R50" s="1" t="n">
        <v>60</v>
      </c>
      <c r="S50" s="1" t="n">
        <v>40</v>
      </c>
      <c r="T50" s="2" t="n">
        <v>73.3333333333333</v>
      </c>
      <c r="U50" s="3" t="n">
        <v>67.1</v>
      </c>
      <c r="V50" s="3" t="n">
        <v>177</v>
      </c>
      <c r="W50" s="2" t="n">
        <v>21.4178556608893</v>
      </c>
      <c r="X50" s="2" t="n">
        <v>0</v>
      </c>
      <c r="Y50" s="3" t="n">
        <v>86</v>
      </c>
      <c r="Z50" s="3" t="n">
        <v>91.4</v>
      </c>
      <c r="AA50" s="2" t="n">
        <v>30.9983644616693</v>
      </c>
      <c r="AB50" s="2" t="n">
        <v>0.485875706214689</v>
      </c>
      <c r="AC50" s="2" t="n">
        <v>0.940919037199125</v>
      </c>
      <c r="AD50" s="3" t="n">
        <v>16.3</v>
      </c>
      <c r="AE50" s="3" t="n">
        <v>10.9</v>
      </c>
      <c r="AF50" s="3" t="n">
        <v>56.2</v>
      </c>
      <c r="AG50" s="1" t="n">
        <v>5</v>
      </c>
      <c r="AH50" s="3" t="n">
        <v>56.8</v>
      </c>
      <c r="AI50" s="3" t="n">
        <v>38.1</v>
      </c>
      <c r="AJ50" s="3" t="n">
        <v>53.4</v>
      </c>
      <c r="AK50" s="3" t="n">
        <v>2.8</v>
      </c>
      <c r="AL50" s="1" t="n">
        <v>1621</v>
      </c>
      <c r="AM50" s="1" t="n">
        <v>25</v>
      </c>
      <c r="AN50" s="1" t="n">
        <v>2885</v>
      </c>
      <c r="AO50" s="1" t="n">
        <v>99</v>
      </c>
      <c r="AP50" s="1" t="n">
        <v>185</v>
      </c>
      <c r="AQ50" s="1" t="n">
        <v>233</v>
      </c>
      <c r="AR50" s="1" t="n">
        <v>184</v>
      </c>
      <c r="AS50" s="1" t="n">
        <v>148</v>
      </c>
      <c r="AT50" s="1" t="n">
        <v>3</v>
      </c>
      <c r="AU50" s="1" t="n">
        <f aca="false">((AO50*15)+(AP50*30)+(AQ50*30)+(AR50*30)+(AS50*15))-(AO50*120)</f>
        <v>9885</v>
      </c>
      <c r="AV50" s="1" t="n">
        <f aca="false">((AO50*15)+(AP50*30)+(AQ50*30)+(AR50*30)+(AS50*15))</f>
        <v>21765</v>
      </c>
      <c r="AW50" s="1" t="n">
        <v>3.6</v>
      </c>
      <c r="AX50" s="4"/>
      <c r="AY50" s="4"/>
      <c r="AZ50" s="2"/>
      <c r="BA50" s="2"/>
      <c r="BB50" s="2"/>
      <c r="BC50" s="2"/>
      <c r="BD50" s="2"/>
      <c r="BE50" s="3"/>
      <c r="BF50" s="3"/>
      <c r="BG50" s="3"/>
      <c r="BH50" s="3"/>
      <c r="BI50" s="3"/>
      <c r="BJ50" s="2"/>
      <c r="BK50" s="2"/>
      <c r="BL50" s="2"/>
      <c r="BM50" s="2"/>
      <c r="BN50" s="2"/>
      <c r="BO50" s="2"/>
      <c r="BP50" s="2"/>
      <c r="BQ50" s="2"/>
      <c r="BR50" s="4"/>
      <c r="BS50" s="1" t="n">
        <v>250</v>
      </c>
      <c r="BT50" s="1" t="n">
        <v>1</v>
      </c>
      <c r="BU50" s="1" t="n">
        <v>43</v>
      </c>
      <c r="BV50" s="1" t="n">
        <v>0</v>
      </c>
      <c r="BW50" s="1" t="n">
        <v>175</v>
      </c>
      <c r="BX50" s="1" t="n">
        <v>1</v>
      </c>
      <c r="BY50" s="1" t="n">
        <v>32</v>
      </c>
      <c r="BZ50" s="1" t="n">
        <v>161</v>
      </c>
      <c r="CA50" s="1" t="n">
        <v>1</v>
      </c>
      <c r="CB50" s="1" t="n">
        <v>1</v>
      </c>
      <c r="CC50" s="1"/>
      <c r="CD50" s="1" t="n">
        <v>57</v>
      </c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</row>
    <row r="51" customFormat="false" ht="13.8" hidden="false" customHeight="false" outlineLevel="0" collapsed="false">
      <c r="A51" s="1" t="n">
        <v>30483</v>
      </c>
      <c r="B51" s="1" t="n">
        <v>2</v>
      </c>
      <c r="C51" s="1" t="n">
        <v>42</v>
      </c>
      <c r="D51" s="1" t="n">
        <v>1</v>
      </c>
      <c r="E51" s="1" t="n">
        <v>0</v>
      </c>
      <c r="F51" s="1" t="n">
        <v>0</v>
      </c>
      <c r="G51" s="1" t="n">
        <v>1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</v>
      </c>
      <c r="M51" s="1" t="n">
        <v>0</v>
      </c>
      <c r="N51" s="1" t="n">
        <v>0</v>
      </c>
      <c r="O51" s="1" t="n">
        <v>0</v>
      </c>
      <c r="P51" s="1" t="n">
        <f aca="false">SUM(E51:O51)</f>
        <v>2</v>
      </c>
      <c r="Q51" s="1" t="n">
        <v>90</v>
      </c>
      <c r="R51" s="1" t="n">
        <v>60</v>
      </c>
      <c r="S51" s="1" t="n">
        <v>30</v>
      </c>
      <c r="T51" s="2" t="n">
        <v>70</v>
      </c>
      <c r="U51" s="3" t="n">
        <v>56.9</v>
      </c>
      <c r="V51" s="3" t="n">
        <v>150.5</v>
      </c>
      <c r="W51" s="2" t="n">
        <v>25.1211355283054</v>
      </c>
      <c r="X51" s="2" t="n">
        <v>1</v>
      </c>
      <c r="Y51" s="3" t="n">
        <v>76</v>
      </c>
      <c r="Z51" s="3" t="n">
        <v>96</v>
      </c>
      <c r="AA51" s="2" t="n">
        <v>38.309978276421</v>
      </c>
      <c r="AB51" s="2" t="n">
        <v>0.504983388704319</v>
      </c>
      <c r="AC51" s="2" t="n">
        <v>0.791666666666667</v>
      </c>
      <c r="AD51" s="3" t="n">
        <v>30.8</v>
      </c>
      <c r="AE51" s="3" t="n">
        <v>17.5</v>
      </c>
      <c r="AF51" s="3" t="n">
        <v>39.4</v>
      </c>
      <c r="AG51" s="1" t="n">
        <v>5</v>
      </c>
      <c r="AH51" s="3" t="n">
        <v>47.6</v>
      </c>
      <c r="AI51" s="3" t="n">
        <v>27.1</v>
      </c>
      <c r="AJ51" s="3" t="n">
        <v>37.4</v>
      </c>
      <c r="AK51" s="3" t="n">
        <v>2</v>
      </c>
      <c r="AL51" s="1" t="n">
        <v>1197</v>
      </c>
      <c r="AM51" s="1" t="n">
        <v>34</v>
      </c>
      <c r="AN51" s="1" t="n">
        <v>1963</v>
      </c>
      <c r="AO51" s="1" t="n">
        <v>85</v>
      </c>
      <c r="AP51" s="1" t="n">
        <v>102</v>
      </c>
      <c r="AQ51" s="1" t="n">
        <v>98</v>
      </c>
      <c r="AR51" s="1" t="n">
        <v>95</v>
      </c>
      <c r="AS51" s="1" t="n">
        <v>86</v>
      </c>
      <c r="AT51" s="1" t="n">
        <v>1</v>
      </c>
      <c r="AU51" s="1" t="n">
        <f aca="false">((AO51*15)+(AP51*30)+(AQ51*30)+(AR51*30)+(AS51*15))-(AO51*120)</f>
        <v>1215</v>
      </c>
      <c r="AV51" s="1" t="n">
        <f aca="false">((AO51*15)+(AP51*30)+(AQ51*30)+(AR51*30)+(AS51*15))</f>
        <v>11415</v>
      </c>
      <c r="AW51" s="1"/>
      <c r="AX51" s="4"/>
      <c r="AY51" s="4"/>
      <c r="AZ51" s="2"/>
      <c r="BA51" s="2"/>
      <c r="BB51" s="2"/>
      <c r="BC51" s="2"/>
      <c r="BD51" s="2"/>
      <c r="BE51" s="3"/>
      <c r="BF51" s="3"/>
      <c r="BG51" s="3"/>
      <c r="BH51" s="3"/>
      <c r="BI51" s="3"/>
      <c r="BJ51" s="2"/>
      <c r="BK51" s="2"/>
      <c r="BL51" s="2"/>
      <c r="BM51" s="2"/>
      <c r="BN51" s="2"/>
      <c r="BO51" s="2"/>
      <c r="BP51" s="2"/>
      <c r="BQ51" s="2"/>
      <c r="BR51" s="4"/>
      <c r="BS51" s="1" t="n">
        <v>105</v>
      </c>
      <c r="BT51" s="1" t="n">
        <v>0</v>
      </c>
      <c r="BU51" s="1" t="n">
        <v>52</v>
      </c>
      <c r="BV51" s="1" t="n">
        <v>0</v>
      </c>
      <c r="BW51" s="1" t="n">
        <v>39</v>
      </c>
      <c r="BX51" s="1" t="n">
        <v>0</v>
      </c>
      <c r="BY51" s="1" t="n">
        <v>14</v>
      </c>
      <c r="BZ51" s="1" t="n">
        <v>70</v>
      </c>
      <c r="CA51" s="1" t="n">
        <v>0</v>
      </c>
      <c r="CB51" s="1" t="n">
        <v>2</v>
      </c>
      <c r="CC51" s="1"/>
      <c r="CD51" s="1" t="n">
        <v>65</v>
      </c>
      <c r="CE51" s="1" t="n">
        <v>1629</v>
      </c>
      <c r="CF51" s="1" t="n">
        <v>17</v>
      </c>
      <c r="CG51" s="1" t="n">
        <v>17</v>
      </c>
      <c r="CH51" s="1" t="n">
        <v>3</v>
      </c>
      <c r="CI51" s="1" t="n">
        <v>7</v>
      </c>
      <c r="CJ51" s="1" t="n">
        <v>3</v>
      </c>
      <c r="CK51" s="1" t="n">
        <v>69</v>
      </c>
      <c r="CL51" s="1" t="n">
        <v>6.4</v>
      </c>
      <c r="CM51" s="1" t="n">
        <v>3</v>
      </c>
      <c r="CN51" s="1" t="n">
        <v>10.2</v>
      </c>
      <c r="CO51" s="1" t="n">
        <v>0</v>
      </c>
      <c r="CP51" s="1" t="n">
        <v>0</v>
      </c>
      <c r="CQ51" s="1" t="n">
        <v>2.5</v>
      </c>
      <c r="CR51" s="1" t="n">
        <v>0.3</v>
      </c>
      <c r="CS51" s="1" t="n">
        <v>2.2</v>
      </c>
      <c r="CT51" s="1" t="n">
        <v>2.5</v>
      </c>
      <c r="CU51" s="1" t="n">
        <v>67.3</v>
      </c>
      <c r="CV51" s="1" t="n">
        <v>29.9</v>
      </c>
      <c r="CW51" s="1" t="n">
        <v>6.1</v>
      </c>
      <c r="CX51" s="1" t="n">
        <v>13.1</v>
      </c>
      <c r="CY51" s="1" t="n">
        <v>5.4</v>
      </c>
      <c r="CZ51" s="1" t="n">
        <v>68</v>
      </c>
      <c r="DA51" s="1" t="n">
        <v>280.1</v>
      </c>
      <c r="DB51" s="1" t="n">
        <v>43.4</v>
      </c>
      <c r="DC51" s="1" t="n">
        <v>25.5</v>
      </c>
      <c r="DD51" s="1" t="n">
        <v>1005</v>
      </c>
      <c r="DE51" s="1" t="n">
        <v>11</v>
      </c>
      <c r="DF51" s="1" t="n">
        <v>1</v>
      </c>
      <c r="DG51" s="1" t="n">
        <v>300</v>
      </c>
      <c r="DH51" s="1" t="n">
        <v>24</v>
      </c>
      <c r="DI51" s="1" t="n">
        <v>900</v>
      </c>
      <c r="DJ51" s="1" t="n">
        <v>10</v>
      </c>
      <c r="DK51" s="1" t="n">
        <v>10</v>
      </c>
      <c r="DL51" s="1" t="n">
        <v>2</v>
      </c>
      <c r="DM51" s="1" t="n">
        <v>2</v>
      </c>
      <c r="DN51" s="1" t="n">
        <v>33.37339</v>
      </c>
      <c r="DO51" s="1" t="n">
        <v>333.1578</v>
      </c>
      <c r="DP51" s="1" t="n">
        <v>0.08</v>
      </c>
      <c r="DQ51" s="1" t="n">
        <v>1</v>
      </c>
      <c r="DR51" s="1" t="n">
        <v>4</v>
      </c>
      <c r="DS51" s="1" t="n">
        <v>1</v>
      </c>
      <c r="DT51" s="1" t="n">
        <v>1883.96</v>
      </c>
      <c r="DU51" s="1" t="n">
        <v>60.62</v>
      </c>
      <c r="DV51" s="1" t="n">
        <v>20.45</v>
      </c>
      <c r="DW51" s="1" t="n">
        <v>24.62</v>
      </c>
      <c r="DX51" s="1" t="n">
        <v>20.49</v>
      </c>
      <c r="DY51" s="1" t="n">
        <v>301.3</v>
      </c>
      <c r="DZ51" s="1" t="n">
        <v>38.98</v>
      </c>
      <c r="EA51" s="1" t="n">
        <v>25.8</v>
      </c>
      <c r="EB51" s="1" t="n">
        <v>15.06</v>
      </c>
      <c r="EC51" s="1" t="n">
        <v>17.11</v>
      </c>
      <c r="ED51" s="1" t="n">
        <v>12.37</v>
      </c>
      <c r="EE51" s="1" t="n">
        <v>120.02</v>
      </c>
    </row>
    <row r="52" customFormat="false" ht="13.8" hidden="false" customHeight="false" outlineLevel="0" collapsed="false">
      <c r="A52" s="1" t="n">
        <v>30487</v>
      </c>
      <c r="B52" s="1" t="n">
        <v>2</v>
      </c>
      <c r="C52" s="1" t="n">
        <v>55</v>
      </c>
      <c r="D52" s="1" t="n">
        <v>1</v>
      </c>
      <c r="E52" s="1" t="n">
        <v>1</v>
      </c>
      <c r="F52" s="1" t="n">
        <v>1</v>
      </c>
      <c r="G52" s="1" t="n">
        <v>1</v>
      </c>
      <c r="H52" s="1" t="n">
        <v>1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f aca="false">IF(W52&gt;27,1,0)</f>
        <v>1</v>
      </c>
      <c r="N52" s="1" t="n">
        <v>0</v>
      </c>
      <c r="O52" s="1" t="n">
        <v>1</v>
      </c>
      <c r="P52" s="1" t="n">
        <f aca="false">SUM(E52:O52)</f>
        <v>6</v>
      </c>
      <c r="Q52" s="1" t="n">
        <v>160</v>
      </c>
      <c r="R52" s="1" t="n">
        <v>100</v>
      </c>
      <c r="S52" s="1" t="n">
        <f aca="false">Q52-R52</f>
        <v>60</v>
      </c>
      <c r="T52" s="2" t="n">
        <f aca="false">(S52/3)+ R52</f>
        <v>120</v>
      </c>
      <c r="U52" s="3" t="n">
        <v>73.7</v>
      </c>
      <c r="V52" s="3" t="n">
        <v>153</v>
      </c>
      <c r="W52" s="18" t="n">
        <f aca="false">U52/POWER((V52/100),2)</f>
        <v>31.4836174121065</v>
      </c>
      <c r="X52" s="2" t="n">
        <v>2</v>
      </c>
      <c r="Y52" s="3" t="n">
        <v>102</v>
      </c>
      <c r="Z52" s="3" t="n">
        <v>113</v>
      </c>
      <c r="AA52" s="2" t="n">
        <v>47.2451874418218</v>
      </c>
      <c r="AB52" s="2" t="n">
        <v>0.666666666666667</v>
      </c>
      <c r="AC52" s="2" t="n">
        <v>0.902654867256637</v>
      </c>
      <c r="AD52" s="3" t="n">
        <v>42.4</v>
      </c>
      <c r="AE52" s="3" t="n">
        <v>31.2</v>
      </c>
      <c r="AF52" s="3" t="n">
        <v>42.5</v>
      </c>
      <c r="AG52" s="1" t="n">
        <v>10</v>
      </c>
      <c r="AH52" s="3" t="n">
        <v>40.3</v>
      </c>
      <c r="AI52" s="3" t="n">
        <v>29.7</v>
      </c>
      <c r="AJ52" s="3" t="n">
        <v>40.3</v>
      </c>
      <c r="AK52" s="3" t="n">
        <v>2.2</v>
      </c>
      <c r="AL52" s="1" t="n">
        <v>1312</v>
      </c>
      <c r="AM52" s="1" t="n">
        <v>70</v>
      </c>
      <c r="AN52" s="1" t="n">
        <v>2152</v>
      </c>
      <c r="AO52" s="1" t="n">
        <v>129</v>
      </c>
      <c r="AP52" s="1" t="n">
        <v>202</v>
      </c>
      <c r="AQ52" s="1" t="n">
        <v>243</v>
      </c>
      <c r="AR52" s="1" t="n">
        <v>238</v>
      </c>
      <c r="AS52" s="1" t="n">
        <v>247</v>
      </c>
      <c r="AT52" s="1" t="n">
        <v>5</v>
      </c>
      <c r="AU52" s="1" t="n">
        <f aca="false">((AO52*15)+(AP52*30)+(AQ52*30)+(AR52*30)+(AS52*15))-(AO52*120)</f>
        <v>10650</v>
      </c>
      <c r="AV52" s="1" t="n">
        <f aca="false">((AO52*15)+(AP52*30)+(AQ52*30)+(AR52*30)+(AS52*15))</f>
        <v>26130</v>
      </c>
      <c r="AW52" s="1" t="n">
        <v>5.7</v>
      </c>
      <c r="AX52" s="4" t="n">
        <f aca="false">10000/SQRT((AO52*BE52)*(AVERAGE(AO52:AS52)*AVERAGE(BE52:BI52)))</f>
        <v>1.64471031766353</v>
      </c>
      <c r="AY52" s="4" t="n">
        <v>1</v>
      </c>
      <c r="AZ52" s="2" t="n">
        <f aca="false">(AO52*BE52)/405</f>
        <v>7.38962962962963</v>
      </c>
      <c r="BA52" s="2" t="n">
        <v>1</v>
      </c>
      <c r="BB52" s="2" t="n">
        <f aca="false">1/(LOG(BE52)+LOG(AO52))</f>
        <v>0.287680566341685</v>
      </c>
      <c r="BC52" s="2" t="n">
        <f aca="false">(BF52-BE52)/(AP52-AO52)</f>
        <v>0.367123287671233</v>
      </c>
      <c r="BD52" s="2" t="n">
        <f aca="false">(20*BE52)/((AO52/18)-3.5)</f>
        <v>126.545454545455</v>
      </c>
      <c r="BE52" s="2" t="n">
        <v>23.2</v>
      </c>
      <c r="BF52" s="2" t="n">
        <v>50</v>
      </c>
      <c r="BG52" s="2" t="n">
        <v>91.3</v>
      </c>
      <c r="BH52" s="2" t="n">
        <v>71</v>
      </c>
      <c r="BI52" s="2" t="n">
        <v>56.1</v>
      </c>
      <c r="BJ52" s="2" t="n">
        <f aca="false">((BE52*15)+(BF52*30)+(BG52*30)+(BH52*30)+(BI52*15))-(BE52*120)</f>
        <v>4774.5</v>
      </c>
      <c r="BK52" s="2" t="n">
        <f aca="false">((BE52*15)+(BF52*30)+(BG52*30)+(BH52*30)+(BI52*15))</f>
        <v>7558.5</v>
      </c>
      <c r="BL52" s="2" t="n">
        <f aca="false">(1/BE52)</f>
        <v>0.0431034482758621</v>
      </c>
      <c r="BM52" s="2" t="n">
        <f aca="false">(BJ52/AU52)</f>
        <v>0.44830985915493</v>
      </c>
      <c r="BN52" s="2" t="n">
        <f aca="false">(BK52/AV52)</f>
        <v>0.289265212399541</v>
      </c>
      <c r="BO52" s="2" t="n">
        <f aca="false">(AX52*BM52)</f>
        <v>0.737339850862399</v>
      </c>
      <c r="BP52" s="2" t="n">
        <f aca="false">(AX52*BN52)</f>
        <v>0.475757479374659</v>
      </c>
      <c r="BQ52" s="2" t="n">
        <v>1</v>
      </c>
      <c r="BR52" s="4" t="n">
        <f aca="false">(BC52*BL52)</f>
        <v>0.0158242796410014</v>
      </c>
      <c r="BS52" s="1" t="n">
        <v>236</v>
      </c>
      <c r="BT52" s="1" t="n">
        <v>1</v>
      </c>
      <c r="BU52" s="1" t="n">
        <v>57</v>
      </c>
      <c r="BV52" s="1" t="n">
        <v>0</v>
      </c>
      <c r="BW52" s="1" t="n">
        <v>144</v>
      </c>
      <c r="BX52" s="1" t="n">
        <v>1</v>
      </c>
      <c r="BY52" s="1" t="n">
        <v>35</v>
      </c>
      <c r="BZ52" s="1" t="n">
        <v>176</v>
      </c>
      <c r="CA52" s="1" t="n">
        <v>1</v>
      </c>
      <c r="CB52" s="1" t="n">
        <v>5</v>
      </c>
      <c r="CC52" s="1" t="n">
        <v>2</v>
      </c>
      <c r="CD52" s="1" t="n">
        <v>60</v>
      </c>
      <c r="CE52" s="1" t="n">
        <v>1779</v>
      </c>
      <c r="CF52" s="1" t="n">
        <v>18.6846543001686</v>
      </c>
      <c r="CG52" s="1" t="n">
        <v>29.4435075885329</v>
      </c>
      <c r="CH52" s="1" t="n">
        <v>4.19898819561551</v>
      </c>
      <c r="CI52" s="1" t="n">
        <v>6.6779089376054</v>
      </c>
      <c r="CJ52" s="1" t="n">
        <v>6.9814502529511</v>
      </c>
      <c r="CK52" s="1" t="n">
        <v>53.4232715008432</v>
      </c>
      <c r="CL52" s="1" t="n">
        <v>0.07</v>
      </c>
      <c r="CM52" s="1" t="n">
        <v>3.24</v>
      </c>
      <c r="CN52" s="1" t="n">
        <v>9.12</v>
      </c>
      <c r="CO52" s="1" t="n">
        <v>0</v>
      </c>
      <c r="CP52" s="1" t="n">
        <v>1.74</v>
      </c>
      <c r="CQ52" s="1" t="n">
        <v>2.61</v>
      </c>
      <c r="CR52" s="1" t="n">
        <v>0</v>
      </c>
      <c r="CS52" s="1" t="n">
        <v>3.67</v>
      </c>
      <c r="CT52" s="1" t="n">
        <v>0</v>
      </c>
      <c r="CU52" s="1" t="n">
        <v>83.1</v>
      </c>
      <c r="CV52" s="1" t="n">
        <v>58.2</v>
      </c>
      <c r="CW52" s="1" t="n">
        <v>8.3</v>
      </c>
      <c r="CX52" s="1" t="n">
        <v>13.2</v>
      </c>
      <c r="CY52" s="1" t="n">
        <v>13.8</v>
      </c>
      <c r="CZ52" s="1" t="n">
        <v>109</v>
      </c>
      <c r="DA52" s="1" t="n">
        <v>237.6</v>
      </c>
      <c r="DB52" s="1" t="n">
        <v>41.5</v>
      </c>
      <c r="DC52" s="1" t="n">
        <v>26</v>
      </c>
      <c r="DD52" s="1" t="n">
        <v>1262</v>
      </c>
      <c r="DE52" s="1" t="n">
        <v>4</v>
      </c>
      <c r="DF52" s="1" t="n">
        <v>2</v>
      </c>
      <c r="DG52" s="1" t="n">
        <v>250</v>
      </c>
      <c r="DH52" s="1" t="n">
        <v>8</v>
      </c>
      <c r="DI52" s="1" t="n">
        <v>0</v>
      </c>
      <c r="DJ52" s="1" t="n">
        <v>0</v>
      </c>
      <c r="DK52" s="1" t="n">
        <v>0</v>
      </c>
      <c r="DL52" s="1" t="n">
        <v>2</v>
      </c>
      <c r="DM52" s="1" t="n">
        <v>2</v>
      </c>
      <c r="DN52" s="1" t="n">
        <v>24.19036</v>
      </c>
      <c r="DO52" s="1" t="n">
        <v>1151.009</v>
      </c>
      <c r="DP52" s="1" t="n">
        <v>0</v>
      </c>
      <c r="DQ52" s="1" t="n">
        <v>4</v>
      </c>
      <c r="DR52" s="1" t="n">
        <v>4</v>
      </c>
      <c r="DS52" s="1" t="n">
        <v>1</v>
      </c>
      <c r="DT52" s="1" t="n">
        <v>3549.39</v>
      </c>
      <c r="DU52" s="1" t="n">
        <v>75.38</v>
      </c>
      <c r="DV52" s="1" t="n">
        <v>7.86</v>
      </c>
      <c r="DW52" s="1" t="n">
        <v>23.76</v>
      </c>
      <c r="DX52" s="1" t="n">
        <v>53.2</v>
      </c>
      <c r="DY52" s="1" t="n">
        <v>626.56</v>
      </c>
      <c r="DZ52" s="1" t="n">
        <v>106.56</v>
      </c>
      <c r="EA52" s="1" t="n">
        <v>14.8</v>
      </c>
      <c r="EB52" s="1" t="n">
        <v>21.97</v>
      </c>
      <c r="EC52" s="1" t="n">
        <v>35.05</v>
      </c>
      <c r="ED52" s="1" t="n">
        <v>23.11</v>
      </c>
      <c r="EE52" s="1" t="n">
        <v>111.46</v>
      </c>
    </row>
    <row r="53" customFormat="false" ht="13.8" hidden="false" customHeight="false" outlineLevel="0" collapsed="false">
      <c r="A53" s="1" t="n">
        <v>30488</v>
      </c>
      <c r="B53" s="1" t="n">
        <v>1</v>
      </c>
      <c r="C53" s="1" t="n">
        <v>38</v>
      </c>
      <c r="D53" s="1" t="n">
        <v>1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f aca="false">IF(W53&gt;27,1,0)</f>
        <v>1</v>
      </c>
      <c r="N53" s="1" t="n">
        <v>0</v>
      </c>
      <c r="O53" s="1" t="n">
        <v>1</v>
      </c>
      <c r="P53" s="1" t="n">
        <f aca="false">SUM(E53:O53)</f>
        <v>2</v>
      </c>
      <c r="Q53" s="1" t="n">
        <v>130</v>
      </c>
      <c r="R53" s="1" t="n">
        <v>80</v>
      </c>
      <c r="S53" s="1" t="n">
        <f aca="false">Q53-R53</f>
        <v>50</v>
      </c>
      <c r="T53" s="2" t="n">
        <f aca="false">(S53/3)+ R53</f>
        <v>96.6666666666667</v>
      </c>
      <c r="U53" s="3" t="n">
        <v>122.2</v>
      </c>
      <c r="V53" s="3" t="n">
        <v>171</v>
      </c>
      <c r="W53" s="18" t="n">
        <f aca="false">U53/POWER((V53/100),2)</f>
        <v>41.7906364351425</v>
      </c>
      <c r="X53" s="2" t="n">
        <v>2</v>
      </c>
      <c r="Y53" s="3"/>
      <c r="Z53" s="3"/>
      <c r="AA53" s="2"/>
      <c r="AB53" s="2"/>
      <c r="AC53" s="2"/>
      <c r="AD53" s="3" t="n">
        <v>38.5</v>
      </c>
      <c r="AE53" s="3" t="n">
        <v>47</v>
      </c>
      <c r="AF53" s="3" t="n">
        <v>75.2</v>
      </c>
      <c r="AG53" s="1" t="n">
        <v>21</v>
      </c>
      <c r="AH53" s="3" t="n">
        <v>46.8</v>
      </c>
      <c r="AI53" s="3" t="n">
        <v>57.2</v>
      </c>
      <c r="AJ53" s="3" t="n">
        <v>71.5</v>
      </c>
      <c r="AK53" s="3" t="n">
        <v>3.7</v>
      </c>
      <c r="AL53" s="1" t="n">
        <v>2312</v>
      </c>
      <c r="AM53" s="1" t="n">
        <v>53</v>
      </c>
      <c r="AN53" s="1" t="n">
        <v>4855</v>
      </c>
      <c r="AO53" s="1" t="n">
        <v>106</v>
      </c>
      <c r="AP53" s="1" t="n">
        <v>158</v>
      </c>
      <c r="AQ53" s="1" t="n">
        <v>146</v>
      </c>
      <c r="AR53" s="1" t="n">
        <v>155</v>
      </c>
      <c r="AS53" s="1" t="n">
        <v>87</v>
      </c>
      <c r="AT53" s="1" t="n">
        <v>2</v>
      </c>
      <c r="AU53" s="1" t="n">
        <f aca="false">((AO53*15)+(AP53*30)+(AQ53*30)+(AR53*30)+(AS53*15))-(AO53*120)</f>
        <v>3945</v>
      </c>
      <c r="AV53" s="1" t="n">
        <f aca="false">((AO53*15)+(AP53*30)+(AQ53*30)+(AR53*30)+(AS53*15))</f>
        <v>16665</v>
      </c>
      <c r="AW53" s="1" t="n">
        <v>5.18</v>
      </c>
      <c r="AX53" s="4" t="n">
        <f aca="false">10000/SQRT((AO53*BE53)*(AVERAGE(AO53:AS53)*AVERAGE(BE53:BI53)))</f>
        <v>2.05075963456288</v>
      </c>
      <c r="AY53" s="4" t="n">
        <v>1</v>
      </c>
      <c r="AZ53" s="2" t="n">
        <f aca="false">(AO53*BE53)/405</f>
        <v>5.28691358024691</v>
      </c>
      <c r="BA53" s="2" t="n">
        <v>1</v>
      </c>
      <c r="BB53" s="2" t="n">
        <f aca="false">1/(LOG(BE53)+LOG(AO53))</f>
        <v>0.300241042391938</v>
      </c>
      <c r="BC53" s="2" t="n">
        <f aca="false">(BF53-BE53)/(AP53-AO53)</f>
        <v>1.68846153846154</v>
      </c>
      <c r="BD53" s="2" t="n">
        <f aca="false">(20*BE53)/((AO53/18)-3.5)</f>
        <v>169.116279069767</v>
      </c>
      <c r="BE53" s="2" t="n">
        <v>20.2</v>
      </c>
      <c r="BF53" s="2" t="n">
        <v>108</v>
      </c>
      <c r="BG53" s="2" t="n">
        <v>124</v>
      </c>
      <c r="BH53" s="2" t="n">
        <v>121</v>
      </c>
      <c r="BI53" s="2" t="n">
        <v>52.6</v>
      </c>
      <c r="BJ53" s="2" t="n">
        <f aca="false">((BE53*15)+(BF53*30)+(BG53*30)+(BH53*30)+(BI53*15))-(BE53*120)</f>
        <v>9258</v>
      </c>
      <c r="BK53" s="2" t="n">
        <f aca="false">((BE53*15)+(BF53*30)+(BG53*30)+(BH53*30)+(BI53*15))</f>
        <v>11682</v>
      </c>
      <c r="BL53" s="2" t="n">
        <f aca="false">(1/BE53)</f>
        <v>0.0495049504950495</v>
      </c>
      <c r="BM53" s="2" t="n">
        <f aca="false">(BJ53/AU53)</f>
        <v>2.3467680608365</v>
      </c>
      <c r="BN53" s="2" t="n">
        <f aca="false">(BK53/AV53)</f>
        <v>0.700990099009901</v>
      </c>
      <c r="BO53" s="2" t="n">
        <f aca="false">(AX53*BM53)</f>
        <v>4.81265721084491</v>
      </c>
      <c r="BP53" s="2" t="n">
        <f aca="false">(AX53*BN53)</f>
        <v>1.43756219927774</v>
      </c>
      <c r="BQ53" s="2" t="n">
        <v>2</v>
      </c>
      <c r="BR53" s="4" t="n">
        <f aca="false">(BC53*BL53)</f>
        <v>0.0835872048743336</v>
      </c>
      <c r="BS53" s="1" t="n">
        <v>180</v>
      </c>
      <c r="BT53" s="1" t="n">
        <v>0</v>
      </c>
      <c r="BU53" s="1" t="n">
        <v>34</v>
      </c>
      <c r="BV53" s="1" t="n">
        <v>1</v>
      </c>
      <c r="BW53" s="1" t="n">
        <v>115</v>
      </c>
      <c r="BX53" s="1" t="n">
        <v>0</v>
      </c>
      <c r="BY53" s="1" t="n">
        <v>31</v>
      </c>
      <c r="BZ53" s="1" t="n">
        <v>154</v>
      </c>
      <c r="CA53" s="1" t="n">
        <v>1</v>
      </c>
      <c r="CB53" s="1" t="n">
        <v>5</v>
      </c>
      <c r="CC53" s="1" t="n">
        <v>2</v>
      </c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</row>
    <row r="54" customFormat="false" ht="13.8" hidden="false" customHeight="false" outlineLevel="0" collapsed="false">
      <c r="A54" s="1" t="n">
        <v>30489</v>
      </c>
      <c r="B54" s="1" t="n">
        <v>2</v>
      </c>
      <c r="C54" s="1" t="n">
        <v>45</v>
      </c>
      <c r="D54" s="1" t="n">
        <v>1</v>
      </c>
      <c r="E54" s="1" t="n">
        <v>1</v>
      </c>
      <c r="F54" s="1" t="n">
        <v>1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f aca="false">IF(W54&gt;27,1,0)</f>
        <v>1</v>
      </c>
      <c r="N54" s="1" t="n">
        <v>0</v>
      </c>
      <c r="O54" s="1" t="n">
        <v>1</v>
      </c>
      <c r="P54" s="1" t="n">
        <f aca="false">SUM(E54:O54)</f>
        <v>4</v>
      </c>
      <c r="Q54" s="1" t="n">
        <v>120</v>
      </c>
      <c r="R54" s="1" t="n">
        <v>80</v>
      </c>
      <c r="S54" s="1" t="n">
        <f aca="false">Q54-R54</f>
        <v>40</v>
      </c>
      <c r="T54" s="2" t="n">
        <f aca="false">(S54/3)+ R54</f>
        <v>93.3333333333333</v>
      </c>
      <c r="U54" s="3" t="n">
        <v>64.8</v>
      </c>
      <c r="V54" s="3" t="n">
        <v>154</v>
      </c>
      <c r="W54" s="18" t="n">
        <f aca="false">U54/POWER((V54/100),2)</f>
        <v>27.3233260246247</v>
      </c>
      <c r="X54" s="2" t="n">
        <v>1</v>
      </c>
      <c r="Y54" s="3" t="n">
        <v>88</v>
      </c>
      <c r="Z54" s="3" t="n">
        <v>95.25</v>
      </c>
      <c r="AA54" s="2" t="n">
        <v>38.338400129653</v>
      </c>
      <c r="AB54" s="2" t="n">
        <v>0.571428571428571</v>
      </c>
      <c r="AC54" s="2" t="n">
        <v>0.923884514435696</v>
      </c>
      <c r="AD54" s="3" t="n">
        <v>38.2</v>
      </c>
      <c r="AE54" s="3" t="n">
        <v>24.8</v>
      </c>
      <c r="AF54" s="3" t="n">
        <v>40</v>
      </c>
      <c r="AG54" s="1" t="n">
        <v>7</v>
      </c>
      <c r="AH54" s="3" t="n">
        <v>43.1</v>
      </c>
      <c r="AI54" s="3" t="n">
        <v>27.9</v>
      </c>
      <c r="AJ54" s="3" t="n">
        <v>38</v>
      </c>
      <c r="AK54" s="3" t="n">
        <v>2</v>
      </c>
      <c r="AL54" s="1" t="n">
        <v>1236</v>
      </c>
      <c r="AM54" s="1" t="n">
        <v>56</v>
      </c>
      <c r="AN54" s="1" t="n">
        <v>1928</v>
      </c>
      <c r="AO54" s="1" t="n">
        <v>202</v>
      </c>
      <c r="AP54" s="1" t="n">
        <v>269</v>
      </c>
      <c r="AQ54" s="1" t="n">
        <v>314</v>
      </c>
      <c r="AR54" s="1" t="n">
        <v>352</v>
      </c>
      <c r="AS54" s="1" t="n">
        <v>374</v>
      </c>
      <c r="AT54" s="1" t="n">
        <v>5</v>
      </c>
      <c r="AU54" s="1" t="n">
        <f aca="false">((AO54*15)+(AP54*30)+(AQ54*30)+(AR54*30)+(AS54*15))-(AO54*120)</f>
        <v>12450</v>
      </c>
      <c r="AV54" s="1" t="n">
        <f aca="false">((AO54*15)+(AP54*30)+(AQ54*30)+(AR54*30)+(AS54*15))</f>
        <v>36690</v>
      </c>
      <c r="AW54" s="1" t="n">
        <v>10.48</v>
      </c>
      <c r="AX54" s="4" t="n">
        <f aca="false">10000/SQRT((AO54*BE54)*(AVERAGE(AO54:AS54)*AVERAGE(BE54:BI54)))</f>
        <v>2.0569512198348</v>
      </c>
      <c r="AY54" s="4" t="n">
        <v>1</v>
      </c>
      <c r="AZ54" s="2" t="n">
        <f aca="false">(AO54*BE54)/405</f>
        <v>8.62864197530864</v>
      </c>
      <c r="BA54" s="2" t="n">
        <v>1</v>
      </c>
      <c r="BB54" s="2" t="n">
        <f aca="false">1/(LOG(BE54)+LOG(AO54))</f>
        <v>0.282215023219842</v>
      </c>
      <c r="BC54" s="2" t="n">
        <f aca="false">(BF54-BE54)/(AP54-AO54)</f>
        <v>0.0402985074626866</v>
      </c>
      <c r="BD54" s="2" t="n">
        <f aca="false">(20*BE54)/((AO54/18)-3.5)</f>
        <v>44.8057553956835</v>
      </c>
      <c r="BE54" s="2" t="n">
        <v>17.3</v>
      </c>
      <c r="BF54" s="2" t="n">
        <v>20</v>
      </c>
      <c r="BG54" s="2" t="n">
        <v>22</v>
      </c>
      <c r="BH54" s="2" t="n">
        <v>24.2</v>
      </c>
      <c r="BI54" s="2" t="n">
        <v>28.4</v>
      </c>
      <c r="BJ54" s="2" t="n">
        <f aca="false">((BE54*15)+(BF54*30)+(BG54*30)+(BH54*30)+(BI54*15))-(BE54*120)</f>
        <v>595.5</v>
      </c>
      <c r="BK54" s="2" t="n">
        <f aca="false">((BE54*15)+(BF54*30)+(BG54*30)+(BH54*30)+(BI54*15))</f>
        <v>2671.5</v>
      </c>
      <c r="BL54" s="2" t="n">
        <f aca="false">(1/BE54)</f>
        <v>0.0578034682080925</v>
      </c>
      <c r="BM54" s="2" t="n">
        <f aca="false">(BJ54/AU54)</f>
        <v>0.0478313253012048</v>
      </c>
      <c r="BN54" s="2" t="n">
        <f aca="false">(BK54/AV54)</f>
        <v>0.072812755519215</v>
      </c>
      <c r="BO54" s="2" t="n">
        <f aca="false">(AX54*BM54)</f>
        <v>0.0983867029246282</v>
      </c>
      <c r="BP54" s="2" t="n">
        <f aca="false">(AX54*BN54)</f>
        <v>0.149772286284782</v>
      </c>
      <c r="BQ54" s="2" t="n">
        <v>1</v>
      </c>
      <c r="BR54" s="4" t="n">
        <f aca="false">(BC54*BL54)</f>
        <v>0.00232939349495298</v>
      </c>
      <c r="BS54" s="1" t="n">
        <v>197</v>
      </c>
      <c r="BT54" s="1" t="n">
        <v>0</v>
      </c>
      <c r="BU54" s="1" t="n">
        <v>37</v>
      </c>
      <c r="BV54" s="1" t="n">
        <v>1</v>
      </c>
      <c r="BW54" s="1" t="n">
        <v>107</v>
      </c>
      <c r="BX54" s="1" t="n">
        <v>0</v>
      </c>
      <c r="BY54" s="1" t="n">
        <v>53</v>
      </c>
      <c r="BZ54" s="1" t="n">
        <v>267</v>
      </c>
      <c r="CA54" s="1" t="n">
        <v>1</v>
      </c>
      <c r="CB54" s="1" t="n">
        <v>3</v>
      </c>
      <c r="CC54" s="1"/>
      <c r="CD54" s="1"/>
      <c r="CE54" s="1" t="n">
        <v>1547</v>
      </c>
      <c r="CF54" s="1" t="n">
        <v>8.97220426632192</v>
      </c>
      <c r="CG54" s="1" t="n">
        <v>21.0019392372334</v>
      </c>
      <c r="CH54" s="1" t="n">
        <v>10.0646412411118</v>
      </c>
      <c r="CI54" s="1" t="n">
        <v>6.86489980607628</v>
      </c>
      <c r="CJ54" s="1" t="n">
        <v>2.55979314802844</v>
      </c>
      <c r="CK54" s="1" t="n">
        <v>68.5714285714286</v>
      </c>
      <c r="CL54" s="1" t="n">
        <v>14.8</v>
      </c>
      <c r="CM54" s="1" t="n">
        <v>1.7</v>
      </c>
      <c r="CN54" s="1" t="n">
        <v>6.2</v>
      </c>
      <c r="CO54" s="1" t="n">
        <v>0</v>
      </c>
      <c r="CP54" s="1" t="n">
        <v>0</v>
      </c>
      <c r="CQ54" s="1" t="n">
        <v>5.4</v>
      </c>
      <c r="CR54" s="1" t="n">
        <v>0.2</v>
      </c>
      <c r="CS54" s="1" t="n">
        <v>0</v>
      </c>
      <c r="CT54" s="1" t="n">
        <v>3.2</v>
      </c>
      <c r="CU54" s="1" t="n">
        <v>34.7</v>
      </c>
      <c r="CV54" s="1" t="n">
        <v>36.1</v>
      </c>
      <c r="CW54" s="1" t="n">
        <v>17.3</v>
      </c>
      <c r="CX54" s="1" t="n">
        <v>11.8</v>
      </c>
      <c r="CY54" s="1" t="n">
        <v>4.4</v>
      </c>
      <c r="CZ54" s="1" t="n">
        <v>154</v>
      </c>
      <c r="DA54" s="1" t="n">
        <v>265.2</v>
      </c>
      <c r="DB54" s="1" t="n">
        <v>152.7</v>
      </c>
      <c r="DC54" s="1" t="n">
        <v>7.8</v>
      </c>
      <c r="DD54" s="1" t="n">
        <v>1422</v>
      </c>
      <c r="DE54" s="1" t="n">
        <v>7</v>
      </c>
      <c r="DF54" s="1" t="n">
        <v>3</v>
      </c>
      <c r="DG54" s="1" t="n">
        <v>250</v>
      </c>
      <c r="DH54" s="1" t="s">
        <v>425</v>
      </c>
      <c r="DI54" s="1" t="n">
        <v>0</v>
      </c>
      <c r="DJ54" s="1" t="n">
        <v>6</v>
      </c>
      <c r="DK54" s="1" t="n">
        <v>6</v>
      </c>
      <c r="DL54" s="1" t="n">
        <v>2</v>
      </c>
      <c r="DM54" s="1" t="n">
        <v>2</v>
      </c>
      <c r="DN54" s="1" t="n">
        <v>32.03036</v>
      </c>
      <c r="DO54" s="1" t="n">
        <v>3244.759</v>
      </c>
      <c r="DP54" s="1" t="n">
        <v>0.16</v>
      </c>
      <c r="DQ54" s="1" t="n">
        <v>1</v>
      </c>
      <c r="DR54" s="1" t="n">
        <v>4</v>
      </c>
      <c r="DS54" s="1" t="n">
        <v>1</v>
      </c>
      <c r="DT54" s="1" t="n">
        <v>1931.13</v>
      </c>
      <c r="DU54" s="1" t="n">
        <v>47.82</v>
      </c>
      <c r="DV54" s="1" t="n">
        <v>13.5</v>
      </c>
      <c r="DW54" s="1" t="n">
        <v>15.11</v>
      </c>
      <c r="DX54" s="1" t="n">
        <v>19.28</v>
      </c>
      <c r="DY54" s="1" t="n">
        <v>343.08</v>
      </c>
      <c r="DZ54" s="1" t="n">
        <v>20.36</v>
      </c>
      <c r="EA54" s="1" t="n">
        <v>16.46</v>
      </c>
      <c r="EB54" s="1" t="n">
        <v>12.28</v>
      </c>
      <c r="EC54" s="1" t="n">
        <v>16.52</v>
      </c>
      <c r="ED54" s="1" t="n">
        <v>9.55</v>
      </c>
      <c r="EE54" s="1" t="n">
        <v>82.86</v>
      </c>
    </row>
    <row r="55" customFormat="false" ht="13.8" hidden="false" customHeight="false" outlineLevel="0" collapsed="false">
      <c r="A55" s="1" t="n">
        <v>30496</v>
      </c>
      <c r="B55" s="1" t="n">
        <v>2</v>
      </c>
      <c r="C55" s="1" t="n">
        <v>42</v>
      </c>
      <c r="D55" s="1" t="n">
        <v>1</v>
      </c>
      <c r="E55" s="1" t="n">
        <v>1</v>
      </c>
      <c r="F55" s="1" t="n">
        <v>0</v>
      </c>
      <c r="G55" s="1" t="n">
        <v>1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1</v>
      </c>
      <c r="P55" s="1" t="n">
        <f aca="false">SUM(E55:O55)</f>
        <v>3</v>
      </c>
      <c r="Q55" s="1" t="n">
        <v>110</v>
      </c>
      <c r="R55" s="1" t="n">
        <v>70</v>
      </c>
      <c r="S55" s="1" t="n">
        <v>40</v>
      </c>
      <c r="T55" s="2" t="n">
        <v>83.3333333333333</v>
      </c>
      <c r="U55" s="3" t="n">
        <v>51.6</v>
      </c>
      <c r="V55" s="3" t="n">
        <v>155</v>
      </c>
      <c r="W55" s="2" t="n">
        <v>21.477627471384</v>
      </c>
      <c r="X55" s="2" t="n">
        <v>0</v>
      </c>
      <c r="Y55" s="3" t="n">
        <v>70</v>
      </c>
      <c r="Z55" s="3" t="n">
        <v>96</v>
      </c>
      <c r="AA55" s="2" t="n">
        <v>33.2566038782235</v>
      </c>
      <c r="AB55" s="2" t="n">
        <v>0.451612903225806</v>
      </c>
      <c r="AC55" s="2" t="n">
        <v>0.729166666666667</v>
      </c>
      <c r="AD55" s="3" t="n">
        <v>26.3</v>
      </c>
      <c r="AE55" s="3"/>
      <c r="AF55" s="3"/>
      <c r="AG55" s="1"/>
      <c r="AH55" s="3"/>
      <c r="AI55" s="3"/>
      <c r="AJ55" s="3"/>
      <c r="AK55" s="3"/>
      <c r="AL55" s="1"/>
      <c r="AM55" s="1"/>
      <c r="AN55" s="1"/>
      <c r="AO55" s="1" t="n">
        <v>85</v>
      </c>
      <c r="AP55" s="1" t="n">
        <v>96</v>
      </c>
      <c r="AQ55" s="1" t="n">
        <v>83</v>
      </c>
      <c r="AR55" s="1" t="n">
        <v>81</v>
      </c>
      <c r="AS55" s="1" t="n">
        <v>78</v>
      </c>
      <c r="AT55" s="1" t="n">
        <v>1</v>
      </c>
      <c r="AU55" s="1" t="n">
        <f aca="false">((AO55*15)+(AP55*30)+(AQ55*30)+(AR55*30)+(AS55*15))-(AO55*120)</f>
        <v>45</v>
      </c>
      <c r="AV55" s="1" t="n">
        <f aca="false">((AO55*15)+(AP55*30)+(AQ55*30)+(AR55*30)+(AS55*15))</f>
        <v>10245</v>
      </c>
      <c r="AW55" s="1"/>
      <c r="AX55" s="4" t="n">
        <f aca="false">10000/SQRT((AO55*BE55)*(AVERAGE(AO55:AS55)*AVERAGE(BE55:BI55)))</f>
        <v>21.6750196612567</v>
      </c>
      <c r="AY55" s="4" t="n">
        <v>0</v>
      </c>
      <c r="AZ55" s="2" t="n">
        <f aca="false">(AO55*BE55)/405</f>
        <v>0.419753086419753</v>
      </c>
      <c r="BA55" s="2" t="n">
        <v>0</v>
      </c>
      <c r="BB55" s="2" t="n">
        <f aca="false">1/(LOG(BE55)+LOG(AO55))</f>
        <v>0.448340237884517</v>
      </c>
      <c r="BC55" s="2" t="n">
        <f aca="false">(BF55-BE55)/(AP55-AO55)</f>
        <v>0.9</v>
      </c>
      <c r="BD55" s="2" t="n">
        <f aca="false">(20*BE55)/((AO55/18)-3.5)</f>
        <v>32.7272727272727</v>
      </c>
      <c r="BE55" s="3" t="n">
        <v>2</v>
      </c>
      <c r="BF55" s="3" t="n">
        <v>11.9</v>
      </c>
      <c r="BG55" s="3" t="n">
        <v>17.1</v>
      </c>
      <c r="BH55" s="3" t="n">
        <v>24.1</v>
      </c>
      <c r="BI55" s="3" t="n">
        <v>18.9</v>
      </c>
      <c r="BJ55" s="2" t="n">
        <f aca="false">((BE55*15)+(BF55*30)+(BG55*30)+(BH55*30)+(BI55*15))-(BE55*120)</f>
        <v>1666.5</v>
      </c>
      <c r="BK55" s="2" t="n">
        <f aca="false">((BE55*15)+(BF55*30)+(BG55*30)+(BH55*30)+(BI55*15))</f>
        <v>1906.5</v>
      </c>
      <c r="BL55" s="2" t="n">
        <f aca="false">(1/BE55)</f>
        <v>0.5</v>
      </c>
      <c r="BM55" s="2" t="n">
        <f aca="false">(BJ55/AU55)</f>
        <v>37.0333333333333</v>
      </c>
      <c r="BN55" s="2" t="n">
        <f aca="false">(BK55/AV55)</f>
        <v>0.186090775988287</v>
      </c>
      <c r="BO55" s="2" t="e">
        <f aca="false">(BM55/#REF!)</f>
        <v>#REF!</v>
      </c>
      <c r="BP55" s="2" t="n">
        <f aca="false">(AX55*BN55)</f>
        <v>4.03352122832463</v>
      </c>
      <c r="BQ55" s="2" t="n">
        <v>2</v>
      </c>
      <c r="BR55" s="4" t="n">
        <f aca="false">(BC55*BL55)</f>
        <v>0.45</v>
      </c>
      <c r="BS55" s="1" t="n">
        <v>154</v>
      </c>
      <c r="BT55" s="1" t="n">
        <v>0</v>
      </c>
      <c r="BU55" s="1" t="n">
        <v>47</v>
      </c>
      <c r="BV55" s="1" t="n">
        <v>1</v>
      </c>
      <c r="BW55" s="1" t="n">
        <v>91</v>
      </c>
      <c r="BX55" s="1" t="n">
        <v>0</v>
      </c>
      <c r="BY55" s="1" t="n">
        <v>16</v>
      </c>
      <c r="BZ55" s="1" t="n">
        <v>78</v>
      </c>
      <c r="CA55" s="1" t="n">
        <v>0</v>
      </c>
      <c r="CB55" s="1" t="n">
        <v>0</v>
      </c>
      <c r="CC55" s="1"/>
      <c r="CD55" s="1" t="n">
        <v>62</v>
      </c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 t="n">
        <v>7</v>
      </c>
      <c r="DK55" s="1" t="n">
        <v>7</v>
      </c>
      <c r="DL55" s="1" t="n">
        <v>2</v>
      </c>
      <c r="DM55" s="1" t="n">
        <v>2</v>
      </c>
      <c r="DN55" s="1" t="n">
        <v>30.68339</v>
      </c>
      <c r="DO55" s="1" t="n">
        <v>57.87508</v>
      </c>
      <c r="DP55" s="1" t="n">
        <v>0.11</v>
      </c>
      <c r="DQ55" s="1" t="n">
        <v>1</v>
      </c>
      <c r="DR55" s="1" t="n">
        <v>4</v>
      </c>
      <c r="DS55" s="1" t="n">
        <v>1</v>
      </c>
      <c r="DT55" s="1" t="n">
        <v>1326.71</v>
      </c>
      <c r="DU55" s="1" t="n">
        <v>54.94</v>
      </c>
      <c r="DV55" s="1" t="n">
        <v>12.57</v>
      </c>
      <c r="DW55" s="1" t="n">
        <v>18.26</v>
      </c>
      <c r="DX55" s="1" t="n">
        <v>18.56</v>
      </c>
      <c r="DY55" s="1" t="n">
        <v>189.2</v>
      </c>
      <c r="DZ55" s="1" t="n">
        <v>28.22</v>
      </c>
      <c r="EA55" s="1" t="n">
        <v>19.44</v>
      </c>
      <c r="EB55" s="1" t="n">
        <v>12.13</v>
      </c>
      <c r="EC55" s="1" t="n">
        <v>16.98</v>
      </c>
      <c r="ED55" s="1" t="n">
        <v>6.38</v>
      </c>
      <c r="EE55" s="1" t="n">
        <v>171.48</v>
      </c>
    </row>
    <row r="56" customFormat="false" ht="13.8" hidden="false" customHeight="false" outlineLevel="0" collapsed="false">
      <c r="A56" s="1" t="n">
        <v>30497</v>
      </c>
      <c r="B56" s="1" t="n">
        <v>2</v>
      </c>
      <c r="C56" s="1" t="n">
        <v>66</v>
      </c>
      <c r="D56" s="1" t="n">
        <v>1</v>
      </c>
      <c r="E56" s="1" t="n">
        <v>1</v>
      </c>
      <c r="F56" s="1" t="n">
        <v>1</v>
      </c>
      <c r="G56" s="1" t="n">
        <v>1</v>
      </c>
      <c r="H56" s="1" t="n">
        <v>1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1</v>
      </c>
      <c r="P56" s="1" t="n">
        <f aca="false">SUM(E56:O56)</f>
        <v>5</v>
      </c>
      <c r="Q56" s="1" t="n">
        <v>120</v>
      </c>
      <c r="R56" s="1" t="n">
        <v>66</v>
      </c>
      <c r="S56" s="1" t="n">
        <v>54</v>
      </c>
      <c r="T56" s="2" t="n">
        <v>84</v>
      </c>
      <c r="U56" s="3" t="n">
        <v>69</v>
      </c>
      <c r="V56" s="3" t="n">
        <v>143</v>
      </c>
      <c r="W56" s="2" t="n">
        <v>33.7424812949288</v>
      </c>
      <c r="X56" s="2" t="n">
        <v>2</v>
      </c>
      <c r="Y56" s="3" t="n">
        <v>83</v>
      </c>
      <c r="Z56" s="3" t="n">
        <v>117</v>
      </c>
      <c r="AA56" s="2" t="n">
        <v>44.3920771655098</v>
      </c>
      <c r="AB56" s="2" t="n">
        <v>0.58041958041958</v>
      </c>
      <c r="AC56" s="2" t="n">
        <v>0.70940170940171</v>
      </c>
      <c r="AD56" s="3" t="n">
        <v>40.6</v>
      </c>
      <c r="AE56" s="3"/>
      <c r="AF56" s="3"/>
      <c r="AG56" s="1"/>
      <c r="AH56" s="3"/>
      <c r="AI56" s="3"/>
      <c r="AJ56" s="3"/>
      <c r="AK56" s="3"/>
      <c r="AL56" s="1"/>
      <c r="AM56" s="1"/>
      <c r="AN56" s="1"/>
      <c r="AO56" s="1" t="n">
        <v>97</v>
      </c>
      <c r="AP56" s="1" t="n">
        <v>172</v>
      </c>
      <c r="AQ56" s="1" t="n">
        <v>157</v>
      </c>
      <c r="AR56" s="1" t="n">
        <v>113</v>
      </c>
      <c r="AS56" s="1" t="n">
        <v>96</v>
      </c>
      <c r="AT56" s="1" t="n">
        <v>1</v>
      </c>
      <c r="AU56" s="1" t="n">
        <f aca="false">((AO56*15)+(AP56*30)+(AQ56*30)+(AR56*30)+(AS56*15))-(AO56*120)</f>
        <v>4515</v>
      </c>
      <c r="AV56" s="1" t="n">
        <f aca="false">((AO56*15)+(AP56*30)+(AQ56*30)+(AR56*30)+(AS56*15))</f>
        <v>16155</v>
      </c>
      <c r="AW56" s="1"/>
      <c r="AX56" s="4" t="n">
        <f aca="false">10000/SQRT((AO56*BE56)*(AVERAGE(AO56:AS56)*AVERAGE(BE56:BI56)))</f>
        <v>5.6910145756122</v>
      </c>
      <c r="AY56" s="4" t="n">
        <v>0</v>
      </c>
      <c r="AZ56" s="2" t="n">
        <f aca="false">(AO56*BE56)/405</f>
        <v>1.5017037037037</v>
      </c>
      <c r="BA56" s="2" t="n">
        <v>0</v>
      </c>
      <c r="BB56" s="2" t="n">
        <f aca="false">1/(LOG(BE56)+LOG(AO56))</f>
        <v>0.359190335044814</v>
      </c>
      <c r="BC56" s="2" t="n">
        <f aca="false">(BF56-BE56)/(AP56-AO56)</f>
        <v>0.3684</v>
      </c>
      <c r="BD56" s="2" t="n">
        <f aca="false">(20*BE56)/((AO56/18)-3.5)</f>
        <v>66.3882352941176</v>
      </c>
      <c r="BE56" s="3" t="n">
        <v>6.27</v>
      </c>
      <c r="BF56" s="3" t="n">
        <v>33.9</v>
      </c>
      <c r="BG56" s="3" t="n">
        <v>53.9</v>
      </c>
      <c r="BH56" s="3" t="n">
        <v>64.3</v>
      </c>
      <c r="BI56" s="3" t="n">
        <v>41.5</v>
      </c>
      <c r="BJ56" s="2" t="n">
        <f aca="false">((BE56*15)+(BF56*30)+(BG56*30)+(BH56*30)+(BI56*15))-(BE56*120)</f>
        <v>4527.15</v>
      </c>
      <c r="BK56" s="2" t="n">
        <f aca="false">((BE56*15)+(BF56*30)+(BG56*30)+(BH56*30)+(BI56*15))</f>
        <v>5279.55</v>
      </c>
      <c r="BL56" s="2" t="n">
        <f aca="false">(1/BE56)</f>
        <v>0.159489633173844</v>
      </c>
      <c r="BM56" s="2" t="n">
        <f aca="false">(BJ56/AU56)</f>
        <v>1.00269102990033</v>
      </c>
      <c r="BN56" s="2" t="n">
        <f aca="false">(BK56/AV56)</f>
        <v>0.326805942432683</v>
      </c>
      <c r="BO56" s="2" t="n">
        <f aca="false">(AX56*BM56)</f>
        <v>5.7063292659984</v>
      </c>
      <c r="BP56" s="2" t="n">
        <f aca="false">(AX56*BN56)</f>
        <v>1.85985738178108</v>
      </c>
      <c r="BQ56" s="2" t="n">
        <v>2</v>
      </c>
      <c r="BR56" s="4" t="n">
        <f aca="false">(BC56*BL56)</f>
        <v>0.058755980861244</v>
      </c>
      <c r="BS56" s="1" t="n">
        <v>231</v>
      </c>
      <c r="BT56" s="1" t="n">
        <v>1</v>
      </c>
      <c r="BU56" s="1" t="n">
        <v>49</v>
      </c>
      <c r="BV56" s="1" t="n">
        <v>1</v>
      </c>
      <c r="BW56" s="1" t="n">
        <v>150</v>
      </c>
      <c r="BX56" s="1" t="n">
        <v>1</v>
      </c>
      <c r="BY56" s="1" t="n">
        <v>32</v>
      </c>
      <c r="BZ56" s="1" t="n">
        <v>158</v>
      </c>
      <c r="CA56" s="1" t="n">
        <v>1</v>
      </c>
      <c r="CB56" s="1" t="n">
        <v>5</v>
      </c>
      <c r="CC56" s="1" t="n">
        <v>2</v>
      </c>
      <c r="CD56" s="1" t="n">
        <v>59</v>
      </c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 t="n">
        <v>4</v>
      </c>
      <c r="DK56" s="1" t="n">
        <v>4</v>
      </c>
      <c r="DL56" s="1" t="n">
        <v>2</v>
      </c>
      <c r="DM56" s="1" t="n">
        <v>2</v>
      </c>
      <c r="DN56" s="1" t="n">
        <v>31.28339</v>
      </c>
      <c r="DO56" s="1" t="n">
        <v>183.5639</v>
      </c>
      <c r="DP56" s="1" t="n">
        <v>0</v>
      </c>
      <c r="DQ56" s="1" t="n">
        <v>1</v>
      </c>
      <c r="DR56" s="1" t="n">
        <v>3</v>
      </c>
      <c r="DS56" s="1" t="n">
        <v>1</v>
      </c>
      <c r="DT56" s="1" t="n">
        <v>1503.07</v>
      </c>
      <c r="DU56" s="1" t="n">
        <v>45.33</v>
      </c>
      <c r="DV56" s="1" t="n">
        <v>16.47</v>
      </c>
      <c r="DW56" s="1" t="n">
        <v>19.82</v>
      </c>
      <c r="DX56" s="1" t="n">
        <v>23.15</v>
      </c>
      <c r="DY56" s="1" t="n">
        <v>227.16</v>
      </c>
      <c r="DZ56" s="1" t="n">
        <v>26.49</v>
      </c>
      <c r="EA56" s="1" t="n">
        <v>14.54</v>
      </c>
      <c r="EB56" s="1" t="n">
        <v>13.81</v>
      </c>
      <c r="EC56" s="1" t="n">
        <v>19.3</v>
      </c>
      <c r="ED56" s="1" t="n">
        <v>11.35</v>
      </c>
      <c r="EE56" s="1" t="n">
        <v>97.2</v>
      </c>
    </row>
    <row r="57" customFormat="false" ht="13.8" hidden="false" customHeight="false" outlineLevel="0" collapsed="false">
      <c r="A57" s="1" t="n">
        <v>30498</v>
      </c>
      <c r="B57" s="1" t="n">
        <v>2</v>
      </c>
      <c r="C57" s="1" t="n">
        <v>18</v>
      </c>
      <c r="D57" s="1" t="n">
        <v>1</v>
      </c>
      <c r="E57" s="1" t="n">
        <v>1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1</v>
      </c>
      <c r="P57" s="1" t="n">
        <f aca="false">SUM(E57:O57)</f>
        <v>2</v>
      </c>
      <c r="Q57" s="1" t="n">
        <v>110</v>
      </c>
      <c r="R57" s="1" t="n">
        <v>76</v>
      </c>
      <c r="S57" s="1" t="n">
        <v>34</v>
      </c>
      <c r="T57" s="2" t="n">
        <v>87.3333333333333</v>
      </c>
      <c r="U57" s="3" t="n">
        <v>65.6</v>
      </c>
      <c r="V57" s="3" t="n">
        <v>159.5</v>
      </c>
      <c r="W57" s="2" t="n">
        <v>25.7859101227386</v>
      </c>
      <c r="X57" s="2" t="n">
        <v>1</v>
      </c>
      <c r="Y57" s="3" t="n">
        <v>80</v>
      </c>
      <c r="Z57" s="3" t="n">
        <v>99</v>
      </c>
      <c r="AA57" s="2" t="n">
        <v>33.681563775548</v>
      </c>
      <c r="AB57" s="2" t="n">
        <v>0.501567398119122</v>
      </c>
      <c r="AC57" s="2" t="n">
        <v>0.808080808080808</v>
      </c>
      <c r="AD57" s="3" t="n">
        <v>33.3</v>
      </c>
      <c r="AE57" s="3"/>
      <c r="AF57" s="3"/>
      <c r="AG57" s="1"/>
      <c r="AH57" s="3"/>
      <c r="AI57" s="3"/>
      <c r="AJ57" s="3"/>
      <c r="AK57" s="3"/>
      <c r="AL57" s="1"/>
      <c r="AM57" s="1"/>
      <c r="AN57" s="1"/>
      <c r="AO57" s="1" t="n">
        <v>93</v>
      </c>
      <c r="AP57" s="1" t="n">
        <v>154</v>
      </c>
      <c r="AQ57" s="1" t="n">
        <v>134</v>
      </c>
      <c r="AR57" s="1" t="n">
        <v>97</v>
      </c>
      <c r="AS57" s="1" t="n">
        <v>105</v>
      </c>
      <c r="AT57" s="1" t="n">
        <v>1</v>
      </c>
      <c r="AU57" s="1" t="n">
        <f aca="false">((AO57*15)+(AP57*30)+(AQ57*30)+(AR57*30)+(AS57*15))-(AO57*120)</f>
        <v>3360</v>
      </c>
      <c r="AV57" s="1" t="n">
        <f aca="false">((AO57*15)+(AP57*30)+(AQ57*30)+(AR57*30)+(AS57*15))</f>
        <v>14520</v>
      </c>
      <c r="AW57" s="1"/>
      <c r="AX57" s="4" t="n">
        <f aca="false">10000/SQRT((AO57*BE57)*(AVERAGE(AO57:AS57)*AVERAGE(BE57:BI57)))</f>
        <v>4.74936207661891</v>
      </c>
      <c r="AY57" s="4" t="n">
        <v>0</v>
      </c>
      <c r="AZ57" s="2" t="n">
        <f aca="false">(AO57*BE57)/405</f>
        <v>1.74059259259259</v>
      </c>
      <c r="BA57" s="2" t="n">
        <v>0</v>
      </c>
      <c r="BB57" s="2" t="n">
        <f aca="false">1/(LOG(BE57)+LOG(AO57))</f>
        <v>0.351104837756044</v>
      </c>
      <c r="BC57" s="2" t="n">
        <f aca="false">(BF57-BE57)/(AP57-AO57)</f>
        <v>1.12655737704918</v>
      </c>
      <c r="BD57" s="2" t="n">
        <f aca="false">(20*BE57)/((AO57/18)-3.5)</f>
        <v>90.96</v>
      </c>
      <c r="BE57" s="3" t="n">
        <v>7.58</v>
      </c>
      <c r="BF57" s="3" t="n">
        <v>76.3</v>
      </c>
      <c r="BG57" s="3" t="n">
        <v>85.6</v>
      </c>
      <c r="BH57" s="3" t="n">
        <v>50.2</v>
      </c>
      <c r="BI57" s="3" t="n">
        <v>50</v>
      </c>
      <c r="BJ57" s="2" t="n">
        <f aca="false">((BE57*15)+(BF57*30)+(BG57*30)+(BH57*30)+(BI57*15))-(BE57*120)</f>
        <v>6317.1</v>
      </c>
      <c r="BK57" s="2" t="n">
        <f aca="false">((BE57*15)+(BF57*30)+(BG57*30)+(BH57*30)+(BI57*15))</f>
        <v>7226.7</v>
      </c>
      <c r="BL57" s="2" t="n">
        <f aca="false">(1/BE57)</f>
        <v>0.131926121372032</v>
      </c>
      <c r="BM57" s="2" t="n">
        <f aca="false">(BJ57/AU57)</f>
        <v>1.88008928571429</v>
      </c>
      <c r="BN57" s="2" t="n">
        <f aca="false">(BK57/AV57)</f>
        <v>0.497706611570248</v>
      </c>
      <c r="BO57" s="2" t="n">
        <f aca="false">(AX57*BM57)</f>
        <v>8.92922475422896</v>
      </c>
      <c r="BP57" s="2" t="n">
        <f aca="false">(AX57*BN57)</f>
        <v>2.36378890627423</v>
      </c>
      <c r="BQ57" s="2" t="n">
        <v>2</v>
      </c>
      <c r="BR57" s="4" t="n">
        <f aca="false">(BC57*BL57)</f>
        <v>0.148622345257148</v>
      </c>
      <c r="BS57" s="1" t="n">
        <v>170</v>
      </c>
      <c r="BT57" s="1" t="n">
        <v>0</v>
      </c>
      <c r="BU57" s="1" t="n">
        <v>41</v>
      </c>
      <c r="BV57" s="1" t="n">
        <v>1</v>
      </c>
      <c r="BW57" s="1" t="n">
        <v>101</v>
      </c>
      <c r="BX57" s="1" t="n">
        <v>0</v>
      </c>
      <c r="BY57" s="1" t="n">
        <v>28</v>
      </c>
      <c r="BZ57" s="1" t="n">
        <v>142</v>
      </c>
      <c r="CA57" s="1" t="n">
        <v>0</v>
      </c>
      <c r="CB57" s="1" t="n">
        <v>2</v>
      </c>
      <c r="CC57" s="1"/>
      <c r="CD57" s="1" t="n">
        <v>65</v>
      </c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</row>
    <row r="58" customFormat="false" ht="13.8" hidden="false" customHeight="false" outlineLevel="0" collapsed="false">
      <c r="A58" s="1" t="n">
        <v>30501</v>
      </c>
      <c r="B58" s="1" t="n">
        <v>2</v>
      </c>
      <c r="C58" s="1" t="n">
        <v>42</v>
      </c>
      <c r="D58" s="1" t="n">
        <v>1</v>
      </c>
      <c r="E58" s="1" t="n">
        <v>1</v>
      </c>
      <c r="F58" s="1" t="n">
        <v>0</v>
      </c>
      <c r="G58" s="1" t="n">
        <v>1</v>
      </c>
      <c r="H58" s="1" t="n">
        <v>1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1</v>
      </c>
      <c r="N58" s="1" t="n">
        <v>0</v>
      </c>
      <c r="O58" s="1" t="n">
        <v>0</v>
      </c>
      <c r="P58" s="1" t="n">
        <f aca="false">SUM(E58:O58)</f>
        <v>4</v>
      </c>
      <c r="Q58" s="1" t="n">
        <v>130</v>
      </c>
      <c r="R58" s="1" t="n">
        <v>90</v>
      </c>
      <c r="S58" s="1" t="n">
        <f aca="false">Q58-R58</f>
        <v>40</v>
      </c>
      <c r="T58" s="2" t="n">
        <f aca="false">(S58/3)+R58</f>
        <v>103.333333333333</v>
      </c>
      <c r="U58" s="3" t="n">
        <v>74.2</v>
      </c>
      <c r="V58" s="3" t="n">
        <v>162.8</v>
      </c>
      <c r="W58" s="2" t="n">
        <f aca="false">U58/POWER((V58/100),2)</f>
        <v>27.9959432293585</v>
      </c>
      <c r="X58" s="2" t="n">
        <v>1</v>
      </c>
      <c r="Y58" s="3" t="n">
        <v>86</v>
      </c>
      <c r="Z58" s="3" t="n">
        <v>103.5</v>
      </c>
      <c r="AA58" s="2" t="n">
        <v>35.3814528830345</v>
      </c>
      <c r="AB58" s="2" t="n">
        <v>0.528255528255528</v>
      </c>
      <c r="AC58" s="2" t="n">
        <v>0.830917874396135</v>
      </c>
      <c r="AD58" s="3" t="n">
        <v>36.8</v>
      </c>
      <c r="AE58" s="3" t="n">
        <v>27.3</v>
      </c>
      <c r="AF58" s="3" t="n">
        <v>46.9</v>
      </c>
      <c r="AG58" s="1" t="n">
        <v>7</v>
      </c>
      <c r="AH58" s="3" t="n">
        <v>44.7</v>
      </c>
      <c r="AI58" s="3" t="n">
        <v>33.2</v>
      </c>
      <c r="AJ58" s="3" t="n">
        <v>44.5</v>
      </c>
      <c r="AK58" s="3" t="n">
        <v>2.4</v>
      </c>
      <c r="AL58" s="1" t="n">
        <v>1426</v>
      </c>
      <c r="AM58" s="1" t="n">
        <v>54</v>
      </c>
      <c r="AN58" s="1" t="n">
        <v>225</v>
      </c>
      <c r="AO58" s="1" t="n">
        <v>81</v>
      </c>
      <c r="AP58" s="1" t="n">
        <v>125</v>
      </c>
      <c r="AQ58" s="1" t="n">
        <v>171</v>
      </c>
      <c r="AR58" s="1" t="n">
        <v>178</v>
      </c>
      <c r="AS58" s="1" t="n">
        <v>163</v>
      </c>
      <c r="AT58" s="1" t="n">
        <v>3</v>
      </c>
      <c r="AU58" s="1" t="n">
        <f aca="false">((AO58*15)+(AP58*30)+(AQ58*30)+(AR58*30)+(AS58*15))-(AO58*120)</f>
        <v>8160</v>
      </c>
      <c r="AV58" s="1" t="n">
        <f aca="false">((AO58*15)+(AP58*30)+(AQ58*30)+(AR58*30)+(AS58*15))</f>
        <v>17880</v>
      </c>
      <c r="AW58" s="1" t="n">
        <v>5.36</v>
      </c>
      <c r="AX58" s="4" t="n">
        <f aca="false">10000/SQRT((AO58*BE58)*(AVERAGE(AO58:AS58)*AVERAGE(BE58:BI58)))</f>
        <v>5.28989132167946</v>
      </c>
      <c r="AY58" s="4" t="n">
        <v>0</v>
      </c>
      <c r="AZ58" s="2" t="n">
        <f aca="false">(AO58*BE58)/405</f>
        <v>1.382</v>
      </c>
      <c r="BA58" s="2" t="n">
        <v>0</v>
      </c>
      <c r="BB58" s="2" t="n">
        <f aca="false">1/(LOG(BE58)+LOG(AO58))</f>
        <v>0.363905909901333</v>
      </c>
      <c r="BC58" s="2" t="n">
        <f aca="false">(BF58-BE58)/(AP58-AO58)</f>
        <v>0.440681818181818</v>
      </c>
      <c r="BD58" s="2" t="n">
        <f aca="false">(20*BE58)/((AO58/18)-3.5)</f>
        <v>138.2</v>
      </c>
      <c r="BE58" s="2" t="n">
        <v>6.91</v>
      </c>
      <c r="BF58" s="2" t="n">
        <v>26.3</v>
      </c>
      <c r="BG58" s="2" t="n">
        <v>48.9</v>
      </c>
      <c r="BH58" s="2" t="n">
        <v>65.6</v>
      </c>
      <c r="BI58" s="2" t="n">
        <v>74.6</v>
      </c>
      <c r="BJ58" s="2" t="n">
        <f aca="false">((BE58*15)+(BF58*30)+(BG58*30)+(BH58*30)+(BI58*15))-(BE58*120)</f>
        <v>4617.45</v>
      </c>
      <c r="BK58" s="2" t="n">
        <f aca="false">((BE58*15)+(BF58*30)+(BG58*30)+(BH58*30)+(BI58*15))</f>
        <v>5446.65</v>
      </c>
      <c r="BL58" s="2" t="n">
        <f aca="false">(1/BE58)</f>
        <v>0.144717800289436</v>
      </c>
      <c r="BM58" s="2" t="n">
        <f aca="false">(BJ58/AU58)</f>
        <v>0.565863970588235</v>
      </c>
      <c r="BN58" s="2" t="n">
        <f aca="false">(BK58/AV58)</f>
        <v>0.304622483221476</v>
      </c>
      <c r="BO58" s="2" t="n">
        <f aca="false">(AX58*BM58)</f>
        <v>2.99335890726579</v>
      </c>
      <c r="BP58" s="2" t="n">
        <f aca="false">(AX58*BN58)</f>
        <v>1.61141983038173</v>
      </c>
      <c r="BQ58" s="2" t="n">
        <v>2</v>
      </c>
      <c r="BR58" s="4" t="n">
        <f aca="false">(BC58*BL58)</f>
        <v>0.0637745033548217</v>
      </c>
      <c r="BS58" s="1" t="n">
        <v>180</v>
      </c>
      <c r="BT58" s="1" t="n">
        <v>0</v>
      </c>
      <c r="BU58" s="1" t="n">
        <v>65</v>
      </c>
      <c r="BV58" s="1" t="n">
        <v>0</v>
      </c>
      <c r="BW58" s="1" t="n">
        <v>85</v>
      </c>
      <c r="BX58" s="1" t="n">
        <v>0</v>
      </c>
      <c r="BY58" s="1" t="n">
        <v>30</v>
      </c>
      <c r="BZ58" s="1" t="n">
        <v>150</v>
      </c>
      <c r="CA58" s="1" t="n">
        <v>0</v>
      </c>
      <c r="CB58" s="1" t="n">
        <v>2</v>
      </c>
      <c r="CC58" s="1"/>
      <c r="CD58" s="1" t="n">
        <v>83</v>
      </c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</row>
    <row r="59" customFormat="false" ht="13.8" hidden="false" customHeight="false" outlineLevel="0" collapsed="false">
      <c r="A59" s="1" t="n">
        <v>30502</v>
      </c>
      <c r="B59" s="1" t="n">
        <v>1</v>
      </c>
      <c r="C59" s="1" t="n">
        <v>53</v>
      </c>
      <c r="D59" s="1" t="n">
        <v>1</v>
      </c>
      <c r="E59" s="1" t="n">
        <v>1</v>
      </c>
      <c r="F59" s="1" t="n">
        <v>1</v>
      </c>
      <c r="G59" s="1" t="n">
        <v>1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1</v>
      </c>
      <c r="N59" s="1" t="n">
        <v>0</v>
      </c>
      <c r="O59" s="1" t="n">
        <v>1</v>
      </c>
      <c r="P59" s="1" t="n">
        <f aca="false">SUM(E59:O59)</f>
        <v>5</v>
      </c>
      <c r="Q59" s="1" t="n">
        <v>110</v>
      </c>
      <c r="R59" s="1" t="n">
        <v>80</v>
      </c>
      <c r="S59" s="1" t="n">
        <f aca="false">Q59-R59</f>
        <v>30</v>
      </c>
      <c r="T59" s="2" t="n">
        <f aca="false">(S59/3)+R59</f>
        <v>90</v>
      </c>
      <c r="U59" s="3" t="n">
        <v>74.3</v>
      </c>
      <c r="V59" s="3" t="n">
        <v>166</v>
      </c>
      <c r="W59" s="2" t="n">
        <f aca="false">U59/POWER((V59/100),2)</f>
        <v>26.9632747858906</v>
      </c>
      <c r="X59" s="2" t="n">
        <v>1</v>
      </c>
      <c r="Y59" s="3" t="n">
        <v>94</v>
      </c>
      <c r="Z59" s="3" t="n">
        <v>97.2</v>
      </c>
      <c r="AA59" s="2" t="n">
        <v>37.8900491173006</v>
      </c>
      <c r="AB59" s="2" t="n">
        <v>0.566265060240964</v>
      </c>
      <c r="AC59" s="2" t="n">
        <v>0.967078189300411</v>
      </c>
      <c r="AD59" s="3" t="n">
        <v>25.2</v>
      </c>
      <c r="AE59" s="3" t="n">
        <v>18.7</v>
      </c>
      <c r="AF59" s="3" t="n">
        <v>55.6</v>
      </c>
      <c r="AG59" s="1" t="n">
        <v>12</v>
      </c>
      <c r="AH59" s="3" t="n">
        <v>52.8</v>
      </c>
      <c r="AI59" s="3" t="n">
        <v>39.2</v>
      </c>
      <c r="AJ59" s="3" t="n">
        <v>52.8</v>
      </c>
      <c r="AK59" s="3" t="n">
        <v>2.8</v>
      </c>
      <c r="AL59" s="1" t="n">
        <v>1614</v>
      </c>
      <c r="AM59" s="1" t="n">
        <v>56</v>
      </c>
      <c r="AN59" s="1" t="n">
        <v>2502</v>
      </c>
      <c r="AO59" s="1" t="n">
        <v>180</v>
      </c>
      <c r="AP59" s="1" t="n">
        <v>243</v>
      </c>
      <c r="AQ59" s="1" t="n">
        <v>289</v>
      </c>
      <c r="AR59" s="1" t="n">
        <v>312</v>
      </c>
      <c r="AS59" s="1" t="n">
        <v>359</v>
      </c>
      <c r="AT59" s="1" t="n">
        <v>6</v>
      </c>
      <c r="AU59" s="1" t="n">
        <v>11805</v>
      </c>
      <c r="AV59" s="1" t="n">
        <f aca="false">((AO59*15)+(AP59*30)+(AQ59*30)+(AR59*30)+(AS59*15))</f>
        <v>33405</v>
      </c>
      <c r="AW59" s="1" t="n">
        <v>8.05</v>
      </c>
      <c r="AX59" s="4"/>
      <c r="AY59" s="4"/>
      <c r="AZ59" s="2"/>
      <c r="BA59" s="2"/>
      <c r="BB59" s="2"/>
      <c r="BC59" s="2"/>
      <c r="BD59" s="2"/>
      <c r="BE59" s="3"/>
      <c r="BF59" s="3"/>
      <c r="BG59" s="3"/>
      <c r="BH59" s="3"/>
      <c r="BI59" s="3"/>
      <c r="BJ59" s="2"/>
      <c r="BK59" s="2"/>
      <c r="BL59" s="2"/>
      <c r="BM59" s="2"/>
      <c r="BN59" s="2"/>
      <c r="BO59" s="2"/>
      <c r="BP59" s="2"/>
      <c r="BQ59" s="2"/>
      <c r="BR59" s="4"/>
      <c r="BS59" s="1" t="n">
        <v>236</v>
      </c>
      <c r="BT59" s="1" t="n">
        <v>1</v>
      </c>
      <c r="BU59" s="1" t="n">
        <v>50</v>
      </c>
      <c r="BV59" s="1" t="n">
        <v>0</v>
      </c>
      <c r="BW59" s="1" t="n">
        <v>132</v>
      </c>
      <c r="BX59" s="1" t="n">
        <v>1</v>
      </c>
      <c r="BY59" s="1" t="n">
        <v>54</v>
      </c>
      <c r="BZ59" s="1" t="n">
        <v>271</v>
      </c>
      <c r="CA59" s="1" t="n">
        <v>1</v>
      </c>
      <c r="CB59" s="1" t="n">
        <v>3</v>
      </c>
      <c r="CC59" s="1"/>
      <c r="CD59" s="1" t="n">
        <v>71</v>
      </c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</row>
    <row r="60" customFormat="false" ht="13.8" hidden="false" customHeight="false" outlineLevel="0" collapsed="false">
      <c r="A60" s="1" t="n">
        <v>30507</v>
      </c>
      <c r="B60" s="1" t="n">
        <v>1</v>
      </c>
      <c r="C60" s="1" t="n">
        <v>42</v>
      </c>
      <c r="D60" s="1" t="n">
        <v>1</v>
      </c>
      <c r="E60" s="1" t="n">
        <v>0</v>
      </c>
      <c r="F60" s="1" t="n">
        <v>0</v>
      </c>
      <c r="G60" s="1" t="n">
        <v>1</v>
      </c>
      <c r="H60" s="1" t="n">
        <v>0</v>
      </c>
      <c r="I60" s="1" t="n">
        <v>1</v>
      </c>
      <c r="J60" s="1" t="n">
        <v>0</v>
      </c>
      <c r="K60" s="1" t="n">
        <v>0</v>
      </c>
      <c r="L60" s="1" t="n">
        <v>0</v>
      </c>
      <c r="M60" s="1" t="n">
        <v>1</v>
      </c>
      <c r="N60" s="1" t="n">
        <v>0</v>
      </c>
      <c r="O60" s="1" t="n">
        <v>1</v>
      </c>
      <c r="P60" s="1" t="n">
        <f aca="false">SUM(E60:O60)</f>
        <v>4</v>
      </c>
      <c r="Q60" s="1" t="n">
        <v>120</v>
      </c>
      <c r="R60" s="1" t="n">
        <v>80</v>
      </c>
      <c r="S60" s="1" t="n">
        <v>40</v>
      </c>
      <c r="T60" s="2" t="n">
        <v>93.3333333333333</v>
      </c>
      <c r="U60" s="3" t="n">
        <v>77.4</v>
      </c>
      <c r="V60" s="3" t="n">
        <v>167</v>
      </c>
      <c r="W60" s="2" t="n">
        <v>27.7528774785758</v>
      </c>
      <c r="X60" s="2" t="n">
        <v>1</v>
      </c>
      <c r="Y60" s="3"/>
      <c r="Z60" s="3"/>
      <c r="AA60" s="2"/>
      <c r="AB60" s="2"/>
      <c r="AC60" s="2"/>
      <c r="AD60" s="3" t="n">
        <v>25</v>
      </c>
      <c r="AE60" s="3"/>
      <c r="AF60" s="3"/>
      <c r="AG60" s="1"/>
      <c r="AH60" s="3"/>
      <c r="AI60" s="3"/>
      <c r="AJ60" s="3"/>
      <c r="AK60" s="3"/>
      <c r="AL60" s="1"/>
      <c r="AM60" s="1"/>
      <c r="AN60" s="1"/>
      <c r="AO60" s="1" t="n">
        <v>193</v>
      </c>
      <c r="AP60" s="1" t="n">
        <v>264</v>
      </c>
      <c r="AQ60" s="1" t="n">
        <v>378</v>
      </c>
      <c r="AR60" s="1" t="n">
        <v>393</v>
      </c>
      <c r="AS60" s="1" t="n">
        <v>385</v>
      </c>
      <c r="AT60" s="1" t="n">
        <v>5</v>
      </c>
      <c r="AU60" s="1" t="n">
        <f aca="false">((AO60*15)+(AP60*30)+(AQ60*30)+(AR60*30)+(AS60*15))-(AO60*120)</f>
        <v>16560</v>
      </c>
      <c r="AV60" s="1" t="n">
        <f aca="false">((AO60*15)+(AP60*30)+(AQ60*30)+(AR60*30)+(AS60*15))</f>
        <v>39720</v>
      </c>
      <c r="AW60" s="1"/>
      <c r="AX60" s="4" t="n">
        <f aca="false">10000/SQRT((AO60*BE60)*(AVERAGE(AO60:AS60)*AVERAGE(BE60:BI60)))</f>
        <v>1.91244524688582</v>
      </c>
      <c r="AY60" s="4" t="n">
        <v>1</v>
      </c>
      <c r="AZ60" s="2" t="n">
        <f aca="false">(AO60*BE60)/405</f>
        <v>4.1078024691358</v>
      </c>
      <c r="BA60" s="2" t="n">
        <v>1</v>
      </c>
      <c r="BB60" s="2" t="n">
        <f aca="false">1/(LOG(BE60)+LOG(AO60))</f>
        <v>0.310456365207148</v>
      </c>
      <c r="BC60" s="2" t="n">
        <f aca="false">(BF60-BE60)/(AP60-AO60)</f>
        <v>0.70112676056338</v>
      </c>
      <c r="BD60" s="2" t="n">
        <f aca="false">(20*BE60)/((AO60/18)-3.5)</f>
        <v>23.8707692307692</v>
      </c>
      <c r="BE60" s="3" t="n">
        <v>8.62</v>
      </c>
      <c r="BF60" s="3" t="n">
        <v>58.4</v>
      </c>
      <c r="BG60" s="3" t="n">
        <v>64.4</v>
      </c>
      <c r="BH60" s="3" t="n">
        <v>62.3</v>
      </c>
      <c r="BI60" s="3" t="n">
        <v>61</v>
      </c>
      <c r="BJ60" s="2" t="n">
        <f aca="false">((BE60*15)+(BF60*30)+(BG60*30)+(BH60*30)+(BI60*15))-(BE60*120)</f>
        <v>5562.9</v>
      </c>
      <c r="BK60" s="2" t="n">
        <f aca="false">((BE60*15)+(BF60*30)+(BG60*30)+(BH60*30)+(BI60*15))</f>
        <v>6597.3</v>
      </c>
      <c r="BL60" s="2" t="n">
        <f aca="false">(1/BE60)</f>
        <v>0.116009280742459</v>
      </c>
      <c r="BM60" s="2" t="n">
        <f aca="false">(BJ60/AU60)</f>
        <v>0.335923913043478</v>
      </c>
      <c r="BN60" s="2" t="n">
        <f aca="false">(BK60/AV60)</f>
        <v>0.166095166163142</v>
      </c>
      <c r="BO60" s="2" t="n">
        <f aca="false">(AX60*BM60)</f>
        <v>0.642436090815287</v>
      </c>
      <c r="BP60" s="2" t="n">
        <f aca="false">(AX60*BN60)</f>
        <v>0.317647911059412</v>
      </c>
      <c r="BQ60" s="2" t="n">
        <v>1</v>
      </c>
      <c r="BR60" s="4" t="n">
        <f aca="false">(BC60*BL60)</f>
        <v>0.0813372112022483</v>
      </c>
      <c r="BS60" s="1" t="n">
        <v>298</v>
      </c>
      <c r="BT60" s="1" t="n">
        <v>1</v>
      </c>
      <c r="BU60" s="1" t="n">
        <v>49</v>
      </c>
      <c r="BV60" s="1" t="n">
        <v>0</v>
      </c>
      <c r="BW60" s="1" t="n">
        <v>202</v>
      </c>
      <c r="BX60" s="1" t="n">
        <v>1</v>
      </c>
      <c r="BY60" s="1" t="n">
        <v>47</v>
      </c>
      <c r="BZ60" s="1" t="n">
        <v>236</v>
      </c>
      <c r="CA60" s="1" t="n">
        <v>1</v>
      </c>
      <c r="CB60" s="1" t="n">
        <v>3</v>
      </c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</row>
    <row r="61" customFormat="false" ht="13.8" hidden="false" customHeight="false" outlineLevel="0" collapsed="false">
      <c r="A61" s="1" t="n">
        <v>30516</v>
      </c>
      <c r="B61" s="1" t="n">
        <v>2</v>
      </c>
      <c r="C61" s="1" t="n">
        <v>71</v>
      </c>
      <c r="D61" s="1" t="n">
        <v>1</v>
      </c>
      <c r="E61" s="1" t="n">
        <v>1</v>
      </c>
      <c r="F61" s="1" t="n">
        <v>1</v>
      </c>
      <c r="G61" s="1" t="n">
        <v>0</v>
      </c>
      <c r="H61" s="1" t="n">
        <v>1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1</v>
      </c>
      <c r="N61" s="1" t="n">
        <v>0</v>
      </c>
      <c r="O61" s="1" t="n">
        <v>1</v>
      </c>
      <c r="P61" s="1" t="n">
        <f aca="false">SUM(E61:O61)</f>
        <v>5</v>
      </c>
      <c r="Q61" s="1" t="n">
        <v>120</v>
      </c>
      <c r="R61" s="1" t="n">
        <v>80</v>
      </c>
      <c r="S61" s="1" t="n">
        <f aca="false">Q61-R61</f>
        <v>40</v>
      </c>
      <c r="T61" s="2" t="n">
        <f aca="false">(S61/3)+R61</f>
        <v>93.3333333333333</v>
      </c>
      <c r="U61" s="3" t="n">
        <v>81.7</v>
      </c>
      <c r="V61" s="3" t="n">
        <v>156.2</v>
      </c>
      <c r="W61" s="2" t="n">
        <f aca="false">U61/POWER((V61/100),2)</f>
        <v>33.4857474494271</v>
      </c>
      <c r="X61" s="2" t="n">
        <v>2</v>
      </c>
      <c r="Y61" s="3" t="n">
        <v>100</v>
      </c>
      <c r="Z61" s="3" t="n">
        <v>111</v>
      </c>
      <c r="AA61" s="2" t="n">
        <v>48.0004737442441</v>
      </c>
      <c r="AB61" s="2" t="n">
        <v>0.640204865556978</v>
      </c>
      <c r="AC61" s="2" t="n">
        <v>0.900900900900901</v>
      </c>
      <c r="AD61" s="3" t="n">
        <v>42</v>
      </c>
      <c r="AE61" s="3" t="n">
        <v>34.3</v>
      </c>
      <c r="AF61" s="3" t="n">
        <v>47.2</v>
      </c>
      <c r="AG61" s="1" t="n">
        <v>13</v>
      </c>
      <c r="AH61" s="3" t="n">
        <v>40.8</v>
      </c>
      <c r="AI61" s="3" t="n">
        <v>33.3</v>
      </c>
      <c r="AJ61" s="3" t="n">
        <v>45</v>
      </c>
      <c r="AK61" s="3" t="n">
        <v>2.4</v>
      </c>
      <c r="AL61" s="1" t="n">
        <v>1440</v>
      </c>
      <c r="AM61" s="1" t="n">
        <v>75</v>
      </c>
      <c r="AN61" s="1" t="n">
        <v>2246</v>
      </c>
      <c r="AO61" s="1" t="n">
        <v>106</v>
      </c>
      <c r="AP61" s="1" t="n">
        <v>154</v>
      </c>
      <c r="AQ61" s="1" t="n">
        <v>174</v>
      </c>
      <c r="AR61" s="1" t="n">
        <v>180</v>
      </c>
      <c r="AS61" s="1" t="n">
        <v>160</v>
      </c>
      <c r="AT61" s="1" t="n">
        <v>4</v>
      </c>
      <c r="AU61" s="1" t="n">
        <f aca="false">((AO61*15)+(AP61*30)+(AQ61*30)+(AR61*30)+(AS61*15))-(AO61*120)</f>
        <v>6510</v>
      </c>
      <c r="AV61" s="1" t="n">
        <f aca="false">((AO61*15)+(AP61*30)+(AQ61*30)+(AR61*30)+(AS61*15))</f>
        <v>19230</v>
      </c>
      <c r="AW61" s="1" t="n">
        <v>5.36</v>
      </c>
      <c r="AX61" s="4" t="n">
        <f aca="false">10000/SQRT((AO61*BE61)*(AVERAGE(AO61:AS61)*AVERAGE(BE61:BI61)))</f>
        <v>1.41996759807795</v>
      </c>
      <c r="AY61" s="4" t="n">
        <v>1</v>
      </c>
      <c r="AZ61" s="2" t="n">
        <f aca="false">(AO61*BE61)/405</f>
        <v>6.54320987654321</v>
      </c>
      <c r="BA61" s="2" t="n">
        <v>1</v>
      </c>
      <c r="BB61" s="2" t="n">
        <f aca="false">1/(LOG(BF61)+LOG(AO61))</f>
        <v>0.263680973161682</v>
      </c>
      <c r="BC61" s="2" t="n">
        <f aca="false">(BF61-BE61)/(AP61-AO61)</f>
        <v>0.697916666666667</v>
      </c>
      <c r="BD61" s="2" t="n">
        <f aca="false">(20*BE61)/((AO61/18)-3.5)</f>
        <v>209.302325581395</v>
      </c>
      <c r="BE61" s="2" t="n">
        <v>25</v>
      </c>
      <c r="BF61" s="2" t="n">
        <v>58.5</v>
      </c>
      <c r="BG61" s="2" t="n">
        <v>128</v>
      </c>
      <c r="BH61" s="2" t="n">
        <v>178</v>
      </c>
      <c r="BI61" s="2" t="n">
        <v>215</v>
      </c>
      <c r="BJ61" s="2" t="n">
        <f aca="false">((BE61*15)+(BF61*30)+(BG61*30)+(BH61*30)+(BI61*15))-(BE61*120)</f>
        <v>11535</v>
      </c>
      <c r="BK61" s="2" t="n">
        <f aca="false">((BE61*15)+(BF61*30)+(BG61*30)+(BH61*30)+(BI61*15))</f>
        <v>14535</v>
      </c>
      <c r="BL61" s="2" t="n">
        <f aca="false">(1/BE61)</f>
        <v>0.04</v>
      </c>
      <c r="BM61" s="2" t="n">
        <f aca="false">(BJ61/AU61)</f>
        <v>1.77188940092166</v>
      </c>
      <c r="BN61" s="2" t="n">
        <f aca="false">(BK61/AV61)</f>
        <v>0.75585023400936</v>
      </c>
      <c r="BO61" s="2" t="n">
        <f aca="false">(AX61*BM61)</f>
        <v>2.5160255366865</v>
      </c>
      <c r="BP61" s="2" t="n">
        <f aca="false">(AX61*BN61)</f>
        <v>1.07328284129293</v>
      </c>
      <c r="BQ61" s="2" t="n">
        <v>1</v>
      </c>
      <c r="BR61" s="4" t="n">
        <f aca="false">(BC61*BL61)</f>
        <v>0.0279166666666667</v>
      </c>
      <c r="BS61" s="1" t="n">
        <v>106</v>
      </c>
      <c r="BT61" s="1" t="n">
        <v>0</v>
      </c>
      <c r="BU61" s="1" t="n">
        <v>206</v>
      </c>
      <c r="BV61" s="1" t="n">
        <v>0</v>
      </c>
      <c r="BW61" s="1" t="n">
        <v>25</v>
      </c>
      <c r="BX61" s="1" t="n">
        <v>0</v>
      </c>
      <c r="BY61" s="1" t="n">
        <v>149</v>
      </c>
      <c r="BZ61" s="1" t="n">
        <v>32</v>
      </c>
      <c r="CA61" s="1" t="n">
        <v>0</v>
      </c>
      <c r="CB61" s="1" t="n">
        <v>4</v>
      </c>
      <c r="CC61" s="1" t="n">
        <v>1</v>
      </c>
      <c r="CD61" s="1" t="n">
        <v>62</v>
      </c>
      <c r="CE61" s="1" t="n">
        <v>1421</v>
      </c>
      <c r="CF61" s="1" t="n">
        <v>13.7086558761436</v>
      </c>
      <c r="CG61" s="1" t="n">
        <v>21.597466572836</v>
      </c>
      <c r="CH61" s="1" t="n">
        <v>4.43349753694581</v>
      </c>
      <c r="CI61" s="1" t="n">
        <v>5.1301900070373</v>
      </c>
      <c r="CJ61" s="1" t="n">
        <v>2.34342012667136</v>
      </c>
      <c r="CK61" s="1" t="n">
        <v>66.9106263194933</v>
      </c>
      <c r="CL61" s="1" t="n">
        <v>3.4</v>
      </c>
      <c r="CM61" s="1" t="n">
        <v>1</v>
      </c>
      <c r="CN61" s="1" t="n">
        <v>8.1</v>
      </c>
      <c r="CO61" s="1" t="n">
        <v>0</v>
      </c>
      <c r="CP61" s="1" t="n">
        <v>1.2</v>
      </c>
      <c r="CQ61" s="1" t="n">
        <v>0.8</v>
      </c>
      <c r="CR61" s="1" t="n">
        <v>1.1</v>
      </c>
      <c r="CS61" s="1" t="n">
        <v>0.5</v>
      </c>
      <c r="CT61" s="1" t="n">
        <v>3.3</v>
      </c>
      <c r="CU61" s="1" t="n">
        <v>48.7</v>
      </c>
      <c r="CV61" s="1" t="n">
        <v>34.1</v>
      </c>
      <c r="CW61" s="1" t="n">
        <v>7</v>
      </c>
      <c r="CX61" s="1" t="n">
        <v>8.1</v>
      </c>
      <c r="CY61" s="1" t="n">
        <v>3.7</v>
      </c>
      <c r="CZ61" s="1" t="n">
        <v>51</v>
      </c>
      <c r="DA61" s="1" t="n">
        <v>237.7</v>
      </c>
      <c r="DB61" s="1" t="n">
        <v>20.3</v>
      </c>
      <c r="DC61" s="1" t="n">
        <v>16.1</v>
      </c>
      <c r="DD61" s="1" t="n">
        <v>575</v>
      </c>
      <c r="DE61" s="1" t="n">
        <v>7</v>
      </c>
      <c r="DF61" s="1" t="n">
        <v>5</v>
      </c>
      <c r="DG61" s="1" t="n">
        <v>700</v>
      </c>
      <c r="DH61" s="1" t="n">
        <v>7</v>
      </c>
      <c r="DI61" s="1" t="n">
        <v>0</v>
      </c>
      <c r="DJ61" s="1" t="n">
        <v>12</v>
      </c>
      <c r="DK61" s="1" t="n">
        <v>12</v>
      </c>
      <c r="DL61" s="1" t="n">
        <v>2</v>
      </c>
      <c r="DM61" s="1" t="n">
        <v>2</v>
      </c>
      <c r="DN61" s="1" t="n">
        <v>28.52012</v>
      </c>
      <c r="DO61" s="1" t="n">
        <v>197.8586</v>
      </c>
      <c r="DP61" s="1" t="n">
        <v>0</v>
      </c>
      <c r="DQ61" s="1" t="n">
        <v>1</v>
      </c>
      <c r="DR61" s="1" t="n">
        <v>2</v>
      </c>
      <c r="DS61" s="1" t="n">
        <v>1</v>
      </c>
      <c r="DT61" s="1" t="n">
        <v>2337.04</v>
      </c>
      <c r="DU61" s="1" t="n">
        <v>67.02</v>
      </c>
      <c r="DV61" s="1" t="n">
        <v>21.15</v>
      </c>
      <c r="DW61" s="1" t="n">
        <v>24.38</v>
      </c>
      <c r="DX61" s="1" t="n">
        <v>18.5</v>
      </c>
      <c r="DY61" s="1" t="n">
        <v>417.93</v>
      </c>
      <c r="DZ61" s="1" t="n">
        <v>30.26</v>
      </c>
      <c r="EA61" s="1" t="n">
        <v>11.86</v>
      </c>
      <c r="EB61" s="1" t="n">
        <v>15.93</v>
      </c>
      <c r="EC61" s="1" t="n">
        <v>18.71</v>
      </c>
      <c r="ED61" s="1" t="n">
        <v>10.54</v>
      </c>
      <c r="EE61" s="1" t="n">
        <v>303.04</v>
      </c>
    </row>
    <row r="62" customFormat="false" ht="13.8" hidden="false" customHeight="false" outlineLevel="0" collapsed="false">
      <c r="A62" s="1" t="n">
        <v>30517</v>
      </c>
      <c r="B62" s="1" t="n">
        <v>1</v>
      </c>
      <c r="C62" s="1" t="n">
        <v>45</v>
      </c>
      <c r="D62" s="1" t="n">
        <v>1</v>
      </c>
      <c r="E62" s="1" t="n">
        <v>1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1</v>
      </c>
      <c r="N62" s="1" t="n">
        <v>0</v>
      </c>
      <c r="O62" s="1" t="n">
        <v>1</v>
      </c>
      <c r="P62" s="1" t="n">
        <f aca="false">SUM(E62:O62)</f>
        <v>3</v>
      </c>
      <c r="Q62" s="1" t="n">
        <v>118</v>
      </c>
      <c r="R62" s="1" t="n">
        <v>70</v>
      </c>
      <c r="S62" s="1" t="n">
        <v>48</v>
      </c>
      <c r="T62" s="2" t="n">
        <v>86</v>
      </c>
      <c r="U62" s="3" t="n">
        <v>81.7</v>
      </c>
      <c r="V62" s="3" t="n">
        <v>174</v>
      </c>
      <c r="W62" s="2" t="n">
        <v>26.9850706830493</v>
      </c>
      <c r="X62" s="2" t="n">
        <v>1</v>
      </c>
      <c r="Y62" s="3"/>
      <c r="Z62" s="3"/>
      <c r="AA62" s="2"/>
      <c r="AB62" s="2"/>
      <c r="AC62" s="2"/>
      <c r="AD62" s="3" t="n">
        <v>24.9</v>
      </c>
      <c r="AE62" s="3"/>
      <c r="AF62" s="3"/>
      <c r="AG62" s="1"/>
      <c r="AH62" s="3"/>
      <c r="AI62" s="3"/>
      <c r="AJ62" s="3"/>
      <c r="AK62" s="3"/>
      <c r="AL62" s="1"/>
      <c r="AM62" s="1"/>
      <c r="AN62" s="1"/>
      <c r="AO62" s="1" t="n">
        <v>106</v>
      </c>
      <c r="AP62" s="1" t="n">
        <v>136</v>
      </c>
      <c r="AQ62" s="1" t="n">
        <v>113</v>
      </c>
      <c r="AR62" s="1" t="n">
        <v>138</v>
      </c>
      <c r="AS62" s="1" t="n">
        <v>131</v>
      </c>
      <c r="AT62" s="1" t="n">
        <v>2</v>
      </c>
      <c r="AU62" s="1" t="n">
        <f aca="false">((AO62*15)+(AP62*30)+(AQ62*30)+(AR62*30)+(AS62*15))-(AO62*120)</f>
        <v>2445</v>
      </c>
      <c r="AV62" s="1" t="n">
        <f aca="false">((AO62*15)+(AP62*30)+(AQ62*30)+(AR62*30)+(AS62*15))</f>
        <v>15165</v>
      </c>
      <c r="AW62" s="1" t="n">
        <v>5.34</v>
      </c>
      <c r="AX62" s="4"/>
      <c r="AY62" s="4"/>
      <c r="AZ62" s="2"/>
      <c r="BA62" s="2"/>
      <c r="BB62" s="2"/>
      <c r="BC62" s="2"/>
      <c r="BD62" s="2"/>
      <c r="BE62" s="3"/>
      <c r="BF62" s="3"/>
      <c r="BG62" s="3"/>
      <c r="BH62" s="3"/>
      <c r="BI62" s="3"/>
      <c r="BJ62" s="2"/>
      <c r="BK62" s="2"/>
      <c r="BL62" s="2"/>
      <c r="BM62" s="2"/>
      <c r="BN62" s="2"/>
      <c r="BO62" s="2"/>
      <c r="BP62" s="2"/>
      <c r="BQ62" s="2"/>
      <c r="BR62" s="4"/>
      <c r="BS62" s="1" t="n">
        <v>216</v>
      </c>
      <c r="BT62" s="1" t="n">
        <v>1</v>
      </c>
      <c r="BU62" s="1" t="n">
        <v>41</v>
      </c>
      <c r="BV62" s="1" t="n">
        <v>0</v>
      </c>
      <c r="BW62" s="1" t="n">
        <v>151</v>
      </c>
      <c r="BX62" s="1" t="n">
        <v>1</v>
      </c>
      <c r="BY62" s="1" t="n">
        <v>24</v>
      </c>
      <c r="BZ62" s="1" t="n">
        <v>119</v>
      </c>
      <c r="CA62" s="1" t="n">
        <v>0</v>
      </c>
      <c r="CB62" s="1" t="n">
        <v>3</v>
      </c>
      <c r="CC62" s="1"/>
      <c r="CD62" s="1" t="n">
        <v>61</v>
      </c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</row>
    <row r="63" customFormat="false" ht="13.8" hidden="false" customHeight="false" outlineLevel="0" collapsed="false">
      <c r="A63" s="1" t="n">
        <v>30518</v>
      </c>
      <c r="B63" s="1" t="n">
        <v>2</v>
      </c>
      <c r="C63" s="1" t="n">
        <v>44</v>
      </c>
      <c r="D63" s="1" t="n">
        <v>1</v>
      </c>
      <c r="E63" s="1" t="n">
        <v>0</v>
      </c>
      <c r="F63" s="1" t="n">
        <v>0</v>
      </c>
      <c r="G63" s="1" t="n">
        <v>0</v>
      </c>
      <c r="H63" s="1" t="n">
        <v>1</v>
      </c>
      <c r="I63" s="1" t="n">
        <v>0</v>
      </c>
      <c r="J63" s="1" t="n">
        <v>0</v>
      </c>
      <c r="K63" s="1" t="n">
        <v>0</v>
      </c>
      <c r="L63" s="1" t="n">
        <v>1</v>
      </c>
      <c r="M63" s="1" t="n">
        <v>1</v>
      </c>
      <c r="N63" s="1" t="n">
        <v>0</v>
      </c>
      <c r="O63" s="1" t="n">
        <v>1</v>
      </c>
      <c r="P63" s="1" t="n">
        <f aca="false">SUM(E63:O63)</f>
        <v>4</v>
      </c>
      <c r="Q63" s="1" t="n">
        <v>106</v>
      </c>
      <c r="R63" s="1" t="n">
        <v>80</v>
      </c>
      <c r="S63" s="1" t="n">
        <v>26</v>
      </c>
      <c r="T63" s="2" t="n">
        <v>88.6666666666667</v>
      </c>
      <c r="U63" s="3" t="n">
        <v>66.4</v>
      </c>
      <c r="V63" s="3" t="n">
        <v>148.5</v>
      </c>
      <c r="W63" s="2" t="n">
        <v>30.1103062045823</v>
      </c>
      <c r="X63" s="2" t="n">
        <v>2</v>
      </c>
      <c r="Y63" s="3"/>
      <c r="Z63" s="3"/>
      <c r="AA63" s="2"/>
      <c r="AB63" s="2"/>
      <c r="AC63" s="2"/>
      <c r="AD63" s="3" t="n">
        <v>37.1</v>
      </c>
      <c r="AE63" s="3"/>
      <c r="AF63" s="3"/>
      <c r="AG63" s="1"/>
      <c r="AH63" s="3"/>
      <c r="AI63" s="3"/>
      <c r="AJ63" s="3"/>
      <c r="AK63" s="3"/>
      <c r="AL63" s="1"/>
      <c r="AM63" s="1"/>
      <c r="AN63" s="1"/>
      <c r="AO63" s="1" t="n">
        <v>105</v>
      </c>
      <c r="AP63" s="1" t="n">
        <v>144</v>
      </c>
      <c r="AQ63" s="1" t="n">
        <v>182</v>
      </c>
      <c r="AR63" s="1" t="n">
        <v>193</v>
      </c>
      <c r="AS63" s="1" t="n">
        <v>142</v>
      </c>
      <c r="AT63" s="1" t="n">
        <v>4</v>
      </c>
      <c r="AU63" s="1" t="n">
        <f aca="false">((AO63*15)+(AP63*30)+(AQ63*30)+(AR63*30)+(AS63*15))-(AO63*120)</f>
        <v>6675</v>
      </c>
      <c r="AV63" s="1" t="n">
        <f aca="false">((AO63*15)+(AP63*30)+(AQ63*30)+(AR63*30)+(AS63*15))</f>
        <v>19275</v>
      </c>
      <c r="AW63" s="1" t="n">
        <v>5.97</v>
      </c>
      <c r="AX63" s="4"/>
      <c r="AY63" s="4"/>
      <c r="AZ63" s="2"/>
      <c r="BA63" s="2"/>
      <c r="BB63" s="2"/>
      <c r="BC63" s="2"/>
      <c r="BD63" s="2"/>
      <c r="BE63" s="3"/>
      <c r="BF63" s="3"/>
      <c r="BG63" s="3"/>
      <c r="BH63" s="3"/>
      <c r="BI63" s="3"/>
      <c r="BJ63" s="2"/>
      <c r="BK63" s="2"/>
      <c r="BL63" s="2"/>
      <c r="BM63" s="2"/>
      <c r="BN63" s="2"/>
      <c r="BO63" s="2"/>
      <c r="BP63" s="2"/>
      <c r="BQ63" s="2"/>
      <c r="BR63" s="4"/>
      <c r="BS63" s="1" t="n">
        <v>219</v>
      </c>
      <c r="BT63" s="1" t="n">
        <v>1</v>
      </c>
      <c r="BU63" s="1" t="n">
        <v>72</v>
      </c>
      <c r="BV63" s="1" t="n">
        <v>0</v>
      </c>
      <c r="BW63" s="1" t="n">
        <v>143</v>
      </c>
      <c r="BX63" s="1" t="n">
        <v>1</v>
      </c>
      <c r="BY63" s="1" t="n">
        <v>14</v>
      </c>
      <c r="BZ63" s="1" t="n">
        <v>70</v>
      </c>
      <c r="CA63" s="1" t="n">
        <v>0</v>
      </c>
      <c r="CB63" s="1" t="n">
        <v>5</v>
      </c>
      <c r="CC63" s="1" t="n">
        <v>2</v>
      </c>
      <c r="CD63" s="1" t="n">
        <v>57</v>
      </c>
      <c r="CE63" s="1" t="n">
        <v>1330</v>
      </c>
      <c r="CF63" s="1" t="n">
        <v>17</v>
      </c>
      <c r="CG63" s="1" t="n">
        <v>26</v>
      </c>
      <c r="CH63" s="1" t="n">
        <v>8</v>
      </c>
      <c r="CI63" s="1" t="n">
        <v>11</v>
      </c>
      <c r="CJ63" s="1" t="n">
        <v>6</v>
      </c>
      <c r="CK63" s="1" t="n">
        <v>59</v>
      </c>
      <c r="CL63" s="1" t="n">
        <v>6.8</v>
      </c>
      <c r="CM63" s="1" t="n">
        <v>5.6</v>
      </c>
      <c r="CN63" s="1" t="n">
        <v>8</v>
      </c>
      <c r="CO63" s="1" t="n">
        <v>0</v>
      </c>
      <c r="CP63" s="1" t="n">
        <v>0</v>
      </c>
      <c r="CQ63" s="1" t="n">
        <v>3.4</v>
      </c>
      <c r="CR63" s="1" t="n">
        <v>0</v>
      </c>
      <c r="CS63" s="1" t="n">
        <v>0</v>
      </c>
      <c r="CT63" s="1" t="n">
        <v>1.2</v>
      </c>
      <c r="CU63" s="1" t="n">
        <v>55.1</v>
      </c>
      <c r="CV63" s="1" t="n">
        <v>38.6</v>
      </c>
      <c r="CW63" s="1" t="n">
        <v>11.1</v>
      </c>
      <c r="CX63" s="1" t="n">
        <v>15.5</v>
      </c>
      <c r="CY63" s="1" t="n">
        <v>8.5</v>
      </c>
      <c r="CZ63" s="1" t="n">
        <v>317</v>
      </c>
      <c r="DA63" s="1" t="n">
        <v>197.4</v>
      </c>
      <c r="DB63" s="1" t="n">
        <v>33</v>
      </c>
      <c r="DC63" s="1" t="n">
        <v>10.3</v>
      </c>
      <c r="DD63" s="1" t="n">
        <v>553</v>
      </c>
      <c r="DE63" s="1" t="n">
        <v>5</v>
      </c>
      <c r="DF63" s="1" t="n">
        <v>7</v>
      </c>
      <c r="DG63" s="1" t="n">
        <v>800</v>
      </c>
      <c r="DH63" s="1" t="s">
        <v>425</v>
      </c>
      <c r="DI63" s="1" t="n">
        <v>500</v>
      </c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</row>
    <row r="64" customFormat="false" ht="13.8" hidden="false" customHeight="false" outlineLevel="0" collapsed="false">
      <c r="A64" s="1" t="n">
        <v>30523</v>
      </c>
      <c r="B64" s="1" t="n">
        <v>1</v>
      </c>
      <c r="C64" s="1" t="n">
        <v>60</v>
      </c>
      <c r="D64" s="1" t="n">
        <v>1</v>
      </c>
      <c r="E64" s="1" t="n">
        <v>0</v>
      </c>
      <c r="F64" s="1" t="n">
        <v>0</v>
      </c>
      <c r="G64" s="1" t="n">
        <v>0</v>
      </c>
      <c r="H64" s="1" t="n">
        <v>1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1</v>
      </c>
      <c r="N64" s="1" t="n">
        <v>0</v>
      </c>
      <c r="O64" s="1" t="n">
        <v>1</v>
      </c>
      <c r="P64" s="1" t="n">
        <f aca="false">SUM(E64:O64)</f>
        <v>3</v>
      </c>
      <c r="Q64" s="1" t="n">
        <v>110</v>
      </c>
      <c r="R64" s="1" t="n">
        <v>70</v>
      </c>
      <c r="S64" s="1" t="n">
        <v>40</v>
      </c>
      <c r="T64" s="2" t="n">
        <v>83.3333333333333</v>
      </c>
      <c r="U64" s="3" t="n">
        <v>75</v>
      </c>
      <c r="V64" s="3" t="n">
        <v>165.3</v>
      </c>
      <c r="W64" s="2" t="n">
        <v>27.4483066041724</v>
      </c>
      <c r="X64" s="2" t="n">
        <v>1</v>
      </c>
      <c r="Y64" s="3" t="n">
        <v>97</v>
      </c>
      <c r="Z64" s="3" t="n">
        <v>98</v>
      </c>
      <c r="AA64" s="2" t="n">
        <v>40.2038523474622</v>
      </c>
      <c r="AB64" s="2" t="n">
        <v>0.58681185722928</v>
      </c>
      <c r="AC64" s="2" t="n">
        <v>0.989795918367347</v>
      </c>
      <c r="AD64" s="3" t="n">
        <v>28.6</v>
      </c>
      <c r="AE64" s="3" t="n">
        <v>21.4</v>
      </c>
      <c r="AF64" s="3" t="n">
        <v>53.6</v>
      </c>
      <c r="AG64" s="1" t="n">
        <v>14</v>
      </c>
      <c r="AH64" s="3" t="n">
        <v>50.7</v>
      </c>
      <c r="AI64" s="3" t="n">
        <v>38</v>
      </c>
      <c r="AJ64" s="3" t="n">
        <v>50.9</v>
      </c>
      <c r="AK64" s="3" t="n">
        <v>2.7</v>
      </c>
      <c r="AL64" s="1" t="n">
        <v>1564</v>
      </c>
      <c r="AM64" s="1" t="n">
        <v>69</v>
      </c>
      <c r="AN64" s="1" t="n">
        <v>2784</v>
      </c>
      <c r="AO64" s="1" t="n">
        <v>93</v>
      </c>
      <c r="AP64" s="1" t="n">
        <v>162</v>
      </c>
      <c r="AQ64" s="1" t="n">
        <v>184</v>
      </c>
      <c r="AR64" s="1" t="n">
        <v>113</v>
      </c>
      <c r="AS64" s="1" t="n">
        <v>72</v>
      </c>
      <c r="AT64" s="1" t="n">
        <v>1</v>
      </c>
      <c r="AU64" s="1" t="n">
        <f aca="false">((AO64*15)+(AP64*30)+(AQ64*30)+(AR64*30)+(AS64*15))-(AO64*120)</f>
        <v>5085</v>
      </c>
      <c r="AV64" s="1" t="n">
        <f aca="false">((AO64*15)+(AP64*30)+(AQ64*30)+(AR64*30)+(AS64*15))</f>
        <v>16245</v>
      </c>
      <c r="AW64" s="1"/>
      <c r="AX64" s="4" t="n">
        <f aca="false">10000/SQRT((AO64*BE64)*(AVERAGE(AO64:AS64)*AVERAGE(BE64:BI64)))</f>
        <v>2.48191424747477</v>
      </c>
      <c r="AY64" s="4" t="n">
        <v>1</v>
      </c>
      <c r="AZ64" s="2" t="n">
        <f aca="false">(AO64*BE64)/405</f>
        <v>2.59481481481482</v>
      </c>
      <c r="BA64" s="2" t="n">
        <v>1</v>
      </c>
      <c r="BB64" s="2" t="n">
        <f aca="false">1/(LOG(BE64)+LOG(AO64))</f>
        <v>0.330954718522442</v>
      </c>
      <c r="BC64" s="2" t="n">
        <f aca="false">(BF64-BE64)/(AP64-AO64)</f>
        <v>0.78695652173913</v>
      </c>
      <c r="BD64" s="2" t="n">
        <f aca="false">(20*BE64)/((AO64/18)-3.5)</f>
        <v>135.6</v>
      </c>
      <c r="BE64" s="3" t="n">
        <v>11.3</v>
      </c>
      <c r="BF64" s="3" t="n">
        <v>65.6</v>
      </c>
      <c r="BG64" s="3" t="n">
        <v>217</v>
      </c>
      <c r="BH64" s="3" t="n">
        <v>207</v>
      </c>
      <c r="BI64" s="3" t="n">
        <v>118</v>
      </c>
      <c r="BJ64" s="2" t="n">
        <f aca="false">((BE64*15)+(BF64*30)+(BG64*30)+(BH64*30)+(BI64*15))-(BE64*120)</f>
        <v>15271.5</v>
      </c>
      <c r="BK64" s="2" t="n">
        <f aca="false">((BE64*15)+(BF64*30)+(BG64*30)+(BH64*30)+(BI64*15))</f>
        <v>16627.5</v>
      </c>
      <c r="BL64" s="2" t="n">
        <f aca="false">(1/BE64)</f>
        <v>0.0884955752212389</v>
      </c>
      <c r="BM64" s="2" t="n">
        <f aca="false">(BJ64/AU64)</f>
        <v>3.00324483775811</v>
      </c>
      <c r="BN64" s="2" t="n">
        <f aca="false">(BK64/AV64)</f>
        <v>1.02354570637119</v>
      </c>
      <c r="BO64" s="2" t="n">
        <f aca="false">(AX64*BM64)</f>
        <v>7.45379615148693</v>
      </c>
      <c r="BP64" s="2" t="n">
        <f aca="false">(AX64*BN64)</f>
        <v>2.54035267158429</v>
      </c>
      <c r="BQ64" s="2" t="n">
        <v>2</v>
      </c>
      <c r="BR64" s="4" t="n">
        <f aca="false">(BC64*BL64)</f>
        <v>0.0696421700654098</v>
      </c>
      <c r="BS64" s="1" t="n">
        <v>261</v>
      </c>
      <c r="BT64" s="1" t="n">
        <v>1</v>
      </c>
      <c r="BU64" s="1" t="n">
        <v>34</v>
      </c>
      <c r="BV64" s="1" t="n">
        <v>1</v>
      </c>
      <c r="BW64" s="1" t="n">
        <v>180</v>
      </c>
      <c r="BX64" s="1" t="n">
        <v>1</v>
      </c>
      <c r="BY64" s="1" t="n">
        <v>47</v>
      </c>
      <c r="BZ64" s="1" t="n">
        <v>234</v>
      </c>
      <c r="CA64" s="1" t="n">
        <v>1</v>
      </c>
      <c r="CB64" s="1" t="n">
        <v>3</v>
      </c>
      <c r="CC64" s="1"/>
      <c r="CD64" s="1" t="n">
        <v>63</v>
      </c>
      <c r="CE64" s="1" t="n">
        <v>2645</v>
      </c>
      <c r="CF64" s="1" t="n">
        <v>19.4328922495274</v>
      </c>
      <c r="CG64" s="1" t="n">
        <v>29.3648393194707</v>
      </c>
      <c r="CH64" s="1" t="n">
        <v>6.12476370510397</v>
      </c>
      <c r="CI64" s="1" t="n">
        <v>7.72400756143667</v>
      </c>
      <c r="CJ64" s="1" t="n">
        <v>3.16446124763705</v>
      </c>
      <c r="CK64" s="1" t="n">
        <v>51.2816635160681</v>
      </c>
      <c r="CL64" s="1" t="n">
        <v>9</v>
      </c>
      <c r="CM64" s="1" t="n">
        <v>11.4</v>
      </c>
      <c r="CN64" s="1" t="n">
        <v>14.9</v>
      </c>
      <c r="CO64" s="1" t="n">
        <v>0</v>
      </c>
      <c r="CP64" s="1" t="n">
        <v>0</v>
      </c>
      <c r="CQ64" s="1" t="n">
        <v>2.4</v>
      </c>
      <c r="CR64" s="1" t="n">
        <v>1</v>
      </c>
      <c r="CS64" s="1" t="n">
        <v>0</v>
      </c>
      <c r="CT64" s="1" t="n">
        <v>1.7</v>
      </c>
      <c r="CU64" s="1" t="n">
        <v>128.5</v>
      </c>
      <c r="CV64" s="1" t="n">
        <v>86.3</v>
      </c>
      <c r="CW64" s="1" t="n">
        <v>18</v>
      </c>
      <c r="CX64" s="1" t="n">
        <v>22.7</v>
      </c>
      <c r="CY64" s="1" t="n">
        <v>9.3</v>
      </c>
      <c r="CZ64" s="1" t="n">
        <v>374</v>
      </c>
      <c r="DA64" s="1" t="n">
        <v>339.1</v>
      </c>
      <c r="DB64" s="1" t="n">
        <v>5.6</v>
      </c>
      <c r="DC64" s="1" t="n">
        <v>12.1</v>
      </c>
      <c r="DD64" s="1" t="n">
        <v>951</v>
      </c>
      <c r="DE64" s="1" t="n">
        <v>5</v>
      </c>
      <c r="DF64" s="1" t="n">
        <v>2</v>
      </c>
      <c r="DG64" s="1" t="n">
        <v>1500</v>
      </c>
      <c r="DH64" s="1" t="n">
        <v>5</v>
      </c>
      <c r="DI64" s="1" t="n">
        <v>1000</v>
      </c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</row>
    <row r="65" customFormat="false" ht="13.8" hidden="false" customHeight="false" outlineLevel="0" collapsed="false">
      <c r="A65" s="1" t="n">
        <v>30525</v>
      </c>
      <c r="B65" s="1" t="n">
        <v>2</v>
      </c>
      <c r="C65" s="1" t="n">
        <v>21</v>
      </c>
      <c r="D65" s="1" t="n">
        <v>1</v>
      </c>
      <c r="E65" s="1" t="n">
        <v>1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f aca="false">IF(W65&gt;27,1,0)</f>
        <v>0</v>
      </c>
      <c r="N65" s="1" t="n">
        <v>0</v>
      </c>
      <c r="O65" s="1" t="n">
        <v>0</v>
      </c>
      <c r="P65" s="1" t="n">
        <f aca="false">SUM(E65:O65)</f>
        <v>1</v>
      </c>
      <c r="Q65" s="1" t="n">
        <v>100</v>
      </c>
      <c r="R65" s="1" t="n">
        <v>70</v>
      </c>
      <c r="S65" s="1" t="n">
        <f aca="false">Q65-R65</f>
        <v>30</v>
      </c>
      <c r="T65" s="2" t="n">
        <f aca="false">(S65/3)+ R65</f>
        <v>80</v>
      </c>
      <c r="U65" s="3" t="n">
        <v>51.7</v>
      </c>
      <c r="V65" s="3" t="n">
        <v>166.2</v>
      </c>
      <c r="W65" s="18" t="n">
        <f aca="false">U65/POWER((V65/100),2)</f>
        <v>18.7166665942618</v>
      </c>
      <c r="X65" s="2" t="n">
        <v>0</v>
      </c>
      <c r="Y65" s="3" t="n">
        <v>65.7</v>
      </c>
      <c r="Z65" s="3" t="n">
        <v>76.7</v>
      </c>
      <c r="AA65" s="2" t="n">
        <v>31.6392267957794</v>
      </c>
      <c r="AB65" s="2" t="n">
        <v>0.395306859205776</v>
      </c>
      <c r="AC65" s="2" t="n">
        <v>0.856584093872229</v>
      </c>
      <c r="AD65" s="3" t="n">
        <v>20</v>
      </c>
      <c r="AE65" s="3" t="n">
        <v>10.3</v>
      </c>
      <c r="AF65" s="3" t="n">
        <v>41.4</v>
      </c>
      <c r="AG65" s="1" t="n">
        <v>1</v>
      </c>
      <c r="AH65" s="3" t="n">
        <v>55.5</v>
      </c>
      <c r="AI65" s="3" t="n">
        <v>28.7</v>
      </c>
      <c r="AJ65" s="3" t="n">
        <v>39.3</v>
      </c>
      <c r="AK65" s="3" t="n">
        <v>2.1</v>
      </c>
      <c r="AL65" s="1" t="n">
        <v>1282</v>
      </c>
      <c r="AM65" s="1" t="n">
        <v>12</v>
      </c>
      <c r="AN65" s="1" t="n">
        <v>2000</v>
      </c>
      <c r="AO65" s="1" t="n">
        <v>92</v>
      </c>
      <c r="AP65" s="1" t="n">
        <v>106</v>
      </c>
      <c r="AQ65" s="1" t="n">
        <v>94</v>
      </c>
      <c r="AR65" s="1" t="n">
        <v>83</v>
      </c>
      <c r="AS65" s="1" t="n">
        <v>79</v>
      </c>
      <c r="AT65" s="1" t="n">
        <v>1</v>
      </c>
      <c r="AU65" s="1" t="n">
        <f aca="false">((AO65*15)+(AP65*30)+(AQ65*30)+(AR65*30)+(AS65*15))-(AO65*120)</f>
        <v>15</v>
      </c>
      <c r="AV65" s="1" t="n">
        <f aca="false">((AO65*15)+(AP65*30)+(AQ65*30)+(AR65*30)+(AS65*15))</f>
        <v>11055</v>
      </c>
      <c r="AW65" s="1"/>
      <c r="AX65" s="4" t="n">
        <f aca="false">10000/SQRT((AO65*BE65)*(AVERAGE(AO65:AS65)*AVERAGE(BE65:BI65)))</f>
        <v>4.66542586813</v>
      </c>
      <c r="AY65" s="4" t="n">
        <v>0</v>
      </c>
      <c r="AZ65" s="2" t="n">
        <f aca="false">(AO65*BE65)/405</f>
        <v>2.77135802469136</v>
      </c>
      <c r="BA65" s="2" t="n">
        <v>1</v>
      </c>
      <c r="BB65" s="2" t="n">
        <f aca="false">1/(LOG(BE65)+LOG(AO65))</f>
        <v>0.327852980287862</v>
      </c>
      <c r="BC65" s="2" t="n">
        <f aca="false">(BF65-BE65)/(AP65-AO65)</f>
        <v>2.66428571428571</v>
      </c>
      <c r="BD65" s="2" t="n">
        <f aca="false">(20*BE65)/((AO65/18)-3.5)</f>
        <v>151.448275862069</v>
      </c>
      <c r="BE65" s="2" t="n">
        <v>12.2</v>
      </c>
      <c r="BF65" s="2" t="n">
        <v>49.5</v>
      </c>
      <c r="BG65" s="2" t="n">
        <v>65.9</v>
      </c>
      <c r="BH65" s="2" t="n">
        <v>45.2</v>
      </c>
      <c r="BI65" s="2" t="n">
        <v>52.6</v>
      </c>
      <c r="BJ65" s="2" t="n">
        <f aca="false">((BE65*15)+(BF65*30)+(BG65*30)+(BH65*30)+(BI65*15))-(BE65*120)</f>
        <v>4326</v>
      </c>
      <c r="BK65" s="2" t="n">
        <f aca="false">((BE65*15)+(BF65*30)+(BG65*30)+(BH65*30)+(BI65*15))</f>
        <v>5790</v>
      </c>
      <c r="BL65" s="2" t="n">
        <f aca="false">(1/BE65)</f>
        <v>0.0819672131147541</v>
      </c>
      <c r="BM65" s="2" t="n">
        <f aca="false">(BJ65/AU65)</f>
        <v>288.4</v>
      </c>
      <c r="BN65" s="2" t="n">
        <f aca="false">(BK65/AV65)</f>
        <v>0.523744911804613</v>
      </c>
      <c r="BO65" s="2" t="n">
        <f aca="false">(AX65*BM65)</f>
        <v>1345.50882036869</v>
      </c>
      <c r="BP65" s="2" t="n">
        <f aca="false">(AX65*BN65)</f>
        <v>2.44349305983471</v>
      </c>
      <c r="BQ65" s="2" t="n">
        <v>2</v>
      </c>
      <c r="BR65" s="4" t="n">
        <f aca="false">(BC65*BL65)</f>
        <v>0.218384074941452</v>
      </c>
      <c r="BS65" s="1" t="n">
        <v>116</v>
      </c>
      <c r="BT65" s="1" t="n">
        <v>0</v>
      </c>
      <c r="BU65" s="1" t="n">
        <v>62</v>
      </c>
      <c r="BV65" s="1" t="n">
        <v>0</v>
      </c>
      <c r="BW65" s="1" t="n">
        <v>45</v>
      </c>
      <c r="BX65" s="1" t="n">
        <v>0</v>
      </c>
      <c r="BY65" s="1" t="n">
        <v>9</v>
      </c>
      <c r="BZ65" s="1" t="n">
        <v>45</v>
      </c>
      <c r="CA65" s="1" t="n">
        <v>0</v>
      </c>
      <c r="CB65" s="1" t="n">
        <v>0</v>
      </c>
      <c r="CC65" s="1"/>
      <c r="CD65" s="1" t="n">
        <v>64</v>
      </c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 t="n">
        <v>3</v>
      </c>
      <c r="DK65" s="1" t="n">
        <v>3</v>
      </c>
      <c r="DL65" s="1" t="n">
        <v>2</v>
      </c>
      <c r="DM65" s="1" t="n">
        <v>2</v>
      </c>
      <c r="DN65" s="1" t="n">
        <v>28.83001</v>
      </c>
      <c r="DO65" s="1" t="n">
        <v>351.5551</v>
      </c>
      <c r="DP65" s="1" t="n">
        <v>0.16</v>
      </c>
      <c r="DQ65" s="1" t="n">
        <v>1</v>
      </c>
      <c r="DR65" s="1" t="n">
        <v>4</v>
      </c>
      <c r="DS65" s="1" t="n">
        <v>3</v>
      </c>
      <c r="DT65" s="1" t="n">
        <v>2587.45</v>
      </c>
      <c r="DU65" s="1" t="n">
        <v>95.29</v>
      </c>
      <c r="DV65" s="1" t="n">
        <v>40.5</v>
      </c>
      <c r="DW65" s="1" t="n">
        <v>49.58</v>
      </c>
      <c r="DX65" s="1" t="n">
        <v>25.2</v>
      </c>
      <c r="DY65" s="1" t="n">
        <v>365.94</v>
      </c>
      <c r="DZ65" s="1" t="n">
        <v>64.09</v>
      </c>
      <c r="EA65" s="1" t="n">
        <v>20.29</v>
      </c>
      <c r="EB65" s="1" t="n">
        <v>25.58</v>
      </c>
      <c r="EC65" s="1" t="n">
        <v>30.12</v>
      </c>
      <c r="ED65" s="1" t="n">
        <v>17.5</v>
      </c>
      <c r="EE65" s="1" t="n">
        <v>344.05</v>
      </c>
    </row>
    <row r="66" customFormat="false" ht="13.8" hidden="false" customHeight="false" outlineLevel="0" collapsed="false">
      <c r="A66" s="1" t="n">
        <v>30526</v>
      </c>
      <c r="B66" s="1" t="n">
        <v>2</v>
      </c>
      <c r="C66" s="1" t="n">
        <v>48</v>
      </c>
      <c r="D66" s="1" t="n">
        <v>1</v>
      </c>
      <c r="E66" s="1" t="n">
        <v>1</v>
      </c>
      <c r="F66" s="1" t="n">
        <v>1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</v>
      </c>
      <c r="L66" s="1" t="n">
        <v>0</v>
      </c>
      <c r="M66" s="1" t="n">
        <f aca="false">IF(W66&gt;27,1,0)</f>
        <v>1</v>
      </c>
      <c r="N66" s="1" t="n">
        <v>0</v>
      </c>
      <c r="O66" s="1" t="n">
        <v>1</v>
      </c>
      <c r="P66" s="1" t="n">
        <f aca="false">SUM(E66:O66)</f>
        <v>5</v>
      </c>
      <c r="Q66" s="1" t="n">
        <v>150</v>
      </c>
      <c r="R66" s="1" t="n">
        <v>100</v>
      </c>
      <c r="S66" s="1" t="n">
        <f aca="false">Q66-R66</f>
        <v>50</v>
      </c>
      <c r="T66" s="2" t="n">
        <f aca="false">(S66/3)+ R66</f>
        <v>116.666666666667</v>
      </c>
      <c r="U66" s="3" t="n">
        <v>77.4</v>
      </c>
      <c r="V66" s="3" t="n">
        <v>156</v>
      </c>
      <c r="W66" s="18" t="n">
        <f aca="false">U66/POWER((V66/100),2)</f>
        <v>31.8047337278106</v>
      </c>
      <c r="X66" s="2" t="n">
        <v>2</v>
      </c>
      <c r="Y66" s="3" t="n">
        <v>97.5</v>
      </c>
      <c r="Z66" s="3" t="n">
        <v>112.5</v>
      </c>
      <c r="AA66" s="2" t="n">
        <v>40.9515016928394</v>
      </c>
      <c r="AB66" s="2" t="n">
        <v>0.625</v>
      </c>
      <c r="AC66" s="2" t="n">
        <v>0.866666666666667</v>
      </c>
      <c r="AD66" s="3" t="n">
        <v>40.5</v>
      </c>
      <c r="AE66" s="3" t="n">
        <v>31.3</v>
      </c>
      <c r="AF66" s="3" t="n">
        <v>46.1</v>
      </c>
      <c r="AG66" s="1" t="n">
        <v>9</v>
      </c>
      <c r="AH66" s="3" t="n">
        <v>42.1</v>
      </c>
      <c r="AI66" s="3" t="n">
        <v>32.6</v>
      </c>
      <c r="AJ66" s="3" t="n">
        <v>43.8</v>
      </c>
      <c r="AK66" s="3" t="n">
        <v>2.3</v>
      </c>
      <c r="AL66" s="1" t="n">
        <v>1412</v>
      </c>
      <c r="AM66" s="1" t="n">
        <v>63</v>
      </c>
      <c r="AN66" s="1" t="n">
        <v>2203</v>
      </c>
      <c r="AO66" s="1" t="n">
        <v>77</v>
      </c>
      <c r="AP66" s="1" t="n">
        <v>124</v>
      </c>
      <c r="AQ66" s="1" t="n">
        <v>84</v>
      </c>
      <c r="AR66" s="1" t="n">
        <v>85</v>
      </c>
      <c r="AS66" s="1" t="n">
        <v>81</v>
      </c>
      <c r="AT66" s="1" t="n">
        <v>1</v>
      </c>
      <c r="AU66" s="1" t="n">
        <v>1920</v>
      </c>
      <c r="AV66" s="1" t="n">
        <f aca="false">((AO66*15)+(AP66*30)+(AQ66*30)+(AR66*30)+(AS66*15))</f>
        <v>11160</v>
      </c>
      <c r="AW66" s="1"/>
      <c r="AX66" s="4"/>
      <c r="AY66" s="4"/>
      <c r="AZ66" s="2"/>
      <c r="BA66" s="2"/>
      <c r="BB66" s="2"/>
      <c r="BC66" s="2"/>
      <c r="BD66" s="2"/>
      <c r="BE66" s="3"/>
      <c r="BF66" s="3"/>
      <c r="BG66" s="3"/>
      <c r="BH66" s="3"/>
      <c r="BI66" s="3"/>
      <c r="BJ66" s="2"/>
      <c r="BK66" s="2"/>
      <c r="BL66" s="2"/>
      <c r="BM66" s="2"/>
      <c r="BN66" s="2"/>
      <c r="BO66" s="2"/>
      <c r="BP66" s="2"/>
      <c r="BQ66" s="2"/>
      <c r="BR66" s="4"/>
      <c r="BS66" s="1" t="n">
        <v>207</v>
      </c>
      <c r="BT66" s="1" t="n">
        <v>1</v>
      </c>
      <c r="BU66" s="1" t="n">
        <v>75</v>
      </c>
      <c r="BV66" s="1" t="n">
        <v>0</v>
      </c>
      <c r="BW66" s="1" t="n">
        <v>115</v>
      </c>
      <c r="BX66" s="1" t="n">
        <v>0</v>
      </c>
      <c r="BY66" s="1" t="n">
        <v>17</v>
      </c>
      <c r="BZ66" s="1" t="n">
        <v>86</v>
      </c>
      <c r="CA66" s="1" t="n">
        <v>0</v>
      </c>
      <c r="CB66" s="1" t="n">
        <v>4</v>
      </c>
      <c r="CC66" s="1" t="n">
        <v>1</v>
      </c>
      <c r="CD66" s="1" t="n">
        <v>61</v>
      </c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</row>
    <row r="67" customFormat="false" ht="13.8" hidden="false" customHeight="false" outlineLevel="0" collapsed="false">
      <c r="A67" s="1" t="n">
        <v>30533</v>
      </c>
      <c r="B67" s="1" t="n">
        <v>2</v>
      </c>
      <c r="C67" s="1" t="n">
        <v>46</v>
      </c>
      <c r="D67" s="1" t="n">
        <v>1</v>
      </c>
      <c r="E67" s="1" t="n">
        <v>0</v>
      </c>
      <c r="F67" s="1" t="n">
        <v>1</v>
      </c>
      <c r="G67" s="1" t="n">
        <v>1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1</v>
      </c>
      <c r="N67" s="1" t="n">
        <v>0</v>
      </c>
      <c r="O67" s="1" t="n">
        <v>1</v>
      </c>
      <c r="P67" s="1" t="n">
        <f aca="false">SUM(E67:O67)</f>
        <v>4</v>
      </c>
      <c r="Q67" s="1" t="n">
        <v>100</v>
      </c>
      <c r="R67" s="1" t="n">
        <v>70</v>
      </c>
      <c r="S67" s="1" t="n">
        <v>30</v>
      </c>
      <c r="T67" s="2" t="n">
        <v>80</v>
      </c>
      <c r="U67" s="3" t="n">
        <v>76.1</v>
      </c>
      <c r="V67" s="3" t="n">
        <v>163</v>
      </c>
      <c r="W67" s="2" t="n">
        <v>28.6424028002559</v>
      </c>
      <c r="X67" s="2" t="n">
        <v>1</v>
      </c>
      <c r="Y67" s="3" t="n">
        <v>83</v>
      </c>
      <c r="Z67" s="3" t="n">
        <v>104</v>
      </c>
      <c r="AA67" s="2" t="n">
        <v>41.6923729862144</v>
      </c>
      <c r="AB67" s="2" t="n">
        <v>0.50920245398773</v>
      </c>
      <c r="AC67" s="2" t="n">
        <v>0.798076923076923</v>
      </c>
      <c r="AD67" s="3" t="n">
        <v>40.8</v>
      </c>
      <c r="AE67" s="3"/>
      <c r="AF67" s="3"/>
      <c r="AG67" s="1"/>
      <c r="AH67" s="3"/>
      <c r="AI67" s="3"/>
      <c r="AJ67" s="3"/>
      <c r="AK67" s="3"/>
      <c r="AL67" s="1"/>
      <c r="AM67" s="1"/>
      <c r="AN67" s="1"/>
      <c r="AO67" s="1" t="n">
        <v>83</v>
      </c>
      <c r="AP67" s="1" t="n">
        <v>112</v>
      </c>
      <c r="AQ67" s="1" t="n">
        <v>127</v>
      </c>
      <c r="AR67" s="1" t="n">
        <v>125</v>
      </c>
      <c r="AS67" s="1" t="n">
        <v>103</v>
      </c>
      <c r="AT67" s="1" t="n">
        <v>1</v>
      </c>
      <c r="AU67" s="1" t="n">
        <f aca="false">((AO67*15)+(AP67*30)+(AQ67*30)+(AR67*30)+(AS67*15))-(AO67*120)</f>
        <v>3750</v>
      </c>
      <c r="AV67" s="1" t="n">
        <f aca="false">((AO67*15)+(AP67*30)+(AQ67*30)+(AR67*30)+(AS67*15))</f>
        <v>13710</v>
      </c>
      <c r="AW67" s="1"/>
      <c r="AX67" s="4" t="n">
        <f aca="false">10000/SQRT((AO67*BE67)*(AVERAGE(AO67:AS67)*AVERAGE(BE67:BI67)))</f>
        <v>13.439683012379</v>
      </c>
      <c r="AY67" s="4" t="n">
        <v>0</v>
      </c>
      <c r="AZ67" s="2" t="n">
        <f aca="false">(AO67*BE67)/405</f>
        <v>0.446765432098766</v>
      </c>
      <c r="BA67" s="2" t="n">
        <v>0</v>
      </c>
      <c r="BB67" s="2" t="n">
        <f aca="false">1/(LOG(BE67)+LOG(AO67))</f>
        <v>0.442961098452274</v>
      </c>
      <c r="BC67" s="2" t="n">
        <f aca="false">(BF67-BE67)/(AP67-AO67)</f>
        <v>1.18</v>
      </c>
      <c r="BD67" s="2" t="n">
        <f aca="false">(20*BE67)/((AO67/18)-3.5)</f>
        <v>39.24</v>
      </c>
      <c r="BE67" s="3" t="n">
        <v>2.18</v>
      </c>
      <c r="BF67" s="3" t="n">
        <v>36.4</v>
      </c>
      <c r="BG67" s="3" t="n">
        <v>40.7</v>
      </c>
      <c r="BH67" s="3" t="n">
        <v>32.7</v>
      </c>
      <c r="BI67" s="3" t="n">
        <v>27.1</v>
      </c>
      <c r="BJ67" s="2" t="n">
        <f aca="false">((BE67*15)+(BF67*30)+(BG67*30)+(BH67*30)+(BI67*15))-(BE67*120)</f>
        <v>3471.6</v>
      </c>
      <c r="BK67" s="2" t="n">
        <f aca="false">((BE67*15)+(BF67*30)+(BG67*30)+(BH67*30)+(BI67*15))</f>
        <v>3733.2</v>
      </c>
      <c r="BL67" s="2" t="n">
        <f aca="false">(1/BE67)</f>
        <v>0.458715596330275</v>
      </c>
      <c r="BM67" s="2" t="n">
        <f aca="false">(BJ67/AU67)</f>
        <v>0.92576</v>
      </c>
      <c r="BN67" s="2" t="n">
        <f aca="false">(BK67/AV67)</f>
        <v>0.272297592997812</v>
      </c>
      <c r="BO67" s="2" t="n">
        <f aca="false">(AX67*BM67)</f>
        <v>12.44192094554</v>
      </c>
      <c r="BP67" s="2" t="n">
        <f aca="false">(AX67*BN67)</f>
        <v>3.65959333492438</v>
      </c>
      <c r="BQ67" s="2" t="n">
        <v>2</v>
      </c>
      <c r="BR67" s="4" t="n">
        <f aca="false">(BC67*BL67)</f>
        <v>0.541284403669725</v>
      </c>
      <c r="BS67" s="1" t="n">
        <v>225</v>
      </c>
      <c r="BT67" s="1" t="n">
        <v>1</v>
      </c>
      <c r="BU67" s="1" t="n">
        <v>46</v>
      </c>
      <c r="BV67" s="1" t="n">
        <v>1</v>
      </c>
      <c r="BW67" s="1" t="n">
        <v>139</v>
      </c>
      <c r="BX67" s="1" t="n">
        <v>1</v>
      </c>
      <c r="BY67" s="1" t="n">
        <v>40</v>
      </c>
      <c r="BZ67" s="1" t="n">
        <v>202</v>
      </c>
      <c r="CA67" s="1" t="n">
        <v>1</v>
      </c>
      <c r="CB67" s="1" t="n">
        <v>3</v>
      </c>
      <c r="CC67" s="1"/>
      <c r="CD67" s="1" t="n">
        <v>58</v>
      </c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 t="n">
        <v>27</v>
      </c>
      <c r="DK67" s="1" t="n">
        <v>27</v>
      </c>
      <c r="DL67" s="1" t="n">
        <v>1</v>
      </c>
      <c r="DM67" s="1" t="n">
        <v>1</v>
      </c>
      <c r="DN67" s="1" t="n">
        <v>22.73001</v>
      </c>
      <c r="DO67" s="1" t="n">
        <v>55.14771</v>
      </c>
      <c r="DP67" s="1" t="n">
        <v>0.23</v>
      </c>
      <c r="DQ67" s="1" t="n">
        <v>1</v>
      </c>
      <c r="DR67" s="1" t="n">
        <v>4</v>
      </c>
      <c r="DS67" s="1" t="n">
        <v>3</v>
      </c>
      <c r="DT67" s="1" t="n">
        <v>1146.63</v>
      </c>
      <c r="DU67" s="1" t="n">
        <v>37.74</v>
      </c>
      <c r="DV67" s="1" t="n">
        <v>17.79</v>
      </c>
      <c r="DW67" s="1" t="n">
        <v>18.34</v>
      </c>
      <c r="DX67" s="1" t="n">
        <v>7.27</v>
      </c>
      <c r="DY67" s="1" t="n">
        <v>171.56</v>
      </c>
      <c r="DZ67" s="1" t="n">
        <v>22.08</v>
      </c>
      <c r="EA67" s="1" t="n">
        <v>18.83</v>
      </c>
      <c r="EB67" s="1" t="n">
        <v>11.13</v>
      </c>
      <c r="EC67" s="1" t="n">
        <v>11.51</v>
      </c>
      <c r="ED67" s="1" t="n">
        <v>5.2</v>
      </c>
      <c r="EE67" s="1" t="n">
        <v>127.1</v>
      </c>
    </row>
    <row r="68" customFormat="false" ht="13.8" hidden="false" customHeight="false" outlineLevel="0" collapsed="false">
      <c r="A68" s="1" t="n">
        <v>30534</v>
      </c>
      <c r="B68" s="1" t="n">
        <v>2</v>
      </c>
      <c r="C68" s="1" t="n">
        <v>47</v>
      </c>
      <c r="D68" s="1" t="n">
        <v>1</v>
      </c>
      <c r="E68" s="1" t="n">
        <v>1</v>
      </c>
      <c r="F68" s="1" t="n">
        <v>1</v>
      </c>
      <c r="G68" s="1" t="n">
        <v>1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</v>
      </c>
      <c r="M68" s="1" t="n">
        <f aca="false">IF(W68&gt;27,1,0)</f>
        <v>0</v>
      </c>
      <c r="N68" s="1" t="n">
        <v>0</v>
      </c>
      <c r="O68" s="1" t="n">
        <v>1</v>
      </c>
      <c r="P68" s="1" t="n">
        <f aca="false">SUM(E68:O68)</f>
        <v>4</v>
      </c>
      <c r="Q68" s="1" t="n">
        <v>120</v>
      </c>
      <c r="R68" s="1" t="n">
        <v>80</v>
      </c>
      <c r="S68" s="1" t="n">
        <f aca="false">Q68-R68</f>
        <v>40</v>
      </c>
      <c r="T68" s="2" t="n">
        <f aca="false">(S68/3)+ R68</f>
        <v>93.3333333333333</v>
      </c>
      <c r="U68" s="3" t="n">
        <v>71.8</v>
      </c>
      <c r="V68" s="3" t="n">
        <v>167</v>
      </c>
      <c r="W68" s="18" t="n">
        <f aca="false">U68/POWER((V68/100),2)</f>
        <v>25.7449173509269</v>
      </c>
      <c r="X68" s="2" t="n">
        <v>1</v>
      </c>
      <c r="Y68" s="3" t="n">
        <v>9</v>
      </c>
      <c r="Z68" s="3" t="n">
        <v>99</v>
      </c>
      <c r="AA68" s="2" t="n">
        <v>41.5249273333741</v>
      </c>
      <c r="AB68" s="2" t="n">
        <v>0.0538922155688623</v>
      </c>
      <c r="AC68" s="2" t="n">
        <v>0.0909090909090909</v>
      </c>
      <c r="AD68" s="3" t="n">
        <v>39.8</v>
      </c>
      <c r="AE68" s="3" t="n">
        <v>28.6</v>
      </c>
      <c r="AF68" s="3" t="n">
        <v>43.2</v>
      </c>
      <c r="AG68" s="1" t="n">
        <v>7</v>
      </c>
      <c r="AH68" s="3" t="n">
        <v>42.3</v>
      </c>
      <c r="AI68" s="3" t="n">
        <v>30.4</v>
      </c>
      <c r="AJ68" s="3" t="n">
        <v>41</v>
      </c>
      <c r="AK68" s="3" t="n">
        <v>2.2</v>
      </c>
      <c r="AL68" s="1" t="n">
        <v>1330</v>
      </c>
      <c r="AM68" s="1" t="n">
        <v>61</v>
      </c>
      <c r="AN68" s="1" t="n">
        <v>2075</v>
      </c>
      <c r="AO68" s="1" t="n">
        <v>143</v>
      </c>
      <c r="AP68" s="1" t="n">
        <v>239</v>
      </c>
      <c r="AQ68" s="1" t="n">
        <v>254</v>
      </c>
      <c r="AR68" s="1" t="n">
        <v>248</v>
      </c>
      <c r="AS68" s="1" t="n">
        <v>247</v>
      </c>
      <c r="AT68" s="1" t="n">
        <v>5</v>
      </c>
      <c r="AU68" s="1" t="n">
        <f aca="false">((AO68*15)+(AP68*30)+(AQ68*30)+(AR68*30)+(AS68*15))-(AO68*120)</f>
        <v>10920</v>
      </c>
      <c r="AV68" s="1" t="n">
        <f aca="false">((AO68*15)+(AP68*30)+(AQ68*30)+(AR68*30)+(AS68*15))</f>
        <v>28080</v>
      </c>
      <c r="AW68" s="1" t="n">
        <v>6.16</v>
      </c>
      <c r="AX68" s="4" t="n">
        <f aca="false">10000/SQRT((AO68*BE68)*(AVERAGE(AO68:AS68)*AVERAGE(BE68:BI68)))</f>
        <v>1.89820029715751</v>
      </c>
      <c r="AY68" s="4" t="n">
        <v>1</v>
      </c>
      <c r="AZ68" s="2" t="n">
        <f aca="false">(AO68*BE68)/405</f>
        <v>5.50814814814815</v>
      </c>
      <c r="BA68" s="2" t="n">
        <v>1</v>
      </c>
      <c r="BB68" s="2" t="n">
        <f aca="false">1/(LOG(BE68)+LOG(AO68))</f>
        <v>0.29864469341604</v>
      </c>
      <c r="BC68" s="2" t="n">
        <f aca="false">(BF68-BE68)/(AP68-AO68)</f>
        <v>0.439583333333333</v>
      </c>
      <c r="BD68" s="2" t="n">
        <f aca="false">(20*BE68)/((AO68/18)-3.5)</f>
        <v>70.2</v>
      </c>
      <c r="BE68" s="2" t="n">
        <v>15.6</v>
      </c>
      <c r="BF68" s="2" t="n">
        <v>57.8</v>
      </c>
      <c r="BG68" s="2" t="n">
        <v>73.8</v>
      </c>
      <c r="BH68" s="2" t="n">
        <v>44.8</v>
      </c>
      <c r="BI68" s="2" t="n">
        <v>83</v>
      </c>
      <c r="BJ68" s="2" t="n">
        <f aca="false">((BE68*15)+(BF68*30)+(BG68*30)+(BH68*30)+(BI68*15))-(BE68*120)</f>
        <v>4899</v>
      </c>
      <c r="BK68" s="2" t="n">
        <f aca="false">((BE68*15)+(BF68*30)+(BG68*30)+(BH68*30)+(BI68*15))</f>
        <v>6771</v>
      </c>
      <c r="BL68" s="2" t="n">
        <f aca="false">(1/BE68)</f>
        <v>0.0641025641025641</v>
      </c>
      <c r="BM68" s="2" t="n">
        <f aca="false">(BJ68/AU68)</f>
        <v>0.448626373626374</v>
      </c>
      <c r="BN68" s="2" t="n">
        <f aca="false">(BK68/AV68)</f>
        <v>0.241132478632479</v>
      </c>
      <c r="BO68" s="2" t="n">
        <f aca="false">(AX68*BM68)</f>
        <v>0.851582715730277</v>
      </c>
      <c r="BP68" s="2" t="n">
        <f aca="false">(AX68*BN68)</f>
        <v>0.457717742594497</v>
      </c>
      <c r="BQ68" s="2" t="n">
        <v>1</v>
      </c>
      <c r="BR68" s="4" t="n">
        <f aca="false">(BC68*BL68)</f>
        <v>0.0281784188034188</v>
      </c>
      <c r="BS68" s="1" t="n">
        <v>174</v>
      </c>
      <c r="BT68" s="1" t="n">
        <v>0</v>
      </c>
      <c r="BU68" s="1" t="n">
        <v>38</v>
      </c>
      <c r="BV68" s="1" t="n">
        <v>1</v>
      </c>
      <c r="BW68" s="1" t="n">
        <v>100</v>
      </c>
      <c r="BX68" s="1" t="n">
        <v>0</v>
      </c>
      <c r="BY68" s="1" t="n">
        <v>36</v>
      </c>
      <c r="BZ68" s="1" t="n">
        <v>178</v>
      </c>
      <c r="CA68" s="1" t="n">
        <v>1</v>
      </c>
      <c r="CB68" s="1" t="n">
        <v>3</v>
      </c>
      <c r="CC68" s="1"/>
      <c r="CD68" s="1" t="n">
        <v>69</v>
      </c>
      <c r="CE68" s="1" t="n">
        <v>1060</v>
      </c>
      <c r="CF68" s="1" t="n">
        <v>16.9433962264151</v>
      </c>
      <c r="CG68" s="1" t="n">
        <v>21.4811320754717</v>
      </c>
      <c r="CH68" s="1" t="n">
        <v>8.15094339622642</v>
      </c>
      <c r="CI68" s="1" t="n">
        <v>7.13207547169811</v>
      </c>
      <c r="CJ68" s="1" t="n">
        <v>2.0377358490566</v>
      </c>
      <c r="CK68" s="1" t="n">
        <v>64.2641509433962</v>
      </c>
      <c r="CL68" s="1" t="n">
        <v>0.7</v>
      </c>
      <c r="CM68" s="1" t="n">
        <v>4.2</v>
      </c>
      <c r="CN68" s="1" t="n">
        <v>6.7</v>
      </c>
      <c r="CO68" s="1" t="n">
        <v>0</v>
      </c>
      <c r="CP68" s="1" t="n">
        <v>3.3</v>
      </c>
      <c r="CQ68" s="1" t="n">
        <v>1.3</v>
      </c>
      <c r="CR68" s="1" t="n">
        <v>0</v>
      </c>
      <c r="CS68" s="1" t="n">
        <v>0.2</v>
      </c>
      <c r="CT68" s="1" t="n">
        <v>1.1</v>
      </c>
      <c r="CU68" s="1" t="n">
        <v>44.9</v>
      </c>
      <c r="CV68" s="1" t="n">
        <v>25.3</v>
      </c>
      <c r="CW68" s="1" t="n">
        <v>9.6</v>
      </c>
      <c r="CX68" s="1" t="n">
        <v>8.4</v>
      </c>
      <c r="CY68" s="1" t="n">
        <v>2.4</v>
      </c>
      <c r="CZ68" s="1" t="n">
        <v>104</v>
      </c>
      <c r="DA68" s="1" t="n">
        <v>170.3</v>
      </c>
      <c r="DB68" s="1" t="n">
        <v>35.3</v>
      </c>
      <c r="DC68" s="1" t="n">
        <v>17</v>
      </c>
      <c r="DD68" s="1" t="n">
        <v>1563</v>
      </c>
      <c r="DE68" s="1" t="n">
        <v>8</v>
      </c>
      <c r="DF68" s="1" t="n">
        <v>6</v>
      </c>
      <c r="DG68" s="1" t="n">
        <v>250</v>
      </c>
      <c r="DH68" s="1" t="n">
        <v>6</v>
      </c>
      <c r="DI68" s="1" t="n">
        <v>250</v>
      </c>
      <c r="DJ68" s="1" t="n">
        <v>17</v>
      </c>
      <c r="DK68" s="1" t="n">
        <v>17</v>
      </c>
      <c r="DL68" s="1" t="n">
        <v>2</v>
      </c>
      <c r="DM68" s="1" t="n">
        <v>1</v>
      </c>
      <c r="DN68" s="1" t="n">
        <v>32.8</v>
      </c>
      <c r="DO68" s="1" t="n">
        <v>108.3293</v>
      </c>
      <c r="DP68" s="1" t="n">
        <v>0.09</v>
      </c>
      <c r="DQ68" s="1" t="n">
        <v>2</v>
      </c>
      <c r="DR68" s="1" t="n">
        <v>4</v>
      </c>
      <c r="DS68" s="1" t="n">
        <v>1</v>
      </c>
      <c r="DT68" s="1" t="n">
        <v>2290.24</v>
      </c>
      <c r="DU68" s="1" t="n">
        <v>79.83</v>
      </c>
      <c r="DV68" s="1" t="n">
        <v>35.29</v>
      </c>
      <c r="DW68" s="1" t="n">
        <v>36.32</v>
      </c>
      <c r="DX68" s="1" t="n">
        <v>29.79</v>
      </c>
      <c r="DY68" s="1" t="n">
        <v>328.36</v>
      </c>
      <c r="DZ68" s="1" t="n">
        <v>49.32</v>
      </c>
      <c r="EA68" s="1" t="n">
        <v>39.92</v>
      </c>
      <c r="EB68" s="1" t="n">
        <v>23.09</v>
      </c>
      <c r="EC68" s="1" t="n">
        <v>30.32</v>
      </c>
      <c r="ED68" s="1" t="n">
        <v>15.08</v>
      </c>
      <c r="EE68" s="1" t="n">
        <v>427.99</v>
      </c>
    </row>
    <row r="69" customFormat="false" ht="13.8" hidden="false" customHeight="false" outlineLevel="0" collapsed="false">
      <c r="A69" s="1" t="n">
        <v>30535</v>
      </c>
      <c r="B69" s="1" t="n">
        <v>2</v>
      </c>
      <c r="C69" s="1" t="n">
        <v>33</v>
      </c>
      <c r="D69" s="1" t="n">
        <v>1</v>
      </c>
      <c r="E69" s="1" t="n">
        <v>0</v>
      </c>
      <c r="F69" s="1" t="n">
        <v>0</v>
      </c>
      <c r="G69" s="1" t="n">
        <v>1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f aca="false">IF(W69&gt;27,1,0)</f>
        <v>1</v>
      </c>
      <c r="N69" s="1" t="n">
        <v>0</v>
      </c>
      <c r="O69" s="1" t="n">
        <v>1</v>
      </c>
      <c r="P69" s="1" t="n">
        <f aca="false">SUM(E69:O69)</f>
        <v>3</v>
      </c>
      <c r="Q69" s="1" t="n">
        <v>130</v>
      </c>
      <c r="R69" s="1" t="n">
        <v>80</v>
      </c>
      <c r="S69" s="1" t="n">
        <f aca="false">Q69-R69</f>
        <v>50</v>
      </c>
      <c r="T69" s="2" t="n">
        <f aca="false">(S69/3)+ R69</f>
        <v>96.6666666666667</v>
      </c>
      <c r="U69" s="3" t="n">
        <v>97.6</v>
      </c>
      <c r="V69" s="3" t="n">
        <v>165.5</v>
      </c>
      <c r="W69" s="18" t="n">
        <f aca="false">U69/POWER((V69/100),2)</f>
        <v>35.633117623972</v>
      </c>
      <c r="X69" s="2" t="n">
        <v>2</v>
      </c>
      <c r="Y69" s="3" t="n">
        <v>92.1</v>
      </c>
      <c r="Z69" s="3" t="n">
        <v>119.5</v>
      </c>
      <c r="AA69" s="2" t="n">
        <v>41.0360738324136</v>
      </c>
      <c r="AB69" s="2" t="n">
        <v>0.556495468277946</v>
      </c>
      <c r="AC69" s="2" t="n">
        <v>0.77071129707113</v>
      </c>
      <c r="AD69" s="3" t="n">
        <v>45.3</v>
      </c>
      <c r="AE69" s="3" t="n">
        <v>44.2</v>
      </c>
      <c r="AF69" s="3" t="n">
        <v>53.4</v>
      </c>
      <c r="AG69" s="1" t="n">
        <v>10</v>
      </c>
      <c r="AH69" s="3" t="n">
        <v>39.8</v>
      </c>
      <c r="AI69" s="3" t="n">
        <v>38.8</v>
      </c>
      <c r="AJ69" s="3" t="n">
        <v>50.7</v>
      </c>
      <c r="AK69" s="3" t="n">
        <v>2.7</v>
      </c>
      <c r="AL69" s="1" t="n">
        <v>1679</v>
      </c>
      <c r="AM69" s="1" t="n">
        <v>48</v>
      </c>
      <c r="AN69" s="1" t="n">
        <v>3056</v>
      </c>
      <c r="AO69" s="1" t="n">
        <v>98</v>
      </c>
      <c r="AP69" s="1" t="n">
        <v>131</v>
      </c>
      <c r="AQ69" s="1" t="n">
        <v>138</v>
      </c>
      <c r="AR69" s="1" t="n">
        <v>118</v>
      </c>
      <c r="AS69" s="1" t="n">
        <v>116</v>
      </c>
      <c r="AT69" s="1" t="n">
        <v>1</v>
      </c>
      <c r="AU69" s="1" t="n">
        <f aca="false">((AO69*15)+(AP69*30)+(AQ69*30)+(AR69*30)+(AS69*15))-(AO69*120)</f>
        <v>3060</v>
      </c>
      <c r="AV69" s="1" t="n">
        <f aca="false">((AO69*15)+(AP69*30)+(AQ69*30)+(AR69*30)+(AS69*15))</f>
        <v>14820</v>
      </c>
      <c r="AW69" s="1"/>
      <c r="AX69" s="4" t="n">
        <f aca="false">10000/SQRT((AO69*BE69)*(AVERAGE(AO69:AS69)*AVERAGE(BE69:BI69)))</f>
        <v>1.55070009967046</v>
      </c>
      <c r="AY69" s="4" t="n">
        <v>1</v>
      </c>
      <c r="AZ69" s="2" t="n">
        <f aca="false">(AO69*BE69)/405</f>
        <v>9.8483950617284</v>
      </c>
      <c r="BA69" s="2" t="n">
        <v>1</v>
      </c>
      <c r="BB69" s="2" t="n">
        <f aca="false">1/(LOG(BE69)+LOG(AO69))</f>
        <v>0.277714483181977</v>
      </c>
      <c r="BC69" s="2" t="n">
        <f aca="false">(BF69-BE69)/(AP69-AO69)</f>
        <v>1.53939393939394</v>
      </c>
      <c r="BD69" s="2" t="n">
        <f aca="false">(20*BE69)/((AO69/18)-3.5)</f>
        <v>418.628571428571</v>
      </c>
      <c r="BE69" s="2" t="n">
        <v>40.7</v>
      </c>
      <c r="BF69" s="2" t="n">
        <v>91.5</v>
      </c>
      <c r="BG69" s="2" t="n">
        <v>105</v>
      </c>
      <c r="BH69" s="2" t="n">
        <v>101</v>
      </c>
      <c r="BI69" s="2" t="n">
        <v>95.5</v>
      </c>
      <c r="BJ69" s="2" t="n">
        <f aca="false">((BE69*15)+(BF69*30)+(BG69*30)+(BH69*30)+(BI69*15))-(BE69*120)</f>
        <v>6084</v>
      </c>
      <c r="BK69" s="2" t="n">
        <f aca="false">((BE69*15)+(BF69*30)+(BG69*30)+(BH69*30)+(BI69*15))</f>
        <v>10968</v>
      </c>
      <c r="BL69" s="2" t="n">
        <f aca="false">(1/BE69)</f>
        <v>0.0245700245700246</v>
      </c>
      <c r="BM69" s="2" t="n">
        <f aca="false">(BJ69/AU69)</f>
        <v>1.98823529411765</v>
      </c>
      <c r="BN69" s="2" t="n">
        <f aca="false">(BK69/AV69)</f>
        <v>0.740080971659919</v>
      </c>
      <c r="BO69" s="2" t="n">
        <f aca="false">(AX69*BM69)</f>
        <v>3.08315666875656</v>
      </c>
      <c r="BP69" s="2" t="n">
        <f aca="false">(AX69*BN69)</f>
        <v>1.14764363651725</v>
      </c>
      <c r="BQ69" s="2" t="n">
        <v>1</v>
      </c>
      <c r="BR69" s="4" t="n">
        <f aca="false">(BC69*BL69)</f>
        <v>0.037822946913856</v>
      </c>
      <c r="BS69" s="1" t="n">
        <v>178</v>
      </c>
      <c r="BT69" s="1" t="n">
        <v>0</v>
      </c>
      <c r="BU69" s="1" t="n">
        <v>33</v>
      </c>
      <c r="BV69" s="1" t="n">
        <v>1</v>
      </c>
      <c r="BW69" s="1" t="n">
        <v>109</v>
      </c>
      <c r="BX69" s="1" t="n">
        <v>0</v>
      </c>
      <c r="BY69" s="1" t="n">
        <v>36</v>
      </c>
      <c r="BZ69" s="1" t="n">
        <v>178</v>
      </c>
      <c r="CA69" s="1" t="n">
        <v>1</v>
      </c>
      <c r="CB69" s="1" t="n">
        <v>5</v>
      </c>
      <c r="CC69" s="1" t="n">
        <v>2</v>
      </c>
      <c r="CD69" s="1" t="n">
        <v>58</v>
      </c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</row>
    <row r="70" customFormat="false" ht="13.8" hidden="false" customHeight="false" outlineLevel="0" collapsed="false">
      <c r="A70" s="1" t="n">
        <v>30537</v>
      </c>
      <c r="B70" s="1" t="n">
        <v>2</v>
      </c>
      <c r="C70" s="1" t="n">
        <v>50</v>
      </c>
      <c r="D70" s="1" t="n">
        <v>1</v>
      </c>
      <c r="E70" s="1" t="n">
        <v>1</v>
      </c>
      <c r="F70" s="1" t="n">
        <v>0</v>
      </c>
      <c r="G70" s="1" t="n">
        <v>1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1</v>
      </c>
      <c r="N70" s="1" t="n">
        <v>0</v>
      </c>
      <c r="O70" s="1" t="n">
        <v>1</v>
      </c>
      <c r="P70" s="1" t="n">
        <f aca="false">SUM(E70:O70)</f>
        <v>4</v>
      </c>
      <c r="Q70" s="1" t="n">
        <v>100</v>
      </c>
      <c r="R70" s="1" t="n">
        <v>66</v>
      </c>
      <c r="S70" s="1" t="n">
        <v>34</v>
      </c>
      <c r="T70" s="2" t="n">
        <v>77.3333333333333</v>
      </c>
      <c r="U70" s="3" t="n">
        <v>79.2</v>
      </c>
      <c r="V70" s="3" t="n">
        <v>162</v>
      </c>
      <c r="W70" s="2" t="n">
        <v>30.1783264746228</v>
      </c>
      <c r="X70" s="2" t="n">
        <v>2</v>
      </c>
      <c r="Y70" s="3" t="n">
        <v>96</v>
      </c>
      <c r="Z70" s="3" t="n">
        <v>109</v>
      </c>
      <c r="AA70" s="2" t="n">
        <v>45.4453457577372</v>
      </c>
      <c r="AB70" s="2" t="n">
        <v>0.592592592592593</v>
      </c>
      <c r="AC70" s="2" t="n">
        <v>0.880733944954129</v>
      </c>
      <c r="AD70" s="3" t="n">
        <v>43</v>
      </c>
      <c r="AE70" s="3"/>
      <c r="AF70" s="3"/>
      <c r="AG70" s="1"/>
      <c r="AH70" s="3"/>
      <c r="AI70" s="3"/>
      <c r="AJ70" s="3"/>
      <c r="AK70" s="3"/>
      <c r="AL70" s="1"/>
      <c r="AM70" s="1"/>
      <c r="AN70" s="1"/>
      <c r="AO70" s="1" t="n">
        <v>99</v>
      </c>
      <c r="AP70" s="1" t="n">
        <v>201</v>
      </c>
      <c r="AQ70" s="1" t="n">
        <v>216</v>
      </c>
      <c r="AR70" s="1" t="n">
        <v>176</v>
      </c>
      <c r="AS70" s="1" t="n">
        <v>130</v>
      </c>
      <c r="AT70" s="1" t="n">
        <v>1</v>
      </c>
      <c r="AU70" s="1" t="n">
        <f aca="false">((AO70*15)+(AP70*30)+(AQ70*30)+(AR70*30)+(AS70*15))-(AO70*120)</f>
        <v>9345</v>
      </c>
      <c r="AV70" s="1" t="n">
        <f aca="false">((AO70*15)+(AP70*30)+(AQ70*30)+(AR70*30)+(AS70*15))</f>
        <v>21225</v>
      </c>
      <c r="AW70" s="1"/>
      <c r="AX70" s="4" t="n">
        <f aca="false">10000/SQRT((AO70*BE70)*(AVERAGE(AO70:AS70)*AVERAGE(BE70:BI70)))</f>
        <v>7.91734710733531</v>
      </c>
      <c r="AY70" s="4" t="n">
        <v>0</v>
      </c>
      <c r="AZ70" s="2" t="n">
        <f aca="false">(AO70*BE70)/405</f>
        <v>1.28333333333333</v>
      </c>
      <c r="BA70" s="2" t="n">
        <v>0</v>
      </c>
      <c r="BB70" s="2" t="n">
        <f aca="false">1/(LOG(BE70)+LOG(AO70))</f>
        <v>0.368216373048528</v>
      </c>
      <c r="BC70" s="2" t="n">
        <f aca="false">(BF70-BE70)/(AP70-AO70)</f>
        <v>0.128921568627451</v>
      </c>
      <c r="BD70" s="2" t="n">
        <f aca="false">(20*BE70)/((AO70/18)-3.5)</f>
        <v>52.5</v>
      </c>
      <c r="BE70" s="3" t="n">
        <v>5.25</v>
      </c>
      <c r="BF70" s="3" t="n">
        <v>18.4</v>
      </c>
      <c r="BG70" s="3" t="n">
        <v>23.1</v>
      </c>
      <c r="BH70" s="3" t="n">
        <v>22.5</v>
      </c>
      <c r="BI70" s="3" t="n">
        <v>24.1</v>
      </c>
      <c r="BJ70" s="2" t="n">
        <f aca="false">((BE70*15)+(BF70*30)+(BG70*30)+(BH70*30)+(BI70*15))-(BE70*120)</f>
        <v>1730.25</v>
      </c>
      <c r="BK70" s="2" t="n">
        <f aca="false">((BE70*15)+(BF70*30)+(BG70*30)+(BH70*30)+(BI70*15))</f>
        <v>2360.25</v>
      </c>
      <c r="BL70" s="2" t="n">
        <f aca="false">(1/BE70)</f>
        <v>0.19047619047619</v>
      </c>
      <c r="BM70" s="2" t="n">
        <f aca="false">(BJ70/AU70)</f>
        <v>0.185152487961477</v>
      </c>
      <c r="BN70" s="2" t="n">
        <f aca="false">(BK70/AV70)</f>
        <v>0.111201413427562</v>
      </c>
      <c r="BO70" s="2" t="n">
        <f aca="false">(AX70*BM70)</f>
        <v>1.46591651497773</v>
      </c>
      <c r="BP70" s="2" t="n">
        <f aca="false">(AX70*BN70)</f>
        <v>0.880420188932304</v>
      </c>
      <c r="BQ70" s="2" t="n">
        <v>1</v>
      </c>
      <c r="BR70" s="4" t="n">
        <f aca="false">(BC70*BL70)</f>
        <v>0.0245564892623716</v>
      </c>
      <c r="BS70" s="1" t="n">
        <v>220</v>
      </c>
      <c r="BT70" s="1" t="n">
        <v>1</v>
      </c>
      <c r="BU70" s="1" t="n">
        <v>35</v>
      </c>
      <c r="BV70" s="1" t="n">
        <v>1</v>
      </c>
      <c r="BW70" s="1" t="n">
        <v>163</v>
      </c>
      <c r="BX70" s="1" t="n">
        <v>1</v>
      </c>
      <c r="BY70" s="1" t="n">
        <v>22</v>
      </c>
      <c r="BZ70" s="1" t="n">
        <v>109</v>
      </c>
      <c r="CA70" s="1" t="n">
        <v>0</v>
      </c>
      <c r="CB70" s="1" t="n">
        <v>5</v>
      </c>
      <c r="CC70" s="1" t="n">
        <v>2</v>
      </c>
      <c r="CD70" s="1" t="n">
        <v>58</v>
      </c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 t="n">
        <v>7</v>
      </c>
      <c r="DK70" s="1" t="n">
        <v>7</v>
      </c>
      <c r="DL70" s="1" t="n">
        <v>2</v>
      </c>
      <c r="DM70" s="1" t="n">
        <v>2</v>
      </c>
      <c r="DN70" s="1" t="n">
        <v>35.36036</v>
      </c>
      <c r="DO70" s="1" t="n">
        <v>209.8748</v>
      </c>
      <c r="DP70" s="1" t="n">
        <v>0.09</v>
      </c>
      <c r="DQ70" s="1" t="n">
        <v>1</v>
      </c>
      <c r="DR70" s="1" t="n">
        <v>3</v>
      </c>
      <c r="DS70" s="1" t="n">
        <v>1</v>
      </c>
      <c r="DT70" s="1" t="n">
        <v>1855.24</v>
      </c>
      <c r="DU70" s="1" t="n">
        <v>45.12</v>
      </c>
      <c r="DV70" s="1" t="n">
        <v>11.3</v>
      </c>
      <c r="DW70" s="1" t="n">
        <v>13.59</v>
      </c>
      <c r="DX70" s="1" t="n">
        <v>21.5</v>
      </c>
      <c r="DY70" s="1" t="n">
        <v>346.64</v>
      </c>
      <c r="DZ70" s="1" t="n">
        <v>32</v>
      </c>
      <c r="EA70" s="1" t="n">
        <v>24.21</v>
      </c>
      <c r="EB70" s="1" t="n">
        <v>10.78</v>
      </c>
      <c r="EC70" s="1" t="n">
        <v>13.43</v>
      </c>
      <c r="ED70" s="1" t="n">
        <v>7.34</v>
      </c>
      <c r="EE70" s="1" t="n">
        <v>85.56</v>
      </c>
    </row>
    <row r="71" customFormat="false" ht="13.8" hidden="false" customHeight="false" outlineLevel="0" collapsed="false">
      <c r="A71" s="1" t="n">
        <v>30539</v>
      </c>
      <c r="B71" s="1" t="n">
        <v>1</v>
      </c>
      <c r="C71" s="1" t="n">
        <v>56</v>
      </c>
      <c r="D71" s="1" t="n">
        <v>1</v>
      </c>
      <c r="E71" s="1" t="n">
        <v>1</v>
      </c>
      <c r="F71" s="1" t="n">
        <v>1</v>
      </c>
      <c r="G71" s="1" t="n">
        <v>1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</v>
      </c>
      <c r="M71" s="1" t="n">
        <v>1</v>
      </c>
      <c r="N71" s="1" t="n">
        <v>0</v>
      </c>
      <c r="O71" s="1" t="n">
        <v>1</v>
      </c>
      <c r="P71" s="1" t="n">
        <f aca="false">SUM(E71:O71)</f>
        <v>5</v>
      </c>
      <c r="Q71" s="1" t="n">
        <v>110</v>
      </c>
      <c r="R71" s="1" t="n">
        <v>80</v>
      </c>
      <c r="S71" s="1" t="n">
        <v>30</v>
      </c>
      <c r="T71" s="2" t="n">
        <v>90</v>
      </c>
      <c r="U71" s="3" t="n">
        <v>87.8</v>
      </c>
      <c r="V71" s="3" t="n">
        <v>171</v>
      </c>
      <c r="W71" s="2" t="n">
        <v>30.0263328887521</v>
      </c>
      <c r="X71" s="2" t="n">
        <v>2</v>
      </c>
      <c r="Y71" s="3" t="n">
        <v>98</v>
      </c>
      <c r="Z71" s="3" t="n">
        <v>107</v>
      </c>
      <c r="AA71" s="2" t="n">
        <v>38.8466316351974</v>
      </c>
      <c r="AB71" s="2" t="n">
        <v>0.573099415204678</v>
      </c>
      <c r="AC71" s="2" t="n">
        <v>0.91588785046729</v>
      </c>
      <c r="AD71" s="3" t="n">
        <v>27.9</v>
      </c>
      <c r="AE71" s="3"/>
      <c r="AF71" s="3"/>
      <c r="AG71" s="1"/>
      <c r="AH71" s="3"/>
      <c r="AI71" s="3"/>
      <c r="AJ71" s="3"/>
      <c r="AK71" s="3"/>
      <c r="AL71" s="1"/>
      <c r="AM71" s="1"/>
      <c r="AN71" s="1"/>
      <c r="AO71" s="1" t="n">
        <v>95</v>
      </c>
      <c r="AP71" s="1" t="n">
        <v>116</v>
      </c>
      <c r="AQ71" s="1" t="n">
        <v>195</v>
      </c>
      <c r="AR71" s="1" t="n">
        <v>187</v>
      </c>
      <c r="AS71" s="1" t="n">
        <v>148</v>
      </c>
      <c r="AT71" s="1" t="n">
        <v>3</v>
      </c>
      <c r="AU71" s="1" t="n">
        <f aca="false">((AO71*15)+(AP71*30)+(AQ71*30)+(AR71*30)+(AS71*15))-(AO71*120)</f>
        <v>7185</v>
      </c>
      <c r="AV71" s="1" t="n">
        <f aca="false">((AO71*15)+(AP71*30)+(AQ71*30)+(AR71*30)+(AS71*15))</f>
        <v>18585</v>
      </c>
      <c r="AW71" s="1" t="n">
        <v>5.78</v>
      </c>
      <c r="AX71" s="4"/>
      <c r="AY71" s="4"/>
      <c r="AZ71" s="2"/>
      <c r="BA71" s="2"/>
      <c r="BB71" s="2"/>
      <c r="BC71" s="2"/>
      <c r="BD71" s="2"/>
      <c r="BE71" s="3"/>
      <c r="BF71" s="3"/>
      <c r="BG71" s="3"/>
      <c r="BH71" s="3"/>
      <c r="BI71" s="3"/>
      <c r="BJ71" s="2"/>
      <c r="BK71" s="2"/>
      <c r="BL71" s="2"/>
      <c r="BM71" s="2"/>
      <c r="BN71" s="2"/>
      <c r="BO71" s="2"/>
      <c r="BP71" s="2"/>
      <c r="BQ71" s="2"/>
      <c r="BR71" s="4"/>
      <c r="BS71" s="1" t="n">
        <v>228</v>
      </c>
      <c r="BT71" s="1" t="n">
        <v>1</v>
      </c>
      <c r="BU71" s="1" t="n">
        <v>29</v>
      </c>
      <c r="BV71" s="1" t="n">
        <v>1</v>
      </c>
      <c r="BW71" s="1" t="n">
        <v>148</v>
      </c>
      <c r="BX71" s="1" t="n">
        <v>1</v>
      </c>
      <c r="BY71" s="1" t="n">
        <v>51</v>
      </c>
      <c r="BZ71" s="1" t="n">
        <v>253</v>
      </c>
      <c r="CA71" s="1" t="n">
        <v>1</v>
      </c>
      <c r="CB71" s="1" t="n">
        <v>5</v>
      </c>
      <c r="CC71" s="1" t="n">
        <v>2</v>
      </c>
      <c r="CD71" s="1" t="n">
        <v>53</v>
      </c>
      <c r="CE71" s="1" t="n">
        <v>1953</v>
      </c>
      <c r="CF71" s="1" t="n">
        <v>11</v>
      </c>
      <c r="CG71" s="1" t="n">
        <v>30</v>
      </c>
      <c r="CH71" s="1" t="n">
        <v>7</v>
      </c>
      <c r="CI71" s="1" t="n">
        <v>7</v>
      </c>
      <c r="CJ71" s="1" t="n">
        <v>5</v>
      </c>
      <c r="CK71" s="1" t="n">
        <v>61</v>
      </c>
      <c r="CL71" s="1" t="n">
        <v>7.7</v>
      </c>
      <c r="CM71" s="1" t="n">
        <v>5</v>
      </c>
      <c r="CN71" s="1" t="n">
        <v>7.1</v>
      </c>
      <c r="CO71" s="1" t="n">
        <v>0</v>
      </c>
      <c r="CP71" s="1" t="n">
        <v>4.9</v>
      </c>
      <c r="CQ71" s="1" t="n">
        <v>0</v>
      </c>
      <c r="CR71" s="1" t="n">
        <v>0</v>
      </c>
      <c r="CS71" s="1" t="n">
        <v>0</v>
      </c>
      <c r="CT71" s="1" t="n">
        <v>1.1</v>
      </c>
      <c r="CU71" s="1" t="n">
        <v>55</v>
      </c>
      <c r="CV71" s="1" t="n">
        <v>65.3</v>
      </c>
      <c r="CW71" s="1" t="n">
        <v>14.4</v>
      </c>
      <c r="CX71" s="1" t="n">
        <v>14.3</v>
      </c>
      <c r="CY71" s="1" t="n">
        <v>11.7</v>
      </c>
      <c r="CZ71" s="1" t="n">
        <v>283</v>
      </c>
      <c r="DA71" s="1" t="n">
        <v>296.3</v>
      </c>
      <c r="DB71" s="1" t="n">
        <v>54.3</v>
      </c>
      <c r="DC71" s="1" t="n">
        <v>17.7</v>
      </c>
      <c r="DD71" s="1" t="n">
        <v>3295</v>
      </c>
      <c r="DE71" s="1" t="n">
        <v>5</v>
      </c>
      <c r="DF71" s="1" t="n">
        <v>7</v>
      </c>
      <c r="DG71" s="1" t="n">
        <v>900</v>
      </c>
      <c r="DH71" s="1" t="n">
        <v>5</v>
      </c>
      <c r="DI71" s="1" t="n">
        <v>0</v>
      </c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</row>
    <row r="72" customFormat="false" ht="13.8" hidden="false" customHeight="false" outlineLevel="0" collapsed="false">
      <c r="A72" s="1" t="n">
        <v>30540</v>
      </c>
      <c r="B72" s="1" t="n">
        <v>2</v>
      </c>
      <c r="C72" s="1" t="n">
        <v>25</v>
      </c>
      <c r="D72" s="1" t="n">
        <v>1</v>
      </c>
      <c r="E72" s="1" t="n">
        <v>0</v>
      </c>
      <c r="F72" s="1" t="n">
        <v>0</v>
      </c>
      <c r="G72" s="1" t="n">
        <v>1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1</v>
      </c>
      <c r="N72" s="1" t="n">
        <v>0</v>
      </c>
      <c r="O72" s="1" t="n">
        <v>1</v>
      </c>
      <c r="P72" s="1" t="n">
        <f aca="false">SUM(E72:O72)</f>
        <v>3</v>
      </c>
      <c r="Q72" s="1" t="n">
        <v>112</v>
      </c>
      <c r="R72" s="1" t="n">
        <v>70</v>
      </c>
      <c r="S72" s="1" t="n">
        <v>42</v>
      </c>
      <c r="T72" s="2" t="n">
        <v>84</v>
      </c>
      <c r="U72" s="3" t="n">
        <v>91.4</v>
      </c>
      <c r="V72" s="3" t="n">
        <v>165.1</v>
      </c>
      <c r="W72" s="2" t="n">
        <v>33.5314280096016</v>
      </c>
      <c r="X72" s="2" t="n">
        <v>2</v>
      </c>
      <c r="Y72" s="3" t="n">
        <v>90</v>
      </c>
      <c r="Z72" s="3" t="n">
        <v>125</v>
      </c>
      <c r="AA72" s="2" t="n">
        <v>40.0729033245007</v>
      </c>
      <c r="AB72" s="2" t="n">
        <v>0.545124167171411</v>
      </c>
      <c r="AC72" s="2" t="n">
        <v>0.72</v>
      </c>
      <c r="AD72" s="3" t="n">
        <v>42.8</v>
      </c>
      <c r="AE72" s="3"/>
      <c r="AF72" s="3"/>
      <c r="AG72" s="1"/>
      <c r="AH72" s="3"/>
      <c r="AI72" s="3"/>
      <c r="AJ72" s="3"/>
      <c r="AK72" s="3"/>
      <c r="AL72" s="1"/>
      <c r="AM72" s="1"/>
      <c r="AN72" s="1"/>
      <c r="AO72" s="1" t="n">
        <v>96</v>
      </c>
      <c r="AP72" s="1" t="n">
        <v>137</v>
      </c>
      <c r="AQ72" s="1" t="n">
        <v>110</v>
      </c>
      <c r="AR72" s="1" t="n">
        <v>123</v>
      </c>
      <c r="AS72" s="1" t="n">
        <v>131</v>
      </c>
      <c r="AT72" s="1" t="n">
        <v>1</v>
      </c>
      <c r="AU72" s="1" t="n">
        <f aca="false">((AO72*15)+(AP72*30)+(AQ72*30)+(AR72*30)+(AS72*15))-(AO72*120)</f>
        <v>2985</v>
      </c>
      <c r="AV72" s="1" t="n">
        <f aca="false">((AO72*15)+(AP72*30)+(AQ72*30)+(AR72*30)+(AS72*15))</f>
        <v>14505</v>
      </c>
      <c r="AW72" s="1"/>
      <c r="AX72" s="4" t="n">
        <f aca="false">10000/SQRT((AO72*BE72)*(AVERAGE(AO72:AS72)*AVERAGE(BE72:BI72)))</f>
        <v>6.40548462340238</v>
      </c>
      <c r="AY72" s="4" t="n">
        <v>0</v>
      </c>
      <c r="AZ72" s="2" t="n">
        <f aca="false">(AO72*BE72)/405</f>
        <v>1.37481481481481</v>
      </c>
      <c r="BA72" s="2" t="n">
        <v>0</v>
      </c>
      <c r="BB72" s="2" t="n">
        <f aca="false">1/(LOG(BE72)+LOG(AO72))</f>
        <v>0.364205951733973</v>
      </c>
      <c r="BC72" s="2" t="n">
        <f aca="false">(BF72-BE72)/(AP72-AO72)</f>
        <v>0.746341463414634</v>
      </c>
      <c r="BD72" s="2" t="n">
        <f aca="false">(20*BE72)/((AO72/18)-3.5)</f>
        <v>63.2727272727273</v>
      </c>
      <c r="BE72" s="3" t="n">
        <v>5.8</v>
      </c>
      <c r="BF72" s="3" t="n">
        <v>36.4</v>
      </c>
      <c r="BG72" s="3" t="n">
        <v>46.3</v>
      </c>
      <c r="BH72" s="3" t="n">
        <v>45.4</v>
      </c>
      <c r="BI72" s="3" t="n">
        <v>49.4</v>
      </c>
      <c r="BJ72" s="2" t="n">
        <f aca="false">((BE72*15)+(BF72*30)+(BG72*30)+(BH72*30)+(BI72*15))-(BE72*120)</f>
        <v>3975</v>
      </c>
      <c r="BK72" s="2" t="n">
        <f aca="false">((BE72*15)+(BF72*30)+(BG72*30)+(BH72*30)+(BI72*15))</f>
        <v>4671</v>
      </c>
      <c r="BL72" s="2" t="n">
        <f aca="false">(1/BE72)</f>
        <v>0.172413793103448</v>
      </c>
      <c r="BM72" s="2" t="n">
        <f aca="false">(BJ72/AU72)</f>
        <v>1.33165829145729</v>
      </c>
      <c r="BN72" s="2" t="n">
        <f aca="false">(BK72/AV72)</f>
        <v>0.322026887280248</v>
      </c>
      <c r="BO72" s="2" t="n">
        <f aca="false">(AX72*BM72)</f>
        <v>8.52991670955593</v>
      </c>
      <c r="BP72" s="2" t="n">
        <f aca="false">(AX72*BN72)</f>
        <v>2.06273827479576</v>
      </c>
      <c r="BQ72" s="2" t="n">
        <v>2</v>
      </c>
      <c r="BR72" s="4" t="n">
        <f aca="false">(BC72*BL72)</f>
        <v>0.128679562657696</v>
      </c>
      <c r="BS72" s="1" t="n">
        <v>146</v>
      </c>
      <c r="BT72" s="1" t="n">
        <v>0</v>
      </c>
      <c r="BU72" s="1" t="n">
        <v>47</v>
      </c>
      <c r="BV72" s="1" t="n">
        <v>1</v>
      </c>
      <c r="BW72" s="1" t="n">
        <v>85</v>
      </c>
      <c r="BX72" s="1" t="n">
        <v>0</v>
      </c>
      <c r="BY72" s="1" t="n">
        <v>14</v>
      </c>
      <c r="BZ72" s="1" t="n">
        <v>71</v>
      </c>
      <c r="CA72" s="1" t="n">
        <v>0</v>
      </c>
      <c r="CB72" s="1" t="n">
        <v>4</v>
      </c>
      <c r="CC72" s="1" t="n">
        <v>1</v>
      </c>
      <c r="CD72" s="1" t="n">
        <v>76</v>
      </c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</row>
    <row r="73" customFormat="false" ht="13.8" hidden="false" customHeight="false" outlineLevel="0" collapsed="false">
      <c r="A73" s="1" t="n">
        <v>30558</v>
      </c>
      <c r="B73" s="1" t="n">
        <v>1</v>
      </c>
      <c r="C73" s="1" t="n">
        <v>48</v>
      </c>
      <c r="D73" s="1" t="n">
        <v>1</v>
      </c>
      <c r="E73" s="1" t="n">
        <v>0</v>
      </c>
      <c r="F73" s="1" t="n">
        <v>1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</v>
      </c>
      <c r="M73" s="1" t="n">
        <f aca="false">IF(W73&gt;27,1,0)</f>
        <v>1</v>
      </c>
      <c r="N73" s="1" t="n">
        <v>0</v>
      </c>
      <c r="O73" s="1" t="n">
        <v>1</v>
      </c>
      <c r="P73" s="1" t="n">
        <f aca="false">SUM(E73:O73)</f>
        <v>3</v>
      </c>
      <c r="Q73" s="1" t="n">
        <v>130</v>
      </c>
      <c r="R73" s="1" t="n">
        <v>80</v>
      </c>
      <c r="S73" s="1" t="n">
        <f aca="false">Q73-R73</f>
        <v>50</v>
      </c>
      <c r="T73" s="2" t="n">
        <f aca="false">(S73/3)+ R73</f>
        <v>96.6666666666667</v>
      </c>
      <c r="U73" s="3" t="n">
        <v>77.6</v>
      </c>
      <c r="V73" s="3" t="n">
        <v>169.5</v>
      </c>
      <c r="W73" s="18" t="n">
        <f aca="false">U73/POWER((V73/100),2)</f>
        <v>27.0098589465807</v>
      </c>
      <c r="X73" s="2" t="n">
        <v>1</v>
      </c>
      <c r="Y73" s="3" t="n">
        <v>90.2</v>
      </c>
      <c r="Z73" s="3" t="n">
        <v>98.5</v>
      </c>
      <c r="AA73" s="2" t="n">
        <v>38.3950651366946</v>
      </c>
      <c r="AB73" s="2" t="n">
        <v>0.532153392330384</v>
      </c>
      <c r="AC73" s="2" t="n">
        <v>0.915736040609137</v>
      </c>
      <c r="AD73" s="3" t="n">
        <v>25.8</v>
      </c>
      <c r="AE73" s="3" t="n">
        <v>20</v>
      </c>
      <c r="AF73" s="3" t="n">
        <v>57.6</v>
      </c>
      <c r="AG73" s="1" t="n">
        <v>11</v>
      </c>
      <c r="AH73" s="3" t="n">
        <v>52.3</v>
      </c>
      <c r="AI73" s="3" t="n">
        <v>40.6</v>
      </c>
      <c r="AJ73" s="3" t="n">
        <v>54.7</v>
      </c>
      <c r="AK73" s="3" t="n">
        <v>2.9</v>
      </c>
      <c r="AL73" s="1" t="n">
        <v>1680</v>
      </c>
      <c r="AM73" s="1" t="n">
        <v>57</v>
      </c>
      <c r="AN73" s="1" t="n">
        <v>3528</v>
      </c>
      <c r="AO73" s="1" t="n">
        <v>98</v>
      </c>
      <c r="AP73" s="1" t="n">
        <v>169</v>
      </c>
      <c r="AQ73" s="1" t="n">
        <v>187</v>
      </c>
      <c r="AR73" s="1" t="n">
        <v>165</v>
      </c>
      <c r="AS73" s="1" t="n">
        <v>172</v>
      </c>
      <c r="AT73" s="1" t="n">
        <v>3</v>
      </c>
      <c r="AU73" s="1" t="n">
        <f aca="false">((AO73*15)+(AP73*30)+(AQ73*30)+(AR73*30)+(AS73*15))-(AO73*120)</f>
        <v>7920</v>
      </c>
      <c r="AV73" s="1" t="n">
        <f aca="false">((AO73*15)+(AP73*30)+(AQ73*30)+(AR73*30)+(AS73*15))</f>
        <v>19680</v>
      </c>
      <c r="AW73" s="1" t="n">
        <v>5.02</v>
      </c>
      <c r="AX73" s="4" t="n">
        <f aca="false">10000/SQRT((AO73*BE73)*(AVERAGE(AO73:AS73)*AVERAGE(BE73:BI73)))</f>
        <v>10.692005571288</v>
      </c>
      <c r="AY73" s="4" t="n">
        <v>0</v>
      </c>
      <c r="AZ73" s="2" t="n">
        <f aca="false">(AO73*BE73)/405</f>
        <v>0.754962962962963</v>
      </c>
      <c r="BA73" s="2" t="n">
        <v>0</v>
      </c>
      <c r="BB73" s="2" t="n">
        <f aca="false">1/(LOG(BE73)+LOG(AO73))</f>
        <v>0.402352851692656</v>
      </c>
      <c r="BC73" s="2" t="n">
        <f aca="false">(BF73-BE73)/(AP73-AO73)</f>
        <v>0.234929577464789</v>
      </c>
      <c r="BD73" s="2" t="n">
        <f aca="false">(20*BE73)/((AO73/18)-3.5)</f>
        <v>32.0914285714286</v>
      </c>
      <c r="BE73" s="2" t="n">
        <v>3.12</v>
      </c>
      <c r="BF73" s="2" t="n">
        <v>19.8</v>
      </c>
      <c r="BG73" s="2" t="n">
        <v>22.6</v>
      </c>
      <c r="BH73" s="2" t="n">
        <v>22.1</v>
      </c>
      <c r="BI73" s="2" t="n">
        <v>22.8</v>
      </c>
      <c r="BJ73" s="2" t="n">
        <f aca="false">((BE73*15)+(BF73*30)+(BG73*30)+(BH73*30)+(BI73*15))-(BE73*120)</f>
        <v>1949.4</v>
      </c>
      <c r="BK73" s="2" t="n">
        <f aca="false">((BE73*15)+(BF73*30)+(BG73*30)+(BH73*30)+(BI73*15))</f>
        <v>2323.8</v>
      </c>
      <c r="BL73" s="2" t="n">
        <f aca="false">(1/BE73)</f>
        <v>0.32051282051282</v>
      </c>
      <c r="BM73" s="2" t="n">
        <f aca="false">(BJ73/AU73)</f>
        <v>0.246136363636364</v>
      </c>
      <c r="BN73" s="2" t="n">
        <f aca="false">(BK73/AV73)</f>
        <v>0.118079268292683</v>
      </c>
      <c r="BO73" s="2" t="n">
        <f aca="false">(AX73*BM73)</f>
        <v>2.63169137129657</v>
      </c>
      <c r="BP73" s="2" t="n">
        <f aca="false">(AX73*BN73)</f>
        <v>1.26250419443898</v>
      </c>
      <c r="BQ73" s="2" t="n">
        <v>1</v>
      </c>
      <c r="BR73" s="4" t="n">
        <f aca="false">(BC73*BL73)</f>
        <v>0.0752979414951246</v>
      </c>
      <c r="BS73" s="1" t="n">
        <v>226</v>
      </c>
      <c r="BT73" s="1" t="n">
        <v>1</v>
      </c>
      <c r="BU73" s="1" t="n">
        <v>48</v>
      </c>
      <c r="BV73" s="1" t="n">
        <v>0</v>
      </c>
      <c r="BW73" s="1" t="n">
        <v>146</v>
      </c>
      <c r="BX73" s="1" t="n">
        <v>1</v>
      </c>
      <c r="BY73" s="1" t="n">
        <v>32</v>
      </c>
      <c r="BZ73" s="1" t="n">
        <v>161</v>
      </c>
      <c r="CA73" s="1" t="n">
        <v>1</v>
      </c>
      <c r="CB73" s="1" t="n">
        <v>3</v>
      </c>
      <c r="CC73" s="1"/>
      <c r="CD73" s="1" t="n">
        <v>57</v>
      </c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 t="n">
        <v>24</v>
      </c>
      <c r="DL73" s="1" t="n">
        <v>1</v>
      </c>
      <c r="DM73" s="1" t="n">
        <v>1</v>
      </c>
      <c r="DN73" s="1" t="n">
        <v>25.65</v>
      </c>
      <c r="DO73" s="1" t="n">
        <v>226.6152</v>
      </c>
      <c r="DP73" s="1" t="n">
        <v>0.16</v>
      </c>
      <c r="DQ73" s="1" t="n">
        <v>1</v>
      </c>
      <c r="DR73" s="1" t="n">
        <v>2</v>
      </c>
      <c r="DS73" s="1" t="n">
        <v>3</v>
      </c>
      <c r="DT73" s="1" t="n">
        <v>2103.45</v>
      </c>
      <c r="DU73" s="1" t="n">
        <v>55.42</v>
      </c>
      <c r="DV73" s="1" t="n">
        <v>23.22</v>
      </c>
      <c r="DW73" s="1" t="n">
        <v>31.91</v>
      </c>
      <c r="DX73" s="1" t="n">
        <v>31.73</v>
      </c>
      <c r="DY73" s="1" t="n">
        <v>308.56</v>
      </c>
      <c r="DZ73" s="1" t="n">
        <v>16.89</v>
      </c>
      <c r="EA73" s="1" t="n">
        <v>11.17</v>
      </c>
      <c r="EB73" s="1" t="n">
        <v>19.14</v>
      </c>
      <c r="EC73" s="1" t="n">
        <v>27.44</v>
      </c>
      <c r="ED73" s="1" t="n">
        <v>12.84</v>
      </c>
      <c r="EE73" s="1" t="n">
        <v>123.39</v>
      </c>
    </row>
    <row r="74" customFormat="false" ht="13.8" hidden="false" customHeight="false" outlineLevel="0" collapsed="false">
      <c r="A74" s="1" t="n">
        <v>30563</v>
      </c>
      <c r="B74" s="1" t="n">
        <v>2</v>
      </c>
      <c r="C74" s="1" t="n">
        <v>46</v>
      </c>
      <c r="D74" s="1" t="n">
        <v>1</v>
      </c>
      <c r="E74" s="1" t="n">
        <v>1</v>
      </c>
      <c r="F74" s="1" t="n">
        <v>1</v>
      </c>
      <c r="G74" s="1" t="n">
        <v>1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</v>
      </c>
      <c r="M74" s="1" t="n">
        <v>1</v>
      </c>
      <c r="N74" s="1" t="n">
        <v>0</v>
      </c>
      <c r="O74" s="1" t="n">
        <v>1</v>
      </c>
      <c r="P74" s="1" t="n">
        <f aca="false">SUM(E74:O74)</f>
        <v>5</v>
      </c>
      <c r="Q74" s="1" t="n">
        <v>110</v>
      </c>
      <c r="R74" s="1" t="n">
        <v>78</v>
      </c>
      <c r="S74" s="1" t="n">
        <v>32</v>
      </c>
      <c r="T74" s="2" t="n">
        <v>88.6666666666667</v>
      </c>
      <c r="U74" s="3" t="n">
        <v>74.6</v>
      </c>
      <c r="V74" s="3" t="n">
        <v>153</v>
      </c>
      <c r="W74" s="2" t="n">
        <v>31.8680849246016</v>
      </c>
      <c r="X74" s="2" t="n">
        <v>2</v>
      </c>
      <c r="Y74" s="3" t="n">
        <v>92</v>
      </c>
      <c r="Z74" s="3" t="n">
        <v>110</v>
      </c>
      <c r="AA74" s="2" t="n">
        <v>41.6923729862144</v>
      </c>
      <c r="AB74" s="2" t="n">
        <v>0.601307189542484</v>
      </c>
      <c r="AC74" s="2" t="n">
        <v>0.836363636363636</v>
      </c>
      <c r="AD74" s="3" t="n">
        <v>40.6</v>
      </c>
      <c r="AE74" s="3"/>
      <c r="AF74" s="3"/>
      <c r="AG74" s="1"/>
      <c r="AH74" s="3"/>
      <c r="AI74" s="3"/>
      <c r="AJ74" s="3"/>
      <c r="AK74" s="3"/>
      <c r="AL74" s="1"/>
      <c r="AM74" s="1"/>
      <c r="AN74" s="1"/>
      <c r="AO74" s="1" t="n">
        <v>89</v>
      </c>
      <c r="AP74" s="1" t="n">
        <v>168</v>
      </c>
      <c r="AQ74" s="1" t="n">
        <v>203</v>
      </c>
      <c r="AR74" s="1" t="n">
        <v>204</v>
      </c>
      <c r="AS74" s="1" t="n">
        <v>181</v>
      </c>
      <c r="AT74" s="1" t="n">
        <v>3</v>
      </c>
      <c r="AU74" s="1" t="n">
        <f aca="false">((AO74*15)+(AP74*30)+(AQ74*30)+(AR74*30)+(AS74*15))-(AO74*120)</f>
        <v>10620</v>
      </c>
      <c r="AV74" s="1" t="n">
        <f aca="false">((AO74*15)+(AP74*30)+(AQ74*30)+(AR74*30)+(AS74*15))</f>
        <v>21300</v>
      </c>
      <c r="AW74" s="1" t="n">
        <v>5.96</v>
      </c>
      <c r="AX74" s="4"/>
      <c r="AY74" s="4"/>
      <c r="AZ74" s="2"/>
      <c r="BA74" s="2"/>
      <c r="BB74" s="2"/>
      <c r="BC74" s="2"/>
      <c r="BD74" s="2"/>
      <c r="BE74" s="3"/>
      <c r="BF74" s="3"/>
      <c r="BG74" s="3"/>
      <c r="BH74" s="3"/>
      <c r="BI74" s="3"/>
      <c r="BJ74" s="2"/>
      <c r="BK74" s="2"/>
      <c r="BL74" s="2"/>
      <c r="BM74" s="2"/>
      <c r="BN74" s="2"/>
      <c r="BO74" s="2"/>
      <c r="BP74" s="2"/>
      <c r="BQ74" s="2"/>
      <c r="BR74" s="4"/>
      <c r="BS74" s="1" t="n">
        <v>178</v>
      </c>
      <c r="BT74" s="1" t="n">
        <v>0</v>
      </c>
      <c r="BU74" s="1" t="n">
        <v>43</v>
      </c>
      <c r="BV74" s="1" t="n">
        <v>1</v>
      </c>
      <c r="BW74" s="1" t="n">
        <v>98</v>
      </c>
      <c r="BX74" s="1" t="n">
        <v>0</v>
      </c>
      <c r="BY74" s="1" t="n">
        <v>37</v>
      </c>
      <c r="BZ74" s="1" t="n">
        <v>184</v>
      </c>
      <c r="CA74" s="1" t="n">
        <v>1</v>
      </c>
      <c r="CB74" s="1" t="n">
        <v>5</v>
      </c>
      <c r="CC74" s="1" t="n">
        <v>2</v>
      </c>
      <c r="CD74" s="1" t="n">
        <v>74</v>
      </c>
      <c r="CE74" s="1" t="n">
        <v>2255</v>
      </c>
      <c r="CF74" s="1" t="n">
        <v>14.1374722838137</v>
      </c>
      <c r="CG74" s="1" t="n">
        <v>12.5215077605322</v>
      </c>
      <c r="CH74" s="1" t="n">
        <v>2.82039911308204</v>
      </c>
      <c r="CI74" s="1" t="n">
        <v>4.59423503325942</v>
      </c>
      <c r="CJ74" s="1" t="n">
        <v>1.9689578713969</v>
      </c>
      <c r="CK74" s="1" t="n">
        <v>60.0443458980044</v>
      </c>
      <c r="CL74" s="1" t="n">
        <v>0.46</v>
      </c>
      <c r="CM74" s="1" t="n">
        <v>3.06</v>
      </c>
      <c r="CN74" s="1" t="n">
        <v>14.28</v>
      </c>
      <c r="CO74" s="1" t="n">
        <v>0</v>
      </c>
      <c r="CP74" s="1" t="n">
        <v>3.16</v>
      </c>
      <c r="CQ74" s="1" t="n">
        <v>0.95</v>
      </c>
      <c r="CR74" s="1" t="n">
        <v>5.62</v>
      </c>
      <c r="CS74" s="1" t="n">
        <v>1.64</v>
      </c>
      <c r="CT74" s="1" t="n">
        <v>0</v>
      </c>
      <c r="CU74" s="1" t="n">
        <v>79.7</v>
      </c>
      <c r="CV74" s="1" t="n">
        <v>70.59</v>
      </c>
      <c r="CW74" s="1" t="n">
        <v>15.9</v>
      </c>
      <c r="CX74" s="1" t="n">
        <v>25.9</v>
      </c>
      <c r="CY74" s="1" t="n">
        <v>11.1</v>
      </c>
      <c r="CZ74" s="1" t="n">
        <v>322</v>
      </c>
      <c r="DA74" s="1" t="n">
        <v>338.5</v>
      </c>
      <c r="DB74" s="1" t="n">
        <v>48.4</v>
      </c>
      <c r="DC74" s="1" t="n">
        <v>25.9</v>
      </c>
      <c r="DD74" s="1" t="n">
        <v>1127</v>
      </c>
      <c r="DE74" s="1" t="n">
        <v>0</v>
      </c>
      <c r="DF74" s="1" t="n">
        <v>0</v>
      </c>
      <c r="DG74" s="1" t="n">
        <v>0</v>
      </c>
      <c r="DH74" s="1" t="n">
        <v>0</v>
      </c>
      <c r="DI74" s="1" t="n">
        <v>600</v>
      </c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</row>
    <row r="75" customFormat="false" ht="13.8" hidden="false" customHeight="false" outlineLevel="0" collapsed="false">
      <c r="A75" s="1" t="n">
        <v>30566</v>
      </c>
      <c r="B75" s="1" t="n">
        <v>2</v>
      </c>
      <c r="C75" s="1" t="n">
        <v>19</v>
      </c>
      <c r="D75" s="1" t="n">
        <v>1</v>
      </c>
      <c r="E75" s="1" t="n">
        <v>0</v>
      </c>
      <c r="F75" s="1" t="n">
        <v>0</v>
      </c>
      <c r="G75" s="1" t="n">
        <v>1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</v>
      </c>
      <c r="M75" s="1" t="n">
        <v>0</v>
      </c>
      <c r="N75" s="1" t="n">
        <v>0</v>
      </c>
      <c r="O75" s="1" t="n">
        <v>1</v>
      </c>
      <c r="P75" s="1" t="n">
        <f aca="false">SUM(E75:O75)</f>
        <v>2</v>
      </c>
      <c r="Q75" s="1" t="n">
        <v>110</v>
      </c>
      <c r="R75" s="1" t="n">
        <v>70</v>
      </c>
      <c r="S75" s="1" t="n">
        <v>40</v>
      </c>
      <c r="T75" s="2" t="n">
        <v>83.3333333333333</v>
      </c>
      <c r="U75" s="3" t="n">
        <v>67.8</v>
      </c>
      <c r="V75" s="3" t="n">
        <v>169</v>
      </c>
      <c r="W75" s="2" t="n">
        <v>23.7386646125836</v>
      </c>
      <c r="X75" s="2" t="n">
        <v>0</v>
      </c>
      <c r="Y75" s="3" t="n">
        <v>78.5</v>
      </c>
      <c r="Z75" s="3" t="n">
        <v>101</v>
      </c>
      <c r="AA75" s="2" t="n">
        <v>33.76132746698</v>
      </c>
      <c r="AB75" s="2" t="n">
        <v>0.464497041420118</v>
      </c>
      <c r="AC75" s="2" t="n">
        <v>0.777227722772277</v>
      </c>
      <c r="AD75" s="3" t="n">
        <v>27.1</v>
      </c>
      <c r="AE75" s="3"/>
      <c r="AF75" s="3"/>
      <c r="AG75" s="1"/>
      <c r="AH75" s="3"/>
      <c r="AI75" s="3"/>
      <c r="AJ75" s="3"/>
      <c r="AK75" s="3"/>
      <c r="AL75" s="1"/>
      <c r="AM75" s="1"/>
      <c r="AN75" s="1"/>
      <c r="AO75" s="1" t="n">
        <v>93</v>
      </c>
      <c r="AP75" s="1" t="n">
        <v>154</v>
      </c>
      <c r="AQ75" s="1" t="n">
        <v>154</v>
      </c>
      <c r="AR75" s="1" t="n">
        <v>136</v>
      </c>
      <c r="AS75" s="1" t="n">
        <v>129</v>
      </c>
      <c r="AT75" s="1" t="n">
        <v>1</v>
      </c>
      <c r="AU75" s="1" t="n">
        <f aca="false">((AO75*15)+(AP75*30)+(AQ75*30)+(AR75*30)+(AS75*15))-(AO75*120)</f>
        <v>5490</v>
      </c>
      <c r="AV75" s="1" t="n">
        <f aca="false">((AO75*15)+(AP75*30)+(AQ75*30)+(AR75*30)+(AS75*15))</f>
        <v>16650</v>
      </c>
      <c r="AW75" s="1"/>
      <c r="AX75" s="4" t="n">
        <f aca="false">10000/SQRT((AO75*BE75)*(AVERAGE(AO75:AS75)*AVERAGE(BE75:BI75)))</f>
        <v>2.09440053597843</v>
      </c>
      <c r="AY75" s="4" t="n">
        <v>1</v>
      </c>
      <c r="AZ75" s="2" t="n">
        <f aca="false">(AO75*BE75)/405</f>
        <v>3.30666666666667</v>
      </c>
      <c r="BA75" s="2" t="n">
        <v>1</v>
      </c>
      <c r="BB75" s="2" t="n">
        <f aca="false">1/(LOG(BE75)+LOG(AO75))</f>
        <v>0.319811138408038</v>
      </c>
      <c r="BC75" s="2" t="n">
        <f aca="false">(BF75-BE75)/(AP75-AO75)</f>
        <v>3.02459016393443</v>
      </c>
      <c r="BD75" s="2" t="n">
        <f aca="false">(20*BE75)/((AO75/18)-3.5)</f>
        <v>172.8</v>
      </c>
      <c r="BE75" s="3" t="n">
        <v>14.4</v>
      </c>
      <c r="BF75" s="3" t="n">
        <v>198.9</v>
      </c>
      <c r="BG75" s="3" t="n">
        <v>168.5</v>
      </c>
      <c r="BH75" s="3" t="n">
        <v>132.5</v>
      </c>
      <c r="BI75" s="3" t="n">
        <v>124.7</v>
      </c>
      <c r="BJ75" s="2" t="n">
        <f aca="false">((BE75*15)+(BF75*30)+(BG75*30)+(BH75*30)+(BI75*15))-(BE75*120)</f>
        <v>15355.5</v>
      </c>
      <c r="BK75" s="2" t="n">
        <f aca="false">((BE75*15)+(BF75*30)+(BG75*30)+(BH75*30)+(BI75*15))</f>
        <v>17083.5</v>
      </c>
      <c r="BL75" s="2" t="n">
        <f aca="false">(1/BE75)</f>
        <v>0.0694444444444444</v>
      </c>
      <c r="BM75" s="2" t="n">
        <f aca="false">(BJ75/AU75)</f>
        <v>2.79699453551913</v>
      </c>
      <c r="BN75" s="2" t="n">
        <f aca="false">(BK75/AV75)</f>
        <v>1.02603603603604</v>
      </c>
      <c r="BO75" s="2" t="n">
        <f aca="false">(AX75*BM75)</f>
        <v>5.85802685431999</v>
      </c>
      <c r="BP75" s="2" t="n">
        <f aca="false">(AX75*BN75)</f>
        <v>2.14893042380706</v>
      </c>
      <c r="BQ75" s="2" t="n">
        <v>2</v>
      </c>
      <c r="BR75" s="4" t="n">
        <f aca="false">(BC75*BL75)</f>
        <v>0.210040983606557</v>
      </c>
      <c r="BS75" s="1" t="n">
        <v>167</v>
      </c>
      <c r="BT75" s="1" t="n">
        <v>0</v>
      </c>
      <c r="BU75" s="1" t="n">
        <v>47</v>
      </c>
      <c r="BV75" s="1" t="n">
        <v>1</v>
      </c>
      <c r="BW75" s="1" t="n">
        <v>105</v>
      </c>
      <c r="BX75" s="1" t="n">
        <v>0</v>
      </c>
      <c r="BY75" s="1" t="n">
        <v>15</v>
      </c>
      <c r="BZ75" s="1" t="n">
        <v>74</v>
      </c>
      <c r="CA75" s="1" t="n">
        <v>0</v>
      </c>
      <c r="CB75" s="1" t="n">
        <v>1</v>
      </c>
      <c r="CC75" s="1"/>
      <c r="CD75" s="1"/>
      <c r="CE75" s="1" t="n">
        <v>881</v>
      </c>
      <c r="CF75" s="1" t="n">
        <v>29.8297389330306</v>
      </c>
      <c r="CG75" s="1" t="n">
        <v>31.7707150964813</v>
      </c>
      <c r="CH75" s="1" t="n">
        <v>5.82292849035187</v>
      </c>
      <c r="CI75" s="1" t="n">
        <v>9.29625425652667</v>
      </c>
      <c r="CJ75" s="1" t="n">
        <v>5.92508513053348</v>
      </c>
      <c r="CK75" s="1" t="n">
        <v>41.3620885357548</v>
      </c>
      <c r="CL75" s="1" t="n">
        <v>1.1</v>
      </c>
      <c r="CM75" s="1" t="n">
        <v>6</v>
      </c>
      <c r="CN75" s="1" t="n">
        <v>2.7</v>
      </c>
      <c r="CO75" s="1" t="n">
        <v>0</v>
      </c>
      <c r="CP75" s="1" t="n">
        <v>1.3</v>
      </c>
      <c r="CQ75" s="1" t="n">
        <v>0</v>
      </c>
      <c r="CR75" s="1" t="n">
        <v>1.2</v>
      </c>
      <c r="CS75" s="1" t="n">
        <v>0</v>
      </c>
      <c r="CT75" s="1" t="n">
        <v>0</v>
      </c>
      <c r="CU75" s="1" t="n">
        <v>65.7</v>
      </c>
      <c r="CV75" s="1" t="n">
        <v>31.1</v>
      </c>
      <c r="CW75" s="1" t="n">
        <v>5.7</v>
      </c>
      <c r="CX75" s="1" t="n">
        <v>9.1</v>
      </c>
      <c r="CY75" s="1" t="n">
        <v>5.8</v>
      </c>
      <c r="CZ75" s="1" t="n">
        <v>154</v>
      </c>
      <c r="DA75" s="1" t="n">
        <v>91.1</v>
      </c>
      <c r="DB75" s="1" t="n">
        <v>10.7</v>
      </c>
      <c r="DC75" s="1" t="n">
        <v>4.3</v>
      </c>
      <c r="DD75" s="1" t="n">
        <v>3138</v>
      </c>
      <c r="DE75" s="1" t="s">
        <v>427</v>
      </c>
      <c r="DF75" s="1" t="n">
        <v>7</v>
      </c>
      <c r="DG75" s="1" t="n">
        <v>350</v>
      </c>
      <c r="DH75" s="1" t="s">
        <v>425</v>
      </c>
      <c r="DI75" s="1" t="n">
        <v>500</v>
      </c>
      <c r="DJ75" s="1" t="n">
        <v>0</v>
      </c>
      <c r="DK75" s="1" t="n">
        <v>0</v>
      </c>
      <c r="DL75" s="1" t="n">
        <v>2</v>
      </c>
      <c r="DM75" s="1" t="n">
        <v>2</v>
      </c>
      <c r="DN75" s="1" t="n">
        <v>29.36036</v>
      </c>
      <c r="DO75" s="1" t="n">
        <v>102.3518</v>
      </c>
      <c r="DP75" s="1" t="n">
        <v>0.08</v>
      </c>
      <c r="DQ75" s="1" t="n">
        <v>1</v>
      </c>
      <c r="DR75" s="1" t="n">
        <v>4</v>
      </c>
      <c r="DS75" s="1" t="n">
        <v>3</v>
      </c>
      <c r="DT75" s="1" t="n">
        <v>1690.85</v>
      </c>
      <c r="DU75" s="1" t="n">
        <v>61.17</v>
      </c>
      <c r="DV75" s="1" t="n">
        <v>20.56</v>
      </c>
      <c r="DW75" s="1" t="n">
        <v>18.86</v>
      </c>
      <c r="DX75" s="1" t="n">
        <v>17.34</v>
      </c>
      <c r="DY75" s="1" t="n">
        <v>278.51</v>
      </c>
      <c r="DZ75" s="1" t="n">
        <v>14.58</v>
      </c>
      <c r="EA75" s="1" t="n">
        <v>13.7</v>
      </c>
      <c r="EB75" s="1" t="n">
        <v>11.56</v>
      </c>
      <c r="EC75" s="1" t="n">
        <v>16.95</v>
      </c>
      <c r="ED75" s="1" t="n">
        <v>6.77</v>
      </c>
      <c r="EE75" s="1" t="n">
        <v>188.57</v>
      </c>
    </row>
    <row r="76" customFormat="false" ht="13.8" hidden="false" customHeight="false" outlineLevel="0" collapsed="false">
      <c r="A76" s="1" t="n">
        <v>30567</v>
      </c>
      <c r="B76" s="1" t="n">
        <v>2</v>
      </c>
      <c r="C76" s="1" t="n">
        <v>36</v>
      </c>
      <c r="D76" s="1" t="n">
        <v>1</v>
      </c>
      <c r="E76" s="1" t="n">
        <v>1</v>
      </c>
      <c r="F76" s="1" t="n">
        <v>0</v>
      </c>
      <c r="G76" s="1" t="n">
        <v>1</v>
      </c>
      <c r="H76" s="1" t="n">
        <v>1</v>
      </c>
      <c r="I76" s="1" t="n">
        <v>1</v>
      </c>
      <c r="J76" s="1" t="n">
        <v>0</v>
      </c>
      <c r="K76" s="1" t="n">
        <v>0</v>
      </c>
      <c r="L76" s="1" t="n">
        <v>0</v>
      </c>
      <c r="M76" s="1" t="n">
        <f aca="false">IF(W76&gt;27,1,0)</f>
        <v>0</v>
      </c>
      <c r="N76" s="1" t="n">
        <v>1</v>
      </c>
      <c r="O76" s="1" t="n">
        <v>1</v>
      </c>
      <c r="P76" s="1" t="n">
        <f aca="false">SUM(E76:O76)</f>
        <v>6</v>
      </c>
      <c r="Q76" s="1" t="n">
        <v>130</v>
      </c>
      <c r="R76" s="1" t="n">
        <v>90</v>
      </c>
      <c r="S76" s="1" t="n">
        <f aca="false">Q76-R76</f>
        <v>40</v>
      </c>
      <c r="T76" s="2" t="n">
        <f aca="false">(S76/3)+ R76</f>
        <v>103.333333333333</v>
      </c>
      <c r="U76" s="3" t="n">
        <v>61</v>
      </c>
      <c r="V76" s="3" t="n">
        <v>155</v>
      </c>
      <c r="W76" s="18" t="n">
        <f aca="false">U76/POWER((V76/100),2)</f>
        <v>25.3902185223725</v>
      </c>
      <c r="X76" s="2" t="n">
        <v>1</v>
      </c>
      <c r="Y76" s="3" t="n">
        <v>81</v>
      </c>
      <c r="Z76" s="3" t="n">
        <v>98</v>
      </c>
      <c r="AA76" s="2" t="n">
        <v>36.4952027782116</v>
      </c>
      <c r="AB76" s="2" t="n">
        <v>0.52258064516129</v>
      </c>
      <c r="AC76" s="2" t="n">
        <v>0.826530612244898</v>
      </c>
      <c r="AD76" s="3" t="n">
        <v>35.4</v>
      </c>
      <c r="AE76" s="3" t="n">
        <v>21.6</v>
      </c>
      <c r="AF76" s="3" t="n">
        <v>39.4</v>
      </c>
      <c r="AG76" s="1" t="n">
        <v>5</v>
      </c>
      <c r="AH76" s="3" t="n">
        <v>44.9</v>
      </c>
      <c r="AI76" s="3" t="n">
        <v>27.4</v>
      </c>
      <c r="AJ76" s="3" t="n">
        <v>37.4</v>
      </c>
      <c r="AK76" s="3" t="n">
        <v>2</v>
      </c>
      <c r="AL76" s="1" t="n">
        <v>1223</v>
      </c>
      <c r="AM76" s="1" t="n">
        <v>44</v>
      </c>
      <c r="AN76" s="1" t="n">
        <v>1908</v>
      </c>
      <c r="AO76" s="1" t="n">
        <v>98</v>
      </c>
      <c r="AP76" s="1" t="n">
        <v>179</v>
      </c>
      <c r="AQ76" s="1" t="n">
        <v>210</v>
      </c>
      <c r="AR76" s="1" t="n">
        <v>203</v>
      </c>
      <c r="AS76" s="1" t="n">
        <v>189</v>
      </c>
      <c r="AT76" s="1" t="n">
        <v>3</v>
      </c>
      <c r="AU76" s="1" t="n">
        <f aca="false">((AO76*15)+(AP76*30)+(AQ76*30)+(AR76*30)+(AS76*15))-(AO76*120)</f>
        <v>10305</v>
      </c>
      <c r="AV76" s="1" t="n">
        <f aca="false">((AO76*15)+(AP76*30)+(AQ76*30)+(AR76*30)+(AS76*15))</f>
        <v>22065</v>
      </c>
      <c r="AW76" s="1" t="n">
        <v>5.03</v>
      </c>
      <c r="AX76" s="4" t="n">
        <f aca="false">10000/SQRT((AO76*BE76)*(AVERAGE(AO76:AS76)*AVERAGE(BE76:BI76)))</f>
        <v>1.43418551502142</v>
      </c>
      <c r="AY76" s="4" t="n">
        <v>1</v>
      </c>
      <c r="AZ76" s="2" t="n">
        <f aca="false">(AO76*BE76)/405</f>
        <v>5.05728395061728</v>
      </c>
      <c r="BA76" s="2" t="n">
        <v>1</v>
      </c>
      <c r="BB76" s="2" t="n">
        <f aca="false">1/(LOG(BE76)+LOG(AO76))</f>
        <v>0.301989595472539</v>
      </c>
      <c r="BC76" s="2" t="n">
        <f aca="false">(BF76-BE76)/(AP76-AO76)</f>
        <v>0.460493827160494</v>
      </c>
      <c r="BD76" s="2" t="n">
        <f aca="false">(20*BE76)/((AO76/18)-3.5)</f>
        <v>214.971428571429</v>
      </c>
      <c r="BE76" s="2" t="n">
        <v>20.9</v>
      </c>
      <c r="BF76" s="2" t="n">
        <v>58.2</v>
      </c>
      <c r="BG76" s="2" t="n">
        <v>157</v>
      </c>
      <c r="BH76" s="2" t="n">
        <v>206</v>
      </c>
      <c r="BI76" s="2" t="n">
        <v>233</v>
      </c>
      <c r="BJ76" s="2" t="n">
        <f aca="false">((BE76*15)+(BF76*30)+(BG76*30)+(BH76*30)+(BI76*15))-(BE76*120)</f>
        <v>13936.5</v>
      </c>
      <c r="BK76" s="2" t="n">
        <f aca="false">((BE76*15)+(BF76*30)+(BG76*30)+(BH76*30)+(BI76*15))</f>
        <v>16444.5</v>
      </c>
      <c r="BL76" s="2" t="n">
        <f aca="false">(1/BE76)</f>
        <v>0.0478468899521531</v>
      </c>
      <c r="BM76" s="2" t="n">
        <f aca="false">(BJ76/AU76)</f>
        <v>1.35240174672489</v>
      </c>
      <c r="BN76" s="2" t="n">
        <f aca="false">(BK76/AV76)</f>
        <v>0.745275322909585</v>
      </c>
      <c r="BO76" s="2" t="n">
        <f aca="false">(AX76*BM76)</f>
        <v>1.9395949956425</v>
      </c>
      <c r="BP76" s="2" t="n">
        <f aca="false">(AX76*BN76)</f>
        <v>1.06886307281984</v>
      </c>
      <c r="BQ76" s="2" t="n">
        <v>1</v>
      </c>
      <c r="BR76" s="4" t="n">
        <f aca="false">(BC76*BL76)</f>
        <v>0.022033197471794</v>
      </c>
      <c r="BS76" s="1" t="n">
        <v>190</v>
      </c>
      <c r="BT76" s="1" t="n">
        <v>0</v>
      </c>
      <c r="BU76" s="1" t="n">
        <v>32</v>
      </c>
      <c r="BV76" s="1" t="n">
        <v>1</v>
      </c>
      <c r="BW76" s="1" t="n">
        <v>115</v>
      </c>
      <c r="BX76" s="1" t="n">
        <v>0</v>
      </c>
      <c r="BY76" s="1" t="n">
        <v>43</v>
      </c>
      <c r="BZ76" s="1" t="n">
        <v>217</v>
      </c>
      <c r="CA76" s="1" t="n">
        <v>1</v>
      </c>
      <c r="CB76" s="1" t="n">
        <v>3</v>
      </c>
      <c r="CC76" s="1"/>
      <c r="CD76" s="1"/>
      <c r="CE76" s="1" t="n">
        <v>1063</v>
      </c>
      <c r="CF76" s="1" t="n">
        <v>13.659454374412</v>
      </c>
      <c r="CG76" s="1" t="n">
        <v>28.7864534336783</v>
      </c>
      <c r="CH76" s="1" t="n">
        <v>6.77328316086548</v>
      </c>
      <c r="CI76" s="1" t="n">
        <v>8.21260583254939</v>
      </c>
      <c r="CJ76" s="1" t="n">
        <v>3.97930385700847</v>
      </c>
      <c r="CK76" s="1" t="n">
        <v>59.2285983066792</v>
      </c>
      <c r="CL76" s="1" t="n">
        <v>2</v>
      </c>
      <c r="CM76" s="1" t="n">
        <v>2.5</v>
      </c>
      <c r="CN76" s="1" t="n">
        <v>6</v>
      </c>
      <c r="CO76" s="1" t="n">
        <v>0</v>
      </c>
      <c r="CP76" s="1" t="n">
        <v>0.6</v>
      </c>
      <c r="CQ76" s="1" t="n">
        <v>3.2</v>
      </c>
      <c r="CR76" s="1" t="n">
        <v>0.1</v>
      </c>
      <c r="CS76" s="1" t="n">
        <v>0.6</v>
      </c>
      <c r="CT76" s="1" t="n">
        <v>2.2</v>
      </c>
      <c r="CU76" s="1" t="n">
        <v>36.3</v>
      </c>
      <c r="CV76" s="1" t="n">
        <v>34</v>
      </c>
      <c r="CW76" s="1" t="n">
        <v>8</v>
      </c>
      <c r="CX76" s="1" t="n">
        <v>9.7</v>
      </c>
      <c r="CY76" s="1" t="n">
        <v>4.7</v>
      </c>
      <c r="CZ76" s="1" t="n">
        <v>40</v>
      </c>
      <c r="DA76" s="1" t="n">
        <v>157.4</v>
      </c>
      <c r="DB76" s="1" t="n">
        <v>19</v>
      </c>
      <c r="DC76" s="1" t="n">
        <v>16</v>
      </c>
      <c r="DD76" s="1" t="s">
        <v>435</v>
      </c>
      <c r="DE76" s="1" t="n">
        <v>8</v>
      </c>
      <c r="DF76" s="1" t="n">
        <v>1</v>
      </c>
      <c r="DG76" s="1" t="n">
        <v>225</v>
      </c>
      <c r="DH76" s="1" t="s">
        <v>425</v>
      </c>
      <c r="DI76" s="1" t="n">
        <v>0</v>
      </c>
      <c r="DJ76" s="1"/>
      <c r="DK76" s="1" t="n">
        <v>26</v>
      </c>
      <c r="DL76" s="1" t="n">
        <v>1</v>
      </c>
      <c r="DM76" s="1" t="n">
        <v>1</v>
      </c>
      <c r="DN76" s="1" t="n">
        <v>28.36339</v>
      </c>
      <c r="DO76" s="1" t="n">
        <v>474.5377</v>
      </c>
      <c r="DP76" s="1" t="n">
        <v>0.04</v>
      </c>
      <c r="DQ76" s="1" t="n">
        <v>1</v>
      </c>
      <c r="DR76" s="1" t="n">
        <v>4</v>
      </c>
      <c r="DS76" s="1" t="n">
        <v>1</v>
      </c>
      <c r="DT76" s="1" t="n">
        <v>3793.24</v>
      </c>
      <c r="DU76" s="1" t="n">
        <v>69.65</v>
      </c>
      <c r="DV76" s="1" t="n">
        <v>16.05</v>
      </c>
      <c r="DW76" s="1" t="n">
        <v>27.05</v>
      </c>
      <c r="DX76" s="1" t="n">
        <v>91.74</v>
      </c>
      <c r="DY76" s="1" t="n">
        <v>630.87</v>
      </c>
      <c r="DZ76" s="1" t="n">
        <v>67.06</v>
      </c>
      <c r="EA76" s="1" t="n">
        <v>21.06</v>
      </c>
      <c r="EB76" s="1" t="n">
        <v>28.53</v>
      </c>
      <c r="EC76" s="1" t="n">
        <v>60.18</v>
      </c>
      <c r="ED76" s="1" t="n">
        <v>20.29</v>
      </c>
      <c r="EE76" s="1" t="n">
        <v>105.23</v>
      </c>
    </row>
    <row r="77" customFormat="false" ht="13.8" hidden="false" customHeight="false" outlineLevel="0" collapsed="false">
      <c r="A77" s="1" t="n">
        <v>30571</v>
      </c>
      <c r="B77" s="1" t="n">
        <v>1</v>
      </c>
      <c r="C77" s="1" t="n">
        <v>39</v>
      </c>
      <c r="D77" s="1" t="n">
        <v>1</v>
      </c>
      <c r="E77" s="1" t="n">
        <v>1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</v>
      </c>
      <c r="M77" s="1" t="n">
        <f aca="false">IF(W77&gt;27,1,0)</f>
        <v>0</v>
      </c>
      <c r="N77" s="1" t="n">
        <v>0</v>
      </c>
      <c r="O77" s="1" t="n">
        <v>0</v>
      </c>
      <c r="P77" s="1" t="n">
        <f aca="false">SUM(E77:O77)</f>
        <v>1</v>
      </c>
      <c r="Q77" s="1" t="n">
        <v>110</v>
      </c>
      <c r="R77" s="1" t="n">
        <v>70</v>
      </c>
      <c r="S77" s="1" t="n">
        <f aca="false">Q77-R77</f>
        <v>40</v>
      </c>
      <c r="T77" s="2" t="n">
        <f aca="false">(S77/3)+ R77</f>
        <v>83.3333333333333</v>
      </c>
      <c r="U77" s="3" t="n">
        <v>62.9</v>
      </c>
      <c r="V77" s="3" t="n">
        <v>154</v>
      </c>
      <c r="W77" s="18" t="n">
        <f aca="false">U77/POWER((V77/100),2)</f>
        <v>26.5221791195817</v>
      </c>
      <c r="X77" s="2" t="n">
        <v>1</v>
      </c>
      <c r="Y77" s="3" t="n">
        <v>90.5</v>
      </c>
      <c r="Z77" s="3" t="n">
        <v>94.2</v>
      </c>
      <c r="AA77" s="2" t="n">
        <v>34.6858363847421</v>
      </c>
      <c r="AB77" s="2" t="n">
        <v>0.587662337662338</v>
      </c>
      <c r="AC77" s="2" t="n">
        <v>0.960721868365181</v>
      </c>
      <c r="AD77" s="3" t="n">
        <v>24.6</v>
      </c>
      <c r="AE77" s="3" t="n">
        <v>15.5</v>
      </c>
      <c r="AF77" s="3" t="n">
        <v>47.4</v>
      </c>
      <c r="AG77" s="1" t="n">
        <v>9</v>
      </c>
      <c r="AH77" s="3" t="n">
        <v>56.3</v>
      </c>
      <c r="AI77" s="3" t="n">
        <v>35.4</v>
      </c>
      <c r="AJ77" s="3" t="n">
        <v>45</v>
      </c>
      <c r="AK77" s="3" t="n">
        <v>2.4</v>
      </c>
      <c r="AL77" s="1" t="n">
        <v>1399</v>
      </c>
      <c r="AM77" s="1" t="n">
        <v>48</v>
      </c>
      <c r="AN77" s="1" t="n">
        <v>2168</v>
      </c>
      <c r="AO77" s="1" t="n">
        <v>103</v>
      </c>
      <c r="AP77" s="1" t="n">
        <v>187</v>
      </c>
      <c r="AQ77" s="1" t="n">
        <v>134</v>
      </c>
      <c r="AR77" s="1" t="n">
        <v>132</v>
      </c>
      <c r="AS77" s="1" t="n">
        <v>103</v>
      </c>
      <c r="AT77" s="1" t="n">
        <v>2</v>
      </c>
      <c r="AU77" s="1" t="n">
        <f aca="false">((AO77*15)+(AP77*30)+(AQ77*30)+(AR77*30)+(AS77*15))-(AO77*120)</f>
        <v>4320</v>
      </c>
      <c r="AV77" s="1" t="n">
        <f aca="false">((AO77*15)+(AP77*30)+(AQ77*30)+(AR77*30)+(AS77*15))</f>
        <v>16680</v>
      </c>
      <c r="AW77" s="1" t="n">
        <v>5.48</v>
      </c>
      <c r="AX77" s="4" t="n">
        <f aca="false">10000/SQRT((AO77*BE77)*(AVERAGE(AO77:AS77)*AVERAGE(BE77:BI77)))</f>
        <v>4.66831321986651</v>
      </c>
      <c r="AY77" s="4" t="n">
        <v>0</v>
      </c>
      <c r="AZ77" s="2" t="n">
        <f aca="false">(AO77*BE77)/405</f>
        <v>1.58696296296296</v>
      </c>
      <c r="BA77" s="2" t="n">
        <v>0</v>
      </c>
      <c r="BB77" s="2" t="n">
        <f aca="false">1/(LOG(BE77)+LOG(AO77))</f>
        <v>0.356122589531268</v>
      </c>
      <c r="BC77" s="2" t="n">
        <f aca="false">(BF77-BE77)/(AP77-AO77)</f>
        <v>1.0697619047619</v>
      </c>
      <c r="BD77" s="2" t="n">
        <f aca="false">(20*BE77)/((AO77/18)-3.5)</f>
        <v>56.16</v>
      </c>
      <c r="BE77" s="2" t="n">
        <v>6.24</v>
      </c>
      <c r="BF77" s="2" t="n">
        <v>96.1</v>
      </c>
      <c r="BG77" s="2" t="n">
        <v>61.6</v>
      </c>
      <c r="BH77" s="2" t="n">
        <v>73.8</v>
      </c>
      <c r="BI77" s="2" t="n">
        <v>33.1</v>
      </c>
      <c r="BJ77" s="2" t="n">
        <f aca="false">((BE77*15)+(BF77*30)+(BG77*30)+(BH77*30)+(BI77*15))-(BE77*120)</f>
        <v>6786.3</v>
      </c>
      <c r="BK77" s="2" t="n">
        <f aca="false">((BE77*15)+(BF77*30)+(BG77*30)+(BH77*30)+(BI77*15))</f>
        <v>7535.1</v>
      </c>
      <c r="BL77" s="2" t="n">
        <f aca="false">(1/BE77)</f>
        <v>0.16025641025641</v>
      </c>
      <c r="BM77" s="2" t="n">
        <f aca="false">(BJ77/AU77)</f>
        <v>1.57090277777778</v>
      </c>
      <c r="BN77" s="2" t="n">
        <f aca="false">(BK77/AV77)</f>
        <v>0.451744604316547</v>
      </c>
      <c r="BO77" s="2" t="n">
        <f aca="false">(AX77*BM77)</f>
        <v>7.33346620462502</v>
      </c>
      <c r="BP77" s="2" t="n">
        <f aca="false">(AX77*BN77)</f>
        <v>2.1088853083343</v>
      </c>
      <c r="BQ77" s="2" t="n">
        <v>2</v>
      </c>
      <c r="BR77" s="4" t="n">
        <f aca="false">(BC77*BL77)</f>
        <v>0.171436202686203</v>
      </c>
      <c r="BS77" s="1" t="n">
        <v>196</v>
      </c>
      <c r="BT77" s="1" t="n">
        <v>0</v>
      </c>
      <c r="BU77" s="1" t="n">
        <v>45</v>
      </c>
      <c r="BV77" s="1" t="n">
        <v>0</v>
      </c>
      <c r="BW77" s="1" t="n">
        <v>134</v>
      </c>
      <c r="BX77" s="1" t="n">
        <v>1</v>
      </c>
      <c r="BY77" s="1" t="n">
        <v>17</v>
      </c>
      <c r="BZ77" s="1" t="n">
        <v>87</v>
      </c>
      <c r="CA77" s="1" t="n">
        <v>0</v>
      </c>
      <c r="CB77" s="1" t="n">
        <v>2</v>
      </c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</row>
    <row r="78" customFormat="false" ht="13.8" hidden="false" customHeight="false" outlineLevel="0" collapsed="false">
      <c r="A78" s="1" t="n">
        <v>30577</v>
      </c>
      <c r="B78" s="1" t="n">
        <v>2</v>
      </c>
      <c r="C78" s="1" t="n">
        <v>49</v>
      </c>
      <c r="D78" s="1" t="n">
        <v>1</v>
      </c>
      <c r="E78" s="1" t="n">
        <v>1</v>
      </c>
      <c r="F78" s="1" t="n">
        <v>1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</v>
      </c>
      <c r="M78" s="1" t="n">
        <f aca="false">IF(W78&gt;27,1,0)</f>
        <v>1</v>
      </c>
      <c r="N78" s="1" t="n">
        <v>0</v>
      </c>
      <c r="O78" s="1" t="n">
        <v>0</v>
      </c>
      <c r="P78" s="1" t="n">
        <f aca="false">SUM(E78:O78)</f>
        <v>3</v>
      </c>
      <c r="Q78" s="1" t="n">
        <v>120</v>
      </c>
      <c r="R78" s="1" t="n">
        <v>80</v>
      </c>
      <c r="S78" s="1" t="n">
        <f aca="false">Q78-R78</f>
        <v>40</v>
      </c>
      <c r="T78" s="2" t="n">
        <f aca="false">(S78/3)+ R78</f>
        <v>93.3333333333333</v>
      </c>
      <c r="U78" s="3" t="n">
        <v>82.1</v>
      </c>
      <c r="V78" s="3" t="n">
        <v>150.5</v>
      </c>
      <c r="W78" s="18" t="n">
        <f aca="false">U78/POWER((V78/100),2)</f>
        <v>36.2468405425989</v>
      </c>
      <c r="X78" s="2" t="n">
        <v>2</v>
      </c>
      <c r="Y78" s="3" t="n">
        <v>94</v>
      </c>
      <c r="Z78" s="3" t="n">
        <v>123.5</v>
      </c>
      <c r="AA78" s="2" t="n">
        <v>40.4626455257312</v>
      </c>
      <c r="AB78" s="2" t="n">
        <v>0.624584717607974</v>
      </c>
      <c r="AC78" s="2" t="n">
        <v>0.761133603238866</v>
      </c>
      <c r="AD78" s="3" t="n">
        <v>42.5</v>
      </c>
      <c r="AE78" s="3" t="n">
        <v>34.9</v>
      </c>
      <c r="AF78" s="3" t="n">
        <v>47.2</v>
      </c>
      <c r="AG78" s="1" t="n">
        <v>11</v>
      </c>
      <c r="AH78" s="3" t="n">
        <v>40.9</v>
      </c>
      <c r="AI78" s="3" t="n">
        <v>33.6</v>
      </c>
      <c r="AJ78" s="3" t="n">
        <v>44.8</v>
      </c>
      <c r="AK78" s="3" t="n">
        <v>2.4</v>
      </c>
      <c r="AL78" s="1" t="n">
        <v>1453</v>
      </c>
      <c r="AM78" s="1" t="n">
        <v>64</v>
      </c>
      <c r="AN78" s="1" t="n">
        <v>2267</v>
      </c>
      <c r="AO78" s="1" t="n">
        <v>88</v>
      </c>
      <c r="AP78" s="1" t="n">
        <v>123</v>
      </c>
      <c r="AQ78" s="1" t="n">
        <v>126</v>
      </c>
      <c r="AR78" s="1" t="n">
        <v>94</v>
      </c>
      <c r="AS78" s="1" t="n">
        <v>127</v>
      </c>
      <c r="AT78" s="1" t="n">
        <v>1</v>
      </c>
      <c r="AU78" s="1" t="n">
        <f aca="false">((AO78*15)+(AP78*30)+(AQ78*30)+(AR78*30)+(AS78*15))-(AO78*120)</f>
        <v>2955</v>
      </c>
      <c r="AV78" s="1" t="n">
        <f aca="false">((AO78*15)+(AP78*30)+(AQ78*30)+(AR78*30)+(AS78*15))</f>
        <v>13515</v>
      </c>
      <c r="AW78" s="1"/>
      <c r="AX78" s="4" t="n">
        <f aca="false">10000/SQRT((AO78*BE78)*(AVERAGE(AO78:AS78)*AVERAGE(BE78:BI78)))</f>
        <v>8.38104480346412</v>
      </c>
      <c r="AY78" s="4" t="n">
        <v>0</v>
      </c>
      <c r="AZ78" s="2" t="n">
        <f aca="false">(AO78*BE78)/405</f>
        <v>1.1038024691358</v>
      </c>
      <c r="BA78" s="2" t="n">
        <v>0</v>
      </c>
      <c r="BB78" s="2" t="n">
        <f aca="false">1/(LOG(BE78)+LOG(AO78))</f>
        <v>0.377309172066399</v>
      </c>
      <c r="BC78" s="2" t="n">
        <f aca="false">(BF78-BE78)/(AP78-AO78)</f>
        <v>0.769142857142857</v>
      </c>
      <c r="BD78" s="2" t="n">
        <f aca="false">(20*BE78)/((AO78/18)-3.5)</f>
        <v>73.152</v>
      </c>
      <c r="BE78" s="2" t="n">
        <v>5.08</v>
      </c>
      <c r="BF78" s="2" t="n">
        <v>32</v>
      </c>
      <c r="BG78" s="2" t="n">
        <v>47.8</v>
      </c>
      <c r="BH78" s="2" t="n">
        <v>17.2</v>
      </c>
      <c r="BI78" s="2" t="n">
        <v>40.6</v>
      </c>
      <c r="BJ78" s="2" t="n">
        <f aca="false">((BE78*15)+(BF78*30)+(BG78*30)+(BH78*30)+(BI78*15))-(BE78*120)</f>
        <v>2985.6</v>
      </c>
      <c r="BK78" s="2" t="n">
        <f aca="false">((BE78*15)+(BF78*30)+(BG78*30)+(BH78*30)+(BI78*15))</f>
        <v>3595.2</v>
      </c>
      <c r="BL78" s="2" t="n">
        <f aca="false">(1/BE78)</f>
        <v>0.196850393700787</v>
      </c>
      <c r="BM78" s="2" t="n">
        <f aca="false">(BJ78/AU78)</f>
        <v>1.01035532994924</v>
      </c>
      <c r="BN78" s="2" t="n">
        <f aca="false">(BK78/AV78)</f>
        <v>0.266015538290788</v>
      </c>
      <c r="BO78" s="2" t="n">
        <f aca="false">(AX78*BM78)</f>
        <v>8.46783328772334</v>
      </c>
      <c r="BP78" s="2" t="n">
        <f aca="false">(AX78*BN78)</f>
        <v>2.22948814483272</v>
      </c>
      <c r="BQ78" s="2" t="n">
        <v>2</v>
      </c>
      <c r="BR78" s="4" t="n">
        <f aca="false">(BC78*BL78)</f>
        <v>0.15140607424072</v>
      </c>
      <c r="BS78" s="1" t="n">
        <v>186</v>
      </c>
      <c r="BT78" s="1" t="n">
        <v>0</v>
      </c>
      <c r="BU78" s="1" t="n">
        <v>50</v>
      </c>
      <c r="BV78" s="1" t="n">
        <v>0</v>
      </c>
      <c r="BW78" s="1" t="n">
        <v>116</v>
      </c>
      <c r="BX78" s="1" t="n">
        <v>0</v>
      </c>
      <c r="BY78" s="1" t="n">
        <v>20</v>
      </c>
      <c r="BZ78" s="1" t="n">
        <v>102</v>
      </c>
      <c r="CA78" s="1" t="n">
        <v>0</v>
      </c>
      <c r="CB78" s="1" t="n">
        <v>4</v>
      </c>
      <c r="CC78" s="1" t="n">
        <v>1</v>
      </c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 t="n">
        <v>2</v>
      </c>
      <c r="DK78" s="1" t="n">
        <v>2</v>
      </c>
      <c r="DL78" s="1" t="n">
        <v>2</v>
      </c>
      <c r="DM78" s="1" t="n">
        <v>2</v>
      </c>
      <c r="DN78" s="1" t="n">
        <v>31.96012</v>
      </c>
      <c r="DO78" s="1" t="n">
        <v>146.4559</v>
      </c>
      <c r="DP78" s="1" t="n">
        <v>2.28</v>
      </c>
      <c r="DQ78" s="1" t="n">
        <v>2</v>
      </c>
      <c r="DR78" s="1" t="n">
        <v>4</v>
      </c>
      <c r="DS78" s="1" t="n">
        <v>1</v>
      </c>
      <c r="DT78" s="1" t="n">
        <v>2453.33</v>
      </c>
      <c r="DU78" s="1" t="n">
        <v>71.12</v>
      </c>
      <c r="DV78" s="1" t="n">
        <v>34.05</v>
      </c>
      <c r="DW78" s="1" t="n">
        <v>36.53</v>
      </c>
      <c r="DX78" s="1" t="n">
        <v>21.78</v>
      </c>
      <c r="DY78" s="1" t="n">
        <v>260.72</v>
      </c>
      <c r="DZ78" s="1" t="n">
        <v>22.28</v>
      </c>
      <c r="EA78" s="1" t="n">
        <v>17.31</v>
      </c>
      <c r="EB78" s="1" t="n">
        <v>19.93</v>
      </c>
      <c r="EC78" s="1" t="n">
        <v>28.67</v>
      </c>
      <c r="ED78" s="1" t="n">
        <v>18.17</v>
      </c>
      <c r="EE78" s="1" t="n">
        <v>160.73</v>
      </c>
    </row>
    <row r="79" customFormat="false" ht="13.8" hidden="false" customHeight="false" outlineLevel="0" collapsed="false">
      <c r="A79" s="1" t="n">
        <v>30580</v>
      </c>
      <c r="B79" s="1" t="n">
        <v>1</v>
      </c>
      <c r="C79" s="1" t="n">
        <v>36</v>
      </c>
      <c r="D79" s="1" t="n">
        <v>1</v>
      </c>
      <c r="E79" s="1" t="n">
        <v>1</v>
      </c>
      <c r="F79" s="1" t="n">
        <v>0</v>
      </c>
      <c r="G79" s="1" t="n">
        <v>1</v>
      </c>
      <c r="H79" s="1" t="n">
        <v>0</v>
      </c>
      <c r="I79" s="1" t="n">
        <v>1</v>
      </c>
      <c r="J79" s="1" t="n">
        <v>0</v>
      </c>
      <c r="K79" s="1" t="n">
        <v>0</v>
      </c>
      <c r="L79" s="1" t="n">
        <v>0</v>
      </c>
      <c r="M79" s="1" t="n">
        <v>1</v>
      </c>
      <c r="N79" s="1" t="n">
        <v>0</v>
      </c>
      <c r="O79" s="1" t="n">
        <v>1</v>
      </c>
      <c r="P79" s="1" t="n">
        <f aca="false">SUM(E79:O79)</f>
        <v>5</v>
      </c>
      <c r="Q79" s="1" t="n">
        <v>130</v>
      </c>
      <c r="R79" s="1" t="n">
        <v>90</v>
      </c>
      <c r="S79" s="1" t="n">
        <v>40</v>
      </c>
      <c r="T79" s="2" t="n">
        <v>103.333333333333</v>
      </c>
      <c r="U79" s="3" t="n">
        <v>89.7</v>
      </c>
      <c r="V79" s="3" t="n">
        <v>160</v>
      </c>
      <c r="W79" s="2" t="n">
        <v>35.0390625</v>
      </c>
      <c r="X79" s="2" t="n">
        <v>2</v>
      </c>
      <c r="Y79" s="3"/>
      <c r="Z79" s="3"/>
      <c r="AA79" s="2"/>
      <c r="AB79" s="2"/>
      <c r="AC79" s="2"/>
      <c r="AD79" s="3" t="n">
        <v>45.3</v>
      </c>
      <c r="AE79" s="3"/>
      <c r="AF79" s="3"/>
      <c r="AG79" s="1"/>
      <c r="AH79" s="3"/>
      <c r="AI79" s="3"/>
      <c r="AJ79" s="3"/>
      <c r="AK79" s="3"/>
      <c r="AL79" s="1"/>
      <c r="AM79" s="1"/>
      <c r="AN79" s="1"/>
      <c r="AO79" s="1" t="n">
        <v>104</v>
      </c>
      <c r="AP79" s="1" t="n">
        <v>152</v>
      </c>
      <c r="AQ79" s="1" t="n">
        <v>187</v>
      </c>
      <c r="AR79" s="1" t="n">
        <v>183</v>
      </c>
      <c r="AS79" s="1" t="n">
        <v>196</v>
      </c>
      <c r="AT79" s="1" t="n">
        <v>4</v>
      </c>
      <c r="AU79" s="1" t="n">
        <f aca="false">((AO79*15)+(AP79*30)+(AQ79*30)+(AR79*30)+(AS79*15))-(AO79*120)</f>
        <v>7680</v>
      </c>
      <c r="AV79" s="1" t="n">
        <f aca="false">((AO79*15)+(AP79*30)+(AQ79*30)+(AR79*30)+(AS79*15))</f>
        <v>20160</v>
      </c>
      <c r="AW79" s="1" t="n">
        <v>5.82</v>
      </c>
      <c r="AX79" s="4"/>
      <c r="AY79" s="4"/>
      <c r="AZ79" s="2"/>
      <c r="BA79" s="2"/>
      <c r="BB79" s="2"/>
      <c r="BC79" s="2"/>
      <c r="BD79" s="2"/>
      <c r="BE79" s="3"/>
      <c r="BF79" s="3"/>
      <c r="BG79" s="3"/>
      <c r="BH79" s="3"/>
      <c r="BI79" s="3"/>
      <c r="BJ79" s="2"/>
      <c r="BK79" s="2"/>
      <c r="BL79" s="2"/>
      <c r="BM79" s="2"/>
      <c r="BN79" s="2"/>
      <c r="BO79" s="2"/>
      <c r="BP79" s="2"/>
      <c r="BQ79" s="2"/>
      <c r="BR79" s="4"/>
      <c r="BS79" s="1" t="n">
        <v>222</v>
      </c>
      <c r="BT79" s="1" t="n">
        <v>1</v>
      </c>
      <c r="BU79" s="1" t="n">
        <v>44</v>
      </c>
      <c r="BV79" s="1" t="n">
        <v>0</v>
      </c>
      <c r="BW79" s="1" t="n">
        <v>137</v>
      </c>
      <c r="BX79" s="1" t="n">
        <v>1</v>
      </c>
      <c r="BY79" s="1" t="n">
        <v>41</v>
      </c>
      <c r="BZ79" s="1" t="n">
        <v>206</v>
      </c>
      <c r="CA79" s="1" t="n">
        <v>1</v>
      </c>
      <c r="CB79" s="1" t="n">
        <v>5</v>
      </c>
      <c r="CC79" s="1" t="n">
        <v>2</v>
      </c>
      <c r="CD79" s="1" t="n">
        <v>61</v>
      </c>
      <c r="CE79" s="1" t="n">
        <v>2090</v>
      </c>
      <c r="CF79" s="1" t="n">
        <v>14.2392344497608</v>
      </c>
      <c r="CG79" s="1" t="n">
        <v>11.688038277512</v>
      </c>
      <c r="CH79" s="1" t="n">
        <v>3.6555023923445</v>
      </c>
      <c r="CI79" s="1" t="n">
        <v>4.44019138755981</v>
      </c>
      <c r="CJ79" s="1" t="n">
        <v>1.89473684210526</v>
      </c>
      <c r="CK79" s="1" t="n">
        <v>61.8373205741627</v>
      </c>
      <c r="CL79" s="1" t="n">
        <v>11.75</v>
      </c>
      <c r="CM79" s="1" t="n">
        <v>3.97</v>
      </c>
      <c r="CN79" s="1" t="n">
        <v>9.85</v>
      </c>
      <c r="CO79" s="1" t="n">
        <v>0</v>
      </c>
      <c r="CP79" s="1" t="n">
        <v>1.37</v>
      </c>
      <c r="CQ79" s="1" t="n">
        <v>2.23</v>
      </c>
      <c r="CR79" s="1" t="n">
        <v>0</v>
      </c>
      <c r="CS79" s="1" t="n">
        <v>1.73</v>
      </c>
      <c r="CT79" s="1" t="n">
        <v>0</v>
      </c>
      <c r="CU79" s="1" t="n">
        <v>74.4</v>
      </c>
      <c r="CV79" s="1" t="n">
        <v>61.07</v>
      </c>
      <c r="CW79" s="1" t="n">
        <v>19.1</v>
      </c>
      <c r="CX79" s="1" t="n">
        <v>23.2</v>
      </c>
      <c r="CY79" s="1" t="n">
        <v>9.9</v>
      </c>
      <c r="CZ79" s="1" t="n">
        <v>177</v>
      </c>
      <c r="DA79" s="1" t="n">
        <v>323.1</v>
      </c>
      <c r="DB79" s="1" t="n">
        <v>106.8</v>
      </c>
      <c r="DC79" s="1" t="n">
        <v>18</v>
      </c>
      <c r="DD79" s="1" t="n">
        <v>2805</v>
      </c>
      <c r="DE79" s="1" t="n">
        <v>5</v>
      </c>
      <c r="DF79" s="1" t="n">
        <v>4</v>
      </c>
      <c r="DG79" s="1" t="n">
        <v>250</v>
      </c>
      <c r="DH79" s="1" t="n">
        <v>5</v>
      </c>
      <c r="DI79" s="1" t="n">
        <v>300</v>
      </c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</row>
    <row r="80" customFormat="false" ht="13.8" hidden="false" customHeight="false" outlineLevel="0" collapsed="false">
      <c r="A80" s="1" t="n">
        <v>30582</v>
      </c>
      <c r="B80" s="1" t="n">
        <v>1</v>
      </c>
      <c r="C80" s="1" t="n">
        <v>46</v>
      </c>
      <c r="D80" s="1" t="n">
        <v>1</v>
      </c>
      <c r="E80" s="1" t="n">
        <v>0</v>
      </c>
      <c r="F80" s="1" t="n">
        <v>1</v>
      </c>
      <c r="G80" s="1" t="n">
        <v>1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f aca="false">SUM(E80:O80)</f>
        <v>2</v>
      </c>
      <c r="Q80" s="1" t="n">
        <v>120</v>
      </c>
      <c r="R80" s="1" t="n">
        <v>70</v>
      </c>
      <c r="S80" s="1" t="n">
        <v>50</v>
      </c>
      <c r="T80" s="2" t="n">
        <v>86.6666666666667</v>
      </c>
      <c r="U80" s="3" t="s">
        <v>452</v>
      </c>
      <c r="V80" s="3" t="s">
        <v>453</v>
      </c>
      <c r="W80" s="2" t="n">
        <v>24.7082204709909</v>
      </c>
      <c r="X80" s="2" t="n">
        <v>0</v>
      </c>
      <c r="Y80" s="3" t="n">
        <v>86</v>
      </c>
      <c r="Z80" s="3" t="n">
        <v>100</v>
      </c>
      <c r="AA80" s="2"/>
      <c r="AB80" s="2" t="n">
        <v>0.476454293628809</v>
      </c>
      <c r="AC80" s="2" t="n">
        <v>0.86</v>
      </c>
      <c r="AD80" s="3" t="s">
        <v>454</v>
      </c>
      <c r="AE80" s="3"/>
      <c r="AF80" s="3"/>
      <c r="AG80" s="1"/>
      <c r="AH80" s="3"/>
      <c r="AI80" s="3"/>
      <c r="AJ80" s="3"/>
      <c r="AK80" s="3"/>
      <c r="AL80" s="1"/>
      <c r="AM80" s="1"/>
      <c r="AN80" s="1"/>
      <c r="AO80" s="1" t="n">
        <v>93</v>
      </c>
      <c r="AP80" s="1" t="n">
        <v>125</v>
      </c>
      <c r="AQ80" s="1" t="n">
        <v>143</v>
      </c>
      <c r="AR80" s="1" t="n">
        <v>143</v>
      </c>
      <c r="AS80" s="1" t="n">
        <v>140</v>
      </c>
      <c r="AT80" s="1" t="n">
        <v>3</v>
      </c>
      <c r="AU80" s="1" t="n">
        <f aca="false">((AO80*15)+(AP80*30)+(AQ80*30)+(AR80*30)+(AS80*15))-(AO80*120)</f>
        <v>4665</v>
      </c>
      <c r="AV80" s="1" t="n">
        <f aca="false">((AO80*15)+(AP80*30)+(AQ80*30)+(AR80*30)+(AS80*15))</f>
        <v>15825</v>
      </c>
      <c r="AW80" s="1" t="n">
        <v>5.75</v>
      </c>
      <c r="AX80" s="4"/>
      <c r="AY80" s="4"/>
      <c r="AZ80" s="2"/>
      <c r="BA80" s="2"/>
      <c r="BB80" s="2"/>
      <c r="BC80" s="2"/>
      <c r="BD80" s="2"/>
      <c r="BE80" s="3"/>
      <c r="BF80" s="3"/>
      <c r="BG80" s="3"/>
      <c r="BH80" s="3"/>
      <c r="BI80" s="3"/>
      <c r="BJ80" s="2"/>
      <c r="BK80" s="2"/>
      <c r="BL80" s="2"/>
      <c r="BM80" s="2"/>
      <c r="BN80" s="2"/>
      <c r="BO80" s="2"/>
      <c r="BP80" s="2"/>
      <c r="BQ80" s="2"/>
      <c r="BR80" s="4"/>
      <c r="BS80" s="1" t="n">
        <v>173</v>
      </c>
      <c r="BT80" s="1" t="n">
        <v>0</v>
      </c>
      <c r="BU80" s="1" t="n">
        <v>54</v>
      </c>
      <c r="BV80" s="1" t="n">
        <v>0</v>
      </c>
      <c r="BW80" s="1" t="n">
        <v>101</v>
      </c>
      <c r="BX80" s="1" t="n">
        <v>0</v>
      </c>
      <c r="BY80" s="1" t="n">
        <v>18</v>
      </c>
      <c r="BZ80" s="1" t="n">
        <v>92</v>
      </c>
      <c r="CA80" s="1" t="n">
        <v>0</v>
      </c>
      <c r="CB80" s="1" t="n">
        <v>0</v>
      </c>
      <c r="CC80" s="1"/>
      <c r="CD80" s="1" t="n">
        <v>44</v>
      </c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</row>
    <row r="81" customFormat="false" ht="13.8" hidden="false" customHeight="false" outlineLevel="0" collapsed="false">
      <c r="A81" s="1" t="n">
        <v>30585</v>
      </c>
      <c r="B81" s="1" t="n">
        <v>2</v>
      </c>
      <c r="C81" s="1" t="n">
        <v>46</v>
      </c>
      <c r="D81" s="1" t="n">
        <v>1</v>
      </c>
      <c r="E81" s="1" t="n">
        <v>1</v>
      </c>
      <c r="F81" s="1" t="n">
        <v>1</v>
      </c>
      <c r="G81" s="1" t="n">
        <v>1</v>
      </c>
      <c r="H81" s="1" t="n">
        <v>1</v>
      </c>
      <c r="I81" s="1" t="n">
        <v>0</v>
      </c>
      <c r="J81" s="1" t="n">
        <v>0</v>
      </c>
      <c r="K81" s="1" t="n">
        <v>0</v>
      </c>
      <c r="L81" s="1" t="n">
        <v>0</v>
      </c>
      <c r="M81" s="1" t="n">
        <f aca="false">IF(W81&gt;27,1,0)</f>
        <v>1</v>
      </c>
      <c r="N81" s="1" t="n">
        <v>0</v>
      </c>
      <c r="O81" s="1" t="n">
        <v>1</v>
      </c>
      <c r="P81" s="1" t="n">
        <f aca="false">SUM(E81:O81)</f>
        <v>6</v>
      </c>
      <c r="Q81" s="1" t="n">
        <v>150</v>
      </c>
      <c r="R81" s="1" t="n">
        <v>90</v>
      </c>
      <c r="S81" s="1" t="n">
        <f aca="false">Q81-R81</f>
        <v>60</v>
      </c>
      <c r="T81" s="2" t="n">
        <f aca="false">(S81/3)+ R81</f>
        <v>110</v>
      </c>
      <c r="U81" s="3" t="n">
        <v>74.2</v>
      </c>
      <c r="V81" s="3" t="n">
        <v>156.7</v>
      </c>
      <c r="W81" s="18" t="n">
        <f aca="false">U81/POWER((V81/100),2)</f>
        <v>30.2180136013641</v>
      </c>
      <c r="X81" s="2" t="n">
        <v>2</v>
      </c>
      <c r="Y81" s="3" t="n">
        <v>88.2</v>
      </c>
      <c r="Z81" s="3" t="n">
        <v>105</v>
      </c>
      <c r="AA81" s="2" t="n">
        <v>44.4935010555655</v>
      </c>
      <c r="AB81" s="2" t="n">
        <v>0.562858966177409</v>
      </c>
      <c r="AC81" s="2" t="n">
        <v>0.84</v>
      </c>
      <c r="AD81" s="3" t="n">
        <v>41.4</v>
      </c>
      <c r="AE81" s="3" t="n">
        <v>30.7</v>
      </c>
      <c r="AF81" s="3" t="n">
        <v>43.5</v>
      </c>
      <c r="AG81" s="1" t="n">
        <v>9</v>
      </c>
      <c r="AH81" s="3" t="n">
        <v>41.4</v>
      </c>
      <c r="AI81" s="3" t="n">
        <v>30.7</v>
      </c>
      <c r="AJ81" s="3" t="n">
        <v>41.3</v>
      </c>
      <c r="AK81" s="3" t="n">
        <v>2.2</v>
      </c>
      <c r="AL81" s="1" t="n">
        <v>1345</v>
      </c>
      <c r="AM81" s="1" t="n">
        <v>61</v>
      </c>
      <c r="AN81" s="1" t="n">
        <v>2098</v>
      </c>
      <c r="AO81" s="1" t="n">
        <v>119</v>
      </c>
      <c r="AP81" s="1" t="n">
        <v>209</v>
      </c>
      <c r="AQ81" s="1" t="n">
        <v>217</v>
      </c>
      <c r="AR81" s="1" t="n">
        <v>215</v>
      </c>
      <c r="AS81" s="1" t="n">
        <v>188</v>
      </c>
      <c r="AT81" s="1" t="n">
        <v>4</v>
      </c>
      <c r="AU81" s="1" t="n">
        <f aca="false">((AO81*15)+(AP81*30)+(AQ81*30)+(AR81*30)+(AS81*15))-(AO81*120)</f>
        <v>9555</v>
      </c>
      <c r="AV81" s="1" t="n">
        <f aca="false">((AO81*15)+(AP81*30)+(AQ81*30)+(AR81*30)+(AS81*15))</f>
        <v>23835</v>
      </c>
      <c r="AW81" s="1" t="n">
        <v>5.7</v>
      </c>
      <c r="AX81" s="4" t="n">
        <f aca="false">10000/SQRT((AO81*BE81)*(AVERAGE(AO81:AS81)*AVERAGE(BE81:BI81)))</f>
        <v>1.52244019534628</v>
      </c>
      <c r="AY81" s="4" t="n">
        <v>1</v>
      </c>
      <c r="AZ81" s="2" t="n">
        <f aca="false">(AO81*BE81)/405</f>
        <v>6.37604938271605</v>
      </c>
      <c r="BA81" s="2" t="n">
        <v>1</v>
      </c>
      <c r="BB81" s="2" t="n">
        <f aca="false">1/(LOG(BE81)+LOG(AO81))</f>
        <v>0.293082660533686</v>
      </c>
      <c r="BC81" s="2" t="n">
        <f aca="false">(BF81-BE81)/(AP81-AO81)</f>
        <v>0.548888888888889</v>
      </c>
      <c r="BD81" s="2" t="n">
        <f aca="false">(20*BE81)/((AO81/18)-3.5)</f>
        <v>139.5</v>
      </c>
      <c r="BE81" s="2" t="n">
        <v>21.7</v>
      </c>
      <c r="BF81" s="2" t="n">
        <v>71.1</v>
      </c>
      <c r="BG81" s="2" t="n">
        <v>85.8</v>
      </c>
      <c r="BH81" s="2" t="n">
        <v>132</v>
      </c>
      <c r="BI81" s="2" t="n">
        <v>130</v>
      </c>
      <c r="BJ81" s="2" t="n">
        <f aca="false">((BE81*15)+(BF81*30)+(BG81*30)+(BH81*30)+(BI81*15))-(BE81*120)</f>
        <v>8338.5</v>
      </c>
      <c r="BK81" s="2" t="n">
        <f aca="false">((BE81*15)+(BF81*30)+(BG81*30)+(BH81*30)+(BI81*15))</f>
        <v>10942.5</v>
      </c>
      <c r="BL81" s="2" t="n">
        <f aca="false">(1/BE81)</f>
        <v>0.0460829493087558</v>
      </c>
      <c r="BM81" s="2" t="n">
        <f aca="false">(BJ81/AU81)</f>
        <v>0.872684458398744</v>
      </c>
      <c r="BN81" s="2" t="n">
        <f aca="false">(BK81/AV81)</f>
        <v>0.459093769666457</v>
      </c>
      <c r="BO81" s="2" t="n">
        <f aca="false">(AX81*BM81)</f>
        <v>1.32860989732025</v>
      </c>
      <c r="BP81" s="2" t="n">
        <f aca="false">(AX81*BN81)</f>
        <v>0.698942808373262</v>
      </c>
      <c r="BQ81" s="2" t="n">
        <v>1</v>
      </c>
      <c r="BR81" s="4" t="n">
        <f aca="false">(BC81*BL81)</f>
        <v>0.0252944188428059</v>
      </c>
      <c r="BS81" s="1" t="n">
        <v>214</v>
      </c>
      <c r="BT81" s="1" t="n">
        <v>1</v>
      </c>
      <c r="BU81" s="1" t="n">
        <v>39</v>
      </c>
      <c r="BV81" s="1" t="n">
        <v>1</v>
      </c>
      <c r="BW81" s="1" t="n">
        <v>134</v>
      </c>
      <c r="BX81" s="1" t="n">
        <v>1</v>
      </c>
      <c r="BY81" s="1" t="n">
        <v>41</v>
      </c>
      <c r="BZ81" s="1" t="n">
        <v>207</v>
      </c>
      <c r="CA81" s="1" t="n">
        <v>1</v>
      </c>
      <c r="CB81" s="1" t="n">
        <v>5</v>
      </c>
      <c r="CC81" s="1" t="n">
        <v>2</v>
      </c>
      <c r="CD81" s="1" t="n">
        <v>65</v>
      </c>
      <c r="CE81" s="1" t="n">
        <v>1482</v>
      </c>
      <c r="CF81" s="1" t="n">
        <v>12.4156545209177</v>
      </c>
      <c r="CG81" s="1" t="n">
        <v>26.9028340080972</v>
      </c>
      <c r="CH81" s="1" t="n">
        <v>11.2955465587045</v>
      </c>
      <c r="CI81" s="1" t="n">
        <v>8.4412955465587</v>
      </c>
      <c r="CJ81" s="1" t="n">
        <v>2.06477732793522</v>
      </c>
      <c r="CK81" s="1" t="n">
        <v>65.4251012145749</v>
      </c>
      <c r="CL81" s="1" t="n">
        <v>5.7</v>
      </c>
      <c r="CM81" s="1" t="n">
        <v>1.6</v>
      </c>
      <c r="CN81" s="1" t="n">
        <v>5.8</v>
      </c>
      <c r="CO81" s="1" t="n">
        <v>0</v>
      </c>
      <c r="CP81" s="1" t="n">
        <v>4</v>
      </c>
      <c r="CQ81" s="1" t="n">
        <v>2.1</v>
      </c>
      <c r="CR81" s="1" t="n">
        <v>1.1</v>
      </c>
      <c r="CS81" s="1" t="n">
        <v>0</v>
      </c>
      <c r="CT81" s="1" t="n">
        <v>0</v>
      </c>
      <c r="CU81" s="1" t="n">
        <v>46</v>
      </c>
      <c r="CV81" s="1" t="n">
        <v>44.3</v>
      </c>
      <c r="CW81" s="1" t="n">
        <v>18.6</v>
      </c>
      <c r="CX81" s="1" t="n">
        <v>13.9</v>
      </c>
      <c r="CY81" s="1" t="n">
        <v>3.4</v>
      </c>
      <c r="CZ81" s="1" t="n">
        <v>105</v>
      </c>
      <c r="DA81" s="1" t="n">
        <v>242.4</v>
      </c>
      <c r="DB81" s="1" t="n">
        <v>25.2</v>
      </c>
      <c r="DC81" s="1" t="n">
        <v>17.5</v>
      </c>
      <c r="DD81" s="1" t="n">
        <v>1573</v>
      </c>
      <c r="DE81" s="1" t="n">
        <v>8</v>
      </c>
      <c r="DF81" s="1" t="n">
        <v>1</v>
      </c>
      <c r="DG81" s="1" t="n">
        <v>250</v>
      </c>
      <c r="DH81" s="1" t="s">
        <v>425</v>
      </c>
      <c r="DI81" s="1" t="n">
        <v>250</v>
      </c>
      <c r="DJ81" s="1" t="n">
        <v>0</v>
      </c>
      <c r="DK81" s="1" t="n">
        <v>0</v>
      </c>
      <c r="DL81" s="1" t="n">
        <v>2</v>
      </c>
      <c r="DM81" s="1" t="n">
        <v>2</v>
      </c>
      <c r="DN81" s="1" t="n">
        <v>29.09036</v>
      </c>
      <c r="DO81" s="1" t="n">
        <v>27.82734</v>
      </c>
      <c r="DP81" s="1" t="n">
        <v>0.06</v>
      </c>
      <c r="DQ81" s="1" t="n">
        <v>1</v>
      </c>
      <c r="DR81" s="1" t="n">
        <v>3</v>
      </c>
      <c r="DS81" s="1" t="n">
        <v>2</v>
      </c>
      <c r="DT81" s="1" t="n">
        <v>1120.5</v>
      </c>
      <c r="DU81" s="1" t="n">
        <v>38.33</v>
      </c>
      <c r="DV81" s="1" t="n">
        <v>24.6</v>
      </c>
      <c r="DW81" s="1" t="n">
        <v>25.6</v>
      </c>
      <c r="DX81" s="1" t="n">
        <v>18.66</v>
      </c>
      <c r="DY81" s="1" t="n">
        <v>127.97</v>
      </c>
      <c r="DZ81" s="1" t="n">
        <v>26.31</v>
      </c>
      <c r="EA81" s="1" t="n">
        <v>5.61</v>
      </c>
      <c r="EB81" s="1" t="n">
        <v>16.74</v>
      </c>
      <c r="EC81" s="1" t="n">
        <v>20.97</v>
      </c>
      <c r="ED81" s="1" t="n">
        <v>10.97</v>
      </c>
      <c r="EE81" s="1" t="n">
        <v>121.99</v>
      </c>
    </row>
    <row r="82" customFormat="false" ht="13.8" hidden="false" customHeight="false" outlineLevel="0" collapsed="false">
      <c r="A82" s="1" t="n">
        <v>30587</v>
      </c>
      <c r="B82" s="1" t="n">
        <v>1</v>
      </c>
      <c r="C82" s="1" t="n">
        <v>49</v>
      </c>
      <c r="D82" s="1" t="n">
        <v>1</v>
      </c>
      <c r="E82" s="1" t="n">
        <v>0</v>
      </c>
      <c r="F82" s="1" t="n">
        <v>1</v>
      </c>
      <c r="G82" s="1" t="n">
        <v>1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</v>
      </c>
      <c r="M82" s="1" t="n">
        <v>1</v>
      </c>
      <c r="N82" s="1" t="n">
        <v>0</v>
      </c>
      <c r="O82" s="1" t="n">
        <v>1</v>
      </c>
      <c r="P82" s="1" t="n">
        <f aca="false">SUM(E82:O82)</f>
        <v>4</v>
      </c>
      <c r="Q82" s="1" t="n">
        <v>120</v>
      </c>
      <c r="R82" s="1" t="n">
        <v>80</v>
      </c>
      <c r="S82" s="1" t="n">
        <v>40</v>
      </c>
      <c r="T82" s="2" t="n">
        <v>93.3333333333333</v>
      </c>
      <c r="U82" s="3" t="n">
        <v>97.3</v>
      </c>
      <c r="V82" s="3" t="n">
        <v>176</v>
      </c>
      <c r="W82" s="2" t="n">
        <v>31.4114152892562</v>
      </c>
      <c r="X82" s="2" t="n">
        <v>2</v>
      </c>
      <c r="Y82" s="3" t="n">
        <v>101</v>
      </c>
      <c r="Z82" s="3" t="n">
        <v>110</v>
      </c>
      <c r="AA82" s="2" t="n">
        <v>43.7207857820253</v>
      </c>
      <c r="AB82" s="2" t="n">
        <v>0.573863636363636</v>
      </c>
      <c r="AC82" s="2" t="n">
        <v>0.918181818181818</v>
      </c>
      <c r="AD82" s="3" t="n">
        <v>31.6</v>
      </c>
      <c r="AE82" s="3" t="n">
        <v>30.7</v>
      </c>
      <c r="AF82" s="3" t="n">
        <v>66.6</v>
      </c>
      <c r="AG82" s="1" t="n">
        <v>15</v>
      </c>
      <c r="AH82" s="3" t="n">
        <v>48.6</v>
      </c>
      <c r="AI82" s="3" t="n">
        <v>47.3</v>
      </c>
      <c r="AJ82" s="3" t="n">
        <v>63.3</v>
      </c>
      <c r="AK82" s="3" t="n">
        <v>3.3</v>
      </c>
      <c r="AL82" s="1" t="n">
        <v>1977</v>
      </c>
      <c r="AM82" s="1" t="n">
        <v>64</v>
      </c>
      <c r="AN82" s="1" t="n">
        <v>3519</v>
      </c>
      <c r="AO82" s="1" t="n">
        <v>100</v>
      </c>
      <c r="AP82" s="1" t="n">
        <v>147</v>
      </c>
      <c r="AQ82" s="1" t="n">
        <v>179</v>
      </c>
      <c r="AR82" s="1" t="n">
        <v>144</v>
      </c>
      <c r="AS82" s="1" t="n">
        <v>166</v>
      </c>
      <c r="AT82" s="1" t="n">
        <v>4</v>
      </c>
      <c r="AU82" s="1" t="n">
        <f aca="false">((AO82*15)+(AP82*30)+(AQ82*30)+(AR82*30)+(AS82*15))-(AO82*120)</f>
        <v>6090</v>
      </c>
      <c r="AV82" s="1" t="n">
        <f aca="false">((AO82*15)+(AP82*30)+(AQ82*30)+(AR82*30)+(AS82*15))</f>
        <v>18090</v>
      </c>
      <c r="AW82" s="1" t="n">
        <v>5.65</v>
      </c>
      <c r="AX82" s="4" t="n">
        <f aca="false">10000/SQRT((AO82*BE82)*(AVERAGE(AO82:AS82)*AVERAGE(BE82:BI82)))</f>
        <v>10.2895340745482</v>
      </c>
      <c r="AY82" s="4" t="n">
        <v>0</v>
      </c>
      <c r="AZ82" s="2" t="n">
        <f aca="false">(AO82*BE82)/405</f>
        <v>0.585185185185185</v>
      </c>
      <c r="BA82" s="2" t="n">
        <v>0</v>
      </c>
      <c r="BB82" s="2" t="n">
        <f aca="false">1/(LOG(BE82)+LOG(AO82))</f>
        <v>0.421097250864553</v>
      </c>
      <c r="BC82" s="2" t="n">
        <f aca="false">(BF82-BE82)/(AP82-AO82)</f>
        <v>0.875106382978724</v>
      </c>
      <c r="BD82" s="2" t="n">
        <f aca="false">(20*BE82)/((AO82/18)-3.5)</f>
        <v>23.0594594594595</v>
      </c>
      <c r="BE82" s="3" t="n">
        <v>2.37</v>
      </c>
      <c r="BF82" s="3" t="n">
        <v>43.5</v>
      </c>
      <c r="BG82" s="3" t="n">
        <v>30.9</v>
      </c>
      <c r="BH82" s="3" t="n">
        <v>34.6</v>
      </c>
      <c r="BI82" s="3" t="n">
        <v>24</v>
      </c>
      <c r="BJ82" s="2" t="n">
        <f aca="false">((BE82*15)+(BF82*30)+(BG82*30)+(BH82*30)+(BI82*15))-(BE82*120)</f>
        <v>3381.15</v>
      </c>
      <c r="BK82" s="2" t="n">
        <f aca="false">((BE82*15)+(BF82*30)+(BG82*30)+(BH82*30)+(BI82*15))</f>
        <v>3665.55</v>
      </c>
      <c r="BL82" s="2" t="n">
        <f aca="false">(1/BE82)</f>
        <v>0.421940928270042</v>
      </c>
      <c r="BM82" s="2" t="n">
        <f aca="false">(BJ82/AU82)</f>
        <v>0.555197044334975</v>
      </c>
      <c r="BN82" s="2" t="n">
        <f aca="false">(BK82/AV82)</f>
        <v>0.202628524046434</v>
      </c>
      <c r="BO82" s="2" t="n">
        <f aca="false">(AX82*BM82)</f>
        <v>5.71271890577317</v>
      </c>
      <c r="BP82" s="2" t="n">
        <f aca="false">(AX82*BN82)</f>
        <v>2.08495310265119</v>
      </c>
      <c r="BQ82" s="2" t="n">
        <v>2</v>
      </c>
      <c r="BR82" s="4" t="n">
        <f aca="false">(BC82*BL82)</f>
        <v>0.369243199569082</v>
      </c>
      <c r="BS82" s="1" t="n">
        <v>149</v>
      </c>
      <c r="BT82" s="1" t="n">
        <v>0</v>
      </c>
      <c r="BU82" s="1" t="n">
        <v>48</v>
      </c>
      <c r="BV82" s="1" t="n">
        <v>0</v>
      </c>
      <c r="BW82" s="1" t="n">
        <v>29</v>
      </c>
      <c r="BX82" s="1" t="n">
        <v>0</v>
      </c>
      <c r="BY82" s="1" t="n">
        <v>72</v>
      </c>
      <c r="BZ82" s="1" t="n">
        <v>359</v>
      </c>
      <c r="CA82" s="1" t="n">
        <v>1</v>
      </c>
      <c r="CB82" s="1" t="n">
        <v>4</v>
      </c>
      <c r="CC82" s="1" t="n">
        <v>1</v>
      </c>
      <c r="CD82" s="1" t="n">
        <v>62</v>
      </c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 t="n">
        <v>15</v>
      </c>
      <c r="DL82" s="1" t="n">
        <v>2</v>
      </c>
      <c r="DM82" s="1" t="n">
        <v>2</v>
      </c>
      <c r="DN82" s="1" t="n">
        <v>22.23001</v>
      </c>
      <c r="DO82" s="1" t="n">
        <v>173.3767</v>
      </c>
      <c r="DP82" s="1" t="n">
        <v>0.04</v>
      </c>
      <c r="DQ82" s="1" t="n">
        <v>1</v>
      </c>
      <c r="DR82" s="1" t="n">
        <v>2</v>
      </c>
      <c r="DS82" s="1"/>
      <c r="DT82" s="1" t="n">
        <v>1458.02</v>
      </c>
      <c r="DU82" s="1" t="n">
        <v>50.27</v>
      </c>
      <c r="DV82" s="1" t="n">
        <v>24.04</v>
      </c>
      <c r="DW82" s="1" t="n">
        <v>30.6</v>
      </c>
      <c r="DX82" s="1" t="n">
        <v>10.05</v>
      </c>
      <c r="DY82" s="1" t="n">
        <v>211.21</v>
      </c>
      <c r="DZ82" s="1" t="n">
        <v>18.12</v>
      </c>
      <c r="EA82" s="1" t="n">
        <v>17.18</v>
      </c>
      <c r="EB82" s="1" t="n">
        <v>16.61</v>
      </c>
      <c r="EC82" s="1" t="n">
        <v>16.45</v>
      </c>
      <c r="ED82" s="1" t="n">
        <v>9.8</v>
      </c>
      <c r="EE82" s="1" t="n">
        <v>241.99</v>
      </c>
    </row>
    <row r="83" customFormat="false" ht="13.8" hidden="false" customHeight="false" outlineLevel="0" collapsed="false">
      <c r="A83" s="1" t="n">
        <v>30588</v>
      </c>
      <c r="B83" s="1" t="n">
        <v>2</v>
      </c>
      <c r="C83" s="1" t="n">
        <v>43</v>
      </c>
      <c r="D83" s="1" t="n">
        <v>1</v>
      </c>
      <c r="E83" s="1" t="n">
        <v>0</v>
      </c>
      <c r="F83" s="1" t="n">
        <v>0</v>
      </c>
      <c r="G83" s="1" t="n">
        <v>1</v>
      </c>
      <c r="H83" s="1" t="n">
        <v>0</v>
      </c>
      <c r="I83" s="1" t="n">
        <v>1</v>
      </c>
      <c r="J83" s="1" t="n">
        <v>0</v>
      </c>
      <c r="K83" s="1" t="n">
        <v>0</v>
      </c>
      <c r="L83" s="1" t="n">
        <v>0</v>
      </c>
      <c r="M83" s="1" t="n">
        <v>1</v>
      </c>
      <c r="N83" s="1" t="n">
        <v>0</v>
      </c>
      <c r="O83" s="1" t="n">
        <v>1</v>
      </c>
      <c r="P83" s="1" t="n">
        <f aca="false">SUM(E83:O83)</f>
        <v>4</v>
      </c>
      <c r="Q83" s="1" t="n">
        <v>110</v>
      </c>
      <c r="R83" s="1" t="n">
        <v>70</v>
      </c>
      <c r="S83" s="1" t="n">
        <v>40</v>
      </c>
      <c r="T83" s="2" t="n">
        <v>83.3333333333333</v>
      </c>
      <c r="U83" s="3" t="n">
        <v>90.8</v>
      </c>
      <c r="V83" s="3" t="n">
        <v>157.6</v>
      </c>
      <c r="W83" s="2" t="n">
        <v>36.5572418768842</v>
      </c>
      <c r="X83" s="2" t="n">
        <v>2</v>
      </c>
      <c r="Y83" s="3" t="n">
        <v>99</v>
      </c>
      <c r="Z83" s="3" t="n">
        <v>132.5</v>
      </c>
      <c r="AA83" s="2" t="n">
        <v>43.1639522303938</v>
      </c>
      <c r="AB83" s="2" t="n">
        <v>0.628172588832487</v>
      </c>
      <c r="AC83" s="2" t="n">
        <v>0.747169811320755</v>
      </c>
      <c r="AD83" s="3" t="n">
        <v>47.8</v>
      </c>
      <c r="AE83" s="3" t="n">
        <v>43.4</v>
      </c>
      <c r="AF83" s="3" t="n">
        <v>47.4</v>
      </c>
      <c r="AG83" s="1" t="n">
        <v>12</v>
      </c>
      <c r="AH83" s="3" t="n">
        <v>37.7</v>
      </c>
      <c r="AI83" s="3" t="n">
        <v>34.2</v>
      </c>
      <c r="AJ83" s="3" t="n">
        <v>45</v>
      </c>
      <c r="AK83" s="3" t="n">
        <v>2.4</v>
      </c>
      <c r="AL83" s="1" t="n">
        <v>1498</v>
      </c>
      <c r="AM83" s="1" t="n">
        <v>58</v>
      </c>
      <c r="AN83" s="1" t="n">
        <v>2337</v>
      </c>
      <c r="AO83" s="1" t="n">
        <v>129</v>
      </c>
      <c r="AP83" s="1" t="n">
        <v>209</v>
      </c>
      <c r="AQ83" s="1" t="n">
        <v>239</v>
      </c>
      <c r="AR83" s="1" t="n">
        <v>238</v>
      </c>
      <c r="AS83" s="1" t="n">
        <v>217</v>
      </c>
      <c r="AT83" s="1" t="n">
        <v>5</v>
      </c>
      <c r="AU83" s="1" t="n">
        <f aca="false">((AO83*15)+(AP83*30)+(AQ83*30)+(AR83*30)+(AS83*15))-(AO83*120)</f>
        <v>10290</v>
      </c>
      <c r="AV83" s="1" t="n">
        <f aca="false">((AO83*15)+(AP83*30)+(AQ83*30)+(AR83*30)+(AS83*15))</f>
        <v>25770</v>
      </c>
      <c r="AW83" s="1" t="n">
        <v>5.8</v>
      </c>
      <c r="AX83" s="4"/>
      <c r="AY83" s="4"/>
      <c r="AZ83" s="2"/>
      <c r="BA83" s="2"/>
      <c r="BB83" s="2"/>
      <c r="BC83" s="2"/>
      <c r="BD83" s="2"/>
      <c r="BE83" s="3"/>
      <c r="BF83" s="3"/>
      <c r="BG83" s="3"/>
      <c r="BH83" s="3"/>
      <c r="BI83" s="3"/>
      <c r="BJ83" s="2"/>
      <c r="BK83" s="2"/>
      <c r="BL83" s="2"/>
      <c r="BM83" s="2"/>
      <c r="BN83" s="2"/>
      <c r="BO83" s="2"/>
      <c r="BP83" s="2"/>
      <c r="BQ83" s="2"/>
      <c r="BR83" s="4"/>
      <c r="BS83" s="1" t="n">
        <v>175</v>
      </c>
      <c r="BT83" s="1" t="n">
        <v>0</v>
      </c>
      <c r="BU83" s="1" t="n">
        <v>29</v>
      </c>
      <c r="BV83" s="1" t="n">
        <v>1</v>
      </c>
      <c r="BW83" s="1" t="n">
        <v>104</v>
      </c>
      <c r="BX83" s="1" t="n">
        <v>0</v>
      </c>
      <c r="BY83" s="1" t="n">
        <v>42</v>
      </c>
      <c r="BZ83" s="1" t="n">
        <v>208</v>
      </c>
      <c r="CA83" s="1" t="n">
        <v>1</v>
      </c>
      <c r="CB83" s="1" t="n">
        <v>5</v>
      </c>
      <c r="CC83" s="1" t="n">
        <v>2</v>
      </c>
      <c r="CD83" s="1" t="n">
        <v>56</v>
      </c>
      <c r="CE83" s="1" t="n">
        <v>1794</v>
      </c>
      <c r="CF83" s="1" t="n">
        <v>14</v>
      </c>
      <c r="CG83" s="1" t="n">
        <v>27</v>
      </c>
      <c r="CH83" s="1" t="n">
        <v>7</v>
      </c>
      <c r="CI83" s="1" t="n">
        <v>9</v>
      </c>
      <c r="CJ83" s="1" t="n">
        <v>5</v>
      </c>
      <c r="CK83" s="1" t="n">
        <v>62</v>
      </c>
      <c r="CL83" s="1" t="n">
        <v>1.1</v>
      </c>
      <c r="CM83" s="1" t="n">
        <v>1.8</v>
      </c>
      <c r="CN83" s="1" t="n">
        <v>13.3</v>
      </c>
      <c r="CO83" s="1" t="n">
        <v>0</v>
      </c>
      <c r="CP83" s="1" t="n">
        <v>3.7</v>
      </c>
      <c r="CQ83" s="1" t="n">
        <v>2.3</v>
      </c>
      <c r="CR83" s="1" t="n">
        <v>0.5</v>
      </c>
      <c r="CS83" s="1" t="n">
        <v>0</v>
      </c>
      <c r="CT83" s="1" t="n">
        <v>1.3</v>
      </c>
      <c r="CU83" s="1" t="n">
        <v>62</v>
      </c>
      <c r="CV83" s="1" t="n">
        <v>54.7</v>
      </c>
      <c r="CW83" s="1" t="n">
        <v>13</v>
      </c>
      <c r="CX83" s="1" t="n">
        <v>18</v>
      </c>
      <c r="CY83" s="1" t="n">
        <v>8.9</v>
      </c>
      <c r="CZ83" s="1" t="n">
        <v>323</v>
      </c>
      <c r="DA83" s="1" t="n">
        <v>278.5</v>
      </c>
      <c r="DB83" s="1" t="n">
        <v>16.7</v>
      </c>
      <c r="DC83" s="1" t="n">
        <v>17.9</v>
      </c>
      <c r="DD83" s="1" t="n">
        <v>1369</v>
      </c>
      <c r="DE83" s="1" t="n">
        <v>14</v>
      </c>
      <c r="DF83" s="1" t="n">
        <v>1</v>
      </c>
      <c r="DG83" s="1" t="n">
        <v>1000</v>
      </c>
      <c r="DH83" s="1" t="n">
        <v>14</v>
      </c>
      <c r="DI83" s="1" t="n">
        <v>0</v>
      </c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</row>
    <row r="84" customFormat="false" ht="13.8" hidden="false" customHeight="false" outlineLevel="0" collapsed="false">
      <c r="A84" s="1" t="n">
        <v>30590</v>
      </c>
      <c r="B84" s="1" t="n">
        <v>2</v>
      </c>
      <c r="C84" s="1" t="n">
        <v>57</v>
      </c>
      <c r="D84" s="1" t="n">
        <v>1</v>
      </c>
      <c r="E84" s="1" t="n">
        <v>0</v>
      </c>
      <c r="F84" s="1" t="n">
        <v>1</v>
      </c>
      <c r="G84" s="1" t="n">
        <v>1</v>
      </c>
      <c r="H84" s="1" t="n">
        <v>0</v>
      </c>
      <c r="I84" s="1" t="n">
        <v>1</v>
      </c>
      <c r="J84" s="1" t="n">
        <v>0</v>
      </c>
      <c r="K84" s="1" t="n">
        <v>0</v>
      </c>
      <c r="L84" s="1" t="n">
        <v>0</v>
      </c>
      <c r="M84" s="1" t="n">
        <v>0</v>
      </c>
      <c r="N84" s="1" t="n">
        <v>0</v>
      </c>
      <c r="O84" s="1" t="n">
        <v>1</v>
      </c>
      <c r="P84" s="1" t="n">
        <f aca="false">SUM(E84:O84)</f>
        <v>4</v>
      </c>
      <c r="Q84" s="1" t="n">
        <v>120</v>
      </c>
      <c r="R84" s="1" t="n">
        <v>80</v>
      </c>
      <c r="S84" s="1" t="n">
        <v>40</v>
      </c>
      <c r="T84" s="2" t="n">
        <v>93.3333333333333</v>
      </c>
      <c r="U84" s="3" t="n">
        <v>68.8</v>
      </c>
      <c r="V84" s="3" t="n">
        <v>162</v>
      </c>
      <c r="W84" s="2" t="n">
        <v>26.2155159274501</v>
      </c>
      <c r="X84" s="2" t="n">
        <v>1</v>
      </c>
      <c r="Y84" s="3" t="n">
        <v>88</v>
      </c>
      <c r="Z84" s="3" t="n">
        <v>95</v>
      </c>
      <c r="AA84" s="2"/>
      <c r="AB84" s="2" t="n">
        <v>0.54320987654321</v>
      </c>
      <c r="AC84" s="2" t="n">
        <v>0.926315789473684</v>
      </c>
      <c r="AD84" s="3" t="n">
        <v>37.8</v>
      </c>
      <c r="AE84" s="3"/>
      <c r="AF84" s="3"/>
      <c r="AG84" s="1"/>
      <c r="AH84" s="3"/>
      <c r="AI84" s="3"/>
      <c r="AJ84" s="3"/>
      <c r="AK84" s="3"/>
      <c r="AL84" s="1"/>
      <c r="AM84" s="1"/>
      <c r="AN84" s="1"/>
      <c r="AO84" s="1" t="n">
        <v>108</v>
      </c>
      <c r="AP84" s="1" t="n">
        <v>148</v>
      </c>
      <c r="AQ84" s="1" t="n">
        <v>132</v>
      </c>
      <c r="AR84" s="1" t="n">
        <v>108</v>
      </c>
      <c r="AS84" s="1" t="n">
        <v>85</v>
      </c>
      <c r="AT84" s="1" t="n">
        <v>2</v>
      </c>
      <c r="AU84" s="1" t="n">
        <f aca="false">((AO84*15)+(AP84*30)+(AQ84*30)+(AR84*30)+(AS84*15))-(AO84*120)</f>
        <v>1575</v>
      </c>
      <c r="AV84" s="1" t="n">
        <f aca="false">((AO84*15)+(AP84*30)+(AQ84*30)+(AR84*30)+(AS84*15))</f>
        <v>14535</v>
      </c>
      <c r="AW84" s="1" t="n">
        <v>5.1</v>
      </c>
      <c r="AX84" s="4"/>
      <c r="AY84" s="4"/>
      <c r="AZ84" s="2"/>
      <c r="BA84" s="2"/>
      <c r="BB84" s="2"/>
      <c r="BC84" s="2"/>
      <c r="BD84" s="2"/>
      <c r="BE84" s="3"/>
      <c r="BF84" s="3"/>
      <c r="BG84" s="3"/>
      <c r="BH84" s="3"/>
      <c r="BI84" s="3"/>
      <c r="BJ84" s="2"/>
      <c r="BK84" s="2"/>
      <c r="BL84" s="2"/>
      <c r="BM84" s="2"/>
      <c r="BN84" s="2"/>
      <c r="BO84" s="2"/>
      <c r="BP84" s="2"/>
      <c r="BQ84" s="2"/>
      <c r="BR84" s="4"/>
      <c r="BS84" s="1" t="n">
        <v>213</v>
      </c>
      <c r="BT84" s="1" t="n">
        <v>1</v>
      </c>
      <c r="BU84" s="1" t="n">
        <v>61</v>
      </c>
      <c r="BV84" s="1" t="n">
        <v>0</v>
      </c>
      <c r="BW84" s="1" t="n">
        <v>114</v>
      </c>
      <c r="BX84" s="1" t="n">
        <v>0</v>
      </c>
      <c r="BY84" s="1" t="n">
        <v>38</v>
      </c>
      <c r="BZ84" s="1" t="n">
        <v>191</v>
      </c>
      <c r="CA84" s="1" t="n">
        <v>1</v>
      </c>
      <c r="CB84" s="1" t="n">
        <v>3</v>
      </c>
      <c r="CC84" s="1"/>
      <c r="CD84" s="1" t="n">
        <v>52</v>
      </c>
      <c r="CE84" s="1" t="n">
        <v>1389</v>
      </c>
      <c r="CF84" s="1" t="n">
        <v>34</v>
      </c>
      <c r="CG84" s="1" t="n">
        <v>27</v>
      </c>
      <c r="CH84" s="1" t="n">
        <v>11</v>
      </c>
      <c r="CI84" s="1" t="n">
        <v>8</v>
      </c>
      <c r="CJ84" s="1" t="n">
        <v>4</v>
      </c>
      <c r="CK84" s="1" t="n">
        <v>40</v>
      </c>
      <c r="CL84" s="1" t="n">
        <v>0</v>
      </c>
      <c r="CM84" s="1" t="n">
        <v>14.6</v>
      </c>
      <c r="CN84" s="1" t="n">
        <v>2.2</v>
      </c>
      <c r="CO84" s="1" t="n">
        <v>0</v>
      </c>
      <c r="CP84" s="1" t="n">
        <v>3.1</v>
      </c>
      <c r="CQ84" s="1" t="n">
        <v>1.6</v>
      </c>
      <c r="CR84" s="1" t="n">
        <v>0</v>
      </c>
      <c r="CS84" s="1" t="n">
        <v>0.9</v>
      </c>
      <c r="CT84" s="1" t="n">
        <v>4.4</v>
      </c>
      <c r="CU84" s="1" t="n">
        <v>116.4</v>
      </c>
      <c r="CV84" s="1" t="n">
        <v>42.1</v>
      </c>
      <c r="CW84" s="1" t="n">
        <v>17</v>
      </c>
      <c r="CX84" s="1" t="n">
        <v>12.3</v>
      </c>
      <c r="CY84" s="1" t="n">
        <v>5.6</v>
      </c>
      <c r="CZ84" s="1" t="n">
        <v>289</v>
      </c>
      <c r="DA84" s="1" t="n">
        <v>137.2</v>
      </c>
      <c r="DB84" s="1" t="n">
        <v>55.9</v>
      </c>
      <c r="DC84" s="1" t="n">
        <v>20.4</v>
      </c>
      <c r="DD84" s="1" t="n">
        <v>925</v>
      </c>
      <c r="DE84" s="1" t="n">
        <v>6</v>
      </c>
      <c r="DF84" s="1" t="n">
        <v>5</v>
      </c>
      <c r="DG84" s="1" t="n">
        <v>450</v>
      </c>
      <c r="DH84" s="1" t="n">
        <v>6</v>
      </c>
      <c r="DI84" s="1" t="n">
        <v>0</v>
      </c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</row>
    <row r="85" customFormat="false" ht="13.8" hidden="false" customHeight="false" outlineLevel="0" collapsed="false">
      <c r="A85" s="1" t="n">
        <v>30597</v>
      </c>
      <c r="B85" s="1" t="n">
        <v>1</v>
      </c>
      <c r="C85" s="1" t="n">
        <v>29</v>
      </c>
      <c r="D85" s="1" t="n">
        <v>1</v>
      </c>
      <c r="E85" s="1" t="n">
        <v>1</v>
      </c>
      <c r="F85" s="1" t="n">
        <v>0</v>
      </c>
      <c r="G85" s="1" t="n">
        <v>1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1</v>
      </c>
      <c r="P85" s="1" t="n">
        <f aca="false">SUM(E85:O85)</f>
        <v>3</v>
      </c>
      <c r="Q85" s="1" t="n">
        <v>110</v>
      </c>
      <c r="R85" s="1" t="n">
        <v>70</v>
      </c>
      <c r="S85" s="1" t="n">
        <v>40</v>
      </c>
      <c r="T85" s="2" t="n">
        <v>83.3333333333333</v>
      </c>
      <c r="U85" s="3" t="n">
        <v>77</v>
      </c>
      <c r="V85" s="3" t="n">
        <v>178.3</v>
      </c>
      <c r="W85" s="2" t="n">
        <v>24.2207751969196</v>
      </c>
      <c r="X85" s="2" t="n">
        <v>0</v>
      </c>
      <c r="Y85" s="3" t="n">
        <v>84.75</v>
      </c>
      <c r="Z85" s="3" t="n">
        <v>100</v>
      </c>
      <c r="AA85" s="2" t="n">
        <v>31.1067797334003</v>
      </c>
      <c r="AB85" s="2" t="n">
        <v>0.475322490185081</v>
      </c>
      <c r="AC85" s="2" t="n">
        <v>0.8475</v>
      </c>
      <c r="AD85" s="3" t="n">
        <v>17.4</v>
      </c>
      <c r="AE85" s="3" t="n">
        <v>13.4</v>
      </c>
      <c r="AF85" s="3" t="n">
        <v>63.6</v>
      </c>
      <c r="AG85" s="1" t="n">
        <v>4</v>
      </c>
      <c r="AH85" s="3" t="n">
        <v>56.8</v>
      </c>
      <c r="AI85" s="3" t="n">
        <v>43.7</v>
      </c>
      <c r="AJ85" s="3" t="n">
        <v>60.4</v>
      </c>
      <c r="AK85" s="3" t="n">
        <v>3.2</v>
      </c>
      <c r="AL85" s="1" t="n">
        <v>1861</v>
      </c>
      <c r="AM85" s="1" t="n">
        <v>25</v>
      </c>
      <c r="AN85" s="1" t="n">
        <v>2885</v>
      </c>
      <c r="AO85" s="1" t="n">
        <v>113</v>
      </c>
      <c r="AP85" s="1" t="n">
        <v>119</v>
      </c>
      <c r="AQ85" s="1" t="n">
        <v>124</v>
      </c>
      <c r="AR85" s="1" t="n">
        <v>104</v>
      </c>
      <c r="AS85" s="1" t="n">
        <v>98</v>
      </c>
      <c r="AT85" s="1" t="n">
        <v>2</v>
      </c>
      <c r="AU85" s="1" t="n">
        <f aca="false">((AO85*15)+(AP85*30)+(AQ85*30)+(AR85*30)+(AS85*15))-(AO85*120)</f>
        <v>15</v>
      </c>
      <c r="AV85" s="1" t="n">
        <f aca="false">((AO85*15)+(AP85*30)+(AQ85*30)+(AR85*30)+(AS85*15))</f>
        <v>13575</v>
      </c>
      <c r="AW85" s="1" t="n">
        <v>4.98</v>
      </c>
      <c r="AX85" s="4" t="n">
        <f aca="false">10000/SQRT((AO85*BE85)*(AVERAGE(AO85:AS85)*AVERAGE(BE85:BI85)))</f>
        <v>7.01691582793093</v>
      </c>
      <c r="AY85" s="4" t="n">
        <v>0</v>
      </c>
      <c r="AZ85" s="2" t="n">
        <f aca="false">(AO85*BE85)/405</f>
        <v>1.79683950617284</v>
      </c>
      <c r="BA85" s="2" t="n">
        <v>0</v>
      </c>
      <c r="BB85" s="2" t="n">
        <f aca="false">1/(LOG(BE85)+LOG(AO85))</f>
        <v>0.349410366932691</v>
      </c>
      <c r="BC85" s="2" t="n">
        <f aca="false">(BF85-BE85)/(AP85-AO85)</f>
        <v>2.81</v>
      </c>
      <c r="BD85" s="2" t="n">
        <f aca="false">(20*BE85)/((AO85/18)-3.5)</f>
        <v>46.368</v>
      </c>
      <c r="BE85" s="3" t="n">
        <v>6.44</v>
      </c>
      <c r="BF85" s="3" t="n">
        <v>23.3</v>
      </c>
      <c r="BG85" s="3" t="n">
        <v>38.9</v>
      </c>
      <c r="BH85" s="3" t="n">
        <v>29.1</v>
      </c>
      <c r="BI85" s="3" t="n">
        <v>27.3</v>
      </c>
      <c r="BJ85" s="2" t="n">
        <f aca="false">((BE85*15)+(BF85*30)+(BG85*30)+(BH85*30)+(BI85*15))-(BE85*120)</f>
        <v>2472.3</v>
      </c>
      <c r="BK85" s="2" t="n">
        <f aca="false">((BE85*15)+(BF85*30)+(BG85*30)+(BH85*30)+(BI85*15))</f>
        <v>3245.1</v>
      </c>
      <c r="BL85" s="2" t="n">
        <f aca="false">(1/BE85)</f>
        <v>0.15527950310559</v>
      </c>
      <c r="BM85" s="2" t="n">
        <f aca="false">(BJ85/AU85)</f>
        <v>164.82</v>
      </c>
      <c r="BN85" s="2" t="n">
        <f aca="false">(BK85/AV85)</f>
        <v>0.239049723756906</v>
      </c>
      <c r="BO85" s="2" t="n">
        <f aca="false">(AX85*BM85)</f>
        <v>1156.52806675958</v>
      </c>
      <c r="BP85" s="2" t="n">
        <f aca="false">(AX85*BN85)</f>
        <v>1.67739179029235</v>
      </c>
      <c r="BQ85" s="2" t="n">
        <v>2</v>
      </c>
      <c r="BR85" s="4" t="n">
        <f aca="false">(BC85*BL85)</f>
        <v>0.436335403726708</v>
      </c>
      <c r="BS85" s="1" t="n">
        <v>185</v>
      </c>
      <c r="BT85" s="1" t="n">
        <v>0</v>
      </c>
      <c r="BU85" s="1" t="n">
        <v>36</v>
      </c>
      <c r="BV85" s="1" t="n">
        <v>1</v>
      </c>
      <c r="BW85" s="1" t="n">
        <v>135</v>
      </c>
      <c r="BX85" s="1" t="n">
        <v>1</v>
      </c>
      <c r="BY85" s="1" t="n">
        <v>14</v>
      </c>
      <c r="BZ85" s="1" t="n">
        <v>72</v>
      </c>
      <c r="CA85" s="1" t="n">
        <v>0</v>
      </c>
      <c r="CB85" s="1" t="n">
        <v>1</v>
      </c>
      <c r="CC85" s="1"/>
      <c r="CD85" s="1" t="n">
        <v>65</v>
      </c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</row>
    <row r="86" customFormat="false" ht="13.8" hidden="false" customHeight="false" outlineLevel="0" collapsed="false">
      <c r="A86" s="1" t="n">
        <v>30598</v>
      </c>
      <c r="B86" s="1" t="n">
        <v>1</v>
      </c>
      <c r="C86" s="1" t="n">
        <v>42</v>
      </c>
      <c r="D86" s="1" t="n">
        <v>1</v>
      </c>
      <c r="E86" s="1" t="n">
        <v>1</v>
      </c>
      <c r="F86" s="1" t="n">
        <v>0</v>
      </c>
      <c r="G86" s="1" t="n">
        <v>1</v>
      </c>
      <c r="H86" s="1" t="n">
        <v>0</v>
      </c>
      <c r="I86" s="1" t="n">
        <v>1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f aca="false">SUM(E86:O86)</f>
        <v>3</v>
      </c>
      <c r="Q86" s="1" t="n">
        <v>100</v>
      </c>
      <c r="R86" s="1" t="n">
        <v>70</v>
      </c>
      <c r="S86" s="1" t="n">
        <v>30</v>
      </c>
      <c r="T86" s="2" t="n">
        <v>80</v>
      </c>
      <c r="U86" s="3" t="n">
        <v>68.5</v>
      </c>
      <c r="V86" s="3" t="n">
        <v>159.4</v>
      </c>
      <c r="W86" s="2" t="n">
        <v>26.9596306097678</v>
      </c>
      <c r="X86" s="2" t="n">
        <v>1</v>
      </c>
      <c r="Y86" s="3" t="n">
        <v>83.5</v>
      </c>
      <c r="Z86" s="3" t="n">
        <v>105</v>
      </c>
      <c r="AA86" s="2" t="n">
        <v>37.3520871608364</v>
      </c>
      <c r="AB86" s="2" t="n">
        <v>0.523839397741531</v>
      </c>
      <c r="AC86" s="2" t="n">
        <v>0.795238095238095</v>
      </c>
      <c r="AD86" s="3" t="n">
        <v>38.9</v>
      </c>
      <c r="AE86" s="3" t="n">
        <v>26.6</v>
      </c>
      <c r="AF86" s="3" t="n">
        <v>41.9</v>
      </c>
      <c r="AG86" s="1" t="n">
        <v>7</v>
      </c>
      <c r="AH86" s="3" t="n">
        <v>42.9</v>
      </c>
      <c r="AI86" s="3" t="n">
        <v>29.4</v>
      </c>
      <c r="AJ86" s="3" t="n">
        <v>39.8</v>
      </c>
      <c r="AK86" s="3" t="n">
        <v>2.1</v>
      </c>
      <c r="AL86" s="1" t="n">
        <v>1294</v>
      </c>
      <c r="AM86" s="1" t="n">
        <v>57</v>
      </c>
      <c r="AN86" s="1" t="n">
        <v>2019</v>
      </c>
      <c r="AO86" s="1" t="n">
        <v>123</v>
      </c>
      <c r="AP86" s="1" t="n">
        <v>218</v>
      </c>
      <c r="AQ86" s="1" t="n">
        <v>246</v>
      </c>
      <c r="AR86" s="1" t="n">
        <v>216</v>
      </c>
      <c r="AS86" s="1" t="n">
        <v>223</v>
      </c>
      <c r="AT86" s="1" t="n">
        <v>5</v>
      </c>
      <c r="AU86" s="1" t="n">
        <f aca="false">((AO86*15)+(AP86*30)+(AQ86*30)+(AR86*30)+(AS86*15))-(AO86*120)</f>
        <v>10830</v>
      </c>
      <c r="AV86" s="1" t="n">
        <f aca="false">((AO86*15)+(AP86*30)+(AQ86*30)+(AR86*30)+(AS86*15))</f>
        <v>25590</v>
      </c>
      <c r="AW86" s="1" t="n">
        <v>5.85</v>
      </c>
      <c r="AX86" s="4"/>
      <c r="AY86" s="4"/>
      <c r="AZ86" s="2"/>
      <c r="BA86" s="2"/>
      <c r="BB86" s="2"/>
      <c r="BC86" s="2"/>
      <c r="BD86" s="2"/>
      <c r="BE86" s="3"/>
      <c r="BF86" s="3"/>
      <c r="BG86" s="3"/>
      <c r="BH86" s="3"/>
      <c r="BI86" s="3"/>
      <c r="BJ86" s="2"/>
      <c r="BK86" s="2"/>
      <c r="BL86" s="2"/>
      <c r="BM86" s="2"/>
      <c r="BN86" s="2"/>
      <c r="BO86" s="2"/>
      <c r="BP86" s="2"/>
      <c r="BQ86" s="2"/>
      <c r="BR86" s="4"/>
      <c r="BS86" s="1" t="n">
        <v>173</v>
      </c>
      <c r="BT86" s="1" t="n">
        <v>0</v>
      </c>
      <c r="BU86" s="1" t="n">
        <v>47</v>
      </c>
      <c r="BV86" s="1" t="n">
        <v>0</v>
      </c>
      <c r="BW86" s="1" t="n">
        <v>105</v>
      </c>
      <c r="BX86" s="1" t="n">
        <v>0</v>
      </c>
      <c r="BY86" s="1" t="n">
        <v>21</v>
      </c>
      <c r="BZ86" s="1" t="n">
        <v>106</v>
      </c>
      <c r="CA86" s="1" t="n">
        <v>0</v>
      </c>
      <c r="CB86" s="1" t="n">
        <v>2</v>
      </c>
      <c r="CC86" s="1"/>
      <c r="CD86" s="1" t="n">
        <v>58</v>
      </c>
      <c r="CE86" s="1" t="n">
        <v>2581</v>
      </c>
      <c r="CF86" s="1" t="n">
        <v>17</v>
      </c>
      <c r="CG86" s="1" t="n">
        <v>37</v>
      </c>
      <c r="CH86" s="1" t="n">
        <v>8</v>
      </c>
      <c r="CI86" s="1" t="n">
        <v>13</v>
      </c>
      <c r="CJ86" s="1" t="n">
        <v>5</v>
      </c>
      <c r="CK86" s="1" t="n">
        <v>48</v>
      </c>
      <c r="CL86" s="1" t="n">
        <v>0</v>
      </c>
      <c r="CM86" s="1" t="n">
        <v>9.2</v>
      </c>
      <c r="CN86" s="1" t="n">
        <v>16.5</v>
      </c>
      <c r="CO86" s="1" t="n">
        <v>0</v>
      </c>
      <c r="CP86" s="1" t="n">
        <v>2.5</v>
      </c>
      <c r="CQ86" s="1" t="n">
        <v>3.4</v>
      </c>
      <c r="CR86" s="1" t="n">
        <v>0</v>
      </c>
      <c r="CS86" s="1" t="n">
        <v>0.7</v>
      </c>
      <c r="CT86" s="1" t="n">
        <v>1</v>
      </c>
      <c r="CU86" s="1" t="n">
        <v>106.9</v>
      </c>
      <c r="CV86" s="1" t="n">
        <v>107.2</v>
      </c>
      <c r="CW86" s="1" t="n">
        <v>23.3</v>
      </c>
      <c r="CX86" s="1" t="n">
        <v>35.8</v>
      </c>
      <c r="CY86" s="1" t="n">
        <v>15</v>
      </c>
      <c r="CZ86" s="1" t="n">
        <v>451</v>
      </c>
      <c r="DA86" s="1" t="n">
        <v>311.3</v>
      </c>
      <c r="DB86" s="1" t="n">
        <v>10.1</v>
      </c>
      <c r="DC86" s="1" t="n">
        <v>22.7</v>
      </c>
      <c r="DD86" s="1" t="n">
        <v>719</v>
      </c>
      <c r="DE86" s="1" t="n">
        <v>10</v>
      </c>
      <c r="DF86" s="1" t="n">
        <v>1</v>
      </c>
      <c r="DG86" s="1" t="n">
        <v>355</v>
      </c>
      <c r="DH86" s="1" t="s">
        <v>425</v>
      </c>
      <c r="DI86" s="1" t="n">
        <v>400</v>
      </c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</row>
    <row r="87" customFormat="false" ht="13.8" hidden="false" customHeight="false" outlineLevel="0" collapsed="false">
      <c r="A87" s="1" t="n">
        <v>30599</v>
      </c>
      <c r="B87" s="1" t="n">
        <v>2</v>
      </c>
      <c r="C87" s="1" t="n">
        <v>51</v>
      </c>
      <c r="D87" s="1" t="n">
        <v>1</v>
      </c>
      <c r="E87" s="1" t="n">
        <v>0</v>
      </c>
      <c r="F87" s="1" t="n">
        <v>1</v>
      </c>
      <c r="G87" s="1" t="n">
        <v>1</v>
      </c>
      <c r="H87" s="1" t="n">
        <v>0</v>
      </c>
      <c r="I87" s="1" t="n">
        <v>1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1</v>
      </c>
      <c r="P87" s="1" t="n">
        <f aca="false">SUM(E87:O87)</f>
        <v>4</v>
      </c>
      <c r="Q87" s="1" t="n">
        <v>130</v>
      </c>
      <c r="R87" s="1" t="n">
        <v>90</v>
      </c>
      <c r="S87" s="1" t="n">
        <v>40</v>
      </c>
      <c r="T87" s="2" t="n">
        <v>103.333333333333</v>
      </c>
      <c r="U87" s="3" t="n">
        <v>71.4</v>
      </c>
      <c r="V87" s="3" t="n">
        <v>163</v>
      </c>
      <c r="W87" s="2" t="n">
        <v>26.873423915089</v>
      </c>
      <c r="X87" s="2" t="n">
        <v>1</v>
      </c>
      <c r="Y87" s="3" t="n">
        <v>92</v>
      </c>
      <c r="Z87" s="3" t="n">
        <v>100</v>
      </c>
      <c r="AA87" s="2" t="n">
        <v>37.3865791669838</v>
      </c>
      <c r="AB87" s="2" t="n">
        <v>0.56441717791411</v>
      </c>
      <c r="AC87" s="2" t="n">
        <v>0.92</v>
      </c>
      <c r="AD87" s="3" t="n">
        <v>21.3</v>
      </c>
      <c r="AE87" s="3" t="n">
        <v>15.2</v>
      </c>
      <c r="AF87" s="3" t="n">
        <v>15.2</v>
      </c>
      <c r="AG87" s="1" t="n">
        <v>10</v>
      </c>
      <c r="AH87" s="3" t="n">
        <v>56.2</v>
      </c>
      <c r="AI87" s="3" t="n">
        <v>40.1</v>
      </c>
      <c r="AJ87" s="3" t="n">
        <v>53.4</v>
      </c>
      <c r="AK87" s="3" t="n">
        <v>2.8</v>
      </c>
      <c r="AL87" s="1" t="n">
        <v>1620</v>
      </c>
      <c r="AM87" s="1" t="n">
        <v>42</v>
      </c>
      <c r="AN87" s="1" t="n">
        <v>2884</v>
      </c>
      <c r="AO87" s="1" t="n">
        <v>130</v>
      </c>
      <c r="AP87" s="1" t="n">
        <v>216</v>
      </c>
      <c r="AQ87" s="1" t="n">
        <v>268</v>
      </c>
      <c r="AR87" s="1" t="n">
        <v>230</v>
      </c>
      <c r="AS87" s="1" t="n">
        <v>209</v>
      </c>
      <c r="AT87" s="1" t="n">
        <v>5</v>
      </c>
      <c r="AU87" s="1" t="n">
        <f aca="false">((AO87*15)+(AP87*30)+(AQ87*30)+(AR87*30)+(AS87*15))-(AO87*120)</f>
        <v>10905</v>
      </c>
      <c r="AV87" s="1" t="n">
        <f aca="false">((AO87*15)+(AP87*30)+(AQ87*30)+(AR87*30)+(AS87*15))</f>
        <v>26505</v>
      </c>
      <c r="AW87" s="1" t="n">
        <v>8.89</v>
      </c>
      <c r="AX87" s="4" t="n">
        <f aca="false">10000/SQRT((AO87*BE87)*(AVERAGE(AO87:AS87)*AVERAGE(BE87:BI87)))</f>
        <v>2.32419797331459</v>
      </c>
      <c r="AY87" s="4" t="n">
        <v>1</v>
      </c>
      <c r="AZ87" s="2" t="n">
        <f aca="false">(AO87*BE87)/405</f>
        <v>2.79259259259259</v>
      </c>
      <c r="BA87" s="2" t="n">
        <v>1</v>
      </c>
      <c r="BB87" s="2" t="n">
        <f aca="false">1/(LOG(BE87)+LOG(AO87))</f>
        <v>0.32749705150701</v>
      </c>
      <c r="BC87" s="2" t="n">
        <f aca="false">(BF87-BE87)/(AP87-AO87)</f>
        <v>1.31744186046512</v>
      </c>
      <c r="BD87" s="2" t="n">
        <f aca="false">(20*BE87)/((AO87/18)-3.5)</f>
        <v>46.7462686567164</v>
      </c>
      <c r="BE87" s="3" t="n">
        <v>8.7</v>
      </c>
      <c r="BF87" s="3" t="n">
        <v>122</v>
      </c>
      <c r="BG87" s="3" t="n">
        <v>100</v>
      </c>
      <c r="BH87" s="3" t="n">
        <v>82.5</v>
      </c>
      <c r="BI87" s="3" t="n">
        <v>75.4</v>
      </c>
      <c r="BJ87" s="2" t="n">
        <f aca="false">((BE87*15)+(BF87*30)+(BG87*30)+(BH87*30)+(BI87*15))-(BE87*120)</f>
        <v>9352.5</v>
      </c>
      <c r="BK87" s="2" t="n">
        <f aca="false">((BE87*15)+(BF87*30)+(BG87*30)+(BH87*30)+(BI87*15))</f>
        <v>10396.5</v>
      </c>
      <c r="BL87" s="2" t="n">
        <f aca="false">(1/BE87)</f>
        <v>0.114942528735632</v>
      </c>
      <c r="BM87" s="2" t="n">
        <f aca="false">(BJ87/AU87)</f>
        <v>0.857634112792297</v>
      </c>
      <c r="BN87" s="2" t="n">
        <f aca="false">(BK87/AV87)</f>
        <v>0.392246745897001</v>
      </c>
      <c r="BO87" s="2" t="n">
        <f aca="false">(AX87*BM87)</f>
        <v>1.99331146679731</v>
      </c>
      <c r="BP87" s="2" t="n">
        <f aca="false">(AX87*BN87)</f>
        <v>0.911659091853051</v>
      </c>
      <c r="BQ87" s="2" t="n">
        <v>1</v>
      </c>
      <c r="BR87" s="4" t="n">
        <f aca="false">(BC87*BL87)</f>
        <v>0.151430098904036</v>
      </c>
      <c r="BS87" s="1" t="n">
        <v>179</v>
      </c>
      <c r="BT87" s="1" t="n">
        <v>0</v>
      </c>
      <c r="BU87" s="1" t="n">
        <v>37</v>
      </c>
      <c r="BV87" s="1" t="n">
        <v>1</v>
      </c>
      <c r="BW87" s="1" t="n">
        <v>110</v>
      </c>
      <c r="BX87" s="1" t="n">
        <v>0</v>
      </c>
      <c r="BY87" s="1" t="n">
        <v>32</v>
      </c>
      <c r="BZ87" s="1" t="n">
        <v>161</v>
      </c>
      <c r="CA87" s="1" t="n">
        <v>1</v>
      </c>
      <c r="CB87" s="1" t="n">
        <v>3</v>
      </c>
      <c r="CC87" s="1"/>
      <c r="CD87" s="1" t="n">
        <v>58</v>
      </c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 t="n">
        <v>6</v>
      </c>
      <c r="DK87" s="1" t="n">
        <v>6</v>
      </c>
      <c r="DL87" s="1" t="n">
        <v>2</v>
      </c>
      <c r="DM87" s="1" t="n">
        <v>2</v>
      </c>
      <c r="DN87" s="1" t="n">
        <v>28.74001</v>
      </c>
      <c r="DO87" s="1" t="n">
        <v>19.40174</v>
      </c>
      <c r="DP87" s="1" t="n">
        <v>0.81</v>
      </c>
      <c r="DQ87" s="1" t="n">
        <v>2</v>
      </c>
      <c r="DR87" s="1"/>
      <c r="DS87" s="1" t="n">
        <v>2</v>
      </c>
      <c r="DT87" s="1" t="n">
        <v>1325.42</v>
      </c>
      <c r="DU87" s="1" t="n">
        <v>52.77</v>
      </c>
      <c r="DV87" s="1" t="n">
        <v>29.13</v>
      </c>
      <c r="DW87" s="1" t="n">
        <v>30.15</v>
      </c>
      <c r="DX87" s="1" t="n">
        <v>10.84</v>
      </c>
      <c r="DY87" s="1" t="n">
        <v>153.8</v>
      </c>
      <c r="DZ87" s="1" t="n">
        <v>20.25</v>
      </c>
      <c r="EA87" s="1" t="n">
        <v>14.01</v>
      </c>
      <c r="EB87" s="1" t="n">
        <v>16.27</v>
      </c>
      <c r="EC87" s="1" t="n">
        <v>19.16</v>
      </c>
      <c r="ED87" s="1" t="n">
        <v>8.12</v>
      </c>
      <c r="EE87" s="1" t="n">
        <v>205.11</v>
      </c>
    </row>
    <row r="88" customFormat="false" ht="13.8" hidden="false" customHeight="false" outlineLevel="0" collapsed="false">
      <c r="A88" s="1" t="n">
        <v>30603</v>
      </c>
      <c r="B88" s="1" t="n">
        <v>2</v>
      </c>
      <c r="C88" s="1" t="n">
        <v>23</v>
      </c>
      <c r="D88" s="1" t="n">
        <v>1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 t="n">
        <v>110</v>
      </c>
      <c r="R88" s="1" t="n">
        <v>70</v>
      </c>
      <c r="S88" s="1" t="n">
        <f aca="false">Q88-R88</f>
        <v>40</v>
      </c>
      <c r="T88" s="2" t="n">
        <f aca="false">(S88/3)+ R88</f>
        <v>83.3333333333333</v>
      </c>
      <c r="U88" s="3" t="n">
        <v>56.3</v>
      </c>
      <c r="V88" s="3" t="n">
        <v>164</v>
      </c>
      <c r="W88" s="18" t="n">
        <f aca="false">U88/POWER((V88/100),2)</f>
        <v>20.9324806662701</v>
      </c>
      <c r="X88" s="2" t="n">
        <v>0</v>
      </c>
      <c r="Y88" s="3" t="n">
        <v>69</v>
      </c>
      <c r="Z88" s="3" t="n">
        <v>96.5</v>
      </c>
      <c r="AA88" s="2" t="n">
        <v>31.2791590523405</v>
      </c>
      <c r="AB88" s="2" t="n">
        <v>0.420731707317073</v>
      </c>
      <c r="AC88" s="2" t="n">
        <v>0.715025906735751</v>
      </c>
      <c r="AD88" s="3" t="n">
        <v>25.3</v>
      </c>
      <c r="AE88" s="3" t="n">
        <v>14.2</v>
      </c>
      <c r="AF88" s="3" t="n">
        <v>42.1</v>
      </c>
      <c r="AG88" s="1" t="n">
        <v>1</v>
      </c>
      <c r="AH88" s="3" t="n">
        <v>52.2</v>
      </c>
      <c r="AI88" s="3" t="n">
        <v>29.4</v>
      </c>
      <c r="AJ88" s="3" t="n">
        <v>40</v>
      </c>
      <c r="AK88" s="3" t="n">
        <v>2.1</v>
      </c>
      <c r="AL88" s="1" t="n">
        <v>1304</v>
      </c>
      <c r="AM88" s="1" t="n">
        <v>16</v>
      </c>
      <c r="AN88" s="1" t="n">
        <v>2373</v>
      </c>
      <c r="AO88" s="1" t="n">
        <v>80</v>
      </c>
      <c r="AP88" s="1" t="n">
        <v>112</v>
      </c>
      <c r="AQ88" s="1" t="n">
        <v>141</v>
      </c>
      <c r="AR88" s="1" t="n">
        <v>146</v>
      </c>
      <c r="AS88" s="1" t="n">
        <v>119</v>
      </c>
      <c r="AT88" s="1" t="n">
        <v>1</v>
      </c>
      <c r="AU88" s="1" t="n">
        <v>5355</v>
      </c>
      <c r="AV88" s="1" t="n">
        <f aca="false">((AO88*15)+(AP88*30)+(AQ88*30)+(AR88*30)+(AS88*15))</f>
        <v>14955</v>
      </c>
      <c r="AW88" s="1"/>
      <c r="AX88" s="4" t="n">
        <f aca="false">10000/SQRT((AO88*BE88)*(AVERAGE(AO88:AS88)*AVERAGE(BE88:BI88)))</f>
        <v>12.5106104382441</v>
      </c>
      <c r="AY88" s="4" t="n">
        <v>0</v>
      </c>
      <c r="AZ88" s="2" t="n">
        <f aca="false">(AO88*BE88)/405</f>
        <v>0.397037037037037</v>
      </c>
      <c r="BA88" s="2" t="n">
        <v>0</v>
      </c>
      <c r="BB88" s="2" t="n">
        <f aca="false">1/(LOG(BE88)+LOG(AO88))</f>
        <v>0.45325038543056</v>
      </c>
      <c r="BC88" s="2" t="n">
        <f aca="false">(BF88-BE88)/(AP88-AO88)</f>
        <v>0.5121875</v>
      </c>
      <c r="BD88" s="2" t="n">
        <f aca="false">(20*BE88)/((AO88/18)-3.5)</f>
        <v>42.5647058823529</v>
      </c>
      <c r="BE88" s="3" t="n">
        <v>2.01</v>
      </c>
      <c r="BF88" s="3" t="n">
        <v>18.4</v>
      </c>
      <c r="BG88" s="3" t="n">
        <v>37.4</v>
      </c>
      <c r="BH88" s="3" t="n">
        <v>52.3</v>
      </c>
      <c r="BI88" s="3" t="n">
        <v>56</v>
      </c>
      <c r="BJ88" s="2" t="n">
        <f aca="false">((BE88*15)+(BF88*30)+(BG88*30)+(BH88*30)+(BI88*15))-(BE88*120)</f>
        <v>3871.95</v>
      </c>
      <c r="BK88" s="2" t="n">
        <f aca="false">((BE88*15)+(BF88*30)+(BG88*30)+(BH88*30)+(BI88*15))</f>
        <v>4113.15</v>
      </c>
      <c r="BL88" s="2" t="n">
        <f aca="false">(1/BE88)</f>
        <v>0.497512437810945</v>
      </c>
      <c r="BM88" s="2" t="n">
        <f aca="false">(BJ88/AU88)</f>
        <v>0.723053221288515</v>
      </c>
      <c r="BN88" s="2" t="n">
        <f aca="false">(BK88/AV88)</f>
        <v>0.275035105315948</v>
      </c>
      <c r="BO88" s="2" t="n">
        <f aca="false">(AX88*BM88)</f>
        <v>9.04583717765811</v>
      </c>
      <c r="BP88" s="2" t="n">
        <f aca="false">(AX88*BN88)</f>
        <v>3.44085705944926</v>
      </c>
      <c r="BQ88" s="2" t="n">
        <v>2</v>
      </c>
      <c r="BR88" s="4" t="n">
        <f aca="false">(BC88*BL88)</f>
        <v>0.254819651741294</v>
      </c>
      <c r="BS88" s="1" t="n">
        <v>141</v>
      </c>
      <c r="BT88" s="1" t="n">
        <v>0</v>
      </c>
      <c r="BU88" s="1" t="n">
        <v>60</v>
      </c>
      <c r="BV88" s="1" t="n">
        <v>0</v>
      </c>
      <c r="BW88" s="1" t="n">
        <v>62</v>
      </c>
      <c r="BX88" s="1" t="n">
        <v>0</v>
      </c>
      <c r="BY88" s="1" t="n">
        <v>19</v>
      </c>
      <c r="BZ88" s="1" t="n">
        <v>95</v>
      </c>
      <c r="CA88" s="1" t="n">
        <v>0</v>
      </c>
      <c r="CB88" s="1" t="n">
        <v>0</v>
      </c>
      <c r="CC88" s="1"/>
      <c r="CD88" s="1" t="n">
        <v>66</v>
      </c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</row>
    <row r="89" customFormat="false" ht="13.8" hidden="false" customHeight="false" outlineLevel="0" collapsed="false">
      <c r="A89" s="1" t="n">
        <v>30617</v>
      </c>
      <c r="B89" s="1" t="n">
        <v>1</v>
      </c>
      <c r="C89" s="1" t="n">
        <v>40</v>
      </c>
      <c r="D89" s="1" t="n">
        <v>1</v>
      </c>
      <c r="E89" s="1" t="n">
        <v>1</v>
      </c>
      <c r="F89" s="1" t="n">
        <v>0</v>
      </c>
      <c r="G89" s="1" t="n">
        <v>1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1</v>
      </c>
      <c r="N89" s="1" t="n">
        <v>0</v>
      </c>
      <c r="O89" s="1" t="n">
        <v>1</v>
      </c>
      <c r="P89" s="1" t="n">
        <f aca="false">SUM(E89:O89)</f>
        <v>4</v>
      </c>
      <c r="Q89" s="1" t="n">
        <v>92</v>
      </c>
      <c r="R89" s="1" t="n">
        <v>60</v>
      </c>
      <c r="S89" s="1" t="n">
        <v>32</v>
      </c>
      <c r="T89" s="2" t="n">
        <v>70.6666666666667</v>
      </c>
      <c r="U89" s="3" t="n">
        <v>76.9</v>
      </c>
      <c r="V89" s="3" t="n">
        <v>166</v>
      </c>
      <c r="W89" s="2" t="n">
        <v>27.9068079547104</v>
      </c>
      <c r="X89" s="2" t="n">
        <v>1</v>
      </c>
      <c r="Y89" s="3" t="n">
        <v>98</v>
      </c>
      <c r="Z89" s="3" t="n">
        <v>99.5</v>
      </c>
      <c r="AA89" s="2" t="n">
        <v>37.198481771906</v>
      </c>
      <c r="AB89" s="2" t="n">
        <v>0.590361445783133</v>
      </c>
      <c r="AC89" s="2" t="n">
        <v>0.984924623115578</v>
      </c>
      <c r="AD89" s="3" t="n">
        <v>24.5</v>
      </c>
      <c r="AE89" s="3" t="n">
        <v>18.8</v>
      </c>
      <c r="AF89" s="3" t="n">
        <v>58.1</v>
      </c>
      <c r="AG89" s="1" t="n">
        <v>10</v>
      </c>
      <c r="AH89" s="3" t="n">
        <v>54</v>
      </c>
      <c r="AI89" s="3" t="n">
        <v>41.5</v>
      </c>
      <c r="AJ89" s="3" t="n">
        <v>55.2</v>
      </c>
      <c r="AK89" s="3" t="n">
        <v>2.9</v>
      </c>
      <c r="AL89" s="1" t="n">
        <v>1700</v>
      </c>
      <c r="AM89" s="1" t="n">
        <v>50</v>
      </c>
      <c r="AN89" s="1" t="n">
        <v>3026</v>
      </c>
      <c r="AO89" s="1" t="n">
        <v>84</v>
      </c>
      <c r="AP89" s="1" t="n">
        <v>136</v>
      </c>
      <c r="AQ89" s="1" t="n">
        <v>142</v>
      </c>
      <c r="AR89" s="1" t="n">
        <v>138</v>
      </c>
      <c r="AS89" s="1" t="n">
        <v>118</v>
      </c>
      <c r="AT89" s="1" t="n">
        <v>1</v>
      </c>
      <c r="AU89" s="1" t="n">
        <f aca="false">((AO89*15)+(AP89*30)+(AQ89*30)+(AR89*30)+(AS89*15))-(AO89*120)</f>
        <v>5430</v>
      </c>
      <c r="AV89" s="1" t="n">
        <f aca="false">((AO89*15)+(AP89*30)+(AQ89*30)+(AR89*30)+(AS89*15))</f>
        <v>15510</v>
      </c>
      <c r="AW89" s="1"/>
      <c r="AX89" s="4" t="n">
        <f aca="false">10000/SQRT((AO89*BE89)*(AVERAGE(AO89:AS89)*AVERAGE(BE89:BI89)))</f>
        <v>4.18232744695465</v>
      </c>
      <c r="AY89" s="4" t="n">
        <v>0</v>
      </c>
      <c r="AZ89" s="2" t="n">
        <f aca="false">(AO89*BE89)/405</f>
        <v>2.1362962962963</v>
      </c>
      <c r="BA89" s="2" t="n">
        <v>1</v>
      </c>
      <c r="BB89" s="2" t="n">
        <f aca="false">1/(LOG(BE89)+LOG(AO89))</f>
        <v>0.340469980109451</v>
      </c>
      <c r="BC89" s="2" t="n">
        <f aca="false">(BF89-BE89)/(AP89-AO89)</f>
        <v>0.582692307692308</v>
      </c>
      <c r="BD89" s="2" t="n">
        <f aca="false">(20*BE89)/((AO89/18)-3.5)</f>
        <v>176.571428571429</v>
      </c>
      <c r="BE89" s="3" t="n">
        <v>10.3</v>
      </c>
      <c r="BF89" s="3" t="n">
        <v>40.6</v>
      </c>
      <c r="BG89" s="3" t="n">
        <v>74.3</v>
      </c>
      <c r="BH89" s="3" t="n">
        <v>60.2</v>
      </c>
      <c r="BI89" s="3" t="n">
        <v>81.9</v>
      </c>
      <c r="BJ89" s="2" t="n">
        <f aca="false">((BE89*15)+(BF89*30)+(BG89*30)+(BH89*30)+(BI89*15))-(BE89*120)</f>
        <v>5400</v>
      </c>
      <c r="BK89" s="2" t="n">
        <f aca="false">((BE89*15)+(BF89*30)+(BG89*30)+(BH89*30)+(BI89*15))</f>
        <v>6636</v>
      </c>
      <c r="BL89" s="2" t="n">
        <f aca="false">(1/BE89)</f>
        <v>0.0970873786407767</v>
      </c>
      <c r="BM89" s="2" t="n">
        <f aca="false">(BJ89/AU89)</f>
        <v>0.994475138121547</v>
      </c>
      <c r="BN89" s="2" t="n">
        <f aca="false">(BK89/AV89)</f>
        <v>0.427852998065764</v>
      </c>
      <c r="BO89" s="2" t="n">
        <f aca="false">(AX89*BM89)</f>
        <v>4.15922066547976</v>
      </c>
      <c r="BP89" s="2" t="n">
        <f aca="false">(AX89*BN89)</f>
        <v>1.78942133707228</v>
      </c>
      <c r="BQ89" s="2" t="n">
        <v>2</v>
      </c>
      <c r="BR89" s="4" t="n">
        <f aca="false">(BC89*BL89)</f>
        <v>0.056572068707991</v>
      </c>
      <c r="BS89" s="1" t="n">
        <v>186</v>
      </c>
      <c r="BT89" s="1" t="n">
        <v>0</v>
      </c>
      <c r="BU89" s="1" t="n">
        <v>29</v>
      </c>
      <c r="BV89" s="1" t="n">
        <v>1</v>
      </c>
      <c r="BW89" s="1" t="n">
        <v>127</v>
      </c>
      <c r="BX89" s="1" t="n">
        <v>0</v>
      </c>
      <c r="BY89" s="1" t="n">
        <v>30</v>
      </c>
      <c r="BZ89" s="1" t="n">
        <v>151</v>
      </c>
      <c r="CA89" s="1" t="n">
        <v>1</v>
      </c>
      <c r="CB89" s="1" t="n">
        <v>3</v>
      </c>
      <c r="CC89" s="1"/>
      <c r="CD89" s="1" t="n">
        <v>46</v>
      </c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 t="n">
        <v>0</v>
      </c>
      <c r="DK89" s="1" t="n">
        <v>0</v>
      </c>
      <c r="DL89" s="1" t="n">
        <v>2</v>
      </c>
      <c r="DM89" s="1" t="n">
        <v>2</v>
      </c>
      <c r="DN89" s="1" t="n">
        <v>30.12036</v>
      </c>
      <c r="DO89" s="1" t="n">
        <v>239.4984</v>
      </c>
      <c r="DP89" s="1" t="n">
        <v>0.13</v>
      </c>
      <c r="DQ89" s="1" t="n">
        <v>1</v>
      </c>
      <c r="DR89" s="1" t="n">
        <v>4</v>
      </c>
      <c r="DS89" s="1" t="n">
        <v>1</v>
      </c>
      <c r="DT89" s="1" t="n">
        <v>1976.84</v>
      </c>
      <c r="DU89" s="1" t="n">
        <v>66.98</v>
      </c>
      <c r="DV89" s="1" t="n">
        <v>26.13</v>
      </c>
      <c r="DW89" s="1" t="n">
        <v>31.33</v>
      </c>
      <c r="DX89" s="1" t="n">
        <v>32.24</v>
      </c>
      <c r="DY89" s="1" t="n">
        <v>275.87</v>
      </c>
      <c r="DZ89" s="1" t="n">
        <v>41.51</v>
      </c>
      <c r="EA89" s="1" t="n">
        <v>20.67</v>
      </c>
      <c r="EB89" s="1" t="n">
        <v>20.13</v>
      </c>
      <c r="EC89" s="1" t="n">
        <v>30.07</v>
      </c>
      <c r="ED89" s="1" t="n">
        <v>13.73</v>
      </c>
      <c r="EE89" s="1" t="n">
        <v>224.87</v>
      </c>
    </row>
    <row r="90" customFormat="false" ht="13.8" hidden="false" customHeight="false" outlineLevel="0" collapsed="false">
      <c r="A90" s="1" t="n">
        <v>30621</v>
      </c>
      <c r="B90" s="1" t="n">
        <v>1</v>
      </c>
      <c r="C90" s="1" t="n">
        <v>47</v>
      </c>
      <c r="D90" s="1" t="n">
        <v>1</v>
      </c>
      <c r="E90" s="1" t="n">
        <v>0</v>
      </c>
      <c r="F90" s="1" t="n">
        <v>1</v>
      </c>
      <c r="G90" s="1" t="n">
        <v>1</v>
      </c>
      <c r="H90" s="1" t="n">
        <v>0</v>
      </c>
      <c r="I90" s="1" t="n">
        <v>1</v>
      </c>
      <c r="J90" s="1" t="n">
        <v>0</v>
      </c>
      <c r="K90" s="1" t="n">
        <v>0</v>
      </c>
      <c r="L90" s="1" t="n">
        <v>0</v>
      </c>
      <c r="M90" s="1" t="n">
        <v>1</v>
      </c>
      <c r="N90" s="1" t="n">
        <v>1</v>
      </c>
      <c r="O90" s="1" t="n">
        <v>1</v>
      </c>
      <c r="P90" s="1" t="n">
        <f aca="false">SUM(E90:O90)</f>
        <v>6</v>
      </c>
      <c r="Q90" s="1" t="n">
        <v>110</v>
      </c>
      <c r="R90" s="1" t="n">
        <v>70</v>
      </c>
      <c r="S90" s="1" t="n">
        <v>40</v>
      </c>
      <c r="T90" s="2" t="n">
        <v>83.3333333333333</v>
      </c>
      <c r="U90" s="3" t="n">
        <v>82.6</v>
      </c>
      <c r="V90" s="3" t="n">
        <v>165</v>
      </c>
      <c r="W90" s="2" t="n">
        <v>30.3397612488522</v>
      </c>
      <c r="X90" s="2" t="n">
        <v>2</v>
      </c>
      <c r="Y90" s="3" t="n">
        <v>97.5</v>
      </c>
      <c r="Z90" s="3" t="n">
        <v>101.75</v>
      </c>
      <c r="AA90" s="2" t="n">
        <v>40.3712938953037</v>
      </c>
      <c r="AB90" s="2" t="n">
        <v>0.590909090909091</v>
      </c>
      <c r="AC90" s="2" t="n">
        <v>0.958230958230958</v>
      </c>
      <c r="AD90" s="3" t="n">
        <v>50.8</v>
      </c>
      <c r="AE90" s="3" t="n">
        <v>42</v>
      </c>
      <c r="AF90" s="3" t="n">
        <v>40.6</v>
      </c>
      <c r="AG90" s="1" t="n">
        <v>22</v>
      </c>
      <c r="AH90" s="3"/>
      <c r="AI90" s="3"/>
      <c r="AJ90" s="3" t="n">
        <v>38.5</v>
      </c>
      <c r="AK90" s="3" t="n">
        <v>2.1</v>
      </c>
      <c r="AL90" s="1" t="n">
        <v>1313</v>
      </c>
      <c r="AM90" s="1" t="n">
        <v>62</v>
      </c>
      <c r="AN90" s="1" t="n">
        <v>2337</v>
      </c>
      <c r="AO90" s="1" t="n">
        <v>101</v>
      </c>
      <c r="AP90" s="1" t="n">
        <v>221</v>
      </c>
      <c r="AQ90" s="1" t="n">
        <v>254</v>
      </c>
      <c r="AR90" s="1" t="n">
        <v>311</v>
      </c>
      <c r="AS90" s="1" t="n">
        <v>240</v>
      </c>
      <c r="AT90" s="1" t="n">
        <v>5</v>
      </c>
      <c r="AU90" s="1" t="n">
        <f aca="false">((AO90*15)+(AP90*30)+(AQ90*30)+(AR90*30)+(AS90*15))-(AO90*120)</f>
        <v>16575</v>
      </c>
      <c r="AV90" s="1" t="n">
        <f aca="false">((AO90*15)+(AP90*30)+(AQ90*30)+(AR90*30)+(AS90*15))</f>
        <v>28695</v>
      </c>
      <c r="AW90" s="1" t="n">
        <v>5.57</v>
      </c>
      <c r="AX90" s="4" t="n">
        <f aca="false">10000/SQRT((AO90*BE90)*(AVERAGE(AO90:AS90)*AVERAGE(BE90:BI90)))</f>
        <v>11.6128534168182</v>
      </c>
      <c r="AY90" s="4" t="n">
        <v>0</v>
      </c>
      <c r="AZ90" s="2" t="n">
        <f aca="false">(AO90*BE90)/405</f>
        <v>0.640913580246914</v>
      </c>
      <c r="BA90" s="2" t="n">
        <v>0</v>
      </c>
      <c r="BB90" s="2" t="n">
        <f aca="false">1/(LOG(BE90)+LOG(AO90))</f>
        <v>0.414206539200994</v>
      </c>
      <c r="BC90" s="2" t="n">
        <f aca="false">(BF90-BE90)/(AP90-AO90)</f>
        <v>0.0685833333333333</v>
      </c>
      <c r="BD90" s="2" t="n">
        <f aca="false">(20*BE90)/((AO90/18)-3.5)</f>
        <v>24.3473684210526</v>
      </c>
      <c r="BE90" s="3" t="n">
        <v>2.57</v>
      </c>
      <c r="BF90" s="3" t="n">
        <v>10.8</v>
      </c>
      <c r="BG90" s="3" t="n">
        <v>14</v>
      </c>
      <c r="BH90" s="3" t="n">
        <v>20.4</v>
      </c>
      <c r="BI90" s="3" t="n">
        <v>15.6</v>
      </c>
      <c r="BJ90" s="2" t="n">
        <f aca="false">((BE90*15)+(BF90*30)+(BG90*30)+(BH90*30)+(BI90*15))-(BE90*120)</f>
        <v>1320.15</v>
      </c>
      <c r="BK90" s="2" t="n">
        <f aca="false">((BE90*15)+(BF90*30)+(BG90*30)+(BH90*30)+(BI90*15))</f>
        <v>1628.55</v>
      </c>
      <c r="BL90" s="2" t="n">
        <f aca="false">(1/BE90)</f>
        <v>0.389105058365759</v>
      </c>
      <c r="BM90" s="2" t="n">
        <f aca="false">(BJ90/AU90)</f>
        <v>0.0796470588235294</v>
      </c>
      <c r="BN90" s="2" t="n">
        <f aca="false">(BK90/AV90)</f>
        <v>0.0567537898588604</v>
      </c>
      <c r="BO90" s="2" t="n">
        <f aca="false">(AX90*BM90)</f>
        <v>0.924929619198342</v>
      </c>
      <c r="BP90" s="2" t="n">
        <f aca="false">(AX90*BN90)</f>
        <v>0.659073442479848</v>
      </c>
      <c r="BQ90" s="2" t="n">
        <v>1</v>
      </c>
      <c r="BR90" s="4" t="n">
        <f aca="false">(BC90*BL90)</f>
        <v>0.026686121919585</v>
      </c>
      <c r="BS90" s="1" t="n">
        <v>210</v>
      </c>
      <c r="BT90" s="1" t="n">
        <v>1</v>
      </c>
      <c r="BU90" s="1" t="n">
        <v>44</v>
      </c>
      <c r="BV90" s="1" t="n">
        <v>0</v>
      </c>
      <c r="BW90" s="1"/>
      <c r="BX90" s="1"/>
      <c r="BY90" s="1"/>
      <c r="BZ90" s="1" t="n">
        <v>400</v>
      </c>
      <c r="CA90" s="1" t="n">
        <v>1</v>
      </c>
      <c r="CB90" s="1" t="n">
        <v>5</v>
      </c>
      <c r="CC90" s="1" t="n">
        <v>2</v>
      </c>
      <c r="CD90" s="1" t="n">
        <v>54</v>
      </c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 t="n">
        <v>8</v>
      </c>
      <c r="DK90" s="1" t="n">
        <v>8</v>
      </c>
      <c r="DL90" s="1" t="n">
        <v>2</v>
      </c>
      <c r="DM90" s="1" t="n">
        <v>2</v>
      </c>
      <c r="DN90" s="1" t="n">
        <v>34.53036</v>
      </c>
      <c r="DO90" s="1" t="n">
        <v>289.6332</v>
      </c>
      <c r="DP90" s="1" t="n">
        <v>0.44</v>
      </c>
      <c r="DQ90" s="1" t="n">
        <v>1</v>
      </c>
      <c r="DR90" s="1"/>
      <c r="DS90" s="1" t="n">
        <v>1</v>
      </c>
      <c r="DT90" s="1" t="n">
        <v>2823.88</v>
      </c>
      <c r="DU90" s="1" t="n">
        <v>95.89</v>
      </c>
      <c r="DV90" s="1" t="n">
        <v>31.07</v>
      </c>
      <c r="DW90" s="1" t="n">
        <v>28.23</v>
      </c>
      <c r="DX90" s="1" t="n">
        <v>30.47</v>
      </c>
      <c r="DY90" s="1" t="n">
        <v>477.48</v>
      </c>
      <c r="DZ90" s="1" t="n">
        <v>72.03</v>
      </c>
      <c r="EA90" s="1" t="n">
        <v>56.73</v>
      </c>
      <c r="EB90" s="1" t="n">
        <v>19.35</v>
      </c>
      <c r="EC90" s="1" t="n">
        <v>23.73</v>
      </c>
      <c r="ED90" s="1" t="n">
        <v>10.66</v>
      </c>
      <c r="EE90" s="1" t="n">
        <v>203.41</v>
      </c>
    </row>
    <row r="91" customFormat="false" ht="13.8" hidden="false" customHeight="false" outlineLevel="0" collapsed="false">
      <c r="A91" s="1" t="n">
        <v>30622</v>
      </c>
      <c r="B91" s="1" t="n">
        <v>1</v>
      </c>
      <c r="C91" s="1" t="n">
        <v>39</v>
      </c>
      <c r="D91" s="1" t="n">
        <v>1</v>
      </c>
      <c r="E91" s="1" t="n">
        <v>0</v>
      </c>
      <c r="F91" s="1" t="n">
        <v>0</v>
      </c>
      <c r="G91" s="1" t="n">
        <v>1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  <c r="N91" s="1" t="n">
        <v>0</v>
      </c>
      <c r="O91" s="1" t="n">
        <v>1</v>
      </c>
      <c r="P91" s="1" t="n">
        <f aca="false">SUM(E91:O91)</f>
        <v>2</v>
      </c>
      <c r="Q91" s="1" t="n">
        <v>100</v>
      </c>
      <c r="R91" s="1" t="n">
        <v>60</v>
      </c>
      <c r="S91" s="1" t="n">
        <v>40</v>
      </c>
      <c r="T91" s="2" t="n">
        <v>73.3333333333333</v>
      </c>
      <c r="U91" s="3" t="n">
        <v>62.4</v>
      </c>
      <c r="V91" s="3" t="n">
        <v>170.8</v>
      </c>
      <c r="W91" s="2" t="n">
        <v>21.3899050617291</v>
      </c>
      <c r="X91" s="2" t="n">
        <v>0</v>
      </c>
      <c r="Y91" s="3" t="n">
        <v>78.5</v>
      </c>
      <c r="Z91" s="3" t="n">
        <v>94.5</v>
      </c>
      <c r="AA91" s="2" t="n">
        <v>29.5422791197756</v>
      </c>
      <c r="AB91" s="2" t="n">
        <v>0.4596018735363</v>
      </c>
      <c r="AC91" s="2" t="n">
        <v>0.830687830687831</v>
      </c>
      <c r="AD91" s="3" t="n">
        <v>16.9</v>
      </c>
      <c r="AE91" s="3" t="n">
        <v>10.5</v>
      </c>
      <c r="AF91" s="3" t="n">
        <v>51.9</v>
      </c>
      <c r="AG91" s="1" t="n">
        <v>5</v>
      </c>
      <c r="AH91" s="3" t="n">
        <v>57.5</v>
      </c>
      <c r="AI91" s="3" t="n">
        <v>35.9</v>
      </c>
      <c r="AJ91" s="3" t="n">
        <v>49.3</v>
      </c>
      <c r="AK91" s="3" t="n">
        <v>2.6</v>
      </c>
      <c r="AL91" s="1" t="n">
        <v>1500</v>
      </c>
      <c r="AM91" s="1" t="n">
        <v>26</v>
      </c>
      <c r="AN91" s="1" t="n">
        <v>2670</v>
      </c>
      <c r="AO91" s="1" t="n">
        <v>78</v>
      </c>
      <c r="AP91" s="1" t="n">
        <v>82</v>
      </c>
      <c r="AQ91" s="1" t="n">
        <v>84</v>
      </c>
      <c r="AR91" s="1" t="n">
        <v>82</v>
      </c>
      <c r="AS91" s="1" t="n">
        <v>63</v>
      </c>
      <c r="AT91" s="1" t="n">
        <v>1</v>
      </c>
      <c r="AU91" s="1" t="n">
        <f aca="false">((AO91*15)+(AP91*30)+(AQ91*30)+(AR91*30)+(AS91*15))-(AO91*120)</f>
        <v>195</v>
      </c>
      <c r="AV91" s="1" t="n">
        <f aca="false">((AO91*15)+(AP91*30)+(AQ91*30)+(AR91*30)+(AS91*15))</f>
        <v>9555</v>
      </c>
      <c r="AW91" s="1"/>
      <c r="AX91" s="4" t="n">
        <f aca="false">10000/SQRT((AO91*BE91)*(AVERAGE(AO91:AS91)*AVERAGE(BE91:BI91)))</f>
        <v>17.7509841356895</v>
      </c>
      <c r="AY91" s="4" t="n">
        <v>0</v>
      </c>
      <c r="AZ91" s="2" t="n">
        <f aca="false">(AO91*BE91)/405</f>
        <v>0.548888888888889</v>
      </c>
      <c r="BA91" s="2" t="n">
        <v>0</v>
      </c>
      <c r="BB91" s="2" t="n">
        <f aca="false">1/(LOG(BE91)+LOG(AO91))</f>
        <v>0.426086831762587</v>
      </c>
      <c r="BC91" s="2" t="n">
        <f aca="false">(BF91-BE91)/(AP91-AO91)</f>
        <v>4.3625</v>
      </c>
      <c r="BD91" s="2" t="n">
        <f aca="false">(20*BE91)/((AO91/18)-3.5)</f>
        <v>68.4</v>
      </c>
      <c r="BE91" s="3" t="n">
        <v>2.85</v>
      </c>
      <c r="BF91" s="3" t="n">
        <v>20.3</v>
      </c>
      <c r="BG91" s="3" t="n">
        <v>31.3</v>
      </c>
      <c r="BH91" s="3" t="n">
        <v>24.8</v>
      </c>
      <c r="BI91" s="3" t="n">
        <v>12.5</v>
      </c>
      <c r="BJ91" s="2" t="n">
        <f aca="false">((BE91*15)+(BF91*30)+(BG91*30)+(BH91*30)+(BI91*15))-(BE91*120)</f>
        <v>2180.25</v>
      </c>
      <c r="BK91" s="2" t="n">
        <f aca="false">((BE91*15)+(BF91*30)+(BG91*30)+(BH91*30)+(BI91*15))</f>
        <v>2522.25</v>
      </c>
      <c r="BL91" s="2" t="n">
        <f aca="false">(1/BE91)</f>
        <v>0.350877192982456</v>
      </c>
      <c r="BM91" s="2" t="n">
        <f aca="false">(BJ91/AU91)</f>
        <v>11.1807692307692</v>
      </c>
      <c r="BN91" s="2" t="n">
        <f aca="false">(BK91/AV91)</f>
        <v>0.263971742543171</v>
      </c>
      <c r="BO91" s="2" t="e">
        <f aca="false">(BM91/#REF!)</f>
        <v>#REF!</v>
      </c>
      <c r="BP91" s="2" t="n">
        <f aca="false">(AX91*BN91)</f>
        <v>4.68575821415414</v>
      </c>
      <c r="BQ91" s="2" t="n">
        <v>2</v>
      </c>
      <c r="BR91" s="4" t="n">
        <f aca="false">(BC91*BL91)</f>
        <v>1.53070175438596</v>
      </c>
      <c r="BS91" s="1" t="n">
        <v>210</v>
      </c>
      <c r="BT91" s="1" t="n">
        <v>1</v>
      </c>
      <c r="BU91" s="1" t="n">
        <v>39</v>
      </c>
      <c r="BV91" s="1" t="n">
        <v>1</v>
      </c>
      <c r="BW91" s="1" t="n">
        <v>148</v>
      </c>
      <c r="BX91" s="1" t="n">
        <v>1</v>
      </c>
      <c r="BY91" s="1" t="n">
        <v>23</v>
      </c>
      <c r="BZ91" s="1" t="n">
        <v>114</v>
      </c>
      <c r="CA91" s="1" t="n">
        <v>0</v>
      </c>
      <c r="CB91" s="1" t="n">
        <v>1</v>
      </c>
      <c r="CC91" s="1"/>
      <c r="CD91" s="1" t="n">
        <v>44</v>
      </c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 t="n">
        <v>24</v>
      </c>
      <c r="DK91" s="1" t="n">
        <v>24</v>
      </c>
      <c r="DL91" s="1" t="n">
        <v>1</v>
      </c>
      <c r="DM91" s="1" t="n">
        <v>1</v>
      </c>
      <c r="DN91" s="1" t="n">
        <v>28.97</v>
      </c>
      <c r="DO91" s="1" t="n">
        <v>62.52789</v>
      </c>
      <c r="DP91" s="1" t="n">
        <v>0.04</v>
      </c>
      <c r="DQ91" s="1" t="n">
        <v>1</v>
      </c>
      <c r="DR91" s="1" t="n">
        <v>4</v>
      </c>
      <c r="DS91" s="1" t="n">
        <v>3</v>
      </c>
      <c r="DT91" s="1" t="n">
        <v>1547.98</v>
      </c>
      <c r="DU91" s="1" t="n">
        <v>38.44</v>
      </c>
      <c r="DV91" s="1" t="n">
        <v>16.62</v>
      </c>
      <c r="DW91" s="1" t="n">
        <v>13.36</v>
      </c>
      <c r="DX91" s="1" t="n">
        <v>20.18</v>
      </c>
      <c r="DY91" s="1" t="n">
        <v>277.75</v>
      </c>
      <c r="DZ91" s="1" t="n">
        <v>23.75</v>
      </c>
      <c r="EA91" s="1" t="n">
        <v>13.07</v>
      </c>
      <c r="EB91" s="1" t="n">
        <v>10.73</v>
      </c>
      <c r="EC91" s="1" t="n">
        <v>17.81</v>
      </c>
      <c r="ED91" s="1" t="n">
        <v>8.02</v>
      </c>
      <c r="EE91" s="1" t="n">
        <v>97.29</v>
      </c>
    </row>
    <row r="92" customFormat="false" ht="13.8" hidden="false" customHeight="false" outlineLevel="0" collapsed="false">
      <c r="A92" s="1" t="n">
        <v>30625</v>
      </c>
      <c r="B92" s="1" t="n">
        <v>2</v>
      </c>
      <c r="C92" s="1" t="n">
        <v>53</v>
      </c>
      <c r="D92" s="1" t="n">
        <v>1</v>
      </c>
      <c r="E92" s="1" t="n">
        <v>1</v>
      </c>
      <c r="F92" s="1" t="n">
        <v>1</v>
      </c>
      <c r="G92" s="1" t="n">
        <v>1</v>
      </c>
      <c r="H92" s="1" t="n">
        <v>0</v>
      </c>
      <c r="I92" s="1" t="n">
        <v>1</v>
      </c>
      <c r="J92" s="1" t="n">
        <v>0</v>
      </c>
      <c r="K92" s="1" t="n">
        <v>0</v>
      </c>
      <c r="L92" s="1" t="n">
        <v>0</v>
      </c>
      <c r="M92" s="1" t="n">
        <v>1</v>
      </c>
      <c r="N92" s="1" t="n">
        <v>1</v>
      </c>
      <c r="O92" s="1" t="n">
        <v>1</v>
      </c>
      <c r="P92" s="1" t="n">
        <f aca="false">SUM(E92:O92)</f>
        <v>7</v>
      </c>
      <c r="Q92" s="1" t="n">
        <v>110</v>
      </c>
      <c r="R92" s="1" t="n">
        <v>70</v>
      </c>
      <c r="S92" s="1" t="n">
        <v>40</v>
      </c>
      <c r="T92" s="2" t="n">
        <v>83.3333333333333</v>
      </c>
      <c r="U92" s="3" t="n">
        <v>62.5</v>
      </c>
      <c r="V92" s="3" t="n">
        <v>146.3</v>
      </c>
      <c r="W92" s="2" t="n">
        <v>29.2005724246613</v>
      </c>
      <c r="X92" s="2" t="n">
        <v>1</v>
      </c>
      <c r="Y92" s="3" t="n">
        <v>87.75</v>
      </c>
      <c r="Z92" s="3" t="n">
        <v>32</v>
      </c>
      <c r="AA92" s="2" t="n">
        <v>39.8929316539594</v>
      </c>
      <c r="AB92" s="2" t="n">
        <v>0.599794941900205</v>
      </c>
      <c r="AC92" s="2" t="n">
        <v>2.7421875</v>
      </c>
      <c r="AD92" s="3" t="n">
        <v>36.5</v>
      </c>
      <c r="AE92" s="3" t="n">
        <v>22.8</v>
      </c>
      <c r="AF92" s="3" t="n">
        <v>39.7</v>
      </c>
      <c r="AG92" s="1" t="n">
        <v>8</v>
      </c>
      <c r="AH92" s="3" t="n">
        <v>43.8</v>
      </c>
      <c r="AI92" s="3" t="n">
        <v>27.4</v>
      </c>
      <c r="AJ92" s="3" t="n">
        <v>37.7</v>
      </c>
      <c r="AK92" s="3" t="n">
        <v>2</v>
      </c>
      <c r="AL92" s="1" t="n">
        <v>1212</v>
      </c>
      <c r="AM92" s="1" t="n">
        <v>52</v>
      </c>
      <c r="AN92" s="1" t="n">
        <v>1988</v>
      </c>
      <c r="AO92" s="1" t="n">
        <v>121</v>
      </c>
      <c r="AP92" s="1" t="n">
        <v>207</v>
      </c>
      <c r="AQ92" s="1" t="n">
        <v>270</v>
      </c>
      <c r="AR92" s="1" t="n">
        <v>290</v>
      </c>
      <c r="AS92" s="1" t="n">
        <v>265</v>
      </c>
      <c r="AT92" s="1" t="n">
        <v>6</v>
      </c>
      <c r="AU92" s="1" t="n">
        <f aca="false">((AO92*15)+(AP92*30)+(AQ92*30)+(AR92*30)+(AS92*15))-(AO92*120)</f>
        <v>14280</v>
      </c>
      <c r="AV92" s="1" t="n">
        <f aca="false">((AO92*15)+(AP92*30)+(AQ92*30)+(AR92*30)+(AS92*15))</f>
        <v>28800</v>
      </c>
      <c r="AW92" s="1" t="n">
        <v>6.05</v>
      </c>
      <c r="AX92" s="4" t="n">
        <f aca="false">10000/SQRT((AO92*BE92)*(AVERAGE(AO92:AS92)*AVERAGE(BE92:BI92)))</f>
        <v>5.98617178353747</v>
      </c>
      <c r="AY92" s="4" t="n">
        <v>0</v>
      </c>
      <c r="AZ92" s="2" t="n">
        <f aca="false">(AO92*BE92)/405</f>
        <v>1.26676543209877</v>
      </c>
      <c r="BA92" s="2" t="n">
        <v>0</v>
      </c>
      <c r="BB92" s="2" t="n">
        <f aca="false">1/(LOG(BE92)+LOG(AO92))</f>
        <v>0.368983099566905</v>
      </c>
      <c r="BC92" s="2" t="n">
        <f aca="false">(BF92-BE92)/(AP92-AO92)</f>
        <v>0.187906976744186</v>
      </c>
      <c r="BD92" s="2" t="n">
        <f aca="false">(20*BE92)/((AO92/18)-3.5)</f>
        <v>26.3172413793103</v>
      </c>
      <c r="BE92" s="3" t="n">
        <v>4.24</v>
      </c>
      <c r="BF92" s="3" t="n">
        <v>20.4</v>
      </c>
      <c r="BG92" s="3" t="n">
        <v>35.2</v>
      </c>
      <c r="BH92" s="3" t="n">
        <v>24.9</v>
      </c>
      <c r="BI92" s="3" t="n">
        <v>33.2</v>
      </c>
      <c r="BJ92" s="2" t="n">
        <f aca="false">((BE92*15)+(BF92*30)+(BG92*30)+(BH92*30)+(BI92*15))-(BE92*120)</f>
        <v>2467.8</v>
      </c>
      <c r="BK92" s="2" t="n">
        <f aca="false">((BE92*15)+(BF92*30)+(BG92*30)+(BH92*30)+(BI92*15))</f>
        <v>2976.6</v>
      </c>
      <c r="BL92" s="2" t="n">
        <f aca="false">(1/BE92)</f>
        <v>0.235849056603774</v>
      </c>
      <c r="BM92" s="2" t="n">
        <f aca="false">(BJ92/AU92)</f>
        <v>0.17281512605042</v>
      </c>
      <c r="BN92" s="2" t="n">
        <f aca="false">(BK92/AV92)</f>
        <v>0.103354166666667</v>
      </c>
      <c r="BO92" s="2" t="n">
        <f aca="false">(AX92*BM92)</f>
        <v>1.0345010313315</v>
      </c>
      <c r="BP92" s="2" t="n">
        <f aca="false">(AX92*BN92)</f>
        <v>0.618695796211029</v>
      </c>
      <c r="BQ92" s="2" t="n">
        <v>1</v>
      </c>
      <c r="BR92" s="4" t="n">
        <f aca="false">(BC92*BL92)</f>
        <v>0.0443176831943835</v>
      </c>
      <c r="BS92" s="1" t="n">
        <v>276</v>
      </c>
      <c r="BT92" s="1" t="n">
        <v>1</v>
      </c>
      <c r="BU92" s="1" t="n">
        <v>36</v>
      </c>
      <c r="BV92" s="1" t="n">
        <v>1</v>
      </c>
      <c r="BW92" s="1" t="n">
        <v>191</v>
      </c>
      <c r="BX92" s="1" t="n">
        <v>1</v>
      </c>
      <c r="BY92" s="1" t="n">
        <v>49</v>
      </c>
      <c r="BZ92" s="1" t="n">
        <v>246</v>
      </c>
      <c r="CA92" s="1" t="n">
        <v>1</v>
      </c>
      <c r="CB92" s="1" t="n">
        <v>3</v>
      </c>
      <c r="CC92" s="1"/>
      <c r="CD92" s="1" t="n">
        <v>59</v>
      </c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</row>
    <row r="93" customFormat="false" ht="13.8" hidden="false" customHeight="false" outlineLevel="0" collapsed="false">
      <c r="A93" s="1" t="n">
        <v>30626</v>
      </c>
      <c r="B93" s="1" t="n">
        <v>2</v>
      </c>
      <c r="C93" s="1" t="n">
        <v>22</v>
      </c>
      <c r="D93" s="1" t="n">
        <v>1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</v>
      </c>
      <c r="M93" s="1" t="n">
        <v>0</v>
      </c>
      <c r="N93" s="1" t="n">
        <v>0</v>
      </c>
      <c r="O93" s="1" t="n">
        <v>1</v>
      </c>
      <c r="P93" s="1" t="n">
        <f aca="false">SUM(E93:O93)</f>
        <v>1</v>
      </c>
      <c r="Q93" s="1" t="n">
        <v>100</v>
      </c>
      <c r="R93" s="1" t="n">
        <v>60</v>
      </c>
      <c r="S93" s="1" t="n">
        <v>40</v>
      </c>
      <c r="T93" s="2" t="n">
        <v>73.3333333333333</v>
      </c>
      <c r="U93" s="3" t="n">
        <v>46.2</v>
      </c>
      <c r="V93" s="3" t="n">
        <v>146.5</v>
      </c>
      <c r="W93" s="2" t="n">
        <v>21.5261680392317</v>
      </c>
      <c r="X93" s="2" t="n">
        <v>0</v>
      </c>
      <c r="Y93" s="3" t="n">
        <v>63.25</v>
      </c>
      <c r="Z93" s="3" t="n">
        <v>88</v>
      </c>
      <c r="AA93" s="2" t="n">
        <v>34.4655988439572</v>
      </c>
      <c r="AB93" s="2" t="n">
        <v>0.431740614334471</v>
      </c>
      <c r="AC93" s="2" t="n">
        <v>0.71875</v>
      </c>
      <c r="AD93" s="3" t="n">
        <v>17.5</v>
      </c>
      <c r="AE93" s="3" t="n">
        <v>8.1</v>
      </c>
      <c r="AF93" s="3" t="n">
        <v>38.1</v>
      </c>
      <c r="AG93" s="1" t="n">
        <v>1</v>
      </c>
      <c r="AH93" s="3" t="n">
        <v>56.7</v>
      </c>
      <c r="AI93" s="3" t="n">
        <v>26.2</v>
      </c>
      <c r="AJ93" s="3" t="n">
        <v>36.2</v>
      </c>
      <c r="AK93" s="3" t="n">
        <v>1.9</v>
      </c>
      <c r="AL93" s="1" t="n">
        <v>1186</v>
      </c>
      <c r="AM93" s="1" t="n">
        <v>12</v>
      </c>
      <c r="AN93" s="1" t="n">
        <v>1850</v>
      </c>
      <c r="AO93" s="1" t="n">
        <v>79</v>
      </c>
      <c r="AP93" s="1" t="n">
        <v>159</v>
      </c>
      <c r="AQ93" s="1" t="n">
        <v>168</v>
      </c>
      <c r="AR93" s="1" t="n">
        <v>99</v>
      </c>
      <c r="AS93" s="1" t="n">
        <v>108</v>
      </c>
      <c r="AT93" s="1" t="n">
        <v>1</v>
      </c>
      <c r="AU93" s="1" t="n">
        <f aca="false">((AO93*15)+(AP93*30)+(AQ93*30)+(AR93*30)+(AS93*15))-(AO93*120)</f>
        <v>6105</v>
      </c>
      <c r="AV93" s="1" t="n">
        <f aca="false">((AO93*15)+(AP93*30)+(AQ93*30)+(AR93*30)+(AS93*15))</f>
        <v>15585</v>
      </c>
      <c r="AW93" s="1"/>
      <c r="AX93" s="4" t="n">
        <f aca="false">10000/SQRT((AO93*BE93)*(AVERAGE(AO93:AS93)*AVERAGE(BE93:BI93)))</f>
        <v>10.4987909941142</v>
      </c>
      <c r="AY93" s="4" t="n">
        <v>0</v>
      </c>
      <c r="AZ93" s="2" t="n">
        <f aca="false">(AO93*BE93)/405</f>
        <v>0.69441975308642</v>
      </c>
      <c r="BA93" s="2" t="n">
        <v>0</v>
      </c>
      <c r="BB93" s="2" t="n">
        <f aca="false">1/(LOG(BE93)+LOG(AO93))</f>
        <v>0.408317077638745</v>
      </c>
      <c r="BC93" s="2" t="n">
        <f aca="false">(BF93-BE93)/(AP93-AO93)</f>
        <v>0.25675</v>
      </c>
      <c r="BD93" s="2" t="n">
        <f aca="false">(20*BE93)/((AO93/18)-3.5)</f>
        <v>80.1</v>
      </c>
      <c r="BE93" s="3" t="n">
        <v>3.56</v>
      </c>
      <c r="BF93" s="3" t="n">
        <v>24.1</v>
      </c>
      <c r="BG93" s="3" t="n">
        <v>52.9</v>
      </c>
      <c r="BH93" s="3" t="n">
        <v>19.4</v>
      </c>
      <c r="BI93" s="3" t="n">
        <v>31.6</v>
      </c>
      <c r="BJ93" s="2" t="n">
        <f aca="false">((BE93*15)+(BF93*30)+(BG93*30)+(BH93*30)+(BI93*15))-(BE93*120)</f>
        <v>2992.2</v>
      </c>
      <c r="BK93" s="2" t="n">
        <f aca="false">((BE93*15)+(BF93*30)+(BG93*30)+(BH93*30)+(BI93*15))</f>
        <v>3419.4</v>
      </c>
      <c r="BL93" s="2" t="n">
        <f aca="false">(1/BE93)</f>
        <v>0.280898876404494</v>
      </c>
      <c r="BM93" s="2" t="n">
        <f aca="false">(BJ93/AU93)</f>
        <v>0.49012285012285</v>
      </c>
      <c r="BN93" s="2" t="n">
        <f aca="false">(BK93/AV93)</f>
        <v>0.219403272377286</v>
      </c>
      <c r="BO93" s="2" t="n">
        <f aca="false">(AX93*BM93)</f>
        <v>5.14569736487936</v>
      </c>
      <c r="BP93" s="2" t="n">
        <f aca="false">(AX93*BN93)</f>
        <v>2.30346910011383</v>
      </c>
      <c r="BQ93" s="2" t="n">
        <v>2</v>
      </c>
      <c r="BR93" s="4" t="n">
        <f aca="false">(BC93*BL93)</f>
        <v>0.0721207865168539</v>
      </c>
      <c r="BS93" s="1" t="n">
        <v>172</v>
      </c>
      <c r="BT93" s="1" t="n">
        <v>0</v>
      </c>
      <c r="BU93" s="1" t="n">
        <v>44</v>
      </c>
      <c r="BV93" s="1" t="n">
        <v>1</v>
      </c>
      <c r="BW93" s="1" t="n">
        <v>113</v>
      </c>
      <c r="BX93" s="1" t="n">
        <v>0</v>
      </c>
      <c r="BY93" s="1" t="n">
        <v>15</v>
      </c>
      <c r="BZ93" s="1" t="n">
        <v>73</v>
      </c>
      <c r="CA93" s="1" t="n">
        <v>0</v>
      </c>
      <c r="CB93" s="1" t="n">
        <v>0</v>
      </c>
      <c r="CC93" s="1"/>
      <c r="CD93" s="1" t="n">
        <v>67</v>
      </c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</row>
    <row r="94" customFormat="false" ht="13.8" hidden="false" customHeight="false" outlineLevel="0" collapsed="false">
      <c r="A94" s="1" t="n">
        <v>30627</v>
      </c>
      <c r="B94" s="1" t="n">
        <v>2</v>
      </c>
      <c r="C94" s="1" t="n">
        <v>50</v>
      </c>
      <c r="D94" s="1" t="n">
        <v>1</v>
      </c>
      <c r="E94" s="1" t="n">
        <v>1</v>
      </c>
      <c r="F94" s="1" t="n">
        <v>1</v>
      </c>
      <c r="G94" s="1" t="n">
        <v>1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1</v>
      </c>
      <c r="P94" s="1" t="n">
        <f aca="false">SUM(E94:O94)</f>
        <v>4</v>
      </c>
      <c r="Q94" s="1" t="n">
        <v>90</v>
      </c>
      <c r="R94" s="1" t="n">
        <v>60</v>
      </c>
      <c r="S94" s="1" t="n">
        <v>30</v>
      </c>
      <c r="T94" s="2" t="n">
        <v>70</v>
      </c>
      <c r="U94" s="3" t="n">
        <v>55</v>
      </c>
      <c r="V94" s="3" t="n">
        <v>149</v>
      </c>
      <c r="W94" s="2" t="n">
        <v>24.7736588441962</v>
      </c>
      <c r="X94" s="2" t="n">
        <v>0</v>
      </c>
      <c r="Y94" s="3" t="n">
        <v>74.75</v>
      </c>
      <c r="Z94" s="3" t="n">
        <v>94</v>
      </c>
      <c r="AA94" s="2" t="n">
        <v>41.8469460978534</v>
      </c>
      <c r="AB94" s="2" t="n">
        <v>0.501677852348993</v>
      </c>
      <c r="AC94" s="2" t="n">
        <v>0.795212765957447</v>
      </c>
      <c r="AD94" s="3" t="n">
        <v>30</v>
      </c>
      <c r="AE94" s="3" t="n">
        <v>16.5</v>
      </c>
      <c r="AF94" s="3" t="n">
        <v>38.5</v>
      </c>
      <c r="AG94" s="1" t="n">
        <v>6</v>
      </c>
      <c r="AH94" s="3" t="n">
        <v>47.8</v>
      </c>
      <c r="AI94" s="3" t="n">
        <v>26.3</v>
      </c>
      <c r="AJ94" s="3" t="n">
        <v>36.5</v>
      </c>
      <c r="AK94" s="3" t="n">
        <v>2</v>
      </c>
      <c r="AL94" s="1" t="n">
        <v>1161</v>
      </c>
      <c r="AM94" s="1" t="n">
        <v>35</v>
      </c>
      <c r="AN94" s="1" t="n">
        <v>1811</v>
      </c>
      <c r="AO94" s="1" t="n">
        <v>85</v>
      </c>
      <c r="AP94" s="1" t="n">
        <v>136</v>
      </c>
      <c r="AQ94" s="1" t="n">
        <v>167</v>
      </c>
      <c r="AR94" s="1" t="n">
        <v>112</v>
      </c>
      <c r="AS94" s="1" t="n">
        <v>127</v>
      </c>
      <c r="AT94" s="1" t="n">
        <v>1</v>
      </c>
      <c r="AU94" s="1" t="n">
        <f aca="false">((AO94*15)+(AP94*30)+(AQ94*30)+(AR94*30)+(AS94*15))-(AO94*120)</f>
        <v>5430</v>
      </c>
      <c r="AV94" s="1" t="n">
        <f aca="false">((AO94*15)+(AP94*30)+(AQ94*30)+(AR94*30)+(AS94*15))</f>
        <v>15630</v>
      </c>
      <c r="AW94" s="1"/>
      <c r="AX94" s="4" t="n">
        <f aca="false">10000/SQRT((AO94*BE94)*(AVERAGE(AO94:AS94)*AVERAGE(BE94:BI94)))</f>
        <v>12.7217808569773</v>
      </c>
      <c r="AY94" s="4" t="n">
        <v>0</v>
      </c>
      <c r="AZ94" s="2" t="n">
        <f aca="false">(AO94*BE94)/405</f>
        <v>0.887777777777778</v>
      </c>
      <c r="BA94" s="2" t="n">
        <v>0</v>
      </c>
      <c r="BB94" s="2" t="n">
        <f aca="false">1/(LOG(BE94)+LOG(AO94))</f>
        <v>0.391273154206641</v>
      </c>
      <c r="BC94" s="2" t="n">
        <f aca="false">(BF94-BE94)/(AP94-AO94)</f>
        <v>0.23078431372549</v>
      </c>
      <c r="BD94" s="2" t="n">
        <f aca="false">(20*BE94)/((AO94/18)-3.5)</f>
        <v>69.2181818181818</v>
      </c>
      <c r="BE94" s="3" t="n">
        <v>4.23</v>
      </c>
      <c r="BF94" s="3" t="n">
        <v>16</v>
      </c>
      <c r="BG94" s="3" t="n">
        <v>18.3</v>
      </c>
      <c r="BH94" s="3" t="n">
        <v>2.39</v>
      </c>
      <c r="BI94" s="3" t="n">
        <v>27.6</v>
      </c>
      <c r="BJ94" s="2" t="n">
        <f aca="false">((BE94*15)+(BF94*30)+(BG94*30)+(BH94*30)+(BI94*15))-(BE94*120)</f>
        <v>1070.55</v>
      </c>
      <c r="BK94" s="2" t="n">
        <f aca="false">((BE94*15)+(BF94*30)+(BG94*30)+(BH94*30)+(BI94*15))</f>
        <v>1578.15</v>
      </c>
      <c r="BL94" s="2" t="n">
        <f aca="false">(1/BE94)</f>
        <v>0.236406619385343</v>
      </c>
      <c r="BM94" s="2" t="n">
        <f aca="false">(BJ94/AU94)</f>
        <v>0.197154696132597</v>
      </c>
      <c r="BN94" s="2" t="n">
        <f aca="false">(BK94/AV94)</f>
        <v>0.100969289827255</v>
      </c>
      <c r="BO94" s="2" t="n">
        <f aca="false">(AX94*BM94)</f>
        <v>2.50815883912285</v>
      </c>
      <c r="BP94" s="2" t="n">
        <f aca="false">(AX94*BN94)</f>
        <v>1.28450917846697</v>
      </c>
      <c r="BQ94" s="2" t="n">
        <v>1</v>
      </c>
      <c r="BR94" s="4" t="n">
        <f aca="false">(BC94*BL94)</f>
        <v>0.0545589394150095</v>
      </c>
      <c r="BS94" s="1" t="n">
        <v>247</v>
      </c>
      <c r="BT94" s="1" t="n">
        <v>1</v>
      </c>
      <c r="BU94" s="1" t="n">
        <v>43</v>
      </c>
      <c r="BV94" s="1" t="n">
        <v>1</v>
      </c>
      <c r="BW94" s="1" t="n">
        <v>166</v>
      </c>
      <c r="BX94" s="1" t="n">
        <v>1</v>
      </c>
      <c r="BY94" s="1" t="n">
        <v>38</v>
      </c>
      <c r="BZ94" s="1" t="n">
        <v>190</v>
      </c>
      <c r="CA94" s="1" t="n">
        <v>1</v>
      </c>
      <c r="CB94" s="1" t="n">
        <v>1</v>
      </c>
      <c r="CC94" s="1"/>
      <c r="CD94" s="1" t="n">
        <v>59</v>
      </c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 t="n">
        <v>9</v>
      </c>
      <c r="DK94" s="1" t="n">
        <v>9</v>
      </c>
      <c r="DL94" s="1" t="n">
        <v>2</v>
      </c>
      <c r="DM94" s="1" t="n">
        <v>2</v>
      </c>
      <c r="DN94" s="1" t="n">
        <v>23.98036</v>
      </c>
      <c r="DO94" s="1" t="n">
        <v>332.8506</v>
      </c>
      <c r="DP94" s="1" t="n">
        <v>14.04</v>
      </c>
      <c r="DQ94" s="1" t="n">
        <v>1</v>
      </c>
      <c r="DR94" s="1" t="n">
        <v>1</v>
      </c>
      <c r="DS94" s="1" t="n">
        <v>3</v>
      </c>
      <c r="DT94" s="1" t="n">
        <v>1468.7</v>
      </c>
      <c r="DU94" s="1" t="n">
        <v>54.69</v>
      </c>
      <c r="DV94" s="1" t="n">
        <v>14.98</v>
      </c>
      <c r="DW94" s="1" t="n">
        <v>15.45</v>
      </c>
      <c r="DX94" s="1" t="n">
        <v>20.82</v>
      </c>
      <c r="DY94" s="1" t="n">
        <v>222.86</v>
      </c>
      <c r="DZ94" s="1" t="n">
        <v>10.9</v>
      </c>
      <c r="EA94" s="1" t="n">
        <v>5.62</v>
      </c>
      <c r="EB94" s="1" t="n">
        <v>11.37</v>
      </c>
      <c r="EC94" s="1" t="n">
        <v>17.57</v>
      </c>
      <c r="ED94" s="1" t="n">
        <v>7.45</v>
      </c>
      <c r="EE94" s="1" t="n">
        <v>105.1</v>
      </c>
    </row>
    <row r="95" customFormat="false" ht="13.8" hidden="false" customHeight="false" outlineLevel="0" collapsed="false">
      <c r="A95" s="1" t="n">
        <v>30629</v>
      </c>
      <c r="B95" s="1" t="n">
        <v>1</v>
      </c>
      <c r="C95" s="1" t="n">
        <v>44</v>
      </c>
      <c r="D95" s="1" t="n">
        <v>1</v>
      </c>
      <c r="E95" s="1" t="n">
        <v>1</v>
      </c>
      <c r="F95" s="1" t="n">
        <v>0</v>
      </c>
      <c r="G95" s="1" t="n">
        <v>1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</v>
      </c>
      <c r="M95" s="1" t="n">
        <v>1</v>
      </c>
      <c r="N95" s="1" t="n">
        <v>0</v>
      </c>
      <c r="O95" s="1" t="n">
        <v>1</v>
      </c>
      <c r="P95" s="1" t="n">
        <f aca="false">SUM(E95:O95)</f>
        <v>4</v>
      </c>
      <c r="Q95" s="1" t="n">
        <v>140</v>
      </c>
      <c r="R95" s="1" t="n">
        <v>90</v>
      </c>
      <c r="S95" s="1" t="n">
        <v>50</v>
      </c>
      <c r="T95" s="2" t="n">
        <v>106.666666666667</v>
      </c>
      <c r="U95" s="3" t="n">
        <v>110.2</v>
      </c>
      <c r="V95" s="3" t="n">
        <v>161</v>
      </c>
      <c r="W95" s="2" t="n">
        <v>42.5137919061765</v>
      </c>
      <c r="X95" s="2" t="n">
        <v>2</v>
      </c>
      <c r="Y95" s="3" t="n">
        <v>115.5</v>
      </c>
      <c r="Z95" s="3" t="n">
        <v>123.5</v>
      </c>
      <c r="AA95" s="2" t="n">
        <v>45.8716151644974</v>
      </c>
      <c r="AB95" s="2" t="n">
        <v>0.717391304347826</v>
      </c>
      <c r="AC95" s="2" t="n">
        <v>0.935222672064777</v>
      </c>
      <c r="AD95" s="3" t="n">
        <v>36.3</v>
      </c>
      <c r="AE95" s="3" t="n">
        <v>40</v>
      </c>
      <c r="AF95" s="3" t="n">
        <v>70.2</v>
      </c>
      <c r="AG95" s="1" t="n">
        <v>22</v>
      </c>
      <c r="AH95" s="3" t="n">
        <v>48.5</v>
      </c>
      <c r="AI95" s="3" t="n">
        <v>53.4</v>
      </c>
      <c r="AJ95" s="3" t="n">
        <v>66.7</v>
      </c>
      <c r="AK95" s="3" t="n">
        <v>3.5</v>
      </c>
      <c r="AL95" s="1" t="n">
        <v>2124</v>
      </c>
      <c r="AM95" s="1" t="n">
        <v>59</v>
      </c>
      <c r="AN95" s="1" t="n">
        <v>3292</v>
      </c>
      <c r="AO95" s="1" t="n">
        <v>88</v>
      </c>
      <c r="AP95" s="1" t="n">
        <v>164</v>
      </c>
      <c r="AQ95" s="1" t="n">
        <v>184</v>
      </c>
      <c r="AR95" s="1" t="n">
        <v>185</v>
      </c>
      <c r="AS95" s="1" t="n">
        <v>167</v>
      </c>
      <c r="AT95" s="1" t="n">
        <v>3</v>
      </c>
      <c r="AU95" s="1" t="n">
        <f aca="false">((AO95*15)+(AP95*30)+(AQ95*30)+(AR95*30)+(AS95*15))-(AO95*120)</f>
        <v>9255</v>
      </c>
      <c r="AV95" s="1" t="n">
        <f aca="false">((AO95*15)+(AP95*30)+(AQ95*30)+(AR95*30)+(AS95*15))</f>
        <v>19815</v>
      </c>
      <c r="AW95" s="1" t="n">
        <v>5.23</v>
      </c>
      <c r="AX95" s="4" t="n">
        <f aca="false">10000/SQRT((AO95*BE95)*(AVERAGE(AO95:AS95)*AVERAGE(BE95:BI95)))</f>
        <v>6.14703904247525</v>
      </c>
      <c r="AY95" s="4" t="n">
        <v>0</v>
      </c>
      <c r="AZ95" s="2" t="n">
        <f aca="false">(AO95*BE95)/405</f>
        <v>1.44711111111111</v>
      </c>
      <c r="BA95" s="2" t="n">
        <v>0</v>
      </c>
      <c r="BB95" s="2" t="n">
        <f aca="false">1/(LOG(BE95)+LOG(AO95))</f>
        <v>0.361277301508179</v>
      </c>
      <c r="BC95" s="2" t="n">
        <f aca="false">(BF95-BE95)/(AP95-AO95)</f>
        <v>0.170263157894737</v>
      </c>
      <c r="BD95" s="2" t="n">
        <f aca="false">(20*BE95)/((AO95/18)-3.5)</f>
        <v>95.904</v>
      </c>
      <c r="BE95" s="3" t="n">
        <v>6.66</v>
      </c>
      <c r="BF95" s="3" t="n">
        <v>19.6</v>
      </c>
      <c r="BG95" s="3" t="n">
        <v>38</v>
      </c>
      <c r="BH95" s="3" t="n">
        <v>42.3</v>
      </c>
      <c r="BI95" s="3" t="n">
        <v>36.7</v>
      </c>
      <c r="BJ95" s="2" t="n">
        <f aca="false">((BE95*15)+(BF95*30)+(BG95*30)+(BH95*30)+(BI95*15))-(BE95*120)</f>
        <v>2848.2</v>
      </c>
      <c r="BK95" s="2" t="n">
        <f aca="false">((BE95*15)+(BF95*30)+(BG95*30)+(BH95*30)+(BI95*15))</f>
        <v>3647.4</v>
      </c>
      <c r="BL95" s="2" t="n">
        <f aca="false">(1/BE95)</f>
        <v>0.15015015015015</v>
      </c>
      <c r="BM95" s="2" t="n">
        <f aca="false">(BJ95/AU95)</f>
        <v>0.3077471636953</v>
      </c>
      <c r="BN95" s="2" t="n">
        <f aca="false">(BK95/AV95)</f>
        <v>0.184072672218017</v>
      </c>
      <c r="BO95" s="2" t="n">
        <f aca="false">(AX95*BM95)</f>
        <v>1.89173383044603</v>
      </c>
      <c r="BP95" s="2" t="n">
        <f aca="false">(AX95*BN95)</f>
        <v>1.1315019027769</v>
      </c>
      <c r="BQ95" s="2" t="n">
        <v>1</v>
      </c>
      <c r="BR95" s="4" t="n">
        <f aca="false">(BC95*BL95)</f>
        <v>0.0255650387229335</v>
      </c>
      <c r="BS95" s="1" t="n">
        <v>205</v>
      </c>
      <c r="BT95" s="1" t="n">
        <v>1</v>
      </c>
      <c r="BU95" s="1" t="n">
        <v>39</v>
      </c>
      <c r="BV95" s="1" t="n">
        <v>1</v>
      </c>
      <c r="BW95" s="1" t="n">
        <v>138</v>
      </c>
      <c r="BX95" s="1" t="n">
        <v>1</v>
      </c>
      <c r="BY95" s="1" t="n">
        <v>18</v>
      </c>
      <c r="BZ95" s="1" t="n">
        <v>141</v>
      </c>
      <c r="CA95" s="1" t="n">
        <v>0</v>
      </c>
      <c r="CB95" s="1" t="n">
        <v>5</v>
      </c>
      <c r="CC95" s="1" t="n">
        <v>2</v>
      </c>
      <c r="CD95" s="1" t="n">
        <v>57</v>
      </c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</row>
    <row r="96" customFormat="false" ht="13.8" hidden="false" customHeight="false" outlineLevel="0" collapsed="false">
      <c r="A96" s="1" t="n">
        <v>30632</v>
      </c>
      <c r="B96" s="1" t="n">
        <v>1</v>
      </c>
      <c r="C96" s="1" t="n">
        <v>55</v>
      </c>
      <c r="D96" s="1" t="n">
        <v>1</v>
      </c>
      <c r="E96" s="1" t="n">
        <v>1</v>
      </c>
      <c r="F96" s="1" t="n">
        <v>1</v>
      </c>
      <c r="G96" s="1" t="n">
        <v>1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1</v>
      </c>
      <c r="N96" s="1" t="n">
        <v>0</v>
      </c>
      <c r="O96" s="1" t="n">
        <v>1</v>
      </c>
      <c r="P96" s="1" t="n">
        <f aca="false">SUM(E96:O96)</f>
        <v>5</v>
      </c>
      <c r="Q96" s="1" t="n">
        <v>100</v>
      </c>
      <c r="R96" s="1" t="n">
        <v>70</v>
      </c>
      <c r="S96" s="1" t="n">
        <v>30</v>
      </c>
      <c r="T96" s="2" t="n">
        <v>80</v>
      </c>
      <c r="U96" s="3" t="n">
        <v>96.6</v>
      </c>
      <c r="V96" s="3" t="n">
        <v>181</v>
      </c>
      <c r="W96" s="2" t="n">
        <v>29.4862794176002</v>
      </c>
      <c r="X96" s="2" t="n">
        <v>1</v>
      </c>
      <c r="Y96" s="3" t="n">
        <v>99.5</v>
      </c>
      <c r="Z96" s="3" t="n">
        <v>112.5</v>
      </c>
      <c r="AA96" s="2" t="n">
        <v>40.1957557024567</v>
      </c>
      <c r="AB96" s="2" t="n">
        <v>0.549723756906077</v>
      </c>
      <c r="AC96" s="2" t="n">
        <v>0.884444444444445</v>
      </c>
      <c r="AD96" s="3" t="n">
        <v>25.6</v>
      </c>
      <c r="AE96" s="3" t="n">
        <v>24.7</v>
      </c>
      <c r="AF96" s="3" t="n">
        <v>71.9</v>
      </c>
      <c r="AG96" s="1" t="n">
        <v>13</v>
      </c>
      <c r="AH96" s="3" t="n">
        <v>50.9</v>
      </c>
      <c r="AI96" s="3" t="n">
        <v>49.2</v>
      </c>
      <c r="AJ96" s="3" t="n">
        <v>68.4</v>
      </c>
      <c r="AK96" s="3" t="n">
        <v>3.5</v>
      </c>
      <c r="AL96" s="1" t="n">
        <v>2106</v>
      </c>
      <c r="AM96" s="1" t="n">
        <v>55</v>
      </c>
      <c r="AN96" s="1" t="n">
        <v>3264</v>
      </c>
      <c r="AO96" s="1" t="n">
        <v>79</v>
      </c>
      <c r="AP96" s="1" t="n">
        <v>100</v>
      </c>
      <c r="AQ96" s="1" t="n">
        <v>80</v>
      </c>
      <c r="AR96" s="1" t="n">
        <v>82</v>
      </c>
      <c r="AS96" s="1" t="n">
        <v>85</v>
      </c>
      <c r="AT96" s="1" t="n">
        <v>1</v>
      </c>
      <c r="AU96" s="1" t="n">
        <f aca="false">((AO96*15)+(AP96*30)+(AQ96*30)+(AR96*30)+(AS96*15))-(AO96*120)</f>
        <v>840</v>
      </c>
      <c r="AV96" s="1" t="n">
        <f aca="false">((AO96*15)+(AP96*30)+(AQ96*30)+(AR96*30)+(AS96*15))</f>
        <v>10320</v>
      </c>
      <c r="AW96" s="1"/>
      <c r="AX96" s="4" t="n">
        <f aca="false">10000/SQRT((AO96*BE96)*(AVERAGE(AO96:AS96)*AVERAGE(BE96:BI96)))</f>
        <v>9.58422256555368</v>
      </c>
      <c r="AY96" s="4" t="n">
        <v>0</v>
      </c>
      <c r="AZ96" s="2" t="n">
        <f aca="false">(AO96*BE96)/405</f>
        <v>0.910938271604938</v>
      </c>
      <c r="BA96" s="2" t="n">
        <v>0</v>
      </c>
      <c r="BB96" s="2" t="n">
        <f aca="false">1/(LOG(BE96)+LOG(AO96))</f>
        <v>0.389568300268255</v>
      </c>
      <c r="BC96" s="2" t="n">
        <f aca="false">(BF96-BE96)/(AP96-AO96)</f>
        <v>2.04904761904762</v>
      </c>
      <c r="BD96" s="2" t="n">
        <f aca="false">(20*BE96)/((AO96/18)-3.5)</f>
        <v>105.075</v>
      </c>
      <c r="BE96" s="3" t="n">
        <v>4.67</v>
      </c>
      <c r="BF96" s="3" t="n">
        <v>47.7</v>
      </c>
      <c r="BG96" s="3" t="n">
        <v>35.2</v>
      </c>
      <c r="BH96" s="3" t="n">
        <v>39.5</v>
      </c>
      <c r="BI96" s="3" t="n">
        <v>46.1</v>
      </c>
      <c r="BJ96" s="2" t="n">
        <f aca="false">((BE96*15)+(BF96*30)+(BG96*30)+(BH96*30)+(BI96*15))-(BE96*120)</f>
        <v>3873.15</v>
      </c>
      <c r="BK96" s="2" t="n">
        <f aca="false">((BE96*15)+(BF96*30)+(BG96*30)+(BH96*30)+(BI96*15))</f>
        <v>4433.55</v>
      </c>
      <c r="BL96" s="2" t="n">
        <f aca="false">(1/BE96)</f>
        <v>0.214132762312634</v>
      </c>
      <c r="BM96" s="2" t="n">
        <f aca="false">(BJ96/AU96)</f>
        <v>4.61089285714286</v>
      </c>
      <c r="BN96" s="2" t="n">
        <f aca="false">(BK96/AV96)</f>
        <v>0.429607558139535</v>
      </c>
      <c r="BO96" s="2" t="n">
        <f aca="false">(AX96*BM96)</f>
        <v>44.1918233687788</v>
      </c>
      <c r="BP96" s="2" t="n">
        <f aca="false">(AX96*BN96)</f>
        <v>4.11745445305334</v>
      </c>
      <c r="BQ96" s="2" t="n">
        <v>2</v>
      </c>
      <c r="BR96" s="4" t="n">
        <f aca="false">(BC96*BL96)</f>
        <v>0.438768226776792</v>
      </c>
      <c r="BS96" s="1" t="n">
        <v>221</v>
      </c>
      <c r="BT96" s="1" t="n">
        <v>1</v>
      </c>
      <c r="BU96" s="1" t="n">
        <v>37</v>
      </c>
      <c r="BV96" s="1" t="n">
        <v>1</v>
      </c>
      <c r="BW96" s="1" t="n">
        <v>159</v>
      </c>
      <c r="BX96" s="1" t="n">
        <v>1</v>
      </c>
      <c r="BY96" s="1" t="n">
        <v>25</v>
      </c>
      <c r="BZ96" s="1" t="n">
        <v>125</v>
      </c>
      <c r="CA96" s="1" t="n">
        <v>0</v>
      </c>
      <c r="CB96" s="1" t="n">
        <v>3</v>
      </c>
      <c r="CC96" s="1"/>
      <c r="CD96" s="1" t="n">
        <v>51</v>
      </c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 t="n">
        <v>18</v>
      </c>
      <c r="DK96" s="1" t="n">
        <v>18</v>
      </c>
      <c r="DL96" s="1" t="n">
        <v>2</v>
      </c>
      <c r="DM96" s="1" t="n">
        <v>1</v>
      </c>
      <c r="DN96" s="1" t="n">
        <v>31.65339</v>
      </c>
      <c r="DO96" s="1" t="n">
        <v>221.2458</v>
      </c>
      <c r="DP96" s="1" t="n">
        <v>0.04</v>
      </c>
      <c r="DQ96" s="1" t="n">
        <v>1</v>
      </c>
      <c r="DR96" s="1" t="n">
        <v>4</v>
      </c>
      <c r="DS96" s="1" t="n">
        <v>1</v>
      </c>
      <c r="DT96" s="1" t="n">
        <v>2361.18</v>
      </c>
      <c r="DU96" s="1" t="n">
        <v>79.96</v>
      </c>
      <c r="DV96" s="1" t="n">
        <v>27.89</v>
      </c>
      <c r="DW96" s="1" t="n">
        <v>25.15</v>
      </c>
      <c r="DX96" s="1" t="n">
        <v>36.91</v>
      </c>
      <c r="DY96" s="1" t="n">
        <v>370.62</v>
      </c>
      <c r="DZ96" s="1" t="n">
        <v>45.73</v>
      </c>
      <c r="EA96" s="1" t="n">
        <v>40.83</v>
      </c>
      <c r="EB96" s="1" t="n">
        <v>16.95</v>
      </c>
      <c r="EC96" s="1" t="n">
        <v>27.7</v>
      </c>
      <c r="ED96" s="1" t="n">
        <v>16.38</v>
      </c>
      <c r="EE96" s="1" t="n">
        <v>120.1</v>
      </c>
    </row>
    <row r="97" customFormat="false" ht="13.8" hidden="false" customHeight="false" outlineLevel="0" collapsed="false">
      <c r="A97" s="1" t="n">
        <v>30640</v>
      </c>
      <c r="B97" s="1" t="n">
        <v>2</v>
      </c>
      <c r="C97" s="1" t="n">
        <v>41</v>
      </c>
      <c r="D97" s="1" t="n">
        <v>1</v>
      </c>
      <c r="E97" s="1" t="n">
        <v>1</v>
      </c>
      <c r="F97" s="1" t="n">
        <v>0</v>
      </c>
      <c r="G97" s="1" t="n">
        <v>1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</v>
      </c>
      <c r="M97" s="1" t="n">
        <v>0</v>
      </c>
      <c r="N97" s="1" t="n">
        <v>0</v>
      </c>
      <c r="O97" s="1" t="n">
        <v>0</v>
      </c>
      <c r="P97" s="1" t="n">
        <f aca="false">SUM(E97:O97)</f>
        <v>2</v>
      </c>
      <c r="Q97" s="1" t="n">
        <v>120</v>
      </c>
      <c r="R97" s="1" t="n">
        <v>80</v>
      </c>
      <c r="S97" s="1" t="n">
        <v>40</v>
      </c>
      <c r="T97" s="2" t="n">
        <v>93.3333333333333</v>
      </c>
      <c r="U97" s="3" t="n">
        <v>57</v>
      </c>
      <c r="V97" s="3" t="n">
        <v>157.4</v>
      </c>
      <c r="W97" s="2" t="n">
        <v>23.0072864479817</v>
      </c>
      <c r="X97" s="2" t="n">
        <v>0</v>
      </c>
      <c r="Y97" s="3" t="n">
        <v>79</v>
      </c>
      <c r="Z97" s="3" t="n">
        <v>92.4</v>
      </c>
      <c r="AA97" s="2" t="n">
        <v>38.3809211421311</v>
      </c>
      <c r="AB97" s="2" t="n">
        <v>0.501905972045743</v>
      </c>
      <c r="AC97" s="2" t="n">
        <v>0.854978354978355</v>
      </c>
      <c r="AD97" s="3" t="n">
        <v>32.3</v>
      </c>
      <c r="AE97" s="3" t="n">
        <v>18.4</v>
      </c>
      <c r="AF97" s="3" t="n">
        <v>38.6</v>
      </c>
      <c r="AG97" s="1" t="n">
        <v>5</v>
      </c>
      <c r="AH97" s="3" t="n">
        <v>46.7</v>
      </c>
      <c r="AI97" s="3" t="n">
        <v>26.6</v>
      </c>
      <c r="AJ97" s="3" t="n">
        <v>36.6</v>
      </c>
      <c r="AK97" s="3" t="n">
        <v>2</v>
      </c>
      <c r="AL97" s="1" t="n">
        <v>1182</v>
      </c>
      <c r="AM97" s="1" t="n">
        <v>37</v>
      </c>
      <c r="AN97" s="1" t="n">
        <v>1844</v>
      </c>
      <c r="AO97" s="1" t="n">
        <v>95</v>
      </c>
      <c r="AP97" s="1" t="n">
        <v>124</v>
      </c>
      <c r="AQ97" s="1" t="n">
        <v>110</v>
      </c>
      <c r="AR97" s="1" t="n">
        <v>107</v>
      </c>
      <c r="AS97" s="1" t="n">
        <v>110</v>
      </c>
      <c r="AT97" s="1" t="n">
        <v>1</v>
      </c>
      <c r="AU97" s="1" t="n">
        <f aca="false">((AO97*15)+(AP97*30)+(AQ97*30)+(AR97*30)+(AS97*15))-(AO97*120)</f>
        <v>1905</v>
      </c>
      <c r="AV97" s="1" t="n">
        <f aca="false">((AO97*15)+(AP97*30)+(AQ97*30)+(AR97*30)+(AS97*15))</f>
        <v>13305</v>
      </c>
      <c r="AW97" s="1"/>
      <c r="AX97" s="4" t="n">
        <f aca="false">10000/SQRT((AO97*BE97)*(AVERAGE(AO97:AS97)*AVERAGE(BE97:BI97)))</f>
        <v>4.92216937639989</v>
      </c>
      <c r="AY97" s="4" t="n">
        <v>0</v>
      </c>
      <c r="AZ97" s="2" t="n">
        <f aca="false">(AO97*BE97)/405</f>
        <v>2.26358024691358</v>
      </c>
      <c r="BA97" s="2" t="n">
        <v>1</v>
      </c>
      <c r="BB97" s="2" t="n">
        <f aca="false">1/(LOG(BE97)+LOG(AO97))</f>
        <v>0.337581125795243</v>
      </c>
      <c r="BC97" s="2" t="n">
        <f aca="false">(BF97-BE97)/(AP97-AO97)</f>
        <v>1.9051724137931</v>
      </c>
      <c r="BD97" s="2" t="n">
        <f aca="false">(20*BE97)/((AO97/18)-3.5)</f>
        <v>108.5625</v>
      </c>
      <c r="BE97" s="3" t="n">
        <v>9.65</v>
      </c>
      <c r="BF97" s="3" t="n">
        <v>64.9</v>
      </c>
      <c r="BG97" s="3" t="n">
        <v>48.5</v>
      </c>
      <c r="BH97" s="3" t="n">
        <v>45.6</v>
      </c>
      <c r="BI97" s="3" t="n">
        <v>37.5</v>
      </c>
      <c r="BJ97" s="2" t="n">
        <f aca="false">((BE97*15)+(BF97*30)+(BG97*30)+(BH97*30)+(BI97*15))-(BE97*120)</f>
        <v>4319.25</v>
      </c>
      <c r="BK97" s="2" t="n">
        <f aca="false">((BE97*15)+(BF97*30)+(BG97*30)+(BH97*30)+(BI97*15))</f>
        <v>5477.25</v>
      </c>
      <c r="BL97" s="2" t="n">
        <f aca="false">(1/BE97)</f>
        <v>0.103626943005181</v>
      </c>
      <c r="BM97" s="2" t="n">
        <f aca="false">(BJ97/AU97)</f>
        <v>2.26732283464567</v>
      </c>
      <c r="BN97" s="2" t="n">
        <f aca="false">(BK97/AV97)</f>
        <v>0.411668545659526</v>
      </c>
      <c r="BO97" s="2" t="n">
        <f aca="false">(AX97*BM97)</f>
        <v>11.1601470231051</v>
      </c>
      <c r="BP97" s="2" t="n">
        <f aca="false">(AX97*BN97)</f>
        <v>2.0263023086724</v>
      </c>
      <c r="BQ97" s="2" t="n">
        <v>2</v>
      </c>
      <c r="BR97" s="4" t="n">
        <f aca="false">(BC97*BL97)</f>
        <v>0.197427193139182</v>
      </c>
      <c r="BS97" s="1" t="n">
        <v>159</v>
      </c>
      <c r="BT97" s="1" t="n">
        <v>0</v>
      </c>
      <c r="BU97" s="1" t="n">
        <v>53</v>
      </c>
      <c r="BV97" s="1" t="n">
        <v>0</v>
      </c>
      <c r="BW97" s="1" t="n">
        <v>84</v>
      </c>
      <c r="BX97" s="1" t="n">
        <v>0</v>
      </c>
      <c r="BY97" s="1" t="n">
        <v>22</v>
      </c>
      <c r="BZ97" s="1" t="n">
        <v>108</v>
      </c>
      <c r="CA97" s="1" t="n">
        <v>0</v>
      </c>
      <c r="CB97" s="1" t="n">
        <v>0</v>
      </c>
      <c r="CC97" s="1"/>
      <c r="CD97" s="1" t="n">
        <v>65</v>
      </c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 t="n">
        <v>9</v>
      </c>
      <c r="DK97" s="1" t="n">
        <v>9</v>
      </c>
      <c r="DL97" s="1" t="n">
        <v>2</v>
      </c>
      <c r="DM97" s="1" t="n">
        <v>2</v>
      </c>
      <c r="DN97" s="1" t="n">
        <v>30.35</v>
      </c>
      <c r="DO97" s="1" t="n">
        <v>26.0355</v>
      </c>
      <c r="DP97" s="1" t="n">
        <v>0.73</v>
      </c>
      <c r="DQ97" s="1" t="n">
        <v>2</v>
      </c>
      <c r="DR97" s="1" t="n">
        <v>4</v>
      </c>
      <c r="DS97" s="1" t="n">
        <v>1</v>
      </c>
      <c r="DT97" s="1" t="n">
        <v>1120.78</v>
      </c>
      <c r="DU97" s="1" t="n">
        <v>43.12</v>
      </c>
      <c r="DV97" s="1" t="n">
        <v>19.31</v>
      </c>
      <c r="DW97" s="1" t="n">
        <v>15.91</v>
      </c>
      <c r="DX97" s="1" t="n">
        <v>10.85</v>
      </c>
      <c r="DY97" s="1" t="n">
        <v>143.94</v>
      </c>
      <c r="DZ97" s="1" t="n">
        <v>19.36</v>
      </c>
      <c r="EA97" s="1" t="n">
        <v>17.9</v>
      </c>
      <c r="EB97" s="1" t="n">
        <v>10.04</v>
      </c>
      <c r="EC97" s="1" t="n">
        <v>12.7</v>
      </c>
      <c r="ED97" s="1" t="n">
        <v>5.54</v>
      </c>
      <c r="EE97" s="1" t="n">
        <v>162.43</v>
      </c>
    </row>
    <row r="98" customFormat="false" ht="13.8" hidden="false" customHeight="false" outlineLevel="0" collapsed="false">
      <c r="A98" s="1" t="n">
        <v>30641</v>
      </c>
      <c r="B98" s="1" t="n">
        <v>2</v>
      </c>
      <c r="C98" s="1" t="n">
        <v>26</v>
      </c>
      <c r="D98" s="1" t="n">
        <v>1</v>
      </c>
      <c r="E98" s="1" t="n">
        <v>1</v>
      </c>
      <c r="F98" s="1" t="n">
        <v>0</v>
      </c>
      <c r="G98" s="1" t="n">
        <v>1</v>
      </c>
      <c r="H98" s="1" t="n">
        <v>0</v>
      </c>
      <c r="I98" s="1" t="n">
        <v>0</v>
      </c>
      <c r="J98" s="1" t="n">
        <v>0</v>
      </c>
      <c r="K98" s="1" t="n">
        <v>1</v>
      </c>
      <c r="L98" s="1" t="n">
        <v>0</v>
      </c>
      <c r="M98" s="1" t="n">
        <v>1</v>
      </c>
      <c r="N98" s="1" t="n">
        <v>0</v>
      </c>
      <c r="O98" s="1" t="n">
        <v>1</v>
      </c>
      <c r="P98" s="1" t="n">
        <f aca="false">SUM(E98:O98)</f>
        <v>5</v>
      </c>
      <c r="Q98" s="1" t="n">
        <v>120</v>
      </c>
      <c r="R98" s="1" t="n">
        <v>90</v>
      </c>
      <c r="S98" s="1" t="n">
        <v>30</v>
      </c>
      <c r="T98" s="2" t="n">
        <v>100</v>
      </c>
      <c r="U98" s="3" t="n">
        <v>89.8</v>
      </c>
      <c r="V98" s="3" t="n">
        <v>161.6</v>
      </c>
      <c r="W98" s="2" t="n">
        <v>34.3869473581021</v>
      </c>
      <c r="X98" s="2" t="n">
        <v>2</v>
      </c>
      <c r="Y98" s="3" t="n">
        <v>107.25</v>
      </c>
      <c r="Z98" s="3" t="n">
        <v>111.5</v>
      </c>
      <c r="AA98" s="2" t="n">
        <v>42.7287950449037</v>
      </c>
      <c r="AB98" s="2" t="n">
        <v>0.663675742574257</v>
      </c>
      <c r="AC98" s="2" t="n">
        <v>0.961883408071749</v>
      </c>
      <c r="AD98" s="3" t="n">
        <v>45</v>
      </c>
      <c r="AE98" s="3" t="n">
        <v>40.4</v>
      </c>
      <c r="AF98" s="3" t="n">
        <v>49.4</v>
      </c>
      <c r="AG98" s="1" t="n">
        <v>9</v>
      </c>
      <c r="AH98" s="3" t="n">
        <v>39.9</v>
      </c>
      <c r="AI98" s="3" t="n">
        <v>35.8</v>
      </c>
      <c r="AJ98" s="3" t="n">
        <v>46.9</v>
      </c>
      <c r="AK98" s="3" t="n">
        <v>2.5</v>
      </c>
      <c r="AL98" s="1" t="n">
        <v>1579</v>
      </c>
      <c r="AM98" s="1" t="n">
        <v>41</v>
      </c>
      <c r="AN98" s="1" t="n">
        <v>2590</v>
      </c>
      <c r="AO98" s="1" t="n">
        <v>194</v>
      </c>
      <c r="AP98" s="1" t="n">
        <v>255</v>
      </c>
      <c r="AQ98" s="1" t="n">
        <v>266</v>
      </c>
      <c r="AR98" s="1" t="n">
        <v>301</v>
      </c>
      <c r="AS98" s="1" t="n">
        <v>346</v>
      </c>
      <c r="AT98" s="1" t="n">
        <v>6</v>
      </c>
      <c r="AU98" s="1" t="n">
        <f aca="false">((AO98*15)+(AP98*30)+(AQ98*30)+(AR98*30)+(AS98*15))-(AO98*120)</f>
        <v>9480</v>
      </c>
      <c r="AV98" s="1" t="n">
        <f aca="false">((AO98*15)+(AP98*30)+(AQ98*30)+(AR98*30)+(AS98*15))</f>
        <v>32760</v>
      </c>
      <c r="AW98" s="1"/>
      <c r="AX98" s="4" t="n">
        <f aca="false">10000/SQRT((AO98*BE98)*(AVERAGE(AO98:AS98)*AVERAGE(BE98:BI98)))</f>
        <v>3.72900152438275</v>
      </c>
      <c r="AY98" s="4" t="n">
        <v>0</v>
      </c>
      <c r="AZ98" s="2" t="n">
        <f aca="false">(AO98*BE98)/405</f>
        <v>1.82982716049383</v>
      </c>
      <c r="BA98" s="2" t="n">
        <v>0</v>
      </c>
      <c r="BB98" s="2" t="n">
        <f aca="false">1/(LOG(BE98)+LOG(AO98))</f>
        <v>0.348448434908741</v>
      </c>
      <c r="BC98" s="2" t="n">
        <f aca="false">(BF98-BE98)/(AP98-AO98)</f>
        <v>0.730819672131148</v>
      </c>
      <c r="BD98" s="2" t="n">
        <f aca="false">(20*BE98)/((AO98/18)-3.5)</f>
        <v>10.4977099236641</v>
      </c>
      <c r="BE98" s="3" t="n">
        <v>3.82</v>
      </c>
      <c r="BF98" s="3" t="n">
        <v>48.4</v>
      </c>
      <c r="BG98" s="3" t="n">
        <v>46.3</v>
      </c>
      <c r="BH98" s="3" t="n">
        <v>34.5</v>
      </c>
      <c r="BI98" s="3" t="n">
        <v>45.1</v>
      </c>
      <c r="BJ98" s="2" t="n">
        <f aca="false">((BE98*15)+(BF98*30)+(BG98*30)+(BH98*30)+(BI98*15))-(BE98*120)</f>
        <v>4151.4</v>
      </c>
      <c r="BK98" s="2" t="n">
        <f aca="false">((BE98*15)+(BF98*30)+(BG98*30)+(BH98*30)+(BI98*15))</f>
        <v>4609.8</v>
      </c>
      <c r="BL98" s="2" t="n">
        <f aca="false">(1/BE98)</f>
        <v>0.261780104712042</v>
      </c>
      <c r="BM98" s="2" t="n">
        <f aca="false">(BJ98/AU98)</f>
        <v>0.437911392405063</v>
      </c>
      <c r="BN98" s="2" t="n">
        <f aca="false">(BK98/AV98)</f>
        <v>0.140714285714286</v>
      </c>
      <c r="BO98" s="2" t="n">
        <f aca="false">(AX98*BM98)</f>
        <v>1.63297224982305</v>
      </c>
      <c r="BP98" s="2" t="n">
        <f aca="false">(AX98*BN98)</f>
        <v>0.524723785931001</v>
      </c>
      <c r="BQ98" s="2" t="n">
        <v>1</v>
      </c>
      <c r="BR98" s="4" t="n">
        <f aca="false">(BC98*BL98)</f>
        <v>0.191314050296112</v>
      </c>
      <c r="BS98" s="1" t="n">
        <v>244</v>
      </c>
      <c r="BT98" s="1" t="n">
        <v>1</v>
      </c>
      <c r="BU98" s="1" t="n">
        <v>40</v>
      </c>
      <c r="BV98" s="1" t="n">
        <v>1</v>
      </c>
      <c r="BW98" s="1" t="n">
        <v>165</v>
      </c>
      <c r="BX98" s="1" t="n">
        <v>1</v>
      </c>
      <c r="BY98" s="1" t="n">
        <v>39</v>
      </c>
      <c r="BZ98" s="1" t="n">
        <v>197</v>
      </c>
      <c r="CA98" s="1" t="n">
        <v>1</v>
      </c>
      <c r="CB98" s="1" t="n">
        <v>5</v>
      </c>
      <c r="CC98" s="1" t="n">
        <v>2</v>
      </c>
      <c r="CD98" s="1" t="n">
        <v>81</v>
      </c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</row>
    <row r="99" customFormat="false" ht="13.8" hidden="false" customHeight="false" outlineLevel="0" collapsed="false">
      <c r="A99" s="1" t="n">
        <v>30654</v>
      </c>
      <c r="B99" s="1" t="n">
        <v>1</v>
      </c>
      <c r="C99" s="1" t="n">
        <v>43</v>
      </c>
      <c r="D99" s="1" t="n">
        <v>1</v>
      </c>
      <c r="E99" s="1" t="n">
        <v>1</v>
      </c>
      <c r="F99" s="1" t="n">
        <v>0</v>
      </c>
      <c r="G99" s="1" t="n">
        <v>1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</v>
      </c>
      <c r="M99" s="1" t="n">
        <v>1</v>
      </c>
      <c r="N99" s="1" t="n">
        <v>0</v>
      </c>
      <c r="O99" s="1" t="n">
        <v>1</v>
      </c>
      <c r="P99" s="1" t="n">
        <f aca="false">SUM(E99:O99)</f>
        <v>4</v>
      </c>
      <c r="Q99" s="1" t="n">
        <v>120</v>
      </c>
      <c r="R99" s="1" t="n">
        <v>80</v>
      </c>
      <c r="S99" s="1" t="n">
        <v>40</v>
      </c>
      <c r="T99" s="2" t="n">
        <v>93.3333333333333</v>
      </c>
      <c r="U99" s="3" t="n">
        <v>85.9</v>
      </c>
      <c r="V99" s="3" t="n">
        <v>167</v>
      </c>
      <c r="W99" s="2" t="n">
        <v>30.8006741009</v>
      </c>
      <c r="X99" s="2" t="n">
        <v>2</v>
      </c>
      <c r="Y99" s="3" t="n">
        <v>106</v>
      </c>
      <c r="Z99" s="3" t="n">
        <v>31.5</v>
      </c>
      <c r="AA99" s="2" t="n">
        <v>39.3501243823641</v>
      </c>
      <c r="AB99" s="2" t="n">
        <v>0.634730538922156</v>
      </c>
      <c r="AC99" s="2" t="n">
        <v>3.36507936507936</v>
      </c>
      <c r="AD99" s="3" t="n">
        <v>33.3</v>
      </c>
      <c r="AE99" s="3" t="n">
        <v>28.6</v>
      </c>
      <c r="AF99" s="3" t="n">
        <v>57.3</v>
      </c>
      <c r="AG99" s="1" t="n">
        <v>15</v>
      </c>
      <c r="AH99" s="3" t="n">
        <v>49.5</v>
      </c>
      <c r="AI99" s="3" t="n">
        <v>42.5</v>
      </c>
      <c r="AJ99" s="3" t="n">
        <v>54.4</v>
      </c>
      <c r="AK99" s="3" t="n">
        <v>2.9</v>
      </c>
      <c r="AL99" s="1" t="n">
        <v>1710</v>
      </c>
      <c r="AM99" s="1" t="n">
        <v>58</v>
      </c>
      <c r="AN99" s="1" t="n">
        <v>2650</v>
      </c>
      <c r="AO99" s="1" t="n">
        <v>239</v>
      </c>
      <c r="AP99" s="1" t="n">
        <v>344</v>
      </c>
      <c r="AQ99" s="1" t="n">
        <v>357</v>
      </c>
      <c r="AR99" s="1" t="n">
        <v>377</v>
      </c>
      <c r="AS99" s="1" t="n">
        <v>356</v>
      </c>
      <c r="AT99" s="1" t="n">
        <v>6</v>
      </c>
      <c r="AU99" s="1" t="n">
        <f aca="false">((AO99*15)+(AP99*30)+(AQ99*30)+(AR99*30)+(AS99*15))-(AO99*120)</f>
        <v>12585</v>
      </c>
      <c r="AV99" s="1" t="n">
        <f aca="false">((AO99*15)+(AP99*30)+(AQ99*30)+(AR99*30)+(AS99*15))</f>
        <v>41265</v>
      </c>
      <c r="AW99" s="1"/>
      <c r="AX99" s="4" t="n">
        <f aca="false">10000/SQRT((AO99*BE99)*(AVERAGE(AO99:AS99)*AVERAGE(BE99:BI99)))</f>
        <v>0.337451345042112</v>
      </c>
      <c r="AY99" s="4" t="n">
        <v>1</v>
      </c>
      <c r="AZ99" s="2" t="n">
        <f aca="false">(AO99*BE99)/405</f>
        <v>46.5607407407408</v>
      </c>
      <c r="BA99" s="2" t="n">
        <v>1</v>
      </c>
      <c r="BB99" s="2" t="n">
        <f aca="false">1/(LOG(BE99)+LOG(AO99))</f>
        <v>0.233892145882456</v>
      </c>
      <c r="BC99" s="2" t="n">
        <f aca="false">(BF99-BE99)/(AP99-AO99)</f>
        <v>1.25809523809524</v>
      </c>
      <c r="BD99" s="2" t="n">
        <f aca="false">(20*BE99)/((AO99/18)-3.5)</f>
        <v>161.386363636364</v>
      </c>
      <c r="BE99" s="3" t="n">
        <v>78.9</v>
      </c>
      <c r="BF99" s="3" t="n">
        <v>211</v>
      </c>
      <c r="BG99" s="3" t="n">
        <v>114</v>
      </c>
      <c r="BH99" s="3" t="n">
        <v>142</v>
      </c>
      <c r="BI99" s="3" t="n">
        <v>150</v>
      </c>
      <c r="BJ99" s="2" t="n">
        <f aca="false">((BE99*15)+(BF99*30)+(BG99*30)+(BH99*30)+(BI99*15))-(BE99*120)</f>
        <v>7975.5</v>
      </c>
      <c r="BK99" s="2" t="n">
        <f aca="false">((BE99*15)+(BF99*30)+(BG99*30)+(BH99*30)+(BI99*15))</f>
        <v>17443.5</v>
      </c>
      <c r="BL99" s="2" t="n">
        <f aca="false">(1/BE99)</f>
        <v>0.0126742712294043</v>
      </c>
      <c r="BM99" s="2" t="n">
        <f aca="false">(BJ99/AU99)</f>
        <v>0.63373063170441</v>
      </c>
      <c r="BN99" s="2" t="n">
        <f aca="false">(BK99/AV99)</f>
        <v>0.42271901126863</v>
      </c>
      <c r="BO99" s="2" t="n">
        <f aca="false">(AX99*BM99)</f>
        <v>0.21385325406304</v>
      </c>
      <c r="BP99" s="2" t="n">
        <f aca="false">(AX99*BN99)</f>
        <v>0.142647098927471</v>
      </c>
      <c r="BQ99" s="2" t="n">
        <v>1</v>
      </c>
      <c r="BR99" s="4" t="n">
        <f aca="false">(BC99*BL99)</f>
        <v>0.015945440280041</v>
      </c>
      <c r="BS99" s="1" t="n">
        <v>219</v>
      </c>
      <c r="BT99" s="1" t="n">
        <v>1</v>
      </c>
      <c r="BU99" s="1" t="n">
        <v>33</v>
      </c>
      <c r="BV99" s="1" t="n">
        <v>1</v>
      </c>
      <c r="BW99" s="1" t="n">
        <v>133</v>
      </c>
      <c r="BX99" s="1" t="n">
        <v>1</v>
      </c>
      <c r="BY99" s="1" t="n">
        <v>53</v>
      </c>
      <c r="BZ99" s="1" t="n">
        <v>263</v>
      </c>
      <c r="CA99" s="1" t="n">
        <v>1</v>
      </c>
      <c r="CB99" s="1" t="n">
        <v>5</v>
      </c>
      <c r="CC99" s="1" t="n">
        <v>2</v>
      </c>
      <c r="CD99" s="1" t="n">
        <v>66</v>
      </c>
      <c r="CE99" s="1" t="n">
        <v>756</v>
      </c>
      <c r="CF99" s="1" t="n">
        <v>21.7989417989418</v>
      </c>
      <c r="CG99" s="1" t="n">
        <v>44.1666666666667</v>
      </c>
      <c r="CH99" s="1" t="n">
        <v>10.2380952380952</v>
      </c>
      <c r="CI99" s="1" t="n">
        <v>12.8571428571429</v>
      </c>
      <c r="CJ99" s="1" t="n">
        <v>5</v>
      </c>
      <c r="CK99" s="1" t="n">
        <v>46.3492063492063</v>
      </c>
      <c r="CL99" s="1" t="n">
        <v>2.5</v>
      </c>
      <c r="CM99" s="1" t="n">
        <v>3.7</v>
      </c>
      <c r="CN99" s="1" t="n">
        <v>1.7</v>
      </c>
      <c r="CO99" s="1" t="n">
        <v>0</v>
      </c>
      <c r="CP99" s="1" t="n">
        <v>0.4</v>
      </c>
      <c r="CQ99" s="1" t="n">
        <v>1.7</v>
      </c>
      <c r="CR99" s="1" t="n">
        <v>0</v>
      </c>
      <c r="CS99" s="1" t="n">
        <v>0.7</v>
      </c>
      <c r="CT99" s="1" t="n">
        <v>3.2</v>
      </c>
      <c r="CU99" s="1" t="n">
        <v>41.2</v>
      </c>
      <c r="CV99" s="1" t="n">
        <v>37.1</v>
      </c>
      <c r="CW99" s="1" t="n">
        <v>8.6</v>
      </c>
      <c r="CX99" s="1" t="n">
        <v>10.8</v>
      </c>
      <c r="CY99" s="1" t="n">
        <v>4.2</v>
      </c>
      <c r="CZ99" s="1" t="n">
        <v>104</v>
      </c>
      <c r="DA99" s="1" t="n">
        <v>87.6</v>
      </c>
      <c r="DB99" s="1" t="n">
        <v>45.9</v>
      </c>
      <c r="DC99" s="1" t="n">
        <v>13.8</v>
      </c>
      <c r="DD99" s="1" t="n">
        <v>428</v>
      </c>
      <c r="DE99" s="1" t="n">
        <v>3</v>
      </c>
      <c r="DF99" s="1" t="n">
        <v>7</v>
      </c>
      <c r="DG99" s="1" t="n">
        <v>500</v>
      </c>
      <c r="DH99" s="1" t="n">
        <v>3</v>
      </c>
      <c r="DI99" s="1" t="n">
        <v>500</v>
      </c>
      <c r="DJ99" s="1" t="n">
        <v>19</v>
      </c>
      <c r="DK99" s="1" t="n">
        <v>19</v>
      </c>
      <c r="DL99" s="1" t="n">
        <v>1</v>
      </c>
      <c r="DM99" s="1" t="n">
        <v>1</v>
      </c>
      <c r="DN99" s="1" t="n">
        <v>22.06001</v>
      </c>
      <c r="DO99" s="1" t="n">
        <v>19.40233</v>
      </c>
      <c r="DP99" s="1" t="n">
        <v>0</v>
      </c>
      <c r="DQ99" s="1" t="n">
        <v>1</v>
      </c>
      <c r="DR99" s="1" t="n">
        <v>4</v>
      </c>
      <c r="DS99" s="1" t="n">
        <v>1</v>
      </c>
      <c r="DT99" s="1" t="n">
        <v>891.19</v>
      </c>
      <c r="DU99" s="1" t="n">
        <v>21.11</v>
      </c>
      <c r="DV99" s="1" t="n">
        <v>11.02</v>
      </c>
      <c r="DW99" s="1" t="n">
        <v>9.5</v>
      </c>
      <c r="DX99" s="1" t="n">
        <v>9.56</v>
      </c>
      <c r="DY99" s="1" t="n">
        <v>160.68</v>
      </c>
      <c r="DZ99" s="1" t="n">
        <v>14.12</v>
      </c>
      <c r="EA99" s="1" t="n">
        <v>19.5</v>
      </c>
      <c r="EB99" s="1" t="n">
        <v>5.33</v>
      </c>
      <c r="EC99" s="1" t="n">
        <v>9.09</v>
      </c>
      <c r="ED99" s="1" t="n">
        <v>3.74</v>
      </c>
      <c r="EE99" s="1" t="n">
        <v>70.52</v>
      </c>
    </row>
    <row r="100" customFormat="false" ht="13.8" hidden="false" customHeight="false" outlineLevel="0" collapsed="false">
      <c r="A100" s="1" t="n">
        <v>30655</v>
      </c>
      <c r="B100" s="1" t="n">
        <v>2</v>
      </c>
      <c r="C100" s="1" t="n">
        <v>22</v>
      </c>
      <c r="D100" s="1" t="n">
        <v>1</v>
      </c>
      <c r="E100" s="1" t="n">
        <v>1</v>
      </c>
      <c r="F100" s="1" t="n">
        <v>0</v>
      </c>
      <c r="G100" s="1" t="n">
        <v>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1</v>
      </c>
      <c r="N100" s="1" t="n">
        <v>0</v>
      </c>
      <c r="O100" s="1" t="n">
        <v>1</v>
      </c>
      <c r="P100" s="1" t="n">
        <f aca="false">SUM(E100:O100)</f>
        <v>4</v>
      </c>
      <c r="Q100" s="1" t="n">
        <v>100</v>
      </c>
      <c r="R100" s="1" t="n">
        <v>70</v>
      </c>
      <c r="S100" s="1" t="n">
        <v>30</v>
      </c>
      <c r="T100" s="2" t="n">
        <v>80</v>
      </c>
      <c r="U100" s="3" t="n">
        <v>99.3</v>
      </c>
      <c r="V100" s="3" t="n">
        <v>173.5</v>
      </c>
      <c r="W100" s="2" t="n">
        <v>32.9875673745318</v>
      </c>
      <c r="X100" s="2" t="n">
        <v>2</v>
      </c>
      <c r="Y100" s="3" t="n">
        <v>99.75</v>
      </c>
      <c r="Z100" s="3" t="n">
        <v>109</v>
      </c>
      <c r="AA100" s="2" t="n">
        <v>40.3288086165579</v>
      </c>
      <c r="AB100" s="2" t="n">
        <v>0.57492795389049</v>
      </c>
      <c r="AC100" s="2" t="n">
        <v>0.915137614678899</v>
      </c>
      <c r="AD100" s="3" t="n">
        <v>45.9</v>
      </c>
      <c r="AE100" s="3" t="n">
        <v>45.6</v>
      </c>
      <c r="AF100" s="3" t="n">
        <v>53.7</v>
      </c>
      <c r="AG100" s="1" t="n">
        <v>8</v>
      </c>
      <c r="AH100" s="3" t="n">
        <v>39.7</v>
      </c>
      <c r="AI100" s="3" t="n">
        <v>39.4</v>
      </c>
      <c r="AJ100" s="3" t="n">
        <v>51</v>
      </c>
      <c r="AK100" s="3" t="n">
        <v>2.7</v>
      </c>
      <c r="AL100" s="1" t="n">
        <v>1732</v>
      </c>
      <c r="AM100" s="1" t="n">
        <v>37</v>
      </c>
      <c r="AN100" s="1" t="n">
        <v>2702</v>
      </c>
      <c r="AO100" s="1" t="n">
        <v>83</v>
      </c>
      <c r="AP100" s="1" t="n">
        <v>89</v>
      </c>
      <c r="AQ100" s="1" t="n">
        <v>83</v>
      </c>
      <c r="AR100" s="1" t="n">
        <v>76</v>
      </c>
      <c r="AS100" s="1" t="n">
        <v>88</v>
      </c>
      <c r="AT100" s="1" t="n">
        <v>1</v>
      </c>
      <c r="AU100" s="1" t="n">
        <f aca="false">((AO100*15)+(AP100*30)+(AQ100*30)+(AR100*30)+(AS100*15))-(AO100*120)</f>
        <v>45</v>
      </c>
      <c r="AV100" s="1" t="n">
        <f aca="false">((AO100*15)+(AP100*30)+(AQ100*30)+(AR100*30)+(AS100*15))</f>
        <v>10005</v>
      </c>
      <c r="AW100" s="1"/>
      <c r="AX100" s="4" t="n">
        <f aca="false">10000/SQRT((AO100*BE100)*(AVERAGE(AO100:AS100)*AVERAGE(BE100:BI100)))</f>
        <v>4.90088165987422</v>
      </c>
      <c r="AY100" s="4" t="n">
        <v>0</v>
      </c>
      <c r="AZ100" s="2" t="n">
        <f aca="false">(AO100*BE100)/405</f>
        <v>2.76666666666667</v>
      </c>
      <c r="BA100" s="2" t="n">
        <v>1</v>
      </c>
      <c r="BB100" s="2" t="n">
        <f aca="false">1/(LOG(BE100)+LOG(AO100))</f>
        <v>0.327932088423879</v>
      </c>
      <c r="BC100" s="2" t="n">
        <f aca="false">(BF100-BE100)/(AP100-AO100)</f>
        <v>9.56666666666667</v>
      </c>
      <c r="BD100" s="2" t="n">
        <f aca="false">(20*BE100)/((AO100/18)-3.5)</f>
        <v>243</v>
      </c>
      <c r="BE100" s="3" t="n">
        <v>13.5</v>
      </c>
      <c r="BF100" s="3" t="n">
        <v>70.9</v>
      </c>
      <c r="BG100" s="3" t="n">
        <v>34.9</v>
      </c>
      <c r="BH100" s="3" t="n">
        <v>30.4</v>
      </c>
      <c r="BI100" s="3" t="n">
        <v>72</v>
      </c>
      <c r="BJ100" s="2" t="n">
        <f aca="false">((BE100*15)+(BF100*30)+(BG100*30)+(BH100*30)+(BI100*15))-(BE100*120)</f>
        <v>3748.5</v>
      </c>
      <c r="BK100" s="2" t="n">
        <f aca="false">((BE100*15)+(BF100*30)+(BG100*30)+(BH100*30)+(BI100*15))</f>
        <v>5368.5</v>
      </c>
      <c r="BL100" s="2" t="n">
        <f aca="false">(1/BE100)</f>
        <v>0.0740740740740741</v>
      </c>
      <c r="BM100" s="2" t="n">
        <f aca="false">(BJ100/AU100)</f>
        <v>83.3</v>
      </c>
      <c r="BN100" s="2" t="n">
        <f aca="false">(BK100/AV100)</f>
        <v>0.536581709145427</v>
      </c>
      <c r="BO100" s="2" t="n">
        <f aca="false">(AX100*BM100)</f>
        <v>408.243442267523</v>
      </c>
      <c r="BP100" s="2" t="n">
        <f aca="false">(AX100*BN100)</f>
        <v>2.62972345737479</v>
      </c>
      <c r="BQ100" s="2" t="n">
        <v>2</v>
      </c>
      <c r="BR100" s="4" t="n">
        <f aca="false">(BC100*BL100)</f>
        <v>0.708641975308642</v>
      </c>
      <c r="BS100" s="1" t="n">
        <v>135</v>
      </c>
      <c r="BT100" s="1" t="n">
        <v>0</v>
      </c>
      <c r="BU100" s="1" t="n">
        <v>32</v>
      </c>
      <c r="BV100" s="1" t="n">
        <v>1</v>
      </c>
      <c r="BW100" s="1" t="n">
        <v>86</v>
      </c>
      <c r="BX100" s="1" t="n">
        <v>0</v>
      </c>
      <c r="BY100" s="1" t="n">
        <v>17</v>
      </c>
      <c r="BZ100" s="1" t="n">
        <v>87</v>
      </c>
      <c r="CA100" s="1" t="n">
        <v>0</v>
      </c>
      <c r="CB100" s="1" t="n">
        <v>5</v>
      </c>
      <c r="CC100" s="1" t="n">
        <v>2</v>
      </c>
      <c r="CD100" s="1" t="n">
        <v>53</v>
      </c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 t="n">
        <v>15</v>
      </c>
      <c r="DK100" s="1" t="n">
        <v>15</v>
      </c>
      <c r="DL100" s="1" t="n">
        <v>2</v>
      </c>
      <c r="DM100" s="1" t="n">
        <v>2</v>
      </c>
      <c r="DN100" s="1" t="n">
        <v>28.54</v>
      </c>
      <c r="DO100" s="1" t="n">
        <v>71.42875</v>
      </c>
      <c r="DP100" s="1" t="n">
        <v>0.06</v>
      </c>
      <c r="DQ100" s="1" t="n">
        <v>2</v>
      </c>
      <c r="DR100" s="1" t="n">
        <v>4</v>
      </c>
      <c r="DS100" s="1" t="n">
        <v>1</v>
      </c>
      <c r="DT100" s="1" t="n">
        <v>1454.53</v>
      </c>
      <c r="DU100" s="1" t="n">
        <v>34.13</v>
      </c>
      <c r="DV100" s="1" t="n">
        <v>8.94</v>
      </c>
      <c r="DW100" s="1" t="n">
        <v>11.95</v>
      </c>
      <c r="DX100" s="1" t="n">
        <v>14.51</v>
      </c>
      <c r="DY100" s="1" t="n">
        <v>272.87</v>
      </c>
      <c r="DZ100" s="1" t="n">
        <v>32.51</v>
      </c>
      <c r="EA100" s="1" t="n">
        <v>18.3</v>
      </c>
      <c r="EB100" s="1" t="n">
        <v>7.84</v>
      </c>
      <c r="EC100" s="1" t="n">
        <v>11.34</v>
      </c>
      <c r="ED100" s="1" t="n">
        <v>5.9</v>
      </c>
      <c r="EE100" s="1" t="n">
        <v>68.85</v>
      </c>
    </row>
    <row r="101" customFormat="false" ht="13.8" hidden="false" customHeight="false" outlineLevel="0" collapsed="false">
      <c r="A101" s="1" t="n">
        <v>30658</v>
      </c>
      <c r="B101" s="1" t="n">
        <v>2</v>
      </c>
      <c r="C101" s="1" t="n">
        <v>32</v>
      </c>
      <c r="D101" s="1" t="n">
        <v>1</v>
      </c>
      <c r="E101" s="1" t="n">
        <v>1</v>
      </c>
      <c r="F101" s="1" t="n">
        <v>0</v>
      </c>
      <c r="G101" s="1" t="n">
        <v>1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f aca="false">IF(W101&gt;27,1,0)</f>
        <v>1</v>
      </c>
      <c r="N101" s="1" t="n">
        <v>1</v>
      </c>
      <c r="O101" s="1" t="n">
        <v>0</v>
      </c>
      <c r="P101" s="1" t="n">
        <f aca="false">SUM(E101:O101)</f>
        <v>4</v>
      </c>
      <c r="Q101" s="1" t="n">
        <v>110</v>
      </c>
      <c r="R101" s="1" t="n">
        <v>70</v>
      </c>
      <c r="S101" s="1" t="n">
        <f aca="false">Q101-R101</f>
        <v>40</v>
      </c>
      <c r="T101" s="2" t="n">
        <f aca="false">(S101/3)+ R101</f>
        <v>83.3333333333333</v>
      </c>
      <c r="U101" s="3" t="n">
        <v>82.9</v>
      </c>
      <c r="V101" s="3" t="n">
        <v>159</v>
      </c>
      <c r="W101" s="18" t="n">
        <f aca="false">U101/POWER((V101/100),2)</f>
        <v>32.791424389858</v>
      </c>
      <c r="X101" s="2" t="n">
        <v>2</v>
      </c>
      <c r="Y101" s="3" t="n">
        <v>103.5</v>
      </c>
      <c r="Z101" s="3" t="n">
        <v>110.5</v>
      </c>
      <c r="AA101" s="2" t="n">
        <v>38.3411967317017</v>
      </c>
      <c r="AB101" s="2" t="n">
        <v>0.650943396226415</v>
      </c>
      <c r="AC101" s="2" t="n">
        <v>0.936651583710407</v>
      </c>
      <c r="AD101" s="3" t="n">
        <v>42.4</v>
      </c>
      <c r="AE101" s="3" t="n">
        <v>35.1</v>
      </c>
      <c r="AF101" s="3" t="n">
        <v>47.8</v>
      </c>
      <c r="AG101" s="1" t="n">
        <v>8</v>
      </c>
      <c r="AH101" s="3" t="n">
        <v>41.4</v>
      </c>
      <c r="AI101" s="3" t="n">
        <v>34.3</v>
      </c>
      <c r="AJ101" s="3" t="n">
        <v>45.4</v>
      </c>
      <c r="AK101" s="3" t="n">
        <v>2.4</v>
      </c>
      <c r="AL101" s="1" t="n">
        <v>1498</v>
      </c>
      <c r="AM101" s="1" t="n">
        <v>47</v>
      </c>
      <c r="AN101" s="1" t="n">
        <v>2337</v>
      </c>
      <c r="AO101" s="1" t="n">
        <v>86</v>
      </c>
      <c r="AP101" s="1" t="n">
        <v>151</v>
      </c>
      <c r="AQ101" s="1" t="n">
        <v>135</v>
      </c>
      <c r="AR101" s="1" t="n">
        <v>153</v>
      </c>
      <c r="AS101" s="1" t="n">
        <v>126</v>
      </c>
      <c r="AT101" s="1" t="n">
        <v>1</v>
      </c>
      <c r="AU101" s="1" t="n">
        <v>6030</v>
      </c>
      <c r="AV101" s="1" t="n">
        <f aca="false">((AO101*15)+(AP101*30)+(AQ101*30)+(AR101*30)+(AS101*15))</f>
        <v>16350</v>
      </c>
      <c r="AW101" s="1"/>
      <c r="AX101" s="4" t="n">
        <f aca="false">10000/SQRT((AO101*BE101)*(AVERAGE(AO101:AS101)*AVERAGE(BE101:BI101)))</f>
        <v>2.43690389228509</v>
      </c>
      <c r="AY101" s="4" t="n">
        <v>1</v>
      </c>
      <c r="AZ101" s="2" t="n">
        <f aca="false">(AO101*BE101)/405</f>
        <v>2.73925925925926</v>
      </c>
      <c r="BA101" s="2" t="n">
        <v>1</v>
      </c>
      <c r="BB101" s="2" t="n">
        <f aca="false">1/(LOG(BE101)+LOG(AO101))</f>
        <v>0.328397716896756</v>
      </c>
      <c r="BC101" s="2" t="n">
        <f aca="false">(BF101-BE101)/(AP101-AO101)</f>
        <v>2.07846153846154</v>
      </c>
      <c r="BD101" s="2" t="n">
        <f aca="false">(20*BE101)/((AO101/18)-3.5)</f>
        <v>201.913043478261</v>
      </c>
      <c r="BE101" s="3" t="n">
        <v>12.9</v>
      </c>
      <c r="BF101" s="3" t="n">
        <v>148</v>
      </c>
      <c r="BG101" s="3" t="n">
        <v>101</v>
      </c>
      <c r="BH101" s="3" t="n">
        <v>193</v>
      </c>
      <c r="BI101" s="3" t="n">
        <v>128</v>
      </c>
      <c r="BJ101" s="2" t="n">
        <f aca="false">((BE101*15)+(BF101*30)+(BG101*30)+(BH101*30)+(BI101*15))-(BE101*120)</f>
        <v>13825.5</v>
      </c>
      <c r="BK101" s="2" t="n">
        <f aca="false">((BE101*15)+(BF101*30)+(BG101*30)+(BH101*30)+(BI101*15))</f>
        <v>15373.5</v>
      </c>
      <c r="BL101" s="2" t="n">
        <f aca="false">(1/BE101)</f>
        <v>0.0775193798449612</v>
      </c>
      <c r="BM101" s="2" t="n">
        <f aca="false">(BJ101/AU101)</f>
        <v>2.29278606965174</v>
      </c>
      <c r="BN101" s="2" t="n">
        <f aca="false">(BK101/AV101)</f>
        <v>0.940275229357798</v>
      </c>
      <c r="BO101" s="2" t="n">
        <f aca="false">(AX101*BM101)</f>
        <v>5.58729929731137</v>
      </c>
      <c r="BP101" s="2" t="n">
        <f aca="false">(AX101*BN101)</f>
        <v>2.29136036624128</v>
      </c>
      <c r="BQ101" s="2" t="n">
        <v>2</v>
      </c>
      <c r="BR101" s="4" t="n">
        <f aca="false">(BC101*BL101)</f>
        <v>0.161121049493143</v>
      </c>
      <c r="BS101" s="1" t="n">
        <v>162</v>
      </c>
      <c r="BT101" s="1" t="n">
        <v>0</v>
      </c>
      <c r="BU101" s="1" t="n">
        <v>50</v>
      </c>
      <c r="BV101" s="1" t="n">
        <v>0</v>
      </c>
      <c r="BW101" s="1" t="n">
        <v>84</v>
      </c>
      <c r="BX101" s="1" t="n">
        <v>0</v>
      </c>
      <c r="BY101" s="1" t="n">
        <v>28</v>
      </c>
      <c r="BZ101" s="1" t="n">
        <v>139</v>
      </c>
      <c r="CA101" s="1" t="n">
        <v>0</v>
      </c>
      <c r="CB101" s="1" t="n">
        <v>4</v>
      </c>
      <c r="CC101" s="1" t="n">
        <v>1</v>
      </c>
      <c r="CD101" s="1" t="n">
        <v>59</v>
      </c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 t="n">
        <v>20</v>
      </c>
      <c r="DK101" s="1" t="n">
        <v>20</v>
      </c>
      <c r="DL101" s="1" t="n">
        <v>1</v>
      </c>
      <c r="DM101" s="1" t="n">
        <v>1</v>
      </c>
      <c r="DN101" s="1" t="n">
        <v>20.19</v>
      </c>
      <c r="DO101" s="1" t="n">
        <v>46.97881</v>
      </c>
      <c r="DP101" s="1" t="n">
        <v>0.43</v>
      </c>
      <c r="DQ101" s="1" t="n">
        <v>2</v>
      </c>
      <c r="DR101" s="1" t="n">
        <v>4</v>
      </c>
      <c r="DS101" s="1" t="n">
        <v>1</v>
      </c>
      <c r="DT101" s="1" t="n">
        <v>1528.15</v>
      </c>
      <c r="DU101" s="1" t="n">
        <v>49.95</v>
      </c>
      <c r="DV101" s="1" t="n">
        <v>26.21</v>
      </c>
      <c r="DW101" s="1" t="n">
        <v>27.49</v>
      </c>
      <c r="DX101" s="1" t="n">
        <v>20.55</v>
      </c>
      <c r="DY101" s="1" t="n">
        <v>218.08</v>
      </c>
      <c r="DZ101" s="1" t="n">
        <v>33.24</v>
      </c>
      <c r="EA101" s="1" t="n">
        <v>27.96</v>
      </c>
      <c r="EB101" s="1" t="n">
        <v>17.91</v>
      </c>
      <c r="EC101" s="1" t="n">
        <v>20.26</v>
      </c>
      <c r="ED101" s="1" t="n">
        <v>8</v>
      </c>
      <c r="EE101" s="1" t="n">
        <v>129.65</v>
      </c>
    </row>
    <row r="102" customFormat="false" ht="13.8" hidden="false" customHeight="false" outlineLevel="0" collapsed="false">
      <c r="A102" s="1" t="n">
        <v>30659</v>
      </c>
      <c r="B102" s="1" t="n">
        <v>2</v>
      </c>
      <c r="C102" s="1" t="n">
        <v>63</v>
      </c>
      <c r="D102" s="1" t="n">
        <v>1</v>
      </c>
      <c r="E102" s="1" t="n">
        <v>1</v>
      </c>
      <c r="F102" s="1" t="n">
        <v>1</v>
      </c>
      <c r="G102" s="1" t="n">
        <v>0</v>
      </c>
      <c r="H102" s="1" t="n">
        <v>1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f aca="false">IF(W102&gt;27,1,0)</f>
        <v>1</v>
      </c>
      <c r="N102" s="1" t="n">
        <v>0</v>
      </c>
      <c r="O102" s="1" t="n">
        <v>1</v>
      </c>
      <c r="P102" s="1" t="n">
        <f aca="false">SUM(E102:O102)</f>
        <v>5</v>
      </c>
      <c r="Q102" s="1" t="n">
        <v>140</v>
      </c>
      <c r="R102" s="1" t="n">
        <v>100</v>
      </c>
      <c r="S102" s="1" t="n">
        <f aca="false">Q102-R102</f>
        <v>40</v>
      </c>
      <c r="T102" s="2" t="n">
        <f aca="false">(S102/3)+ R102</f>
        <v>113.333333333333</v>
      </c>
      <c r="U102" s="3" t="n">
        <v>130.1</v>
      </c>
      <c r="V102" s="3" t="n">
        <v>152.5</v>
      </c>
      <c r="W102" s="18" t="n">
        <f aca="false">U102/POWER((V102/100),2)</f>
        <v>55.9419510884171</v>
      </c>
      <c r="X102" s="2" t="n">
        <v>2</v>
      </c>
      <c r="Y102" s="3" t="n">
        <v>127.5</v>
      </c>
      <c r="Z102" s="3" t="n">
        <v>138.2</v>
      </c>
      <c r="AA102" s="2" t="n">
        <v>47.3993501960122</v>
      </c>
      <c r="AB102" s="2" t="n">
        <v>0.836065573770492</v>
      </c>
      <c r="AC102" s="2" t="n">
        <v>0.922575976845152</v>
      </c>
      <c r="AD102" s="3" t="n">
        <v>48.3</v>
      </c>
      <c r="AE102" s="3" t="n">
        <v>49.8</v>
      </c>
      <c r="AF102" s="3" t="n">
        <v>53.3</v>
      </c>
      <c r="AG102" s="1" t="n">
        <v>17</v>
      </c>
      <c r="AH102" s="3" t="n">
        <v>37.4</v>
      </c>
      <c r="AI102" s="3" t="n">
        <v>38.6</v>
      </c>
      <c r="AJ102" s="3" t="n">
        <v>50.6</v>
      </c>
      <c r="AK102" s="3" t="n">
        <v>2.7</v>
      </c>
      <c r="AL102" s="1" t="n">
        <v>1664</v>
      </c>
      <c r="AM102" s="1" t="n">
        <v>73</v>
      </c>
      <c r="AN102" s="1" t="n">
        <v>2596</v>
      </c>
      <c r="AO102" s="1" t="n">
        <v>134</v>
      </c>
      <c r="AP102" s="1" t="n">
        <v>236</v>
      </c>
      <c r="AQ102" s="1" t="n">
        <v>229</v>
      </c>
      <c r="AR102" s="1" t="n">
        <v>311</v>
      </c>
      <c r="AS102" s="1" t="n">
        <v>286</v>
      </c>
      <c r="AT102" s="1" t="n">
        <v>5</v>
      </c>
      <c r="AU102" s="1" t="n">
        <v>13500</v>
      </c>
      <c r="AV102" s="1" t="n">
        <f aca="false">((AO102*15)+(AP102*30)+(AQ102*30)+(AR102*30)+(AS102*15))</f>
        <v>29580</v>
      </c>
      <c r="AW102" s="1" t="n">
        <v>6.34</v>
      </c>
      <c r="AX102" s="4" t="n">
        <f aca="false">10000/SQRT((AO102*BE102)*(AVERAGE(AO102:AS102)*AVERAGE(BE102:BI102)))</f>
        <v>1.43349892175754</v>
      </c>
      <c r="AY102" s="4" t="n">
        <v>1</v>
      </c>
      <c r="AZ102" s="2" t="n">
        <f aca="false">(AO102*BE102)/405</f>
        <v>5.49234567901235</v>
      </c>
      <c r="BA102" s="2" t="n">
        <v>1</v>
      </c>
      <c r="BB102" s="2" t="n">
        <f aca="false">1/(LOG(BE102)+LOG(AO102))</f>
        <v>0.298756019989535</v>
      </c>
      <c r="BC102" s="2" t="n">
        <f aca="false">(BF102-BE102)/(AP102-AO102)</f>
        <v>0.275490196078431</v>
      </c>
      <c r="BD102" s="2" t="n">
        <f aca="false">(20*BE102)/((AO102/18)-3.5)</f>
        <v>84.169014084507</v>
      </c>
      <c r="BE102" s="3" t="n">
        <v>16.6</v>
      </c>
      <c r="BF102" s="3" t="n">
        <v>44.7</v>
      </c>
      <c r="BG102" s="3" t="n">
        <v>213</v>
      </c>
      <c r="BH102" s="3" t="n">
        <v>82</v>
      </c>
      <c r="BI102" s="3" t="n">
        <v>101</v>
      </c>
      <c r="BJ102" s="2" t="n">
        <f aca="false">((BE102*15)+(BF102*30)+(BG102*30)+(BH102*30)+(BI102*15))-(BE102*120)</f>
        <v>9963</v>
      </c>
      <c r="BK102" s="2" t="n">
        <f aca="false">((BE102*15)+(BF102*30)+(BG102*30)+(BH102*30)+(BI102*15))</f>
        <v>11955</v>
      </c>
      <c r="BL102" s="2" t="n">
        <f aca="false">(1/BE102)</f>
        <v>0.0602409638554217</v>
      </c>
      <c r="BM102" s="2" t="n">
        <f aca="false">(BJ102/AU102)</f>
        <v>0.738</v>
      </c>
      <c r="BN102" s="2" t="n">
        <f aca="false">(BK102/AV102)</f>
        <v>0.404158215010142</v>
      </c>
      <c r="BO102" s="2" t="n">
        <f aca="false">(AX102*BM102)</f>
        <v>1.05792220425706</v>
      </c>
      <c r="BP102" s="2" t="n">
        <f aca="false">(AX102*BN102)</f>
        <v>0.57936036543649</v>
      </c>
      <c r="BQ102" s="2" t="n">
        <v>1</v>
      </c>
      <c r="BR102" s="4" t="n">
        <f aca="false">(BC102*BL102)</f>
        <v>0.0165957949444838</v>
      </c>
      <c r="BS102" s="1" t="n">
        <v>163</v>
      </c>
      <c r="BT102" s="1" t="n">
        <v>0</v>
      </c>
      <c r="BU102" s="1" t="n">
        <v>39</v>
      </c>
      <c r="BV102" s="1" t="n">
        <v>1</v>
      </c>
      <c r="BW102" s="1" t="n">
        <v>104</v>
      </c>
      <c r="BX102" s="1" t="n">
        <v>0</v>
      </c>
      <c r="BY102" s="1" t="n">
        <v>20</v>
      </c>
      <c r="BZ102" s="1" t="n">
        <v>99</v>
      </c>
      <c r="CA102" s="1" t="n">
        <v>0</v>
      </c>
      <c r="CB102" s="1" t="n">
        <v>5</v>
      </c>
      <c r="CC102" s="1" t="n">
        <v>2</v>
      </c>
      <c r="CD102" s="1" t="n">
        <v>77</v>
      </c>
      <c r="CE102" s="1" t="n">
        <v>2401</v>
      </c>
      <c r="CF102" s="1" t="n">
        <v>15.8267388588088</v>
      </c>
      <c r="CG102" s="1" t="n">
        <v>29.3502707205331</v>
      </c>
      <c r="CH102" s="1" t="n">
        <v>6.52228238234069</v>
      </c>
      <c r="CI102" s="1" t="n">
        <v>11.5826738858809</v>
      </c>
      <c r="CJ102" s="1" t="n">
        <v>4.34818825489379</v>
      </c>
      <c r="CK102" s="1" t="n">
        <v>56.9429404414827</v>
      </c>
      <c r="CL102" s="1" t="n">
        <v>4.8</v>
      </c>
      <c r="CM102" s="1" t="n">
        <v>7.9</v>
      </c>
      <c r="CN102" s="1" t="n">
        <v>11.9</v>
      </c>
      <c r="CO102" s="1" t="n">
        <v>0</v>
      </c>
      <c r="CP102" s="1" t="n">
        <v>4.3</v>
      </c>
      <c r="CQ102" s="1" t="n">
        <v>2.8</v>
      </c>
      <c r="CR102" s="1" t="n">
        <v>0.2</v>
      </c>
      <c r="CS102" s="1" t="n">
        <v>0.5</v>
      </c>
      <c r="CT102" s="1" t="n">
        <v>5.8</v>
      </c>
      <c r="CU102" s="1" t="n">
        <v>95</v>
      </c>
      <c r="CV102" s="1" t="n">
        <v>78.3</v>
      </c>
      <c r="CW102" s="1" t="n">
        <v>17.4</v>
      </c>
      <c r="CX102" s="1" t="n">
        <v>30.9</v>
      </c>
      <c r="CY102" s="1" t="n">
        <v>11.6</v>
      </c>
      <c r="CZ102" s="1" t="n">
        <v>427</v>
      </c>
      <c r="DA102" s="1" t="n">
        <v>341.8</v>
      </c>
      <c r="DB102" s="1" t="n">
        <v>48.9</v>
      </c>
      <c r="DC102" s="1" t="n">
        <v>26</v>
      </c>
      <c r="DD102" s="1" t="s">
        <v>457</v>
      </c>
      <c r="DE102" s="1" t="n">
        <v>4</v>
      </c>
      <c r="DF102" s="1" t="n">
        <v>1</v>
      </c>
      <c r="DG102" s="1" t="n">
        <v>200</v>
      </c>
      <c r="DH102" s="1" t="s">
        <v>425</v>
      </c>
      <c r="DI102" s="1" t="n">
        <v>600</v>
      </c>
      <c r="DJ102" s="1" t="n">
        <v>10</v>
      </c>
      <c r="DK102" s="1" t="n">
        <v>10</v>
      </c>
      <c r="DL102" s="1" t="n">
        <v>2</v>
      </c>
      <c r="DM102" s="1" t="n">
        <v>2</v>
      </c>
      <c r="DN102" s="1" t="n">
        <v>29.58173</v>
      </c>
      <c r="DO102" s="1" t="n">
        <v>560.2787</v>
      </c>
      <c r="DP102" s="1" t="n">
        <v>0.08</v>
      </c>
      <c r="DQ102" s="1" t="n">
        <v>1</v>
      </c>
      <c r="DR102" s="1" t="n">
        <v>4</v>
      </c>
      <c r="DS102" s="1" t="n">
        <v>2</v>
      </c>
      <c r="DT102" s="1" t="n">
        <v>2789.24</v>
      </c>
      <c r="DU102" s="1" t="n">
        <v>57.04</v>
      </c>
      <c r="DV102" s="1" t="n">
        <v>18.29</v>
      </c>
      <c r="DW102" s="1" t="n">
        <v>27.87</v>
      </c>
      <c r="DX102" s="1" t="n">
        <v>27.25</v>
      </c>
      <c r="DY102" s="1" t="n">
        <v>511.75</v>
      </c>
      <c r="DZ102" s="1" t="n">
        <v>66.13</v>
      </c>
      <c r="EA102" s="1" t="n">
        <v>20.5</v>
      </c>
      <c r="EB102" s="1" t="n">
        <v>19.05</v>
      </c>
      <c r="EC102" s="1" t="n">
        <v>23.58</v>
      </c>
      <c r="ED102" s="1" t="n">
        <v>16.22</v>
      </c>
      <c r="EE102" s="1" t="n">
        <v>112.19</v>
      </c>
    </row>
    <row r="103" customFormat="false" ht="13.8" hidden="false" customHeight="false" outlineLevel="0" collapsed="false">
      <c r="A103" s="1" t="n">
        <v>30667</v>
      </c>
      <c r="B103" s="1" t="n">
        <v>2</v>
      </c>
      <c r="C103" s="1" t="n">
        <v>40</v>
      </c>
      <c r="D103" s="1" t="n">
        <v>1</v>
      </c>
      <c r="E103" s="1" t="n">
        <v>1</v>
      </c>
      <c r="F103" s="1" t="n">
        <v>0</v>
      </c>
      <c r="G103" s="1" t="n">
        <v>1</v>
      </c>
      <c r="H103" s="1" t="n">
        <v>0</v>
      </c>
      <c r="I103" s="1" t="n">
        <v>0</v>
      </c>
      <c r="J103" s="1" t="n">
        <v>0</v>
      </c>
      <c r="K103" s="1" t="n">
        <v>1</v>
      </c>
      <c r="L103" s="1" t="n">
        <v>0</v>
      </c>
      <c r="M103" s="1" t="n">
        <v>1</v>
      </c>
      <c r="N103" s="1" t="n">
        <v>0</v>
      </c>
      <c r="O103" s="1" t="n">
        <v>1</v>
      </c>
      <c r="P103" s="1" t="n">
        <f aca="false">SUM(E103:O103)</f>
        <v>5</v>
      </c>
      <c r="Q103" s="1" t="n">
        <v>90</v>
      </c>
      <c r="R103" s="1" t="n">
        <v>60</v>
      </c>
      <c r="S103" s="1" t="n">
        <v>30</v>
      </c>
      <c r="T103" s="2" t="n">
        <v>70</v>
      </c>
      <c r="U103" s="3" t="n">
        <v>111.1</v>
      </c>
      <c r="V103" s="3" t="n">
        <v>162.7</v>
      </c>
      <c r="W103" s="2" t="n">
        <v>41.9699984398192</v>
      </c>
      <c r="X103" s="2" t="n">
        <v>2</v>
      </c>
      <c r="Y103" s="3" t="n">
        <v>108.5</v>
      </c>
      <c r="Z103" s="3" t="n">
        <v>127</v>
      </c>
      <c r="AA103" s="2" t="n">
        <v>43.2137062546284</v>
      </c>
      <c r="AB103" s="2" t="n">
        <v>0.666871542716657</v>
      </c>
      <c r="AC103" s="2" t="n">
        <v>0.854330708661417</v>
      </c>
      <c r="AD103" s="3" t="n">
        <v>49.2</v>
      </c>
      <c r="AE103" s="3" t="n">
        <v>54.7</v>
      </c>
      <c r="AF103" s="3" t="n">
        <v>56.4</v>
      </c>
      <c r="AG103" s="1" t="n">
        <v>14</v>
      </c>
      <c r="AH103" s="3" t="n">
        <v>37.3</v>
      </c>
      <c r="AI103" s="3" t="n">
        <v>41.4</v>
      </c>
      <c r="AJ103" s="3" t="n">
        <v>53.6</v>
      </c>
      <c r="AK103" s="3" t="n">
        <v>2.8</v>
      </c>
      <c r="AL103" s="1" t="n">
        <v>1787</v>
      </c>
      <c r="AM103" s="1" t="n">
        <v>55</v>
      </c>
      <c r="AN103" s="1" t="n">
        <v>2788</v>
      </c>
      <c r="AO103" s="1" t="n">
        <v>92</v>
      </c>
      <c r="AP103" s="1" t="n">
        <v>148</v>
      </c>
      <c r="AQ103" s="1" t="n">
        <v>162</v>
      </c>
      <c r="AR103" s="1" t="n">
        <v>138</v>
      </c>
      <c r="AS103" s="1" t="n">
        <v>114</v>
      </c>
      <c r="AT103" s="1" t="n">
        <v>1</v>
      </c>
      <c r="AU103" s="1" t="n">
        <f aca="false">((AO103*15)+(AP103*30)+(AQ103*30)+(AR103*30)+(AS103*15))-(AO103*120)</f>
        <v>5490</v>
      </c>
      <c r="AV103" s="1" t="n">
        <f aca="false">((AO103*15)+(AP103*30)+(AQ103*30)+(AR103*30)+(AS103*15))</f>
        <v>16530</v>
      </c>
      <c r="AW103" s="1" t="n">
        <v>5.02</v>
      </c>
      <c r="AX103" s="4" t="n">
        <f aca="false">10000/SQRT((AO103*BE103)*(AVERAGE(AO103:AS103)*AVERAGE(BE103:BI103)))</f>
        <v>1.09477994054116</v>
      </c>
      <c r="AY103" s="4" t="n">
        <v>1</v>
      </c>
      <c r="AZ103" s="2" t="n">
        <f aca="false">(AO103*BE103)/405</f>
        <v>8.26864197530864</v>
      </c>
      <c r="BA103" s="2" t="n">
        <v>1</v>
      </c>
      <c r="BB103" s="2" t="n">
        <f aca="false">1/(LOG(BE103)+LOG(AO103))</f>
        <v>0.283696859714303</v>
      </c>
      <c r="BC103" s="2" t="n">
        <f aca="false">(BF103-BE103)/(AP103-AO103)</f>
        <v>1.56428571428571</v>
      </c>
      <c r="BD103" s="2" t="n">
        <f aca="false">(20*BE103)/((AO103/18)-3.5)</f>
        <v>451.862068965517</v>
      </c>
      <c r="BE103" s="3" t="n">
        <v>36.4</v>
      </c>
      <c r="BF103" s="3" t="n">
        <v>124</v>
      </c>
      <c r="BG103" s="3" t="n">
        <v>300</v>
      </c>
      <c r="BH103" s="3" t="n">
        <v>282</v>
      </c>
      <c r="BI103" s="3" t="n">
        <v>210</v>
      </c>
      <c r="BJ103" s="2" t="n">
        <f aca="false">((BE103*15)+(BF103*30)+(BG103*30)+(BH103*30)+(BI103*15))-(BE103*120)</f>
        <v>20508</v>
      </c>
      <c r="BK103" s="2" t="n">
        <f aca="false">((BE103*15)+(BF103*30)+(BG103*30)+(BH103*30)+(BI103*15))</f>
        <v>24876</v>
      </c>
      <c r="BL103" s="2" t="n">
        <f aca="false">(1/BE103)</f>
        <v>0.0274725274725275</v>
      </c>
      <c r="BM103" s="2" t="n">
        <f aca="false">(BJ103/AU103)</f>
        <v>3.73551912568306</v>
      </c>
      <c r="BN103" s="2" t="n">
        <f aca="false">(BK103/AV103)</f>
        <v>1.5049001814882</v>
      </c>
      <c r="BO103" s="2" t="n">
        <f aca="false">(AX103*BM103)</f>
        <v>4.08957140630567</v>
      </c>
      <c r="BP103" s="2" t="n">
        <f aca="false">(AX103*BN103)</f>
        <v>1.64753453121004</v>
      </c>
      <c r="BQ103" s="2" t="n">
        <v>2</v>
      </c>
      <c r="BR103" s="4" t="n">
        <f aca="false">(BC103*BL103)</f>
        <v>0.0429748822605965</v>
      </c>
      <c r="BS103" s="1" t="n">
        <v>258</v>
      </c>
      <c r="BT103" s="1" t="n">
        <v>1</v>
      </c>
      <c r="BU103" s="1" t="n">
        <v>50</v>
      </c>
      <c r="BV103" s="1" t="n">
        <v>0</v>
      </c>
      <c r="BW103" s="1" t="n">
        <v>188</v>
      </c>
      <c r="BX103" s="1" t="n">
        <v>1</v>
      </c>
      <c r="BY103" s="1" t="n">
        <v>20</v>
      </c>
      <c r="BZ103" s="1" t="n">
        <v>100</v>
      </c>
      <c r="CA103" s="1" t="n">
        <v>0</v>
      </c>
      <c r="CB103" s="1" t="n">
        <v>5</v>
      </c>
      <c r="CC103" s="1" t="n">
        <v>2</v>
      </c>
      <c r="CD103" s="1" t="n">
        <v>68</v>
      </c>
      <c r="CE103" s="1" t="n">
        <v>1179</v>
      </c>
      <c r="CF103" s="1" t="n">
        <v>23.1043256997455</v>
      </c>
      <c r="CG103" s="1" t="n">
        <v>14.9618320610687</v>
      </c>
      <c r="CH103" s="1" t="n">
        <v>3.3587786259542</v>
      </c>
      <c r="CI103" s="1" t="n">
        <v>5.72519083969466</v>
      </c>
      <c r="CJ103" s="1" t="n">
        <v>3.81679389312977</v>
      </c>
      <c r="CK103" s="1" t="n">
        <v>61.2044105173876</v>
      </c>
      <c r="CL103" s="1" t="n">
        <v>1.3</v>
      </c>
      <c r="CM103" s="1" t="n">
        <v>3.7</v>
      </c>
      <c r="CN103" s="1" t="n">
        <v>8.9</v>
      </c>
      <c r="CO103" s="1" t="n">
        <v>0</v>
      </c>
      <c r="CP103" s="1" t="n">
        <v>0</v>
      </c>
      <c r="CQ103" s="1" t="n">
        <v>1</v>
      </c>
      <c r="CR103" s="1" t="n">
        <v>1</v>
      </c>
      <c r="CS103" s="1" t="n">
        <v>1.1</v>
      </c>
      <c r="CT103" s="1" t="n">
        <v>2.3</v>
      </c>
      <c r="CU103" s="1" t="n">
        <v>68.1</v>
      </c>
      <c r="CV103" s="1" t="n">
        <v>19.6</v>
      </c>
      <c r="CW103" s="1" t="n">
        <v>4.4</v>
      </c>
      <c r="CX103" s="1" t="n">
        <v>7.5</v>
      </c>
      <c r="CY103" s="1" t="n">
        <v>5</v>
      </c>
      <c r="CZ103" s="1" t="n">
        <v>269</v>
      </c>
      <c r="DA103" s="1" t="n">
        <v>180.4</v>
      </c>
      <c r="DB103" s="1" t="n">
        <v>6.2</v>
      </c>
      <c r="DC103" s="1" t="n">
        <v>17.9</v>
      </c>
      <c r="DD103" s="1" t="n">
        <v>933</v>
      </c>
      <c r="DE103" s="1" t="n">
        <v>4</v>
      </c>
      <c r="DF103" s="1" t="n">
        <v>4</v>
      </c>
      <c r="DG103" s="1" t="n">
        <v>300</v>
      </c>
      <c r="DH103" s="1" t="n">
        <v>4</v>
      </c>
      <c r="DI103" s="1" t="n">
        <v>350</v>
      </c>
      <c r="DJ103" s="1" t="n">
        <v>0</v>
      </c>
      <c r="DK103" s="1" t="n">
        <v>0</v>
      </c>
      <c r="DL103" s="1" t="n">
        <v>2</v>
      </c>
      <c r="DM103" s="1" t="n">
        <v>2</v>
      </c>
      <c r="DN103" s="1" t="n">
        <v>33.68012</v>
      </c>
      <c r="DO103" s="1" t="n">
        <v>191.2743</v>
      </c>
      <c r="DP103" s="1" t="n">
        <v>0.13</v>
      </c>
      <c r="DQ103" s="1" t="n">
        <v>1</v>
      </c>
      <c r="DR103" s="1" t="n">
        <v>4</v>
      </c>
      <c r="DS103" s="1" t="n">
        <v>2</v>
      </c>
      <c r="DT103" s="1" t="n">
        <v>2033.21</v>
      </c>
      <c r="DU103" s="1" t="n">
        <v>53.41</v>
      </c>
      <c r="DV103" s="1" t="n">
        <v>9.36</v>
      </c>
      <c r="DW103" s="1" t="n">
        <v>12.61</v>
      </c>
      <c r="DX103" s="1" t="n">
        <v>16.74</v>
      </c>
      <c r="DY103" s="1" t="n">
        <v>403.21</v>
      </c>
      <c r="DZ103" s="1" t="n">
        <v>36.67</v>
      </c>
      <c r="EA103" s="1" t="n">
        <v>26.67</v>
      </c>
      <c r="EB103" s="1" t="n">
        <v>9.83</v>
      </c>
      <c r="EC103" s="1" t="n">
        <v>11.14</v>
      </c>
      <c r="ED103" s="1" t="n">
        <v>7.48</v>
      </c>
      <c r="EE103" s="1" t="n">
        <v>69.84</v>
      </c>
    </row>
    <row r="104" customFormat="false" ht="13.8" hidden="false" customHeight="false" outlineLevel="0" collapsed="false">
      <c r="A104" s="1" t="n">
        <v>30674</v>
      </c>
      <c r="B104" s="1" t="n">
        <v>2</v>
      </c>
      <c r="C104" s="1" t="n">
        <v>33</v>
      </c>
      <c r="D104" s="1" t="n">
        <v>1</v>
      </c>
      <c r="E104" s="1" t="n">
        <v>1</v>
      </c>
      <c r="F104" s="1" t="n">
        <v>0</v>
      </c>
      <c r="G104" s="1" t="n">
        <v>1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f aca="false">SUM(E104:O104)</f>
        <v>2</v>
      </c>
      <c r="Q104" s="1" t="n">
        <v>90</v>
      </c>
      <c r="R104" s="1" t="n">
        <v>60</v>
      </c>
      <c r="S104" s="1" t="n">
        <v>30</v>
      </c>
      <c r="T104" s="2" t="n">
        <v>70</v>
      </c>
      <c r="U104" s="3" t="n">
        <v>59.2</v>
      </c>
      <c r="V104" s="3" t="n">
        <v>158</v>
      </c>
      <c r="W104" s="2" t="n">
        <v>23.7141483736581</v>
      </c>
      <c r="X104" s="2" t="n">
        <v>0</v>
      </c>
      <c r="Y104" s="3" t="n">
        <v>78.5</v>
      </c>
      <c r="Z104" s="3" t="n">
        <v>96</v>
      </c>
      <c r="AA104" s="2" t="n">
        <v>33.0734924675991</v>
      </c>
      <c r="AB104" s="2" t="n">
        <v>0.496835443037975</v>
      </c>
      <c r="AC104" s="2" t="n">
        <v>0.817708333333333</v>
      </c>
      <c r="AD104" s="3" t="n">
        <v>32</v>
      </c>
      <c r="AE104" s="3" t="n">
        <v>18.9</v>
      </c>
      <c r="AF104" s="3" t="n">
        <v>40.3</v>
      </c>
      <c r="AG104" s="1" t="n">
        <v>4</v>
      </c>
      <c r="AH104" s="3" t="n">
        <v>47.3</v>
      </c>
      <c r="AI104" s="3" t="n">
        <v>28</v>
      </c>
      <c r="AJ104" s="3" t="n">
        <v>38.2</v>
      </c>
      <c r="AK104" s="3" t="n">
        <v>2.1</v>
      </c>
      <c r="AL104" s="1" t="n">
        <v>1242</v>
      </c>
      <c r="AM104" s="1" t="n">
        <v>35</v>
      </c>
      <c r="AN104" s="1" t="n">
        <v>1938</v>
      </c>
      <c r="AO104" s="1" t="n">
        <v>87</v>
      </c>
      <c r="AP104" s="1" t="n">
        <v>112</v>
      </c>
      <c r="AQ104" s="1" t="n">
        <v>92</v>
      </c>
      <c r="AR104" s="1" t="n">
        <v>80</v>
      </c>
      <c r="AS104" s="1" t="n">
        <v>61</v>
      </c>
      <c r="AT104" s="1" t="n">
        <v>1</v>
      </c>
      <c r="AU104" s="1" t="n">
        <f aca="false">((AO104*15)+(AP104*30)+(AQ104*30)+(AR104*30)+(AS104*15))-(AO104*120)</f>
        <v>300</v>
      </c>
      <c r="AV104" s="1" t="n">
        <f aca="false">((AO104*15)+(AP104*30)+(AQ104*30)+(AR104*30)+(AS104*15))</f>
        <v>10740</v>
      </c>
      <c r="AW104" s="1"/>
      <c r="AX104" s="4" t="n">
        <f aca="false">10000/SQRT((AO104*BE104)*(AVERAGE(AO104:AS104)*AVERAGE(BE104:BI104)))</f>
        <v>4.46110599071548</v>
      </c>
      <c r="AY104" s="4" t="n">
        <v>0</v>
      </c>
      <c r="AZ104" s="2" t="n">
        <f aca="false">(AO104*BE104)/405</f>
        <v>2.21259259259259</v>
      </c>
      <c r="BA104" s="2" t="n">
        <v>1</v>
      </c>
      <c r="BB104" s="2" t="n">
        <f aca="false">1/(LOG(BE104)+LOG(AO104))</f>
        <v>0.338712485325101</v>
      </c>
      <c r="BC104" s="2" t="n">
        <f aca="false">(BF104-BE104)/(AP104-AO104)</f>
        <v>2.164</v>
      </c>
      <c r="BD104" s="2" t="n">
        <f aca="false">(20*BE104)/((AO104/18)-3.5)</f>
        <v>154.5</v>
      </c>
      <c r="BE104" s="3" t="n">
        <v>10.3</v>
      </c>
      <c r="BF104" s="3" t="n">
        <v>64.4</v>
      </c>
      <c r="BG104" s="3" t="n">
        <v>136</v>
      </c>
      <c r="BH104" s="3" t="n">
        <v>50.6</v>
      </c>
      <c r="BI104" s="3" t="n">
        <v>63.2</v>
      </c>
      <c r="BJ104" s="2" t="n">
        <f aca="false">((BE104*15)+(BF104*30)+(BG104*30)+(BH104*30)+(BI104*15))-(BE104*120)</f>
        <v>7396.5</v>
      </c>
      <c r="BK104" s="2" t="n">
        <f aca="false">((BE104*15)+(BF104*30)+(BG104*30)+(BH104*30)+(BI104*15))</f>
        <v>8632.5</v>
      </c>
      <c r="BL104" s="2" t="n">
        <f aca="false">(1/BE104)</f>
        <v>0.0970873786407767</v>
      </c>
      <c r="BM104" s="2" t="n">
        <f aca="false">(BJ104/AU104)</f>
        <v>24.655</v>
      </c>
      <c r="BN104" s="2" t="n">
        <f aca="false">(BK104/AV104)</f>
        <v>0.80377094972067</v>
      </c>
      <c r="BO104" s="2" t="n">
        <f aca="false">(AX104*BM104)</f>
        <v>109.98856820109</v>
      </c>
      <c r="BP104" s="2" t="n">
        <f aca="false">(AX104*BN104)</f>
        <v>3.58570739896195</v>
      </c>
      <c r="BQ104" s="2" t="n">
        <v>2</v>
      </c>
      <c r="BR104" s="4" t="n">
        <f aca="false">(BC104*BL104)</f>
        <v>0.210097087378641</v>
      </c>
      <c r="BS104" s="1" t="n">
        <v>122</v>
      </c>
      <c r="BT104" s="1" t="n">
        <v>0</v>
      </c>
      <c r="BU104" s="1" t="n">
        <v>55</v>
      </c>
      <c r="BV104" s="1" t="n">
        <v>0</v>
      </c>
      <c r="BW104" s="1" t="n">
        <v>53</v>
      </c>
      <c r="BX104" s="1" t="n">
        <v>0</v>
      </c>
      <c r="BY104" s="1" t="n">
        <v>14</v>
      </c>
      <c r="BZ104" s="1" t="n">
        <v>72</v>
      </c>
      <c r="CA104" s="1" t="n">
        <v>0</v>
      </c>
      <c r="CB104" s="1" t="n">
        <v>0</v>
      </c>
      <c r="CC104" s="1"/>
      <c r="CD104" s="1" t="n">
        <v>60</v>
      </c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 t="n">
        <v>26</v>
      </c>
      <c r="DL104" s="1" t="n">
        <v>1</v>
      </c>
      <c r="DM104" s="1" t="n">
        <v>1</v>
      </c>
      <c r="DN104" s="1" t="n">
        <v>29.51012</v>
      </c>
      <c r="DO104" s="1" t="n">
        <v>376.3949</v>
      </c>
      <c r="DP104" s="1" t="n">
        <v>1.02</v>
      </c>
      <c r="DQ104" s="1" t="n">
        <v>2</v>
      </c>
      <c r="DR104" s="1" t="n">
        <v>2</v>
      </c>
      <c r="DS104" s="1" t="n">
        <v>1</v>
      </c>
      <c r="DT104" s="1" t="n">
        <v>2941.13</v>
      </c>
      <c r="DU104" s="1" t="n">
        <v>75.23</v>
      </c>
      <c r="DV104" s="1" t="n">
        <v>18.95</v>
      </c>
      <c r="DW104" s="1" t="n">
        <v>18.3</v>
      </c>
      <c r="DX104" s="1" t="n">
        <v>25.35</v>
      </c>
      <c r="DY104" s="1" t="n">
        <v>536.17</v>
      </c>
      <c r="DZ104" s="1" t="n">
        <v>60.74</v>
      </c>
      <c r="EA104" s="1" t="n">
        <v>72</v>
      </c>
      <c r="EB104" s="1" t="n">
        <v>12.83</v>
      </c>
      <c r="EC104" s="1" t="n">
        <v>19.29</v>
      </c>
      <c r="ED104" s="1" t="n">
        <v>10.11</v>
      </c>
      <c r="EE104" s="1" t="n">
        <v>106.07</v>
      </c>
    </row>
    <row r="105" customFormat="false" ht="13.8" hidden="false" customHeight="false" outlineLevel="0" collapsed="false">
      <c r="A105" s="1" t="n">
        <v>30675</v>
      </c>
      <c r="B105" s="1" t="n">
        <v>2</v>
      </c>
      <c r="C105" s="1" t="n">
        <v>50</v>
      </c>
      <c r="D105" s="1" t="n">
        <v>1</v>
      </c>
      <c r="E105" s="1" t="n">
        <v>1</v>
      </c>
      <c r="F105" s="1" t="n">
        <v>1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f aca="false">IF(W105&gt;27,1,0)</f>
        <v>1</v>
      </c>
      <c r="N105" s="1" t="n">
        <v>0</v>
      </c>
      <c r="O105" s="1" t="n">
        <v>1</v>
      </c>
      <c r="P105" s="1" t="n">
        <f aca="false">SUM(E105:O105)</f>
        <v>4</v>
      </c>
      <c r="Q105" s="1" t="n">
        <v>110</v>
      </c>
      <c r="R105" s="1" t="n">
        <v>70</v>
      </c>
      <c r="S105" s="1" t="n">
        <f aca="false">Q105-R105</f>
        <v>40</v>
      </c>
      <c r="T105" s="2" t="n">
        <f aca="false">(S105/3)+ R105</f>
        <v>83.3333333333333</v>
      </c>
      <c r="U105" s="3" t="n">
        <v>84.6</v>
      </c>
      <c r="V105" s="3" t="n">
        <v>163.5</v>
      </c>
      <c r="W105" s="18" t="n">
        <f aca="false">U105/POWER((V105/100),2)</f>
        <v>31.6471677468227</v>
      </c>
      <c r="X105" s="2" t="n">
        <v>2</v>
      </c>
      <c r="Y105" s="3" t="n">
        <v>107.5</v>
      </c>
      <c r="Z105" s="3" t="n">
        <v>113</v>
      </c>
      <c r="AA105" s="2" t="n">
        <v>48.858937066404</v>
      </c>
      <c r="AB105" s="2" t="n">
        <v>0.657492354740061</v>
      </c>
      <c r="AC105" s="2" t="n">
        <v>0.951327433628319</v>
      </c>
      <c r="AD105" s="3" t="n">
        <v>47</v>
      </c>
      <c r="AE105" s="3" t="n">
        <v>39.8</v>
      </c>
      <c r="AF105" s="3" t="n">
        <v>44.8</v>
      </c>
      <c r="AG105" s="1" t="n">
        <v>11</v>
      </c>
      <c r="AH105" s="3" t="n">
        <v>37.8</v>
      </c>
      <c r="AI105" s="3" t="n">
        <v>32</v>
      </c>
      <c r="AJ105" s="3" t="n">
        <v>42.5</v>
      </c>
      <c r="AK105" s="3" t="n">
        <v>2.3</v>
      </c>
      <c r="AL105" s="1" t="n">
        <v>1408</v>
      </c>
      <c r="AM105" s="1" t="n">
        <v>65</v>
      </c>
      <c r="AN105" s="1" t="n">
        <v>2196</v>
      </c>
      <c r="AO105" s="1" t="n">
        <v>108</v>
      </c>
      <c r="AP105" s="1" t="n">
        <v>205</v>
      </c>
      <c r="AQ105" s="1" t="n">
        <v>259</v>
      </c>
      <c r="AR105" s="1" t="n">
        <v>215</v>
      </c>
      <c r="AS105" s="1" t="n">
        <v>187</v>
      </c>
      <c r="AT105" s="1" t="n">
        <v>4</v>
      </c>
      <c r="AU105" s="1" t="n">
        <v>11835</v>
      </c>
      <c r="AV105" s="1" t="n">
        <f aca="false">((AO105*15)+(AP105*30)+(AQ105*30)+(AR105*30)+(AS105*15))</f>
        <v>24795</v>
      </c>
      <c r="AW105" s="1" t="n">
        <v>5.68</v>
      </c>
      <c r="AX105" s="4" t="n">
        <f aca="false">10000/SQRT((AO105*BE105)*(AVERAGE(AO105:AS105)*AVERAGE(BE105:BI105)))</f>
        <v>3.29852636945289</v>
      </c>
      <c r="AY105" s="4" t="n">
        <v>1</v>
      </c>
      <c r="AZ105" s="2" t="n">
        <f aca="false">(AO105*BE105)/405</f>
        <v>2.04266666666667</v>
      </c>
      <c r="BA105" s="2" t="n">
        <v>1</v>
      </c>
      <c r="BB105" s="2" t="n">
        <f aca="false">1/(LOG(BE105)+LOG(AO105))</f>
        <v>0.34274129334816</v>
      </c>
      <c r="BC105" s="2" t="n">
        <f aca="false">(BF105-BE105)/(AP105-AO105)</f>
        <v>0.334432989690722</v>
      </c>
      <c r="BD105" s="2" t="n">
        <f aca="false">(20*BE105)/((AO105/18)-3.5)</f>
        <v>61.28</v>
      </c>
      <c r="BE105" s="3" t="n">
        <v>7.66</v>
      </c>
      <c r="BF105" s="3" t="n">
        <v>40.1</v>
      </c>
      <c r="BG105" s="3" t="n">
        <v>78.5</v>
      </c>
      <c r="BH105" s="3" t="n">
        <v>83.5</v>
      </c>
      <c r="BI105" s="3" t="n">
        <v>75.4</v>
      </c>
      <c r="BJ105" s="2" t="n">
        <f aca="false">((BE105*15)+(BF105*30)+(BG105*30)+(BH105*30)+(BI105*15))-(BE105*120)</f>
        <v>6389.7</v>
      </c>
      <c r="BK105" s="2" t="n">
        <f aca="false">((BE105*15)+(BF105*30)+(BG105*30)+(BH105*30)+(BI105*15))</f>
        <v>7308.9</v>
      </c>
      <c r="BL105" s="2" t="n">
        <f aca="false">(1/BE105)</f>
        <v>0.130548302872063</v>
      </c>
      <c r="BM105" s="2" t="n">
        <f aca="false">(BJ105/AU105)</f>
        <v>0.539898605830165</v>
      </c>
      <c r="BN105" s="2" t="n">
        <f aca="false">(BK105/AV105)</f>
        <v>0.294773139745916</v>
      </c>
      <c r="BO105" s="2" t="n">
        <f aca="false">(AX105*BM105)</f>
        <v>1.78086978816165</v>
      </c>
      <c r="BP105" s="2" t="n">
        <f aca="false">(AX105*BN105)</f>
        <v>0.972316974458328</v>
      </c>
      <c r="BQ105" s="2" t="n">
        <v>1</v>
      </c>
      <c r="BR105" s="4" t="n">
        <f aca="false">(BC105*BL105)</f>
        <v>0.0436596592285537</v>
      </c>
      <c r="BS105" s="1" t="n">
        <v>157</v>
      </c>
      <c r="BT105" s="1" t="n">
        <v>0</v>
      </c>
      <c r="BU105" s="1" t="n">
        <v>39</v>
      </c>
      <c r="BV105" s="1" t="n">
        <v>1</v>
      </c>
      <c r="BW105" s="1" t="n">
        <v>99</v>
      </c>
      <c r="BX105" s="1" t="n">
        <v>0</v>
      </c>
      <c r="BY105" s="1" t="n">
        <v>41</v>
      </c>
      <c r="BZ105" s="1" t="n">
        <v>204</v>
      </c>
      <c r="CA105" s="1" t="n">
        <v>1</v>
      </c>
      <c r="CB105" s="1" t="n">
        <v>5</v>
      </c>
      <c r="CC105" s="1" t="n">
        <v>2</v>
      </c>
      <c r="CD105" s="1" t="n">
        <v>78</v>
      </c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</row>
    <row r="106" customFormat="false" ht="13.8" hidden="false" customHeight="false" outlineLevel="0" collapsed="false">
      <c r="A106" s="1" t="n">
        <v>30677</v>
      </c>
      <c r="B106" s="1" t="n">
        <v>2</v>
      </c>
      <c r="C106" s="1" t="n">
        <v>22</v>
      </c>
      <c r="D106" s="1" t="n">
        <v>1</v>
      </c>
      <c r="E106" s="1" t="n">
        <v>1</v>
      </c>
      <c r="F106" s="1" t="n">
        <v>0</v>
      </c>
      <c r="G106" s="1" t="n">
        <v>1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f aca="false">SUM(E106:O106)</f>
        <v>2</v>
      </c>
      <c r="Q106" s="1" t="n">
        <v>110</v>
      </c>
      <c r="R106" s="1" t="n">
        <v>70</v>
      </c>
      <c r="S106" s="1" t="n">
        <v>40</v>
      </c>
      <c r="T106" s="2" t="n">
        <v>83.3333333333333</v>
      </c>
      <c r="U106" s="3" t="n">
        <v>48.9</v>
      </c>
      <c r="V106" s="3" t="n">
        <v>163</v>
      </c>
      <c r="W106" s="2" t="n">
        <v>18.4049079754601</v>
      </c>
      <c r="X106" s="2" t="n">
        <v>0</v>
      </c>
      <c r="Y106" s="3" t="n">
        <v>69</v>
      </c>
      <c r="Z106" s="3" t="n">
        <v>90</v>
      </c>
      <c r="AA106" s="2" t="n">
        <v>27.9434562697843</v>
      </c>
      <c r="AB106" s="2" t="n">
        <v>0.423312883435583</v>
      </c>
      <c r="AC106" s="2" t="n">
        <v>0.766666666666667</v>
      </c>
      <c r="AD106" s="3" t="n">
        <v>21.7</v>
      </c>
      <c r="AE106" s="3" t="n">
        <v>10.6</v>
      </c>
      <c r="AF106" s="3" t="n">
        <v>38.3</v>
      </c>
      <c r="AG106" s="1" t="n">
        <v>1</v>
      </c>
      <c r="AH106" s="3" t="n">
        <v>54</v>
      </c>
      <c r="AI106" s="3" t="n">
        <v>26.4</v>
      </c>
      <c r="AJ106" s="3" t="n">
        <v>36.3</v>
      </c>
      <c r="AK106" s="3" t="n">
        <v>2</v>
      </c>
      <c r="AL106" s="1" t="n">
        <v>1200</v>
      </c>
      <c r="AM106" s="1" t="n">
        <v>12</v>
      </c>
      <c r="AN106" s="1" t="n">
        <v>1872</v>
      </c>
      <c r="AO106" s="1" t="n">
        <v>82</v>
      </c>
      <c r="AP106" s="1" t="n">
        <v>109</v>
      </c>
      <c r="AQ106" s="1" t="n">
        <v>87</v>
      </c>
      <c r="AR106" s="1" t="n">
        <v>82</v>
      </c>
      <c r="AS106" s="1" t="n">
        <v>64</v>
      </c>
      <c r="AT106" s="1" t="n">
        <v>1</v>
      </c>
      <c r="AU106" s="1" t="n">
        <f aca="false">((AO106*15)+(AP106*30)+(AQ106*30)+(AR106*30)+(AS106*15))-(AO106*120)</f>
        <v>690</v>
      </c>
      <c r="AV106" s="1" t="n">
        <f aca="false">((AO106*15)+(AP106*30)+(AQ106*30)+(AR106*30)+(AS106*15))</f>
        <v>10530</v>
      </c>
      <c r="AW106" s="1"/>
      <c r="AX106" s="4" t="n">
        <f aca="false">10000/SQRT((AO106*BE106)*(AVERAGE(AO106:AS106)*AVERAGE(BE106:BI106)))</f>
        <v>4.25695675066248</v>
      </c>
      <c r="AY106" s="4" t="n">
        <v>0</v>
      </c>
      <c r="AZ106" s="2" t="n">
        <f aca="false">(AO106*BE106)/405</f>
        <v>1.31807407407407</v>
      </c>
      <c r="BA106" s="2" t="n">
        <v>0</v>
      </c>
      <c r="BB106" s="2" t="n">
        <f aca="false">1/(LOG(BE106)+LOG(AO106))</f>
        <v>0.366650249895971</v>
      </c>
      <c r="BC106" s="2" t="n">
        <f aca="false">(BF106-BE106)/(AP106-AO106)</f>
        <v>4.53666666666667</v>
      </c>
      <c r="BD106" s="2" t="n">
        <f aca="false">(20*BE106)/((AO106/18)-3.5)</f>
        <v>123.347368421053</v>
      </c>
      <c r="BE106" s="3" t="n">
        <v>6.51</v>
      </c>
      <c r="BF106" s="3" t="n">
        <v>129</v>
      </c>
      <c r="BG106" s="3" t="n">
        <v>146</v>
      </c>
      <c r="BH106" s="3" t="n">
        <v>207</v>
      </c>
      <c r="BI106" s="3" t="n">
        <v>121</v>
      </c>
      <c r="BJ106" s="2" t="n">
        <f aca="false">((BE106*15)+(BF106*30)+(BG106*30)+(BH106*30)+(BI106*15))-(BE106*120)</f>
        <v>15591.45</v>
      </c>
      <c r="BK106" s="2" t="n">
        <f aca="false">((BE106*15)+(BF106*30)+(BG106*30)+(BH106*30)+(BI106*15))</f>
        <v>16372.65</v>
      </c>
      <c r="BL106" s="2" t="n">
        <f aca="false">(1/BE106)</f>
        <v>0.153609831029186</v>
      </c>
      <c r="BM106" s="2" t="n">
        <f aca="false">(BJ106/AU106)</f>
        <v>22.5963043478261</v>
      </c>
      <c r="BN106" s="2" t="n">
        <f aca="false">(BK106/AV106)</f>
        <v>1.55485754985755</v>
      </c>
      <c r="BO106" s="2" t="n">
        <f aca="false">(AX106*BM106)</f>
        <v>96.1914903335022</v>
      </c>
      <c r="BP106" s="2" t="n">
        <f aca="false">(AX106*BN106)</f>
        <v>6.61896134318462</v>
      </c>
      <c r="BQ106" s="2" t="n">
        <v>2</v>
      </c>
      <c r="BR106" s="4" t="n">
        <f aca="false">(BC106*BL106)</f>
        <v>0.696876600102407</v>
      </c>
      <c r="BS106" s="1" t="n">
        <v>141</v>
      </c>
      <c r="BT106" s="1" t="n">
        <v>0</v>
      </c>
      <c r="BU106" s="1" t="n">
        <v>57</v>
      </c>
      <c r="BV106" s="1" t="n">
        <v>0</v>
      </c>
      <c r="BW106" s="1" t="n">
        <v>59</v>
      </c>
      <c r="BX106" s="1" t="n">
        <v>0</v>
      </c>
      <c r="BY106" s="1" t="n">
        <v>25</v>
      </c>
      <c r="BZ106" s="1" t="n">
        <v>125</v>
      </c>
      <c r="CA106" s="1" t="n">
        <v>0</v>
      </c>
      <c r="CB106" s="1" t="n">
        <v>0</v>
      </c>
      <c r="CC106" s="1"/>
      <c r="CD106" s="1" t="n">
        <v>71</v>
      </c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</row>
    <row r="107" customFormat="false" ht="13.8" hidden="false" customHeight="false" outlineLevel="0" collapsed="false">
      <c r="A107" s="1" t="n">
        <v>30679</v>
      </c>
      <c r="B107" s="1" t="n">
        <v>2</v>
      </c>
      <c r="C107" s="1" t="n">
        <v>32</v>
      </c>
      <c r="D107" s="1" t="n">
        <v>1</v>
      </c>
      <c r="E107" s="1" t="n">
        <v>1</v>
      </c>
      <c r="F107" s="1" t="n">
        <v>0</v>
      </c>
      <c r="G107" s="1" t="n">
        <v>1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f aca="false">SUM(E107:O107)</f>
        <v>2</v>
      </c>
      <c r="Q107" s="1" t="n">
        <v>100</v>
      </c>
      <c r="R107" s="1" t="n">
        <v>70</v>
      </c>
      <c r="S107" s="1" t="n">
        <v>30</v>
      </c>
      <c r="T107" s="2" t="n">
        <v>80</v>
      </c>
      <c r="U107" s="3" t="n">
        <v>58.4</v>
      </c>
      <c r="V107" s="3" t="n">
        <v>162</v>
      </c>
      <c r="W107" s="2" t="n">
        <v>22.2527053802774</v>
      </c>
      <c r="X107" s="2" t="n">
        <v>0</v>
      </c>
      <c r="Y107" s="3" t="n">
        <v>66</v>
      </c>
      <c r="Z107" s="3" t="n">
        <v>95</v>
      </c>
      <c r="AA107" s="2" t="n">
        <v>32.4722887959433</v>
      </c>
      <c r="AB107" s="2" t="n">
        <v>0.407407407407407</v>
      </c>
      <c r="AC107" s="2" t="n">
        <v>0.694736842105263</v>
      </c>
      <c r="AD107" s="3" t="n">
        <v>31.4</v>
      </c>
      <c r="AE107" s="3" t="n">
        <v>18.3</v>
      </c>
      <c r="AF107" s="3" t="n">
        <v>40.1</v>
      </c>
      <c r="AG107" s="1" t="n">
        <v>3</v>
      </c>
      <c r="AH107" s="3" t="n">
        <v>47.8</v>
      </c>
      <c r="AI107" s="3" t="n">
        <v>27.9</v>
      </c>
      <c r="AJ107" s="3" t="n">
        <v>38.1</v>
      </c>
      <c r="AK107" s="3" t="n">
        <v>2</v>
      </c>
      <c r="AL107" s="1" t="n">
        <v>1237</v>
      </c>
      <c r="AM107" s="1" t="n">
        <v>33</v>
      </c>
      <c r="AN107" s="1" t="n">
        <v>1917</v>
      </c>
      <c r="AO107" s="1" t="n">
        <v>73</v>
      </c>
      <c r="AP107" s="1" t="n">
        <v>80</v>
      </c>
      <c r="AQ107" s="1" t="n">
        <v>81</v>
      </c>
      <c r="AR107" s="1" t="n">
        <v>78</v>
      </c>
      <c r="AS107" s="1" t="n">
        <v>90</v>
      </c>
      <c r="AT107" s="1" t="n">
        <v>1</v>
      </c>
      <c r="AU107" s="1" t="n">
        <f aca="false">((AO107*15)+(AP107*30)+(AQ107*30)+(AR107*30)+(AS107*15))-(AO107*120)</f>
        <v>855</v>
      </c>
      <c r="AV107" s="1" t="n">
        <f aca="false">((AO107*15)+(AP107*30)+(AQ107*30)+(AR107*30)+(AS107*15))</f>
        <v>9615</v>
      </c>
      <c r="AW107" s="1"/>
      <c r="AX107" s="4" t="n">
        <f aca="false">10000/SQRT((AO107*BE107)*(AVERAGE(AO107:AS107)*AVERAGE(BE107:BI107)))</f>
        <v>9.22019356045278</v>
      </c>
      <c r="AY107" s="4" t="n">
        <v>0</v>
      </c>
      <c r="AZ107" s="2" t="n">
        <f aca="false">(AO107*BE107)/405</f>
        <v>0.877802469135802</v>
      </c>
      <c r="BA107" s="2" t="n">
        <v>0</v>
      </c>
      <c r="BB107" s="2" t="n">
        <f aca="false">1/(LOG(BE107)+LOG(AO107))</f>
        <v>0.392025907438485</v>
      </c>
      <c r="BC107" s="2" t="n">
        <f aca="false">(BF107-BE107)/(AP107-AO107)</f>
        <v>6.39</v>
      </c>
      <c r="BD107" s="2" t="n">
        <f aca="false">(20*BE107)/((AO107/18)-3.5)</f>
        <v>175.32</v>
      </c>
      <c r="BE107" s="3" t="n">
        <v>4.87</v>
      </c>
      <c r="BF107" s="3" t="n">
        <v>49.6</v>
      </c>
      <c r="BG107" s="3" t="n">
        <v>45</v>
      </c>
      <c r="BH107" s="3" t="n">
        <v>43.4</v>
      </c>
      <c r="BI107" s="3" t="n">
        <v>62.9</v>
      </c>
      <c r="BJ107" s="2" t="n">
        <f aca="false">((BE107*15)+(BF107*30)+(BG107*30)+(BH107*30)+(BI107*15))-(BE107*120)</f>
        <v>4572.15</v>
      </c>
      <c r="BK107" s="2" t="n">
        <f aca="false">((BE107*15)+(BF107*30)+(BG107*30)+(BH107*30)+(BI107*15))</f>
        <v>5156.55</v>
      </c>
      <c r="BL107" s="2" t="n">
        <f aca="false">(1/BE107)</f>
        <v>0.205338809034908</v>
      </c>
      <c r="BM107" s="2" t="n">
        <f aca="false">(BJ107/AU107)</f>
        <v>5.34754385964912</v>
      </c>
      <c r="BN107" s="2" t="n">
        <f aca="false">(BK107/AV107)</f>
        <v>0.536302652106084</v>
      </c>
      <c r="BO107" s="2" t="n">
        <f aca="false">(AX107*BM107)</f>
        <v>49.3053894589757</v>
      </c>
      <c r="BP107" s="2" t="n">
        <f aca="false">(AX107*BN107)</f>
        <v>4.94481425940227</v>
      </c>
      <c r="BQ107" s="2" t="n">
        <v>2</v>
      </c>
      <c r="BR107" s="4" t="n">
        <f aca="false">(BC107*BL107)</f>
        <v>1.31211498973306</v>
      </c>
      <c r="BS107" s="1" t="n">
        <v>164</v>
      </c>
      <c r="BT107" s="1" t="n">
        <v>0</v>
      </c>
      <c r="BU107" s="1" t="n">
        <v>57</v>
      </c>
      <c r="BV107" s="1" t="n">
        <v>0</v>
      </c>
      <c r="BW107" s="1" t="n">
        <v>88</v>
      </c>
      <c r="BX107" s="1" t="n">
        <v>0</v>
      </c>
      <c r="BY107" s="1" t="n">
        <v>19</v>
      </c>
      <c r="BZ107" s="1" t="n">
        <v>96</v>
      </c>
      <c r="CA107" s="1" t="n">
        <v>0</v>
      </c>
      <c r="CB107" s="1" t="n">
        <v>0</v>
      </c>
      <c r="CC107" s="1"/>
      <c r="CD107" s="1" t="n">
        <v>69</v>
      </c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 t="n">
        <v>11</v>
      </c>
      <c r="DK107" s="1" t="n">
        <v>11</v>
      </c>
      <c r="DL107" s="1" t="n">
        <v>2</v>
      </c>
      <c r="DM107" s="1" t="n">
        <v>2</v>
      </c>
      <c r="DN107" s="1" t="n">
        <v>71.54097</v>
      </c>
      <c r="DO107" s="1" t="n">
        <v>4376.758</v>
      </c>
      <c r="DP107" s="1" t="n">
        <v>0.23</v>
      </c>
      <c r="DQ107" s="1" t="n">
        <v>1</v>
      </c>
      <c r="DR107" s="1"/>
      <c r="DS107" s="1" t="n">
        <v>2</v>
      </c>
      <c r="DT107" s="1" t="n">
        <v>3657.29</v>
      </c>
      <c r="DU107" s="1" t="n">
        <v>131.03</v>
      </c>
      <c r="DV107" s="1" t="n">
        <v>56.12</v>
      </c>
      <c r="DW107" s="1" t="n">
        <v>52.42</v>
      </c>
      <c r="DX107" s="1" t="n">
        <v>22.61</v>
      </c>
      <c r="DY107" s="1" t="n">
        <v>592.41</v>
      </c>
      <c r="DZ107" s="1" t="n">
        <v>30.7</v>
      </c>
      <c r="EA107" s="1" t="n">
        <v>27.3</v>
      </c>
      <c r="EB107" s="1" t="n">
        <v>35.85</v>
      </c>
      <c r="EC107" s="1" t="n">
        <v>29.26</v>
      </c>
      <c r="ED107" s="1" t="n">
        <v>13.36</v>
      </c>
      <c r="EE107" s="1" t="n">
        <v>323.96</v>
      </c>
    </row>
    <row r="108" customFormat="false" ht="13.8" hidden="false" customHeight="false" outlineLevel="0" collapsed="false">
      <c r="A108" s="1" t="n">
        <v>30680</v>
      </c>
      <c r="B108" s="1" t="n">
        <v>2</v>
      </c>
      <c r="C108" s="1" t="n">
        <v>37</v>
      </c>
      <c r="D108" s="1" t="n">
        <v>1</v>
      </c>
      <c r="E108" s="1" t="n">
        <v>1</v>
      </c>
      <c r="F108" s="1" t="n">
        <v>0</v>
      </c>
      <c r="G108" s="1" t="n">
        <v>1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1</v>
      </c>
      <c r="P108" s="1" t="n">
        <f aca="false">SUM(E108:O108)</f>
        <v>3</v>
      </c>
      <c r="Q108" s="1" t="n">
        <v>100</v>
      </c>
      <c r="R108" s="1" t="n">
        <v>70</v>
      </c>
      <c r="S108" s="1" t="n">
        <v>30</v>
      </c>
      <c r="T108" s="2" t="n">
        <v>80</v>
      </c>
      <c r="U108" s="3" t="n">
        <v>65.1</v>
      </c>
      <c r="V108" s="3" t="n">
        <v>160.6</v>
      </c>
      <c r="W108" s="2" t="n">
        <v>25.2400323196481</v>
      </c>
      <c r="X108" s="2" t="n">
        <v>1</v>
      </c>
      <c r="Y108" s="3" t="n">
        <v>73</v>
      </c>
      <c r="Z108" s="3" t="n">
        <v>100.5</v>
      </c>
      <c r="AA108" s="2" t="n">
        <v>31.2859116450999</v>
      </c>
      <c r="AB108" s="2" t="n">
        <v>0.454545454545455</v>
      </c>
      <c r="AC108" s="2" t="n">
        <v>0.72636815920398</v>
      </c>
      <c r="AD108" s="3" t="n">
        <v>35.3</v>
      </c>
      <c r="AE108" s="3" t="n">
        <v>23</v>
      </c>
      <c r="AF108" s="3" t="n">
        <v>42.1</v>
      </c>
      <c r="AG108" s="1" t="n">
        <v>5</v>
      </c>
      <c r="AH108" s="3" t="n">
        <v>45.3</v>
      </c>
      <c r="AI108" s="3" t="n">
        <v>29.5</v>
      </c>
      <c r="AJ108" s="3" t="n">
        <v>40</v>
      </c>
      <c r="AK108" s="3" t="n">
        <v>2.1</v>
      </c>
      <c r="AL108" s="1" t="n">
        <v>1294</v>
      </c>
      <c r="AM108" s="1" t="n">
        <v>46</v>
      </c>
      <c r="AN108" s="1" t="n">
        <v>2122</v>
      </c>
      <c r="AO108" s="1" t="n">
        <v>77</v>
      </c>
      <c r="AP108" s="1" t="n">
        <v>140</v>
      </c>
      <c r="AQ108" s="1" t="n">
        <v>74</v>
      </c>
      <c r="AR108" s="1" t="n">
        <v>91</v>
      </c>
      <c r="AS108" s="1" t="n">
        <v>82</v>
      </c>
      <c r="AT108" s="1" t="n">
        <v>1</v>
      </c>
      <c r="AU108" s="1" t="n">
        <f aca="false">((AO108*15)+(AP108*30)+(AQ108*30)+(AR108*30)+(AS108*15))-(AO108*120)</f>
        <v>2295</v>
      </c>
      <c r="AV108" s="1" t="n">
        <f aca="false">((AO108*15)+(AP108*30)+(AQ108*30)+(AR108*30)+(AS108*15))</f>
        <v>11535</v>
      </c>
      <c r="AW108" s="1"/>
      <c r="AX108" s="4" t="n">
        <f aca="false">10000/SQRT((AO108*BE108)*(AVERAGE(AO108:AS108)*AVERAGE(BE108:BI108)))</f>
        <v>5.3034155670626</v>
      </c>
      <c r="AY108" s="4" t="n">
        <v>0</v>
      </c>
      <c r="AZ108" s="2" t="n">
        <f aca="false">(AO108*BE108)/405</f>
        <v>1.48866666666667</v>
      </c>
      <c r="BA108" s="2" t="n">
        <v>0</v>
      </c>
      <c r="BB108" s="2" t="n">
        <f aca="false">1/(LOG(BE108)+LOG(AO108))</f>
        <v>0.359679563130671</v>
      </c>
      <c r="BC108" s="2" t="n">
        <f aca="false">(BF108-BE108)/(AP108-AO108)</f>
        <v>2.05031746031746</v>
      </c>
      <c r="BD108" s="2" t="n">
        <f aca="false">(20*BE108)/((AO108/18)-3.5)</f>
        <v>201.342857142857</v>
      </c>
      <c r="BE108" s="3" t="n">
        <v>7.83</v>
      </c>
      <c r="BF108" s="3" t="n">
        <v>137</v>
      </c>
      <c r="BG108" s="3" t="n">
        <v>59.8</v>
      </c>
      <c r="BH108" s="3" t="n">
        <v>70.5</v>
      </c>
      <c r="BI108" s="3" t="n">
        <v>42.6</v>
      </c>
      <c r="BJ108" s="2" t="n">
        <f aca="false">((BE108*15)+(BF108*30)+(BG108*30)+(BH108*30)+(BI108*15))-(BE108*120)</f>
        <v>7835.85</v>
      </c>
      <c r="BK108" s="2" t="n">
        <f aca="false">((BE108*15)+(BF108*30)+(BG108*30)+(BH108*30)+(BI108*15))</f>
        <v>8775.45</v>
      </c>
      <c r="BL108" s="2" t="n">
        <f aca="false">(1/BE108)</f>
        <v>0.127713920817369</v>
      </c>
      <c r="BM108" s="2" t="n">
        <f aca="false">(BJ108/AU108)</f>
        <v>3.4143137254902</v>
      </c>
      <c r="BN108" s="2" t="n">
        <f aca="false">(BK108/AV108)</f>
        <v>0.760767230169051</v>
      </c>
      <c r="BO108" s="2" t="n">
        <f aca="false">(AX108*BM108)</f>
        <v>18.1075245626002</v>
      </c>
      <c r="BP108" s="2" t="n">
        <f aca="false">(AX108*BN108)</f>
        <v>4.03466477138964</v>
      </c>
      <c r="BQ108" s="2" t="n">
        <v>2</v>
      </c>
      <c r="BR108" s="4" t="n">
        <f aca="false">(BC108*BL108)</f>
        <v>0.261854081777453</v>
      </c>
      <c r="BS108" s="1" t="n">
        <v>151</v>
      </c>
      <c r="BT108" s="1" t="n">
        <v>0</v>
      </c>
      <c r="BU108" s="1" t="n">
        <v>40</v>
      </c>
      <c r="BV108" s="1" t="n">
        <v>1</v>
      </c>
      <c r="BW108" s="1" t="n">
        <v>84</v>
      </c>
      <c r="BX108" s="1" t="n">
        <v>0</v>
      </c>
      <c r="BY108" s="1" t="n">
        <v>27</v>
      </c>
      <c r="BZ108" s="1" t="n">
        <v>137</v>
      </c>
      <c r="CA108" s="1" t="n">
        <v>0</v>
      </c>
      <c r="CB108" s="1" t="n">
        <v>2</v>
      </c>
      <c r="CC108" s="1"/>
      <c r="CD108" s="1" t="n">
        <v>75</v>
      </c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 t="n">
        <v>7</v>
      </c>
      <c r="DK108" s="1" t="n">
        <v>7</v>
      </c>
      <c r="DL108" s="1" t="n">
        <v>2</v>
      </c>
      <c r="DM108" s="1" t="n">
        <v>2</v>
      </c>
      <c r="DN108" s="1" t="n">
        <v>14.55</v>
      </c>
      <c r="DO108" s="1"/>
      <c r="DP108" s="1"/>
      <c r="DQ108" s="1" t="n">
        <v>1</v>
      </c>
      <c r="DR108" s="1" t="n">
        <v>1</v>
      </c>
      <c r="DS108" s="1" t="n">
        <v>1</v>
      </c>
      <c r="DT108" s="1" t="n">
        <v>621.13</v>
      </c>
      <c r="DU108" s="1" t="n">
        <v>19.43</v>
      </c>
      <c r="DV108" s="1" t="n">
        <v>9.43</v>
      </c>
      <c r="DW108" s="1" t="n">
        <v>11.21</v>
      </c>
      <c r="DX108" s="1" t="n">
        <v>8.71</v>
      </c>
      <c r="DY108" s="1" t="n">
        <v>95.66</v>
      </c>
      <c r="DZ108" s="1" t="n">
        <v>15.32</v>
      </c>
      <c r="EA108" s="1" t="n">
        <v>9.91</v>
      </c>
      <c r="EB108" s="1" t="n">
        <v>6.56</v>
      </c>
      <c r="EC108" s="1" t="n">
        <v>8.04</v>
      </c>
      <c r="ED108" s="1" t="n">
        <v>2.9</v>
      </c>
      <c r="EE108" s="1" t="n">
        <v>71.9</v>
      </c>
    </row>
    <row r="109" customFormat="false" ht="13.8" hidden="false" customHeight="false" outlineLevel="0" collapsed="false">
      <c r="A109" s="1" t="n">
        <v>30681</v>
      </c>
      <c r="B109" s="1" t="n">
        <v>1</v>
      </c>
      <c r="C109" s="1" t="n">
        <v>29</v>
      </c>
      <c r="D109" s="1" t="n">
        <v>1</v>
      </c>
      <c r="E109" s="1" t="n">
        <v>1</v>
      </c>
      <c r="F109" s="1" t="n">
        <v>0</v>
      </c>
      <c r="G109" s="1" t="n">
        <v>1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</v>
      </c>
      <c r="M109" s="1" t="n">
        <v>1</v>
      </c>
      <c r="N109" s="1" t="n">
        <v>0</v>
      </c>
      <c r="O109" s="1" t="n">
        <v>1</v>
      </c>
      <c r="P109" s="1" t="n">
        <f aca="false">SUM(E109:O109)</f>
        <v>4</v>
      </c>
      <c r="Q109" s="1" t="n">
        <v>110</v>
      </c>
      <c r="R109" s="1" t="n">
        <v>70</v>
      </c>
      <c r="S109" s="1" t="n">
        <v>40</v>
      </c>
      <c r="T109" s="2" t="n">
        <v>83.3333333333333</v>
      </c>
      <c r="U109" s="3" t="n">
        <v>93.1</v>
      </c>
      <c r="V109" s="3" t="n">
        <v>182.5</v>
      </c>
      <c r="W109" s="2" t="n">
        <v>27.9527115781573</v>
      </c>
      <c r="X109" s="2" t="n">
        <v>1</v>
      </c>
      <c r="Y109" s="3" t="n">
        <v>94</v>
      </c>
      <c r="Z109" s="3" t="n">
        <v>110</v>
      </c>
      <c r="AA109" s="2" t="n">
        <v>35.7646850769949</v>
      </c>
      <c r="AB109" s="2" t="n">
        <v>0.515068493150685</v>
      </c>
      <c r="AC109" s="2" t="n">
        <v>0.854545454545455</v>
      </c>
      <c r="AD109" s="3" t="n">
        <v>25.5</v>
      </c>
      <c r="AE109" s="3" t="n">
        <v>23.7</v>
      </c>
      <c r="AF109" s="3" t="n">
        <v>69.4</v>
      </c>
      <c r="AG109" s="1" t="n">
        <v>8</v>
      </c>
      <c r="AH109" s="3" t="n">
        <v>51.6</v>
      </c>
      <c r="AI109" s="3" t="n">
        <v>48</v>
      </c>
      <c r="AJ109" s="3" t="n">
        <v>66</v>
      </c>
      <c r="AK109" s="3" t="n">
        <v>3.4</v>
      </c>
      <c r="AL109" s="1" t="n">
        <v>2070</v>
      </c>
      <c r="AM109" s="1" t="n">
        <v>44</v>
      </c>
      <c r="AN109" s="1" t="n">
        <v>3208</v>
      </c>
      <c r="AO109" s="1" t="n">
        <v>76</v>
      </c>
      <c r="AP109" s="1" t="n">
        <v>106</v>
      </c>
      <c r="AQ109" s="1" t="n">
        <v>96</v>
      </c>
      <c r="AR109" s="1" t="n">
        <v>77</v>
      </c>
      <c r="AS109" s="1" t="n">
        <v>87</v>
      </c>
      <c r="AT109" s="1" t="n">
        <v>1</v>
      </c>
      <c r="AU109" s="1" t="n">
        <f aca="false">((AO109*15)+(AP109*30)+(AQ109*30)+(AR109*30)+(AS109*15))-(AO109*120)</f>
        <v>1695</v>
      </c>
      <c r="AV109" s="1" t="n">
        <f aca="false">((AO109*15)+(AP109*30)+(AQ109*30)+(AR109*30)+(AS109*15))</f>
        <v>10815</v>
      </c>
      <c r="AW109" s="1"/>
      <c r="AX109" s="4" t="n">
        <f aca="false">10000/SQRT((AO109*BE109)*(AVERAGE(AO109:AS109)*AVERAGE(BE109:BI109)))</f>
        <v>17.0104808903629</v>
      </c>
      <c r="AY109" s="4" t="n">
        <v>0</v>
      </c>
      <c r="AZ109" s="2" t="n">
        <f aca="false">(AO109*BE109)/405</f>
        <v>0.375308641975309</v>
      </c>
      <c r="BA109" s="2" t="n">
        <v>0</v>
      </c>
      <c r="BB109" s="2" t="n">
        <f aca="false">1/(LOG(BE109)+LOG(AO109))</f>
        <v>0.458327996344581</v>
      </c>
      <c r="BC109" s="2" t="n">
        <f aca="false">(BF109-BE109)/(AP109-AO109)</f>
        <v>1.04</v>
      </c>
      <c r="BD109" s="2" t="n">
        <f aca="false">(20*BE109)/((AO109/18)-3.5)</f>
        <v>55.3846153846154</v>
      </c>
      <c r="BE109" s="3" t="n">
        <v>2</v>
      </c>
      <c r="BF109" s="3" t="n">
        <v>33.2</v>
      </c>
      <c r="BG109" s="3" t="n">
        <v>45.6</v>
      </c>
      <c r="BH109" s="3" t="n">
        <v>19.2</v>
      </c>
      <c r="BI109" s="3" t="n">
        <v>28.6</v>
      </c>
      <c r="BJ109" s="2" t="n">
        <f aca="false">((BE109*15)+(BF109*30)+(BG109*30)+(BH109*30)+(BI109*15))-(BE109*120)</f>
        <v>3159</v>
      </c>
      <c r="BK109" s="2" t="n">
        <f aca="false">((BE109*15)+(BF109*30)+(BG109*30)+(BH109*30)+(BI109*15))</f>
        <v>3399</v>
      </c>
      <c r="BL109" s="2" t="n">
        <f aca="false">(1/BE109)</f>
        <v>0.5</v>
      </c>
      <c r="BM109" s="2" t="n">
        <f aca="false">(BJ109/AU109)</f>
        <v>1.86371681415929</v>
      </c>
      <c r="BN109" s="2" t="n">
        <f aca="false">(BK109/AV109)</f>
        <v>0.314285714285714</v>
      </c>
      <c r="BO109" s="2" t="n">
        <f aca="false">(AX109*BM109)</f>
        <v>31.7027192523047</v>
      </c>
      <c r="BP109" s="2" t="n">
        <f aca="false">(AX109*BN109)</f>
        <v>5.3461511369712</v>
      </c>
      <c r="BQ109" s="2" t="n">
        <v>2</v>
      </c>
      <c r="BR109" s="4" t="n">
        <f aca="false">(BC109*BL109)</f>
        <v>0.52</v>
      </c>
      <c r="BS109" s="1" t="n">
        <v>208</v>
      </c>
      <c r="BT109" s="1" t="n">
        <v>1</v>
      </c>
      <c r="BU109" s="1" t="n">
        <v>38</v>
      </c>
      <c r="BV109" s="1" t="n">
        <v>1</v>
      </c>
      <c r="BW109" s="1" t="n">
        <v>136</v>
      </c>
      <c r="BX109" s="1" t="n">
        <v>1</v>
      </c>
      <c r="BY109" s="1" t="n">
        <v>34</v>
      </c>
      <c r="BZ109" s="1" t="n">
        <v>169</v>
      </c>
      <c r="CA109" s="1" t="n">
        <v>1</v>
      </c>
      <c r="CB109" s="1" t="n">
        <v>3</v>
      </c>
      <c r="CC109" s="1"/>
      <c r="CD109" s="1" t="n">
        <v>59</v>
      </c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 t="n">
        <v>16</v>
      </c>
      <c r="DK109" s="1" t="n">
        <v>16</v>
      </c>
      <c r="DL109" s="1" t="n">
        <v>2</v>
      </c>
      <c r="DM109" s="1" t="n">
        <v>1</v>
      </c>
      <c r="DN109" s="1" t="n">
        <v>30.64012</v>
      </c>
      <c r="DO109" s="1" t="n">
        <v>291.3518</v>
      </c>
      <c r="DP109" s="1" t="n">
        <v>0.09</v>
      </c>
      <c r="DQ109" s="1" t="n">
        <v>1</v>
      </c>
      <c r="DR109" s="1" t="n">
        <v>4</v>
      </c>
      <c r="DS109" s="1" t="n">
        <v>2</v>
      </c>
      <c r="DT109" s="1" t="n">
        <v>1911.66</v>
      </c>
      <c r="DU109" s="1" t="n">
        <v>50.61</v>
      </c>
      <c r="DV109" s="1" t="n">
        <v>12.69</v>
      </c>
      <c r="DW109" s="1" t="n">
        <v>17.08</v>
      </c>
      <c r="DX109" s="1" t="n">
        <v>14.96</v>
      </c>
      <c r="DY109" s="1" t="n">
        <v>331.3</v>
      </c>
      <c r="DZ109" s="1" t="n">
        <v>37.86</v>
      </c>
      <c r="EA109" s="1" t="n">
        <v>51.07</v>
      </c>
      <c r="EB109" s="1" t="n">
        <v>10.72</v>
      </c>
      <c r="EC109" s="1" t="n">
        <v>15.04</v>
      </c>
      <c r="ED109" s="1" t="n">
        <v>13.77</v>
      </c>
      <c r="EE109" s="1" t="n">
        <v>75.66</v>
      </c>
    </row>
    <row r="110" customFormat="false" ht="13.8" hidden="false" customHeight="false" outlineLevel="0" collapsed="false">
      <c r="A110" s="1" t="n">
        <v>30683</v>
      </c>
      <c r="B110" s="1" t="n">
        <v>2</v>
      </c>
      <c r="C110" s="1" t="n">
        <v>49</v>
      </c>
      <c r="D110" s="1" t="n">
        <v>1</v>
      </c>
      <c r="E110" s="1" t="n">
        <v>1</v>
      </c>
      <c r="F110" s="1" t="n">
        <v>1</v>
      </c>
      <c r="G110" s="1" t="n">
        <v>1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</v>
      </c>
      <c r="M110" s="1" t="n">
        <f aca="false">IF(W110&gt;27,1,0)</f>
        <v>0</v>
      </c>
      <c r="N110" s="1" t="n">
        <v>0</v>
      </c>
      <c r="O110" s="1" t="n">
        <v>1</v>
      </c>
      <c r="P110" s="1" t="n">
        <f aca="false">SUM(E110:O110)</f>
        <v>4</v>
      </c>
      <c r="Q110" s="1" t="n">
        <v>110</v>
      </c>
      <c r="R110" s="1" t="n">
        <v>80</v>
      </c>
      <c r="S110" s="1" t="n">
        <f aca="false">Q110-R110</f>
        <v>30</v>
      </c>
      <c r="T110" s="2" t="n">
        <f aca="false">(S110/3)+ R110</f>
        <v>90</v>
      </c>
      <c r="U110" s="3" t="n">
        <v>63.9</v>
      </c>
      <c r="V110" s="3" t="n">
        <v>162</v>
      </c>
      <c r="W110" s="18" t="n">
        <f aca="false">U110/POWER((V110/100),2)</f>
        <v>24.3484224965706</v>
      </c>
      <c r="X110" s="2" t="n">
        <v>0</v>
      </c>
      <c r="Y110" s="3" t="n">
        <v>79</v>
      </c>
      <c r="Z110" s="3" t="n">
        <v>93</v>
      </c>
      <c r="AA110" s="2" t="n">
        <v>36.7268450099386</v>
      </c>
      <c r="AB110" s="2" t="n">
        <v>0.487654320987654</v>
      </c>
      <c r="AC110" s="2" t="n">
        <v>0.849462365591398</v>
      </c>
      <c r="AD110" s="3" t="n">
        <v>34.2</v>
      </c>
      <c r="AE110" s="3" t="n">
        <v>21.9</v>
      </c>
      <c r="AF110" s="3" t="n">
        <v>42</v>
      </c>
      <c r="AG110" s="1" t="n">
        <v>6</v>
      </c>
      <c r="AH110" s="3" t="n">
        <v>45.7</v>
      </c>
      <c r="AI110" s="3" t="n">
        <v>29.2</v>
      </c>
      <c r="AJ110" s="3" t="n">
        <v>39.9</v>
      </c>
      <c r="AK110" s="3" t="n">
        <v>2.1</v>
      </c>
      <c r="AL110" s="1" t="n">
        <v>1270</v>
      </c>
      <c r="AM110" s="1" t="n">
        <v>46</v>
      </c>
      <c r="AN110" s="1" t="n">
        <v>1981</v>
      </c>
      <c r="AO110" s="1" t="n">
        <v>86</v>
      </c>
      <c r="AP110" s="1" t="n">
        <v>148</v>
      </c>
      <c r="AQ110" s="1" t="n">
        <v>123</v>
      </c>
      <c r="AR110" s="1" t="n">
        <v>118</v>
      </c>
      <c r="AS110" s="1" t="n">
        <v>92</v>
      </c>
      <c r="AT110" s="1" t="n">
        <v>1</v>
      </c>
      <c r="AU110" s="1" t="n">
        <v>4020</v>
      </c>
      <c r="AV110" s="1" t="n">
        <f aca="false">((AO110*15)+(AP110*30)+(AQ110*30)+(AR110*30)+(AS110*15))</f>
        <v>14340</v>
      </c>
      <c r="AW110" s="1"/>
      <c r="AX110" s="4" t="n">
        <f aca="false">10000/SQRT((AO110*BE110)*(AVERAGE(AO110:AS110)*AVERAGE(BE110:BI110)))</f>
        <v>6.09710163357597</v>
      </c>
      <c r="AY110" s="4" t="n">
        <v>0</v>
      </c>
      <c r="AZ110" s="2" t="n">
        <f aca="false">(AO110*BE110)/405</f>
        <v>1.34202469135802</v>
      </c>
      <c r="BA110" s="2" t="n">
        <v>0</v>
      </c>
      <c r="BB110" s="2" t="n">
        <f aca="false">1/(LOG(BE110)+LOG(AO110))</f>
        <v>0.365601902009277</v>
      </c>
      <c r="BC110" s="2" t="n">
        <f aca="false">(BF110-BE110)/(AP110-AO110)</f>
        <v>0.449677419354839</v>
      </c>
      <c r="BD110" s="2" t="n">
        <f aca="false">(20*BE110)/((AO110/18)-3.5)</f>
        <v>98.9217391304348</v>
      </c>
      <c r="BE110" s="3" t="n">
        <v>6.32</v>
      </c>
      <c r="BF110" s="3" t="n">
        <v>34.2</v>
      </c>
      <c r="BG110" s="3" t="n">
        <v>69.9</v>
      </c>
      <c r="BH110" s="3" t="n">
        <v>64.5</v>
      </c>
      <c r="BI110" s="3" t="n">
        <v>43.3</v>
      </c>
      <c r="BJ110" s="2" t="n">
        <f aca="false">((BE110*15)+(BF110*30)+(BG110*30)+(BH110*30)+(BI110*15))-(BE110*120)</f>
        <v>5043.9</v>
      </c>
      <c r="BK110" s="2" t="n">
        <f aca="false">((BE110*15)+(BF110*30)+(BG110*30)+(BH110*30)+(BI110*15))</f>
        <v>5802.3</v>
      </c>
      <c r="BL110" s="2" t="n">
        <f aca="false">(1/BE110)</f>
        <v>0.158227848101266</v>
      </c>
      <c r="BM110" s="2" t="n">
        <f aca="false">(BJ110/AU110)</f>
        <v>1.25470149253731</v>
      </c>
      <c r="BN110" s="2" t="n">
        <f aca="false">(BK110/AV110)</f>
        <v>0.404623430962343</v>
      </c>
      <c r="BO110" s="2" t="n">
        <f aca="false">(AX110*BM110)</f>
        <v>7.65004251979947</v>
      </c>
      <c r="BP110" s="2" t="n">
        <f aca="false">(AX110*BN110)</f>
        <v>2.46703018190362</v>
      </c>
      <c r="BQ110" s="2" t="n">
        <v>2</v>
      </c>
      <c r="BR110" s="4" t="n">
        <f aca="false">(BC110*BL110)</f>
        <v>0.0711514904042466</v>
      </c>
      <c r="BS110" s="1" t="n">
        <v>195</v>
      </c>
      <c r="BT110" s="1" t="n">
        <v>0</v>
      </c>
      <c r="BU110" s="1" t="n">
        <v>43</v>
      </c>
      <c r="BV110" s="1" t="n">
        <v>1</v>
      </c>
      <c r="BW110" s="1" t="n">
        <v>125</v>
      </c>
      <c r="BX110" s="1" t="n">
        <v>0</v>
      </c>
      <c r="BY110" s="1" t="n">
        <v>27</v>
      </c>
      <c r="BZ110" s="1" t="n">
        <v>135</v>
      </c>
      <c r="CA110" s="1" t="n">
        <v>0</v>
      </c>
      <c r="CB110" s="1" t="n">
        <v>0</v>
      </c>
      <c r="CC110" s="1"/>
      <c r="CD110" s="1" t="n">
        <v>56</v>
      </c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 t="n">
        <v>3</v>
      </c>
      <c r="DK110" s="1" t="n">
        <v>3</v>
      </c>
      <c r="DL110" s="1" t="n">
        <v>2</v>
      </c>
      <c r="DM110" s="1" t="n">
        <v>2</v>
      </c>
      <c r="DN110" s="1" t="n">
        <v>29.92036</v>
      </c>
      <c r="DO110" s="1" t="n">
        <v>229.6348</v>
      </c>
      <c r="DP110" s="1" t="n">
        <v>1.24</v>
      </c>
      <c r="DQ110" s="1" t="n">
        <v>1</v>
      </c>
      <c r="DR110" s="1" t="n">
        <v>4</v>
      </c>
      <c r="DS110" s="1" t="n">
        <v>3</v>
      </c>
      <c r="DT110" s="1" t="n">
        <v>1929.95</v>
      </c>
      <c r="DU110" s="1" t="n">
        <v>48.78</v>
      </c>
      <c r="DV110" s="1" t="n">
        <v>7.77</v>
      </c>
      <c r="DW110" s="1" t="n">
        <v>11.25</v>
      </c>
      <c r="DX110" s="1" t="n">
        <v>19.55</v>
      </c>
      <c r="DY110" s="1" t="n">
        <v>340.69</v>
      </c>
      <c r="DZ110" s="1" t="n">
        <v>51.12</v>
      </c>
      <c r="EA110" s="1" t="n">
        <v>37.91</v>
      </c>
      <c r="EB110" s="1" t="n">
        <v>8.44</v>
      </c>
      <c r="EC110" s="1" t="n">
        <v>11.73</v>
      </c>
      <c r="ED110" s="1" t="n">
        <v>7.15</v>
      </c>
      <c r="EE110" s="1" t="n">
        <v>86.33</v>
      </c>
    </row>
    <row r="111" customFormat="false" ht="13.8" hidden="false" customHeight="false" outlineLevel="0" collapsed="false">
      <c r="A111" s="1" t="n">
        <v>30686</v>
      </c>
      <c r="B111" s="1" t="n">
        <v>2</v>
      </c>
      <c r="C111" s="1" t="n">
        <v>39</v>
      </c>
      <c r="D111" s="1" t="n">
        <v>1</v>
      </c>
      <c r="E111" s="1" t="n">
        <v>0</v>
      </c>
      <c r="F111" s="1" t="n">
        <v>0</v>
      </c>
      <c r="G111" s="1" t="n">
        <v>0</v>
      </c>
      <c r="H111" s="1" t="n">
        <v>1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1</v>
      </c>
      <c r="N111" s="1" t="n">
        <v>0</v>
      </c>
      <c r="O111" s="1" t="n">
        <v>1</v>
      </c>
      <c r="P111" s="1" t="n">
        <f aca="false">SUM(E111:O111)</f>
        <v>3</v>
      </c>
      <c r="Q111" s="1" t="n">
        <v>120</v>
      </c>
      <c r="R111" s="1" t="n">
        <v>80</v>
      </c>
      <c r="S111" s="1" t="n">
        <v>40</v>
      </c>
      <c r="T111" s="2" t="n">
        <v>93.3333333333333</v>
      </c>
      <c r="U111" s="3" t="n">
        <v>96.3</v>
      </c>
      <c r="V111" s="3" t="n">
        <v>157.5</v>
      </c>
      <c r="W111" s="2" t="n">
        <v>38.8208616780045</v>
      </c>
      <c r="X111" s="2" t="n">
        <v>2</v>
      </c>
      <c r="Y111" s="3" t="n">
        <v>110</v>
      </c>
      <c r="Z111" s="3" t="n">
        <v>99</v>
      </c>
      <c r="AA111" s="2" t="n">
        <v>41.3983103334935</v>
      </c>
      <c r="AB111" s="2" t="n">
        <v>0.698412698412698</v>
      </c>
      <c r="AC111" s="2" t="n">
        <v>1.11111111111111</v>
      </c>
      <c r="AD111" s="3" t="n">
        <v>48</v>
      </c>
      <c r="AE111" s="3" t="n">
        <v>46.2</v>
      </c>
      <c r="AF111" s="3" t="n">
        <v>50.1</v>
      </c>
      <c r="AG111" s="1" t="n">
        <v>12</v>
      </c>
      <c r="AH111" s="3" t="n">
        <v>37.8</v>
      </c>
      <c r="AI111" s="3" t="n">
        <v>36.4</v>
      </c>
      <c r="AJ111" s="3" t="n">
        <v>47.6</v>
      </c>
      <c r="AK111" s="3" t="n">
        <v>2.5</v>
      </c>
      <c r="AL111" s="1" t="n">
        <v>1586</v>
      </c>
      <c r="AM111" s="1" t="n">
        <v>54</v>
      </c>
      <c r="AN111" s="1" t="n">
        <v>2474</v>
      </c>
      <c r="AO111" s="1" t="n">
        <v>82</v>
      </c>
      <c r="AP111" s="1" t="n">
        <v>107</v>
      </c>
      <c r="AQ111" s="1" t="n">
        <v>107</v>
      </c>
      <c r="AR111" s="1" t="n">
        <v>108</v>
      </c>
      <c r="AS111" s="1" t="n">
        <v>85</v>
      </c>
      <c r="AT111" s="1" t="n">
        <v>1</v>
      </c>
      <c r="AU111" s="1" t="n">
        <f aca="false">((AO111*15)+(AP111*30)+(AQ111*30)+(AR111*30)+(AS111*15))-(AO111*120)</f>
        <v>2325</v>
      </c>
      <c r="AV111" s="1" t="n">
        <f aca="false">((AO111*15)+(AP111*30)+(AQ111*30)+(AR111*30)+(AS111*15))</f>
        <v>12165</v>
      </c>
      <c r="AW111" s="1"/>
      <c r="AX111" s="4" t="n">
        <f aca="false">10000/SQRT((AO111*BE111)*(AVERAGE(AO111:AS111)*AVERAGE(BE111:BI111)))</f>
        <v>10.8071603225891</v>
      </c>
      <c r="AY111" s="4" t="n">
        <v>0</v>
      </c>
      <c r="AZ111" s="2" t="n">
        <f aca="false">(AO111*BE111)/405</f>
        <v>0.771407407407407</v>
      </c>
      <c r="BA111" s="2" t="n">
        <v>0</v>
      </c>
      <c r="BB111" s="2" t="n">
        <f aca="false">1/(LOG(BE111)+LOG(AO111))</f>
        <v>0.400843562762</v>
      </c>
      <c r="BC111" s="2" t="n">
        <f aca="false">(BF111-BE111)/(AP111-AO111)</f>
        <v>1.2076</v>
      </c>
      <c r="BD111" s="2" t="n">
        <f aca="false">(20*BE111)/((AO111/18)-3.5)</f>
        <v>72.1894736842105</v>
      </c>
      <c r="BE111" s="3" t="n">
        <v>3.81</v>
      </c>
      <c r="BF111" s="3" t="n">
        <v>34</v>
      </c>
      <c r="BG111" s="3" t="n">
        <v>35.6</v>
      </c>
      <c r="BH111" s="3" t="n">
        <v>33.6</v>
      </c>
      <c r="BI111" s="3" t="n">
        <v>33.1</v>
      </c>
      <c r="BJ111" s="2" t="n">
        <f aca="false">((BE111*15)+(BF111*30)+(BG111*30)+(BH111*30)+(BI111*15))-(BE111*120)</f>
        <v>3192.45</v>
      </c>
      <c r="BK111" s="2" t="n">
        <f aca="false">((BE111*15)+(BF111*30)+(BG111*30)+(BH111*30)+(BI111*15))</f>
        <v>3649.65</v>
      </c>
      <c r="BL111" s="2" t="n">
        <f aca="false">(1/BE111)</f>
        <v>0.26246719160105</v>
      </c>
      <c r="BM111" s="2" t="n">
        <f aca="false">(BJ111/AU111)</f>
        <v>1.37309677419355</v>
      </c>
      <c r="BN111" s="2" t="n">
        <f aca="false">(BK111/AV111)</f>
        <v>0.300012330456227</v>
      </c>
      <c r="BO111" s="2" t="n">
        <f aca="false">(AX111*BM111)</f>
        <v>14.8392769771396</v>
      </c>
      <c r="BP111" s="2" t="n">
        <f aca="false">(AX111*BN111)</f>
        <v>3.24228135399403</v>
      </c>
      <c r="BQ111" s="2" t="n">
        <v>2</v>
      </c>
      <c r="BR111" s="4" t="n">
        <f aca="false">(BC111*BL111)</f>
        <v>0.316955380577428</v>
      </c>
      <c r="BS111" s="1" t="n">
        <v>157</v>
      </c>
      <c r="BT111" s="1" t="n">
        <v>0</v>
      </c>
      <c r="BU111" s="1" t="n">
        <v>41</v>
      </c>
      <c r="BV111" s="1" t="n">
        <v>1</v>
      </c>
      <c r="BW111" s="1" t="n">
        <v>86</v>
      </c>
      <c r="BX111" s="1" t="n">
        <v>0</v>
      </c>
      <c r="BY111" s="1" t="n">
        <v>30</v>
      </c>
      <c r="BZ111" s="1" t="n">
        <v>149</v>
      </c>
      <c r="CA111" s="1" t="n">
        <v>0</v>
      </c>
      <c r="CB111" s="1" t="n">
        <v>4</v>
      </c>
      <c r="CC111" s="1" t="n">
        <v>1</v>
      </c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 t="n">
        <v>14</v>
      </c>
      <c r="DK111" s="1" t="n">
        <v>14</v>
      </c>
      <c r="DL111" s="1" t="n">
        <v>2</v>
      </c>
      <c r="DM111" s="1" t="n">
        <v>2</v>
      </c>
      <c r="DN111" s="1" t="n">
        <v>37.21339</v>
      </c>
      <c r="DO111" s="1" t="n">
        <v>520.2148</v>
      </c>
      <c r="DP111" s="1" t="n">
        <v>1.35</v>
      </c>
      <c r="DQ111" s="1" t="n">
        <v>1</v>
      </c>
      <c r="DR111" s="1" t="n">
        <v>4</v>
      </c>
      <c r="DS111" s="1" t="n">
        <v>2</v>
      </c>
      <c r="DT111" s="1" t="n">
        <v>3353.15</v>
      </c>
      <c r="DU111" s="1" t="n">
        <v>98.17</v>
      </c>
      <c r="DV111" s="1" t="n">
        <v>30.77</v>
      </c>
      <c r="DW111" s="1" t="n">
        <v>37.93</v>
      </c>
      <c r="DX111" s="1" t="n">
        <v>40.38</v>
      </c>
      <c r="DY111" s="1" t="n">
        <v>519.09</v>
      </c>
      <c r="DZ111" s="1" t="n">
        <v>77.19</v>
      </c>
      <c r="EA111" s="1" t="n">
        <v>35.62</v>
      </c>
      <c r="EB111" s="1" t="n">
        <v>28.3</v>
      </c>
      <c r="EC111" s="1" t="n">
        <v>34.75</v>
      </c>
      <c r="ED111" s="1" t="n">
        <v>17.88</v>
      </c>
      <c r="EE111" s="1" t="n">
        <v>181.05</v>
      </c>
    </row>
    <row r="112" customFormat="false" ht="13.8" hidden="false" customHeight="false" outlineLevel="0" collapsed="false">
      <c r="A112" s="1" t="n">
        <v>30687</v>
      </c>
      <c r="B112" s="1" t="n">
        <v>1</v>
      </c>
      <c r="C112" s="1" t="n">
        <v>42</v>
      </c>
      <c r="D112" s="1" t="n">
        <v>1</v>
      </c>
      <c r="E112" s="1" t="n">
        <v>0</v>
      </c>
      <c r="F112" s="1" t="n">
        <v>0</v>
      </c>
      <c r="G112" s="1" t="n">
        <v>1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</v>
      </c>
      <c r="M112" s="1" t="n">
        <v>0</v>
      </c>
      <c r="N112" s="1" t="n">
        <v>0</v>
      </c>
      <c r="O112" s="1" t="n">
        <v>1</v>
      </c>
      <c r="P112" s="1" t="n">
        <f aca="false">SUM(E112:O112)</f>
        <v>2</v>
      </c>
      <c r="Q112" s="1" t="n">
        <v>110</v>
      </c>
      <c r="R112" s="1" t="n">
        <v>70</v>
      </c>
      <c r="S112" s="1" t="n">
        <v>40</v>
      </c>
      <c r="T112" s="2" t="n">
        <v>83.3333333333333</v>
      </c>
      <c r="U112" s="3" t="n">
        <v>73.5</v>
      </c>
      <c r="V112" s="3" t="n">
        <v>173.9</v>
      </c>
      <c r="W112" s="2" t="n">
        <v>24.3045830507443</v>
      </c>
      <c r="X112" s="2" t="n">
        <v>0</v>
      </c>
      <c r="Y112" s="3" t="n">
        <v>87</v>
      </c>
      <c r="Z112" s="3" t="n">
        <v>94</v>
      </c>
      <c r="AA112" s="2" t="n">
        <v>38.2458096611725</v>
      </c>
      <c r="AB112" s="2" t="n">
        <v>0.500287521564117</v>
      </c>
      <c r="AC112" s="2" t="n">
        <v>0.925531914893617</v>
      </c>
      <c r="AD112" s="3" t="n">
        <v>21.6</v>
      </c>
      <c r="AE112" s="3" t="n">
        <v>15.9</v>
      </c>
      <c r="AF112" s="3" t="n">
        <v>57.6</v>
      </c>
      <c r="AG112" s="1" t="n">
        <v>8</v>
      </c>
      <c r="AH112" s="3" t="n">
        <v>54</v>
      </c>
      <c r="AI112" s="3" t="n">
        <v>39.7</v>
      </c>
      <c r="AJ112" s="3" t="n">
        <v>54.7</v>
      </c>
      <c r="AK112" s="3" t="n">
        <v>2.9</v>
      </c>
      <c r="AL112" s="1" t="n">
        <v>1672</v>
      </c>
      <c r="AM112" s="1" t="n">
        <v>42</v>
      </c>
      <c r="AN112" s="1" t="n">
        <v>2976</v>
      </c>
      <c r="AO112" s="1" t="n">
        <v>82</v>
      </c>
      <c r="AP112" s="1" t="n">
        <v>117</v>
      </c>
      <c r="AQ112" s="1" t="n">
        <v>93</v>
      </c>
      <c r="AR112" s="1" t="n">
        <v>99</v>
      </c>
      <c r="AS112" s="1" t="n">
        <v>76</v>
      </c>
      <c r="AT112" s="1" t="n">
        <v>1</v>
      </c>
      <c r="AU112" s="1" t="n">
        <f aca="false">((AO112*15)+(AP112*30)+(AQ112*30)+(AR112*30)+(AS112*15))-(AO112*120)</f>
        <v>1800</v>
      </c>
      <c r="AV112" s="1" t="n">
        <f aca="false">((AO112*15)+(AP112*30)+(AQ112*30)+(AR112*30)+(AS112*15))</f>
        <v>11640</v>
      </c>
      <c r="AW112" s="1"/>
      <c r="AX112" s="4" t="n">
        <f aca="false">10000/SQRT((AO112*BE112)*(AVERAGE(AO112:AS112)*AVERAGE(BE112:BI112)))</f>
        <v>6.1485052296062</v>
      </c>
      <c r="AY112" s="4" t="n">
        <v>0</v>
      </c>
      <c r="AZ112" s="2" t="n">
        <f aca="false">(AO112*BE112)/405</f>
        <v>1.39096296296296</v>
      </c>
      <c r="BA112" s="2" t="n">
        <v>0</v>
      </c>
      <c r="BB112" s="2" t="n">
        <f aca="false">1/(LOG(BE112)+LOG(AO112))</f>
        <v>0.363534496056391</v>
      </c>
      <c r="BC112" s="2" t="n">
        <f aca="false">(BF112-BE112)/(AP112-AO112)</f>
        <v>1.44942857142857</v>
      </c>
      <c r="BD112" s="2" t="n">
        <f aca="false">(20*BE112)/((AO112/18)-3.5)</f>
        <v>130.168421052632</v>
      </c>
      <c r="BE112" s="3" t="n">
        <v>6.87</v>
      </c>
      <c r="BF112" s="3" t="n">
        <v>57.6</v>
      </c>
      <c r="BG112" s="3" t="n">
        <v>67.1</v>
      </c>
      <c r="BH112" s="3" t="n">
        <v>74.9</v>
      </c>
      <c r="BI112" s="3" t="n">
        <v>44.9</v>
      </c>
      <c r="BJ112" s="2" t="n">
        <f aca="false">((BE112*15)+(BF112*30)+(BG112*30)+(BH112*30)+(BI112*15))-(BE112*120)</f>
        <v>5940.15</v>
      </c>
      <c r="BK112" s="2" t="n">
        <f aca="false">((BE112*15)+(BF112*30)+(BG112*30)+(BH112*30)+(BI112*15))</f>
        <v>6764.55</v>
      </c>
      <c r="BL112" s="2" t="n">
        <f aca="false">(1/BE112)</f>
        <v>0.145560407569141</v>
      </c>
      <c r="BM112" s="2" t="n">
        <f aca="false">(BJ112/AU112)</f>
        <v>3.30008333333333</v>
      </c>
      <c r="BN112" s="2" t="n">
        <f aca="false">(BK112/AV112)</f>
        <v>0.581146907216495</v>
      </c>
      <c r="BO112" s="2" t="n">
        <f aca="false">(AX112*BM112)</f>
        <v>20.2905796331363</v>
      </c>
      <c r="BP112" s="2" t="n">
        <f aca="false">(AX112*BN112)</f>
        <v>3.57318479819009</v>
      </c>
      <c r="BQ112" s="2" t="n">
        <v>2</v>
      </c>
      <c r="BR112" s="4" t="n">
        <f aca="false">(BC112*BL112)</f>
        <v>0.210979413599501</v>
      </c>
      <c r="BS112" s="1" t="n">
        <v>205</v>
      </c>
      <c r="BT112" s="1" t="n">
        <v>1</v>
      </c>
      <c r="BU112" s="1" t="n">
        <v>37</v>
      </c>
      <c r="BV112" s="1" t="n">
        <v>1</v>
      </c>
      <c r="BW112" s="1" t="n">
        <v>129</v>
      </c>
      <c r="BX112" s="1" t="n">
        <v>0</v>
      </c>
      <c r="BY112" s="1" t="n">
        <v>39</v>
      </c>
      <c r="BZ112" s="1" t="n">
        <v>193</v>
      </c>
      <c r="CA112" s="1" t="n">
        <v>1</v>
      </c>
      <c r="CB112" s="1" t="n">
        <v>1</v>
      </c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</row>
    <row r="113" customFormat="false" ht="13.8" hidden="false" customHeight="false" outlineLevel="0" collapsed="false">
      <c r="A113" s="1" t="n">
        <v>30690</v>
      </c>
      <c r="B113" s="1" t="n">
        <v>2</v>
      </c>
      <c r="C113" s="1" t="n">
        <v>46</v>
      </c>
      <c r="D113" s="1" t="n">
        <v>1</v>
      </c>
      <c r="E113" s="1" t="n">
        <v>1</v>
      </c>
      <c r="F113" s="1" t="n">
        <v>0</v>
      </c>
      <c r="G113" s="1" t="n">
        <v>1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</v>
      </c>
      <c r="M113" s="1" t="n">
        <v>1</v>
      </c>
      <c r="N113" s="1" t="n">
        <v>0</v>
      </c>
      <c r="O113" s="1" t="n">
        <v>0</v>
      </c>
      <c r="P113" s="1" t="n">
        <f aca="false">SUM(E113:O113)</f>
        <v>3</v>
      </c>
      <c r="Q113" s="1" t="n">
        <v>100</v>
      </c>
      <c r="R113" s="1" t="n">
        <v>70</v>
      </c>
      <c r="S113" s="1" t="n">
        <v>30</v>
      </c>
      <c r="T113" s="2" t="n">
        <v>80</v>
      </c>
      <c r="U113" s="3" t="n">
        <v>73.5</v>
      </c>
      <c r="V113" s="3" t="n">
        <v>153</v>
      </c>
      <c r="W113" s="2" t="n">
        <v>31.3981801871075</v>
      </c>
      <c r="X113" s="2" t="n">
        <v>2</v>
      </c>
      <c r="Y113" s="3" t="n">
        <v>93.5</v>
      </c>
      <c r="Z113" s="3" t="n">
        <v>108</v>
      </c>
      <c r="AA113" s="2" t="n">
        <v>40.3896132627804</v>
      </c>
      <c r="AB113" s="2" t="n">
        <v>0.611111111111111</v>
      </c>
      <c r="AC113" s="2" t="n">
        <v>0.865740740740741</v>
      </c>
      <c r="AD113" s="3" t="n">
        <v>39.6</v>
      </c>
      <c r="AE113" s="3" t="n">
        <v>29.1</v>
      </c>
      <c r="AF113" s="3" t="n">
        <v>44.4</v>
      </c>
      <c r="AG113" s="1" t="n">
        <v>9</v>
      </c>
      <c r="AH113" s="3" t="n">
        <v>42.6</v>
      </c>
      <c r="AI113" s="3" t="n">
        <v>31.3</v>
      </c>
      <c r="AJ113" s="3" t="n">
        <v>42.1</v>
      </c>
      <c r="AK113" s="3" t="n">
        <v>2.3</v>
      </c>
      <c r="AL113" s="1" t="n">
        <v>1362</v>
      </c>
      <c r="AM113" s="1" t="n">
        <v>61</v>
      </c>
      <c r="AN113" s="1" t="n">
        <v>2234</v>
      </c>
      <c r="AO113" s="1" t="n">
        <v>91</v>
      </c>
      <c r="AP113" s="1" t="n">
        <v>161</v>
      </c>
      <c r="AQ113" s="1" t="n">
        <v>206</v>
      </c>
      <c r="AR113" s="1" t="n">
        <v>135</v>
      </c>
      <c r="AS113" s="1" t="n">
        <v>138</v>
      </c>
      <c r="AT113" s="1" t="n">
        <v>1</v>
      </c>
      <c r="AU113" s="1" t="n">
        <f aca="false">((AO113*15)+(AP113*30)+(AQ113*30)+(AR113*30)+(AS113*15))-(AO113*120)</f>
        <v>7575</v>
      </c>
      <c r="AV113" s="1" t="n">
        <f aca="false">((AO113*15)+(AP113*30)+(AQ113*30)+(AR113*30)+(AS113*15))</f>
        <v>18495</v>
      </c>
      <c r="AW113" s="1" t="n">
        <v>5.16</v>
      </c>
      <c r="AX113" s="4" t="n">
        <f aca="false">10000/SQRT((AO113*BE113)*(AVERAGE(AO113:AS113)*AVERAGE(BE113:BI113)))</f>
        <v>8.02710262844762</v>
      </c>
      <c r="AY113" s="4" t="n">
        <v>0</v>
      </c>
      <c r="AZ113" s="2" t="n">
        <f aca="false">(AO113*BE113)/405</f>
        <v>0.793160493827161</v>
      </c>
      <c r="BA113" s="2" t="n">
        <v>0</v>
      </c>
      <c r="BB113" s="2" t="n">
        <f aca="false">1/(LOG(BE113)+LOG(AO113))</f>
        <v>0.398912389669885</v>
      </c>
      <c r="BC113" s="2" t="n">
        <f aca="false">(BF113-BE113)/(AP113-AO113)</f>
        <v>0.298142857142857</v>
      </c>
      <c r="BD113" s="2" t="n">
        <f aca="false">(20*BE113)/((AO113/18)-3.5)</f>
        <v>45.3857142857143</v>
      </c>
      <c r="BE113" s="3" t="n">
        <v>3.53</v>
      </c>
      <c r="BF113" s="3" t="n">
        <v>24.4</v>
      </c>
      <c r="BG113" s="3" t="n">
        <v>59.9</v>
      </c>
      <c r="BH113" s="3" t="n">
        <v>36</v>
      </c>
      <c r="BI113" s="3" t="n">
        <v>41.4</v>
      </c>
      <c r="BJ113" s="2" t="n">
        <f aca="false">((BE113*15)+(BF113*30)+(BG113*30)+(BH113*30)+(BI113*15))-(BE113*120)</f>
        <v>3859.35</v>
      </c>
      <c r="BK113" s="2" t="n">
        <f aca="false">((BE113*15)+(BF113*30)+(BG113*30)+(BH113*30)+(BI113*15))</f>
        <v>4282.95</v>
      </c>
      <c r="BL113" s="2" t="n">
        <f aca="false">(1/BE113)</f>
        <v>0.28328611898017</v>
      </c>
      <c r="BM113" s="2" t="n">
        <f aca="false">(BJ113/AU113)</f>
        <v>0.509485148514851</v>
      </c>
      <c r="BN113" s="2" t="n">
        <f aca="false">(BK113/AV113)</f>
        <v>0.231573398215734</v>
      </c>
      <c r="BO113" s="2" t="n">
        <f aca="false">(AX113*BM113)</f>
        <v>4.08968957479859</v>
      </c>
      <c r="BP113" s="2" t="n">
        <f aca="false">(AX113*BN113)</f>
        <v>1.85886343349606</v>
      </c>
      <c r="BQ113" s="2" t="n">
        <v>2</v>
      </c>
      <c r="BR113" s="4" t="n">
        <f aca="false">(BC113*BL113)</f>
        <v>0.0844597329016592</v>
      </c>
      <c r="BS113" s="1" t="n">
        <v>182</v>
      </c>
      <c r="BT113" s="1" t="n">
        <v>0</v>
      </c>
      <c r="BU113" s="1" t="n">
        <v>53</v>
      </c>
      <c r="BV113" s="1" t="n">
        <v>0</v>
      </c>
      <c r="BW113" s="1" t="n">
        <v>107</v>
      </c>
      <c r="BX113" s="1" t="n">
        <v>0</v>
      </c>
      <c r="BY113" s="1" t="n">
        <v>22</v>
      </c>
      <c r="BZ113" s="1" t="n">
        <v>111</v>
      </c>
      <c r="CA113" s="1" t="n">
        <v>0</v>
      </c>
      <c r="CB113" s="1" t="n">
        <v>4</v>
      </c>
      <c r="CC113" s="1" t="n">
        <v>1</v>
      </c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 t="n">
        <v>6</v>
      </c>
      <c r="DK113" s="1" t="n">
        <v>6</v>
      </c>
      <c r="DL113" s="1" t="n">
        <v>2</v>
      </c>
      <c r="DM113" s="1" t="n">
        <v>2</v>
      </c>
      <c r="DN113" s="1" t="n">
        <v>33.79173</v>
      </c>
      <c r="DO113" s="1" t="n">
        <v>1284.901</v>
      </c>
      <c r="DP113" s="1" t="n">
        <v>0.21</v>
      </c>
      <c r="DQ113" s="1" t="n">
        <v>2</v>
      </c>
      <c r="DR113" s="1" t="n">
        <v>3</v>
      </c>
      <c r="DS113" s="1" t="n">
        <v>3</v>
      </c>
      <c r="DT113" s="1" t="n">
        <v>8361.07</v>
      </c>
      <c r="DU113" s="1" t="n">
        <v>279.29</v>
      </c>
      <c r="DV113" s="1" t="n">
        <v>134.73</v>
      </c>
      <c r="DW113" s="1" t="n">
        <v>138.32</v>
      </c>
      <c r="DX113" s="1" t="n">
        <v>118.95</v>
      </c>
      <c r="DY113" s="1" t="n">
        <v>1328.54</v>
      </c>
      <c r="DZ113" s="1" t="n">
        <v>178.62</v>
      </c>
      <c r="EA113" s="1" t="n">
        <v>155.75</v>
      </c>
      <c r="EB113" s="1" t="n">
        <v>81.51</v>
      </c>
      <c r="EC113" s="1" t="n">
        <v>119.94</v>
      </c>
      <c r="ED113" s="1" t="n">
        <v>52.41</v>
      </c>
      <c r="EE113" s="1" t="n">
        <v>1220.15</v>
      </c>
    </row>
    <row r="114" customFormat="false" ht="13.8" hidden="false" customHeight="false" outlineLevel="0" collapsed="false">
      <c r="A114" s="1" t="n">
        <v>30692</v>
      </c>
      <c r="B114" s="1" t="n">
        <v>2</v>
      </c>
      <c r="C114" s="1" t="n">
        <v>48</v>
      </c>
      <c r="D114" s="1" t="n">
        <v>1</v>
      </c>
      <c r="E114" s="1" t="n">
        <v>1</v>
      </c>
      <c r="F114" s="1" t="n">
        <v>1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1</v>
      </c>
      <c r="N114" s="1" t="n">
        <v>0</v>
      </c>
      <c r="O114" s="1" t="n">
        <v>1</v>
      </c>
      <c r="P114" s="1" t="n">
        <f aca="false">SUM(E114:O114)</f>
        <v>4</v>
      </c>
      <c r="Q114" s="1" t="n">
        <v>110</v>
      </c>
      <c r="R114" s="1" t="n">
        <v>70</v>
      </c>
      <c r="S114" s="1" t="n">
        <v>40</v>
      </c>
      <c r="T114" s="2" t="n">
        <v>83.3333333333333</v>
      </c>
      <c r="U114" s="3" t="n">
        <v>78.5</v>
      </c>
      <c r="V114" s="3" t="n">
        <v>157</v>
      </c>
      <c r="W114" s="2" t="n">
        <v>31.8471337579618</v>
      </c>
      <c r="X114" s="2" t="n">
        <v>2</v>
      </c>
      <c r="Y114" s="3" t="n">
        <v>100</v>
      </c>
      <c r="Z114" s="3" t="n">
        <v>102</v>
      </c>
      <c r="AA114" s="2" t="n">
        <v>39.9493061237286</v>
      </c>
      <c r="AB114" s="2" t="n">
        <v>0.636942675159236</v>
      </c>
      <c r="AC114" s="2" t="n">
        <v>0.980392156862745</v>
      </c>
      <c r="AD114" s="3" t="n">
        <v>41.3</v>
      </c>
      <c r="AE114" s="3" t="n">
        <v>32.4</v>
      </c>
      <c r="AF114" s="3" t="n">
        <v>46.1</v>
      </c>
      <c r="AG114" s="1" t="n">
        <v>10</v>
      </c>
      <c r="AH114" s="3" t="n">
        <v>41.5</v>
      </c>
      <c r="AI114" s="3" t="n">
        <v>32.6</v>
      </c>
      <c r="AJ114" s="3" t="n">
        <v>43.8</v>
      </c>
      <c r="AK114" s="3" t="n">
        <v>2.3</v>
      </c>
      <c r="AL114" s="1" t="n">
        <v>1416</v>
      </c>
      <c r="AM114" s="1" t="n">
        <v>63</v>
      </c>
      <c r="AN114" s="1" t="n">
        <v>2322</v>
      </c>
      <c r="AO114" s="1" t="n">
        <v>82</v>
      </c>
      <c r="AP114" s="1" t="n">
        <v>102</v>
      </c>
      <c r="AQ114" s="1" t="n">
        <v>111</v>
      </c>
      <c r="AR114" s="1" t="n">
        <v>97</v>
      </c>
      <c r="AS114" s="1" t="n">
        <v>118</v>
      </c>
      <c r="AT114" s="1" t="n">
        <v>1</v>
      </c>
      <c r="AU114" s="1" t="n">
        <f aca="false">((AO114*15)+(AP114*30)+(AQ114*30)+(AR114*30)+(AS114*15))-(AO114*120)</f>
        <v>2460</v>
      </c>
      <c r="AV114" s="1" t="n">
        <f aca="false">((AO114*15)+(AP114*30)+(AQ114*30)+(AR114*30)+(AS114*15))</f>
        <v>12300</v>
      </c>
      <c r="AW114" s="1"/>
      <c r="AX114" s="4" t="n">
        <f aca="false">10000/SQRT((AO114*BE114)*(AVERAGE(AO114:AS114)*AVERAGE(BE114:BI114)))</f>
        <v>3.16598733133281</v>
      </c>
      <c r="AY114" s="4" t="n">
        <v>1</v>
      </c>
      <c r="AZ114" s="2" t="n">
        <f aca="false">(AO114*BE114)/405</f>
        <v>3.40148148148148</v>
      </c>
      <c r="BA114" s="2" t="n">
        <v>1</v>
      </c>
      <c r="BB114" s="2" t="n">
        <f aca="false">1/(LOG(BE114)+LOG(AO114))</f>
        <v>0.318560297662122</v>
      </c>
      <c r="BC114" s="2" t="n">
        <f aca="false">(BF114-BE114)/(AP114-AO114)</f>
        <v>2.325</v>
      </c>
      <c r="BD114" s="2" t="n">
        <f aca="false">(20*BE114)/((AO114/18)-3.5)</f>
        <v>318.315789473684</v>
      </c>
      <c r="BE114" s="3" t="n">
        <v>16.8</v>
      </c>
      <c r="BF114" s="3" t="n">
        <v>63.3</v>
      </c>
      <c r="BG114" s="3" t="n">
        <v>86.8</v>
      </c>
      <c r="BH114" s="3" t="n">
        <v>65.1</v>
      </c>
      <c r="BI114" s="3" t="n">
        <v>123</v>
      </c>
      <c r="BJ114" s="2" t="n">
        <f aca="false">((BE114*15)+(BF114*30)+(BG114*30)+(BH114*30)+(BI114*15))-(BE114*120)</f>
        <v>6537</v>
      </c>
      <c r="BK114" s="2" t="n">
        <f aca="false">((BE114*15)+(BF114*30)+(BG114*30)+(BH114*30)+(BI114*15))</f>
        <v>8553</v>
      </c>
      <c r="BL114" s="2" t="n">
        <f aca="false">(1/BE114)</f>
        <v>0.0595238095238095</v>
      </c>
      <c r="BM114" s="2" t="n">
        <f aca="false">(BJ114/AU114)</f>
        <v>2.65731707317073</v>
      </c>
      <c r="BN114" s="2" t="n">
        <f aca="false">(BK114/AV114)</f>
        <v>0.695365853658537</v>
      </c>
      <c r="BO114" s="2" t="n">
        <f aca="false">(AX114*BM114)</f>
        <v>8.41303218899293</v>
      </c>
      <c r="BP114" s="2" t="n">
        <f aca="false">(AX114*BN114)</f>
        <v>2.20151948332435</v>
      </c>
      <c r="BQ114" s="2" t="n">
        <v>2</v>
      </c>
      <c r="BR114" s="4" t="n">
        <f aca="false">(BC114*BL114)</f>
        <v>0.138392857142857</v>
      </c>
      <c r="BS114" s="1" t="n">
        <v>202</v>
      </c>
      <c r="BT114" s="1" t="n">
        <v>1</v>
      </c>
      <c r="BU114" s="1" t="n">
        <v>39</v>
      </c>
      <c r="BV114" s="1" t="n">
        <v>1</v>
      </c>
      <c r="BW114" s="1" t="n">
        <v>122</v>
      </c>
      <c r="BX114" s="1" t="n">
        <v>0</v>
      </c>
      <c r="BY114" s="1" t="n">
        <v>41</v>
      </c>
      <c r="BZ114" s="1" t="n">
        <v>204</v>
      </c>
      <c r="CA114" s="1" t="n">
        <v>1</v>
      </c>
      <c r="CB114" s="1" t="n">
        <v>5</v>
      </c>
      <c r="CC114" s="1" t="n">
        <v>2</v>
      </c>
      <c r="CD114" s="1" t="n">
        <v>51</v>
      </c>
      <c r="CE114" s="1" t="n">
        <v>1543</v>
      </c>
      <c r="CF114" s="1" t="n">
        <v>19.3389500972132</v>
      </c>
      <c r="CG114" s="1" t="n">
        <v>25.897602073882</v>
      </c>
      <c r="CH114" s="1" t="n">
        <v>9.15748541801685</v>
      </c>
      <c r="CI114" s="1" t="n">
        <v>9.15748541801685</v>
      </c>
      <c r="CJ114" s="1" t="n">
        <v>9.09915748541802</v>
      </c>
      <c r="CK114" s="1" t="n">
        <v>58.1723914452366</v>
      </c>
      <c r="CL114" s="1" t="n">
        <v>1.2</v>
      </c>
      <c r="CM114" s="1" t="n">
        <v>4.3</v>
      </c>
      <c r="CN114" s="1" t="n">
        <v>9.6</v>
      </c>
      <c r="CO114" s="1" t="n">
        <v>0</v>
      </c>
      <c r="CP114" s="1" t="n">
        <v>1.5</v>
      </c>
      <c r="CQ114" s="1" t="n">
        <v>0.8</v>
      </c>
      <c r="CR114" s="1" t="n">
        <v>0.5</v>
      </c>
      <c r="CS114" s="1" t="n">
        <v>1.1</v>
      </c>
      <c r="CT114" s="1" t="n">
        <v>4.8</v>
      </c>
      <c r="CU114" s="1" t="n">
        <v>74.6</v>
      </c>
      <c r="CV114" s="1" t="n">
        <v>44.4</v>
      </c>
      <c r="CW114" s="1" t="n">
        <v>15.7</v>
      </c>
      <c r="CX114" s="1" t="n">
        <v>15.7</v>
      </c>
      <c r="CY114" s="1" t="n">
        <v>15.6</v>
      </c>
      <c r="CZ114" s="1" t="n">
        <v>168</v>
      </c>
      <c r="DA114" s="1" t="n">
        <v>224.4</v>
      </c>
      <c r="DB114" s="1" t="n">
        <v>34.5</v>
      </c>
      <c r="DC114" s="1" t="n">
        <v>27.8</v>
      </c>
      <c r="DD114" s="1" t="n">
        <v>726</v>
      </c>
      <c r="DE114" s="1" t="n">
        <v>20</v>
      </c>
      <c r="DF114" s="1" t="n">
        <v>2</v>
      </c>
      <c r="DG114" s="1" t="n">
        <v>240</v>
      </c>
      <c r="DH114" s="1" t="s">
        <v>425</v>
      </c>
      <c r="DI114" s="1" t="n">
        <v>0</v>
      </c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</row>
    <row r="115" customFormat="false" ht="13.8" hidden="false" customHeight="false" outlineLevel="0" collapsed="false">
      <c r="A115" s="1" t="n">
        <v>30693</v>
      </c>
      <c r="B115" s="1" t="n">
        <v>2</v>
      </c>
      <c r="C115" s="1" t="n">
        <v>16</v>
      </c>
      <c r="D115" s="1" t="n">
        <v>1</v>
      </c>
      <c r="E115" s="1" t="n">
        <v>0</v>
      </c>
      <c r="F115" s="1" t="n">
        <v>0</v>
      </c>
      <c r="G115" s="1" t="n">
        <v>1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</v>
      </c>
      <c r="M115" s="1" t="n">
        <v>1</v>
      </c>
      <c r="N115" s="1" t="n">
        <v>1</v>
      </c>
      <c r="O115" s="1" t="n">
        <v>1</v>
      </c>
      <c r="P115" s="1" t="n">
        <f aca="false">SUM(E115:O115)</f>
        <v>5</v>
      </c>
      <c r="Q115" s="1" t="n">
        <v>100</v>
      </c>
      <c r="R115" s="1" t="n">
        <v>70</v>
      </c>
      <c r="S115" s="1" t="n">
        <v>30</v>
      </c>
      <c r="T115" s="2" t="n">
        <v>80</v>
      </c>
      <c r="U115" s="3" t="n">
        <v>74.9</v>
      </c>
      <c r="V115" s="3" t="n">
        <v>163</v>
      </c>
      <c r="W115" s="2" t="n">
        <v>28.1907486168091</v>
      </c>
      <c r="X115" s="2" t="n">
        <v>1</v>
      </c>
      <c r="Y115" s="3" t="n">
        <v>91.5</v>
      </c>
      <c r="Z115" s="3" t="n">
        <v>101.5</v>
      </c>
      <c r="AA115" s="2" t="n">
        <v>3.49841596971023</v>
      </c>
      <c r="AB115" s="2" t="n">
        <v>0.561349693251534</v>
      </c>
      <c r="AC115" s="2" t="n">
        <v>0.901477832512315</v>
      </c>
      <c r="AD115" s="3" t="n">
        <v>39.4</v>
      </c>
      <c r="AE115" s="3"/>
      <c r="AF115" s="3"/>
      <c r="AG115" s="1"/>
      <c r="AH115" s="3"/>
      <c r="AI115" s="3"/>
      <c r="AJ115" s="3"/>
      <c r="AK115" s="3"/>
      <c r="AL115" s="1"/>
      <c r="AM115" s="1"/>
      <c r="AN115" s="1"/>
      <c r="AO115" s="1" t="n">
        <v>78</v>
      </c>
      <c r="AP115" s="1" t="n">
        <v>116</v>
      </c>
      <c r="AQ115" s="1" t="n">
        <v>92</v>
      </c>
      <c r="AR115" s="1" t="n">
        <v>85</v>
      </c>
      <c r="AS115" s="1" t="n">
        <v>103</v>
      </c>
      <c r="AT115" s="1" t="n">
        <v>1</v>
      </c>
      <c r="AU115" s="1" t="n">
        <f aca="false">((AO115*15)+(AP115*30)+(AQ115*30)+(AR115*30)+(AS115*15))-(AO115*120)</f>
        <v>2145</v>
      </c>
      <c r="AV115" s="1" t="n">
        <f aca="false">((AO115*15)+(AP115*30)+(AQ115*30)+(AR115*30)+(AS115*15))</f>
        <v>11505</v>
      </c>
      <c r="AW115" s="1"/>
      <c r="AX115" s="4" t="n">
        <f aca="false">10000/SQRT((AO115*BE115)*(AVERAGE(AO115:AS115)*AVERAGE(BE115:BI115)))</f>
        <v>2.29544950115925</v>
      </c>
      <c r="AY115" s="4" t="n">
        <v>1</v>
      </c>
      <c r="AZ115" s="2" t="n">
        <f aca="false">(AO115*BE115)/405</f>
        <v>5.2</v>
      </c>
      <c r="BA115" s="2" t="n">
        <v>1</v>
      </c>
      <c r="BB115" s="2" t="n">
        <f aca="false">1/(LOG(BE115)+LOG(AO115))</f>
        <v>0.300891387710678</v>
      </c>
      <c r="BC115" s="2" t="n">
        <f aca="false">(BF115-BE115)/(AP115-AO115)</f>
        <v>3.15789473684211</v>
      </c>
      <c r="BD115" s="2" t="n">
        <f aca="false">(20*BE115)/((AO115/18)-3.5)</f>
        <v>648</v>
      </c>
      <c r="BE115" s="3" t="n">
        <v>27</v>
      </c>
      <c r="BF115" s="3" t="n">
        <v>147</v>
      </c>
      <c r="BG115" s="3" t="n">
        <v>88.7</v>
      </c>
      <c r="BH115" s="3" t="n">
        <v>93.6</v>
      </c>
      <c r="BI115" s="3" t="n">
        <v>119</v>
      </c>
      <c r="BJ115" s="2" t="n">
        <f aca="false">((BE115*15)+(BF115*30)+(BG115*30)+(BH115*30)+(BI115*15))-(BE115*120)</f>
        <v>8829</v>
      </c>
      <c r="BK115" s="2" t="n">
        <f aca="false">((BE115*15)+(BF115*30)+(BG115*30)+(BH115*30)+(BI115*15))</f>
        <v>12069</v>
      </c>
      <c r="BL115" s="2" t="n">
        <f aca="false">(1/BE115)</f>
        <v>0.037037037037037</v>
      </c>
      <c r="BM115" s="2" t="n">
        <f aca="false">(BJ115/AU115)</f>
        <v>4.11608391608392</v>
      </c>
      <c r="BN115" s="2" t="n">
        <f aca="false">(BK115/AV115)</f>
        <v>1.0490221642764</v>
      </c>
      <c r="BO115" s="2" t="n">
        <f aca="false">(AX115*BM115)</f>
        <v>9.44826277190445</v>
      </c>
      <c r="BP115" s="2" t="n">
        <f aca="false">(AX115*BN115)</f>
        <v>2.40797740369327</v>
      </c>
      <c r="BQ115" s="2" t="n">
        <v>2</v>
      </c>
      <c r="BR115" s="4" t="n">
        <f aca="false">(BC115*BL115)</f>
        <v>0.116959064327485</v>
      </c>
      <c r="BS115" s="1" t="n">
        <v>166</v>
      </c>
      <c r="BT115" s="1" t="n">
        <v>0</v>
      </c>
      <c r="BU115" s="1" t="n">
        <v>32</v>
      </c>
      <c r="BV115" s="1" t="n">
        <v>1</v>
      </c>
      <c r="BW115" s="1" t="n">
        <v>103</v>
      </c>
      <c r="BX115" s="1" t="n">
        <v>0</v>
      </c>
      <c r="BY115" s="1" t="n">
        <v>31</v>
      </c>
      <c r="BZ115" s="1" t="n">
        <v>155</v>
      </c>
      <c r="CA115" s="1" t="n">
        <v>1</v>
      </c>
      <c r="CB115" s="1" t="n">
        <v>3</v>
      </c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 t="n">
        <v>0</v>
      </c>
      <c r="DK115" s="1" t="n">
        <v>0</v>
      </c>
      <c r="DL115" s="1" t="n">
        <v>2</v>
      </c>
      <c r="DM115" s="1" t="n">
        <v>2</v>
      </c>
      <c r="DN115" s="1" t="n">
        <v>28.93</v>
      </c>
      <c r="DO115" s="1" t="n">
        <v>166.2061</v>
      </c>
      <c r="DP115" s="1" t="n">
        <v>0.04</v>
      </c>
      <c r="DQ115" s="1" t="n">
        <v>1</v>
      </c>
      <c r="DR115" s="1"/>
      <c r="DS115" s="1"/>
      <c r="DT115" s="1" t="n">
        <v>2686.1</v>
      </c>
      <c r="DU115" s="1" t="n">
        <v>77.63</v>
      </c>
      <c r="DV115" s="1" t="n">
        <v>25.18</v>
      </c>
      <c r="DW115" s="1" t="n">
        <v>31.65</v>
      </c>
      <c r="DX115" s="1" t="n">
        <v>24.36</v>
      </c>
      <c r="DY115" s="1" t="n">
        <v>477.81</v>
      </c>
      <c r="DZ115" s="1" t="n">
        <v>48.17</v>
      </c>
      <c r="EA115" s="1" t="n">
        <v>22.21</v>
      </c>
      <c r="EB115" s="1" t="n">
        <v>21.96</v>
      </c>
      <c r="EC115" s="1" t="n">
        <v>22.62</v>
      </c>
      <c r="ED115" s="1" t="n">
        <v>8.22</v>
      </c>
      <c r="EE115" s="1" t="n">
        <v>210.86</v>
      </c>
    </row>
    <row r="116" customFormat="false" ht="13.8" hidden="false" customHeight="false" outlineLevel="0" collapsed="false">
      <c r="A116" s="1" t="n">
        <v>30694</v>
      </c>
      <c r="B116" s="1" t="n">
        <v>2</v>
      </c>
      <c r="C116" s="1" t="n">
        <v>30</v>
      </c>
      <c r="D116" s="1" t="n">
        <v>1</v>
      </c>
      <c r="E116" s="1" t="n">
        <v>0</v>
      </c>
      <c r="F116" s="1" t="n">
        <v>0</v>
      </c>
      <c r="G116" s="1" t="n">
        <v>1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1</v>
      </c>
      <c r="M116" s="1" t="n">
        <v>0</v>
      </c>
      <c r="N116" s="1" t="n">
        <v>0</v>
      </c>
      <c r="O116" s="1" t="n">
        <v>0</v>
      </c>
      <c r="P116" s="1" t="n">
        <f aca="false">SUM(E116:O116)</f>
        <v>2</v>
      </c>
      <c r="Q116" s="1" t="n">
        <v>106</v>
      </c>
      <c r="R116" s="1" t="n">
        <v>70</v>
      </c>
      <c r="S116" s="1" t="n">
        <v>36</v>
      </c>
      <c r="T116" s="2" t="n">
        <v>82</v>
      </c>
      <c r="U116" s="3" t="n">
        <v>65.2</v>
      </c>
      <c r="V116" s="3" t="n">
        <v>166</v>
      </c>
      <c r="W116" s="2" t="n">
        <v>23.660908695021</v>
      </c>
      <c r="X116" s="2" t="n">
        <v>0</v>
      </c>
      <c r="Y116" s="3" t="n">
        <v>77.8</v>
      </c>
      <c r="Z116" s="3" t="n">
        <v>102</v>
      </c>
      <c r="AA116" s="2" t="n">
        <v>29.1314571837027</v>
      </c>
      <c r="AB116" s="2" t="n">
        <v>0.468674698795181</v>
      </c>
      <c r="AC116" s="2" t="n">
        <v>0.762745098039216</v>
      </c>
      <c r="AD116" s="3" t="n">
        <v>32.5</v>
      </c>
      <c r="AE116" s="3" t="n">
        <v>21.2</v>
      </c>
      <c r="AF116" s="3" t="n">
        <v>44</v>
      </c>
      <c r="AG116" s="1" t="n">
        <v>3</v>
      </c>
      <c r="AH116" s="3" t="n">
        <v>47.5</v>
      </c>
      <c r="AI116" s="3" t="n">
        <v>31</v>
      </c>
      <c r="AJ116" s="3" t="n">
        <v>41.8</v>
      </c>
      <c r="AK116" s="3" t="n">
        <v>2.2</v>
      </c>
      <c r="AL116" s="1" t="n">
        <v>1352</v>
      </c>
      <c r="AM116" s="1" t="n">
        <v>37</v>
      </c>
      <c r="AN116" s="1" t="n">
        <v>2217</v>
      </c>
      <c r="AO116" s="1" t="n">
        <v>75</v>
      </c>
      <c r="AP116" s="1" t="n">
        <v>101</v>
      </c>
      <c r="AQ116" s="1" t="n">
        <v>91</v>
      </c>
      <c r="AR116" s="1" t="n">
        <v>79</v>
      </c>
      <c r="AS116" s="1" t="n">
        <v>67</v>
      </c>
      <c r="AT116" s="1" t="n">
        <v>1</v>
      </c>
      <c r="AU116" s="1" t="n">
        <f aca="false">((AO116*15)+(AP116*30)+(AQ116*30)+(AR116*30)+(AS116*15))-(AO116*120)</f>
        <v>1260</v>
      </c>
      <c r="AV116" s="1" t="n">
        <f aca="false">((AO116*15)+(AP116*30)+(AQ116*30)+(AR116*30)+(AS116*15))</f>
        <v>10260</v>
      </c>
      <c r="AW116" s="1"/>
      <c r="AX116" s="4" t="n">
        <f aca="false">10000/SQRT((AO116*BE116)*(AVERAGE(AO116:AS116)*AVERAGE(BE116:BI116)))</f>
        <v>20.9430522348769</v>
      </c>
      <c r="AY116" s="4" t="n">
        <v>0</v>
      </c>
      <c r="AZ116" s="2" t="n">
        <f aca="false">(AO116*BE116)/405</f>
        <v>0.390740740740741</v>
      </c>
      <c r="BA116" s="2" t="n">
        <v>0</v>
      </c>
      <c r="BB116" s="2" t="n">
        <f aca="false">1/(LOG(BE116)+LOG(AO116))</f>
        <v>0.454681090319029</v>
      </c>
      <c r="BC116" s="2" t="n">
        <f aca="false">(BF116-BE116)/(AP116-AO116)</f>
        <v>0.688076923076923</v>
      </c>
      <c r="BD116" s="2" t="n">
        <f aca="false">(20*BE116)/((AO116/18)-3.5)</f>
        <v>63.3</v>
      </c>
      <c r="BE116" s="3" t="n">
        <v>2.11</v>
      </c>
      <c r="BF116" s="3" t="n">
        <v>20</v>
      </c>
      <c r="BG116" s="3" t="n">
        <v>23.4</v>
      </c>
      <c r="BH116" s="3" t="n">
        <v>21.5</v>
      </c>
      <c r="BI116" s="3" t="n">
        <v>20.2</v>
      </c>
      <c r="BJ116" s="2" t="n">
        <f aca="false">((BE116*15)+(BF116*30)+(BG116*30)+(BH116*30)+(BI116*15))-(BE116*120)</f>
        <v>2028.45</v>
      </c>
      <c r="BK116" s="2" t="n">
        <f aca="false">((BE116*15)+(BF116*30)+(BG116*30)+(BH116*30)+(BI116*15))</f>
        <v>2281.65</v>
      </c>
      <c r="BL116" s="2" t="n">
        <f aca="false">(1/BE116)</f>
        <v>0.4739336492891</v>
      </c>
      <c r="BM116" s="2" t="n">
        <f aca="false">(BJ116/AU116)</f>
        <v>1.60988095238095</v>
      </c>
      <c r="BN116" s="2" t="n">
        <f aca="false">(BK116/AV116)</f>
        <v>0.222383040935672</v>
      </c>
      <c r="BO116" s="2" t="e">
        <f aca="false">(BM116/#REF!)</f>
        <v>#REF!</v>
      </c>
      <c r="BP116" s="2" t="n">
        <f aca="false">(AX116*BN116)</f>
        <v>4.65737964246656</v>
      </c>
      <c r="BQ116" s="2" t="n">
        <v>2</v>
      </c>
      <c r="BR116" s="4" t="n">
        <f aca="false">(BC116*BL116)</f>
        <v>0.326102807145461</v>
      </c>
      <c r="BS116" s="1" t="n">
        <v>142</v>
      </c>
      <c r="BT116" s="1" t="n">
        <v>0</v>
      </c>
      <c r="BU116" s="1" t="n">
        <v>55</v>
      </c>
      <c r="BV116" s="1" t="n">
        <v>0</v>
      </c>
      <c r="BW116" s="1" t="n">
        <v>73</v>
      </c>
      <c r="BX116" s="1" t="n">
        <v>0</v>
      </c>
      <c r="BY116" s="1" t="n">
        <v>14</v>
      </c>
      <c r="BZ116" s="1" t="n">
        <v>72</v>
      </c>
      <c r="CA116" s="1" t="n">
        <v>0</v>
      </c>
      <c r="CB116" s="1" t="n">
        <v>0</v>
      </c>
      <c r="CC116" s="1"/>
      <c r="CD116" s="1" t="n">
        <v>64</v>
      </c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 t="n">
        <v>17</v>
      </c>
      <c r="DK116" s="1" t="n">
        <v>17</v>
      </c>
      <c r="DL116" s="1" t="n">
        <v>2</v>
      </c>
      <c r="DM116" s="1" t="n">
        <v>1</v>
      </c>
      <c r="DN116" s="1" t="n">
        <v>33.72036</v>
      </c>
      <c r="DO116" s="1" t="n">
        <v>92.56185</v>
      </c>
      <c r="DP116" s="1" t="n">
        <v>0.04</v>
      </c>
      <c r="DQ116" s="1" t="n">
        <v>3</v>
      </c>
      <c r="DR116" s="1"/>
      <c r="DS116" s="1" t="n">
        <v>1</v>
      </c>
      <c r="DT116" s="1" t="n">
        <v>2536.29</v>
      </c>
      <c r="DU116" s="1" t="n">
        <v>76.61</v>
      </c>
      <c r="DV116" s="1" t="n">
        <v>26.08</v>
      </c>
      <c r="DW116" s="1" t="n">
        <v>28.11</v>
      </c>
      <c r="DX116" s="1" t="n">
        <v>22.95</v>
      </c>
      <c r="DY116" s="1" t="n">
        <v>419.4</v>
      </c>
      <c r="DZ116" s="1" t="n">
        <v>35.97</v>
      </c>
      <c r="EA116" s="1" t="n">
        <v>39.25</v>
      </c>
      <c r="EB116" s="1" t="n">
        <v>17.99</v>
      </c>
      <c r="EC116" s="1" t="n">
        <v>24.08</v>
      </c>
      <c r="ED116" s="1" t="n">
        <v>16.35</v>
      </c>
      <c r="EE116" s="1" t="n">
        <v>123.42</v>
      </c>
    </row>
    <row r="117" customFormat="false" ht="13.8" hidden="false" customHeight="false" outlineLevel="0" collapsed="false">
      <c r="A117" s="1" t="n">
        <v>30695</v>
      </c>
      <c r="B117" s="1" t="n">
        <v>2</v>
      </c>
      <c r="C117" s="1" t="n">
        <v>56</v>
      </c>
      <c r="D117" s="1" t="n">
        <v>1</v>
      </c>
      <c r="E117" s="1" t="n">
        <v>1</v>
      </c>
      <c r="F117" s="1" t="n">
        <v>1</v>
      </c>
      <c r="G117" s="1" t="n">
        <v>1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1</v>
      </c>
      <c r="P117" s="1" t="n">
        <f aca="false">SUM(E117:O117)</f>
        <v>4</v>
      </c>
      <c r="Q117" s="1" t="n">
        <v>110</v>
      </c>
      <c r="R117" s="1" t="n">
        <v>70</v>
      </c>
      <c r="S117" s="1" t="n">
        <v>40</v>
      </c>
      <c r="T117" s="2" t="n">
        <v>83.3333333333333</v>
      </c>
      <c r="U117" s="3" t="n">
        <v>69.6</v>
      </c>
      <c r="V117" s="3" t="n">
        <v>161.2</v>
      </c>
      <c r="W117" s="2" t="n">
        <v>26.784229937996</v>
      </c>
      <c r="X117" s="2" t="n">
        <v>1</v>
      </c>
      <c r="Y117" s="3" t="n">
        <v>83</v>
      </c>
      <c r="Z117" s="3" t="n">
        <v>106.8</v>
      </c>
      <c r="AA117" s="2" t="n">
        <v>39.6762557936829</v>
      </c>
      <c r="AB117" s="2" t="n">
        <v>0.514888337468983</v>
      </c>
      <c r="AC117" s="2" t="n">
        <v>0.777153558052434</v>
      </c>
      <c r="AD117" s="3" t="n">
        <v>36.4</v>
      </c>
      <c r="AE117" s="3" t="n">
        <v>25.3</v>
      </c>
      <c r="AF117" s="3" t="n">
        <v>44.3</v>
      </c>
      <c r="AG117" s="1" t="n">
        <v>8</v>
      </c>
      <c r="AH117" s="3" t="n">
        <v>44.4</v>
      </c>
      <c r="AI117" s="3" t="n">
        <v>30.9</v>
      </c>
      <c r="AJ117" s="3" t="n">
        <v>42</v>
      </c>
      <c r="AK117" s="3" t="n">
        <v>2.3</v>
      </c>
      <c r="AL117" s="1" t="n">
        <v>1335</v>
      </c>
      <c r="AM117" s="1" t="n">
        <v>55</v>
      </c>
      <c r="AN117" s="1" t="n">
        <v>2083</v>
      </c>
      <c r="AO117" s="1" t="n">
        <v>80</v>
      </c>
      <c r="AP117" s="1" t="n">
        <v>119</v>
      </c>
      <c r="AQ117" s="1" t="n">
        <v>120</v>
      </c>
      <c r="AR117" s="1" t="n">
        <v>108</v>
      </c>
      <c r="AS117" s="1" t="n">
        <v>103</v>
      </c>
      <c r="AT117" s="1" t="n">
        <v>1</v>
      </c>
      <c r="AU117" s="1" t="n">
        <f aca="false">((AO117*15)+(AP117*30)+(AQ117*30)+(AR117*30)+(AS117*15))-(AO117*120)</f>
        <v>3555</v>
      </c>
      <c r="AV117" s="1" t="n">
        <f aca="false">((AO117*15)+(AP117*30)+(AQ117*30)+(AR117*30)+(AS117*15))</f>
        <v>13155</v>
      </c>
      <c r="AW117" s="1"/>
      <c r="AX117" s="4" t="n">
        <f aca="false">10000/SQRT((AO117*BE117)*(AVERAGE(AO117:AS117)*AVERAGE(BE117:BI117)))</f>
        <v>5.51771270592149</v>
      </c>
      <c r="AY117" s="4" t="n">
        <v>0</v>
      </c>
      <c r="AZ117" s="2" t="n">
        <f aca="false">(AO117*BE117)/405</f>
        <v>1.33135802469136</v>
      </c>
      <c r="BA117" s="2" t="n">
        <v>0</v>
      </c>
      <c r="BB117" s="2" t="n">
        <f aca="false">1/(LOG(BE117)+LOG(AO117))</f>
        <v>0.366065724402554</v>
      </c>
      <c r="BC117" s="2" t="n">
        <f aca="false">(BF117-BE117)/(AP117-AO117)</f>
        <v>0.978461538461538</v>
      </c>
      <c r="BD117" s="2" t="n">
        <f aca="false">(20*BE117)/((AO117/18)-3.5)</f>
        <v>142.729411764706</v>
      </c>
      <c r="BE117" s="3" t="n">
        <v>6.74</v>
      </c>
      <c r="BF117" s="3" t="n">
        <v>44.9</v>
      </c>
      <c r="BG117" s="3" t="n">
        <v>81.4</v>
      </c>
      <c r="BH117" s="3" t="n">
        <v>89.3</v>
      </c>
      <c r="BI117" s="3" t="n">
        <v>65</v>
      </c>
      <c r="BJ117" s="2" t="n">
        <f aca="false">((BE117*15)+(BF117*30)+(BG117*30)+(BH117*30)+(BI117*15))-(BE117*120)</f>
        <v>6735.3</v>
      </c>
      <c r="BK117" s="2" t="n">
        <f aca="false">((BE117*15)+(BF117*30)+(BG117*30)+(BH117*30)+(BI117*15))</f>
        <v>7544.1</v>
      </c>
      <c r="BL117" s="2" t="n">
        <f aca="false">(1/BE117)</f>
        <v>0.148367952522255</v>
      </c>
      <c r="BM117" s="2" t="n">
        <f aca="false">(BJ117/AU117)</f>
        <v>1.89459915611814</v>
      </c>
      <c r="BN117" s="2" t="n">
        <f aca="false">(BK117/AV117)</f>
        <v>0.573477765108324</v>
      </c>
      <c r="BO117" s="2" t="n">
        <f aca="false">(AX117*BM117)</f>
        <v>10.4538538363412</v>
      </c>
      <c r="BP117" s="2" t="n">
        <f aca="false">(AX117*BN117)</f>
        <v>3.16428555110166</v>
      </c>
      <c r="BQ117" s="2" t="n">
        <v>2</v>
      </c>
      <c r="BR117" s="4" t="n">
        <f aca="false">(BC117*BL117)</f>
        <v>0.145172335083314</v>
      </c>
      <c r="BS117" s="1" t="n">
        <v>216</v>
      </c>
      <c r="BT117" s="1" t="n">
        <v>1</v>
      </c>
      <c r="BU117" s="1" t="n">
        <v>51</v>
      </c>
      <c r="BV117" s="1" t="n">
        <v>0</v>
      </c>
      <c r="BW117" s="1" t="n">
        <v>96</v>
      </c>
      <c r="BX117" s="1" t="n">
        <v>0</v>
      </c>
      <c r="BY117" s="1" t="n">
        <v>69</v>
      </c>
      <c r="BZ117" s="1" t="n">
        <v>347</v>
      </c>
      <c r="CA117" s="1" t="n">
        <v>1</v>
      </c>
      <c r="CB117" s="1" t="n">
        <v>3</v>
      </c>
      <c r="CC117" s="1"/>
      <c r="CD117" s="1" t="n">
        <v>64</v>
      </c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</row>
    <row r="118" customFormat="false" ht="13.8" hidden="false" customHeight="false" outlineLevel="0" collapsed="false">
      <c r="A118" s="1" t="n">
        <v>30696</v>
      </c>
      <c r="B118" s="1" t="n">
        <v>1</v>
      </c>
      <c r="C118" s="1" t="n">
        <v>54</v>
      </c>
      <c r="D118" s="1" t="n">
        <v>1</v>
      </c>
      <c r="E118" s="1" t="n">
        <v>1</v>
      </c>
      <c r="F118" s="1" t="n">
        <v>1</v>
      </c>
      <c r="G118" s="1" t="n">
        <v>1</v>
      </c>
      <c r="H118" s="1" t="n">
        <v>1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f aca="false">IF(W118&gt;27,1,0)</f>
        <v>1</v>
      </c>
      <c r="N118" s="1" t="n">
        <v>0</v>
      </c>
      <c r="O118" s="1" t="n">
        <v>1</v>
      </c>
      <c r="P118" s="1" t="n">
        <f aca="false">SUM(E118:O118)</f>
        <v>6</v>
      </c>
      <c r="Q118" s="1" t="n">
        <v>150</v>
      </c>
      <c r="R118" s="1" t="n">
        <v>110</v>
      </c>
      <c r="S118" s="1" t="n">
        <f aca="false">Q118-R118</f>
        <v>40</v>
      </c>
      <c r="T118" s="2" t="n">
        <f aca="false">(S118/3)+ R118</f>
        <v>123.333333333333</v>
      </c>
      <c r="U118" s="3" t="n">
        <v>113.2</v>
      </c>
      <c r="V118" s="3" t="n">
        <v>180</v>
      </c>
      <c r="W118" s="18" t="n">
        <f aca="false">U118/POWER((V118/100),2)</f>
        <v>34.9382716049383</v>
      </c>
      <c r="X118" s="2" t="n">
        <v>2</v>
      </c>
      <c r="Y118" s="3" t="n">
        <v>118</v>
      </c>
      <c r="Z118" s="3" t="n">
        <v>118</v>
      </c>
      <c r="AA118" s="2" t="n">
        <v>46.6380411345169</v>
      </c>
      <c r="AB118" s="2" t="n">
        <v>0.655555555555556</v>
      </c>
      <c r="AC118" s="2" t="n">
        <v>1</v>
      </c>
      <c r="AD118" s="3" t="n">
        <v>36.3</v>
      </c>
      <c r="AE118" s="3" t="n">
        <v>41.1</v>
      </c>
      <c r="AF118" s="3" t="n">
        <v>72.1</v>
      </c>
      <c r="AG118" s="1" t="n">
        <v>20</v>
      </c>
      <c r="AH118" s="3" t="n">
        <v>46.2</v>
      </c>
      <c r="AI118" s="3" t="n">
        <v>52.3</v>
      </c>
      <c r="AJ118" s="3" t="n">
        <v>68.5</v>
      </c>
      <c r="AK118" s="3" t="n">
        <v>3.6</v>
      </c>
      <c r="AL118" s="1" t="n">
        <v>2175</v>
      </c>
      <c r="AM118" s="1" t="n">
        <v>69</v>
      </c>
      <c r="AN118" s="1" t="n">
        <v>3371</v>
      </c>
      <c r="AO118" s="1" t="n">
        <v>113</v>
      </c>
      <c r="AP118" s="1" t="n">
        <v>185</v>
      </c>
      <c r="AQ118" s="1" t="n">
        <v>241</v>
      </c>
      <c r="AR118" s="1" t="n">
        <v>207</v>
      </c>
      <c r="AS118" s="1" t="n">
        <v>156</v>
      </c>
      <c r="AT118" s="1" t="n">
        <v>4</v>
      </c>
      <c r="AU118" s="1" t="n">
        <v>9465</v>
      </c>
      <c r="AV118" s="1" t="n">
        <f aca="false">((AO118*15)+(AP118*30)+(AQ118*30)+(AR118*30)+(AS118*15))</f>
        <v>23025</v>
      </c>
      <c r="AW118" s="1" t="n">
        <v>5.83</v>
      </c>
      <c r="AX118" s="4" t="n">
        <f aca="false">10000/SQRT((AO118*BE118)*(AVERAGE(AO118:AS118)*AVERAGE(BE118:BI118)))</f>
        <v>1.93130958111905</v>
      </c>
      <c r="AY118" s="4" t="n">
        <v>1</v>
      </c>
      <c r="AZ118" s="2" t="n">
        <f aca="false">(AO118*BE118)/405</f>
        <v>4.07358024691358</v>
      </c>
      <c r="BA118" s="2" t="n">
        <v>1</v>
      </c>
      <c r="BB118" s="2" t="n">
        <f aca="false">1/(LOG(BE118)+LOG(AO118))</f>
        <v>0.310806947215176</v>
      </c>
      <c r="BC118" s="2" t="n">
        <f aca="false">(BF118-BE118)/(AP118-AO118)</f>
        <v>0.855555555555556</v>
      </c>
      <c r="BD118" s="2" t="n">
        <f aca="false">(20*BE118)/((AO118/18)-3.5)</f>
        <v>105.12</v>
      </c>
      <c r="BE118" s="2" t="n">
        <v>14.6</v>
      </c>
      <c r="BF118" s="2" t="n">
        <v>76.2</v>
      </c>
      <c r="BG118" s="2" t="n">
        <v>132</v>
      </c>
      <c r="BH118" s="2" t="n">
        <v>139</v>
      </c>
      <c r="BI118" s="2" t="n">
        <v>88.6</v>
      </c>
      <c r="BJ118" s="2" t="n">
        <f aca="false">((BE118*15)+(BF118*30)+(BG118*30)+(BH118*30)+(BI118*15))-(BE118*120)</f>
        <v>10212</v>
      </c>
      <c r="BK118" s="2" t="n">
        <f aca="false">((BE118*15)+(BF118*30)+(BG118*30)+(BH118*30)+(BI118*15))</f>
        <v>11964</v>
      </c>
      <c r="BL118" s="2" t="n">
        <f aca="false">(1/BE118)</f>
        <v>0.0684931506849315</v>
      </c>
      <c r="BM118" s="2" t="n">
        <f aca="false">(BJ118/AU118)</f>
        <v>1.07892234548336</v>
      </c>
      <c r="BN118" s="2" t="n">
        <f aca="false">(BK118/AV118)</f>
        <v>0.519609120521173</v>
      </c>
      <c r="BO118" s="2" t="n">
        <f aca="false">(AX118*BM118)</f>
        <v>2.08373306311545</v>
      </c>
      <c r="BP118" s="2" t="n">
        <f aca="false">(AX118*BN118)</f>
        <v>1.00352607289938</v>
      </c>
      <c r="BQ118" s="2" t="n">
        <v>1</v>
      </c>
      <c r="BR118" s="4" t="n">
        <f aca="false">(BC118*BL118)</f>
        <v>0.058599695585997</v>
      </c>
      <c r="BS118" s="1" t="n">
        <v>117</v>
      </c>
      <c r="BT118" s="1" t="n">
        <v>0</v>
      </c>
      <c r="BU118" s="1" t="n">
        <v>28</v>
      </c>
      <c r="BV118" s="1" t="n">
        <v>1</v>
      </c>
      <c r="BW118" s="1" t="n">
        <v>53</v>
      </c>
      <c r="BX118" s="1" t="n">
        <v>0</v>
      </c>
      <c r="BY118" s="1" t="n">
        <v>36</v>
      </c>
      <c r="BZ118" s="1" t="n">
        <v>181</v>
      </c>
      <c r="CA118" s="1" t="n">
        <v>1</v>
      </c>
      <c r="CB118" s="1" t="n">
        <v>5</v>
      </c>
      <c r="CC118" s="1" t="n">
        <v>2</v>
      </c>
      <c r="CD118" s="1" t="n">
        <v>74</v>
      </c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 t="n">
        <v>28.89036</v>
      </c>
      <c r="DO118" s="1" t="n">
        <v>109.8486</v>
      </c>
      <c r="DP118" s="1" t="n">
        <v>0.14</v>
      </c>
      <c r="DQ118" s="1" t="n">
        <v>5</v>
      </c>
      <c r="DR118" s="1" t="n">
        <v>2</v>
      </c>
      <c r="DS118" s="1" t="n">
        <v>2</v>
      </c>
      <c r="DT118" s="1" t="n">
        <v>1421.52</v>
      </c>
      <c r="DU118" s="1" t="n">
        <v>44.09</v>
      </c>
      <c r="DV118" s="1" t="n">
        <v>18.06</v>
      </c>
      <c r="DW118" s="1" t="n">
        <v>14.99</v>
      </c>
      <c r="DX118" s="1" t="n">
        <v>21.13</v>
      </c>
      <c r="DY118" s="1" t="n">
        <v>228.11</v>
      </c>
      <c r="DZ118" s="1" t="n">
        <v>35.76</v>
      </c>
      <c r="EA118" s="1" t="n">
        <v>23.19</v>
      </c>
      <c r="EB118" s="1" t="n">
        <v>11.98</v>
      </c>
      <c r="EC118" s="1" t="n">
        <v>13.83</v>
      </c>
      <c r="ED118" s="1" t="n">
        <v>7.49</v>
      </c>
      <c r="EE118" s="1" t="n">
        <v>108.57</v>
      </c>
    </row>
    <row r="119" customFormat="false" ht="13.8" hidden="false" customHeight="false" outlineLevel="0" collapsed="false">
      <c r="A119" s="1" t="n">
        <v>30698</v>
      </c>
      <c r="B119" s="1" t="n">
        <v>2</v>
      </c>
      <c r="C119" s="1" t="n">
        <v>48</v>
      </c>
      <c r="D119" s="1" t="n">
        <v>1</v>
      </c>
      <c r="E119" s="1" t="n">
        <v>0</v>
      </c>
      <c r="F119" s="1" t="n">
        <v>1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</v>
      </c>
      <c r="M119" s="1" t="n">
        <v>0</v>
      </c>
      <c r="N119" s="1" t="n">
        <v>0</v>
      </c>
      <c r="O119" s="1" t="n">
        <v>1</v>
      </c>
      <c r="P119" s="1" t="n">
        <f aca="false">SUM(E119:O119)</f>
        <v>2</v>
      </c>
      <c r="Q119" s="1" t="n">
        <v>90</v>
      </c>
      <c r="R119" s="1" t="n">
        <v>60</v>
      </c>
      <c r="S119" s="1" t="n">
        <v>30</v>
      </c>
      <c r="T119" s="2" t="n">
        <v>70</v>
      </c>
      <c r="U119" s="3" t="n">
        <v>55.1</v>
      </c>
      <c r="V119" s="3" t="n">
        <v>163.5</v>
      </c>
      <c r="W119" s="2" t="n">
        <v>20.6118078351055</v>
      </c>
      <c r="X119" s="2" t="n">
        <v>0</v>
      </c>
      <c r="Y119" s="3" t="n">
        <v>65</v>
      </c>
      <c r="Z119" s="3" t="n">
        <v>96.2</v>
      </c>
      <c r="AA119" s="2" t="n">
        <v>33.2566038782235</v>
      </c>
      <c r="AB119" s="2" t="n">
        <v>0.397553516819572</v>
      </c>
      <c r="AC119" s="2" t="n">
        <v>0.675675675675676</v>
      </c>
      <c r="AD119" s="3" t="n">
        <v>29.8</v>
      </c>
      <c r="AE119" s="3" t="n">
        <v>16.4</v>
      </c>
      <c r="AF119" s="3" t="n">
        <v>38.7</v>
      </c>
      <c r="AG119" s="1" t="n">
        <v>5</v>
      </c>
      <c r="AH119" s="3" t="n">
        <v>48.1</v>
      </c>
      <c r="AI119" s="3" t="n">
        <v>26.5</v>
      </c>
      <c r="AJ119" s="3" t="n">
        <v>36.7</v>
      </c>
      <c r="AK119" s="3" t="n">
        <v>2</v>
      </c>
      <c r="AL119" s="1" t="n">
        <v>1168</v>
      </c>
      <c r="AM119" s="1" t="n">
        <v>33</v>
      </c>
      <c r="AN119" s="1" t="n">
        <v>1916</v>
      </c>
      <c r="AO119" s="1" t="n">
        <v>90</v>
      </c>
      <c r="AP119" s="1" t="n">
        <v>125</v>
      </c>
      <c r="AQ119" s="1" t="n">
        <v>114</v>
      </c>
      <c r="AR119" s="1" t="n">
        <v>58</v>
      </c>
      <c r="AS119" s="1" t="n">
        <v>92</v>
      </c>
      <c r="AT119" s="1" t="n">
        <v>1</v>
      </c>
      <c r="AU119" s="1" t="n">
        <f aca="false">((AO119*15)+(AP119*30)+(AQ119*30)+(AR119*30)+(AS119*15))-(AO119*120)</f>
        <v>840</v>
      </c>
      <c r="AV119" s="1" t="n">
        <f aca="false">((AO119*15)+(AP119*30)+(AQ119*30)+(AR119*30)+(AS119*15))</f>
        <v>11640</v>
      </c>
      <c r="AW119" s="1" t="n">
        <v>5.27</v>
      </c>
      <c r="AX119" s="4" t="n">
        <f aca="false">10000/SQRT((AO119*BE119)*(AVERAGE(AO119:AS119)*AVERAGE(BE119:BI119)))</f>
        <v>7.07246072454945</v>
      </c>
      <c r="AY119" s="4" t="n">
        <v>0</v>
      </c>
      <c r="AZ119" s="2" t="n">
        <f aca="false">(AO119*BE119)/405</f>
        <v>1.36222222222222</v>
      </c>
      <c r="BA119" s="2" t="n">
        <v>0</v>
      </c>
      <c r="BB119" s="2" t="n">
        <f aca="false">1/(LOG(BE119)+LOG(AO119))</f>
        <v>0.364736809877366</v>
      </c>
      <c r="BC119" s="2" t="n">
        <f aca="false">(BF119-BE119)/(AP119-AO119)</f>
        <v>1.05057142857143</v>
      </c>
      <c r="BD119" s="2" t="n">
        <f aca="false">(20*BE119)/((AO119/18)-3.5)</f>
        <v>81.7333333333333</v>
      </c>
      <c r="BE119" s="3" t="n">
        <v>6.13</v>
      </c>
      <c r="BF119" s="3" t="n">
        <v>42.9</v>
      </c>
      <c r="BG119" s="3" t="n">
        <v>48</v>
      </c>
      <c r="BH119" s="3" t="n">
        <v>36.8</v>
      </c>
      <c r="BI119" s="3" t="n">
        <v>55.3</v>
      </c>
      <c r="BJ119" s="2" t="n">
        <f aca="false">((BE119*15)+(BF119*30)+(BG119*30)+(BH119*30)+(BI119*15))-(BE119*120)</f>
        <v>4016.85</v>
      </c>
      <c r="BK119" s="2" t="n">
        <f aca="false">((BE119*15)+(BF119*30)+(BG119*30)+(BH119*30)+(BI119*15))</f>
        <v>4752.45</v>
      </c>
      <c r="BL119" s="2" t="n">
        <f aca="false">(1/BE119)</f>
        <v>0.163132137030995</v>
      </c>
      <c r="BM119" s="2" t="n">
        <f aca="false">(BJ119/AU119)</f>
        <v>4.78196428571429</v>
      </c>
      <c r="BN119" s="2" t="n">
        <f aca="false">(BK119/AV119)</f>
        <v>0.408286082474227</v>
      </c>
      <c r="BO119" s="2" t="n">
        <f aca="false">(AX119*BM119)</f>
        <v>33.8202545969125</v>
      </c>
      <c r="BP119" s="2" t="n">
        <f aca="false">(AX119*BN119)</f>
        <v>2.88758728267913</v>
      </c>
      <c r="BQ119" s="2" t="n">
        <v>2</v>
      </c>
      <c r="BR119" s="4" t="n">
        <f aca="false">(BC119*BL119)</f>
        <v>0.171381962246563</v>
      </c>
      <c r="BS119" s="1" t="n">
        <v>188</v>
      </c>
      <c r="BT119" s="1" t="n">
        <v>0</v>
      </c>
      <c r="BU119" s="1" t="n">
        <v>46</v>
      </c>
      <c r="BV119" s="1" t="n">
        <v>1</v>
      </c>
      <c r="BW119" s="1" t="n">
        <v>125</v>
      </c>
      <c r="BX119" s="1" t="n">
        <v>0</v>
      </c>
      <c r="BY119" s="1" t="n">
        <v>17</v>
      </c>
      <c r="BZ119" s="1" t="n">
        <v>86</v>
      </c>
      <c r="CA119" s="1" t="n">
        <v>0</v>
      </c>
      <c r="CB119" s="1" t="n">
        <v>0</v>
      </c>
      <c r="CC119" s="1"/>
      <c r="CD119" s="1" t="n">
        <v>72</v>
      </c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 t="n">
        <v>5</v>
      </c>
      <c r="DK119" s="1" t="n">
        <v>5</v>
      </c>
      <c r="DL119" s="1" t="n">
        <v>2</v>
      </c>
      <c r="DM119" s="1" t="n">
        <v>2</v>
      </c>
      <c r="DN119" s="1" t="n">
        <v>34.53036</v>
      </c>
      <c r="DO119" s="1" t="n">
        <v>77.86843</v>
      </c>
      <c r="DP119" s="1" t="n">
        <v>0.2</v>
      </c>
      <c r="DQ119" s="1" t="n">
        <v>1</v>
      </c>
      <c r="DR119" s="1" t="n">
        <v>4</v>
      </c>
      <c r="DS119" s="1" t="n">
        <v>2</v>
      </c>
      <c r="DT119" s="1" t="n">
        <v>2024.78</v>
      </c>
      <c r="DU119" s="1" t="n">
        <v>68.73</v>
      </c>
      <c r="DV119" s="1" t="n">
        <v>26.12</v>
      </c>
      <c r="DW119" s="1" t="n">
        <v>18.93</v>
      </c>
      <c r="DX119" s="1" t="n">
        <v>27.2</v>
      </c>
      <c r="DY119" s="1" t="n">
        <v>329.74</v>
      </c>
      <c r="DZ119" s="1" t="n">
        <v>48.25</v>
      </c>
      <c r="EA119" s="1" t="n">
        <v>48.31</v>
      </c>
      <c r="EB119" s="1" t="n">
        <v>13.7</v>
      </c>
      <c r="EC119" s="1" t="n">
        <v>22.36</v>
      </c>
      <c r="ED119" s="1" t="n">
        <v>12.1</v>
      </c>
      <c r="EE119" s="1" t="n">
        <v>185.42</v>
      </c>
    </row>
    <row r="120" customFormat="false" ht="13.8" hidden="false" customHeight="false" outlineLevel="0" collapsed="false">
      <c r="A120" s="1" t="n">
        <v>30700</v>
      </c>
      <c r="B120" s="1" t="n">
        <v>2</v>
      </c>
      <c r="C120" s="1" t="n">
        <v>63</v>
      </c>
      <c r="D120" s="1" t="n">
        <v>1</v>
      </c>
      <c r="E120" s="1" t="n">
        <v>0</v>
      </c>
      <c r="F120" s="1" t="n">
        <v>1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</v>
      </c>
      <c r="M120" s="1" t="n">
        <v>1</v>
      </c>
      <c r="N120" s="1" t="n">
        <v>0</v>
      </c>
      <c r="O120" s="1" t="n">
        <v>1</v>
      </c>
      <c r="P120" s="1" t="n">
        <f aca="false">SUM(E120:O120)</f>
        <v>3</v>
      </c>
      <c r="Q120" s="1" t="n">
        <v>110</v>
      </c>
      <c r="R120" s="1" t="n">
        <v>70</v>
      </c>
      <c r="S120" s="1" t="n">
        <v>40</v>
      </c>
      <c r="T120" s="2" t="n">
        <v>83.3333333333333</v>
      </c>
      <c r="U120" s="3" t="n">
        <v>69.7</v>
      </c>
      <c r="V120" s="3" t="n">
        <v>157.5</v>
      </c>
      <c r="W120" s="2" t="n">
        <v>28.0977576215671</v>
      </c>
      <c r="X120" s="2" t="n">
        <v>1</v>
      </c>
      <c r="Y120" s="3" t="n">
        <v>94.5</v>
      </c>
      <c r="Z120" s="3" t="n">
        <v>104</v>
      </c>
      <c r="AA120" s="2" t="n">
        <v>43.3877215710483</v>
      </c>
      <c r="AB120" s="2" t="n">
        <v>0.6</v>
      </c>
      <c r="AC120" s="2" t="n">
        <v>0.908653846153846</v>
      </c>
      <c r="AD120" s="3" t="n">
        <v>41.6</v>
      </c>
      <c r="AE120" s="3" t="n">
        <v>29</v>
      </c>
      <c r="AF120" s="3" t="n">
        <v>40.7</v>
      </c>
      <c r="AG120" s="1" t="n">
        <v>10</v>
      </c>
      <c r="AH120" s="3" t="n">
        <v>40.5</v>
      </c>
      <c r="AI120" s="3" t="n">
        <v>28.2</v>
      </c>
      <c r="AJ120" s="3" t="n">
        <v>38.6</v>
      </c>
      <c r="AK120" s="3" t="n">
        <v>2.1</v>
      </c>
      <c r="AL120" s="1" t="n">
        <v>1253</v>
      </c>
      <c r="AM120" s="1" t="n">
        <v>70</v>
      </c>
      <c r="AN120" s="1" t="n">
        <v>2055</v>
      </c>
      <c r="AO120" s="1" t="n">
        <v>90</v>
      </c>
      <c r="AP120" s="1" t="n">
        <v>141</v>
      </c>
      <c r="AQ120" s="1" t="n">
        <v>119</v>
      </c>
      <c r="AR120" s="1" t="n">
        <v>89</v>
      </c>
      <c r="AS120" s="1" t="n">
        <v>112</v>
      </c>
      <c r="AT120" s="1" t="n">
        <v>1</v>
      </c>
      <c r="AU120" s="1" t="n">
        <f aca="false">((AO120*15)+(AP120*30)+(AQ120*30)+(AR120*30)+(AS120*15))-(AO120*120)</f>
        <v>2700</v>
      </c>
      <c r="AV120" s="1" t="n">
        <f aca="false">((AO120*15)+(AP120*30)+(AQ120*30)+(AR120*30)+(AS120*15))</f>
        <v>13500</v>
      </c>
      <c r="AW120" s="1" t="n">
        <v>5.1</v>
      </c>
      <c r="AX120" s="4" t="n">
        <f aca="false">10000/SQRT((AO120*BE120)*(AVERAGE(AO120:AS120)*AVERAGE(BE120:BI120)))</f>
        <v>5.62615332891231</v>
      </c>
      <c r="AY120" s="4" t="n">
        <v>0</v>
      </c>
      <c r="AZ120" s="2" t="n">
        <f aca="false">(AO120*BE120)/405</f>
        <v>1.57111111111111</v>
      </c>
      <c r="BA120" s="2" t="n">
        <v>0</v>
      </c>
      <c r="BB120" s="2" t="n">
        <f aca="false">1/(LOG(BE120)+LOG(AO120))</f>
        <v>0.356676385163342</v>
      </c>
      <c r="BC120" s="2" t="n">
        <f aca="false">(BF120-BE120)/(AP120-AO120)</f>
        <v>0.822156862745098</v>
      </c>
      <c r="BD120" s="2" t="n">
        <f aca="false">(20*BE120)/((AO120/18)-3.5)</f>
        <v>94.2666666666667</v>
      </c>
      <c r="BE120" s="3" t="n">
        <v>7.07</v>
      </c>
      <c r="BF120" s="3" t="n">
        <v>49</v>
      </c>
      <c r="BG120" s="3" t="n">
        <v>56.1</v>
      </c>
      <c r="BH120" s="3" t="n">
        <v>51.3</v>
      </c>
      <c r="BI120" s="3" t="n">
        <v>61.8</v>
      </c>
      <c r="BJ120" s="2" t="n">
        <f aca="false">((BE120*15)+(BF120*30)+(BG120*30)+(BH120*30)+(BI120*15))-(BE120*120)</f>
        <v>4876.65</v>
      </c>
      <c r="BK120" s="2" t="n">
        <f aca="false">((BE120*15)+(BF120*30)+(BG120*30)+(BH120*30)+(BI120*15))</f>
        <v>5725.05</v>
      </c>
      <c r="BL120" s="2" t="n">
        <f aca="false">(1/BE120)</f>
        <v>0.141442715700141</v>
      </c>
      <c r="BM120" s="2" t="n">
        <f aca="false">(BJ120/AU120)</f>
        <v>1.80616666666667</v>
      </c>
      <c r="BN120" s="2" t="n">
        <f aca="false">(BK120/AV120)</f>
        <v>0.424077777777778</v>
      </c>
      <c r="BO120" s="2" t="n">
        <f aca="false">(AX120*BM120)</f>
        <v>10.1617706042371</v>
      </c>
      <c r="BP120" s="2" t="n">
        <f aca="false">(AX120*BN120)</f>
        <v>2.38592660116218</v>
      </c>
      <c r="BQ120" s="2" t="n">
        <v>2</v>
      </c>
      <c r="BR120" s="4" t="n">
        <f aca="false">(BC120*BL120)</f>
        <v>0.116288099398175</v>
      </c>
      <c r="BS120" s="1" t="n">
        <v>229</v>
      </c>
      <c r="BT120" s="1" t="n">
        <v>1</v>
      </c>
      <c r="BU120" s="1" t="n">
        <v>56</v>
      </c>
      <c r="BV120" s="1" t="n">
        <v>0</v>
      </c>
      <c r="BW120" s="1" t="n">
        <v>156</v>
      </c>
      <c r="BX120" s="1" t="n">
        <v>1</v>
      </c>
      <c r="BY120" s="1" t="n">
        <v>17</v>
      </c>
      <c r="BZ120" s="1" t="n">
        <v>84</v>
      </c>
      <c r="CA120" s="1" t="n">
        <v>0</v>
      </c>
      <c r="CB120" s="1" t="n">
        <v>3</v>
      </c>
      <c r="CC120" s="1"/>
      <c r="CD120" s="1" t="n">
        <v>71</v>
      </c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 t="n">
        <v>15</v>
      </c>
      <c r="DK120" s="1" t="n">
        <v>15</v>
      </c>
      <c r="DL120" s="1" t="n">
        <v>2</v>
      </c>
      <c r="DM120" s="1" t="n">
        <v>2</v>
      </c>
      <c r="DN120" s="1" t="n">
        <v>32.34</v>
      </c>
      <c r="DO120" s="1"/>
      <c r="DP120" s="1" t="n">
        <v>0.54</v>
      </c>
      <c r="DQ120" s="1" t="n">
        <v>1</v>
      </c>
      <c r="DR120" s="1" t="n">
        <v>4</v>
      </c>
      <c r="DS120" s="1" t="n">
        <v>1</v>
      </c>
      <c r="DT120" s="1" t="n">
        <v>562.58</v>
      </c>
      <c r="DU120" s="1" t="n">
        <v>18.46</v>
      </c>
      <c r="DV120" s="1" t="n">
        <v>6.08</v>
      </c>
      <c r="DW120" s="1" t="n">
        <v>6.42</v>
      </c>
      <c r="DX120" s="1" t="n">
        <v>4.25</v>
      </c>
      <c r="DY120" s="1" t="n">
        <v>89.75</v>
      </c>
      <c r="DZ120" s="1" t="n">
        <v>13.4</v>
      </c>
      <c r="EA120" s="1" t="n">
        <v>9.21</v>
      </c>
      <c r="EB120" s="1" t="n">
        <v>4.6</v>
      </c>
      <c r="EC120" s="1" t="n">
        <v>5.46</v>
      </c>
      <c r="ED120" s="1" t="n">
        <v>2.38</v>
      </c>
      <c r="EE120" s="1" t="n">
        <v>45.41</v>
      </c>
    </row>
    <row r="121" customFormat="false" ht="13.8" hidden="false" customHeight="false" outlineLevel="0" collapsed="false">
      <c r="A121" s="1" t="n">
        <v>30701</v>
      </c>
      <c r="B121" s="1" t="n">
        <v>2</v>
      </c>
      <c r="C121" s="1" t="n">
        <v>57</v>
      </c>
      <c r="D121" s="1" t="n">
        <v>1</v>
      </c>
      <c r="E121" s="1" t="n">
        <v>1</v>
      </c>
      <c r="F121" s="1" t="n">
        <v>1</v>
      </c>
      <c r="G121" s="1" t="n">
        <v>1</v>
      </c>
      <c r="H121" s="1" t="n">
        <v>0</v>
      </c>
      <c r="I121" s="1" t="n">
        <v>0</v>
      </c>
      <c r="J121" s="1" t="n">
        <v>0</v>
      </c>
      <c r="K121" s="1" t="n">
        <v>1</v>
      </c>
      <c r="L121" s="1" t="n">
        <v>0</v>
      </c>
      <c r="M121" s="1" t="n">
        <v>0</v>
      </c>
      <c r="N121" s="1" t="n">
        <v>0</v>
      </c>
      <c r="O121" s="1" t="n">
        <v>1</v>
      </c>
      <c r="P121" s="1" t="n">
        <f aca="false">SUM(E121:O121)</f>
        <v>5</v>
      </c>
      <c r="Q121" s="1" t="n">
        <v>120</v>
      </c>
      <c r="R121" s="1" t="n">
        <v>80</v>
      </c>
      <c r="S121" s="1" t="n">
        <v>40</v>
      </c>
      <c r="T121" s="2" t="n">
        <v>93.3333333333333</v>
      </c>
      <c r="U121" s="3" t="n">
        <v>60.6</v>
      </c>
      <c r="V121" s="3" t="n">
        <v>160.5</v>
      </c>
      <c r="W121" s="2" t="n">
        <v>23.5246164148252</v>
      </c>
      <c r="X121" s="2" t="n">
        <v>0</v>
      </c>
      <c r="Y121" s="3" t="n">
        <v>75.2</v>
      </c>
      <c r="Z121" s="3" t="n">
        <v>100</v>
      </c>
      <c r="AA121" s="2" t="n">
        <v>35.0568074639639</v>
      </c>
      <c r="AB121" s="2" t="n">
        <v>0.468535825545171</v>
      </c>
      <c r="AC121" s="2" t="n">
        <v>0.752</v>
      </c>
      <c r="AD121" s="3" t="n">
        <v>35.2</v>
      </c>
      <c r="AE121" s="3" t="n">
        <v>21.3</v>
      </c>
      <c r="AF121" s="3" t="n">
        <v>39.3</v>
      </c>
      <c r="AG121" s="1" t="n">
        <v>7</v>
      </c>
      <c r="AH121" s="3" t="n">
        <v>44.4</v>
      </c>
      <c r="AI121" s="3" t="n">
        <v>26.9</v>
      </c>
      <c r="AJ121" s="3" t="n">
        <v>37.3</v>
      </c>
      <c r="AK121" s="3" t="n">
        <v>2</v>
      </c>
      <c r="AL121" s="1" t="n">
        <v>1193</v>
      </c>
      <c r="AM121" s="1" t="n">
        <v>49</v>
      </c>
      <c r="AN121" s="1" t="n">
        <v>1957</v>
      </c>
      <c r="AO121" s="1" t="n">
        <v>88</v>
      </c>
      <c r="AP121" s="1" t="n">
        <v>164</v>
      </c>
      <c r="AQ121" s="1" t="n">
        <v>105</v>
      </c>
      <c r="AR121" s="1" t="n">
        <v>110</v>
      </c>
      <c r="AS121" s="1" t="n">
        <v>144</v>
      </c>
      <c r="AT121" s="1" t="n">
        <v>3</v>
      </c>
      <c r="AU121" s="1" t="n">
        <f aca="false">((AO121*15)+(AP121*30)+(AQ121*30)+(AR121*30)+(AS121*15))-(AO121*120)</f>
        <v>4290</v>
      </c>
      <c r="AV121" s="1" t="n">
        <f aca="false">((AO121*15)+(AP121*30)+(AQ121*30)+(AR121*30)+(AS121*15))</f>
        <v>14850</v>
      </c>
      <c r="AW121" s="1" t="n">
        <v>5.25</v>
      </c>
      <c r="AX121" s="4" t="n">
        <f aca="false">10000/SQRT((AO121*BE121)*(AVERAGE(AO121:AS121)*AVERAGE(BE121:BI121)))</f>
        <v>6.5488079486926</v>
      </c>
      <c r="AY121" s="4" t="n">
        <v>0</v>
      </c>
      <c r="AZ121" s="2" t="n">
        <f aca="false">(AO121*BE121)/405</f>
        <v>1.09945679012346</v>
      </c>
      <c r="BA121" s="2" t="n">
        <v>0</v>
      </c>
      <c r="BB121" s="2" t="n">
        <f aca="false">1/(LOG(BE121)+LOG(AO121))</f>
        <v>0.377553224114563</v>
      </c>
      <c r="BC121" s="2" t="n">
        <f aca="false">(BF121-BE121)/(AP121-AO121)</f>
        <v>0.846578947368421</v>
      </c>
      <c r="BD121" s="2" t="n">
        <f aca="false">(20*BE121)/((AO121/18)-3.5)</f>
        <v>72.864</v>
      </c>
      <c r="BE121" s="3" t="n">
        <v>5.06</v>
      </c>
      <c r="BF121" s="3" t="n">
        <v>69.4</v>
      </c>
      <c r="BG121" s="3" t="n">
        <v>34.2</v>
      </c>
      <c r="BH121" s="3" t="n">
        <v>39.6</v>
      </c>
      <c r="BI121" s="3" t="n">
        <v>66</v>
      </c>
      <c r="BJ121" s="2" t="n">
        <f aca="false">((BE121*15)+(BF121*30)+(BG121*30)+(BH121*30)+(BI121*15))-(BE121*120)</f>
        <v>4754.7</v>
      </c>
      <c r="BK121" s="2" t="n">
        <f aca="false">((BE121*15)+(BF121*30)+(BG121*30)+(BH121*30)+(BI121*15))</f>
        <v>5361.9</v>
      </c>
      <c r="BL121" s="2" t="n">
        <f aca="false">(1/BE121)</f>
        <v>0.197628458498024</v>
      </c>
      <c r="BM121" s="2" t="n">
        <f aca="false">(BJ121/AU121)</f>
        <v>1.10832167832168</v>
      </c>
      <c r="BN121" s="2" t="n">
        <f aca="false">(BK121/AV121)</f>
        <v>0.361070707070707</v>
      </c>
      <c r="BO121" s="2" t="n">
        <f aca="false">(AX121*BM121)</f>
        <v>7.25818581670133</v>
      </c>
      <c r="BP121" s="2" t="n">
        <f aca="false">(AX121*BN121)</f>
        <v>2.3645827165047</v>
      </c>
      <c r="BQ121" s="2" t="n">
        <v>2</v>
      </c>
      <c r="BR121" s="4" t="n">
        <f aca="false">(BC121*BL121)</f>
        <v>0.167308092365301</v>
      </c>
      <c r="BS121" s="1" t="n">
        <v>255</v>
      </c>
      <c r="BT121" s="1" t="n">
        <v>1</v>
      </c>
      <c r="BU121" s="1" t="n">
        <v>43</v>
      </c>
      <c r="BV121" s="1" t="n">
        <v>1</v>
      </c>
      <c r="BW121" s="1" t="n">
        <v>152</v>
      </c>
      <c r="BX121" s="1" t="n">
        <v>1</v>
      </c>
      <c r="BY121" s="1" t="n">
        <v>60</v>
      </c>
      <c r="BZ121" s="1" t="n">
        <v>300</v>
      </c>
      <c r="CA121" s="1" t="n">
        <v>1</v>
      </c>
      <c r="CB121" s="1" t="n">
        <v>1</v>
      </c>
      <c r="CC121" s="1"/>
      <c r="CD121" s="1" t="n">
        <v>70</v>
      </c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</row>
    <row r="122" customFormat="false" ht="13.8" hidden="false" customHeight="false" outlineLevel="0" collapsed="false">
      <c r="A122" s="1" t="n">
        <v>30704</v>
      </c>
      <c r="B122" s="1" t="n">
        <v>2</v>
      </c>
      <c r="C122" s="1" t="n">
        <v>48</v>
      </c>
      <c r="D122" s="1" t="n">
        <v>1</v>
      </c>
      <c r="E122" s="1" t="n">
        <v>0</v>
      </c>
      <c r="F122" s="1" t="n">
        <v>1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</v>
      </c>
      <c r="M122" s="1" t="n">
        <v>1</v>
      </c>
      <c r="N122" s="1" t="n">
        <v>0</v>
      </c>
      <c r="O122" s="1" t="n">
        <v>0</v>
      </c>
      <c r="P122" s="1" t="n">
        <f aca="false">SUM(E122:O122)</f>
        <v>2</v>
      </c>
      <c r="Q122" s="1" t="n">
        <v>96</v>
      </c>
      <c r="R122" s="1" t="n">
        <v>70</v>
      </c>
      <c r="S122" s="1" t="n">
        <v>26</v>
      </c>
      <c r="T122" s="2" t="n">
        <v>78.6666666666667</v>
      </c>
      <c r="U122" s="3" t="n">
        <v>72</v>
      </c>
      <c r="V122" s="3" t="n">
        <v>157.3</v>
      </c>
      <c r="W122" s="2" t="n">
        <v>29.0987980983935</v>
      </c>
      <c r="X122" s="2" t="n">
        <v>1</v>
      </c>
      <c r="Y122" s="3" t="n">
        <v>82</v>
      </c>
      <c r="Z122" s="3" t="n">
        <v>109</v>
      </c>
      <c r="AA122" s="2" t="n">
        <v>37.198481771906</v>
      </c>
      <c r="AB122" s="2" t="n">
        <v>0.521296884933249</v>
      </c>
      <c r="AC122" s="2" t="n">
        <v>0.752293577981651</v>
      </c>
      <c r="AD122" s="3" t="n">
        <v>38.3</v>
      </c>
      <c r="AE122" s="3" t="n">
        <v>27.6</v>
      </c>
      <c r="AF122" s="3" t="n">
        <v>44.4</v>
      </c>
      <c r="AG122" s="1" t="n">
        <v>8</v>
      </c>
      <c r="AH122" s="3" t="n">
        <v>43.3</v>
      </c>
      <c r="AI122" s="3" t="n">
        <v>31.2</v>
      </c>
      <c r="AJ122" s="3" t="n">
        <v>42.1</v>
      </c>
      <c r="AK122" s="3" t="n">
        <v>2.3</v>
      </c>
      <c r="AL122" s="1" t="n">
        <v>1354</v>
      </c>
      <c r="AM122" s="1" t="n">
        <v>59</v>
      </c>
      <c r="AN122" s="1" t="n">
        <v>2221</v>
      </c>
      <c r="AO122" s="1" t="n">
        <v>87</v>
      </c>
      <c r="AP122" s="1" t="n">
        <v>158</v>
      </c>
      <c r="AQ122" s="1" t="n">
        <v>72</v>
      </c>
      <c r="AR122" s="1" t="n">
        <v>66</v>
      </c>
      <c r="AS122" s="1" t="n">
        <v>58</v>
      </c>
      <c r="AT122" s="1" t="n">
        <v>1</v>
      </c>
      <c r="AU122" s="1" t="n">
        <f aca="false">((AO122*15)+(AP122*30)+(AQ122*30)+(AR122*30)+(AS122*15))-(AO122*120)</f>
        <v>615</v>
      </c>
      <c r="AV122" s="1" t="n">
        <f aca="false">((AO122*15)+(AP122*30)+(AQ122*30)+(AR122*30)+(AS122*15))</f>
        <v>11055</v>
      </c>
      <c r="AW122" s="1"/>
      <c r="AX122" s="4" t="n">
        <f aca="false">10000/SQRT((AO122*BE122)*(AVERAGE(AO122:AS122)*AVERAGE(BE122:BI122)))</f>
        <v>8.02887360932489</v>
      </c>
      <c r="AY122" s="4" t="n">
        <v>0</v>
      </c>
      <c r="AZ122" s="2" t="n">
        <f aca="false">(AO122*BE122)/405</f>
        <v>0.680962962962963</v>
      </c>
      <c r="BA122" s="2" t="n">
        <v>0</v>
      </c>
      <c r="BB122" s="2" t="n">
        <f aca="false">1/(LOG(BE122)+LOG(AO122))</f>
        <v>0.409738918015119</v>
      </c>
      <c r="BC122" s="2" t="n">
        <f aca="false">(BF122-BE122)/(AP122-AO122)</f>
        <v>2.65957746478873</v>
      </c>
      <c r="BD122" s="2" t="n">
        <f aca="false">(20*BE122)/((AO122/18)-3.5)</f>
        <v>47.55</v>
      </c>
      <c r="BE122" s="3" t="n">
        <v>3.17</v>
      </c>
      <c r="BF122" s="3" t="n">
        <v>192</v>
      </c>
      <c r="BG122" s="3" t="n">
        <v>27.6</v>
      </c>
      <c r="BH122" s="3" t="n">
        <v>64.4</v>
      </c>
      <c r="BI122" s="3" t="n">
        <v>31.7</v>
      </c>
      <c r="BJ122" s="2" t="n">
        <f aca="false">((BE122*15)+(BF122*30)+(BG122*30)+(BH122*30)+(BI122*15))-(BE122*120)</f>
        <v>8662.65</v>
      </c>
      <c r="BK122" s="2" t="n">
        <f aca="false">((BE122*15)+(BF122*30)+(BG122*30)+(BH122*30)+(BI122*15))</f>
        <v>9043.05</v>
      </c>
      <c r="BL122" s="2" t="n">
        <f aca="false">(1/BE122)</f>
        <v>0.315457413249211</v>
      </c>
      <c r="BM122" s="2" t="n">
        <f aca="false">(BJ122/AU122)</f>
        <v>14.0856097560976</v>
      </c>
      <c r="BN122" s="2" t="n">
        <f aca="false">(BK122/AV122)</f>
        <v>0.818005427408412</v>
      </c>
      <c r="BO122" s="2" t="n">
        <f aca="false">(AX122*BM122)</f>
        <v>113.091580441981</v>
      </c>
      <c r="BP122" s="2" t="n">
        <f aca="false">(AX122*BN122)</f>
        <v>6.56766218840393</v>
      </c>
      <c r="BQ122" s="2" t="n">
        <v>2</v>
      </c>
      <c r="BR122" s="4" t="n">
        <f aca="false">(BC122*BL122)</f>
        <v>0.838983427378149</v>
      </c>
      <c r="BS122" s="1" t="n">
        <v>170</v>
      </c>
      <c r="BT122" s="1" t="n">
        <v>0</v>
      </c>
      <c r="BU122" s="1" t="n">
        <v>64</v>
      </c>
      <c r="BV122" s="1" t="n">
        <v>0</v>
      </c>
      <c r="BW122" s="1" t="n">
        <v>88</v>
      </c>
      <c r="BX122" s="1" t="n">
        <v>0</v>
      </c>
      <c r="BY122" s="1" t="n">
        <v>18</v>
      </c>
      <c r="BZ122" s="1" t="n">
        <v>90</v>
      </c>
      <c r="CA122" s="1" t="n">
        <v>0</v>
      </c>
      <c r="CB122" s="1" t="n">
        <v>2</v>
      </c>
      <c r="CC122" s="1"/>
      <c r="CD122" s="1" t="n">
        <v>57</v>
      </c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 t="n">
        <v>14</v>
      </c>
      <c r="DL122" s="1" t="n">
        <v>2</v>
      </c>
      <c r="DM122" s="1" t="n">
        <v>2</v>
      </c>
      <c r="DN122" s="1" t="n">
        <v>20.58001</v>
      </c>
      <c r="DO122" s="1" t="n">
        <v>94.46644</v>
      </c>
      <c r="DP122" s="1" t="n">
        <v>0.08</v>
      </c>
      <c r="DQ122" s="1" t="n">
        <v>2</v>
      </c>
      <c r="DR122" s="1" t="n">
        <v>3</v>
      </c>
      <c r="DS122" s="1"/>
      <c r="DT122" s="1" t="n">
        <v>2666.59</v>
      </c>
      <c r="DU122" s="1" t="n">
        <v>95.2</v>
      </c>
      <c r="DV122" s="1" t="n">
        <v>48.16</v>
      </c>
      <c r="DW122" s="1" t="n">
        <v>56.69</v>
      </c>
      <c r="DX122" s="1" t="n">
        <v>27.74</v>
      </c>
      <c r="DY122" s="1" t="n">
        <v>327.06</v>
      </c>
      <c r="DZ122" s="1" t="n">
        <v>32.96</v>
      </c>
      <c r="EA122" s="1" t="n">
        <v>30.23</v>
      </c>
      <c r="EB122" s="1" t="n">
        <v>28.46</v>
      </c>
      <c r="EC122" s="1" t="n">
        <v>41.78</v>
      </c>
      <c r="ED122" s="1" t="n">
        <v>19.18</v>
      </c>
      <c r="EE122" s="1" t="n">
        <v>790.34</v>
      </c>
    </row>
    <row r="123" customFormat="false" ht="13.8" hidden="false" customHeight="false" outlineLevel="0" collapsed="false">
      <c r="A123" s="1" t="n">
        <v>30705</v>
      </c>
      <c r="B123" s="1" t="n">
        <v>2</v>
      </c>
      <c r="C123" s="1" t="n">
        <v>49</v>
      </c>
      <c r="D123" s="1" t="n">
        <v>1</v>
      </c>
      <c r="E123" s="1" t="n">
        <v>1</v>
      </c>
      <c r="F123" s="1" t="n">
        <v>1</v>
      </c>
      <c r="G123" s="1" t="n">
        <v>1</v>
      </c>
      <c r="H123" s="1" t="n">
        <v>1</v>
      </c>
      <c r="I123" s="1" t="n">
        <v>0</v>
      </c>
      <c r="J123" s="1" t="n">
        <v>0</v>
      </c>
      <c r="K123" s="1" t="n">
        <v>1</v>
      </c>
      <c r="L123" s="1" t="n">
        <v>0</v>
      </c>
      <c r="M123" s="1" t="n">
        <f aca="false">IF(W123&gt;27,1,0)</f>
        <v>1</v>
      </c>
      <c r="N123" s="1" t="n">
        <v>0</v>
      </c>
      <c r="O123" s="1" t="n">
        <v>1</v>
      </c>
      <c r="P123" s="1" t="n">
        <f aca="false">SUM(E123:O123)</f>
        <v>7</v>
      </c>
      <c r="Q123" s="1" t="n">
        <v>190</v>
      </c>
      <c r="R123" s="1" t="n">
        <v>100</v>
      </c>
      <c r="S123" s="1" t="n">
        <f aca="false">Q123-R123</f>
        <v>90</v>
      </c>
      <c r="T123" s="2" t="n">
        <f aca="false">(S123/3)+ R123</f>
        <v>130</v>
      </c>
      <c r="U123" s="3" t="n">
        <v>67.2</v>
      </c>
      <c r="V123" s="3" t="n">
        <v>157.5</v>
      </c>
      <c r="W123" s="18" t="n">
        <f aca="false">U123/POWER((V123/100),2)</f>
        <v>27.0899470899471</v>
      </c>
      <c r="X123" s="2" t="n">
        <v>1</v>
      </c>
      <c r="Y123" s="3" t="n">
        <v>89.5</v>
      </c>
      <c r="Z123" s="3" t="n">
        <v>94</v>
      </c>
      <c r="AA123" s="2" t="n">
        <v>41.3554090395606</v>
      </c>
      <c r="AB123" s="2" t="n">
        <v>0.568253968253968</v>
      </c>
      <c r="AC123" s="2" t="n">
        <v>0.952127659574468</v>
      </c>
      <c r="AD123" s="3" t="n">
        <v>35.9</v>
      </c>
      <c r="AE123" s="3" t="n">
        <v>24.1</v>
      </c>
      <c r="AF123" s="3" t="n">
        <v>43.1</v>
      </c>
      <c r="AG123" s="1" t="n">
        <v>7</v>
      </c>
      <c r="AH123" s="3" t="n">
        <v>44.8</v>
      </c>
      <c r="AI123" s="3" t="n">
        <v>30.1</v>
      </c>
      <c r="AJ123" s="3" t="n">
        <v>40.9</v>
      </c>
      <c r="AK123" s="3" t="n">
        <v>2.2</v>
      </c>
      <c r="AL123" s="1" t="n">
        <v>1307</v>
      </c>
      <c r="AM123" s="1" t="n">
        <v>51</v>
      </c>
      <c r="AN123" s="1" t="n">
        <v>2039</v>
      </c>
      <c r="AO123" s="1" t="n">
        <v>170</v>
      </c>
      <c r="AP123" s="1" t="n">
        <v>225</v>
      </c>
      <c r="AQ123" s="1" t="n">
        <v>260</v>
      </c>
      <c r="AR123" s="1" t="n">
        <v>300</v>
      </c>
      <c r="AS123" s="1" t="n">
        <v>301</v>
      </c>
      <c r="AT123" s="1" t="n">
        <v>5</v>
      </c>
      <c r="AU123" s="1" t="n">
        <v>10215</v>
      </c>
      <c r="AV123" s="1" t="n">
        <f aca="false">((AO123*15)+(AP123*30)+(AQ123*30)+(AR123*30)+(AS123*15))</f>
        <v>30615</v>
      </c>
      <c r="AW123" s="1" t="n">
        <v>7.01</v>
      </c>
      <c r="AX123" s="4" t="n">
        <f aca="false">10000/SQRT((AO123*BE123)*(AVERAGE(AO123:AS123)*AVERAGE(BE123:BI123)))</f>
        <v>3.04287920979621</v>
      </c>
      <c r="AY123" s="4" t="n">
        <v>1</v>
      </c>
      <c r="AZ123" s="2" t="n">
        <f aca="false">(AO123*BE123)/405</f>
        <v>3.5762962962963</v>
      </c>
      <c r="BA123" s="2" t="n">
        <v>1</v>
      </c>
      <c r="BB123" s="2" t="n">
        <f aca="false">1/(LOG(BE123)+LOG(AO123))</f>
        <v>0.316366741469137</v>
      </c>
      <c r="BC123" s="2" t="n">
        <f aca="false">(BF123-BE123)/(AP123-AO123)</f>
        <v>0.185090909090909</v>
      </c>
      <c r="BD123" s="2" t="n">
        <f aca="false">(20*BE123)/((AO123/18)-3.5)</f>
        <v>28.6654205607477</v>
      </c>
      <c r="BE123" s="2" t="n">
        <v>8.52</v>
      </c>
      <c r="BF123" s="2" t="n">
        <v>18.7</v>
      </c>
      <c r="BG123" s="2" t="n">
        <v>28.6</v>
      </c>
      <c r="BH123" s="2" t="n">
        <v>49.6</v>
      </c>
      <c r="BI123" s="2" t="n">
        <v>43</v>
      </c>
      <c r="BJ123" s="2" t="n">
        <f aca="false">((BE123*15)+(BF123*30)+(BG123*30)+(BH123*30)+(BI123*15))-(BE123*120)</f>
        <v>2657.4</v>
      </c>
      <c r="BK123" s="2" t="n">
        <f aca="false">((BE123*15)+(BF123*30)+(BG123*30)+(BH123*30)+(BI123*15))</f>
        <v>3679.8</v>
      </c>
      <c r="BL123" s="2" t="n">
        <f aca="false">(1/BE123)</f>
        <v>0.117370892018779</v>
      </c>
      <c r="BM123" s="2" t="n">
        <f aca="false">(BJ123/AU123)</f>
        <v>0.26014684287812</v>
      </c>
      <c r="BN123" s="2" t="n">
        <f aca="false">(BK123/AV123)</f>
        <v>0.120195982361587</v>
      </c>
      <c r="BO123" s="2" t="n">
        <f aca="false">(AX123*BM123)</f>
        <v>0.791595419687955</v>
      </c>
      <c r="BP123" s="2" t="n">
        <f aca="false">(AX123*BN123)</f>
        <v>0.365741855829107</v>
      </c>
      <c r="BQ123" s="2" t="n">
        <v>1</v>
      </c>
      <c r="BR123" s="4" t="n">
        <f aca="false">(BC123*BL123)</f>
        <v>0.0217242851045668</v>
      </c>
      <c r="BS123" s="1" t="n">
        <v>158</v>
      </c>
      <c r="BT123" s="1" t="n">
        <v>0</v>
      </c>
      <c r="BU123" s="1" t="n">
        <v>80</v>
      </c>
      <c r="BV123" s="1" t="n">
        <v>0</v>
      </c>
      <c r="BW123" s="1"/>
      <c r="BX123" s="1"/>
      <c r="BY123" s="1"/>
      <c r="BZ123" s="1" t="n">
        <v>300</v>
      </c>
      <c r="CA123" s="1" t="n">
        <v>1</v>
      </c>
      <c r="CB123" s="1" t="n">
        <v>3</v>
      </c>
      <c r="CC123" s="1"/>
      <c r="CD123" s="1" t="n">
        <v>95</v>
      </c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</row>
    <row r="124" customFormat="false" ht="13.8" hidden="false" customHeight="false" outlineLevel="0" collapsed="false">
      <c r="A124" s="1" t="n">
        <v>30706</v>
      </c>
      <c r="B124" s="1" t="n">
        <v>2</v>
      </c>
      <c r="C124" s="1" t="n">
        <v>56</v>
      </c>
      <c r="D124" s="1" t="n">
        <v>1</v>
      </c>
      <c r="E124" s="1" t="n">
        <v>1</v>
      </c>
      <c r="F124" s="1" t="n">
        <v>1</v>
      </c>
      <c r="G124" s="1" t="n">
        <v>1</v>
      </c>
      <c r="H124" s="1" t="n">
        <v>0</v>
      </c>
      <c r="I124" s="1" t="n">
        <v>1</v>
      </c>
      <c r="J124" s="1" t="n">
        <v>0</v>
      </c>
      <c r="K124" s="1" t="n">
        <v>0</v>
      </c>
      <c r="L124" s="1" t="n">
        <v>0</v>
      </c>
      <c r="M124" s="1" t="n">
        <v>0</v>
      </c>
      <c r="N124" s="1" t="n">
        <v>0</v>
      </c>
      <c r="O124" s="1" t="n">
        <v>1</v>
      </c>
      <c r="P124" s="1" t="n">
        <f aca="false">SUM(E124:O124)</f>
        <v>5</v>
      </c>
      <c r="Q124" s="1" t="n">
        <v>100</v>
      </c>
      <c r="R124" s="1" t="n">
        <v>70</v>
      </c>
      <c r="S124" s="1" t="n">
        <v>30</v>
      </c>
      <c r="T124" s="2" t="n">
        <v>80</v>
      </c>
      <c r="U124" s="3" t="n">
        <v>50.7</v>
      </c>
      <c r="V124" s="3" t="n">
        <v>160.5</v>
      </c>
      <c r="W124" s="2" t="n">
        <v>19.681486010423</v>
      </c>
      <c r="X124" s="2" t="n">
        <v>0</v>
      </c>
      <c r="Y124" s="3" t="n">
        <v>72.5</v>
      </c>
      <c r="Z124" s="3" t="n">
        <v>87</v>
      </c>
      <c r="AA124" s="2" t="n">
        <v>32.9552983822174</v>
      </c>
      <c r="AB124" s="2" t="n">
        <v>0.451713395638629</v>
      </c>
      <c r="AC124" s="2" t="n">
        <v>0.833333333333333</v>
      </c>
      <c r="AD124" s="3" t="n">
        <v>26.9</v>
      </c>
      <c r="AE124" s="3" t="n">
        <v>13.6</v>
      </c>
      <c r="AF124" s="3" t="n">
        <v>37.1</v>
      </c>
      <c r="AG124" s="1" t="n">
        <v>5</v>
      </c>
      <c r="AH124" s="3" t="n">
        <v>49.3</v>
      </c>
      <c r="AI124" s="3" t="n">
        <v>25</v>
      </c>
      <c r="AJ124" s="3" t="n">
        <v>35.2</v>
      </c>
      <c r="AK124" s="3" t="n">
        <v>1.9</v>
      </c>
      <c r="AL124" s="1" t="n">
        <v>1110</v>
      </c>
      <c r="AM124" s="1" t="n">
        <v>41</v>
      </c>
      <c r="AN124" s="1" t="n">
        <v>1732</v>
      </c>
      <c r="AO124" s="1" t="n">
        <v>88</v>
      </c>
      <c r="AP124" s="1" t="n">
        <v>107</v>
      </c>
      <c r="AQ124" s="1" t="n">
        <v>125</v>
      </c>
      <c r="AR124" s="1" t="n">
        <v>123</v>
      </c>
      <c r="AS124" s="1" t="n">
        <v>129</v>
      </c>
      <c r="AT124" s="1" t="n">
        <v>1</v>
      </c>
      <c r="AU124" s="1" t="n">
        <f aca="false">((AO124*15)+(AP124*30)+(AQ124*30)+(AR124*30)+(AS124*15))-(AO124*120)</f>
        <v>3345</v>
      </c>
      <c r="AV124" s="1" t="n">
        <f aca="false">((AO124*15)+(AP124*30)+(AQ124*30)+(AR124*30)+(AS124*15))</f>
        <v>13905</v>
      </c>
      <c r="AW124" s="1" t="n">
        <v>5.34</v>
      </c>
      <c r="AX124" s="4" t="n">
        <f aca="false">10000/SQRT((AO124*BE124)*(AVERAGE(AO124:AS124)*AVERAGE(BE124:BI124)))</f>
        <v>10.6171418288124</v>
      </c>
      <c r="AY124" s="4" t="n">
        <v>0</v>
      </c>
      <c r="AZ124" s="2" t="n">
        <f aca="false">(AO124*BE124)/405</f>
        <v>0.83437037037037</v>
      </c>
      <c r="BA124" s="2" t="n">
        <v>0</v>
      </c>
      <c r="BB124" s="2" t="n">
        <f aca="false">1/(LOG(BE124)+LOG(AO124))</f>
        <v>0.395442306520479</v>
      </c>
      <c r="BC124" s="2" t="n">
        <f aca="false">(BF124-BE124)/(AP124-AO124)</f>
        <v>1.21894736842105</v>
      </c>
      <c r="BD124" s="2" t="n">
        <f aca="false">(20*BE124)/((AO124/18)-3.5)</f>
        <v>55.296</v>
      </c>
      <c r="BE124" s="3" t="n">
        <v>3.84</v>
      </c>
      <c r="BF124" s="3" t="n">
        <v>27</v>
      </c>
      <c r="BG124" s="3" t="n">
        <v>30.3</v>
      </c>
      <c r="BH124" s="3" t="n">
        <v>23.7</v>
      </c>
      <c r="BI124" s="3" t="n">
        <v>29.9</v>
      </c>
      <c r="BJ124" s="2" t="n">
        <f aca="false">((BE124*15)+(BF124*30)+(BG124*30)+(BH124*30)+(BI124*15))-(BE124*120)</f>
        <v>2475.3</v>
      </c>
      <c r="BK124" s="2" t="n">
        <f aca="false">((BE124*15)+(BF124*30)+(BG124*30)+(BH124*30)+(BI124*15))</f>
        <v>2936.1</v>
      </c>
      <c r="BL124" s="2" t="n">
        <f aca="false">(1/BE124)</f>
        <v>0.260416666666667</v>
      </c>
      <c r="BM124" s="2" t="n">
        <f aca="false">(BJ124/AU124)</f>
        <v>0.74</v>
      </c>
      <c r="BN124" s="2" t="n">
        <f aca="false">(BK124/AV124)</f>
        <v>0.211154261057174</v>
      </c>
      <c r="BO124" s="2" t="n">
        <f aca="false">(AX124*BM124)</f>
        <v>7.8566849533212</v>
      </c>
      <c r="BP124" s="2" t="n">
        <f aca="false">(AX124*BN124)</f>
        <v>2.2418547374021</v>
      </c>
      <c r="BQ124" s="2" t="n">
        <v>2</v>
      </c>
      <c r="BR124" s="4" t="n">
        <f aca="false">(BC124*BL124)</f>
        <v>0.317434210526316</v>
      </c>
      <c r="BS124" s="1" t="n">
        <v>204</v>
      </c>
      <c r="BT124" s="1" t="n">
        <v>1</v>
      </c>
      <c r="BU124" s="1" t="n">
        <v>49</v>
      </c>
      <c r="BV124" s="1" t="n">
        <v>1</v>
      </c>
      <c r="BW124" s="1" t="n">
        <v>130</v>
      </c>
      <c r="BX124" s="1" t="n">
        <v>0</v>
      </c>
      <c r="BY124" s="1" t="n">
        <v>25</v>
      </c>
      <c r="BZ124" s="1" t="n">
        <v>123</v>
      </c>
      <c r="CA124" s="1" t="n">
        <v>0</v>
      </c>
      <c r="CB124" s="1" t="n">
        <v>1</v>
      </c>
      <c r="CC124" s="1"/>
      <c r="CD124" s="1" t="n">
        <v>67</v>
      </c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 t="n">
        <v>37</v>
      </c>
      <c r="DK124" s="1" t="n">
        <v>37</v>
      </c>
      <c r="DL124" s="1" t="n">
        <v>1</v>
      </c>
      <c r="DM124" s="1" t="n">
        <v>1</v>
      </c>
      <c r="DN124" s="1" t="n">
        <v>29.90001</v>
      </c>
      <c r="DO124" s="1" t="n">
        <v>175.486</v>
      </c>
      <c r="DP124" s="1" t="n">
        <v>0.47</v>
      </c>
      <c r="DQ124" s="1" t="n">
        <v>1</v>
      </c>
      <c r="DR124" s="1"/>
      <c r="DS124" s="1" t="n">
        <v>1</v>
      </c>
      <c r="DT124" s="1" t="n">
        <v>2778.51</v>
      </c>
      <c r="DU124" s="1" t="n">
        <v>64.07</v>
      </c>
      <c r="DV124" s="1" t="n">
        <v>22.37</v>
      </c>
      <c r="DW124" s="1" t="n">
        <v>39.74</v>
      </c>
      <c r="DX124" s="1" t="n">
        <v>81.52</v>
      </c>
      <c r="DY124" s="1" t="n">
        <v>317.93</v>
      </c>
      <c r="DZ124" s="1" t="n">
        <v>43.73</v>
      </c>
      <c r="EA124" s="1" t="n">
        <v>15.28</v>
      </c>
      <c r="EB124" s="1" t="n">
        <v>38</v>
      </c>
      <c r="EC124" s="1" t="n">
        <v>62.93</v>
      </c>
      <c r="ED124" s="1" t="n">
        <v>17.37</v>
      </c>
      <c r="EE124" s="1" t="n">
        <v>186.46</v>
      </c>
    </row>
    <row r="125" customFormat="false" ht="13.8" hidden="false" customHeight="false" outlineLevel="0" collapsed="false">
      <c r="A125" s="1" t="n">
        <v>30709</v>
      </c>
      <c r="B125" s="1" t="n">
        <v>2</v>
      </c>
      <c r="C125" s="1" t="n">
        <v>68</v>
      </c>
      <c r="D125" s="1" t="n">
        <v>1</v>
      </c>
      <c r="E125" s="1" t="n">
        <v>1</v>
      </c>
      <c r="F125" s="1" t="n">
        <v>1</v>
      </c>
      <c r="G125" s="1" t="n">
        <v>0</v>
      </c>
      <c r="H125" s="1" t="n">
        <v>1</v>
      </c>
      <c r="I125" s="1" t="n">
        <v>0</v>
      </c>
      <c r="J125" s="1" t="n">
        <v>0</v>
      </c>
      <c r="K125" s="1" t="n">
        <v>0</v>
      </c>
      <c r="L125" s="1" t="n">
        <v>0</v>
      </c>
      <c r="M125" s="1" t="n">
        <v>1</v>
      </c>
      <c r="N125" s="1" t="n">
        <v>0</v>
      </c>
      <c r="O125" s="1" t="n">
        <v>1</v>
      </c>
      <c r="P125" s="1" t="n">
        <f aca="false">SUM(E125:O125)</f>
        <v>5</v>
      </c>
      <c r="Q125" s="1" t="n">
        <v>132</v>
      </c>
      <c r="R125" s="1" t="n">
        <v>92</v>
      </c>
      <c r="S125" s="1" t="n">
        <v>40</v>
      </c>
      <c r="T125" s="2" t="n">
        <v>105.333333333333</v>
      </c>
      <c r="U125" s="3" t="n">
        <v>74.8</v>
      </c>
      <c r="V125" s="3" t="n">
        <v>156.6</v>
      </c>
      <c r="W125" s="2" t="n">
        <v>30.5012812169196</v>
      </c>
      <c r="X125" s="2" t="n">
        <v>2</v>
      </c>
      <c r="Y125" s="3" t="n">
        <v>90</v>
      </c>
      <c r="Z125" s="3" t="n">
        <v>90</v>
      </c>
      <c r="AA125" s="2" t="n">
        <v>41.0678165814783</v>
      </c>
      <c r="AB125" s="2" t="n">
        <v>0.574712643678161</v>
      </c>
      <c r="AC125" s="2" t="n">
        <v>1</v>
      </c>
      <c r="AD125" s="3" t="n">
        <v>40.1</v>
      </c>
      <c r="AE125" s="3" t="n">
        <v>30</v>
      </c>
      <c r="AF125" s="3" t="n">
        <v>44.8</v>
      </c>
      <c r="AG125" s="1" t="n">
        <v>11</v>
      </c>
      <c r="AH125" s="3" t="n">
        <v>41.7</v>
      </c>
      <c r="AI125" s="3" t="n">
        <v>31.2</v>
      </c>
      <c r="AJ125" s="3" t="n">
        <v>42.5</v>
      </c>
      <c r="AK125" s="3" t="n">
        <v>2.3</v>
      </c>
      <c r="AL125" s="1" t="n">
        <v>1358</v>
      </c>
      <c r="AM125" s="1" t="n">
        <v>68</v>
      </c>
      <c r="AN125" s="1" t="n">
        <v>2118</v>
      </c>
      <c r="AO125" s="1" t="n">
        <v>115</v>
      </c>
      <c r="AP125" s="1" t="n">
        <v>170</v>
      </c>
      <c r="AQ125" s="1" t="n">
        <v>203</v>
      </c>
      <c r="AR125" s="1" t="n">
        <v>197</v>
      </c>
      <c r="AS125" s="1" t="n">
        <v>155</v>
      </c>
      <c r="AT125" s="1" t="n">
        <v>4</v>
      </c>
      <c r="AU125" s="1" t="n">
        <f aca="false">((AO125*15)+(AP125*30)+(AQ125*30)+(AR125*30)+(AS125*15))-(AO125*120)</f>
        <v>7350</v>
      </c>
      <c r="AV125" s="1" t="n">
        <f aca="false">((AO125*15)+(AP125*30)+(AQ125*30)+(AR125*30)+(AS125*15))</f>
        <v>21150</v>
      </c>
      <c r="AW125" s="1" t="n">
        <v>6.29</v>
      </c>
      <c r="AX125" s="4" t="n">
        <f aca="false">10000/SQRT((AO125*BE125)*(AVERAGE(AO125:AS125)*AVERAGE(BE125:BI125)))</f>
        <v>1.52293392826654</v>
      </c>
      <c r="AY125" s="4" t="n">
        <v>1</v>
      </c>
      <c r="AZ125" s="2" t="n">
        <f aca="false">(AO125*BE125)/405</f>
        <v>6.61604938271605</v>
      </c>
      <c r="BA125" s="2" t="n">
        <v>1</v>
      </c>
      <c r="BB125" s="2" t="n">
        <f aca="false">1/(LOG(BE125)+LOG(AO125))</f>
        <v>0.291710710977166</v>
      </c>
      <c r="BC125" s="2" t="n">
        <f aca="false">(BF125-BE125)/(AP125-AO125)</f>
        <v>0.647272727272727</v>
      </c>
      <c r="BD125" s="2" t="n">
        <f aca="false">(20*BE125)/((AO125/18)-3.5)</f>
        <v>161.307692307692</v>
      </c>
      <c r="BE125" s="3" t="n">
        <v>23.3</v>
      </c>
      <c r="BF125" s="3" t="n">
        <v>58.9</v>
      </c>
      <c r="BG125" s="3" t="n">
        <v>91.7</v>
      </c>
      <c r="BH125" s="3" t="n">
        <v>170</v>
      </c>
      <c r="BI125" s="3" t="n">
        <v>135</v>
      </c>
      <c r="BJ125" s="2" t="n">
        <f aca="false">((BE125*15)+(BF125*30)+(BG125*30)+(BH125*30)+(BI125*15))-(BE125*120)</f>
        <v>9196.5</v>
      </c>
      <c r="BK125" s="2" t="n">
        <f aca="false">((BE125*15)+(BF125*30)+(BG125*30)+(BH125*30)+(BI125*15))</f>
        <v>11992.5</v>
      </c>
      <c r="BL125" s="2" t="n">
        <f aca="false">(1/BE125)</f>
        <v>0.0429184549356223</v>
      </c>
      <c r="BM125" s="2" t="n">
        <f aca="false">(BJ125/AU125)</f>
        <v>1.25122448979592</v>
      </c>
      <c r="BN125" s="2" t="n">
        <f aca="false">(BK125/AV125)</f>
        <v>0.567021276595745</v>
      </c>
      <c r="BO125" s="2" t="n">
        <f aca="false">(AX125*BM125)</f>
        <v>1.90553222738819</v>
      </c>
      <c r="BP125" s="2" t="n">
        <f aca="false">(AX125*BN125)</f>
        <v>0.863535940176665</v>
      </c>
      <c r="BQ125" s="2" t="n">
        <v>1</v>
      </c>
      <c r="BR125" s="4" t="n">
        <f aca="false">(BC125*BL125)</f>
        <v>0.0277799453765119</v>
      </c>
      <c r="BS125" s="1" t="n">
        <v>157</v>
      </c>
      <c r="BT125" s="1" t="n">
        <v>0</v>
      </c>
      <c r="BU125" s="1" t="n">
        <v>31</v>
      </c>
      <c r="BV125" s="1" t="n">
        <v>1</v>
      </c>
      <c r="BW125" s="1" t="n">
        <v>55</v>
      </c>
      <c r="BX125" s="1" t="n">
        <v>0</v>
      </c>
      <c r="BY125" s="1" t="n">
        <v>71</v>
      </c>
      <c r="BZ125" s="1" t="n">
        <v>353</v>
      </c>
      <c r="CA125" s="1" t="n">
        <v>1</v>
      </c>
      <c r="CB125" s="1" t="n">
        <v>5</v>
      </c>
      <c r="CC125" s="1" t="n">
        <v>2</v>
      </c>
      <c r="CD125" s="1" t="n">
        <v>70</v>
      </c>
      <c r="CE125" s="1" t="n">
        <v>1847</v>
      </c>
      <c r="CF125" s="1" t="n">
        <v>15.961017866811</v>
      </c>
      <c r="CG125" s="1" t="n">
        <v>25.143475906876</v>
      </c>
      <c r="CH125" s="1" t="n">
        <v>6.3345966432052</v>
      </c>
      <c r="CI125" s="1" t="n">
        <v>8.62479696805631</v>
      </c>
      <c r="CJ125" s="1" t="n">
        <v>3.80075798592312</v>
      </c>
      <c r="CK125" s="1" t="n">
        <v>59.2961559285328</v>
      </c>
      <c r="CL125" s="1" t="n">
        <v>6.8</v>
      </c>
      <c r="CM125" s="1" t="n">
        <v>5.5</v>
      </c>
      <c r="CN125" s="1" t="n">
        <v>9.5</v>
      </c>
      <c r="CO125" s="1" t="n">
        <v>0</v>
      </c>
      <c r="CP125" s="1" t="n">
        <v>0.6</v>
      </c>
      <c r="CQ125" s="1" t="n">
        <v>3.4</v>
      </c>
      <c r="CR125" s="1" t="n">
        <v>0</v>
      </c>
      <c r="CS125" s="1" t="n">
        <v>0.1</v>
      </c>
      <c r="CT125" s="1" t="n">
        <v>4.5</v>
      </c>
      <c r="CU125" s="1" t="n">
        <v>73.7</v>
      </c>
      <c r="CV125" s="1" t="n">
        <v>51.6</v>
      </c>
      <c r="CW125" s="1" t="n">
        <v>13</v>
      </c>
      <c r="CX125" s="1" t="n">
        <v>17.7</v>
      </c>
      <c r="CY125" s="1" t="n">
        <v>7.8</v>
      </c>
      <c r="CZ125" s="1" t="n">
        <v>234</v>
      </c>
      <c r="DA125" s="1" t="n">
        <v>273.8</v>
      </c>
      <c r="DB125" s="1" t="n">
        <v>80.8</v>
      </c>
      <c r="DC125" s="1" t="n">
        <v>16.3</v>
      </c>
      <c r="DD125" s="1" t="n">
        <v>1392</v>
      </c>
      <c r="DE125" s="1" t="n">
        <v>6</v>
      </c>
      <c r="DF125" s="1" t="n">
        <v>3</v>
      </c>
      <c r="DG125" s="1" t="n">
        <v>240</v>
      </c>
      <c r="DH125" s="1" t="n">
        <v>6</v>
      </c>
      <c r="DI125" s="1" t="n">
        <v>250</v>
      </c>
      <c r="DJ125" s="1" t="n">
        <v>2</v>
      </c>
      <c r="DK125" s="1" t="n">
        <v>2</v>
      </c>
      <c r="DL125" s="1" t="n">
        <v>2</v>
      </c>
      <c r="DM125" s="1" t="n">
        <v>2</v>
      </c>
      <c r="DN125" s="1" t="n">
        <v>19.11</v>
      </c>
      <c r="DO125" s="1" t="n">
        <v>103.0466</v>
      </c>
      <c r="DP125" s="1" t="n">
        <v>0.02</v>
      </c>
      <c r="DQ125" s="1" t="n">
        <v>1</v>
      </c>
      <c r="DR125" s="1" t="n">
        <v>4</v>
      </c>
      <c r="DS125" s="1" t="n">
        <v>1</v>
      </c>
      <c r="DT125" s="1" t="n">
        <v>1364.98</v>
      </c>
      <c r="DU125" s="1" t="n">
        <v>40.09</v>
      </c>
      <c r="DV125" s="1" t="n">
        <v>18.43</v>
      </c>
      <c r="DW125" s="1" t="n">
        <v>24.57</v>
      </c>
      <c r="DX125" s="1" t="n">
        <v>13.54</v>
      </c>
      <c r="DY125" s="1" t="n">
        <v>204.29</v>
      </c>
      <c r="DZ125" s="1" t="n">
        <v>21.54</v>
      </c>
      <c r="EA125" s="1" t="n">
        <v>11.02</v>
      </c>
      <c r="EB125" s="1" t="n">
        <v>14.86</v>
      </c>
      <c r="EC125" s="1" t="n">
        <v>18.08</v>
      </c>
      <c r="ED125" s="1" t="n">
        <v>6.72</v>
      </c>
      <c r="EE125" s="1" t="n">
        <v>124.89</v>
      </c>
    </row>
    <row r="126" customFormat="false" ht="13.8" hidden="false" customHeight="false" outlineLevel="0" collapsed="false">
      <c r="A126" s="1" t="n">
        <v>30710</v>
      </c>
      <c r="B126" s="1" t="n">
        <v>1</v>
      </c>
      <c r="C126" s="1" t="n">
        <v>43</v>
      </c>
      <c r="D126" s="1" t="n">
        <v>1</v>
      </c>
      <c r="E126" s="1" t="n">
        <v>1</v>
      </c>
      <c r="F126" s="1" t="n">
        <v>0</v>
      </c>
      <c r="G126" s="1" t="n">
        <v>1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</v>
      </c>
      <c r="M126" s="1" t="n">
        <v>1</v>
      </c>
      <c r="N126" s="1" t="n">
        <v>0</v>
      </c>
      <c r="O126" s="1" t="n">
        <v>1</v>
      </c>
      <c r="P126" s="1" t="n">
        <f aca="false">SUM(E126:O126)</f>
        <v>4</v>
      </c>
      <c r="Q126" s="1" t="n">
        <v>120</v>
      </c>
      <c r="R126" s="1" t="n">
        <v>80</v>
      </c>
      <c r="S126" s="1" t="n">
        <v>40</v>
      </c>
      <c r="T126" s="2" t="n">
        <v>93.3333333333333</v>
      </c>
      <c r="U126" s="3" t="n">
        <v>120.1</v>
      </c>
      <c r="V126" s="3" t="n">
        <v>177.5</v>
      </c>
      <c r="W126" s="2" t="n">
        <v>38.1194207498512</v>
      </c>
      <c r="X126" s="2" t="n">
        <v>2</v>
      </c>
      <c r="Y126" s="3" t="n">
        <v>117.5</v>
      </c>
      <c r="Z126" s="3" t="n">
        <v>122</v>
      </c>
      <c r="AA126" s="2" t="n">
        <v>47.050519922943</v>
      </c>
      <c r="AB126" s="2" t="n">
        <v>0.661971830985916</v>
      </c>
      <c r="AC126" s="2" t="n">
        <v>0.963114754098361</v>
      </c>
      <c r="AD126" s="3" t="n">
        <v>44.9</v>
      </c>
      <c r="AE126" s="3" t="n">
        <v>53.9</v>
      </c>
      <c r="AF126" s="3" t="n">
        <v>66.2</v>
      </c>
      <c r="AG126" s="1" t="n">
        <v>24</v>
      </c>
      <c r="AH126" s="3" t="n">
        <v>44.5</v>
      </c>
      <c r="AI126" s="3" t="n">
        <v>53.4</v>
      </c>
      <c r="AJ126" s="3" t="n">
        <v>62.9</v>
      </c>
      <c r="AK126" s="3" t="n">
        <v>3.3</v>
      </c>
      <c r="AL126" s="1" t="n">
        <v>2059</v>
      </c>
      <c r="AM126" s="1" t="n">
        <v>58</v>
      </c>
      <c r="AN126" s="1" t="n">
        <v>3191</v>
      </c>
      <c r="AO126" s="1" t="n">
        <v>83</v>
      </c>
      <c r="AP126" s="1" t="n">
        <v>125</v>
      </c>
      <c r="AQ126" s="1" t="n">
        <v>134</v>
      </c>
      <c r="AR126" s="1" t="n">
        <v>127</v>
      </c>
      <c r="AS126" s="1" t="n">
        <v>106</v>
      </c>
      <c r="AT126" s="1" t="n">
        <v>1</v>
      </c>
      <c r="AU126" s="1" t="n">
        <f aca="false">((AO126*15)+(AP126*30)+(AQ126*30)+(AR126*30)+(AS126*15))-(AO126*120)</f>
        <v>4455</v>
      </c>
      <c r="AV126" s="1" t="n">
        <f aca="false">((AO126*15)+(AP126*30)+(AQ126*30)+(AR126*30)+(AS126*15))</f>
        <v>14415</v>
      </c>
      <c r="AW126" s="1"/>
      <c r="AX126" s="4" t="n">
        <f aca="false">10000/SQRT((AO126*BE126)*(AVERAGE(AO126:AS126)*AVERAGE(BE126:BI126)))</f>
        <v>1.96486789639586</v>
      </c>
      <c r="AY126" s="4" t="n">
        <v>1</v>
      </c>
      <c r="AZ126" s="2" t="n">
        <f aca="false">(AO126*BE126)/405</f>
        <v>3.9758024691358</v>
      </c>
      <c r="BA126" s="2" t="n">
        <v>1</v>
      </c>
      <c r="BB126" s="2" t="n">
        <f aca="false">1/(LOG(BE126)+LOG(AO126))</f>
        <v>0.311829583710695</v>
      </c>
      <c r="BC126" s="2" t="n">
        <f aca="false">(BF126-BE126)/(AP126-AO126)</f>
        <v>2.94285714285714</v>
      </c>
      <c r="BD126" s="2" t="n">
        <f aca="false">(20*BE126)/((AO126/18)-3.5)</f>
        <v>349.2</v>
      </c>
      <c r="BE126" s="3" t="n">
        <v>19.4</v>
      </c>
      <c r="BF126" s="3" t="n">
        <v>143</v>
      </c>
      <c r="BG126" s="3" t="n">
        <v>182</v>
      </c>
      <c r="BH126" s="3" t="n">
        <v>206</v>
      </c>
      <c r="BI126" s="3" t="n">
        <v>149</v>
      </c>
      <c r="BJ126" s="2" t="n">
        <f aca="false">((BE126*15)+(BF126*30)+(BG126*30)+(BH126*30)+(BI126*15))-(BE126*120)</f>
        <v>16128</v>
      </c>
      <c r="BK126" s="2" t="n">
        <f aca="false">((BE126*15)+(BF126*30)+(BG126*30)+(BH126*30)+(BI126*15))</f>
        <v>18456</v>
      </c>
      <c r="BL126" s="2" t="n">
        <f aca="false">(1/BE126)</f>
        <v>0.0515463917525773</v>
      </c>
      <c r="BM126" s="2" t="n">
        <f aca="false">(BJ126/AU126)</f>
        <v>3.62020202020202</v>
      </c>
      <c r="BN126" s="2" t="n">
        <f aca="false">(BK126/AV126)</f>
        <v>1.28033298647242</v>
      </c>
      <c r="BO126" s="2" t="n">
        <f aca="false">(AX126*BM126)</f>
        <v>7.11321872796239</v>
      </c>
      <c r="BP126" s="2" t="n">
        <f aca="false">(AX126*BN126)</f>
        <v>2.5156851818163</v>
      </c>
      <c r="BQ126" s="2" t="n">
        <v>2</v>
      </c>
      <c r="BR126" s="4" t="n">
        <f aca="false">(BC126*BL126)</f>
        <v>0.151693667157585</v>
      </c>
      <c r="BS126" s="1" t="n">
        <v>193</v>
      </c>
      <c r="BT126" s="1" t="n">
        <v>0</v>
      </c>
      <c r="BU126" s="1" t="n">
        <v>36</v>
      </c>
      <c r="BV126" s="1" t="n">
        <v>1</v>
      </c>
      <c r="BW126" s="1" t="n">
        <v>136</v>
      </c>
      <c r="BX126" s="1" t="n">
        <v>1</v>
      </c>
      <c r="BY126" s="1" t="n">
        <v>21</v>
      </c>
      <c r="BZ126" s="1" t="n">
        <v>105</v>
      </c>
      <c r="CA126" s="1" t="n">
        <v>0</v>
      </c>
      <c r="CB126" s="1" t="n">
        <v>5</v>
      </c>
      <c r="CC126" s="1" t="n">
        <v>2</v>
      </c>
      <c r="CD126" s="1" t="n">
        <v>54</v>
      </c>
      <c r="CE126" s="1" t="n">
        <v>1034</v>
      </c>
      <c r="CF126" s="1" t="n">
        <v>18.220502901354</v>
      </c>
      <c r="CG126" s="1" t="n">
        <v>30.899419729207</v>
      </c>
      <c r="CH126" s="1" t="n">
        <v>4.00386847195358</v>
      </c>
      <c r="CI126" s="1" t="n">
        <v>11.6634429400387</v>
      </c>
      <c r="CJ126" s="1" t="n">
        <v>6.17988394584139</v>
      </c>
      <c r="CK126" s="1" t="n">
        <v>51.3733075435203</v>
      </c>
      <c r="CL126" s="1" t="n">
        <v>1.4</v>
      </c>
      <c r="CM126" s="1" t="n">
        <v>3.4</v>
      </c>
      <c r="CN126" s="1" t="n">
        <v>6.2</v>
      </c>
      <c r="CO126" s="1" t="n">
        <v>0</v>
      </c>
      <c r="CP126" s="1" t="n">
        <v>0</v>
      </c>
      <c r="CQ126" s="1" t="n">
        <v>4</v>
      </c>
      <c r="CR126" s="1" t="n">
        <v>1</v>
      </c>
      <c r="CS126" s="1" t="n">
        <v>0</v>
      </c>
      <c r="CT126" s="1" t="n">
        <v>1.5</v>
      </c>
      <c r="CU126" s="1" t="n">
        <v>47.1</v>
      </c>
      <c r="CV126" s="1" t="n">
        <v>35.5</v>
      </c>
      <c r="CW126" s="1" t="n">
        <v>4.6</v>
      </c>
      <c r="CX126" s="1" t="n">
        <v>13.4</v>
      </c>
      <c r="CY126" s="1" t="n">
        <v>7.1</v>
      </c>
      <c r="CZ126" s="1" t="n">
        <v>43</v>
      </c>
      <c r="DA126" s="1" t="n">
        <v>132.8</v>
      </c>
      <c r="DB126" s="1" t="n">
        <v>2.1</v>
      </c>
      <c r="DC126" s="1" t="n">
        <v>4.7</v>
      </c>
      <c r="DD126" s="1" t="n">
        <v>1055</v>
      </c>
      <c r="DE126" s="1" t="n">
        <v>8</v>
      </c>
      <c r="DF126" s="1" t="n">
        <v>4</v>
      </c>
      <c r="DG126" s="1" t="n">
        <v>600</v>
      </c>
      <c r="DH126" s="1" t="n">
        <v>8</v>
      </c>
      <c r="DI126" s="1" t="n">
        <v>355</v>
      </c>
      <c r="DJ126" s="1" t="n">
        <v>52</v>
      </c>
      <c r="DK126" s="1" t="n">
        <v>52</v>
      </c>
      <c r="DL126" s="1" t="n">
        <v>1</v>
      </c>
      <c r="DM126" s="1" t="n">
        <v>1</v>
      </c>
      <c r="DN126" s="1" t="n">
        <v>30.87036</v>
      </c>
      <c r="DO126" s="1" t="n">
        <v>356.5969</v>
      </c>
      <c r="DP126" s="1" t="n">
        <v>0.18</v>
      </c>
      <c r="DQ126" s="1" t="n">
        <v>4</v>
      </c>
      <c r="DR126" s="1" t="n">
        <v>2</v>
      </c>
      <c r="DS126" s="1"/>
      <c r="DT126" s="1" t="n">
        <v>1463.32</v>
      </c>
      <c r="DU126" s="1" t="n">
        <v>41.66</v>
      </c>
      <c r="DV126" s="1" t="n">
        <v>18.19</v>
      </c>
      <c r="DW126" s="1" t="n">
        <v>23.89</v>
      </c>
      <c r="DX126" s="1" t="n">
        <v>14.41</v>
      </c>
      <c r="DY126" s="1" t="n">
        <v>239.64</v>
      </c>
      <c r="DZ126" s="1" t="n">
        <v>38.25</v>
      </c>
      <c r="EA126" s="1" t="n">
        <v>35.24</v>
      </c>
      <c r="EB126" s="1" t="n">
        <v>12.7</v>
      </c>
      <c r="EC126" s="1" t="n">
        <v>14.31</v>
      </c>
      <c r="ED126" s="1" t="n">
        <v>8.11</v>
      </c>
      <c r="EE126" s="1" t="n">
        <v>99.88</v>
      </c>
    </row>
    <row r="127" customFormat="false" ht="13.8" hidden="false" customHeight="false" outlineLevel="0" collapsed="false">
      <c r="A127" s="1" t="n">
        <v>30711</v>
      </c>
      <c r="B127" s="1" t="n">
        <v>2</v>
      </c>
      <c r="C127" s="1" t="n">
        <v>48</v>
      </c>
      <c r="D127" s="1" t="n">
        <v>1</v>
      </c>
      <c r="E127" s="1" t="n">
        <v>1</v>
      </c>
      <c r="F127" s="1" t="n">
        <v>1</v>
      </c>
      <c r="G127" s="1" t="n">
        <v>1</v>
      </c>
      <c r="H127" s="1" t="n">
        <v>1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1</v>
      </c>
      <c r="N127" s="1" t="n">
        <v>0</v>
      </c>
      <c r="O127" s="1" t="n">
        <v>1</v>
      </c>
      <c r="P127" s="1" t="n">
        <f aca="false">SUM(E127:O127)</f>
        <v>6</v>
      </c>
      <c r="Q127" s="1" t="n">
        <v>120</v>
      </c>
      <c r="R127" s="1" t="n">
        <v>80</v>
      </c>
      <c r="S127" s="1" t="n">
        <v>40</v>
      </c>
      <c r="T127" s="2" t="n">
        <v>93.3333333333333</v>
      </c>
      <c r="U127" s="3" t="n">
        <v>73.4</v>
      </c>
      <c r="V127" s="3" t="n">
        <v>162</v>
      </c>
      <c r="W127" s="2" t="n">
        <v>27.9682975156226</v>
      </c>
      <c r="X127" s="2" t="n">
        <v>1</v>
      </c>
      <c r="Y127" s="3" t="n">
        <v>88.5</v>
      </c>
      <c r="Z127" s="3" t="n">
        <v>102</v>
      </c>
      <c r="AA127" s="2" t="n">
        <v>41.813879065518</v>
      </c>
      <c r="AB127" s="2" t="n">
        <v>0.546296296296296</v>
      </c>
      <c r="AC127" s="2" t="n">
        <v>0.86764705882353</v>
      </c>
      <c r="AD127" s="3" t="n">
        <v>40.6</v>
      </c>
      <c r="AE127" s="3" t="n">
        <v>29.8</v>
      </c>
      <c r="AF127" s="3" t="n">
        <v>43.6</v>
      </c>
      <c r="AG127" s="1" t="n">
        <v>8</v>
      </c>
      <c r="AH127" s="3" t="n">
        <v>41.8</v>
      </c>
      <c r="AI127" s="3" t="n">
        <v>30.7</v>
      </c>
      <c r="AJ127" s="3" t="n">
        <v>41.4</v>
      </c>
      <c r="AK127" s="3" t="n">
        <v>2.2</v>
      </c>
      <c r="AL127" s="1" t="n">
        <v>1342</v>
      </c>
      <c r="AM127" s="1" t="n">
        <v>63</v>
      </c>
      <c r="AN127" s="1" t="n">
        <v>2094</v>
      </c>
      <c r="AO127" s="1" t="n">
        <v>87</v>
      </c>
      <c r="AP127" s="1" t="n">
        <v>171</v>
      </c>
      <c r="AQ127" s="1" t="n">
        <v>179</v>
      </c>
      <c r="AR127" s="1" t="n">
        <v>165</v>
      </c>
      <c r="AS127" s="1" t="n">
        <v>140</v>
      </c>
      <c r="AT127" s="1" t="n">
        <v>3</v>
      </c>
      <c r="AU127" s="1" t="n">
        <f aca="false">((AO127*15)+(AP127*30)+(AQ127*30)+(AR127*30)+(AS127*15))-(AO127*120)</f>
        <v>8415</v>
      </c>
      <c r="AV127" s="1" t="n">
        <f aca="false">((AO127*15)+(AP127*30)+(AQ127*30)+(AR127*30)+(AS127*15))</f>
        <v>18855</v>
      </c>
      <c r="AW127" s="1" t="n">
        <v>4.75</v>
      </c>
      <c r="AX127" s="4" t="n">
        <f aca="false">10000/SQRT((AO127*BE127)*(AVERAGE(AO127:AS127)*AVERAGE(BE127:BI127)))</f>
        <v>2.2898979168332</v>
      </c>
      <c r="AY127" s="4" t="n">
        <v>1</v>
      </c>
      <c r="AZ127" s="2" t="n">
        <f aca="false">(AO127*BE127)/405</f>
        <v>3.48</v>
      </c>
      <c r="BA127" s="2" t="n">
        <v>1</v>
      </c>
      <c r="BB127" s="2" t="n">
        <f aca="false">1/(LOG(BE127)+LOG(AO127))</f>
        <v>0.317557674880898</v>
      </c>
      <c r="BC127" s="2" t="n">
        <f aca="false">(BF127-BE127)/(AP127-AO127)</f>
        <v>0.970238095238095</v>
      </c>
      <c r="BD127" s="2" t="n">
        <f aca="false">(20*BE127)/((AO127/18)-3.5)</f>
        <v>243</v>
      </c>
      <c r="BE127" s="3" t="n">
        <v>16.2</v>
      </c>
      <c r="BF127" s="3" t="n">
        <v>97.7</v>
      </c>
      <c r="BG127" s="3" t="n">
        <v>111</v>
      </c>
      <c r="BH127" s="3" t="n">
        <v>107</v>
      </c>
      <c r="BI127" s="3" t="n">
        <v>124</v>
      </c>
      <c r="BJ127" s="2" t="n">
        <f aca="false">((BE127*15)+(BF127*30)+(BG127*30)+(BH127*30)+(BI127*15))-(BE127*120)</f>
        <v>9630</v>
      </c>
      <c r="BK127" s="2" t="n">
        <f aca="false">((BE127*15)+(BF127*30)+(BG127*30)+(BH127*30)+(BI127*15))</f>
        <v>11574</v>
      </c>
      <c r="BL127" s="2" t="n">
        <f aca="false">(1/BE127)</f>
        <v>0.0617283950617284</v>
      </c>
      <c r="BM127" s="2" t="n">
        <f aca="false">(BJ127/AU127)</f>
        <v>1.14438502673797</v>
      </c>
      <c r="BN127" s="2" t="n">
        <f aca="false">(BK127/AV127)</f>
        <v>0.613842482100239</v>
      </c>
      <c r="BO127" s="2" t="n">
        <f aca="false">(AX127*BM127)</f>
        <v>2.62052488878238</v>
      </c>
      <c r="BP127" s="2" t="n">
        <f aca="false">(AX127*BN127)</f>
        <v>1.40563662102506</v>
      </c>
      <c r="BQ127" s="2" t="n">
        <v>2</v>
      </c>
      <c r="BR127" s="4" t="n">
        <f aca="false">(BC127*BL127)</f>
        <v>0.059891240446796</v>
      </c>
      <c r="BS127" s="1" t="n">
        <v>173</v>
      </c>
      <c r="BT127" s="1" t="n">
        <v>0</v>
      </c>
      <c r="BU127" s="1" t="n">
        <v>48</v>
      </c>
      <c r="BV127" s="1" t="n">
        <v>1</v>
      </c>
      <c r="BW127" s="1" t="n">
        <v>91</v>
      </c>
      <c r="BX127" s="1" t="n">
        <v>0</v>
      </c>
      <c r="BY127" s="1" t="n">
        <v>34</v>
      </c>
      <c r="BZ127" s="1" t="n">
        <v>169</v>
      </c>
      <c r="CA127" s="1" t="n">
        <v>1</v>
      </c>
      <c r="CB127" s="1" t="n">
        <v>3</v>
      </c>
      <c r="CC127" s="1"/>
      <c r="CD127" s="1" t="n">
        <v>70</v>
      </c>
      <c r="CE127" s="1" t="n">
        <v>1473</v>
      </c>
      <c r="CF127" s="1" t="n">
        <v>20.9368635437882</v>
      </c>
      <c r="CG127" s="1" t="n">
        <v>21.3238289205703</v>
      </c>
      <c r="CH127" s="1" t="n">
        <v>4.82688391038697</v>
      </c>
      <c r="CI127" s="1" t="n">
        <v>5.43788187372709</v>
      </c>
      <c r="CJ127" s="1" t="n">
        <v>3.42158859470468</v>
      </c>
      <c r="CK127" s="1" t="n">
        <v>57.9497623896809</v>
      </c>
      <c r="CL127" s="1" t="n">
        <v>0.6</v>
      </c>
      <c r="CM127" s="1" t="n">
        <v>4.5</v>
      </c>
      <c r="CN127" s="1" t="n">
        <v>10.7</v>
      </c>
      <c r="CO127" s="1" t="n">
        <v>0</v>
      </c>
      <c r="CP127" s="1" t="n">
        <v>0.3</v>
      </c>
      <c r="CQ127" s="1" t="n">
        <v>2.9</v>
      </c>
      <c r="CR127" s="1" t="n">
        <v>2</v>
      </c>
      <c r="CS127" s="1" t="n">
        <v>0.7</v>
      </c>
      <c r="CT127" s="1" t="n">
        <v>0</v>
      </c>
      <c r="CU127" s="1" t="n">
        <v>77.1</v>
      </c>
      <c r="CV127" s="1" t="n">
        <v>34.9</v>
      </c>
      <c r="CW127" s="1" t="n">
        <v>7.9</v>
      </c>
      <c r="CX127" s="1" t="n">
        <v>8.9</v>
      </c>
      <c r="CY127" s="1" t="n">
        <v>5.6</v>
      </c>
      <c r="CZ127" s="1" t="n">
        <v>126</v>
      </c>
      <c r="DA127" s="1" t="n">
        <v>213.4</v>
      </c>
      <c r="DB127" s="1" t="n">
        <v>29.3</v>
      </c>
      <c r="DC127" s="1" t="n">
        <v>20.7</v>
      </c>
      <c r="DD127" s="1" t="n">
        <v>924</v>
      </c>
      <c r="DE127" s="1" t="n">
        <v>10</v>
      </c>
      <c r="DF127" s="1" t="n">
        <v>2</v>
      </c>
      <c r="DG127" s="1" t="n">
        <v>200</v>
      </c>
      <c r="DH127" s="1" t="s">
        <v>425</v>
      </c>
      <c r="DI127" s="1" t="n">
        <v>0</v>
      </c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</row>
    <row r="128" customFormat="false" ht="13.8" hidden="false" customHeight="false" outlineLevel="0" collapsed="false">
      <c r="A128" s="1" t="n">
        <v>30713</v>
      </c>
      <c r="B128" s="1" t="n">
        <v>2</v>
      </c>
      <c r="C128" s="1" t="n">
        <v>22</v>
      </c>
      <c r="D128" s="1" t="n">
        <v>1</v>
      </c>
      <c r="E128" s="1" t="n">
        <v>1</v>
      </c>
      <c r="F128" s="1" t="n">
        <v>0</v>
      </c>
      <c r="G128" s="1" t="n">
        <v>1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1" t="n">
        <v>0</v>
      </c>
      <c r="N128" s="1" t="n">
        <v>0</v>
      </c>
      <c r="O128" s="1" t="n">
        <v>1</v>
      </c>
      <c r="P128" s="1" t="n">
        <f aca="false">SUM(E128:O128)</f>
        <v>3</v>
      </c>
      <c r="Q128" s="1" t="n">
        <v>100</v>
      </c>
      <c r="R128" s="1" t="n">
        <v>60</v>
      </c>
      <c r="S128" s="1" t="n">
        <v>40</v>
      </c>
      <c r="T128" s="2" t="n">
        <v>73.3333333333333</v>
      </c>
      <c r="U128" s="3" t="n">
        <v>58.2</v>
      </c>
      <c r="V128" s="3" t="n">
        <v>160.5</v>
      </c>
      <c r="W128" s="2" t="n">
        <v>22.5929484380004</v>
      </c>
      <c r="X128" s="2" t="n">
        <v>0</v>
      </c>
      <c r="Y128" s="3" t="n">
        <v>72</v>
      </c>
      <c r="Z128" s="3" t="n">
        <v>94.5</v>
      </c>
      <c r="AA128" s="2" t="n">
        <v>35.8769229946247</v>
      </c>
      <c r="AB128" s="2" t="n">
        <v>0.448598130841122</v>
      </c>
      <c r="AC128" s="2" t="n">
        <v>0.761904761904762</v>
      </c>
      <c r="AD128" s="3" t="n">
        <v>25.6</v>
      </c>
      <c r="AE128" s="3" t="n">
        <v>14.9</v>
      </c>
      <c r="AF128" s="3" t="n">
        <v>43.3</v>
      </c>
      <c r="AG128" s="1" t="n">
        <v>1</v>
      </c>
      <c r="AH128" s="3" t="n">
        <v>52.1</v>
      </c>
      <c r="AI128" s="3" t="n">
        <v>30.3</v>
      </c>
      <c r="AJ128" s="3" t="n">
        <v>41.1</v>
      </c>
      <c r="AK128" s="3" t="n">
        <v>2.2</v>
      </c>
      <c r="AL128" s="1" t="n">
        <v>1342</v>
      </c>
      <c r="AM128" s="1" t="n">
        <v>17</v>
      </c>
      <c r="AN128" s="1" t="n">
        <v>2094</v>
      </c>
      <c r="AO128" s="1" t="n">
        <v>78</v>
      </c>
      <c r="AP128" s="1" t="n">
        <v>121</v>
      </c>
      <c r="AQ128" s="1" t="n">
        <v>131</v>
      </c>
      <c r="AR128" s="1" t="n">
        <v>74</v>
      </c>
      <c r="AS128" s="1" t="n">
        <v>87</v>
      </c>
      <c r="AT128" s="1" t="n">
        <v>1</v>
      </c>
      <c r="AU128" s="1" t="n">
        <f aca="false">((AO128*15)+(AP128*30)+(AQ128*30)+(AR128*30)+(AS128*15))-(AO128*120)</f>
        <v>2895</v>
      </c>
      <c r="AV128" s="1" t="n">
        <f aca="false">((AO128*15)+(AP128*30)+(AQ128*30)+(AR128*30)+(AS128*15))</f>
        <v>12255</v>
      </c>
      <c r="AW128" s="1"/>
      <c r="AX128" s="4"/>
      <c r="AY128" s="4"/>
      <c r="AZ128" s="2"/>
      <c r="BA128" s="2"/>
      <c r="BB128" s="2"/>
      <c r="BC128" s="2"/>
      <c r="BD128" s="2"/>
      <c r="BE128" s="3"/>
      <c r="BF128" s="3"/>
      <c r="BG128" s="3"/>
      <c r="BH128" s="3"/>
      <c r="BI128" s="3"/>
      <c r="BJ128" s="2"/>
      <c r="BK128" s="2"/>
      <c r="BL128" s="2"/>
      <c r="BM128" s="2"/>
      <c r="BN128" s="2"/>
      <c r="BO128" s="2"/>
      <c r="BP128" s="2"/>
      <c r="BQ128" s="2"/>
      <c r="BR128" s="4"/>
      <c r="BS128" s="1" t="n">
        <v>164</v>
      </c>
      <c r="BT128" s="1" t="n">
        <v>0</v>
      </c>
      <c r="BU128" s="1" t="n">
        <v>39</v>
      </c>
      <c r="BV128" s="1" t="n">
        <v>1</v>
      </c>
      <c r="BW128" s="1" t="n">
        <v>100</v>
      </c>
      <c r="BX128" s="1" t="n">
        <v>0</v>
      </c>
      <c r="BY128" s="1" t="n">
        <v>25</v>
      </c>
      <c r="BZ128" s="1" t="n">
        <v>127</v>
      </c>
      <c r="CA128" s="1" t="n">
        <v>0</v>
      </c>
      <c r="CB128" s="1" t="n">
        <v>0</v>
      </c>
      <c r="CC128" s="1"/>
      <c r="CD128" s="1" t="n">
        <v>62</v>
      </c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</row>
    <row r="129" customFormat="false" ht="13.8" hidden="false" customHeight="false" outlineLevel="0" collapsed="false">
      <c r="A129" s="1" t="n">
        <v>30717</v>
      </c>
      <c r="B129" s="1" t="n">
        <v>2</v>
      </c>
      <c r="C129" s="1" t="n">
        <v>70</v>
      </c>
      <c r="D129" s="1" t="n">
        <v>1</v>
      </c>
      <c r="E129" s="1" t="n">
        <v>0</v>
      </c>
      <c r="F129" s="1" t="n">
        <v>1</v>
      </c>
      <c r="G129" s="1" t="n">
        <v>0</v>
      </c>
      <c r="H129" s="1" t="n">
        <v>1</v>
      </c>
      <c r="I129" s="1" t="n">
        <v>0</v>
      </c>
      <c r="J129" s="1" t="n">
        <v>0</v>
      </c>
      <c r="K129" s="1" t="n">
        <v>0</v>
      </c>
      <c r="L129" s="1" t="n">
        <v>0</v>
      </c>
      <c r="M129" s="1" t="n">
        <v>0</v>
      </c>
      <c r="N129" s="1" t="n">
        <v>0</v>
      </c>
      <c r="O129" s="1" t="n">
        <v>1</v>
      </c>
      <c r="P129" s="1" t="n">
        <f aca="false">SUM(E129:O129)</f>
        <v>3</v>
      </c>
      <c r="Q129" s="1" t="n">
        <v>120</v>
      </c>
      <c r="R129" s="1" t="n">
        <v>80</v>
      </c>
      <c r="S129" s="1" t="n">
        <v>40</v>
      </c>
      <c r="T129" s="2" t="n">
        <v>93.3333333333333</v>
      </c>
      <c r="U129" s="3" t="n">
        <v>48.9</v>
      </c>
      <c r="V129" s="3" t="n">
        <v>140.5</v>
      </c>
      <c r="W129" s="2" t="n">
        <v>24.7717227492053</v>
      </c>
      <c r="X129" s="2" t="n">
        <v>0</v>
      </c>
      <c r="Y129" s="3" t="n">
        <v>81.9</v>
      </c>
      <c r="Z129" s="3" t="n">
        <v>91.75</v>
      </c>
      <c r="AA129" s="2" t="n">
        <v>37.1980842349897</v>
      </c>
      <c r="AB129" s="2" t="n">
        <v>0.582918149466192</v>
      </c>
      <c r="AC129" s="2" t="n">
        <v>0.892643051771117</v>
      </c>
      <c r="AD129" s="3" t="n">
        <v>30</v>
      </c>
      <c r="AE129" s="3" t="n">
        <v>14.7</v>
      </c>
      <c r="AF129" s="3" t="n">
        <v>34.2</v>
      </c>
      <c r="AG129" s="1" t="n">
        <v>8</v>
      </c>
      <c r="AH129" s="3" t="n">
        <v>46.4</v>
      </c>
      <c r="AI129" s="3" t="n">
        <v>22.7</v>
      </c>
      <c r="AJ129" s="3" t="n">
        <v>32.4</v>
      </c>
      <c r="AK129" s="3" t="n">
        <v>1.8</v>
      </c>
      <c r="AL129" s="1" t="n">
        <v>1035</v>
      </c>
      <c r="AM129" s="1" t="n">
        <v>55</v>
      </c>
      <c r="AN129" s="1" t="n">
        <v>1697</v>
      </c>
      <c r="AO129" s="1" t="n">
        <v>85</v>
      </c>
      <c r="AP129" s="1" t="n">
        <v>105</v>
      </c>
      <c r="AQ129" s="1" t="n">
        <v>89</v>
      </c>
      <c r="AR129" s="1" t="n">
        <v>145</v>
      </c>
      <c r="AS129" s="1" t="n">
        <v>148</v>
      </c>
      <c r="AT129" s="1" t="n">
        <v>3</v>
      </c>
      <c r="AU129" s="1" t="n">
        <f aca="false">((AO129*15)+(AP129*30)+(AQ129*30)+(AR129*30)+(AS129*15))-(AO129*120)</f>
        <v>3465</v>
      </c>
      <c r="AV129" s="1" t="n">
        <f aca="false">((AO129*15)+(AP129*30)+(AQ129*30)+(AR129*30)+(AS129*15))</f>
        <v>13665</v>
      </c>
      <c r="AW129" s="1" t="n">
        <v>5.35</v>
      </c>
      <c r="AX129" s="4" t="n">
        <f aca="false">10000/SQRT((AO129*BE129)*(AVERAGE(AO129:AS129)*AVERAGE(BE129:BI129)))</f>
        <v>4.23718607796948</v>
      </c>
      <c r="AY129" s="4" t="n">
        <v>0</v>
      </c>
      <c r="AZ129" s="2" t="n">
        <f aca="false">(AO129*BE129)/405</f>
        <v>2.64444444444444</v>
      </c>
      <c r="BA129" s="2" t="n">
        <v>1</v>
      </c>
      <c r="BB129" s="2" t="n">
        <f aca="false">1/(LOG(BE129)+LOG(AO129))</f>
        <v>0.330055936106162</v>
      </c>
      <c r="BC129" s="2" t="n">
        <f aca="false">(BF129-BE129)/(AP129-AO129)</f>
        <v>1</v>
      </c>
      <c r="BD129" s="2" t="n">
        <f aca="false">(20*BE129)/((AO129/18)-3.5)</f>
        <v>206.181818181818</v>
      </c>
      <c r="BE129" s="3" t="n">
        <v>12.6</v>
      </c>
      <c r="BF129" s="3" t="n">
        <v>32.6</v>
      </c>
      <c r="BG129" s="3" t="n">
        <v>19.7</v>
      </c>
      <c r="BH129" s="3" t="n">
        <v>64.6</v>
      </c>
      <c r="BI129" s="3" t="n">
        <v>97.8</v>
      </c>
      <c r="BJ129" s="2" t="n">
        <f aca="false">((BE129*15)+(BF129*30)+(BG129*30)+(BH129*30)+(BI129*15))-(BE129*120)</f>
        <v>3651</v>
      </c>
      <c r="BK129" s="2" t="n">
        <f aca="false">((BE129*15)+(BF129*30)+(BG129*30)+(BH129*30)+(BI129*15))</f>
        <v>5163</v>
      </c>
      <c r="BL129" s="2" t="n">
        <f aca="false">(1/BE129)</f>
        <v>0.0793650793650794</v>
      </c>
      <c r="BM129" s="2" t="n">
        <f aca="false">(BJ129/AU129)</f>
        <v>1.05367965367965</v>
      </c>
      <c r="BN129" s="2" t="n">
        <f aca="false">(BK129/AV129)</f>
        <v>0.377826564215148</v>
      </c>
      <c r="BO129" s="2" t="n">
        <f aca="false">(AX129*BM129)</f>
        <v>4.46463675921113</v>
      </c>
      <c r="BP129" s="2" t="n">
        <f aca="false">(AX129*BN129)</f>
        <v>1.60092145777947</v>
      </c>
      <c r="BQ129" s="2" t="n">
        <v>2</v>
      </c>
      <c r="BR129" s="4" t="n">
        <f aca="false">(BC129*BL129)</f>
        <v>0.0793650793650794</v>
      </c>
      <c r="BS129" s="1" t="n">
        <v>182</v>
      </c>
      <c r="BT129" s="1" t="n">
        <v>0</v>
      </c>
      <c r="BU129" s="1" t="n">
        <v>34</v>
      </c>
      <c r="BV129" s="1" t="n">
        <v>1</v>
      </c>
      <c r="BW129" s="1" t="n">
        <v>105</v>
      </c>
      <c r="BX129" s="1" t="n">
        <v>0</v>
      </c>
      <c r="BY129" s="1" t="n">
        <v>43</v>
      </c>
      <c r="BZ129" s="1" t="n">
        <v>215</v>
      </c>
      <c r="CA129" s="1" t="n">
        <v>1</v>
      </c>
      <c r="CB129" s="1" t="n">
        <v>1</v>
      </c>
      <c r="CC129" s="1"/>
      <c r="CD129" s="1" t="n">
        <v>52</v>
      </c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 t="n">
        <v>5</v>
      </c>
      <c r="DL129" s="1" t="n">
        <v>2</v>
      </c>
      <c r="DM129" s="1" t="n">
        <v>2</v>
      </c>
      <c r="DN129" s="1" t="n">
        <v>15.5</v>
      </c>
      <c r="DO129" s="1" t="n">
        <v>7584.792</v>
      </c>
      <c r="DP129" s="1" t="n">
        <v>0</v>
      </c>
      <c r="DQ129" s="1" t="n">
        <v>2</v>
      </c>
      <c r="DR129" s="1" t="n">
        <v>4</v>
      </c>
      <c r="DS129" s="1"/>
      <c r="DT129" s="1" t="n">
        <v>1429.1</v>
      </c>
      <c r="DU129" s="1" t="n">
        <v>68.32</v>
      </c>
      <c r="DV129" s="1" t="n">
        <v>16.34</v>
      </c>
      <c r="DW129" s="1" t="n">
        <v>11.69</v>
      </c>
      <c r="DX129" s="1" t="n">
        <v>12.07</v>
      </c>
      <c r="DY129" s="1" t="n">
        <v>237.53</v>
      </c>
      <c r="DZ129" s="1" t="n">
        <v>2.09</v>
      </c>
      <c r="EA129" s="1" t="n">
        <v>9.92</v>
      </c>
      <c r="EB129" s="1" t="n">
        <v>5.78</v>
      </c>
      <c r="EC129" s="1" t="n">
        <v>9.37</v>
      </c>
      <c r="ED129" s="1" t="n">
        <v>5.45</v>
      </c>
      <c r="EE129" s="1" t="n">
        <v>261.95</v>
      </c>
    </row>
    <row r="130" customFormat="false" ht="13.8" hidden="false" customHeight="false" outlineLevel="0" collapsed="false">
      <c r="A130" s="1" t="n">
        <v>30718</v>
      </c>
      <c r="B130" s="1" t="n">
        <v>2</v>
      </c>
      <c r="C130" s="1" t="n">
        <v>26</v>
      </c>
      <c r="D130" s="1" t="n">
        <v>1</v>
      </c>
      <c r="E130" s="1" t="n">
        <v>0</v>
      </c>
      <c r="F130" s="1" t="n">
        <v>0</v>
      </c>
      <c r="G130" s="1" t="n">
        <v>1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1</v>
      </c>
      <c r="N130" s="1" t="n">
        <v>0</v>
      </c>
      <c r="O130" s="1" t="n">
        <v>0</v>
      </c>
      <c r="P130" s="1" t="n">
        <f aca="false">SUM(E130:O130)</f>
        <v>2</v>
      </c>
      <c r="Q130" s="1" t="n">
        <v>112</v>
      </c>
      <c r="R130" s="1" t="n">
        <v>70</v>
      </c>
      <c r="S130" s="1" t="n">
        <v>42</v>
      </c>
      <c r="T130" s="2" t="n">
        <v>84</v>
      </c>
      <c r="U130" s="3" t="n">
        <v>73.9</v>
      </c>
      <c r="V130" s="3" t="n">
        <v>158</v>
      </c>
      <c r="W130" s="2" t="n">
        <v>29.602627784009</v>
      </c>
      <c r="X130" s="2" t="n">
        <v>1</v>
      </c>
      <c r="Y130" s="3" t="n">
        <v>80</v>
      </c>
      <c r="Z130" s="3" t="n">
        <v>110.2</v>
      </c>
      <c r="AA130" s="2" t="n">
        <v>36.9650762420069</v>
      </c>
      <c r="AB130" s="2" t="n">
        <v>0.506329113924051</v>
      </c>
      <c r="AC130" s="2" t="n">
        <v>0.725952813067151</v>
      </c>
      <c r="AD130" s="3" t="n">
        <v>35.6</v>
      </c>
      <c r="AE130" s="3" t="n">
        <v>26.3</v>
      </c>
      <c r="AF130" s="3" t="n">
        <v>47.6</v>
      </c>
      <c r="AG130" s="1" t="n">
        <v>5</v>
      </c>
      <c r="AH130" s="3" t="n">
        <v>45.6</v>
      </c>
      <c r="AI130" s="3" t="n">
        <v>33.9</v>
      </c>
      <c r="AJ130" s="3" t="n">
        <v>45.2</v>
      </c>
      <c r="AK130" s="3" t="n">
        <v>2.4</v>
      </c>
      <c r="AL130" s="1" t="n">
        <v>1478</v>
      </c>
      <c r="AM130" s="1" t="n">
        <v>41</v>
      </c>
      <c r="AN130" s="1" t="n">
        <v>2424</v>
      </c>
      <c r="AO130" s="1" t="n">
        <v>82</v>
      </c>
      <c r="AP130" s="1" t="n">
        <v>119</v>
      </c>
      <c r="AQ130" s="1" t="n">
        <v>129</v>
      </c>
      <c r="AR130" s="1" t="n">
        <v>97</v>
      </c>
      <c r="AS130" s="1" t="n">
        <v>70</v>
      </c>
      <c r="AT130" s="1" t="n">
        <v>1</v>
      </c>
      <c r="AU130" s="1" t="n">
        <f aca="false">((AO130*15)+(AP130*30)+(AQ130*30)+(AR130*30)+(AS130*15))-(AO130*120)</f>
        <v>2790</v>
      </c>
      <c r="AV130" s="1" t="n">
        <f aca="false">((AO130*15)+(AP130*30)+(AQ130*30)+(AR130*30)+(AS130*15))</f>
        <v>12630</v>
      </c>
      <c r="AW130" s="1"/>
      <c r="AX130" s="4" t="n">
        <f aca="false">10000/SQRT((AO130*BE130)*(AVERAGE(AO130:AS130)*AVERAGE(BE130:BI130)))</f>
        <v>8.59852424135191</v>
      </c>
      <c r="AY130" s="4" t="n">
        <v>0</v>
      </c>
      <c r="AZ130" s="2" t="n">
        <f aca="false">(AO130*BE130)/405</f>
        <v>1.10548148148148</v>
      </c>
      <c r="BA130" s="2" t="n">
        <v>0</v>
      </c>
      <c r="BB130" s="2" t="n">
        <f aca="false">1/(LOG(BE130)+LOG(AO130))</f>
        <v>0.377215220654008</v>
      </c>
      <c r="BC130" s="2" t="n">
        <f aca="false">(BF130-BE130)/(AP130-AO130)</f>
        <v>0.741621621621622</v>
      </c>
      <c r="BD130" s="2" t="n">
        <f aca="false">(20*BE130)/((AO130/18)-3.5)</f>
        <v>103.452631578947</v>
      </c>
      <c r="BE130" s="3" t="n">
        <v>5.46</v>
      </c>
      <c r="BF130" s="3" t="n">
        <v>32.9</v>
      </c>
      <c r="BG130" s="3" t="n">
        <v>41</v>
      </c>
      <c r="BH130" s="3" t="n">
        <v>43.8</v>
      </c>
      <c r="BI130" s="3" t="n">
        <v>28.8</v>
      </c>
      <c r="BJ130" s="2" t="n">
        <f aca="false">((BE130*15)+(BF130*30)+(BG130*30)+(BH130*30)+(BI130*15))-(BE130*120)</f>
        <v>3389.7</v>
      </c>
      <c r="BK130" s="2" t="n">
        <f aca="false">((BE130*15)+(BF130*30)+(BG130*30)+(BH130*30)+(BI130*15))</f>
        <v>4044.9</v>
      </c>
      <c r="BL130" s="2" t="n">
        <f aca="false">(1/BE130)</f>
        <v>0.183150183150183</v>
      </c>
      <c r="BM130" s="2" t="n">
        <f aca="false">(BJ130/AU130)</f>
        <v>1.21494623655914</v>
      </c>
      <c r="BN130" s="2" t="n">
        <f aca="false">(BK130/AV130)</f>
        <v>0.320261282660333</v>
      </c>
      <c r="BO130" s="2" t="n">
        <f aca="false">(AX130*BM130)</f>
        <v>10.446744666993</v>
      </c>
      <c r="BP130" s="2" t="n">
        <f aca="false">(AX130*BN130)</f>
        <v>2.75377440252132</v>
      </c>
      <c r="BQ130" s="2" t="n">
        <v>2</v>
      </c>
      <c r="BR130" s="4" t="n">
        <f aca="false">(BC130*BL130)</f>
        <v>0.135828135828136</v>
      </c>
      <c r="BS130" s="1" t="n">
        <v>148</v>
      </c>
      <c r="BT130" s="1" t="n">
        <v>0</v>
      </c>
      <c r="BU130" s="1" t="n">
        <v>54</v>
      </c>
      <c r="BV130" s="1" t="n">
        <v>0</v>
      </c>
      <c r="BW130" s="1" t="n">
        <v>71</v>
      </c>
      <c r="BX130" s="1" t="n">
        <v>0</v>
      </c>
      <c r="BY130" s="1" t="n">
        <v>23</v>
      </c>
      <c r="BZ130" s="1" t="n">
        <v>116</v>
      </c>
      <c r="CA130" s="1" t="n">
        <v>0</v>
      </c>
      <c r="CB130" s="1" t="n">
        <v>2</v>
      </c>
      <c r="CC130" s="1"/>
      <c r="CD130" s="1" t="n">
        <v>64</v>
      </c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 t="n">
        <v>4</v>
      </c>
      <c r="DK130" s="1" t="n">
        <v>4</v>
      </c>
      <c r="DL130" s="1" t="n">
        <v>2</v>
      </c>
      <c r="DM130" s="1" t="n">
        <v>2</v>
      </c>
      <c r="DN130" s="1" t="n">
        <v>28.39036</v>
      </c>
      <c r="DO130" s="1" t="n">
        <v>305.6555</v>
      </c>
      <c r="DP130" s="1" t="n">
        <v>0.3</v>
      </c>
      <c r="DQ130" s="1" t="n">
        <v>1</v>
      </c>
      <c r="DR130" s="1" t="n">
        <v>4</v>
      </c>
      <c r="DS130" s="1"/>
      <c r="DT130" s="1" t="n">
        <v>2280.78</v>
      </c>
      <c r="DU130" s="1" t="n">
        <v>61.57</v>
      </c>
      <c r="DV130" s="1" t="n">
        <v>21.44</v>
      </c>
      <c r="DW130" s="1" t="n">
        <v>13.76</v>
      </c>
      <c r="DX130" s="1" t="n">
        <v>15.77</v>
      </c>
      <c r="DY130" s="1" t="n">
        <v>431.9</v>
      </c>
      <c r="DZ130" s="1" t="n">
        <v>28.65</v>
      </c>
      <c r="EA130" s="1" t="n">
        <v>35.21</v>
      </c>
      <c r="EB130" s="1" t="n">
        <v>10.54</v>
      </c>
      <c r="EC130" s="1" t="n">
        <v>13.43</v>
      </c>
      <c r="ED130" s="1" t="n">
        <v>7.46</v>
      </c>
      <c r="EE130" s="1" t="n">
        <v>114.85</v>
      </c>
    </row>
    <row r="131" customFormat="false" ht="13.8" hidden="false" customHeight="false" outlineLevel="0" collapsed="false">
      <c r="A131" s="1" t="n">
        <v>30721</v>
      </c>
      <c r="B131" s="1" t="n">
        <v>1</v>
      </c>
      <c r="C131" s="1" t="n">
        <v>41</v>
      </c>
      <c r="D131" s="1" t="n">
        <v>1</v>
      </c>
      <c r="E131" s="1" t="n">
        <v>1</v>
      </c>
      <c r="F131" s="1" t="n">
        <v>0</v>
      </c>
      <c r="G131" s="1" t="n">
        <v>1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</v>
      </c>
      <c r="M131" s="1" t="n">
        <v>1</v>
      </c>
      <c r="N131" s="1" t="n">
        <v>0</v>
      </c>
      <c r="O131" s="1" t="n">
        <v>1</v>
      </c>
      <c r="P131" s="1" t="n">
        <f aca="false">SUM(E131:O131)</f>
        <v>4</v>
      </c>
      <c r="Q131" s="1" t="n">
        <v>120</v>
      </c>
      <c r="R131" s="1" t="n">
        <v>80</v>
      </c>
      <c r="S131" s="1" t="n">
        <v>40</v>
      </c>
      <c r="T131" s="2" t="n">
        <v>93.3333333333333</v>
      </c>
      <c r="U131" s="3" t="n">
        <v>81.2</v>
      </c>
      <c r="V131" s="3" t="n">
        <v>169.5</v>
      </c>
      <c r="W131" s="2" t="n">
        <v>28.2628936399788</v>
      </c>
      <c r="X131" s="2" t="n">
        <v>1</v>
      </c>
      <c r="Y131" s="3" t="n">
        <v>95</v>
      </c>
      <c r="Z131" s="3" t="n">
        <v>101.2</v>
      </c>
      <c r="AA131" s="2" t="n">
        <v>40.535288681378</v>
      </c>
      <c r="AB131" s="2" t="n">
        <v>0.56047197640118</v>
      </c>
      <c r="AC131" s="2" t="n">
        <v>0.938735177865613</v>
      </c>
      <c r="AD131" s="3" t="n">
        <v>30.6</v>
      </c>
      <c r="AE131" s="3" t="n">
        <v>24.8</v>
      </c>
      <c r="AF131" s="3" t="n">
        <v>56.4</v>
      </c>
      <c r="AG131" s="1" t="n">
        <v>12</v>
      </c>
      <c r="AH131" s="3" t="n">
        <v>50.5</v>
      </c>
      <c r="AI131" s="3" t="n">
        <v>41</v>
      </c>
      <c r="AJ131" s="3" t="n">
        <v>53.6</v>
      </c>
      <c r="AK131" s="3" t="n">
        <v>2.8</v>
      </c>
      <c r="AL131" s="1" t="n">
        <v>1674</v>
      </c>
      <c r="AM131" s="1" t="n">
        <v>56</v>
      </c>
      <c r="AN131" s="1" t="n">
        <v>2595</v>
      </c>
      <c r="AO131" s="1" t="n">
        <v>86</v>
      </c>
      <c r="AP131" s="1" t="n">
        <v>172</v>
      </c>
      <c r="AQ131" s="1" t="n">
        <v>178</v>
      </c>
      <c r="AR131" s="1" t="n">
        <v>155</v>
      </c>
      <c r="AS131" s="1" t="n">
        <v>141</v>
      </c>
      <c r="AT131" s="1" t="n">
        <v>3</v>
      </c>
      <c r="AU131" s="1" t="n">
        <f aca="false">((AO131*15)+(AP131*30)+(AQ131*30)+(AR131*30)+(AS131*15))-(AO131*120)</f>
        <v>8235</v>
      </c>
      <c r="AV131" s="1" t="n">
        <f aca="false">((AO131*15)+(AP131*30)+(AQ131*30)+(AR131*30)+(AS131*15))</f>
        <v>18555</v>
      </c>
      <c r="AW131" s="1" t="n">
        <v>5.14</v>
      </c>
      <c r="AX131" s="4" t="n">
        <f aca="false">10000/SQRT((AO131*BE131)*(AVERAGE(AO131:AS131)*AVERAGE(BE131:BI131)))</f>
        <v>3.21135913734177</v>
      </c>
      <c r="AY131" s="4" t="n">
        <v>1</v>
      </c>
      <c r="AZ131" s="2" t="n">
        <f aca="false">(AO131*BE131)/405</f>
        <v>1.89837037037037</v>
      </c>
      <c r="BA131" s="2" t="n">
        <v>0</v>
      </c>
      <c r="BB131" s="2" t="n">
        <f aca="false">1/(LOG(BE131)+LOG(AO131))</f>
        <v>0.346520041465253</v>
      </c>
      <c r="BC131" s="2" t="n">
        <f aca="false">(BF131-BE131)/(AP131-AO131)</f>
        <v>0.87046511627907</v>
      </c>
      <c r="BD131" s="2" t="n">
        <f aca="false">(20*BE131)/((AO131/18)-3.5)</f>
        <v>139.930434782609</v>
      </c>
      <c r="BE131" s="3" t="n">
        <v>8.94</v>
      </c>
      <c r="BF131" s="3" t="n">
        <v>83.8</v>
      </c>
      <c r="BG131" s="3" t="n">
        <v>121</v>
      </c>
      <c r="BH131" s="3" t="n">
        <v>109</v>
      </c>
      <c r="BI131" s="3" t="n">
        <v>108</v>
      </c>
      <c r="BJ131" s="2" t="n">
        <f aca="false">((BE131*15)+(BF131*30)+(BG131*30)+(BH131*30)+(BI131*15))-(BE131*120)</f>
        <v>10095.3</v>
      </c>
      <c r="BK131" s="2" t="n">
        <f aca="false">((BE131*15)+(BF131*30)+(BG131*30)+(BH131*30)+(BI131*15))</f>
        <v>11168.1</v>
      </c>
      <c r="BL131" s="2" t="n">
        <f aca="false">(1/BE131)</f>
        <v>0.111856823266219</v>
      </c>
      <c r="BM131" s="2" t="n">
        <f aca="false">(BJ131/AU131)</f>
        <v>1.22590163934426</v>
      </c>
      <c r="BN131" s="2" t="n">
        <f aca="false">(BK131/AV131)</f>
        <v>0.601891673403395</v>
      </c>
      <c r="BO131" s="2" t="n">
        <f aca="false">(AX131*BM131)</f>
        <v>3.93681043099045</v>
      </c>
      <c r="BP131" s="2" t="n">
        <f aca="false">(AX131*BN131)</f>
        <v>1.93289032507392</v>
      </c>
      <c r="BQ131" s="2" t="n">
        <v>2</v>
      </c>
      <c r="BR131" s="4" t="n">
        <f aca="false">(BC131*BL131)</f>
        <v>0.0973674626710369</v>
      </c>
      <c r="BS131" s="1" t="n">
        <v>232</v>
      </c>
      <c r="BT131" s="1" t="n">
        <v>1</v>
      </c>
      <c r="BU131" s="1" t="n">
        <v>31</v>
      </c>
      <c r="BV131" s="1" t="n">
        <v>1</v>
      </c>
      <c r="BW131" s="1" t="n">
        <v>167</v>
      </c>
      <c r="BX131" s="1" t="n">
        <v>1</v>
      </c>
      <c r="BY131" s="1" t="n">
        <v>34</v>
      </c>
      <c r="BZ131" s="1" t="n">
        <v>171</v>
      </c>
      <c r="CA131" s="1" t="n">
        <v>1</v>
      </c>
      <c r="CB131" s="1" t="n">
        <v>3</v>
      </c>
      <c r="CC131" s="1"/>
      <c r="CD131" s="1" t="n">
        <v>54</v>
      </c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 t="n">
        <v>28</v>
      </c>
      <c r="DL131" s="1" t="n">
        <v>1</v>
      </c>
      <c r="DM131" s="1" t="n">
        <v>1</v>
      </c>
      <c r="DN131" s="1" t="n">
        <v>17.21</v>
      </c>
      <c r="DO131" s="1" t="n">
        <v>284.7988</v>
      </c>
      <c r="DP131" s="1" t="n">
        <v>0.45</v>
      </c>
      <c r="DQ131" s="1" t="n">
        <v>1</v>
      </c>
      <c r="DR131" s="1" t="n">
        <v>4</v>
      </c>
      <c r="DS131" s="1" t="n">
        <v>1</v>
      </c>
      <c r="DT131" s="1" t="n">
        <v>1491.39</v>
      </c>
      <c r="DU131" s="1" t="n">
        <v>45.02</v>
      </c>
      <c r="DV131" s="1" t="n">
        <v>17.45</v>
      </c>
      <c r="DW131" s="1" t="n">
        <v>22.75</v>
      </c>
      <c r="DX131" s="1" t="n">
        <v>19.08</v>
      </c>
      <c r="DY131" s="1" t="n">
        <v>230.28</v>
      </c>
      <c r="DZ131" s="1" t="n">
        <v>19.46</v>
      </c>
      <c r="EA131" s="1" t="n">
        <v>13.82</v>
      </c>
      <c r="EB131" s="1" t="n">
        <v>15.83</v>
      </c>
      <c r="EC131" s="1" t="n">
        <v>15.15</v>
      </c>
      <c r="ED131" s="1" t="n">
        <v>5.84</v>
      </c>
      <c r="EE131" s="1" t="n">
        <v>179.93</v>
      </c>
    </row>
    <row r="132" customFormat="false" ht="13.8" hidden="false" customHeight="false" outlineLevel="0" collapsed="false">
      <c r="A132" s="1" t="n">
        <v>30722</v>
      </c>
      <c r="B132" s="1" t="n">
        <v>2</v>
      </c>
      <c r="C132" s="1" t="n">
        <v>40</v>
      </c>
      <c r="D132" s="1" t="n">
        <v>1</v>
      </c>
      <c r="E132" s="1" t="n">
        <v>1</v>
      </c>
      <c r="F132" s="1" t="n">
        <v>0</v>
      </c>
      <c r="G132" s="1" t="n">
        <v>1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1" t="n">
        <v>0</v>
      </c>
      <c r="N132" s="1" t="n">
        <v>0</v>
      </c>
      <c r="O132" s="1" t="n">
        <v>0</v>
      </c>
      <c r="P132" s="1" t="n">
        <f aca="false">SUM(E132:O132)</f>
        <v>2</v>
      </c>
      <c r="Q132" s="1" t="n">
        <v>110</v>
      </c>
      <c r="R132" s="1" t="n">
        <v>70</v>
      </c>
      <c r="S132" s="1" t="n">
        <v>40</v>
      </c>
      <c r="T132" s="2" t="n">
        <v>83.3333333333333</v>
      </c>
      <c r="U132" s="3" t="n">
        <v>51.6</v>
      </c>
      <c r="V132" s="3" t="n">
        <v>159.5</v>
      </c>
      <c r="W132" s="2" t="n">
        <v>20.2828195477639</v>
      </c>
      <c r="X132" s="2" t="n">
        <v>0</v>
      </c>
      <c r="Y132" s="3" t="n">
        <v>66</v>
      </c>
      <c r="Z132" s="3" t="n">
        <v>96.2</v>
      </c>
      <c r="AA132" s="2" t="n">
        <v>31.4577037629284</v>
      </c>
      <c r="AB132" s="2" t="n">
        <v>0.413793103448276</v>
      </c>
      <c r="AC132" s="2" t="n">
        <v>0.686070686070686</v>
      </c>
      <c r="AD132" s="3" t="n">
        <v>23.2</v>
      </c>
      <c r="AE132" s="3" t="n">
        <v>12</v>
      </c>
      <c r="AF132" s="3" t="n">
        <v>39.6</v>
      </c>
      <c r="AG132" s="1" t="n">
        <v>3</v>
      </c>
      <c r="AH132" s="3" t="n">
        <v>52.5</v>
      </c>
      <c r="AI132" s="3" t="n">
        <v>27.1</v>
      </c>
      <c r="AJ132" s="3" t="n">
        <v>37.6</v>
      </c>
      <c r="AK132" s="3" t="n">
        <v>2</v>
      </c>
      <c r="AL132" s="1" t="n">
        <v>1185</v>
      </c>
      <c r="AM132" s="1" t="n">
        <v>25</v>
      </c>
      <c r="AN132" s="1" t="n">
        <v>1943</v>
      </c>
      <c r="AO132" s="1" t="n">
        <v>77</v>
      </c>
      <c r="AP132" s="1" t="n">
        <v>104</v>
      </c>
      <c r="AQ132" s="1" t="n">
        <v>80</v>
      </c>
      <c r="AR132" s="1" t="n">
        <v>58</v>
      </c>
      <c r="AS132" s="1" t="n">
        <v>72</v>
      </c>
      <c r="AT132" s="1" t="n">
        <v>1</v>
      </c>
      <c r="AU132" s="1" t="n">
        <f aca="false">((AO132*15)+(AP132*30)+(AQ132*30)+(AR132*30)+(AS132*15))-(AO132*120)</f>
        <v>255</v>
      </c>
      <c r="AV132" s="1" t="n">
        <f aca="false">((AO132*15)+(AP132*30)+(AQ132*30)+(AR132*30)+(AS132*15))</f>
        <v>9495</v>
      </c>
      <c r="AW132" s="1"/>
      <c r="AX132" s="4" t="n">
        <f aca="false">10000/SQRT((AO132*BE132)*(AVERAGE(AO132:AS132)*AVERAGE(BE132:BI132)))</f>
        <v>17.179312508447</v>
      </c>
      <c r="AY132" s="4" t="n">
        <v>0</v>
      </c>
      <c r="AZ132" s="2" t="n">
        <f aca="false">(AO132*BE132)/405</f>
        <v>0.648320987654321</v>
      </c>
      <c r="BA132" s="2" t="n">
        <v>0</v>
      </c>
      <c r="BB132" s="2" t="n">
        <f aca="false">1/(LOG(BE132)+LOG(AO132))</f>
        <v>0.413352081721028</v>
      </c>
      <c r="BC132" s="2" t="n">
        <f aca="false">(BF132-BE132)/(AP132-AO132)</f>
        <v>0.514444444444445</v>
      </c>
      <c r="BD132" s="2" t="n">
        <f aca="false">(20*BE132)/((AO132/18)-3.5)</f>
        <v>87.6857142857143</v>
      </c>
      <c r="BE132" s="3" t="n">
        <v>3.41</v>
      </c>
      <c r="BF132" s="3" t="n">
        <v>17.3</v>
      </c>
      <c r="BG132" s="3" t="n">
        <v>27.9</v>
      </c>
      <c r="BH132" s="3" t="n">
        <v>17.7</v>
      </c>
      <c r="BI132" s="3" t="n">
        <v>16.2</v>
      </c>
      <c r="BJ132" s="2" t="n">
        <f aca="false">((BE132*15)+(BF132*30)+(BG132*30)+(BH132*30)+(BI132*15))-(BE132*120)</f>
        <v>1771.95</v>
      </c>
      <c r="BK132" s="2" t="n">
        <f aca="false">((BE132*15)+(BF132*30)+(BG132*30)+(BH132*30)+(BI132*15))</f>
        <v>2181.15</v>
      </c>
      <c r="BL132" s="2" t="n">
        <f aca="false">(1/BE132)</f>
        <v>0.293255131964809</v>
      </c>
      <c r="BM132" s="2" t="n">
        <f aca="false">(BJ132/AU132)</f>
        <v>6.94882352941177</v>
      </c>
      <c r="BN132" s="2" t="n">
        <f aca="false">(BK132/AV132)</f>
        <v>0.229715639810427</v>
      </c>
      <c r="BO132" s="2" t="e">
        <f aca="false">(BM132/#REF!)</f>
        <v>#REF!</v>
      </c>
      <c r="BP132" s="2" t="n">
        <f aca="false">(AX132*BN132)</f>
        <v>3.94635676438117</v>
      </c>
      <c r="BQ132" s="2" t="n">
        <v>2</v>
      </c>
      <c r="BR132" s="4" t="n">
        <f aca="false">(BC132*BL132)</f>
        <v>0.150863473444119</v>
      </c>
      <c r="BS132" s="1" t="n">
        <v>162</v>
      </c>
      <c r="BT132" s="1" t="n">
        <v>0</v>
      </c>
      <c r="BU132" s="1" t="n">
        <v>55</v>
      </c>
      <c r="BV132" s="1" t="n">
        <v>0</v>
      </c>
      <c r="BW132" s="1" t="n">
        <v>92</v>
      </c>
      <c r="BX132" s="1" t="n">
        <v>0</v>
      </c>
      <c r="BY132" s="1" t="n">
        <v>15</v>
      </c>
      <c r="BZ132" s="1" t="n">
        <v>74</v>
      </c>
      <c r="CA132" s="1" t="n">
        <v>0</v>
      </c>
      <c r="CB132" s="1" t="n">
        <v>0</v>
      </c>
      <c r="CC132" s="1"/>
      <c r="CD132" s="1" t="n">
        <v>64</v>
      </c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 t="n">
        <v>6</v>
      </c>
      <c r="DK132" s="1" t="n">
        <v>6</v>
      </c>
      <c r="DL132" s="1" t="n">
        <v>2</v>
      </c>
      <c r="DM132" s="1" t="n">
        <v>2</v>
      </c>
      <c r="DN132" s="1" t="n">
        <v>29.68012</v>
      </c>
      <c r="DO132" s="1" t="n">
        <v>122.4481</v>
      </c>
      <c r="DP132" s="1" t="n">
        <v>0.02</v>
      </c>
      <c r="DQ132" s="1" t="n">
        <v>1</v>
      </c>
      <c r="DR132" s="1" t="n">
        <v>4</v>
      </c>
      <c r="DS132" s="1" t="n">
        <v>1</v>
      </c>
      <c r="DT132" s="1" t="n">
        <v>2324.06</v>
      </c>
      <c r="DU132" s="1" t="n">
        <v>52.72</v>
      </c>
      <c r="DV132" s="1" t="n">
        <v>13.75</v>
      </c>
      <c r="DW132" s="1" t="n">
        <v>12.32</v>
      </c>
      <c r="DX132" s="1" t="n">
        <v>18.23</v>
      </c>
      <c r="DY132" s="1" t="n">
        <v>465.72</v>
      </c>
      <c r="DZ132" s="1" t="n">
        <v>55.98</v>
      </c>
      <c r="EA132" s="1" t="n">
        <v>55.47</v>
      </c>
      <c r="EB132" s="1" t="n">
        <v>11.38</v>
      </c>
      <c r="EC132" s="1" t="n">
        <v>14.22</v>
      </c>
      <c r="ED132" s="1" t="n">
        <v>9.82</v>
      </c>
      <c r="EE132" s="1" t="n">
        <v>98.41</v>
      </c>
    </row>
    <row r="133" customFormat="false" ht="13.8" hidden="false" customHeight="false" outlineLevel="0" collapsed="false">
      <c r="A133" s="1" t="n">
        <v>30724</v>
      </c>
      <c r="B133" s="1" t="n">
        <v>2</v>
      </c>
      <c r="C133" s="1" t="n">
        <v>54</v>
      </c>
      <c r="D133" s="1" t="n">
        <v>1</v>
      </c>
      <c r="E133" s="1" t="n">
        <v>0</v>
      </c>
      <c r="F133" s="1" t="n">
        <v>1</v>
      </c>
      <c r="G133" s="1" t="n">
        <v>1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1</v>
      </c>
      <c r="N133" s="1" t="n">
        <v>0</v>
      </c>
      <c r="O133" s="1" t="n">
        <v>1</v>
      </c>
      <c r="P133" s="1" t="n">
        <f aca="false">SUM(E133:O133)</f>
        <v>4</v>
      </c>
      <c r="Q133" s="1" t="n">
        <v>110</v>
      </c>
      <c r="R133" s="1" t="n">
        <v>70</v>
      </c>
      <c r="S133" s="1" t="n">
        <v>40</v>
      </c>
      <c r="T133" s="2" t="n">
        <v>83.3333333333333</v>
      </c>
      <c r="U133" s="3" t="n">
        <v>74.3</v>
      </c>
      <c r="V133" s="3" t="n">
        <v>162.3</v>
      </c>
      <c r="W133" s="2" t="n">
        <v>28.2066671753737</v>
      </c>
      <c r="X133" s="2" t="n">
        <v>1</v>
      </c>
      <c r="Y133" s="3" t="n">
        <v>103</v>
      </c>
      <c r="Z133" s="3" t="n">
        <v>93.5</v>
      </c>
      <c r="AA133" s="2" t="n">
        <v>45.3887700700766</v>
      </c>
      <c r="AB133" s="2" t="n">
        <v>0.634627233518176</v>
      </c>
      <c r="AC133" s="2" t="n">
        <v>1.10160427807487</v>
      </c>
      <c r="AD133" s="3" t="n">
        <v>42</v>
      </c>
      <c r="AE133" s="3" t="n">
        <v>31.2</v>
      </c>
      <c r="AF133" s="3" t="n">
        <v>43.1</v>
      </c>
      <c r="AG133" s="1" t="n">
        <v>9</v>
      </c>
      <c r="AH133" s="3" t="n">
        <v>40.8</v>
      </c>
      <c r="AI133" s="3" t="n">
        <v>30.3</v>
      </c>
      <c r="AJ133" s="3" t="n">
        <v>40.9</v>
      </c>
      <c r="AK133" s="3" t="n">
        <v>2.2</v>
      </c>
      <c r="AL133" s="1" t="n">
        <v>1328</v>
      </c>
      <c r="AM133" s="1" t="n">
        <v>69</v>
      </c>
      <c r="AN133" s="1" t="n">
        <v>2072</v>
      </c>
      <c r="AO133" s="1" t="n">
        <v>87</v>
      </c>
      <c r="AP133" s="1" t="n">
        <v>152</v>
      </c>
      <c r="AQ133" s="1" t="n">
        <v>115</v>
      </c>
      <c r="AR133" s="1" t="n">
        <v>81</v>
      </c>
      <c r="AS133" s="1" t="n">
        <v>61</v>
      </c>
      <c r="AT133" s="1" t="n">
        <v>1</v>
      </c>
      <c r="AU133" s="1" t="n">
        <f aca="false">((AO133*15)+(AP133*30)+(AQ133*30)+(AR133*30)+(AS133*15))-(AO133*120)</f>
        <v>2220</v>
      </c>
      <c r="AV133" s="1" t="n">
        <f aca="false">((AO133*15)+(AP133*30)+(AQ133*30)+(AR133*30)+(AS133*15))</f>
        <v>12660</v>
      </c>
      <c r="AW133" s="1"/>
      <c r="AX133" s="4" t="n">
        <f aca="false">10000/SQRT((AO133*BE133)*(AVERAGE(AO133:AS133)*AVERAGE(BE133:BI133)))</f>
        <v>1.86181706333643</v>
      </c>
      <c r="AY133" s="4" t="n">
        <v>1</v>
      </c>
      <c r="AZ133" s="2" t="n">
        <f aca="false">(AO133*BE133)/405</f>
        <v>3.45851851851852</v>
      </c>
      <c r="BA133" s="2" t="n">
        <v>1</v>
      </c>
      <c r="BB133" s="2" t="n">
        <f aca="false">1/(LOG(BE133)+LOG(AO133))</f>
        <v>0.317829087118908</v>
      </c>
      <c r="BC133" s="2" t="n">
        <f aca="false">(BF133-BE133)/(AP133-AO133)</f>
        <v>3.81384615384615</v>
      </c>
      <c r="BD133" s="2" t="n">
        <f aca="false">(20*BE133)/((AO133/18)-3.5)</f>
        <v>241.5</v>
      </c>
      <c r="BE133" s="3" t="n">
        <v>16.1</v>
      </c>
      <c r="BF133" s="3" t="n">
        <v>264</v>
      </c>
      <c r="BG133" s="3" t="n">
        <v>300</v>
      </c>
      <c r="BH133" s="3" t="n">
        <v>300</v>
      </c>
      <c r="BI133" s="3" t="n">
        <v>158</v>
      </c>
      <c r="BJ133" s="2" t="n">
        <f aca="false">((BE133*15)+(BF133*30)+(BG133*30)+(BH133*30)+(BI133*15))-(BE133*120)</f>
        <v>26599.5</v>
      </c>
      <c r="BK133" s="2" t="n">
        <f aca="false">((BE133*15)+(BF133*30)+(BG133*30)+(BH133*30)+(BI133*15))</f>
        <v>28531.5</v>
      </c>
      <c r="BL133" s="2" t="n">
        <f aca="false">(1/BE133)</f>
        <v>0.062111801242236</v>
      </c>
      <c r="BM133" s="2" t="n">
        <f aca="false">(BJ133/AU133)</f>
        <v>11.9817567567568</v>
      </c>
      <c r="BN133" s="2" t="n">
        <f aca="false">(BK133/AV133)</f>
        <v>2.25367298578199</v>
      </c>
      <c r="BO133" s="2" t="n">
        <f aca="false">(AX133*BM133)</f>
        <v>22.3078391784762</v>
      </c>
      <c r="BP133" s="2" t="n">
        <f aca="false">(AX133*BN133)</f>
        <v>4.19592682010926</v>
      </c>
      <c r="BQ133" s="2" t="n">
        <v>2</v>
      </c>
      <c r="BR133" s="4" t="n">
        <f aca="false">(BC133*BL133)</f>
        <v>0.236884854276159</v>
      </c>
      <c r="BS133" s="1" t="n">
        <v>203</v>
      </c>
      <c r="BT133" s="1" t="n">
        <v>1</v>
      </c>
      <c r="BU133" s="1" t="n">
        <v>34</v>
      </c>
      <c r="BV133" s="1" t="n">
        <v>1</v>
      </c>
      <c r="BW133" s="1" t="n">
        <v>139</v>
      </c>
      <c r="BX133" s="1" t="n">
        <v>1</v>
      </c>
      <c r="BY133" s="1" t="n">
        <v>30</v>
      </c>
      <c r="BZ133" s="1" t="n">
        <v>203</v>
      </c>
      <c r="CA133" s="1" t="n">
        <v>1</v>
      </c>
      <c r="CB133" s="1" t="n">
        <v>3</v>
      </c>
      <c r="CC133" s="1"/>
      <c r="CD133" s="1" t="n">
        <v>64</v>
      </c>
      <c r="CE133" s="1" t="n">
        <v>1610</v>
      </c>
      <c r="CF133" s="1" t="n">
        <v>15.5527950310559</v>
      </c>
      <c r="CG133" s="1" t="n">
        <v>33.8757763975155</v>
      </c>
      <c r="CH133" s="1" t="n">
        <v>6.42857142857143</v>
      </c>
      <c r="CI133" s="1" t="n">
        <v>7.15527950310559</v>
      </c>
      <c r="CJ133" s="1" t="n">
        <v>3.63354037267081</v>
      </c>
      <c r="CK133" s="1" t="n">
        <v>51.4782608695652</v>
      </c>
      <c r="CL133" s="1" t="n">
        <v>1.3</v>
      </c>
      <c r="CM133" s="1" t="n">
        <v>4.7</v>
      </c>
      <c r="CN133" s="1" t="n">
        <v>4.9</v>
      </c>
      <c r="CO133" s="1" t="n">
        <v>0</v>
      </c>
      <c r="CP133" s="1" t="n">
        <v>4.4</v>
      </c>
      <c r="CQ133" s="1" t="n">
        <v>1.2</v>
      </c>
      <c r="CR133" s="1" t="n">
        <v>0</v>
      </c>
      <c r="CS133" s="1" t="n">
        <v>0</v>
      </c>
      <c r="CT133" s="1" t="n">
        <v>0.4</v>
      </c>
      <c r="CU133" s="1" t="n">
        <v>62.6</v>
      </c>
      <c r="CV133" s="1" t="n">
        <v>60.6</v>
      </c>
      <c r="CW133" s="1" t="n">
        <v>11.5</v>
      </c>
      <c r="CX133" s="1" t="n">
        <v>12.8</v>
      </c>
      <c r="CY133" s="1" t="n">
        <v>6.5</v>
      </c>
      <c r="CZ133" s="1" t="n">
        <v>293</v>
      </c>
      <c r="DA133" s="1" t="n">
        <v>207.2</v>
      </c>
      <c r="DB133" s="1" t="n">
        <v>0</v>
      </c>
      <c r="DC133" s="1" t="n">
        <v>8.6</v>
      </c>
      <c r="DD133" s="1" t="n">
        <v>1833</v>
      </c>
      <c r="DE133" s="1" t="s">
        <v>425</v>
      </c>
      <c r="DF133" s="1" t="s">
        <v>425</v>
      </c>
      <c r="DG133" s="1" t="s">
        <v>425</v>
      </c>
      <c r="DH133" s="1" t="s">
        <v>425</v>
      </c>
      <c r="DI133" s="1" t="n">
        <v>0</v>
      </c>
      <c r="DJ133" s="1"/>
      <c r="DK133" s="1" t="n">
        <v>27</v>
      </c>
      <c r="DL133" s="1" t="n">
        <v>1</v>
      </c>
      <c r="DM133" s="1" t="n">
        <v>1</v>
      </c>
      <c r="DN133" s="1" t="n">
        <v>25.89036</v>
      </c>
      <c r="DO133" s="1" t="n">
        <v>213.5165</v>
      </c>
      <c r="DP133" s="1" t="n">
        <v>0</v>
      </c>
      <c r="DQ133" s="1" t="n">
        <v>2</v>
      </c>
      <c r="DR133" s="1" t="n">
        <v>4</v>
      </c>
      <c r="DS133" s="1"/>
      <c r="DT133" s="1" t="n">
        <v>1155.26</v>
      </c>
      <c r="DU133" s="1" t="n">
        <v>40.15</v>
      </c>
      <c r="DV133" s="1" t="n">
        <v>6.91</v>
      </c>
      <c r="DW133" s="1" t="n">
        <v>7.32</v>
      </c>
      <c r="DX133" s="1" t="n">
        <v>9.96</v>
      </c>
      <c r="DY133" s="1" t="n">
        <v>216.84</v>
      </c>
      <c r="DZ133" s="1" t="n">
        <v>28.97</v>
      </c>
      <c r="EA133" s="1" t="n">
        <v>17.47</v>
      </c>
      <c r="EB133" s="1" t="n">
        <v>5.2</v>
      </c>
      <c r="EC133" s="1" t="n">
        <v>5.96</v>
      </c>
      <c r="ED133" s="1" t="n">
        <v>4.41</v>
      </c>
      <c r="EE133" s="1" t="n">
        <v>128.76</v>
      </c>
    </row>
    <row r="134" customFormat="false" ht="13.8" hidden="false" customHeight="false" outlineLevel="0" collapsed="false">
      <c r="A134" s="1" t="n">
        <v>30725</v>
      </c>
      <c r="B134" s="1" t="n">
        <v>2</v>
      </c>
      <c r="C134" s="1" t="n">
        <v>61</v>
      </c>
      <c r="D134" s="1" t="n">
        <v>1</v>
      </c>
      <c r="E134" s="1" t="n">
        <v>0</v>
      </c>
      <c r="F134" s="1" t="n">
        <v>1</v>
      </c>
      <c r="G134" s="1" t="n">
        <v>1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1</v>
      </c>
      <c r="N134" s="1" t="n">
        <v>0</v>
      </c>
      <c r="O134" s="1"/>
      <c r="P134" s="1" t="n">
        <f aca="false">SUM(E134:O134)</f>
        <v>3</v>
      </c>
      <c r="Q134" s="1" t="n">
        <v>140</v>
      </c>
      <c r="R134" s="1" t="n">
        <v>90</v>
      </c>
      <c r="S134" s="1" t="n">
        <v>50</v>
      </c>
      <c r="T134" s="2" t="n">
        <v>106.666666666667</v>
      </c>
      <c r="U134" s="3" t="n">
        <v>75.6</v>
      </c>
      <c r="V134" s="3" t="n">
        <v>162.6</v>
      </c>
      <c r="W134" s="2" t="n">
        <v>28.5943818847783</v>
      </c>
      <c r="X134" s="2" t="n">
        <v>1</v>
      </c>
      <c r="Y134" s="3" t="n">
        <v>96</v>
      </c>
      <c r="Z134" s="3" t="n">
        <v>99</v>
      </c>
      <c r="AA134" s="2" t="n">
        <v>44.5129100762516</v>
      </c>
      <c r="AB134" s="2" t="n">
        <v>0.590405904059041</v>
      </c>
      <c r="AC134" s="2" t="n">
        <v>0.96969696969697</v>
      </c>
      <c r="AD134" s="3" t="n">
        <v>44.2</v>
      </c>
      <c r="AE134" s="3" t="n">
        <v>33.4</v>
      </c>
      <c r="AF134" s="3" t="n">
        <v>42.2</v>
      </c>
      <c r="AG134" s="1" t="n">
        <v>11</v>
      </c>
      <c r="AH134" s="3" t="n">
        <v>39</v>
      </c>
      <c r="AI134" s="3" t="n">
        <v>29.5</v>
      </c>
      <c r="AJ134" s="3" t="n">
        <v>40</v>
      </c>
      <c r="AK134" s="3" t="n">
        <v>2.2</v>
      </c>
      <c r="AL134" s="1" t="n">
        <v>1308</v>
      </c>
      <c r="AM134" s="1" t="n">
        <v>76</v>
      </c>
      <c r="AN134" s="1" t="n">
        <v>2145</v>
      </c>
      <c r="AO134" s="1" t="n">
        <v>97</v>
      </c>
      <c r="AP134" s="1" t="n">
        <v>146</v>
      </c>
      <c r="AQ134" s="1" t="n">
        <v>184</v>
      </c>
      <c r="AR134" s="1" t="n">
        <v>171</v>
      </c>
      <c r="AS134" s="1" t="n">
        <v>152</v>
      </c>
      <c r="AT134" s="1" t="n">
        <v>3</v>
      </c>
      <c r="AU134" s="1" t="n">
        <f aca="false">((AO134*15)+(AP134*30)+(AQ134*30)+(AR134*30)+(AS134*15))-(AO134*120)</f>
        <v>7125</v>
      </c>
      <c r="AV134" s="1" t="n">
        <f aca="false">((AO134*15)+(AP134*30)+(AQ134*30)+(AR134*30)+(AS134*15))</f>
        <v>18765</v>
      </c>
      <c r="AW134" s="1" t="n">
        <v>5.13</v>
      </c>
      <c r="AX134" s="4" t="n">
        <f aca="false">10000/SQRT((AO134*BE134)*(AVERAGE(AO134:AS134)*AVERAGE(BE134:BI134)))</f>
        <v>3.82330877931539</v>
      </c>
      <c r="AY134" s="4" t="n">
        <v>0</v>
      </c>
      <c r="AZ134" s="2" t="n">
        <f aca="false">(AO134*BE134)/405</f>
        <v>2.2298024691358</v>
      </c>
      <c r="BA134" s="2" t="n">
        <v>1</v>
      </c>
      <c r="BB134" s="2" t="n">
        <f aca="false">1/(LOG(BE134)+LOG(AO134))</f>
        <v>0.33832687845388</v>
      </c>
      <c r="BC134" s="2" t="n">
        <f aca="false">(BF134-BE134)/(AP134-AO134)</f>
        <v>0.405918367346939</v>
      </c>
      <c r="BD134" s="2" t="n">
        <f aca="false">(20*BE134)/((AO134/18)-3.5)</f>
        <v>98.5764705882353</v>
      </c>
      <c r="BE134" s="3" t="n">
        <v>9.31</v>
      </c>
      <c r="BF134" s="3" t="n">
        <v>29.2</v>
      </c>
      <c r="BG134" s="3" t="n">
        <v>69.4</v>
      </c>
      <c r="BH134" s="3" t="n">
        <v>60.7</v>
      </c>
      <c r="BI134" s="3" t="n">
        <v>83.9</v>
      </c>
      <c r="BJ134" s="2" t="n">
        <f aca="false">((BE134*15)+(BF134*30)+(BG134*30)+(BH134*30)+(BI134*15))-(BE134*120)</f>
        <v>5059.95</v>
      </c>
      <c r="BK134" s="2" t="n">
        <f aca="false">((BE134*15)+(BF134*30)+(BG134*30)+(BH134*30)+(BI134*15))</f>
        <v>6177.15</v>
      </c>
      <c r="BL134" s="2" t="n">
        <f aca="false">(1/BE134)</f>
        <v>0.107411385606874</v>
      </c>
      <c r="BM134" s="2" t="n">
        <f aca="false">(BJ134/AU134)</f>
        <v>0.710168421052632</v>
      </c>
      <c r="BN134" s="2" t="n">
        <f aca="false">(BK134/AV134)</f>
        <v>0.329184652278177</v>
      </c>
      <c r="BO134" s="2" t="n">
        <f aca="false">(AX134*BM134)</f>
        <v>2.71519315900307</v>
      </c>
      <c r="BP134" s="2" t="n">
        <f aca="false">(AX134*BN134)</f>
        <v>1.25857457107104</v>
      </c>
      <c r="BQ134" s="2" t="n">
        <v>1</v>
      </c>
      <c r="BR134" s="4" t="n">
        <f aca="false">(BC134*BL134)</f>
        <v>0.0436002542800149</v>
      </c>
      <c r="BS134" s="1" t="n">
        <v>159</v>
      </c>
      <c r="BT134" s="1" t="n">
        <v>0</v>
      </c>
      <c r="BU134" s="1" t="n">
        <v>38</v>
      </c>
      <c r="BV134" s="1" t="n">
        <v>1</v>
      </c>
      <c r="BW134" s="1" t="n">
        <v>104</v>
      </c>
      <c r="BX134" s="1" t="n">
        <v>0</v>
      </c>
      <c r="BY134" s="1" t="n">
        <v>17</v>
      </c>
      <c r="BZ134" s="1" t="n">
        <v>85</v>
      </c>
      <c r="CA134" s="1" t="n">
        <v>0</v>
      </c>
      <c r="CB134" s="1" t="n">
        <v>3</v>
      </c>
      <c r="CC134" s="1"/>
      <c r="CD134" s="1" t="n">
        <v>65</v>
      </c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 t="n">
        <v>10</v>
      </c>
      <c r="DK134" s="1" t="n">
        <v>10</v>
      </c>
      <c r="DL134" s="1" t="n">
        <v>2</v>
      </c>
      <c r="DM134" s="1" t="n">
        <v>2</v>
      </c>
      <c r="DN134" s="1" t="n">
        <v>28.61</v>
      </c>
      <c r="DO134" s="1" t="n">
        <v>8383.52</v>
      </c>
      <c r="DP134" s="1" t="n">
        <v>0.06</v>
      </c>
      <c r="DQ134" s="1" t="n">
        <v>2</v>
      </c>
      <c r="DR134" s="1" t="n">
        <v>4</v>
      </c>
      <c r="DS134" s="1" t="n">
        <v>2</v>
      </c>
      <c r="DT134" s="1" t="n">
        <v>1114.63</v>
      </c>
      <c r="DU134" s="1" t="n">
        <v>35.41</v>
      </c>
      <c r="DV134" s="1" t="n">
        <v>4.78</v>
      </c>
      <c r="DW134" s="1" t="n">
        <v>6.48</v>
      </c>
      <c r="DX134" s="1" t="n">
        <v>9.65</v>
      </c>
      <c r="DY134" s="1" t="n">
        <v>201.31</v>
      </c>
      <c r="DZ134" s="1" t="n">
        <v>16.05</v>
      </c>
      <c r="EA134" s="1" t="n">
        <v>15.78</v>
      </c>
      <c r="EB134" s="1" t="n">
        <v>5.15</v>
      </c>
      <c r="EC134" s="1" t="n">
        <v>7.48</v>
      </c>
      <c r="ED134" s="1" t="n">
        <v>7.86</v>
      </c>
      <c r="EE134" s="1" t="n">
        <v>32.54</v>
      </c>
    </row>
    <row r="135" customFormat="false" ht="13.8" hidden="false" customHeight="false" outlineLevel="0" collapsed="false">
      <c r="A135" s="1" t="n">
        <v>30726</v>
      </c>
      <c r="B135" s="1" t="n">
        <v>2</v>
      </c>
      <c r="C135" s="1" t="n">
        <v>58</v>
      </c>
      <c r="D135" s="1" t="n">
        <v>1</v>
      </c>
      <c r="E135" s="1" t="n">
        <v>0</v>
      </c>
      <c r="F135" s="1" t="n">
        <v>1</v>
      </c>
      <c r="G135" s="1" t="n">
        <v>1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1</v>
      </c>
      <c r="N135" s="1" t="n">
        <v>0</v>
      </c>
      <c r="O135" s="1" t="n">
        <v>1</v>
      </c>
      <c r="P135" s="1" t="n">
        <f aca="false">SUM(E135:O135)</f>
        <v>4</v>
      </c>
      <c r="Q135" s="1" t="n">
        <v>120</v>
      </c>
      <c r="R135" s="1" t="n">
        <v>70</v>
      </c>
      <c r="S135" s="1" t="n">
        <v>50</v>
      </c>
      <c r="T135" s="2" t="n">
        <v>86.6666666666667</v>
      </c>
      <c r="U135" s="3" t="n">
        <v>62.7</v>
      </c>
      <c r="V135" s="3" t="n">
        <v>152.1</v>
      </c>
      <c r="W135" s="2" t="n">
        <v>27.1024849996175</v>
      </c>
      <c r="X135" s="2" t="n">
        <v>1</v>
      </c>
      <c r="Y135" s="3" t="n">
        <v>84</v>
      </c>
      <c r="Z135" s="3" t="n">
        <v>95</v>
      </c>
      <c r="AA135" s="2" t="n">
        <v>39.5412741512929</v>
      </c>
      <c r="AB135" s="2" t="n">
        <v>0.552268244575937</v>
      </c>
      <c r="AC135" s="2" t="n">
        <v>0.88421052631579</v>
      </c>
      <c r="AD135" s="3" t="n">
        <v>32.9</v>
      </c>
      <c r="AE135" s="3" t="n">
        <v>20.6</v>
      </c>
      <c r="AF135" s="3" t="n">
        <v>42.1</v>
      </c>
      <c r="AG135" s="1" t="n">
        <v>8</v>
      </c>
      <c r="AH135" s="3" t="n">
        <v>46.3</v>
      </c>
      <c r="AI135" s="3" t="n">
        <v>29</v>
      </c>
      <c r="AJ135" s="3" t="n">
        <v>40</v>
      </c>
      <c r="AK135" s="3" t="n">
        <v>2.1</v>
      </c>
      <c r="AL135" s="1" t="n">
        <v>1260</v>
      </c>
      <c r="AM135" s="1" t="n">
        <v>44</v>
      </c>
      <c r="AN135" s="1" t="n">
        <v>2066</v>
      </c>
      <c r="AO135" s="1" t="n">
        <v>101</v>
      </c>
      <c r="AP135" s="1" t="n">
        <v>169</v>
      </c>
      <c r="AQ135" s="1" t="n">
        <v>186</v>
      </c>
      <c r="AR135" s="1" t="n">
        <v>173</v>
      </c>
      <c r="AS135" s="1" t="n">
        <v>152</v>
      </c>
      <c r="AT135" s="1" t="n">
        <v>4</v>
      </c>
      <c r="AU135" s="1" t="n">
        <f aca="false">((AO135*15)+(AP135*30)+(AQ135*30)+(AR135*30)+(AS135*15))-(AO135*120)</f>
        <v>7515</v>
      </c>
      <c r="AV135" s="1" t="n">
        <f aca="false">((AO135*15)+(AP135*30)+(AQ135*30)+(AR135*30)+(AS135*15))</f>
        <v>19635</v>
      </c>
      <c r="AW135" s="1" t="n">
        <v>5.28</v>
      </c>
      <c r="AX135" s="4" t="n">
        <f aca="false">10000/SQRT((AO135*BE135)*(AVERAGE(AO135:AS135)*AVERAGE(BE135:BI135)))</f>
        <v>2.95443787599701</v>
      </c>
      <c r="AY135" s="4" t="n">
        <v>1</v>
      </c>
      <c r="AZ135" s="2" t="n">
        <f aca="false">(AO135*BE135)/405</f>
        <v>3.16716049382716</v>
      </c>
      <c r="BA135" s="2" t="n">
        <v>1</v>
      </c>
      <c r="BB135" s="2" t="n">
        <f aca="false">1/(LOG(BE135)+LOG(AO135))</f>
        <v>0.321737372055195</v>
      </c>
      <c r="BC135" s="2" t="n">
        <f aca="false">(BF135-BE135)/(AP135-AO135)</f>
        <v>0.504411764705882</v>
      </c>
      <c r="BD135" s="2" t="n">
        <f aca="false">(20*BE135)/((AO135/18)-3.5)</f>
        <v>120.315789473684</v>
      </c>
      <c r="BE135" s="3" t="n">
        <v>12.7</v>
      </c>
      <c r="BF135" s="3" t="n">
        <v>47</v>
      </c>
      <c r="BG135" s="3" t="n">
        <v>48.7</v>
      </c>
      <c r="BH135" s="3" t="n">
        <v>71.5</v>
      </c>
      <c r="BI135" s="3" t="n">
        <v>106</v>
      </c>
      <c r="BJ135" s="2" t="n">
        <f aca="false">((BE135*15)+(BF135*30)+(BG135*30)+(BH135*30)+(BI135*15))-(BE135*120)</f>
        <v>5272.5</v>
      </c>
      <c r="BK135" s="2" t="n">
        <f aca="false">((BE135*15)+(BF135*30)+(BG135*30)+(BH135*30)+(BI135*15))</f>
        <v>6796.5</v>
      </c>
      <c r="BL135" s="2" t="n">
        <f aca="false">(1/BE135)</f>
        <v>0.078740157480315</v>
      </c>
      <c r="BM135" s="2" t="n">
        <f aca="false">(BJ135/AU135)</f>
        <v>0.701596806387226</v>
      </c>
      <c r="BN135" s="2" t="n">
        <f aca="false">(BK135/AV135)</f>
        <v>0.346142093200917</v>
      </c>
      <c r="BO135" s="2" t="n">
        <f aca="false">(AX135*BM135)</f>
        <v>2.07282417846896</v>
      </c>
      <c r="BP135" s="2" t="n">
        <f aca="false">(AX135*BN135)</f>
        <v>1.02265531062967</v>
      </c>
      <c r="BQ135" s="2" t="n">
        <v>1</v>
      </c>
      <c r="BR135" s="4" t="n">
        <f aca="false">(BC135*BL135)</f>
        <v>0.0397174617878647</v>
      </c>
      <c r="BS135" s="1" t="n">
        <v>200</v>
      </c>
      <c r="BT135" s="1" t="n">
        <v>0</v>
      </c>
      <c r="BU135" s="1" t="n">
        <v>31</v>
      </c>
      <c r="BV135" s="1" t="n">
        <v>1</v>
      </c>
      <c r="BW135" s="1" t="n">
        <v>136</v>
      </c>
      <c r="BX135" s="1" t="n">
        <v>1</v>
      </c>
      <c r="BY135" s="1" t="n">
        <v>33</v>
      </c>
      <c r="BZ135" s="1" t="n">
        <v>200</v>
      </c>
      <c r="CA135" s="1" t="n">
        <v>1</v>
      </c>
      <c r="CB135" s="1" t="n">
        <v>3</v>
      </c>
      <c r="CC135" s="1"/>
      <c r="CD135" s="1" t="n">
        <v>66</v>
      </c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</row>
    <row r="136" customFormat="false" ht="13.8" hidden="false" customHeight="false" outlineLevel="0" collapsed="false">
      <c r="A136" s="1" t="n">
        <v>30727</v>
      </c>
      <c r="B136" s="1" t="n">
        <v>1</v>
      </c>
      <c r="C136" s="1" t="n">
        <v>25</v>
      </c>
      <c r="D136" s="1" t="n">
        <v>1</v>
      </c>
      <c r="E136" s="1" t="n">
        <v>0</v>
      </c>
      <c r="F136" s="1" t="n">
        <v>0</v>
      </c>
      <c r="G136" s="1" t="n">
        <v>1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</v>
      </c>
      <c r="M136" s="1" t="n">
        <v>1</v>
      </c>
      <c r="N136" s="1" t="n">
        <v>0</v>
      </c>
      <c r="O136" s="1" t="n">
        <v>1</v>
      </c>
      <c r="P136" s="1" t="n">
        <f aca="false">SUM(E136:O136)</f>
        <v>3</v>
      </c>
      <c r="Q136" s="1" t="n">
        <v>100</v>
      </c>
      <c r="R136" s="1" t="n">
        <v>80</v>
      </c>
      <c r="S136" s="1" t="n">
        <v>20</v>
      </c>
      <c r="T136" s="2" t="n">
        <v>86.6666666666667</v>
      </c>
      <c r="U136" s="3" t="n">
        <v>89.1</v>
      </c>
      <c r="V136" s="3" t="n">
        <v>171</v>
      </c>
      <c r="W136" s="2" t="n">
        <v>30.4709141274238</v>
      </c>
      <c r="X136" s="2" t="n">
        <v>2</v>
      </c>
      <c r="Y136" s="3" t="n">
        <v>92.5</v>
      </c>
      <c r="Z136" s="3" t="n">
        <v>105</v>
      </c>
      <c r="AA136" s="2" t="n">
        <v>37.7934260627619</v>
      </c>
      <c r="AB136" s="2" t="n">
        <v>0.54093567251462</v>
      </c>
      <c r="AC136" s="2" t="n">
        <v>0.880952380952381</v>
      </c>
      <c r="AD136" s="3" t="n">
        <v>23.6</v>
      </c>
      <c r="AE136" s="3" t="n">
        <v>21</v>
      </c>
      <c r="AF136" s="3" t="n">
        <v>68.1</v>
      </c>
      <c r="AG136" s="1" t="n">
        <v>7</v>
      </c>
      <c r="AH136" s="3" t="n">
        <v>54.4</v>
      </c>
      <c r="AI136" s="3" t="n">
        <v>48.5</v>
      </c>
      <c r="AJ136" s="3" t="n">
        <v>64.7</v>
      </c>
      <c r="AK136" s="3" t="n">
        <v>3.4</v>
      </c>
      <c r="AL136" s="1" t="n">
        <v>2035</v>
      </c>
      <c r="AM136" s="1" t="n">
        <v>40</v>
      </c>
      <c r="AN136" s="1" t="n">
        <v>4273</v>
      </c>
      <c r="AO136" s="1" t="n">
        <v>80</v>
      </c>
      <c r="AP136" s="1" t="n">
        <v>120</v>
      </c>
      <c r="AQ136" s="1" t="n">
        <v>117</v>
      </c>
      <c r="AR136" s="1" t="n">
        <v>112</v>
      </c>
      <c r="AS136" s="1" t="n">
        <v>81</v>
      </c>
      <c r="AT136" s="1" t="n">
        <v>1</v>
      </c>
      <c r="AU136" s="1" t="n">
        <f aca="false">((AO136*15)+(AP136*30)+(AQ136*30)+(AR136*30)+(AS136*15))-(AO136*120)</f>
        <v>3285</v>
      </c>
      <c r="AV136" s="1" t="n">
        <f aca="false">((AO136*15)+(AP136*30)+(AQ136*30)+(AR136*30)+(AS136*15))</f>
        <v>12885</v>
      </c>
      <c r="AW136" s="1"/>
      <c r="AX136" s="4" t="n">
        <f aca="false">10000/SQRT((AO136*BE136)*(AVERAGE(AO136:AS136)*AVERAGE(BE136:BI136)))</f>
        <v>8.65648212924729</v>
      </c>
      <c r="AY136" s="4" t="n">
        <v>0</v>
      </c>
      <c r="AZ136" s="2" t="n">
        <f aca="false">(AO136*BE136)/405</f>
        <v>0.979753086419753</v>
      </c>
      <c r="BA136" s="2" t="n">
        <v>0</v>
      </c>
      <c r="BB136" s="2" t="n">
        <f aca="false">1/(LOG(BE136)+LOG(AO136))</f>
        <v>0.384826793139112</v>
      </c>
      <c r="BC136" s="2" t="n">
        <f aca="false">(BF136-BE136)/(AP136-AO136)</f>
        <v>0.9485</v>
      </c>
      <c r="BD136" s="2" t="n">
        <f aca="false">(20*BE136)/((AO136/18)-3.5)</f>
        <v>105.035294117647</v>
      </c>
      <c r="BE136" s="3" t="n">
        <v>4.96</v>
      </c>
      <c r="BF136" s="3" t="n">
        <v>42.9</v>
      </c>
      <c r="BG136" s="3" t="n">
        <v>46.3</v>
      </c>
      <c r="BH136" s="3" t="n">
        <v>43</v>
      </c>
      <c r="BI136" s="3" t="n">
        <v>27.7</v>
      </c>
      <c r="BJ136" s="2" t="n">
        <f aca="false">((BE136*15)+(BF136*30)+(BG136*30)+(BH136*30)+(BI136*15))-(BE136*120)</f>
        <v>3860.7</v>
      </c>
      <c r="BK136" s="2" t="n">
        <f aca="false">((BE136*15)+(BF136*30)+(BG136*30)+(BH136*30)+(BI136*15))</f>
        <v>4455.9</v>
      </c>
      <c r="BL136" s="2" t="n">
        <f aca="false">(1/BE136)</f>
        <v>0.201612903225806</v>
      </c>
      <c r="BM136" s="2" t="n">
        <f aca="false">(BJ136/AU136)</f>
        <v>1.17525114155251</v>
      </c>
      <c r="BN136" s="2" t="n">
        <f aca="false">(BK136/AV136)</f>
        <v>0.345820721769499</v>
      </c>
      <c r="BO136" s="2" t="n">
        <f aca="false">(AX136*BM136)</f>
        <v>10.1735405042268</v>
      </c>
      <c r="BP136" s="2" t="n">
        <f aca="false">(AX136*BN136)</f>
        <v>2.99359089792107</v>
      </c>
      <c r="BQ136" s="2" t="n">
        <v>2</v>
      </c>
      <c r="BR136" s="4" t="n">
        <f aca="false">(BC136*BL136)</f>
        <v>0.191229838709677</v>
      </c>
      <c r="BS136" s="1" t="n">
        <v>134</v>
      </c>
      <c r="BT136" s="1" t="n">
        <v>0</v>
      </c>
      <c r="BU136" s="1" t="n">
        <v>32</v>
      </c>
      <c r="BV136" s="1" t="n">
        <v>1</v>
      </c>
      <c r="BW136" s="1" t="n">
        <v>84</v>
      </c>
      <c r="BX136" s="1" t="n">
        <v>0</v>
      </c>
      <c r="BY136" s="1" t="n">
        <v>19</v>
      </c>
      <c r="BZ136" s="1" t="n">
        <v>90</v>
      </c>
      <c r="CA136" s="1" t="n">
        <v>0</v>
      </c>
      <c r="CB136" s="1" t="n">
        <v>4</v>
      </c>
      <c r="CC136" s="1" t="n">
        <v>1</v>
      </c>
      <c r="CD136" s="1" t="n">
        <v>54</v>
      </c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</row>
    <row r="137" customFormat="false" ht="13.8" hidden="false" customHeight="false" outlineLevel="0" collapsed="false">
      <c r="A137" s="1" t="n">
        <v>30728</v>
      </c>
      <c r="B137" s="1" t="n">
        <v>2</v>
      </c>
      <c r="C137" s="1" t="n">
        <v>61</v>
      </c>
      <c r="D137" s="1" t="n">
        <v>1</v>
      </c>
      <c r="E137" s="1" t="n">
        <v>0</v>
      </c>
      <c r="F137" s="1" t="n">
        <v>1</v>
      </c>
      <c r="G137" s="1" t="n">
        <v>1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1" t="n">
        <v>0</v>
      </c>
      <c r="N137" s="1" t="n">
        <v>0</v>
      </c>
      <c r="O137" s="1" t="n">
        <v>1</v>
      </c>
      <c r="P137" s="1" t="n">
        <f aca="false">SUM(E137:O137)</f>
        <v>3</v>
      </c>
      <c r="Q137" s="1" t="n">
        <v>110</v>
      </c>
      <c r="R137" s="1" t="n">
        <v>70</v>
      </c>
      <c r="S137" s="1" t="n">
        <v>40</v>
      </c>
      <c r="T137" s="2" t="n">
        <v>83.3333333333333</v>
      </c>
      <c r="U137" s="3" t="n">
        <v>48.5</v>
      </c>
      <c r="V137" s="3" t="n">
        <v>142.5</v>
      </c>
      <c r="W137" s="2" t="n">
        <v>23.8842720837181</v>
      </c>
      <c r="X137" s="2" t="n">
        <v>0</v>
      </c>
      <c r="Y137" s="3" t="n">
        <v>75.5</v>
      </c>
      <c r="Z137" s="3" t="n">
        <v>88</v>
      </c>
      <c r="AA137" s="2" t="n">
        <v>37.5043545019245</v>
      </c>
      <c r="AB137" s="2" t="n">
        <v>0.529824561403509</v>
      </c>
      <c r="AC137" s="2" t="n">
        <v>0.857954545454546</v>
      </c>
      <c r="AD137" s="3" t="n">
        <v>23.9</v>
      </c>
      <c r="AE137" s="3" t="n">
        <v>11.6</v>
      </c>
      <c r="AF137" s="3" t="n">
        <v>36.9</v>
      </c>
      <c r="AG137" s="1" t="n">
        <v>6</v>
      </c>
      <c r="AH137" s="3" t="n">
        <v>50.9</v>
      </c>
      <c r="AI137" s="3" t="n">
        <v>24.7</v>
      </c>
      <c r="AJ137" s="3" t="n">
        <v>35</v>
      </c>
      <c r="AK137" s="3" t="n">
        <v>1.9</v>
      </c>
      <c r="AL137" s="1" t="n">
        <v>1094</v>
      </c>
      <c r="AM137" s="1" t="n">
        <v>46</v>
      </c>
      <c r="AN137" s="1" t="n">
        <v>1707</v>
      </c>
      <c r="AO137" s="1" t="n">
        <v>193</v>
      </c>
      <c r="AP137" s="1" t="n">
        <v>266</v>
      </c>
      <c r="AQ137" s="1" t="n">
        <v>320</v>
      </c>
      <c r="AR137" s="1" t="n">
        <v>312</v>
      </c>
      <c r="AS137" s="1" t="n">
        <v>308</v>
      </c>
      <c r="AT137" s="1" t="n">
        <v>6</v>
      </c>
      <c r="AU137" s="1" t="n">
        <f aca="false">((AO137*15)+(AP137*30)+(AQ137*30)+(AR137*30)+(AS137*15))-(AO137*120)</f>
        <v>11295</v>
      </c>
      <c r="AV137" s="1" t="n">
        <f aca="false">((AO137*15)+(AP137*30)+(AQ137*30)+(AR137*30)+(AS137*15))</f>
        <v>34455</v>
      </c>
      <c r="AW137" s="1"/>
      <c r="AX137" s="4" t="n">
        <f aca="false">10000/SQRT((AO137*BE137)*(AVERAGE(AO137:AS137)*AVERAGE(BE137:BI137)))</f>
        <v>6.60863858091635</v>
      </c>
      <c r="AY137" s="4" t="n">
        <v>0</v>
      </c>
      <c r="AZ137" s="2" t="n">
        <f aca="false">(AO137*BE137)/405</f>
        <v>1.64407407407407</v>
      </c>
      <c r="BA137" s="2" t="n">
        <v>0</v>
      </c>
      <c r="BB137" s="2" t="n">
        <f aca="false">1/(LOG(BE137)+LOG(AO137))</f>
        <v>0.354185860076804</v>
      </c>
      <c r="BC137" s="2" t="n">
        <f aca="false">(BF137-BE137)/(AP137-AO137)</f>
        <v>0.117123287671233</v>
      </c>
      <c r="BD137" s="2" t="n">
        <f aca="false">(20*BE137)/((AO137/18)-3.5)</f>
        <v>9.55384615384616</v>
      </c>
      <c r="BE137" s="3" t="n">
        <v>3.45</v>
      </c>
      <c r="BF137" s="3" t="n">
        <v>12</v>
      </c>
      <c r="BG137" s="3" t="n">
        <v>14</v>
      </c>
      <c r="BH137" s="3" t="n">
        <v>18</v>
      </c>
      <c r="BI137" s="3" t="n">
        <v>14</v>
      </c>
      <c r="BJ137" s="2" t="n">
        <f aca="false">((BE137*15)+(BF137*30)+(BG137*30)+(BH137*30)+(BI137*15))-(BE137*120)</f>
        <v>1167.75</v>
      </c>
      <c r="BK137" s="2" t="n">
        <f aca="false">((BE137*15)+(BF137*30)+(BG137*30)+(BH137*30)+(BI137*15))</f>
        <v>1581.75</v>
      </c>
      <c r="BL137" s="2" t="n">
        <f aca="false">(1/BE137)</f>
        <v>0.289855072463768</v>
      </c>
      <c r="BM137" s="2" t="n">
        <f aca="false">(BJ137/AU137)</f>
        <v>0.103386454183267</v>
      </c>
      <c r="BN137" s="2" t="n">
        <f aca="false">(BK137/AV137)</f>
        <v>0.045907705703091</v>
      </c>
      <c r="BO137" s="2" t="n">
        <f aca="false">(AX137*BM137)</f>
        <v>0.683243709859678</v>
      </c>
      <c r="BP137" s="2" t="n">
        <f aca="false">(AX137*BN137)</f>
        <v>0.303387435070801</v>
      </c>
      <c r="BQ137" s="2" t="n">
        <v>1</v>
      </c>
      <c r="BR137" s="4" t="n">
        <f aca="false">(BC137*BL137)</f>
        <v>0.03394877903514</v>
      </c>
      <c r="BS137" s="1" t="n">
        <v>225</v>
      </c>
      <c r="BT137" s="1" t="n">
        <v>1</v>
      </c>
      <c r="BU137" s="1" t="n">
        <v>43</v>
      </c>
      <c r="BV137" s="1" t="n">
        <v>1</v>
      </c>
      <c r="BW137" s="1" t="n">
        <v>151</v>
      </c>
      <c r="BX137" s="1" t="n">
        <v>1</v>
      </c>
      <c r="BY137" s="1" t="n">
        <v>31</v>
      </c>
      <c r="BZ137" s="1" t="n">
        <v>154</v>
      </c>
      <c r="CA137" s="1" t="n">
        <v>1</v>
      </c>
      <c r="CB137" s="1" t="n">
        <v>1</v>
      </c>
      <c r="CC137" s="1"/>
      <c r="CD137" s="1" t="n">
        <v>66</v>
      </c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</row>
    <row r="138" customFormat="false" ht="13.8" hidden="false" customHeight="false" outlineLevel="0" collapsed="false">
      <c r="A138" s="1" t="n">
        <v>30729</v>
      </c>
      <c r="B138" s="1" t="n">
        <v>2</v>
      </c>
      <c r="C138" s="1" t="n">
        <v>64</v>
      </c>
      <c r="D138" s="1" t="n">
        <v>1</v>
      </c>
      <c r="E138" s="1" t="n">
        <v>0</v>
      </c>
      <c r="F138" s="1" t="n">
        <v>1</v>
      </c>
      <c r="G138" s="1" t="n">
        <v>1</v>
      </c>
      <c r="H138" s="1" t="n">
        <v>0</v>
      </c>
      <c r="I138" s="1" t="n">
        <v>0</v>
      </c>
      <c r="J138" s="1" t="n">
        <v>0</v>
      </c>
      <c r="K138" s="1" t="n">
        <v>1</v>
      </c>
      <c r="L138" s="1" t="n">
        <v>0</v>
      </c>
      <c r="M138" s="1" t="n">
        <v>0</v>
      </c>
      <c r="N138" s="1" t="n">
        <v>0</v>
      </c>
      <c r="O138" s="1" t="n">
        <v>1</v>
      </c>
      <c r="P138" s="1" t="n">
        <f aca="false">SUM(E138:O138)</f>
        <v>4</v>
      </c>
      <c r="Q138" s="1" t="n">
        <v>110</v>
      </c>
      <c r="R138" s="1" t="n">
        <v>60</v>
      </c>
      <c r="S138" s="1" t="n">
        <v>50</v>
      </c>
      <c r="T138" s="2" t="n">
        <v>76.6666666666667</v>
      </c>
      <c r="U138" s="3" t="n">
        <v>55.5</v>
      </c>
      <c r="V138" s="3" t="n">
        <v>150.5</v>
      </c>
      <c r="W138" s="2" t="n">
        <v>24.5030408052891</v>
      </c>
      <c r="X138" s="2" t="n">
        <v>0</v>
      </c>
      <c r="Y138" s="3" t="n">
        <v>84.5</v>
      </c>
      <c r="Z138" s="3" t="n">
        <v>86</v>
      </c>
      <c r="AA138" s="2" t="n">
        <v>38.2098800415338</v>
      </c>
      <c r="AB138" s="2" t="n">
        <v>0.561461794019934</v>
      </c>
      <c r="AC138" s="2" t="n">
        <v>0.982558139534884</v>
      </c>
      <c r="AD138" s="3" t="n">
        <v>29.8</v>
      </c>
      <c r="AE138" s="3" t="n">
        <v>16.5</v>
      </c>
      <c r="AF138" s="3" t="n">
        <v>39</v>
      </c>
      <c r="AG138" s="1" t="n">
        <v>7</v>
      </c>
      <c r="AH138" s="3" t="n">
        <v>47.6</v>
      </c>
      <c r="AI138" s="3" t="n">
        <v>26.4</v>
      </c>
      <c r="AJ138" s="3" t="n">
        <v>37</v>
      </c>
      <c r="AK138" s="3" t="n">
        <v>2</v>
      </c>
      <c r="AL138" s="1" t="n">
        <v>1163</v>
      </c>
      <c r="AM138" s="1" t="n">
        <v>49</v>
      </c>
      <c r="AN138" s="1" t="n">
        <v>1814</v>
      </c>
      <c r="AO138" s="1" t="n">
        <v>229</v>
      </c>
      <c r="AP138" s="1"/>
      <c r="AQ138" s="1"/>
      <c r="AR138" s="1"/>
      <c r="AS138" s="1"/>
      <c r="AT138" s="1" t="n">
        <v>6</v>
      </c>
      <c r="AU138" s="1"/>
      <c r="AV138" s="1"/>
      <c r="AW138" s="1"/>
      <c r="AX138" s="4"/>
      <c r="AY138" s="4"/>
      <c r="AZ138" s="2"/>
      <c r="BA138" s="2"/>
      <c r="BB138" s="2"/>
      <c r="BC138" s="2"/>
      <c r="BD138" s="2"/>
      <c r="BE138" s="3"/>
      <c r="BF138" s="3"/>
      <c r="BG138" s="3"/>
      <c r="BH138" s="3"/>
      <c r="BI138" s="3"/>
      <c r="BJ138" s="2"/>
      <c r="BK138" s="2"/>
      <c r="BL138" s="2"/>
      <c r="BM138" s="2"/>
      <c r="BN138" s="2"/>
      <c r="BO138" s="2"/>
      <c r="BP138" s="2"/>
      <c r="BQ138" s="2"/>
      <c r="BR138" s="4"/>
      <c r="BS138" s="1" t="n">
        <v>206</v>
      </c>
      <c r="BT138" s="1" t="n">
        <v>1</v>
      </c>
      <c r="BU138" s="1" t="n">
        <v>38</v>
      </c>
      <c r="BV138" s="1" t="n">
        <v>1</v>
      </c>
      <c r="BW138" s="1" t="n">
        <v>128</v>
      </c>
      <c r="BX138" s="1" t="n">
        <v>0</v>
      </c>
      <c r="BY138" s="1" t="n">
        <v>40</v>
      </c>
      <c r="BZ138" s="1" t="n">
        <v>199</v>
      </c>
      <c r="CA138" s="1" t="n">
        <v>1</v>
      </c>
      <c r="CB138" s="1" t="n">
        <v>1</v>
      </c>
      <c r="CC138" s="1"/>
      <c r="CD138" s="1" t="n">
        <v>70</v>
      </c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</row>
    <row r="139" customFormat="false" ht="13.8" hidden="false" customHeight="false" outlineLevel="0" collapsed="false">
      <c r="A139" s="1" t="n">
        <v>30733</v>
      </c>
      <c r="B139" s="1" t="n">
        <v>2</v>
      </c>
      <c r="C139" s="1" t="n">
        <v>48</v>
      </c>
      <c r="D139" s="1" t="n">
        <v>1</v>
      </c>
      <c r="E139" s="1" t="n">
        <v>0</v>
      </c>
      <c r="F139" s="1" t="n">
        <v>1</v>
      </c>
      <c r="G139" s="1" t="n">
        <v>1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1</v>
      </c>
      <c r="M139" s="1" t="n">
        <f aca="false">IF(W139&gt;27,1,0)</f>
        <v>1</v>
      </c>
      <c r="N139" s="1" t="n">
        <v>0</v>
      </c>
      <c r="O139" s="1" t="n">
        <v>1</v>
      </c>
      <c r="P139" s="1" t="n">
        <f aca="false">SUM(E139:O139)</f>
        <v>5</v>
      </c>
      <c r="Q139" s="1" t="n">
        <v>130</v>
      </c>
      <c r="R139" s="1" t="n">
        <v>90</v>
      </c>
      <c r="S139" s="1" t="n">
        <f aca="false">Q139-R139</f>
        <v>40</v>
      </c>
      <c r="T139" s="2" t="n">
        <f aca="false">(S139/3)+ R139</f>
        <v>103.333333333333</v>
      </c>
      <c r="U139" s="3" t="n">
        <v>84.2</v>
      </c>
      <c r="V139" s="3" t="n">
        <v>159</v>
      </c>
      <c r="W139" s="18" t="n">
        <f aca="false">U139/POWER((V139/100),2)</f>
        <v>33.3056445551996</v>
      </c>
      <c r="X139" s="2" t="n">
        <v>2</v>
      </c>
      <c r="Y139" s="3" t="n">
        <v>100.5</v>
      </c>
      <c r="Z139" s="3" t="n">
        <v>111</v>
      </c>
      <c r="AA139" s="2" t="n">
        <v>44.8245506892428</v>
      </c>
      <c r="AB139" s="2" t="n">
        <v>0.632075471698113</v>
      </c>
      <c r="AC139" s="2" t="n">
        <v>0.905405405405405</v>
      </c>
      <c r="AD139" s="3" t="n">
        <v>43.5</v>
      </c>
      <c r="AE139" s="3" t="n">
        <v>36.6</v>
      </c>
      <c r="AF139" s="3" t="n">
        <v>47.6</v>
      </c>
      <c r="AG139" s="1" t="n">
        <v>10</v>
      </c>
      <c r="AH139" s="3" t="n">
        <v>40.3</v>
      </c>
      <c r="AI139" s="3" t="n">
        <v>33.9</v>
      </c>
      <c r="AJ139" s="3" t="n">
        <v>45.2</v>
      </c>
      <c r="AK139" s="3" t="n">
        <v>2.4</v>
      </c>
      <c r="AL139" s="1" t="n">
        <v>1471</v>
      </c>
      <c r="AM139" s="1" t="n">
        <v>63</v>
      </c>
      <c r="AN139" s="1" t="n">
        <v>2295</v>
      </c>
      <c r="AO139" s="1" t="n">
        <v>103</v>
      </c>
      <c r="AP139" s="1" t="n">
        <v>178</v>
      </c>
      <c r="AQ139" s="1" t="n">
        <v>136</v>
      </c>
      <c r="AR139" s="1" t="n">
        <v>87</v>
      </c>
      <c r="AS139" s="1" t="n">
        <v>126</v>
      </c>
      <c r="AT139" s="1" t="n">
        <v>2</v>
      </c>
      <c r="AU139" s="1" t="n">
        <v>3105</v>
      </c>
      <c r="AV139" s="1" t="n">
        <f aca="false">((AO139*15)+(AP139*30)+(AQ139*30)+(AR139*30)+(AS139*15))</f>
        <v>15465</v>
      </c>
      <c r="AW139" s="1" t="n">
        <v>5.38</v>
      </c>
      <c r="AX139" s="4" t="n">
        <f aca="false">10000/SQRT((AO139*BE139)*(AVERAGE(AO139:AS139)*AVERAGE(BE139:BI139)))</f>
        <v>2.7711327785543</v>
      </c>
      <c r="AY139" s="4" t="n">
        <v>1</v>
      </c>
      <c r="AZ139" s="2" t="n">
        <f aca="false">(AO139*BE139)/405</f>
        <v>3.45876543209877</v>
      </c>
      <c r="BA139" s="2" t="n">
        <v>1</v>
      </c>
      <c r="BB139" s="2" t="n">
        <f aca="false">1/(LOG(BE139)+LOG(AO139))</f>
        <v>0.317825955227597</v>
      </c>
      <c r="BC139" s="2" t="n">
        <f aca="false">(BF139-BE139)/(AP139-AO139)</f>
        <v>0.814666666666667</v>
      </c>
      <c r="BD139" s="2" t="n">
        <f aca="false">(20*BE139)/((AO139/18)-3.5)</f>
        <v>122.4</v>
      </c>
      <c r="BE139" s="2" t="n">
        <v>13.6</v>
      </c>
      <c r="BF139" s="2" t="n">
        <v>74.7</v>
      </c>
      <c r="BG139" s="2" t="n">
        <v>168</v>
      </c>
      <c r="BH139" s="2" t="n">
        <v>47.9</v>
      </c>
      <c r="BI139" s="2" t="n">
        <v>64.7</v>
      </c>
      <c r="BJ139" s="2" t="n">
        <f aca="false">((BE139*15)+(BF139*30)+(BG139*30)+(BH139*30)+(BI139*15))-(BE139*120)</f>
        <v>8260.5</v>
      </c>
      <c r="BK139" s="2" t="n">
        <f aca="false">((BE139*15)+(BF139*30)+(BG139*30)+(BH139*30)+(BI139*15))</f>
        <v>9892.5</v>
      </c>
      <c r="BL139" s="2" t="n">
        <f aca="false">(1/BE139)</f>
        <v>0.0735294117647059</v>
      </c>
      <c r="BM139" s="2" t="n">
        <f aca="false">(BJ139/AU139)</f>
        <v>2.66038647342995</v>
      </c>
      <c r="BN139" s="2" t="n">
        <f aca="false">(BK139/AV139)</f>
        <v>0.639670223084384</v>
      </c>
      <c r="BO139" s="2" t="n">
        <f aca="false">(AX139*BM139)</f>
        <v>7.37228416014421</v>
      </c>
      <c r="BP139" s="2" t="n">
        <f aca="false">(AX139*BN139)</f>
        <v>1.77261112265428</v>
      </c>
      <c r="BQ139" s="2" t="n">
        <v>2</v>
      </c>
      <c r="BR139" s="4" t="n">
        <f aca="false">(BC139*BL139)</f>
        <v>0.0599019607843137</v>
      </c>
      <c r="BS139" s="1" t="n">
        <v>157</v>
      </c>
      <c r="BT139" s="1" t="n">
        <v>0</v>
      </c>
      <c r="BU139" s="1" t="n">
        <v>42</v>
      </c>
      <c r="BV139" s="1" t="n">
        <v>1</v>
      </c>
      <c r="BW139" s="1" t="n">
        <v>86</v>
      </c>
      <c r="BX139" s="1" t="n">
        <v>0</v>
      </c>
      <c r="BY139" s="1" t="n">
        <v>29</v>
      </c>
      <c r="BZ139" s="1" t="n">
        <v>147</v>
      </c>
      <c r="CA139" s="1" t="n">
        <v>0</v>
      </c>
      <c r="CB139" s="1" t="n">
        <v>5</v>
      </c>
      <c r="CC139" s="1" t="n">
        <v>2</v>
      </c>
      <c r="CD139" s="1" t="n">
        <v>65</v>
      </c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 t="n">
        <v>3</v>
      </c>
      <c r="DK139" s="1" t="n">
        <v>3</v>
      </c>
      <c r="DL139" s="1" t="n">
        <v>2</v>
      </c>
      <c r="DM139" s="1" t="n">
        <v>2</v>
      </c>
      <c r="DN139" s="1" t="n">
        <v>37.35012</v>
      </c>
      <c r="DO139" s="1" t="n">
        <v>316.659</v>
      </c>
      <c r="DP139" s="1" t="n">
        <v>0.06</v>
      </c>
      <c r="DQ139" s="1" t="n">
        <v>2</v>
      </c>
      <c r="DR139" s="1" t="n">
        <v>4</v>
      </c>
      <c r="DS139" s="1" t="n">
        <v>1</v>
      </c>
      <c r="DT139" s="1" t="n">
        <v>2443.48</v>
      </c>
      <c r="DU139" s="1" t="n">
        <v>72.14</v>
      </c>
      <c r="DV139" s="1" t="n">
        <v>28.88</v>
      </c>
      <c r="DW139" s="1" t="n">
        <v>33.96</v>
      </c>
      <c r="DX139" s="1" t="n">
        <v>30.27</v>
      </c>
      <c r="DY139" s="1" t="n">
        <v>403.4</v>
      </c>
      <c r="DZ139" s="1" t="n">
        <v>27</v>
      </c>
      <c r="EA139" s="1" t="n">
        <v>21.94</v>
      </c>
      <c r="EB139" s="1" t="n">
        <v>24.56</v>
      </c>
      <c r="EC139" s="1" t="n">
        <v>31.76</v>
      </c>
      <c r="ED139" s="1" t="n">
        <v>13.9</v>
      </c>
      <c r="EE139" s="1" t="n">
        <v>222.62</v>
      </c>
    </row>
    <row r="140" customFormat="false" ht="13.8" hidden="false" customHeight="false" outlineLevel="0" collapsed="false">
      <c r="A140" s="1" t="n">
        <v>30734</v>
      </c>
      <c r="B140" s="1" t="n">
        <v>2</v>
      </c>
      <c r="C140" s="1" t="n">
        <v>47</v>
      </c>
      <c r="D140" s="1" t="n">
        <v>1</v>
      </c>
      <c r="E140" s="1" t="n">
        <v>0</v>
      </c>
      <c r="F140" s="1" t="n">
        <v>1</v>
      </c>
      <c r="G140" s="1" t="n">
        <v>1</v>
      </c>
      <c r="H140" s="1" t="n">
        <v>0</v>
      </c>
      <c r="I140" s="1" t="n">
        <v>1</v>
      </c>
      <c r="J140" s="1" t="n">
        <v>0</v>
      </c>
      <c r="K140" s="1" t="n">
        <v>1</v>
      </c>
      <c r="L140" s="1" t="n">
        <v>0</v>
      </c>
      <c r="M140" s="1" t="n">
        <v>1</v>
      </c>
      <c r="N140" s="1" t="n">
        <v>0</v>
      </c>
      <c r="O140" s="1" t="n">
        <v>1</v>
      </c>
      <c r="P140" s="1" t="n">
        <f aca="false">SUM(E140:O140)</f>
        <v>6</v>
      </c>
      <c r="Q140" s="1" t="n">
        <v>110</v>
      </c>
      <c r="R140" s="1" t="n">
        <v>70</v>
      </c>
      <c r="S140" s="1" t="n">
        <v>40</v>
      </c>
      <c r="T140" s="2" t="n">
        <v>83.3333333333333</v>
      </c>
      <c r="U140" s="3" t="n">
        <v>71.7</v>
      </c>
      <c r="V140" s="3" t="n">
        <v>157</v>
      </c>
      <c r="W140" s="2" t="n">
        <v>29.0884011521766</v>
      </c>
      <c r="X140" s="2" t="n">
        <v>1</v>
      </c>
      <c r="Y140" s="3" t="n">
        <v>85.6</v>
      </c>
      <c r="Z140" s="3" t="n">
        <v>105.5</v>
      </c>
      <c r="AA140" s="2" t="n">
        <v>41.3269507590351</v>
      </c>
      <c r="AB140" s="2" t="n">
        <v>0.545222929936306</v>
      </c>
      <c r="AC140" s="2" t="n">
        <v>0.811374407582938</v>
      </c>
      <c r="AD140" s="3" t="n">
        <v>38.7</v>
      </c>
      <c r="AE140" s="3" t="n">
        <v>27.7</v>
      </c>
      <c r="AF140" s="3" t="n">
        <v>44</v>
      </c>
      <c r="AG140" s="1" t="n">
        <v>8</v>
      </c>
      <c r="AH140" s="3" t="n">
        <v>43.1</v>
      </c>
      <c r="AI140" s="3" t="n">
        <v>30.9</v>
      </c>
      <c r="AJ140" s="3" t="n">
        <v>41.8</v>
      </c>
      <c r="AK140" s="3" t="n">
        <v>2.2</v>
      </c>
      <c r="AL140" s="1" t="n">
        <v>1346</v>
      </c>
      <c r="AM140" s="1" t="n">
        <v>60</v>
      </c>
      <c r="AN140" s="1" t="n">
        <v>2207</v>
      </c>
      <c r="AO140" s="1" t="n">
        <v>86</v>
      </c>
      <c r="AP140" s="1" t="n">
        <v>166</v>
      </c>
      <c r="AQ140" s="1" t="n">
        <v>171</v>
      </c>
      <c r="AR140" s="1" t="n">
        <v>136</v>
      </c>
      <c r="AS140" s="1" t="n">
        <v>125</v>
      </c>
      <c r="AT140" s="1" t="n">
        <v>1</v>
      </c>
      <c r="AU140" s="1" t="n">
        <f aca="false">((AO140*15)+(AP140*30)+(AQ140*30)+(AR140*30)+(AS140*15))-(AO140*120)</f>
        <v>7035</v>
      </c>
      <c r="AV140" s="1" t="n">
        <f aca="false">((AO140*15)+(AP140*30)+(AQ140*30)+(AR140*30)+(AS140*15))</f>
        <v>17355</v>
      </c>
      <c r="AW140" s="1" t="n">
        <v>4.85</v>
      </c>
      <c r="AX140" s="4" t="n">
        <f aca="false">10000/SQRT((AO140*BE140)*(AVERAGE(AO140:AS140)*AVERAGE(BE140:BI140)))</f>
        <v>2.58176798689502</v>
      </c>
      <c r="AY140" s="4" t="n">
        <v>1</v>
      </c>
      <c r="AZ140" s="2" t="n">
        <f aca="false">(AO140*BE140)/405</f>
        <v>3.65234567901235</v>
      </c>
      <c r="BA140" s="2" t="n">
        <v>1</v>
      </c>
      <c r="BB140" s="2" t="n">
        <f aca="false">1/(LOG(BE140)+LOG(AO140))</f>
        <v>0.315454736546002</v>
      </c>
      <c r="BC140" s="2" t="n">
        <f aca="false">(BF140-BE140)/(AP140-AO140)</f>
        <v>0.9175</v>
      </c>
      <c r="BD140" s="2" t="n">
        <f aca="false">(20*BE140)/((AO140/18)-3.5)</f>
        <v>269.217391304348</v>
      </c>
      <c r="BE140" s="3" t="n">
        <v>17.2</v>
      </c>
      <c r="BF140" s="3" t="n">
        <v>90.6</v>
      </c>
      <c r="BG140" s="3" t="n">
        <v>109</v>
      </c>
      <c r="BH140" s="3" t="n">
        <v>79.1</v>
      </c>
      <c r="BI140" s="3" t="n">
        <v>74.8</v>
      </c>
      <c r="BJ140" s="2" t="n">
        <f aca="false">((BE140*15)+(BF140*30)+(BG140*30)+(BH140*30)+(BI140*15))-(BE140*120)</f>
        <v>7677</v>
      </c>
      <c r="BK140" s="2" t="n">
        <f aca="false">((BE140*15)+(BF140*30)+(BG140*30)+(BH140*30)+(BI140*15))</f>
        <v>9741</v>
      </c>
      <c r="BL140" s="2" t="n">
        <f aca="false">(1/BE140)</f>
        <v>0.0581395348837209</v>
      </c>
      <c r="BM140" s="2" t="n">
        <f aca="false">(BJ140/AU140)</f>
        <v>1.09125799573561</v>
      </c>
      <c r="BN140" s="2" t="n">
        <f aca="false">(BK140/AV140)</f>
        <v>0.561279170267934</v>
      </c>
      <c r="BO140" s="2" t="n">
        <f aca="false">(AX140*BM140)</f>
        <v>2.81737495883341</v>
      </c>
      <c r="BP140" s="2" t="n">
        <f aca="false">(AX140*BN140)</f>
        <v>1.44909259350875</v>
      </c>
      <c r="BQ140" s="2" t="n">
        <v>2</v>
      </c>
      <c r="BR140" s="4" t="n">
        <f aca="false">(BC140*BL140)</f>
        <v>0.0533430232558139</v>
      </c>
      <c r="BS140" s="1" t="n">
        <v>238</v>
      </c>
      <c r="BT140" s="1" t="n">
        <v>1</v>
      </c>
      <c r="BU140" s="1" t="n">
        <v>6</v>
      </c>
      <c r="BV140" s="1" t="n">
        <v>1</v>
      </c>
      <c r="BW140" s="1"/>
      <c r="BX140" s="1"/>
      <c r="BY140" s="1"/>
      <c r="BZ140" s="1" t="n">
        <v>400</v>
      </c>
      <c r="CA140" s="1" t="n">
        <v>1</v>
      </c>
      <c r="CB140" s="1" t="n">
        <v>3</v>
      </c>
      <c r="CC140" s="1"/>
      <c r="CD140" s="1" t="n">
        <v>53</v>
      </c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 t="n">
        <v>12</v>
      </c>
      <c r="DL140" s="1" t="n">
        <v>2</v>
      </c>
      <c r="DM140" s="1" t="n">
        <v>2</v>
      </c>
      <c r="DN140" s="1" t="n">
        <v>27.50001</v>
      </c>
      <c r="DO140" s="1" t="n">
        <v>171.2426</v>
      </c>
      <c r="DP140" s="1" t="n">
        <v>0.02</v>
      </c>
      <c r="DQ140" s="1" t="n">
        <v>1</v>
      </c>
      <c r="DR140" s="1"/>
      <c r="DS140" s="1" t="n">
        <v>1</v>
      </c>
      <c r="DT140" s="1" t="n">
        <v>1066.09</v>
      </c>
      <c r="DU140" s="1" t="n">
        <v>37.85</v>
      </c>
      <c r="DV140" s="1" t="n">
        <v>10.48</v>
      </c>
      <c r="DW140" s="1" t="n">
        <v>10.17</v>
      </c>
      <c r="DX140" s="1" t="n">
        <v>8.82</v>
      </c>
      <c r="DY140" s="1" t="n">
        <v>190.73</v>
      </c>
      <c r="DZ140" s="1" t="n">
        <v>15.87</v>
      </c>
      <c r="EA140" s="1" t="n">
        <v>17.21</v>
      </c>
      <c r="EB140" s="1" t="n">
        <v>6.05</v>
      </c>
      <c r="EC140" s="1" t="n">
        <v>6.48</v>
      </c>
      <c r="ED140" s="1" t="n">
        <v>4.09</v>
      </c>
      <c r="EE140" s="1" t="n">
        <v>138.31</v>
      </c>
    </row>
    <row r="141" customFormat="false" ht="13.8" hidden="false" customHeight="false" outlineLevel="0" collapsed="false">
      <c r="A141" s="1" t="n">
        <v>30735</v>
      </c>
      <c r="B141" s="1" t="n">
        <v>1</v>
      </c>
      <c r="C141" s="1" t="n">
        <v>50</v>
      </c>
      <c r="D141" s="1" t="n">
        <v>1</v>
      </c>
      <c r="E141" s="1" t="n">
        <v>0</v>
      </c>
      <c r="F141" s="1" t="n">
        <v>1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</v>
      </c>
      <c r="M141" s="1" t="n">
        <v>1</v>
      </c>
      <c r="N141" s="1" t="n">
        <v>0</v>
      </c>
      <c r="O141" s="1" t="n">
        <v>1</v>
      </c>
      <c r="P141" s="1" t="n">
        <f aca="false">SUM(E141:O141)</f>
        <v>3</v>
      </c>
      <c r="Q141" s="1" t="n">
        <v>118</v>
      </c>
      <c r="R141" s="1" t="n">
        <v>80</v>
      </c>
      <c r="S141" s="1" t="n">
        <v>38</v>
      </c>
      <c r="T141" s="2" t="n">
        <v>92.6666666666667</v>
      </c>
      <c r="U141" s="3" t="n">
        <v>94.4</v>
      </c>
      <c r="V141" s="3" t="n">
        <v>174</v>
      </c>
      <c r="W141" s="2" t="n">
        <v>31.1798123926542</v>
      </c>
      <c r="X141" s="2" t="n">
        <v>2</v>
      </c>
      <c r="Y141" s="3" t="n">
        <v>105.5</v>
      </c>
      <c r="Z141" s="3" t="n">
        <v>112.5</v>
      </c>
      <c r="AA141" s="2" t="n">
        <v>46.1186197997061</v>
      </c>
      <c r="AB141" s="2" t="n">
        <v>0.60632183908046</v>
      </c>
      <c r="AC141" s="2" t="n">
        <v>0.937777777777778</v>
      </c>
      <c r="AD141" s="3" t="n">
        <v>31.8</v>
      </c>
      <c r="AE141" s="3" t="n">
        <v>30</v>
      </c>
      <c r="AF141" s="3" t="n">
        <v>64.4</v>
      </c>
      <c r="AG141" s="1" t="n">
        <v>15</v>
      </c>
      <c r="AH141" s="3" t="n">
        <v>48.7</v>
      </c>
      <c r="AI141" s="3" t="n">
        <v>46</v>
      </c>
      <c r="AJ141" s="3" t="n">
        <v>61.2</v>
      </c>
      <c r="AK141" s="3" t="n">
        <v>3.2</v>
      </c>
      <c r="AL141" s="1" t="n">
        <v>1909</v>
      </c>
      <c r="AM141" s="1" t="n">
        <v>65</v>
      </c>
      <c r="AN141" s="1" t="n">
        <v>3398</v>
      </c>
      <c r="AO141" s="1" t="n">
        <v>90</v>
      </c>
      <c r="AP141" s="1" t="n">
        <v>135</v>
      </c>
      <c r="AQ141" s="1" t="n">
        <v>141</v>
      </c>
      <c r="AR141" s="1" t="n">
        <v>156</v>
      </c>
      <c r="AS141" s="1" t="n">
        <v>125</v>
      </c>
      <c r="AT141" s="1" t="n">
        <v>1</v>
      </c>
      <c r="AU141" s="1" t="n">
        <f aca="false">((AO141*15)+(AP141*30)+(AQ141*30)+(AR141*30)+(AS141*15))-(AO141*120)</f>
        <v>5385</v>
      </c>
      <c r="AV141" s="1" t="n">
        <f aca="false">((AO141*15)+(AP141*30)+(AQ141*30)+(AR141*30)+(AS141*15))</f>
        <v>16185</v>
      </c>
      <c r="AW141" s="1" t="n">
        <v>5.14</v>
      </c>
      <c r="AX141" s="4" t="n">
        <f aca="false">10000/SQRT((AO141*BE141)*(AVERAGE(AO141:AS141)*AVERAGE(BE141:BI141)))</f>
        <v>2.03129236716525</v>
      </c>
      <c r="AY141" s="4" t="n">
        <v>1</v>
      </c>
      <c r="AZ141" s="2" t="n">
        <f aca="false">(AO141*BE141)/405</f>
        <v>5.44444444444444</v>
      </c>
      <c r="BA141" s="2" t="n">
        <v>1</v>
      </c>
      <c r="BB141" s="2" t="n">
        <f aca="false">1/(LOG(BE141)+LOG(AO141))</f>
        <v>0.29909595909194</v>
      </c>
      <c r="BC141" s="2" t="n">
        <f aca="false">(BF141-BE141)/(AP141-AO141)</f>
        <v>1.26</v>
      </c>
      <c r="BD141" s="2" t="n">
        <f aca="false">(20*BE141)/((AO141/18)-3.5)</f>
        <v>326.666666666667</v>
      </c>
      <c r="BE141" s="3" t="n">
        <v>24.5</v>
      </c>
      <c r="BF141" s="3" t="n">
        <v>81.2</v>
      </c>
      <c r="BG141" s="3" t="n">
        <v>86</v>
      </c>
      <c r="BH141" s="3" t="n">
        <v>102</v>
      </c>
      <c r="BI141" s="3" t="n">
        <v>131</v>
      </c>
      <c r="BJ141" s="2" t="n">
        <f aca="false">((BE141*15)+(BF141*30)+(BG141*30)+(BH141*30)+(BI141*15))-(BE141*120)</f>
        <v>7468.5</v>
      </c>
      <c r="BK141" s="2" t="n">
        <f aca="false">((BE141*15)+(BF141*30)+(BG141*30)+(BH141*30)+(BI141*15))</f>
        <v>10408.5</v>
      </c>
      <c r="BL141" s="2" t="n">
        <f aca="false">(1/BE141)</f>
        <v>0.0408163265306122</v>
      </c>
      <c r="BM141" s="2" t="n">
        <f aca="false">(BJ141/AU141)</f>
        <v>1.38690807799443</v>
      </c>
      <c r="BN141" s="2" t="n">
        <f aca="false">(BK141/AV141)</f>
        <v>0.643095458758109</v>
      </c>
      <c r="BO141" s="2" t="n">
        <f aca="false">(AX141*BM141)</f>
        <v>2.81721579278991</v>
      </c>
      <c r="BP141" s="2" t="n">
        <f aca="false">(AX141*BN141)</f>
        <v>1.30631489673398</v>
      </c>
      <c r="BQ141" s="2" t="n">
        <v>1</v>
      </c>
      <c r="BR141" s="4" t="n">
        <f aca="false">(BC141*BL141)</f>
        <v>0.0514285714285714</v>
      </c>
      <c r="BS141" s="1" t="n">
        <v>174</v>
      </c>
      <c r="BT141" s="1" t="n">
        <v>0</v>
      </c>
      <c r="BU141" s="1" t="n">
        <v>30</v>
      </c>
      <c r="BV141" s="1" t="n">
        <v>1</v>
      </c>
      <c r="BW141" s="1" t="n">
        <v>108</v>
      </c>
      <c r="BX141" s="1" t="n">
        <v>0</v>
      </c>
      <c r="BY141" s="1" t="n">
        <v>36</v>
      </c>
      <c r="BZ141" s="1" t="n">
        <v>181</v>
      </c>
      <c r="CA141" s="1" t="n">
        <v>1</v>
      </c>
      <c r="CB141" s="1" t="n">
        <v>5</v>
      </c>
      <c r="CC141" s="1" t="n">
        <v>2</v>
      </c>
      <c r="CD141" s="1" t="n">
        <v>68</v>
      </c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 t="n">
        <v>12</v>
      </c>
      <c r="DK141" s="1" t="n">
        <v>12</v>
      </c>
      <c r="DL141" s="1" t="n">
        <v>2</v>
      </c>
      <c r="DM141" s="1" t="n">
        <v>2</v>
      </c>
      <c r="DN141" s="1" t="n">
        <v>28.56036</v>
      </c>
      <c r="DO141" s="1" t="n">
        <v>321.4861</v>
      </c>
      <c r="DP141" s="1" t="n">
        <v>0</v>
      </c>
      <c r="DQ141" s="1" t="n">
        <v>1</v>
      </c>
      <c r="DR141" s="1" t="n">
        <v>1</v>
      </c>
      <c r="DS141" s="1"/>
      <c r="DT141" s="1" t="n">
        <v>2574.21</v>
      </c>
      <c r="DU141" s="1" t="n">
        <v>97.88</v>
      </c>
      <c r="DV141" s="1" t="n">
        <v>41.49</v>
      </c>
      <c r="DW141" s="1" t="n">
        <v>48.84</v>
      </c>
      <c r="DX141" s="1" t="n">
        <v>22.92</v>
      </c>
      <c r="DY141" s="1" t="n">
        <v>391.14</v>
      </c>
      <c r="DZ141" s="1" t="n">
        <v>47.35</v>
      </c>
      <c r="EA141" s="1" t="n">
        <v>28.2</v>
      </c>
      <c r="EB141" s="1" t="n">
        <v>30.09</v>
      </c>
      <c r="EC141" s="1" t="n">
        <v>34.35</v>
      </c>
      <c r="ED141" s="1" t="n">
        <v>13.71</v>
      </c>
      <c r="EE141" s="1" t="n">
        <v>286.4</v>
      </c>
    </row>
    <row r="142" customFormat="false" ht="13.8" hidden="false" customHeight="false" outlineLevel="0" collapsed="false">
      <c r="A142" s="1" t="n">
        <v>30736</v>
      </c>
      <c r="B142" s="1" t="n">
        <v>2</v>
      </c>
      <c r="C142" s="1" t="n">
        <v>21</v>
      </c>
      <c r="D142" s="1" t="n">
        <v>1</v>
      </c>
      <c r="E142" s="1" t="n">
        <v>1</v>
      </c>
      <c r="F142" s="1" t="n">
        <v>0</v>
      </c>
      <c r="G142" s="1" t="n">
        <v>1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1" t="n">
        <v>1</v>
      </c>
      <c r="N142" s="1" t="n">
        <v>0</v>
      </c>
      <c r="O142" s="1" t="n">
        <v>0</v>
      </c>
      <c r="P142" s="1" t="n">
        <f aca="false">SUM(E142:O142)</f>
        <v>3</v>
      </c>
      <c r="Q142" s="1" t="n">
        <v>100</v>
      </c>
      <c r="R142" s="1" t="n">
        <v>70</v>
      </c>
      <c r="S142" s="1" t="n">
        <v>30</v>
      </c>
      <c r="T142" s="2" t="n">
        <v>80</v>
      </c>
      <c r="U142" s="3" t="n">
        <v>75.4</v>
      </c>
      <c r="V142" s="3" t="n">
        <v>158.3</v>
      </c>
      <c r="W142" s="2" t="n">
        <v>30.0891220640659</v>
      </c>
      <c r="X142" s="2" t="n">
        <v>2</v>
      </c>
      <c r="Y142" s="3" t="n">
        <v>84.5</v>
      </c>
      <c r="Z142" s="3" t="n">
        <v>107</v>
      </c>
      <c r="AA142" s="2" t="n">
        <v>37.6225814579654</v>
      </c>
      <c r="AB142" s="2" t="n">
        <v>0.533796588755527</v>
      </c>
      <c r="AC142" s="2" t="n">
        <v>0.789719626168224</v>
      </c>
      <c r="AD142" s="3" t="n">
        <v>38.8</v>
      </c>
      <c r="AE142" s="3" t="n">
        <v>29.3</v>
      </c>
      <c r="AF142" s="3" t="n">
        <v>46.1</v>
      </c>
      <c r="AG142" s="1" t="n">
        <v>5</v>
      </c>
      <c r="AH142" s="3" t="n">
        <v>43.8</v>
      </c>
      <c r="AI142" s="3" t="n">
        <v>33</v>
      </c>
      <c r="AJ142" s="3" t="n">
        <v>43.8</v>
      </c>
      <c r="AK142" s="3" t="n">
        <v>2.3</v>
      </c>
      <c r="AL142" s="1" t="n">
        <v>1474</v>
      </c>
      <c r="AM142" s="1" t="n">
        <v>36</v>
      </c>
      <c r="AN142" s="1" t="n">
        <v>2299</v>
      </c>
      <c r="AO142" s="1" t="n">
        <v>75</v>
      </c>
      <c r="AP142" s="1" t="n">
        <v>93</v>
      </c>
      <c r="AQ142" s="1" t="n">
        <v>73</v>
      </c>
      <c r="AR142" s="1" t="n">
        <v>94</v>
      </c>
      <c r="AS142" s="1" t="n">
        <v>86</v>
      </c>
      <c r="AT142" s="1" t="n">
        <v>1</v>
      </c>
      <c r="AU142" s="1" t="n">
        <f aca="false">((AO142*15)+(AP142*30)+(AQ142*30)+(AR142*30)+(AS142*15))-(AO142*120)</f>
        <v>1215</v>
      </c>
      <c r="AV142" s="1" t="n">
        <f aca="false">((AO142*15)+(AP142*30)+(AQ142*30)+(AR142*30)+(AS142*15))</f>
        <v>10215</v>
      </c>
      <c r="AW142" s="1"/>
      <c r="AX142" s="4" t="n">
        <f aca="false">10000/SQRT((AO142*BE142)*(AVERAGE(AO142:AS142)*AVERAGE(BE142:BI142)))</f>
        <v>13.8501530739944</v>
      </c>
      <c r="AY142" s="4" t="n">
        <v>0</v>
      </c>
      <c r="AZ142" s="2" t="n">
        <f aca="false">(AO142*BE142)/405</f>
        <v>0.903703703703704</v>
      </c>
      <c r="BA142" s="2" t="n">
        <v>0</v>
      </c>
      <c r="BB142" s="2" t="n">
        <f aca="false">1/(LOG(BE142)+LOG(AO142))</f>
        <v>0.390094549828185</v>
      </c>
      <c r="BC142" s="2" t="n">
        <f aca="false">(BF142-BE142)/(AP142-AO142)</f>
        <v>0.917777777777778</v>
      </c>
      <c r="BD142" s="2" t="n">
        <f aca="false">(20*BE142)/((AO142/18)-3.5)</f>
        <v>146.4</v>
      </c>
      <c r="BE142" s="3" t="n">
        <v>4.88</v>
      </c>
      <c r="BF142" s="3" t="n">
        <v>21.4</v>
      </c>
      <c r="BG142" s="3" t="n">
        <v>13.1</v>
      </c>
      <c r="BH142" s="3" t="n">
        <v>23.7</v>
      </c>
      <c r="BI142" s="3" t="n">
        <v>21.5</v>
      </c>
      <c r="BJ142" s="2" t="n">
        <f aca="false">((BE142*15)+(BF142*30)+(BG142*30)+(BH142*30)+(BI142*15))-(BE142*120)</f>
        <v>1556.1</v>
      </c>
      <c r="BK142" s="2" t="n">
        <f aca="false">((BE142*15)+(BF142*30)+(BG142*30)+(BH142*30)+(BI142*15))</f>
        <v>2141.7</v>
      </c>
      <c r="BL142" s="2" t="n">
        <f aca="false">(1/BE142)</f>
        <v>0.204918032786885</v>
      </c>
      <c r="BM142" s="2" t="n">
        <f aca="false">(BJ142/AU142)</f>
        <v>1.28074074074074</v>
      </c>
      <c r="BN142" s="2" t="n">
        <f aca="false">(BK142/AV142)</f>
        <v>0.209662261380323</v>
      </c>
      <c r="BO142" s="2" t="n">
        <f aca="false">(AX142*BM142)</f>
        <v>17.7384553073603</v>
      </c>
      <c r="BP142" s="2" t="n">
        <f aca="false">(AX142*BN142)</f>
        <v>2.90385441395731</v>
      </c>
      <c r="BQ142" s="2" t="n">
        <v>2</v>
      </c>
      <c r="BR142" s="4" t="n">
        <f aca="false">(BC142*BL142)</f>
        <v>0.188069216757741</v>
      </c>
      <c r="BS142" s="1" t="n">
        <v>183</v>
      </c>
      <c r="BT142" s="1" t="n">
        <v>0</v>
      </c>
      <c r="BU142" s="1" t="n">
        <v>58</v>
      </c>
      <c r="BV142" s="1" t="n">
        <v>0</v>
      </c>
      <c r="BW142" s="1" t="n">
        <v>108</v>
      </c>
      <c r="BX142" s="1" t="n">
        <v>0</v>
      </c>
      <c r="BY142" s="1" t="n">
        <v>17</v>
      </c>
      <c r="BZ142" s="1" t="n">
        <v>85</v>
      </c>
      <c r="CA142" s="1" t="n">
        <v>0</v>
      </c>
      <c r="CB142" s="1" t="n">
        <v>4</v>
      </c>
      <c r="CC142" s="1" t="n">
        <v>1</v>
      </c>
      <c r="CD142" s="1" t="n">
        <v>64</v>
      </c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 t="n">
        <v>44</v>
      </c>
      <c r="DL142" s="1" t="n">
        <v>1</v>
      </c>
      <c r="DM142" s="1" t="n">
        <v>1</v>
      </c>
      <c r="DN142" s="1" t="n">
        <v>21.11</v>
      </c>
      <c r="DO142" s="1" t="n">
        <v>434.6153</v>
      </c>
      <c r="DP142" s="1" t="n">
        <v>4.29</v>
      </c>
      <c r="DQ142" s="1" t="n">
        <v>6</v>
      </c>
      <c r="DR142" s="1"/>
      <c r="DS142" s="1" t="n">
        <v>3</v>
      </c>
      <c r="DT142" s="1" t="n">
        <v>2809.18</v>
      </c>
      <c r="DU142" s="1" t="n">
        <v>66.11</v>
      </c>
      <c r="DV142" s="1" t="n">
        <v>17.37</v>
      </c>
      <c r="DW142" s="1" t="n">
        <v>18.06</v>
      </c>
      <c r="DX142" s="1" t="n">
        <v>18.12</v>
      </c>
      <c r="DY142" s="1" t="n">
        <v>450.77</v>
      </c>
      <c r="DZ142" s="1" t="n">
        <v>47.51</v>
      </c>
      <c r="EA142" s="1" t="n">
        <v>41.44</v>
      </c>
      <c r="EB142" s="1" t="n">
        <v>20.81</v>
      </c>
      <c r="EC142" s="1" t="n">
        <v>25.35</v>
      </c>
      <c r="ED142" s="1" t="n">
        <v>27.51</v>
      </c>
      <c r="EE142" s="1" t="n">
        <v>124.32</v>
      </c>
    </row>
    <row r="143" customFormat="false" ht="13.8" hidden="false" customHeight="false" outlineLevel="0" collapsed="false">
      <c r="A143" s="1" t="n">
        <v>30737</v>
      </c>
      <c r="B143" s="1" t="n">
        <v>2</v>
      </c>
      <c r="C143" s="1" t="n">
        <v>25</v>
      </c>
      <c r="D143" s="1" t="n">
        <v>1</v>
      </c>
      <c r="E143" s="1" t="n">
        <v>1</v>
      </c>
      <c r="F143" s="1" t="n">
        <v>0</v>
      </c>
      <c r="G143" s="1" t="n">
        <v>1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1</v>
      </c>
      <c r="M143" s="1" t="n">
        <v>1</v>
      </c>
      <c r="N143" s="1" t="n">
        <v>1</v>
      </c>
      <c r="O143" s="1" t="n">
        <v>1</v>
      </c>
      <c r="P143" s="1" t="n">
        <f aca="false">SUM(E143:O143)</f>
        <v>6</v>
      </c>
      <c r="Q143" s="1" t="n">
        <v>110</v>
      </c>
      <c r="R143" s="1" t="n">
        <v>70</v>
      </c>
      <c r="S143" s="1" t="n">
        <v>40</v>
      </c>
      <c r="T143" s="2" t="n">
        <v>83.3333333333333</v>
      </c>
      <c r="U143" s="3" t="n">
        <v>93.5</v>
      </c>
      <c r="V143" s="3" t="n">
        <v>160.4</v>
      </c>
      <c r="W143" s="2" t="n">
        <v>36.3415028513504</v>
      </c>
      <c r="X143" s="2" t="n">
        <v>2</v>
      </c>
      <c r="Y143" s="3" t="n">
        <v>101</v>
      </c>
      <c r="Z143" s="3" t="n">
        <v>115.7</v>
      </c>
      <c r="AA143" s="2" t="n">
        <v>42.8327128771508</v>
      </c>
      <c r="AB143" s="2" t="n">
        <v>0.629675810473816</v>
      </c>
      <c r="AC143" s="2" t="n">
        <v>0.872947277441659</v>
      </c>
      <c r="AD143" s="3" t="n">
        <v>47</v>
      </c>
      <c r="AE143" s="3" t="n">
        <v>43.9</v>
      </c>
      <c r="AF143" s="3" t="n">
        <v>49.6</v>
      </c>
      <c r="AG143" s="1" t="n">
        <v>10</v>
      </c>
      <c r="AH143" s="3" t="n">
        <v>38.6</v>
      </c>
      <c r="AI143" s="3" t="n">
        <v>36.1</v>
      </c>
      <c r="AJ143" s="3" t="n">
        <v>47.1</v>
      </c>
      <c r="AK143" s="3" t="n">
        <v>2.5</v>
      </c>
      <c r="AL143" s="1" t="n">
        <v>1601</v>
      </c>
      <c r="AM143" s="1" t="n">
        <v>40</v>
      </c>
      <c r="AN143" s="1" t="n">
        <v>2498</v>
      </c>
      <c r="AO143" s="1" t="n">
        <v>86</v>
      </c>
      <c r="AP143" s="1" t="n">
        <v>133</v>
      </c>
      <c r="AQ143" s="1" t="n">
        <v>130</v>
      </c>
      <c r="AR143" s="1" t="n">
        <v>111</v>
      </c>
      <c r="AS143" s="1" t="n">
        <v>126</v>
      </c>
      <c r="AT143" s="1" t="n">
        <v>1</v>
      </c>
      <c r="AU143" s="1" t="n">
        <f aca="false">((AO143*15)+(AP143*30)+(AQ143*30)+(AR143*30)+(AS143*15))-(AO143*120)</f>
        <v>4080</v>
      </c>
      <c r="AV143" s="1" t="n">
        <f aca="false">((AO143*15)+(AP143*30)+(AQ143*30)+(AR143*30)+(AS143*15))</f>
        <v>14400</v>
      </c>
      <c r="AW143" s="1" t="n">
        <v>5.02</v>
      </c>
      <c r="AX143" s="4" t="n">
        <f aca="false">10000/SQRT((AO143*BE143)*(AVERAGE(AO143:AS143)*AVERAGE(BE143:BI143)))</f>
        <v>2.21361845143287</v>
      </c>
      <c r="AY143" s="4" t="n">
        <v>1</v>
      </c>
      <c r="AZ143" s="2" t="n">
        <f aca="false">(AO143*BE143)/405</f>
        <v>3.90716049382716</v>
      </c>
      <c r="BA143" s="2" t="n">
        <v>1</v>
      </c>
      <c r="BB143" s="2" t="n">
        <f aca="false">1/(LOG(BE143)+LOG(AO143))</f>
        <v>0.312566784361904</v>
      </c>
      <c r="BC143" s="2" t="n">
        <f aca="false">(BF143-BE143)/(AP143-AO143)</f>
        <v>2.26808510638298</v>
      </c>
      <c r="BD143" s="2" t="n">
        <f aca="false">(20*BE143)/((AO143/18)-3.5)</f>
        <v>288</v>
      </c>
      <c r="BE143" s="3" t="n">
        <v>18.4</v>
      </c>
      <c r="BF143" s="3" t="n">
        <v>125</v>
      </c>
      <c r="BG143" s="3" t="n">
        <v>153</v>
      </c>
      <c r="BH143" s="3" t="n">
        <v>83.8</v>
      </c>
      <c r="BI143" s="3" t="n">
        <v>170</v>
      </c>
      <c r="BJ143" s="2" t="n">
        <f aca="false">((BE143*15)+(BF143*30)+(BG143*30)+(BH143*30)+(BI143*15))-(BE143*120)</f>
        <v>11472</v>
      </c>
      <c r="BK143" s="2" t="n">
        <f aca="false">((BE143*15)+(BF143*30)+(BG143*30)+(BH143*30)+(BI143*15))</f>
        <v>13680</v>
      </c>
      <c r="BL143" s="2" t="n">
        <f aca="false">(1/BE143)</f>
        <v>0.0543478260869565</v>
      </c>
      <c r="BM143" s="2" t="n">
        <f aca="false">(BJ143/AU143)</f>
        <v>2.81176470588235</v>
      </c>
      <c r="BN143" s="2" t="n">
        <f aca="false">(BK143/AV143)</f>
        <v>0.95</v>
      </c>
      <c r="BO143" s="2" t="n">
        <f aca="false">(AX143*BM143)</f>
        <v>6.22417423402888</v>
      </c>
      <c r="BP143" s="2" t="n">
        <f aca="false">(AX143*BN143)</f>
        <v>2.10293752886122</v>
      </c>
      <c r="BQ143" s="2" t="n">
        <v>2</v>
      </c>
      <c r="BR143" s="4" t="n">
        <f aca="false">(BC143*BL143)</f>
        <v>0.123265494912118</v>
      </c>
      <c r="BS143" s="1" t="n">
        <v>256</v>
      </c>
      <c r="BT143" s="1" t="n">
        <v>1</v>
      </c>
      <c r="BU143" s="1" t="n">
        <v>54</v>
      </c>
      <c r="BV143" s="1" t="n">
        <v>0</v>
      </c>
      <c r="BW143" s="1" t="n">
        <v>180</v>
      </c>
      <c r="BX143" s="1" t="n">
        <v>1</v>
      </c>
      <c r="BY143" s="1" t="n">
        <v>22</v>
      </c>
      <c r="BZ143" s="1" t="n">
        <v>108</v>
      </c>
      <c r="CA143" s="1" t="n">
        <v>0</v>
      </c>
      <c r="CB143" s="1" t="n">
        <v>5</v>
      </c>
      <c r="CC143" s="1" t="n">
        <v>2</v>
      </c>
      <c r="CD143" s="1" t="n">
        <v>61</v>
      </c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 t="n">
        <v>5</v>
      </c>
      <c r="DK143" s="1" t="n">
        <v>5</v>
      </c>
      <c r="DL143" s="1" t="n">
        <v>2</v>
      </c>
      <c r="DM143" s="1" t="n">
        <v>2</v>
      </c>
      <c r="DN143" s="1" t="n">
        <v>29.84012</v>
      </c>
      <c r="DO143" s="1" t="n">
        <v>409.5279</v>
      </c>
      <c r="DP143" s="1" t="n">
        <v>0.04</v>
      </c>
      <c r="DQ143" s="1" t="n">
        <v>2</v>
      </c>
      <c r="DR143" s="1" t="n">
        <v>2</v>
      </c>
      <c r="DS143" s="1" t="n">
        <v>1</v>
      </c>
      <c r="DT143" s="1" t="n">
        <v>1819.24</v>
      </c>
      <c r="DU143" s="1" t="n">
        <v>83.09</v>
      </c>
      <c r="DV143" s="1" t="n">
        <v>58.09</v>
      </c>
      <c r="DW143" s="1" t="n">
        <v>51.95</v>
      </c>
      <c r="DX143" s="1" t="n">
        <v>15.92</v>
      </c>
      <c r="DY143" s="1" t="n">
        <v>222.96</v>
      </c>
      <c r="DZ143" s="1" t="n">
        <v>26.99</v>
      </c>
      <c r="EA143" s="1" t="n">
        <v>11.07</v>
      </c>
      <c r="EB143" s="1" t="n">
        <v>25.6</v>
      </c>
      <c r="EC143" s="1" t="n">
        <v>25.71</v>
      </c>
      <c r="ED143" s="1" t="n">
        <v>10.79</v>
      </c>
      <c r="EE143" s="1" t="n">
        <v>236.88</v>
      </c>
    </row>
    <row r="144" customFormat="false" ht="13.8" hidden="false" customHeight="false" outlineLevel="0" collapsed="false">
      <c r="A144" s="1" t="n">
        <v>30740</v>
      </c>
      <c r="B144" s="1" t="n">
        <v>2</v>
      </c>
      <c r="C144" s="1" t="n">
        <v>49</v>
      </c>
      <c r="D144" s="1" t="n">
        <v>1</v>
      </c>
      <c r="E144" s="1" t="n">
        <v>1</v>
      </c>
      <c r="F144" s="1" t="n">
        <v>1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>
        <v>0</v>
      </c>
      <c r="O144" s="1" t="n">
        <v>0</v>
      </c>
      <c r="P144" s="1" t="n">
        <f aca="false">SUM(E144:O144)</f>
        <v>2</v>
      </c>
      <c r="Q144" s="1" t="n">
        <v>110</v>
      </c>
      <c r="R144" s="1" t="n">
        <v>70</v>
      </c>
      <c r="S144" s="1" t="n">
        <v>40</v>
      </c>
      <c r="T144" s="2" t="n">
        <v>83.3333333333333</v>
      </c>
      <c r="U144" s="3" t="n">
        <v>57.8</v>
      </c>
      <c r="V144" s="3" t="n">
        <v>165.3</v>
      </c>
      <c r="W144" s="2" t="n">
        <v>21.1534949562822</v>
      </c>
      <c r="X144" s="2" t="n">
        <v>0</v>
      </c>
      <c r="Y144" s="3" t="n">
        <v>105</v>
      </c>
      <c r="Z144" s="3" t="n">
        <v>107</v>
      </c>
      <c r="AA144" s="2" t="n">
        <v>41.6479205276502</v>
      </c>
      <c r="AB144" s="2" t="n">
        <v>0.635208711433757</v>
      </c>
      <c r="AC144" s="2" t="n">
        <v>0.981308411214953</v>
      </c>
      <c r="AD144" s="3" t="n">
        <v>33</v>
      </c>
      <c r="AE144" s="3" t="n">
        <v>19.1</v>
      </c>
      <c r="AF144" s="3" t="n">
        <v>38.7</v>
      </c>
      <c r="AG144" s="1" t="n">
        <v>5</v>
      </c>
      <c r="AH144" s="3" t="n">
        <v>46</v>
      </c>
      <c r="AI144" s="3" t="n">
        <v>26.6</v>
      </c>
      <c r="AJ144" s="3" t="n">
        <v>36.7</v>
      </c>
      <c r="AK144" s="3" t="n">
        <v>2</v>
      </c>
      <c r="AL144" s="1" t="n">
        <v>1177</v>
      </c>
      <c r="AM144" s="1" t="n">
        <v>41</v>
      </c>
      <c r="AN144" s="1" t="n">
        <v>1836</v>
      </c>
      <c r="AO144" s="1" t="n">
        <v>77</v>
      </c>
      <c r="AP144" s="1" t="n">
        <v>105</v>
      </c>
      <c r="AQ144" s="1" t="n">
        <v>72</v>
      </c>
      <c r="AR144" s="1" t="n">
        <v>76</v>
      </c>
      <c r="AS144" s="1" t="n">
        <v>99</v>
      </c>
      <c r="AT144" s="1" t="n">
        <v>1</v>
      </c>
      <c r="AU144" s="1" t="n">
        <f aca="false">((AO144*15)+(AP144*30)+(AQ144*30)+(AR144*30)+(AS144*15))-(AO144*120)</f>
        <v>990</v>
      </c>
      <c r="AV144" s="1" t="n">
        <f aca="false">((AO144*15)+(AP144*30)+(AQ144*30)+(AR144*30)+(AS144*15))</f>
        <v>10230</v>
      </c>
      <c r="AW144" s="1"/>
      <c r="AX144" s="4" t="n">
        <f aca="false">10000/SQRT((AO144*BE144)*(AVERAGE(AO144:AS144)*AVERAGE(BE144:BI144)))</f>
        <v>12.9315625100713</v>
      </c>
      <c r="AY144" s="4" t="n">
        <v>0</v>
      </c>
      <c r="AZ144" s="2" t="n">
        <f aca="false">(AO144*BE144)/405</f>
        <v>0.623604938271605</v>
      </c>
      <c r="BA144" s="2" t="n">
        <v>0</v>
      </c>
      <c r="BB144" s="2" t="n">
        <f aca="false">1/(LOG(BE144)+LOG(AO144))</f>
        <v>0.416256555292303</v>
      </c>
      <c r="BC144" s="2" t="n">
        <f aca="false">(BF144-BE144)/(AP144-AO144)</f>
        <v>1.52928571428571</v>
      </c>
      <c r="BD144" s="2" t="n">
        <f aca="false">(20*BE144)/((AO144/18)-3.5)</f>
        <v>84.3428571428572</v>
      </c>
      <c r="BE144" s="3" t="n">
        <v>3.28</v>
      </c>
      <c r="BF144" s="3" t="n">
        <v>46.1</v>
      </c>
      <c r="BG144" s="3" t="n">
        <v>29.5</v>
      </c>
      <c r="BH144" s="3" t="n">
        <v>23.9</v>
      </c>
      <c r="BI144" s="3" t="n">
        <v>35.2</v>
      </c>
      <c r="BJ144" s="2" t="n">
        <f aca="false">((BE144*15)+(BF144*30)+(BG144*30)+(BH144*30)+(BI144*15))-(BE144*120)</f>
        <v>3168.6</v>
      </c>
      <c r="BK144" s="2" t="n">
        <f aca="false">((BE144*15)+(BF144*30)+(BG144*30)+(BH144*30)+(BI144*15))</f>
        <v>3562.2</v>
      </c>
      <c r="BL144" s="2" t="n">
        <f aca="false">(1/BE144)</f>
        <v>0.304878048780488</v>
      </c>
      <c r="BM144" s="2" t="n">
        <f aca="false">(BJ144/AU144)</f>
        <v>3.20060606060606</v>
      </c>
      <c r="BN144" s="2" t="n">
        <f aca="false">(BK144/AV144)</f>
        <v>0.348211143695015</v>
      </c>
      <c r="BO144" s="2" t="n">
        <f aca="false">(AX144*BM144)</f>
        <v>41.3888373428402</v>
      </c>
      <c r="BP144" s="2" t="n">
        <f aca="false">(AX144*BN144)</f>
        <v>4.50291417139549</v>
      </c>
      <c r="BQ144" s="2" t="n">
        <v>2</v>
      </c>
      <c r="BR144" s="4" t="n">
        <f aca="false">(BC144*BL144)</f>
        <v>0.466245644599303</v>
      </c>
      <c r="BS144" s="1" t="n">
        <v>180</v>
      </c>
      <c r="BT144" s="1" t="n">
        <v>0</v>
      </c>
      <c r="BU144" s="1" t="n">
        <v>61</v>
      </c>
      <c r="BV144" s="1" t="n">
        <v>0</v>
      </c>
      <c r="BW144" s="1" t="n">
        <v>102</v>
      </c>
      <c r="BX144" s="1" t="n">
        <v>0</v>
      </c>
      <c r="BY144" s="1" t="n">
        <v>17</v>
      </c>
      <c r="BZ144" s="1" t="n">
        <v>85</v>
      </c>
      <c r="CA144" s="1" t="n">
        <v>0</v>
      </c>
      <c r="CB144" s="1" t="n">
        <v>0</v>
      </c>
      <c r="CC144" s="1"/>
      <c r="CD144" s="1" t="n">
        <v>61</v>
      </c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 t="n">
        <v>13</v>
      </c>
      <c r="DK144" s="1" t="n">
        <v>13</v>
      </c>
      <c r="DL144" s="1" t="n">
        <v>2</v>
      </c>
      <c r="DM144" s="1" t="n">
        <v>2</v>
      </c>
      <c r="DN144" s="1" t="n">
        <v>29.35833</v>
      </c>
      <c r="DO144" s="1" t="n">
        <v>220.7805</v>
      </c>
      <c r="DP144" s="1" t="n">
        <v>1.04</v>
      </c>
      <c r="DQ144" s="1" t="n">
        <v>2</v>
      </c>
      <c r="DR144" s="1" t="n">
        <v>3</v>
      </c>
      <c r="DS144" s="1" t="n">
        <v>3</v>
      </c>
      <c r="DT144" s="1" t="n">
        <v>3413.36</v>
      </c>
      <c r="DU144" s="1" t="n">
        <v>94.27</v>
      </c>
      <c r="DV144" s="1" t="n">
        <v>23.46</v>
      </c>
      <c r="DW144" s="1" t="n">
        <v>45.31</v>
      </c>
      <c r="DX144" s="1" t="n">
        <v>35.08</v>
      </c>
      <c r="DY144" s="1" t="n">
        <v>564.43</v>
      </c>
      <c r="DZ144" s="1" t="n">
        <v>81.5</v>
      </c>
      <c r="EA144" s="1" t="n">
        <v>48.49</v>
      </c>
      <c r="EB144" s="1" t="n">
        <v>29.2</v>
      </c>
      <c r="EC144" s="1" t="n">
        <v>29.41</v>
      </c>
      <c r="ED144" s="1" t="n">
        <v>13.19</v>
      </c>
      <c r="EE144" s="1" t="n">
        <v>112.79</v>
      </c>
    </row>
    <row r="145" customFormat="false" ht="13.8" hidden="false" customHeight="false" outlineLevel="0" collapsed="false">
      <c r="A145" s="1" t="n">
        <v>30741</v>
      </c>
      <c r="B145" s="1" t="n">
        <v>1</v>
      </c>
      <c r="C145" s="1" t="n">
        <v>47</v>
      </c>
      <c r="D145" s="1" t="n">
        <v>1</v>
      </c>
      <c r="E145" s="1" t="n">
        <v>1</v>
      </c>
      <c r="F145" s="1" t="n">
        <v>1</v>
      </c>
      <c r="G145" s="1" t="n">
        <v>1</v>
      </c>
      <c r="H145" s="1" t="n">
        <v>0</v>
      </c>
      <c r="I145" s="1" t="n">
        <v>1</v>
      </c>
      <c r="J145" s="1" t="n">
        <v>0</v>
      </c>
      <c r="K145" s="1" t="n">
        <v>0</v>
      </c>
      <c r="L145" s="1" t="n">
        <v>0</v>
      </c>
      <c r="M145" s="1" t="n">
        <v>1</v>
      </c>
      <c r="N145" s="1" t="n">
        <v>0</v>
      </c>
      <c r="O145" s="1" t="n">
        <v>1</v>
      </c>
      <c r="P145" s="1" t="n">
        <f aca="false">SUM(E145:O145)</f>
        <v>6</v>
      </c>
      <c r="Q145" s="1" t="n">
        <v>120</v>
      </c>
      <c r="R145" s="1" t="n">
        <v>80</v>
      </c>
      <c r="S145" s="1" t="n">
        <v>40</v>
      </c>
      <c r="T145" s="2" t="n">
        <v>93.3333333333333</v>
      </c>
      <c r="U145" s="3" t="n">
        <v>97.6</v>
      </c>
      <c r="V145" s="3" t="n">
        <v>174</v>
      </c>
      <c r="W145" s="2" t="n">
        <v>32.2367551856256</v>
      </c>
      <c r="X145" s="2" t="n">
        <v>2</v>
      </c>
      <c r="Y145" s="3" t="n">
        <v>73.5</v>
      </c>
      <c r="Z145" s="3" t="n">
        <v>95.65</v>
      </c>
      <c r="AA145" s="2" t="n">
        <v>38.4655639688177</v>
      </c>
      <c r="AB145" s="2" t="n">
        <v>0.422413793103448</v>
      </c>
      <c r="AC145" s="2" t="n">
        <v>0.768426555148981</v>
      </c>
      <c r="AD145" s="3" t="n">
        <v>30.7</v>
      </c>
      <c r="AE145" s="3" t="n">
        <v>30</v>
      </c>
      <c r="AF145" s="3" t="n">
        <v>67.6</v>
      </c>
      <c r="AG145" s="1" t="n">
        <v>15</v>
      </c>
      <c r="AH145" s="3" t="n">
        <v>49.4</v>
      </c>
      <c r="AI145" s="3" t="n">
        <v>48.2</v>
      </c>
      <c r="AJ145" s="3" t="n">
        <v>64.3</v>
      </c>
      <c r="AK145" s="3" t="n">
        <v>3.3</v>
      </c>
      <c r="AL145" s="1" t="n">
        <v>2006</v>
      </c>
      <c r="AM145" s="1" t="n">
        <v>62</v>
      </c>
      <c r="AN145" s="1" t="n">
        <v>3109</v>
      </c>
      <c r="AO145" s="1" t="n">
        <v>120</v>
      </c>
      <c r="AP145" s="1" t="n">
        <v>204</v>
      </c>
      <c r="AQ145" s="1" t="n">
        <v>246</v>
      </c>
      <c r="AR145" s="1" t="n">
        <v>259</v>
      </c>
      <c r="AS145" s="1" t="n">
        <v>193</v>
      </c>
      <c r="AT145" s="1" t="n">
        <v>4</v>
      </c>
      <c r="AU145" s="1" t="n">
        <f aca="false">((AO145*15)+(AP145*30)+(AQ145*30)+(AR145*30)+(AS145*15))-(AO145*120)</f>
        <v>11565</v>
      </c>
      <c r="AV145" s="1" t="n">
        <f aca="false">((AO145*15)+(AP145*30)+(AQ145*30)+(AR145*30)+(AS145*15))</f>
        <v>25965</v>
      </c>
      <c r="AW145" s="1" t="n">
        <v>6.02</v>
      </c>
      <c r="AX145" s="4" t="n">
        <f aca="false">10000/SQRT((AO145*BE145)*(AVERAGE(AO145:AS145)*AVERAGE(BE145:BI145)))</f>
        <v>2.41737779996454</v>
      </c>
      <c r="AY145" s="4" t="n">
        <v>1</v>
      </c>
      <c r="AZ145" s="2" t="n">
        <f aca="false">(AO145*BE145)/405</f>
        <v>4.17777777777778</v>
      </c>
      <c r="BA145" s="2" t="n">
        <v>1</v>
      </c>
      <c r="BB145" s="2" t="n">
        <f aca="false">1/(LOG(BE145)+LOG(AO145))</f>
        <v>0.309750925811985</v>
      </c>
      <c r="BC145" s="2" t="n">
        <f aca="false">(BF145-BE145)/(AP145-AO145)</f>
        <v>0.302380952380952</v>
      </c>
      <c r="BD145" s="2" t="n">
        <f aca="false">(20*BE145)/((AO145/18)-3.5)</f>
        <v>89.0526315789474</v>
      </c>
      <c r="BE145" s="3" t="n">
        <v>14.1</v>
      </c>
      <c r="BF145" s="3" t="n">
        <v>39.5</v>
      </c>
      <c r="BG145" s="3" t="n">
        <v>62.4</v>
      </c>
      <c r="BH145" s="3" t="n">
        <v>74.5</v>
      </c>
      <c r="BI145" s="3" t="n">
        <v>56.9</v>
      </c>
      <c r="BJ145" s="2" t="n">
        <f aca="false">((BE145*15)+(BF145*30)+(BG145*30)+(BH145*30)+(BI145*15))-(BE145*120)</f>
        <v>4665</v>
      </c>
      <c r="BK145" s="2" t="n">
        <f aca="false">((BE145*15)+(BF145*30)+(BG145*30)+(BH145*30)+(BI145*15))</f>
        <v>6357</v>
      </c>
      <c r="BL145" s="2" t="n">
        <f aca="false">(1/BE145)</f>
        <v>0.0709219858156028</v>
      </c>
      <c r="BM145" s="2" t="n">
        <f aca="false">(BJ145/AU145)</f>
        <v>0.40337224383917</v>
      </c>
      <c r="BN145" s="2" t="n">
        <f aca="false">(BK145/AV145)</f>
        <v>0.244829578278452</v>
      </c>
      <c r="BO145" s="2" t="n">
        <f aca="false">(AX145*BM145)</f>
        <v>0.975103107378693</v>
      </c>
      <c r="BP145" s="2" t="n">
        <f aca="false">(AX145*BN145)</f>
        <v>0.59184558730501</v>
      </c>
      <c r="BQ145" s="2" t="n">
        <v>1</v>
      </c>
      <c r="BR145" s="4" t="n">
        <f aca="false">(BC145*BL145)</f>
        <v>0.0214454576156704</v>
      </c>
      <c r="BS145" s="1" t="n">
        <v>194</v>
      </c>
      <c r="BT145" s="1" t="n">
        <v>0</v>
      </c>
      <c r="BU145" s="1" t="n">
        <v>70</v>
      </c>
      <c r="BV145" s="1" t="n">
        <v>0</v>
      </c>
      <c r="BW145" s="1"/>
      <c r="BX145" s="1"/>
      <c r="BY145" s="1"/>
      <c r="BZ145" s="1" t="n">
        <v>400</v>
      </c>
      <c r="CA145" s="1" t="n">
        <v>1</v>
      </c>
      <c r="CB145" s="1" t="n">
        <v>5</v>
      </c>
      <c r="CC145" s="1" t="n">
        <v>2</v>
      </c>
      <c r="CD145" s="1" t="n">
        <v>50</v>
      </c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 t="n">
        <v>9</v>
      </c>
      <c r="DK145" s="1" t="n">
        <v>9</v>
      </c>
      <c r="DL145" s="1" t="n">
        <v>2</v>
      </c>
      <c r="DM145" s="1" t="n">
        <v>2</v>
      </c>
      <c r="DN145" s="1" t="n">
        <v>25.89173</v>
      </c>
      <c r="DO145" s="1" t="n">
        <v>3383.838</v>
      </c>
      <c r="DP145" s="1" t="n">
        <v>0</v>
      </c>
      <c r="DQ145" s="1" t="n">
        <v>3</v>
      </c>
      <c r="DR145" s="1" t="n">
        <v>3</v>
      </c>
      <c r="DS145" s="1" t="n">
        <v>2</v>
      </c>
      <c r="DT145" s="1" t="n">
        <v>1969.71</v>
      </c>
      <c r="DU145" s="1" t="n">
        <v>49.1</v>
      </c>
      <c r="DV145" s="1" t="n">
        <v>19.5</v>
      </c>
      <c r="DW145" s="1" t="n">
        <v>35.22</v>
      </c>
      <c r="DX145" s="1" t="n">
        <v>18.12</v>
      </c>
      <c r="DY145" s="1" t="n">
        <v>316.27</v>
      </c>
      <c r="DZ145" s="1" t="n">
        <v>43.74</v>
      </c>
      <c r="EA145" s="1" t="n">
        <v>59.39</v>
      </c>
      <c r="EB145" s="1" t="n">
        <v>19.21</v>
      </c>
      <c r="EC145" s="1" t="n">
        <v>22.37</v>
      </c>
      <c r="ED145" s="1" t="n">
        <v>11.8</v>
      </c>
      <c r="EE145" s="1" t="n">
        <v>118.25</v>
      </c>
    </row>
    <row r="146" customFormat="false" ht="13.8" hidden="false" customHeight="false" outlineLevel="0" collapsed="false">
      <c r="A146" s="1" t="n">
        <v>30742</v>
      </c>
      <c r="B146" s="1" t="n">
        <v>2</v>
      </c>
      <c r="C146" s="1" t="n">
        <v>41</v>
      </c>
      <c r="D146" s="1" t="n">
        <v>1</v>
      </c>
      <c r="E146" s="1" t="n">
        <v>1</v>
      </c>
      <c r="F146" s="1" t="n">
        <v>0</v>
      </c>
      <c r="G146" s="1" t="n">
        <v>1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</v>
      </c>
      <c r="M146" s="1" t="n">
        <v>1</v>
      </c>
      <c r="N146" s="1" t="n">
        <v>1</v>
      </c>
      <c r="O146" s="1" t="n">
        <v>1</v>
      </c>
      <c r="P146" s="1" t="n">
        <f aca="false">SUM(E146:O146)</f>
        <v>5</v>
      </c>
      <c r="Q146" s="1" t="n">
        <v>90</v>
      </c>
      <c r="R146" s="1" t="n">
        <v>60</v>
      </c>
      <c r="S146" s="1" t="n">
        <v>30</v>
      </c>
      <c r="T146" s="2" t="n">
        <v>70</v>
      </c>
      <c r="U146" s="3" t="n">
        <v>119.8</v>
      </c>
      <c r="V146" s="3" t="n">
        <v>160.3</v>
      </c>
      <c r="W146" s="2" t="n">
        <v>46.6218790485245</v>
      </c>
      <c r="X146" s="2" t="n">
        <v>2</v>
      </c>
      <c r="Y146" s="3" t="n">
        <v>115</v>
      </c>
      <c r="Z146" s="3" t="n">
        <v>132</v>
      </c>
      <c r="AA146" s="2" t="n">
        <v>45.5815997759982</v>
      </c>
      <c r="AB146" s="2" t="n">
        <v>0.717404865876482</v>
      </c>
      <c r="AC146" s="2" t="n">
        <v>0.871212121212121</v>
      </c>
      <c r="AD146" s="3" t="n">
        <v>49.1</v>
      </c>
      <c r="AE146" s="3" t="n">
        <v>58.8</v>
      </c>
      <c r="AF146" s="3" t="n">
        <v>61</v>
      </c>
      <c r="AG146" s="1" t="n">
        <v>16</v>
      </c>
      <c r="AH146" s="3" t="n">
        <v>37.5</v>
      </c>
      <c r="AI146" s="3" t="n">
        <v>44.9</v>
      </c>
      <c r="AJ146" s="3" t="n">
        <v>57.9</v>
      </c>
      <c r="AK146" s="3" t="n">
        <v>3.1</v>
      </c>
      <c r="AL146" s="1" t="n">
        <v>1930</v>
      </c>
      <c r="AM146" s="1" t="n">
        <v>56</v>
      </c>
      <c r="AN146" s="1" t="n">
        <v>3011</v>
      </c>
      <c r="AO146" s="1" t="n">
        <v>97</v>
      </c>
      <c r="AP146" s="1" t="n">
        <v>180</v>
      </c>
      <c r="AQ146" s="1" t="n">
        <v>184</v>
      </c>
      <c r="AR146" s="1" t="n">
        <v>166</v>
      </c>
      <c r="AS146" s="1" t="n">
        <v>140</v>
      </c>
      <c r="AT146" s="1" t="n">
        <v>3</v>
      </c>
      <c r="AU146" s="1" t="n">
        <f aca="false">((AO146*15)+(AP146*30)+(AQ146*30)+(AR146*30)+(AS146*15))-(AO146*120)</f>
        <v>7815</v>
      </c>
      <c r="AV146" s="1" t="n">
        <f aca="false">((AO146*15)+(AP146*30)+(AQ146*30)+(AR146*30)+(AS146*15))</f>
        <v>19455</v>
      </c>
      <c r="AW146" s="1" t="n">
        <v>5.51</v>
      </c>
      <c r="AX146" s="4" t="n">
        <f aca="false">10000/SQRT((AO146*BE146)*(AVERAGE(AO146:AS146)*AVERAGE(BE146:BI146)))</f>
        <v>1.05365891241767</v>
      </c>
      <c r="AY146" s="4" t="n">
        <v>1</v>
      </c>
      <c r="AZ146" s="2" t="n">
        <f aca="false">(AO146*BE146)/405</f>
        <v>7.6162962962963</v>
      </c>
      <c r="BA146" s="2" t="n">
        <v>1</v>
      </c>
      <c r="BB146" s="2" t="n">
        <f aca="false">1/(LOG(BE146)+LOG(AO146))</f>
        <v>0.286598741364873</v>
      </c>
      <c r="BC146" s="2" t="n">
        <f aca="false">(BF146-BE146)/(AP146-AO146)</f>
        <v>1.67710843373494</v>
      </c>
      <c r="BD146" s="2" t="n">
        <f aca="false">(20*BE146)/((AO146/18)-3.5)</f>
        <v>336.705882352941</v>
      </c>
      <c r="BE146" s="3" t="n">
        <v>31.8</v>
      </c>
      <c r="BF146" s="3" t="n">
        <v>171</v>
      </c>
      <c r="BG146" s="3" t="n">
        <v>215</v>
      </c>
      <c r="BH146" s="3" t="n">
        <v>236</v>
      </c>
      <c r="BI146" s="3" t="n">
        <v>298</v>
      </c>
      <c r="BJ146" s="2" t="n">
        <f aca="false">((BE146*15)+(BF146*30)+(BG146*30)+(BH146*30)+(BI146*15))-(BE146*120)</f>
        <v>19791</v>
      </c>
      <c r="BK146" s="2" t="n">
        <f aca="false">((BE146*15)+(BF146*30)+(BG146*30)+(BH146*30)+(BI146*15))</f>
        <v>23607</v>
      </c>
      <c r="BL146" s="2" t="n">
        <f aca="false">(1/BE146)</f>
        <v>0.0314465408805031</v>
      </c>
      <c r="BM146" s="2" t="n">
        <f aca="false">(BJ146/AU146)</f>
        <v>2.53243761996161</v>
      </c>
      <c r="BN146" s="2" t="n">
        <f aca="false">(BK146/AV146)</f>
        <v>1.21341557440247</v>
      </c>
      <c r="BO146" s="2" t="n">
        <f aca="false">(AX146*BM146)</f>
        <v>2.66832546841435</v>
      </c>
      <c r="BP146" s="2" t="n">
        <f aca="false">(AX146*BN146)</f>
        <v>1.27852613443557</v>
      </c>
      <c r="BQ146" s="2" t="n">
        <v>1</v>
      </c>
      <c r="BR146" s="4" t="n">
        <f aca="false">(BC146*BL146)</f>
        <v>0.0527392589224824</v>
      </c>
      <c r="BS146" s="1" t="n">
        <v>172</v>
      </c>
      <c r="BT146" s="1" t="n">
        <v>0</v>
      </c>
      <c r="BU146" s="1" t="n">
        <v>40</v>
      </c>
      <c r="BV146" s="1" t="n">
        <v>1</v>
      </c>
      <c r="BW146" s="1" t="n">
        <v>97</v>
      </c>
      <c r="BX146" s="1" t="n">
        <v>0</v>
      </c>
      <c r="BY146" s="1" t="n">
        <v>35</v>
      </c>
      <c r="BZ146" s="1" t="n">
        <v>177</v>
      </c>
      <c r="CA146" s="1" t="n">
        <v>1</v>
      </c>
      <c r="CB146" s="1" t="n">
        <v>5</v>
      </c>
      <c r="CC146" s="1" t="n">
        <v>2</v>
      </c>
      <c r="CD146" s="1" t="n">
        <v>73</v>
      </c>
      <c r="CE146" s="1" t="n">
        <v>1155</v>
      </c>
      <c r="CF146" s="1" t="n">
        <v>20.3982683982684</v>
      </c>
      <c r="CG146" s="1" t="n">
        <v>36.4675324675325</v>
      </c>
      <c r="CH146" s="1" t="n">
        <v>12.7792207792208</v>
      </c>
      <c r="CI146" s="1" t="n">
        <v>14.8831168831169</v>
      </c>
      <c r="CJ146" s="1" t="n">
        <v>3.42857142857143</v>
      </c>
      <c r="CK146" s="1" t="n">
        <v>43.0822510822511</v>
      </c>
      <c r="CL146" s="1" t="n">
        <v>9.6</v>
      </c>
      <c r="CM146" s="1" t="n">
        <v>5.25</v>
      </c>
      <c r="CN146" s="1" t="n">
        <v>0</v>
      </c>
      <c r="CO146" s="1" t="n">
        <v>0</v>
      </c>
      <c r="CP146" s="1" t="n">
        <v>0</v>
      </c>
      <c r="CQ146" s="1" t="n">
        <v>3.58</v>
      </c>
      <c r="CR146" s="1" t="n">
        <v>0</v>
      </c>
      <c r="CS146" s="1" t="n">
        <v>0.15</v>
      </c>
      <c r="CT146" s="1" t="n">
        <v>0</v>
      </c>
      <c r="CU146" s="1" t="n">
        <v>58.9</v>
      </c>
      <c r="CV146" s="1" t="n">
        <v>46.8</v>
      </c>
      <c r="CW146" s="1" t="n">
        <v>16.4</v>
      </c>
      <c r="CX146" s="1" t="n">
        <v>19.1</v>
      </c>
      <c r="CY146" s="1" t="n">
        <v>4.4</v>
      </c>
      <c r="CZ146" s="1" t="n">
        <v>139</v>
      </c>
      <c r="DA146" s="1" t="n">
        <v>124.4</v>
      </c>
      <c r="DB146" s="1" t="n">
        <v>104.8</v>
      </c>
      <c r="DC146" s="1" t="n">
        <v>12.5</v>
      </c>
      <c r="DD146" s="1" t="n">
        <v>2156</v>
      </c>
      <c r="DE146" s="1" t="n">
        <v>7</v>
      </c>
      <c r="DF146" s="1" t="n">
        <v>7</v>
      </c>
      <c r="DG146" s="1" t="n">
        <v>350</v>
      </c>
      <c r="DH146" s="1" t="n">
        <v>7</v>
      </c>
      <c r="DI146" s="1" t="n">
        <v>0</v>
      </c>
      <c r="DJ146" s="1" t="n">
        <v>1</v>
      </c>
      <c r="DK146" s="1" t="n">
        <v>1</v>
      </c>
      <c r="DL146" s="1" t="n">
        <v>2</v>
      </c>
      <c r="DM146" s="1" t="n">
        <v>2</v>
      </c>
      <c r="DN146" s="1" t="n">
        <v>30.10012</v>
      </c>
      <c r="DO146" s="1" t="n">
        <v>9.02809</v>
      </c>
      <c r="DP146" s="1" t="n">
        <v>0.83</v>
      </c>
      <c r="DQ146" s="1" t="n">
        <v>4</v>
      </c>
      <c r="DR146" s="1" t="n">
        <v>4</v>
      </c>
      <c r="DS146" s="1" t="n">
        <v>1</v>
      </c>
      <c r="DT146" s="1" t="n">
        <v>1136.42</v>
      </c>
      <c r="DU146" s="1" t="n">
        <v>18.75</v>
      </c>
      <c r="DV146" s="1" t="n">
        <v>11.39</v>
      </c>
      <c r="DW146" s="1" t="n">
        <v>10.08</v>
      </c>
      <c r="DX146" s="1" t="n">
        <v>7.3</v>
      </c>
      <c r="DY146" s="1" t="n">
        <v>176.49</v>
      </c>
      <c r="DZ146" s="1" t="n">
        <v>11.44</v>
      </c>
      <c r="EA146" s="1" t="n">
        <v>4.28</v>
      </c>
      <c r="EB146" s="1" t="n">
        <v>6.54</v>
      </c>
      <c r="EC146" s="1" t="n">
        <v>7.62</v>
      </c>
      <c r="ED146" s="1" t="n">
        <v>2.64</v>
      </c>
      <c r="EE146" s="1" t="n">
        <v>49.75</v>
      </c>
    </row>
    <row r="147" customFormat="false" ht="13.8" hidden="false" customHeight="false" outlineLevel="0" collapsed="false">
      <c r="A147" s="1" t="n">
        <v>30751</v>
      </c>
      <c r="B147" s="1" t="n">
        <v>2</v>
      </c>
      <c r="C147" s="1" t="n">
        <v>19</v>
      </c>
      <c r="D147" s="1" t="n">
        <v>1</v>
      </c>
      <c r="E147" s="1" t="n">
        <v>0</v>
      </c>
      <c r="F147" s="1" t="n">
        <v>0</v>
      </c>
      <c r="G147" s="1" t="n">
        <v>1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</v>
      </c>
      <c r="N147" s="1" t="n">
        <v>0</v>
      </c>
      <c r="O147" s="1" t="n">
        <v>0</v>
      </c>
      <c r="P147" s="1" t="n">
        <f aca="false">SUM(E147:O147)</f>
        <v>1</v>
      </c>
      <c r="Q147" s="1" t="n">
        <v>102</v>
      </c>
      <c r="R147" s="1" t="n">
        <v>70</v>
      </c>
      <c r="S147" s="1" t="n">
        <v>32</v>
      </c>
      <c r="T147" s="2" t="n">
        <v>80.6666666666667</v>
      </c>
      <c r="U147" s="3" t="n">
        <v>49.8</v>
      </c>
      <c r="V147" s="3" t="n">
        <v>162.2</v>
      </c>
      <c r="W147" s="2" t="n">
        <v>18.9289987699952</v>
      </c>
      <c r="X147" s="2" t="n">
        <v>0</v>
      </c>
      <c r="Y147" s="3" t="n">
        <v>68</v>
      </c>
      <c r="Z147" s="3" t="n">
        <v>87.5</v>
      </c>
      <c r="AA147" s="2" t="n">
        <v>31.0431201488238</v>
      </c>
      <c r="AB147" s="2" t="n">
        <v>0.419235511713934</v>
      </c>
      <c r="AC147" s="2" t="n">
        <v>0.777142857142857</v>
      </c>
      <c r="AD147" s="3" t="n">
        <v>19.6</v>
      </c>
      <c r="AE147" s="3" t="n">
        <v>9.8</v>
      </c>
      <c r="AF147" s="3" t="n">
        <v>40</v>
      </c>
      <c r="AG147" s="1" t="n">
        <v>1</v>
      </c>
      <c r="AH147" s="3" t="n">
        <v>55.6</v>
      </c>
      <c r="AI147" s="3" t="n">
        <v>27.7</v>
      </c>
      <c r="AJ147" s="3" t="n">
        <v>38</v>
      </c>
      <c r="AK147" s="3" t="n">
        <v>2</v>
      </c>
      <c r="AL147" s="1" t="n">
        <v>1258</v>
      </c>
      <c r="AM147" s="1" t="n">
        <v>12</v>
      </c>
      <c r="AN147" s="1" t="n">
        <v>2063</v>
      </c>
      <c r="AO147" s="1" t="n">
        <v>77</v>
      </c>
      <c r="AP147" s="1" t="n">
        <v>121</v>
      </c>
      <c r="AQ147" s="1" t="n">
        <v>161</v>
      </c>
      <c r="AR147" s="1" t="n">
        <v>133</v>
      </c>
      <c r="AS147" s="1" t="n">
        <v>107</v>
      </c>
      <c r="AT147" s="1" t="n">
        <v>1</v>
      </c>
      <c r="AU147" s="1" t="n">
        <f aca="false">((AO147*15)+(AP147*30)+(AQ147*30)+(AR147*30)+(AS147*15))-(AO147*120)</f>
        <v>5970</v>
      </c>
      <c r="AV147" s="1" t="n">
        <f aca="false">((AO147*15)+(AP147*30)+(AQ147*30)+(AR147*30)+(AS147*15))</f>
        <v>15210</v>
      </c>
      <c r="AW147" s="1" t="n">
        <v>5.32</v>
      </c>
      <c r="AX147" s="4" t="n">
        <f aca="false">10000/SQRT((AO147*BE147)*(AVERAGE(AO147:AS147)*AVERAGE(BE147:BI147)))</f>
        <v>14.2587402640353</v>
      </c>
      <c r="AY147" s="4" t="n">
        <v>0</v>
      </c>
      <c r="AZ147" s="2" t="n">
        <f aca="false">(AO147*BE147)/405</f>
        <v>0.380246913580247</v>
      </c>
      <c r="BA147" s="2" t="n">
        <v>0</v>
      </c>
      <c r="BB147" s="2" t="n">
        <f aca="false">1/(LOG(BE147)+LOG(AO147))</f>
        <v>0.457138526951928</v>
      </c>
      <c r="BC147" s="2" t="n">
        <f aca="false">(BF147-BE147)/(AP147-AO147)</f>
        <v>0.445454545454546</v>
      </c>
      <c r="BD147" s="2" t="n">
        <f aca="false">(20*BE147)/((AO147/18)-3.5)</f>
        <v>51.4285714285714</v>
      </c>
      <c r="BE147" s="3" t="n">
        <v>2</v>
      </c>
      <c r="BF147" s="3" t="n">
        <v>21.6</v>
      </c>
      <c r="BG147" s="3" t="n">
        <v>39.1</v>
      </c>
      <c r="BH147" s="3" t="n">
        <v>38.6</v>
      </c>
      <c r="BI147" s="3" t="n">
        <v>32</v>
      </c>
      <c r="BJ147" s="2" t="n">
        <f aca="false">((BE147*15)+(BF147*30)+(BG147*30)+(BH147*30)+(BI147*15))-(BE147*120)</f>
        <v>3249</v>
      </c>
      <c r="BK147" s="2" t="n">
        <f aca="false">((BE147*15)+(BF147*30)+(BG147*30)+(BH147*30)+(BI147*15))</f>
        <v>3489</v>
      </c>
      <c r="BL147" s="2" t="n">
        <f aca="false">(1/BE147)</f>
        <v>0.5</v>
      </c>
      <c r="BM147" s="2" t="n">
        <f aca="false">(BJ147/AU147)</f>
        <v>0.544221105527638</v>
      </c>
      <c r="BN147" s="2" t="n">
        <f aca="false">(BK147/AV147)</f>
        <v>0.229388560157791</v>
      </c>
      <c r="BO147" s="2" t="n">
        <f aca="false">(AX147*BM147)</f>
        <v>7.75990738992474</v>
      </c>
      <c r="BP147" s="2" t="n">
        <f aca="false">(AX147*BN147)</f>
        <v>3.27079189883098</v>
      </c>
      <c r="BQ147" s="2" t="n">
        <v>2</v>
      </c>
      <c r="BR147" s="4" t="n">
        <f aca="false">(BC147*BL147)</f>
        <v>0.222727272727273</v>
      </c>
      <c r="BS147" s="1" t="n">
        <v>150</v>
      </c>
      <c r="BT147" s="1" t="n">
        <v>0</v>
      </c>
      <c r="BU147" s="1" t="n">
        <v>50</v>
      </c>
      <c r="BV147" s="1" t="n">
        <v>0</v>
      </c>
      <c r="BW147" s="1" t="n">
        <v>88</v>
      </c>
      <c r="BX147" s="1" t="n">
        <v>0</v>
      </c>
      <c r="BY147" s="1" t="n">
        <v>12</v>
      </c>
      <c r="BZ147" s="1" t="n">
        <v>61</v>
      </c>
      <c r="CA147" s="1" t="n">
        <v>0</v>
      </c>
      <c r="CB147" s="1" t="n">
        <v>0</v>
      </c>
      <c r="CC147" s="1"/>
      <c r="CD147" s="1" t="n">
        <v>64</v>
      </c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 t="n">
        <v>10</v>
      </c>
      <c r="DK147" s="1" t="n">
        <v>10</v>
      </c>
      <c r="DL147" s="1" t="n">
        <v>2</v>
      </c>
      <c r="DM147" s="1" t="n">
        <v>2</v>
      </c>
      <c r="DN147" s="1" t="n">
        <v>30.85</v>
      </c>
      <c r="DO147" s="1" t="n">
        <v>3393.296</v>
      </c>
      <c r="DP147" s="1" t="n">
        <v>0.06</v>
      </c>
      <c r="DQ147" s="1" t="n">
        <v>1</v>
      </c>
      <c r="DR147" s="1" t="n">
        <v>2</v>
      </c>
      <c r="DS147" s="1" t="n">
        <v>1</v>
      </c>
      <c r="DT147" s="1" t="n">
        <v>1482.42</v>
      </c>
      <c r="DU147" s="1" t="n">
        <v>47.18</v>
      </c>
      <c r="DV147" s="1" t="n">
        <v>17</v>
      </c>
      <c r="DW147" s="1" t="n">
        <v>17.71</v>
      </c>
      <c r="DX147" s="1" t="n">
        <v>15.2</v>
      </c>
      <c r="DY147" s="1" t="n">
        <v>253.9</v>
      </c>
      <c r="DZ147" s="1" t="n">
        <v>33.29</v>
      </c>
      <c r="EA147" s="1" t="n">
        <v>24.09</v>
      </c>
      <c r="EB147" s="1" t="n">
        <v>10.03</v>
      </c>
      <c r="EC147" s="1" t="n">
        <v>13.09</v>
      </c>
      <c r="ED147" s="1" t="n">
        <v>7.3</v>
      </c>
      <c r="EE147" s="1" t="n">
        <v>89.55</v>
      </c>
    </row>
    <row r="148" customFormat="false" ht="13.8" hidden="false" customHeight="false" outlineLevel="0" collapsed="false">
      <c r="A148" s="1" t="n">
        <v>30752</v>
      </c>
      <c r="B148" s="1" t="n">
        <v>2</v>
      </c>
      <c r="C148" s="1" t="n">
        <v>19</v>
      </c>
      <c r="D148" s="1" t="n">
        <v>1</v>
      </c>
      <c r="E148" s="1" t="n">
        <v>0</v>
      </c>
      <c r="F148" s="1" t="n">
        <v>0</v>
      </c>
      <c r="G148" s="1" t="n">
        <v>1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1" t="n">
        <v>0</v>
      </c>
      <c r="N148" s="1" t="n">
        <v>0</v>
      </c>
      <c r="O148" s="1" t="n">
        <v>0</v>
      </c>
      <c r="P148" s="1" t="n">
        <f aca="false">SUM(E148:O148)</f>
        <v>1</v>
      </c>
      <c r="Q148" s="1" t="n">
        <v>100</v>
      </c>
      <c r="R148" s="1" t="n">
        <v>70</v>
      </c>
      <c r="S148" s="1" t="n">
        <v>30</v>
      </c>
      <c r="T148" s="2" t="n">
        <v>80</v>
      </c>
      <c r="U148" s="3" t="n">
        <v>50.9</v>
      </c>
      <c r="V148" s="3" t="n">
        <v>155</v>
      </c>
      <c r="W148" s="2" t="n">
        <v>21.1862643080125</v>
      </c>
      <c r="X148" s="2" t="n">
        <v>0</v>
      </c>
      <c r="Y148" s="3" t="n">
        <v>65</v>
      </c>
      <c r="Z148" s="3" t="n">
        <v>92.9</v>
      </c>
      <c r="AA148" s="2" t="n">
        <v>34.246479728986</v>
      </c>
      <c r="AB148" s="2" t="n">
        <v>0.419354838709678</v>
      </c>
      <c r="AC148" s="2" t="n">
        <v>0.69967707212056</v>
      </c>
      <c r="AD148" s="3" t="n">
        <v>22.9</v>
      </c>
      <c r="AE148" s="3" t="n">
        <v>11.7</v>
      </c>
      <c r="AF148" s="3" t="n">
        <v>39.2</v>
      </c>
      <c r="AG148" s="1" t="n">
        <v>1</v>
      </c>
      <c r="AH148" s="3" t="n">
        <v>53.4</v>
      </c>
      <c r="AI148" s="3" t="n">
        <v>27.2</v>
      </c>
      <c r="AJ148" s="3" t="n">
        <v>37.2</v>
      </c>
      <c r="AK148" s="3" t="n">
        <v>2</v>
      </c>
      <c r="AL148" s="1" t="n">
        <v>1245</v>
      </c>
      <c r="AM148" s="1" t="n">
        <v>12</v>
      </c>
      <c r="AN148" s="1" t="n">
        <v>2042</v>
      </c>
      <c r="AO148" s="1" t="n">
        <v>79</v>
      </c>
      <c r="AP148" s="1" t="n">
        <v>103</v>
      </c>
      <c r="AQ148" s="1" t="n">
        <v>94</v>
      </c>
      <c r="AR148" s="1" t="n">
        <v>88</v>
      </c>
      <c r="AS148" s="1" t="n">
        <v>97</v>
      </c>
      <c r="AT148" s="1" t="n">
        <v>1</v>
      </c>
      <c r="AU148" s="1" t="n">
        <f aca="false">((AO148*15)+(AP148*30)+(AQ148*30)+(AR148*30)+(AS148*15))-(AO148*120)</f>
        <v>1710</v>
      </c>
      <c r="AV148" s="1" t="n">
        <f aca="false">((AO148*15)+(AP148*30)+(AQ148*30)+(AR148*30)+(AS148*15))</f>
        <v>11190</v>
      </c>
      <c r="AW148" s="1"/>
      <c r="AX148" s="4" t="n">
        <f aca="false">10000/SQRT((AO148*BE148)*(AVERAGE(AO148:AS148)*AVERAGE(BE148:BI148)))</f>
        <v>6.2227632455235</v>
      </c>
      <c r="AY148" s="4" t="n">
        <v>0</v>
      </c>
      <c r="AZ148" s="2" t="n">
        <f aca="false">(AO148*BE148)/405</f>
        <v>1.11965432098765</v>
      </c>
      <c r="BA148" s="2" t="n">
        <v>0</v>
      </c>
      <c r="BB148" s="2" t="n">
        <f aca="false">1/(LOG(BE148)+LOG(AO148))</f>
        <v>0.376429635002597</v>
      </c>
      <c r="BC148" s="2" t="n">
        <f aca="false">(BF148-BE148)/(AP148-AO148)</f>
        <v>2.965</v>
      </c>
      <c r="BD148" s="2" t="n">
        <f aca="false">(20*BE148)/((AO148/18)-3.5)</f>
        <v>129.15</v>
      </c>
      <c r="BE148" s="3" t="n">
        <v>5.74</v>
      </c>
      <c r="BF148" s="3" t="n">
        <v>76.9</v>
      </c>
      <c r="BG148" s="3" t="n">
        <v>71.9</v>
      </c>
      <c r="BH148" s="3" t="n">
        <v>66</v>
      </c>
      <c r="BI148" s="3" t="n">
        <v>88.3</v>
      </c>
      <c r="BJ148" s="2" t="n">
        <f aca="false">((BE148*15)+(BF148*30)+(BG148*30)+(BH148*30)+(BI148*15))-(BE148*120)</f>
        <v>7165.8</v>
      </c>
      <c r="BK148" s="2" t="n">
        <f aca="false">((BE148*15)+(BF148*30)+(BG148*30)+(BH148*30)+(BI148*15))</f>
        <v>7854.6</v>
      </c>
      <c r="BL148" s="2" t="n">
        <f aca="false">(1/BE148)</f>
        <v>0.174216027874564</v>
      </c>
      <c r="BM148" s="2" t="n">
        <f aca="false">(BJ148/AU148)</f>
        <v>4.19052631578947</v>
      </c>
      <c r="BN148" s="2" t="n">
        <f aca="false">(BK148/AV148)</f>
        <v>0.701930294906166</v>
      </c>
      <c r="BO148" s="2" t="n">
        <f aca="false">(AX148*BM148)</f>
        <v>26.0766531372938</v>
      </c>
      <c r="BP148" s="2" t="n">
        <f aca="false">(AX148*BN148)</f>
        <v>4.36794604006157</v>
      </c>
      <c r="BQ148" s="2" t="n">
        <v>2</v>
      </c>
      <c r="BR148" s="4" t="n">
        <f aca="false">(BC148*BL148)</f>
        <v>0.516550522648084</v>
      </c>
      <c r="BS148" s="1" t="n">
        <v>160</v>
      </c>
      <c r="BT148" s="1" t="n">
        <v>0</v>
      </c>
      <c r="BU148" s="1" t="n">
        <v>65</v>
      </c>
      <c r="BV148" s="1" t="n">
        <v>0</v>
      </c>
      <c r="BW148" s="1" t="n">
        <v>84</v>
      </c>
      <c r="BX148" s="1" t="n">
        <v>0</v>
      </c>
      <c r="BY148" s="1" t="n">
        <v>11</v>
      </c>
      <c r="BZ148" s="1" t="n">
        <v>54</v>
      </c>
      <c r="CA148" s="1" t="n">
        <v>0</v>
      </c>
      <c r="CB148" s="1" t="n">
        <v>0</v>
      </c>
      <c r="CC148" s="1"/>
      <c r="CD148" s="1" t="n">
        <v>81</v>
      </c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</row>
    <row r="149" customFormat="false" ht="13.8" hidden="false" customHeight="false" outlineLevel="0" collapsed="false">
      <c r="A149" s="1" t="n">
        <v>30753</v>
      </c>
      <c r="B149" s="1" t="n">
        <v>2</v>
      </c>
      <c r="C149" s="1" t="n">
        <v>45</v>
      </c>
      <c r="D149" s="1" t="n">
        <v>1</v>
      </c>
      <c r="E149" s="1" t="n">
        <v>1</v>
      </c>
      <c r="F149" s="1" t="n">
        <v>1</v>
      </c>
      <c r="G149" s="1" t="n">
        <v>1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f aca="false">IF(W149&gt;27,1,0)</f>
        <v>1</v>
      </c>
      <c r="N149" s="1" t="n">
        <v>1</v>
      </c>
      <c r="O149" s="1" t="n">
        <v>0</v>
      </c>
      <c r="P149" s="1" t="n">
        <f aca="false">SUM(E149:O149)</f>
        <v>5</v>
      </c>
      <c r="Q149" s="1" t="n">
        <v>130</v>
      </c>
      <c r="R149" s="1" t="n">
        <v>90</v>
      </c>
      <c r="S149" s="1" t="n">
        <f aca="false">Q149-R149</f>
        <v>40</v>
      </c>
      <c r="T149" s="2" t="n">
        <f aca="false">(S149/3)+ R149</f>
        <v>103.333333333333</v>
      </c>
      <c r="U149" s="3" t="n">
        <v>99.6</v>
      </c>
      <c r="V149" s="3" t="n">
        <v>146.7</v>
      </c>
      <c r="W149" s="18" t="n">
        <f aca="false">U149/POWER((V149/100),2)</f>
        <v>46.2806138593711</v>
      </c>
      <c r="X149" s="2" t="n">
        <v>2</v>
      </c>
      <c r="Y149" s="3" t="n">
        <v>114.5</v>
      </c>
      <c r="Z149" s="3" t="n">
        <v>137</v>
      </c>
      <c r="AA149" s="2" t="n">
        <v>42.4478433193164</v>
      </c>
      <c r="AB149" s="2" t="n">
        <v>0.780504430811179</v>
      </c>
      <c r="AC149" s="2" t="n">
        <v>0.835766423357664</v>
      </c>
      <c r="AD149" s="3" t="n">
        <v>51.3</v>
      </c>
      <c r="AE149" s="3" t="n">
        <v>51.1</v>
      </c>
      <c r="AF149" s="3" t="n">
        <v>48.5</v>
      </c>
      <c r="AG149" s="1" t="n">
        <v>17</v>
      </c>
      <c r="AH149" s="3" t="n">
        <v>35.4</v>
      </c>
      <c r="AI149" s="3" t="n">
        <v>35.3</v>
      </c>
      <c r="AJ149" s="3" t="n">
        <v>46</v>
      </c>
      <c r="AK149" s="3" t="n">
        <v>2.5</v>
      </c>
      <c r="AL149" s="1" t="n">
        <v>1553</v>
      </c>
      <c r="AM149" s="1" t="n">
        <v>60</v>
      </c>
      <c r="AN149" s="1" t="n">
        <v>2423</v>
      </c>
      <c r="AO149" s="1" t="n">
        <v>111</v>
      </c>
      <c r="AP149" s="1" t="n">
        <v>180</v>
      </c>
      <c r="AQ149" s="1" t="n">
        <v>176</v>
      </c>
      <c r="AR149" s="1" t="n">
        <v>150</v>
      </c>
      <c r="AS149" s="1" t="n">
        <v>141</v>
      </c>
      <c r="AT149" s="1" t="n">
        <v>4</v>
      </c>
      <c r="AU149" s="1" t="n">
        <v>5640</v>
      </c>
      <c r="AV149" s="1" t="n">
        <f aca="false">((AO149*15)+(AP149*30)+(AQ149*30)+(AR149*30)+(AS149*15))</f>
        <v>18960</v>
      </c>
      <c r="AW149" s="1" t="n">
        <v>5.77</v>
      </c>
      <c r="AX149" s="4" t="n">
        <f aca="false">10000/SQRT((AO149*BE149)*(AVERAGE(AO149:AS149)*AVERAGE(BE149:BI149)))</f>
        <v>1.8303860858562</v>
      </c>
      <c r="AY149" s="4" t="n">
        <v>1</v>
      </c>
      <c r="AZ149" s="2" t="n">
        <f aca="false">(AO149*BE149)/405</f>
        <v>4.52222222222222</v>
      </c>
      <c r="BA149" s="2" t="n">
        <v>1</v>
      </c>
      <c r="BB149" s="2" t="n">
        <f aca="false">1/(LOG(BE149)+LOG(AO149))</f>
        <v>0.306484577113859</v>
      </c>
      <c r="BC149" s="2" t="n">
        <f aca="false">(BF149-BE149)/(AP149-AO149)</f>
        <v>0.978260869565217</v>
      </c>
      <c r="BD149" s="2" t="n">
        <f aca="false">(20*BE149)/((AO149/18)-3.5)</f>
        <v>123.75</v>
      </c>
      <c r="BE149" s="2" t="n">
        <v>16.5</v>
      </c>
      <c r="BF149" s="2" t="n">
        <v>84</v>
      </c>
      <c r="BG149" s="2" t="n">
        <v>182</v>
      </c>
      <c r="BH149" s="2" t="n">
        <v>134</v>
      </c>
      <c r="BI149" s="2" t="n">
        <v>121</v>
      </c>
      <c r="BJ149" s="2" t="n">
        <f aca="false">((BE149*15)+(BF149*30)+(BG149*30)+(BH149*30)+(BI149*15))-(BE149*120)</f>
        <v>12082.5</v>
      </c>
      <c r="BK149" s="2" t="n">
        <f aca="false">((BE149*15)+(BF149*30)+(BG149*30)+(BH149*30)+(BI149*15))</f>
        <v>14062.5</v>
      </c>
      <c r="BL149" s="2" t="n">
        <f aca="false">(1/BE149)</f>
        <v>0.0606060606060606</v>
      </c>
      <c r="BM149" s="2" t="n">
        <f aca="false">(BJ149/AU149)</f>
        <v>2.14228723404255</v>
      </c>
      <c r="BN149" s="2" t="n">
        <f aca="false">(BK149/AV149)</f>
        <v>0.741693037974684</v>
      </c>
      <c r="BO149" s="2" t="n">
        <f aca="false">(AX149*BM149)</f>
        <v>3.92121274509885</v>
      </c>
      <c r="BP149" s="2" t="n">
        <f aca="false">(AX149*BN149)</f>
        <v>1.35758461668528</v>
      </c>
      <c r="BQ149" s="2" t="n">
        <v>2</v>
      </c>
      <c r="BR149" s="4" t="n">
        <f aca="false">(BC149*BL149)</f>
        <v>0.0592885375494071</v>
      </c>
      <c r="BS149" s="1" t="n">
        <v>180</v>
      </c>
      <c r="BT149" s="1" t="n">
        <v>0</v>
      </c>
      <c r="BU149" s="1" t="n">
        <v>54</v>
      </c>
      <c r="BV149" s="1" t="n">
        <v>0</v>
      </c>
      <c r="BW149" s="1" t="n">
        <v>102</v>
      </c>
      <c r="BX149" s="1" t="n">
        <v>0</v>
      </c>
      <c r="BY149" s="1" t="n">
        <v>24</v>
      </c>
      <c r="BZ149" s="1" t="n">
        <v>123</v>
      </c>
      <c r="CA149" s="1" t="n">
        <v>0</v>
      </c>
      <c r="CB149" s="1" t="n">
        <v>4</v>
      </c>
      <c r="CC149" s="1" t="n">
        <v>1</v>
      </c>
      <c r="CD149" s="1" t="n">
        <v>74</v>
      </c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 t="n">
        <v>26.16339</v>
      </c>
      <c r="DO149" s="1" t="n">
        <v>44239.25</v>
      </c>
      <c r="DP149" s="1" t="n">
        <v>0</v>
      </c>
      <c r="DQ149" s="1" t="n">
        <v>1</v>
      </c>
      <c r="DR149" s="1" t="n">
        <v>1</v>
      </c>
      <c r="DS149" s="1" t="n">
        <v>1</v>
      </c>
      <c r="DT149" s="1" t="n">
        <v>1882.76</v>
      </c>
      <c r="DU149" s="1" t="n">
        <v>65.18</v>
      </c>
      <c r="DV149" s="1" t="n">
        <v>24.69</v>
      </c>
      <c r="DW149" s="1" t="n">
        <v>24.98</v>
      </c>
      <c r="DX149" s="1" t="n">
        <v>32.66</v>
      </c>
      <c r="DY149" s="1" t="n">
        <v>286.05</v>
      </c>
      <c r="DZ149" s="1" t="n">
        <v>32.48</v>
      </c>
      <c r="EA149" s="1" t="n">
        <v>39.71</v>
      </c>
      <c r="EB149" s="1" t="n">
        <v>18.64</v>
      </c>
      <c r="EC149" s="1" t="n">
        <v>26.21</v>
      </c>
      <c r="ED149" s="1" t="n">
        <v>9.91</v>
      </c>
      <c r="EE149" s="1" t="n">
        <v>268.47</v>
      </c>
    </row>
    <row r="150" customFormat="false" ht="13.8" hidden="false" customHeight="false" outlineLevel="0" collapsed="false">
      <c r="A150" s="1" t="n">
        <v>30757</v>
      </c>
      <c r="B150" s="1" t="n">
        <v>2</v>
      </c>
      <c r="C150" s="1" t="n">
        <v>56</v>
      </c>
      <c r="D150" s="1" t="n">
        <v>1</v>
      </c>
      <c r="E150" s="1" t="n">
        <v>0</v>
      </c>
      <c r="F150" s="1" t="n">
        <v>1</v>
      </c>
      <c r="G150" s="1" t="n">
        <v>1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</v>
      </c>
      <c r="N150" s="1" t="n">
        <v>0</v>
      </c>
      <c r="O150" s="1" t="n">
        <v>1</v>
      </c>
      <c r="P150" s="1" t="n">
        <f aca="false">SUM(E150:O150)</f>
        <v>3</v>
      </c>
      <c r="Q150" s="1" t="n">
        <v>110</v>
      </c>
      <c r="R150" s="1" t="n">
        <v>70</v>
      </c>
      <c r="S150" s="1" t="n">
        <v>40</v>
      </c>
      <c r="T150" s="2" t="n">
        <v>83.3333333333333</v>
      </c>
      <c r="U150" s="3" t="n">
        <v>60.2</v>
      </c>
      <c r="V150" s="3" t="n">
        <v>165</v>
      </c>
      <c r="W150" s="2" t="n">
        <v>22.1120293847567</v>
      </c>
      <c r="X150" s="2" t="n">
        <v>0</v>
      </c>
      <c r="Y150" s="3" t="n">
        <v>73.5</v>
      </c>
      <c r="Z150" s="3" t="n">
        <v>98.5</v>
      </c>
      <c r="AA150" s="2" t="n">
        <v>43.4007117847425</v>
      </c>
      <c r="AB150" s="2" t="n">
        <v>0.445454545454546</v>
      </c>
      <c r="AC150" s="2" t="n">
        <v>0.746192893401015</v>
      </c>
      <c r="AD150" s="3" t="n">
        <v>33.6</v>
      </c>
      <c r="AE150" s="3" t="n">
        <v>20.2</v>
      </c>
      <c r="AF150" s="3" t="n">
        <v>40</v>
      </c>
      <c r="AG150" s="1" t="n">
        <v>6</v>
      </c>
      <c r="AH150" s="3" t="n">
        <v>45.5</v>
      </c>
      <c r="AI150" s="3" t="n">
        <v>27.4</v>
      </c>
      <c r="AJ150" s="3" t="n">
        <v>38</v>
      </c>
      <c r="AK150" s="3" t="n">
        <v>2</v>
      </c>
      <c r="AL150" s="1" t="n">
        <v>1207</v>
      </c>
      <c r="AM150" s="1" t="n">
        <v>44</v>
      </c>
      <c r="AN150" s="1" t="n">
        <v>1979</v>
      </c>
      <c r="AO150" s="1" t="n">
        <v>82</v>
      </c>
      <c r="AP150" s="1" t="n">
        <v>110</v>
      </c>
      <c r="AQ150" s="1" t="n">
        <v>135</v>
      </c>
      <c r="AR150" s="1" t="n">
        <v>118</v>
      </c>
      <c r="AS150" s="1" t="n">
        <v>132</v>
      </c>
      <c r="AT150" s="1" t="n">
        <v>1</v>
      </c>
      <c r="AU150" s="1" t="n">
        <f aca="false">((AO150*15)+(AP150*30)+(AQ150*30)+(AR150*30)+(AS150*15))-(AO150*120)</f>
        <v>4260</v>
      </c>
      <c r="AV150" s="1" t="n">
        <f aca="false">((AO150*15)+(AP150*30)+(AQ150*30)+(AR150*30)+(AS150*15))</f>
        <v>14100</v>
      </c>
      <c r="AW150" s="1" t="n">
        <v>5.23</v>
      </c>
      <c r="AX150" s="4" t="n">
        <f aca="false">10000/SQRT((AO150*BE150)*(AVERAGE(AO150:AS150)*AVERAGE(BE150:BI150)))</f>
        <v>6.519355606644</v>
      </c>
      <c r="AY150" s="4" t="n">
        <v>0</v>
      </c>
      <c r="AZ150" s="2" t="n">
        <f aca="false">(AO150*BE150)/405</f>
        <v>1.49827160493827</v>
      </c>
      <c r="BA150" s="2" t="n">
        <v>0</v>
      </c>
      <c r="BB150" s="2" t="n">
        <f aca="false">1/(LOG(BE150)+LOG(AO150))</f>
        <v>0.359318586091334</v>
      </c>
      <c r="BC150" s="2" t="n">
        <f aca="false">(BF150-BE150)/(AP150-AO150)</f>
        <v>0.575</v>
      </c>
      <c r="BD150" s="2" t="n">
        <f aca="false">(20*BE150)/((AO150/18)-3.5)</f>
        <v>140.21052631579</v>
      </c>
      <c r="BE150" s="3" t="n">
        <v>7.4</v>
      </c>
      <c r="BF150" s="3" t="n">
        <v>23.5</v>
      </c>
      <c r="BG150" s="3" t="n">
        <v>41.9</v>
      </c>
      <c r="BH150" s="3" t="n">
        <v>45.4</v>
      </c>
      <c r="BI150" s="3" t="n">
        <v>49.8</v>
      </c>
      <c r="BJ150" s="2" t="n">
        <f aca="false">((BE150*15)+(BF150*30)+(BG150*30)+(BH150*30)+(BI150*15))-(BE150*120)</f>
        <v>3294</v>
      </c>
      <c r="BK150" s="2" t="n">
        <f aca="false">((BE150*15)+(BF150*30)+(BG150*30)+(BH150*30)+(BI150*15))</f>
        <v>4182</v>
      </c>
      <c r="BL150" s="2" t="n">
        <f aca="false">(1/BE150)</f>
        <v>0.135135135135135</v>
      </c>
      <c r="BM150" s="2" t="n">
        <f aca="false">(BJ150/AU150)</f>
        <v>0.773239436619718</v>
      </c>
      <c r="BN150" s="2" t="n">
        <f aca="false">(BK150/AV150)</f>
        <v>0.296595744680851</v>
      </c>
      <c r="BO150" s="2" t="n">
        <f aca="false">(AX150*BM150)</f>
        <v>5.04102285640501</v>
      </c>
      <c r="BP150" s="2" t="n">
        <f aca="false">(AX150*BN150)</f>
        <v>1.93361313099186</v>
      </c>
      <c r="BQ150" s="2" t="n">
        <v>2</v>
      </c>
      <c r="BR150" s="4" t="n">
        <f aca="false">(BC150*BL150)</f>
        <v>0.0777027027027027</v>
      </c>
      <c r="BS150" s="1" t="n">
        <v>207</v>
      </c>
      <c r="BT150" s="1" t="n">
        <v>1</v>
      </c>
      <c r="BU150" s="1" t="n">
        <v>37</v>
      </c>
      <c r="BV150" s="1" t="n">
        <v>1</v>
      </c>
      <c r="BW150" s="1" t="n">
        <v>139</v>
      </c>
      <c r="BX150" s="1" t="n">
        <v>1</v>
      </c>
      <c r="BY150" s="1" t="n">
        <v>31</v>
      </c>
      <c r="BZ150" s="1" t="n">
        <v>155</v>
      </c>
      <c r="CA150" s="1" t="n">
        <v>1</v>
      </c>
      <c r="CB150" s="1" t="n">
        <v>1</v>
      </c>
      <c r="CC150" s="1"/>
      <c r="CD150" s="1" t="n">
        <v>47</v>
      </c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</row>
    <row r="151" customFormat="false" ht="13.8" hidden="false" customHeight="false" outlineLevel="0" collapsed="false">
      <c r="A151" s="1" t="n">
        <v>30764</v>
      </c>
      <c r="B151" s="1" t="n">
        <v>2</v>
      </c>
      <c r="C151" s="1" t="n">
        <v>34</v>
      </c>
      <c r="D151" s="1" t="n">
        <v>1</v>
      </c>
      <c r="E151" s="1" t="n">
        <v>0</v>
      </c>
      <c r="F151" s="1" t="n">
        <v>0</v>
      </c>
      <c r="G151" s="1" t="n">
        <v>1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</v>
      </c>
      <c r="M151" s="1" t="n">
        <v>0</v>
      </c>
      <c r="N151" s="1" t="n">
        <v>1</v>
      </c>
      <c r="O151" s="1" t="n">
        <v>1</v>
      </c>
      <c r="P151" s="1" t="n">
        <f aca="false">SUM(E151:O151)</f>
        <v>3</v>
      </c>
      <c r="Q151" s="1" t="n">
        <v>110</v>
      </c>
      <c r="R151" s="1" t="n">
        <v>70</v>
      </c>
      <c r="S151" s="1" t="n">
        <v>40</v>
      </c>
      <c r="T151" s="2" t="n">
        <v>83.3333333333333</v>
      </c>
      <c r="U151" s="3" t="n">
        <v>63</v>
      </c>
      <c r="V151" s="3" t="n">
        <v>155</v>
      </c>
      <c r="W151" s="2" t="n">
        <v>26.2226847034339</v>
      </c>
      <c r="X151" s="2" t="n">
        <v>1</v>
      </c>
      <c r="Y151" s="3" t="n">
        <v>87</v>
      </c>
      <c r="Z151" s="3" t="n">
        <v>93</v>
      </c>
      <c r="AA151" s="2" t="n">
        <v>36.8384755892812</v>
      </c>
      <c r="AB151" s="2" t="n">
        <v>0.561290322580645</v>
      </c>
      <c r="AC151" s="2" t="n">
        <v>0.935483870967742</v>
      </c>
      <c r="AD151" s="3" t="n">
        <v>34.3</v>
      </c>
      <c r="AE151" s="3" t="n">
        <v>21.6</v>
      </c>
      <c r="AF151" s="3" t="n">
        <v>41.4</v>
      </c>
      <c r="AG151" s="1" t="n">
        <v>5</v>
      </c>
      <c r="AH151" s="3" t="n">
        <v>45.9</v>
      </c>
      <c r="AI151" s="3" t="n">
        <v>28.9</v>
      </c>
      <c r="AJ151" s="3" t="n">
        <v>39.3</v>
      </c>
      <c r="AK151" s="3" t="n">
        <v>2.1</v>
      </c>
      <c r="AL151" s="1" t="n">
        <v>1278</v>
      </c>
      <c r="AM151" s="1" t="n">
        <v>42</v>
      </c>
      <c r="AN151" s="1" t="n">
        <v>2096</v>
      </c>
      <c r="AO151" s="1" t="n">
        <v>72</v>
      </c>
      <c r="AP151" s="1" t="n">
        <v>114</v>
      </c>
      <c r="AQ151" s="1" t="n">
        <v>115</v>
      </c>
      <c r="AR151" s="1" t="n">
        <v>79</v>
      </c>
      <c r="AS151" s="1" t="n">
        <v>80</v>
      </c>
      <c r="AT151" s="1" t="n">
        <v>1</v>
      </c>
      <c r="AU151" s="1" t="n">
        <f aca="false">((AO151*15)+(AP151*30)+(AQ151*30)+(AR151*30)+(AS151*15))-(AO151*120)</f>
        <v>2880</v>
      </c>
      <c r="AV151" s="1" t="n">
        <f aca="false">((AO151*15)+(AP151*30)+(AQ151*30)+(AR151*30)+(AS151*15))</f>
        <v>11520</v>
      </c>
      <c r="AW151" s="1"/>
      <c r="AX151" s="4" t="n">
        <f aca="false">10000/SQRT((AO151*BE151)*(AVERAGE(AO151:AS151)*AVERAGE(BE151:BI151)))</f>
        <v>3.54067609573512</v>
      </c>
      <c r="AY151" s="4" t="n">
        <v>1</v>
      </c>
      <c r="AZ151" s="2" t="n">
        <f aca="false">(AO151*BE151)/405</f>
        <v>2.27555555555556</v>
      </c>
      <c r="BA151" s="2" t="n">
        <v>1</v>
      </c>
      <c r="BB151" s="2" t="n">
        <f aca="false">1/(LOG(BE151)+LOG(AO151))</f>
        <v>0.337320180581723</v>
      </c>
      <c r="BC151" s="2" t="n">
        <f aca="false">(BF151-BE151)/(AP151-AO151)</f>
        <v>2.86190476190476</v>
      </c>
      <c r="BD151" s="2" t="n">
        <f aca="false">(20*BE151)/((AO151/18)-3.5)</f>
        <v>512</v>
      </c>
      <c r="BE151" s="3" t="n">
        <v>12.8</v>
      </c>
      <c r="BF151" s="3" t="n">
        <v>133</v>
      </c>
      <c r="BG151" s="3" t="n">
        <v>157</v>
      </c>
      <c r="BH151" s="3" t="n">
        <v>77.5</v>
      </c>
      <c r="BI151" s="3" t="n">
        <v>90.1</v>
      </c>
      <c r="BJ151" s="2" t="n">
        <f aca="false">((BE151*15)+(BF151*30)+(BG151*30)+(BH151*30)+(BI151*15))-(BE151*120)</f>
        <v>11032.5</v>
      </c>
      <c r="BK151" s="2" t="n">
        <f aca="false">((BE151*15)+(BF151*30)+(BG151*30)+(BH151*30)+(BI151*15))</f>
        <v>12568.5</v>
      </c>
      <c r="BL151" s="2" t="n">
        <f aca="false">(1/BE151)</f>
        <v>0.078125</v>
      </c>
      <c r="BM151" s="2" t="n">
        <f aca="false">(BJ151/AU151)</f>
        <v>3.83072916666667</v>
      </c>
      <c r="BN151" s="2" t="n">
        <f aca="false">(BK151/AV151)</f>
        <v>1.091015625</v>
      </c>
      <c r="BO151" s="2" t="n">
        <f aca="false">(AX151*BM151)</f>
        <v>13.563371189652</v>
      </c>
      <c r="BP151" s="2" t="n">
        <f aca="false">(AX151*BN151)</f>
        <v>3.86293294351102</v>
      </c>
      <c r="BQ151" s="2" t="n">
        <v>2</v>
      </c>
      <c r="BR151" s="4" t="n">
        <f aca="false">(BC151*BL151)</f>
        <v>0.22358630952381</v>
      </c>
      <c r="BS151" s="1" t="n">
        <v>183</v>
      </c>
      <c r="BT151" s="1" t="n">
        <v>0</v>
      </c>
      <c r="BU151" s="1" t="n">
        <v>43</v>
      </c>
      <c r="BV151" s="1" t="n">
        <v>1</v>
      </c>
      <c r="BW151" s="1" t="n">
        <v>117</v>
      </c>
      <c r="BX151" s="1" t="n">
        <v>0</v>
      </c>
      <c r="BY151" s="1" t="n">
        <v>23</v>
      </c>
      <c r="BZ151" s="1" t="n">
        <v>114</v>
      </c>
      <c r="CA151" s="1" t="n">
        <v>0</v>
      </c>
      <c r="CB151" s="1" t="n">
        <v>3</v>
      </c>
      <c r="CC151" s="1"/>
      <c r="CD151" s="1" t="n">
        <v>60</v>
      </c>
      <c r="CE151" s="1" t="n">
        <v>1583</v>
      </c>
      <c r="CF151" s="1" t="n">
        <v>6.89829437776374</v>
      </c>
      <c r="CG151" s="1" t="n">
        <v>19.9557801642451</v>
      </c>
      <c r="CH151" s="1" t="n">
        <v>2.44472520530638</v>
      </c>
      <c r="CI151" s="1" t="n">
        <v>6.08338597599495</v>
      </c>
      <c r="CJ151" s="1" t="n">
        <v>2.16045483259634</v>
      </c>
      <c r="CK151" s="1" t="n">
        <v>77.2457359444094</v>
      </c>
      <c r="CL151" s="1" t="n">
        <v>18.7</v>
      </c>
      <c r="CM151" s="1" t="n">
        <v>1</v>
      </c>
      <c r="CN151" s="1" t="n">
        <v>5.6</v>
      </c>
      <c r="CO151" s="1" t="n">
        <v>0</v>
      </c>
      <c r="CP151" s="1" t="n">
        <v>0.8</v>
      </c>
      <c r="CQ151" s="1" t="n">
        <v>3</v>
      </c>
      <c r="CR151" s="1" t="n">
        <v>0</v>
      </c>
      <c r="CS151" s="1" t="n">
        <v>0.7</v>
      </c>
      <c r="CT151" s="1" t="n">
        <v>0.2</v>
      </c>
      <c r="CU151" s="1" t="n">
        <v>27.3</v>
      </c>
      <c r="CV151" s="1" t="n">
        <v>35.1</v>
      </c>
      <c r="CW151" s="1" t="n">
        <v>4.3</v>
      </c>
      <c r="CX151" s="1" t="n">
        <v>10.7</v>
      </c>
      <c r="CY151" s="1" t="n">
        <v>3.8</v>
      </c>
      <c r="CZ151" s="1" t="n">
        <v>49</v>
      </c>
      <c r="DA151" s="1" t="n">
        <v>305.7</v>
      </c>
      <c r="DB151" s="1" t="n">
        <v>24.2</v>
      </c>
      <c r="DC151" s="1" t="n">
        <v>18.6</v>
      </c>
      <c r="DD151" s="1" t="n">
        <v>3139</v>
      </c>
      <c r="DE151" s="1" t="n">
        <v>1</v>
      </c>
      <c r="DF151" s="1" t="n">
        <v>7</v>
      </c>
      <c r="DG151" s="1" t="n">
        <v>2000</v>
      </c>
      <c r="DH151" s="1" t="n">
        <v>1</v>
      </c>
      <c r="DI151" s="1" t="n">
        <v>2000</v>
      </c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</row>
    <row r="152" customFormat="false" ht="13.8" hidden="false" customHeight="false" outlineLevel="0" collapsed="false">
      <c r="A152" s="1" t="n">
        <v>30766</v>
      </c>
      <c r="B152" s="1" t="n">
        <v>2</v>
      </c>
      <c r="C152" s="1" t="n">
        <v>61</v>
      </c>
      <c r="D152" s="1" t="n">
        <v>1</v>
      </c>
      <c r="E152" s="1" t="n">
        <v>1</v>
      </c>
      <c r="F152" s="1" t="n">
        <v>1</v>
      </c>
      <c r="G152" s="1" t="n">
        <v>1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1</v>
      </c>
      <c r="N152" s="1" t="n">
        <v>0</v>
      </c>
      <c r="O152" s="1" t="n">
        <v>1</v>
      </c>
      <c r="P152" s="1" t="n">
        <f aca="false">SUM(E152:O152)</f>
        <v>5</v>
      </c>
      <c r="Q152" s="1" t="n">
        <v>110</v>
      </c>
      <c r="R152" s="1" t="n">
        <v>70</v>
      </c>
      <c r="S152" s="1" t="n">
        <v>40</v>
      </c>
      <c r="T152" s="2" t="n">
        <v>83.3333333333333</v>
      </c>
      <c r="U152" s="3" t="n">
        <v>69.3</v>
      </c>
      <c r="V152" s="3" t="n">
        <v>145</v>
      </c>
      <c r="W152" s="2" t="n">
        <v>32.9607609988109</v>
      </c>
      <c r="X152" s="2" t="n">
        <v>2</v>
      </c>
      <c r="Y152" s="3" t="n">
        <v>95.5</v>
      </c>
      <c r="Z152" s="3" t="n">
        <v>99.5</v>
      </c>
      <c r="AA152" s="2" t="n">
        <v>43.7851386521412</v>
      </c>
      <c r="AB152" s="2" t="n">
        <v>0.658620689655172</v>
      </c>
      <c r="AC152" s="2" t="n">
        <v>0.959798994974874</v>
      </c>
      <c r="AD152" s="3" t="n">
        <v>41.1</v>
      </c>
      <c r="AE152" s="3" t="n">
        <v>28.5</v>
      </c>
      <c r="AF152" s="3" t="n">
        <v>40.8</v>
      </c>
      <c r="AG152" s="1" t="n">
        <v>11</v>
      </c>
      <c r="AH152" s="3" t="n">
        <v>40.8</v>
      </c>
      <c r="AI152" s="3" t="n">
        <v>28.3</v>
      </c>
      <c r="AJ152" s="3" t="n">
        <v>38.7</v>
      </c>
      <c r="AK152" s="3" t="n">
        <v>2.1</v>
      </c>
      <c r="AL152" s="1" t="n">
        <v>1254</v>
      </c>
      <c r="AM152" s="1" t="n">
        <v>69</v>
      </c>
      <c r="AN152" s="1" t="n">
        <v>1956</v>
      </c>
      <c r="AO152" s="1" t="n">
        <v>82</v>
      </c>
      <c r="AP152" s="1" t="n">
        <v>145</v>
      </c>
      <c r="AQ152" s="1" t="n">
        <v>173</v>
      </c>
      <c r="AR152" s="1" t="n">
        <v>115</v>
      </c>
      <c r="AS152" s="1" t="n">
        <v>103</v>
      </c>
      <c r="AT152" s="1" t="n">
        <v>1</v>
      </c>
      <c r="AU152" s="1" t="n">
        <f aca="false">((AO152*15)+(AP152*30)+(AQ152*30)+(AR152*30)+(AS152*15))-(AO152*120)</f>
        <v>5925</v>
      </c>
      <c r="AV152" s="1" t="n">
        <f aca="false">((AO152*15)+(AP152*30)+(AQ152*30)+(AR152*30)+(AS152*15))</f>
        <v>15765</v>
      </c>
      <c r="AW152" s="1" t="n">
        <v>6.06</v>
      </c>
      <c r="AX152" s="4" t="n">
        <f aca="false">10000/SQRT((AO152*BE152)*(AVERAGE(AO152:AS152)*AVERAGE(BE152:BI152)))</f>
        <v>3.3017573462965</v>
      </c>
      <c r="AY152" s="4" t="n">
        <v>1</v>
      </c>
      <c r="AZ152" s="2" t="n">
        <f aca="false">(AO152*BE152)/405</f>
        <v>2.38913580246914</v>
      </c>
      <c r="BA152" s="2" t="n">
        <v>1</v>
      </c>
      <c r="BB152" s="2" t="n">
        <f aca="false">1/(LOG(BE152)+LOG(AO152))</f>
        <v>0.33493029665248</v>
      </c>
      <c r="BC152" s="2" t="n">
        <f aca="false">(BF152-BE152)/(AP152-AO152)</f>
        <v>0.625396825396826</v>
      </c>
      <c r="BD152" s="2" t="n">
        <f aca="false">(20*BE152)/((AO152/18)-3.5)</f>
        <v>223.578947368421</v>
      </c>
      <c r="BE152" s="3" t="n">
        <v>11.8</v>
      </c>
      <c r="BF152" s="3" t="n">
        <v>51.2</v>
      </c>
      <c r="BG152" s="3" t="n">
        <v>120</v>
      </c>
      <c r="BH152" s="3" t="n">
        <v>109</v>
      </c>
      <c r="BI152" s="3" t="n">
        <v>91.5</v>
      </c>
      <c r="BJ152" s="2" t="n">
        <f aca="false">((BE152*15)+(BF152*30)+(BG152*30)+(BH152*30)+(BI152*15))-(BE152*120)</f>
        <v>8539.5</v>
      </c>
      <c r="BK152" s="2" t="n">
        <f aca="false">((BE152*15)+(BF152*30)+(BG152*30)+(BH152*30)+(BI152*15))</f>
        <v>9955.5</v>
      </c>
      <c r="BL152" s="2" t="n">
        <f aca="false">(1/BE152)</f>
        <v>0.0847457627118644</v>
      </c>
      <c r="BM152" s="2" t="n">
        <f aca="false">(BJ152/AU152)</f>
        <v>1.44126582278481</v>
      </c>
      <c r="BN152" s="2" t="n">
        <f aca="false">(BK152/AV152)</f>
        <v>0.631493815413892</v>
      </c>
      <c r="BO152" s="2" t="n">
        <f aca="false">(AX152*BM152)</f>
        <v>4.75871001834581</v>
      </c>
      <c r="BP152" s="2" t="n">
        <f aca="false">(AX152*BN152)</f>
        <v>2.08503934418362</v>
      </c>
      <c r="BQ152" s="2" t="n">
        <v>2</v>
      </c>
      <c r="BR152" s="4" t="n">
        <f aca="false">(BC152*BL152)</f>
        <v>0.0529997309658327</v>
      </c>
      <c r="BS152" s="1" t="n">
        <v>229</v>
      </c>
      <c r="BT152" s="1" t="n">
        <v>1</v>
      </c>
      <c r="BU152" s="1" t="n">
        <v>39</v>
      </c>
      <c r="BV152" s="1" t="n">
        <v>1</v>
      </c>
      <c r="BW152" s="1" t="n">
        <v>164</v>
      </c>
      <c r="BX152" s="1" t="n">
        <v>1</v>
      </c>
      <c r="BY152" s="1" t="n">
        <v>26</v>
      </c>
      <c r="BZ152" s="1" t="n">
        <v>130</v>
      </c>
      <c r="CA152" s="1" t="n">
        <v>0</v>
      </c>
      <c r="CB152" s="1" t="n">
        <v>5</v>
      </c>
      <c r="CC152" s="1" t="n">
        <v>2</v>
      </c>
      <c r="CD152" s="1" t="n">
        <v>67</v>
      </c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</row>
    <row r="153" customFormat="false" ht="13.8" hidden="false" customHeight="false" outlineLevel="0" collapsed="false">
      <c r="A153" s="1" t="n">
        <v>30767</v>
      </c>
      <c r="B153" s="1" t="n">
        <v>1</v>
      </c>
      <c r="C153" s="1" t="n">
        <v>34</v>
      </c>
      <c r="D153" s="1" t="n">
        <v>1</v>
      </c>
      <c r="E153" s="1" t="n">
        <v>1</v>
      </c>
      <c r="F153" s="1" t="n">
        <v>0</v>
      </c>
      <c r="G153" s="1" t="n">
        <v>0</v>
      </c>
      <c r="H153" s="1" t="n">
        <v>1</v>
      </c>
      <c r="I153" s="1" t="n">
        <v>1</v>
      </c>
      <c r="J153" s="1" t="n">
        <v>0</v>
      </c>
      <c r="K153" s="1" t="n">
        <v>0</v>
      </c>
      <c r="L153" s="1" t="n">
        <v>0</v>
      </c>
      <c r="M153" s="1" t="n">
        <v>1</v>
      </c>
      <c r="N153" s="1" t="n">
        <v>0</v>
      </c>
      <c r="O153" s="1" t="n">
        <v>1</v>
      </c>
      <c r="P153" s="1" t="n">
        <f aca="false">SUM(E153:O153)</f>
        <v>5</v>
      </c>
      <c r="Q153" s="1" t="n">
        <v>130</v>
      </c>
      <c r="R153" s="1" t="n">
        <v>90</v>
      </c>
      <c r="S153" s="1" t="n">
        <v>40</v>
      </c>
      <c r="T153" s="2" t="n">
        <v>103.333333333333</v>
      </c>
      <c r="U153" s="3" t="n">
        <v>88.4</v>
      </c>
      <c r="V153" s="3" t="n">
        <v>178.4</v>
      </c>
      <c r="W153" s="2" t="n">
        <v>27.7755434454745</v>
      </c>
      <c r="X153" s="2" t="n">
        <v>1</v>
      </c>
      <c r="Y153" s="3" t="n">
        <v>94</v>
      </c>
      <c r="Z153" s="3" t="n">
        <v>102.5</v>
      </c>
      <c r="AA153" s="2" t="n">
        <v>39.642561663435</v>
      </c>
      <c r="AB153" s="2" t="n">
        <v>0.526905829596412</v>
      </c>
      <c r="AC153" s="2" t="n">
        <v>0.917073170731707</v>
      </c>
      <c r="AD153" s="3" t="n">
        <v>39.7</v>
      </c>
      <c r="AE153" s="3" t="n">
        <v>35.1</v>
      </c>
      <c r="AF153" s="3" t="n">
        <v>53.3</v>
      </c>
      <c r="AG153" s="1" t="n">
        <v>6</v>
      </c>
      <c r="AH153" s="3" t="n">
        <v>43.4</v>
      </c>
      <c r="AI153" s="3" t="n">
        <v>38.4</v>
      </c>
      <c r="AJ153" s="3" t="n">
        <v>50.6</v>
      </c>
      <c r="AK153" s="3" t="n">
        <v>2.7</v>
      </c>
      <c r="AL153" s="1" t="n">
        <v>1640</v>
      </c>
      <c r="AM153" s="1" t="n">
        <v>49</v>
      </c>
      <c r="AN153" s="1" t="n">
        <v>2542</v>
      </c>
      <c r="AO153" s="1" t="n">
        <v>75</v>
      </c>
      <c r="AP153" s="1" t="n">
        <v>123</v>
      </c>
      <c r="AQ153" s="1" t="n">
        <v>126</v>
      </c>
      <c r="AR153" s="1" t="n">
        <v>123</v>
      </c>
      <c r="AS153" s="1" t="n">
        <v>81</v>
      </c>
      <c r="AT153" s="1" t="n">
        <v>1</v>
      </c>
      <c r="AU153" s="1" t="n">
        <f aca="false">((AO153*15)+(AP153*30)+(AQ153*30)+(AR153*30)+(AS153*15))-(AO153*120)</f>
        <v>4500</v>
      </c>
      <c r="AV153" s="1" t="n">
        <f aca="false">((AO153*15)+(AP153*30)+(AQ153*30)+(AR153*30)+(AS153*15))</f>
        <v>13500</v>
      </c>
      <c r="AW153" s="1"/>
      <c r="AX153" s="4" t="n">
        <f aca="false">10000/SQRT((AO153*BE153)*(AVERAGE(AO153:AS153)*AVERAGE(BE153:BI153)))</f>
        <v>4.78639069266829</v>
      </c>
      <c r="AY153" s="4" t="n">
        <v>0</v>
      </c>
      <c r="AZ153" s="2" t="n">
        <f aca="false">(AO153*BE153)/405</f>
        <v>1.51481481481481</v>
      </c>
      <c r="BA153" s="2" t="n">
        <v>0</v>
      </c>
      <c r="BB153" s="2" t="n">
        <f aca="false">1/(LOG(BE153)+LOG(AO153))</f>
        <v>0.358703915179518</v>
      </c>
      <c r="BC153" s="2" t="n">
        <f aca="false">(BF153-BE153)/(AP153-AO153)</f>
        <v>0.650416666666667</v>
      </c>
      <c r="BD153" s="2" t="n">
        <f aca="false">(20*BE153)/((AO153/18)-3.5)</f>
        <v>245.4</v>
      </c>
      <c r="BE153" s="3" t="n">
        <v>8.18</v>
      </c>
      <c r="BF153" s="3" t="n">
        <v>39.4</v>
      </c>
      <c r="BG153" s="3" t="n">
        <v>86.7</v>
      </c>
      <c r="BH153" s="3" t="n">
        <v>98.6</v>
      </c>
      <c r="BI153" s="3" t="n">
        <v>104</v>
      </c>
      <c r="BJ153" s="2" t="n">
        <f aca="false">((BE153*15)+(BF153*30)+(BG153*30)+(BH153*30)+(BI153*15))-(BE153*120)</f>
        <v>7442.1</v>
      </c>
      <c r="BK153" s="2" t="n">
        <f aca="false">((BE153*15)+(BF153*30)+(BG153*30)+(BH153*30)+(BI153*15))</f>
        <v>8423.7</v>
      </c>
      <c r="BL153" s="2" t="n">
        <f aca="false">(1/BE153)</f>
        <v>0.122249388753056</v>
      </c>
      <c r="BM153" s="2" t="n">
        <f aca="false">(BJ153/AU153)</f>
        <v>1.6538</v>
      </c>
      <c r="BN153" s="2" t="n">
        <f aca="false">(BK153/AV153)</f>
        <v>0.623977777777778</v>
      </c>
      <c r="BO153" s="2" t="n">
        <f aca="false">(AX153*BM153)</f>
        <v>7.91573292753482</v>
      </c>
      <c r="BP153" s="2" t="n">
        <f aca="false">(AX153*BN153)</f>
        <v>2.9866014279874</v>
      </c>
      <c r="BQ153" s="2" t="n">
        <v>2</v>
      </c>
      <c r="BR153" s="4" t="n">
        <f aca="false">(BC153*BL153)</f>
        <v>0.0795130399348003</v>
      </c>
      <c r="BS153" s="1" t="n">
        <v>158</v>
      </c>
      <c r="BT153" s="1" t="n">
        <v>0</v>
      </c>
      <c r="BU153" s="1" t="n">
        <v>39</v>
      </c>
      <c r="BV153" s="1" t="n">
        <v>1</v>
      </c>
      <c r="BW153" s="1" t="n">
        <v>98</v>
      </c>
      <c r="BX153" s="1" t="n">
        <v>0</v>
      </c>
      <c r="BY153" s="1" t="n">
        <v>21</v>
      </c>
      <c r="BZ153" s="1" t="n">
        <v>107</v>
      </c>
      <c r="CA153" s="1" t="n">
        <v>0</v>
      </c>
      <c r="CB153" s="1" t="n">
        <v>2</v>
      </c>
      <c r="CC153" s="1"/>
      <c r="CD153" s="1" t="n">
        <v>55</v>
      </c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 t="n">
        <v>32</v>
      </c>
      <c r="DK153" s="1" t="n">
        <v>32</v>
      </c>
      <c r="DL153" s="1" t="n">
        <v>1</v>
      </c>
      <c r="DM153" s="1" t="n">
        <v>1</v>
      </c>
      <c r="DN153" s="1" t="n">
        <v>27.71</v>
      </c>
      <c r="DO153" s="1" t="n">
        <v>318.0498</v>
      </c>
      <c r="DP153" s="1" t="n">
        <v>0.06</v>
      </c>
      <c r="DQ153" s="1" t="n">
        <v>2</v>
      </c>
      <c r="DR153" s="1" t="n">
        <v>4</v>
      </c>
      <c r="DS153" s="1" t="n">
        <v>3</v>
      </c>
      <c r="DT153" s="1" t="n">
        <v>2023.91</v>
      </c>
      <c r="DU153" s="1" t="n">
        <v>72</v>
      </c>
      <c r="DV153" s="1" t="n">
        <v>12.6</v>
      </c>
      <c r="DW153" s="1" t="n">
        <v>12.25</v>
      </c>
      <c r="DX153" s="1" t="n">
        <v>22.37</v>
      </c>
      <c r="DY153" s="1" t="n">
        <v>329.87</v>
      </c>
      <c r="DZ153" s="1" t="n">
        <v>31.23</v>
      </c>
      <c r="EA153" s="1" t="n">
        <v>33.24</v>
      </c>
      <c r="EB153" s="1" t="n">
        <v>12.14</v>
      </c>
      <c r="EC153" s="1" t="n">
        <v>18.35</v>
      </c>
      <c r="ED153" s="1" t="n">
        <v>14.7</v>
      </c>
      <c r="EE153" s="1" t="n">
        <v>87.11</v>
      </c>
    </row>
    <row r="154" customFormat="false" ht="13.8" hidden="false" customHeight="false" outlineLevel="0" collapsed="false">
      <c r="A154" s="1" t="n">
        <v>30768</v>
      </c>
      <c r="B154" s="1" t="n">
        <v>2</v>
      </c>
      <c r="C154" s="1" t="n">
        <v>20</v>
      </c>
      <c r="D154" s="1" t="n">
        <v>1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>
        <v>0</v>
      </c>
      <c r="O154" s="1" t="n">
        <v>1</v>
      </c>
      <c r="P154" s="1" t="n">
        <f aca="false">SUM(E154:O154)</f>
        <v>1</v>
      </c>
      <c r="Q154" s="1" t="n">
        <v>110</v>
      </c>
      <c r="R154" s="1" t="n">
        <v>70</v>
      </c>
      <c r="S154" s="1" t="n">
        <v>40</v>
      </c>
      <c r="T154" s="2" t="n">
        <v>83.3333333333333</v>
      </c>
      <c r="U154" s="3" t="n">
        <v>61</v>
      </c>
      <c r="V154" s="3" t="n">
        <v>154.5</v>
      </c>
      <c r="W154" s="2" t="n">
        <v>25.554822425404</v>
      </c>
      <c r="X154" s="2" t="n">
        <v>1</v>
      </c>
      <c r="Y154" s="3" t="n">
        <v>84</v>
      </c>
      <c r="Z154" s="3" t="n">
        <v>100</v>
      </c>
      <c r="AA154" s="2" t="n">
        <v>37.7366810521288</v>
      </c>
      <c r="AB154" s="2" t="n">
        <v>0.543689320388349</v>
      </c>
      <c r="AC154" s="2" t="n">
        <v>0.84</v>
      </c>
      <c r="AD154" s="3" t="n">
        <v>34.1</v>
      </c>
      <c r="AE154" s="3" t="n">
        <v>20.8</v>
      </c>
      <c r="AF154" s="3" t="n">
        <v>40.2</v>
      </c>
      <c r="AG154" s="1" t="n">
        <v>3</v>
      </c>
      <c r="AH154" s="3" t="n">
        <v>46.4</v>
      </c>
      <c r="AI154" s="3" t="n">
        <v>28.3</v>
      </c>
      <c r="AJ154" s="3" t="n">
        <v>38.1</v>
      </c>
      <c r="AK154" s="3" t="n">
        <v>2.1</v>
      </c>
      <c r="AL154" s="1" t="n">
        <v>1298</v>
      </c>
      <c r="AM154" s="1" t="n">
        <v>32</v>
      </c>
      <c r="AN154" s="1" t="n">
        <v>2129</v>
      </c>
      <c r="AO154" s="1" t="n">
        <v>101</v>
      </c>
      <c r="AP154" s="1" t="n">
        <v>213</v>
      </c>
      <c r="AQ154" s="1" t="n">
        <v>260</v>
      </c>
      <c r="AR154" s="1" t="n">
        <v>278</v>
      </c>
      <c r="AS154" s="1" t="n">
        <v>295</v>
      </c>
      <c r="AT154" s="1" t="n">
        <v>5</v>
      </c>
      <c r="AU154" s="1" t="n">
        <f aca="false">((AO154*15)+(AP154*30)+(AQ154*30)+(AR154*30)+(AS154*15))-(AO154*120)</f>
        <v>16350</v>
      </c>
      <c r="AV154" s="1" t="n">
        <f aca="false">((AO154*15)+(AP154*30)+(AQ154*30)+(AR154*30)+(AS154*15))</f>
        <v>28470</v>
      </c>
      <c r="AW154" s="1" t="n">
        <v>7.54</v>
      </c>
      <c r="AX154" s="4" t="n">
        <f aca="false">10000/SQRT((AO154*BE154)*(AVERAGE(AO154:AS154)*AVERAGE(BE154:BI154)))</f>
        <v>7.36148111021612</v>
      </c>
      <c r="AY154" s="4" t="n">
        <v>0</v>
      </c>
      <c r="AZ154" s="2" t="n">
        <f aca="false">(AO154*BE154)/405</f>
        <v>1.18706172839506</v>
      </c>
      <c r="BA154" s="2" t="n">
        <v>0</v>
      </c>
      <c r="BB154" s="2" t="n">
        <f aca="false">1/(LOG(BE154)+LOG(AO154))</f>
        <v>0.372866041988475</v>
      </c>
      <c r="BC154" s="2" t="n">
        <f aca="false">(BF154-BE154)/(AP154-AO154)</f>
        <v>0.141428571428571</v>
      </c>
      <c r="BD154" s="2" t="n">
        <f aca="false">(20*BE154)/((AO154/18)-3.5)</f>
        <v>45.0947368421053</v>
      </c>
      <c r="BE154" s="3" t="n">
        <v>4.76</v>
      </c>
      <c r="BF154" s="3" t="n">
        <v>20.6</v>
      </c>
      <c r="BG154" s="3" t="n">
        <v>20.5</v>
      </c>
      <c r="BH154" s="3" t="n">
        <v>17.8</v>
      </c>
      <c r="BI154" s="3" t="n">
        <v>20</v>
      </c>
      <c r="BJ154" s="2" t="n">
        <f aca="false">((BE154*15)+(BF154*30)+(BG154*30)+(BH154*30)+(BI154*15))-(BE154*120)</f>
        <v>1567.2</v>
      </c>
      <c r="BK154" s="2" t="n">
        <f aca="false">((BE154*15)+(BF154*30)+(BG154*30)+(BH154*30)+(BI154*15))</f>
        <v>2138.4</v>
      </c>
      <c r="BL154" s="2" t="n">
        <f aca="false">(1/BE154)</f>
        <v>0.210084033613445</v>
      </c>
      <c r="BM154" s="2" t="n">
        <f aca="false">(BJ154/AU154)</f>
        <v>0.0958532110091743</v>
      </c>
      <c r="BN154" s="2" t="n">
        <f aca="false">(BK154/AV154)</f>
        <v>0.0751106427818757</v>
      </c>
      <c r="BO154" s="2" t="n">
        <f aca="false">(AX154*BM154)</f>
        <v>0.705621602197596</v>
      </c>
      <c r="BP154" s="2" t="n">
        <f aca="false">(AX154*BN154)</f>
        <v>0.552925578014968</v>
      </c>
      <c r="BQ154" s="2" t="n">
        <v>1</v>
      </c>
      <c r="BR154" s="4" t="n">
        <f aca="false">(BC154*BL154)</f>
        <v>0.0297118847539016</v>
      </c>
      <c r="BS154" s="1" t="n">
        <v>170</v>
      </c>
      <c r="BT154" s="1" t="n">
        <v>0</v>
      </c>
      <c r="BU154" s="1" t="n">
        <v>45</v>
      </c>
      <c r="BV154" s="1" t="n">
        <v>1</v>
      </c>
      <c r="BW154" s="1" t="n">
        <v>109</v>
      </c>
      <c r="BX154" s="1" t="n">
        <v>0</v>
      </c>
      <c r="BY154" s="1" t="n">
        <v>16</v>
      </c>
      <c r="BZ154" s="1" t="n">
        <v>82</v>
      </c>
      <c r="CA154" s="1" t="n">
        <v>0</v>
      </c>
      <c r="CB154" s="1" t="n">
        <v>2</v>
      </c>
      <c r="CC154" s="1"/>
      <c r="CD154" s="1" t="n">
        <v>61</v>
      </c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 t="n">
        <v>8</v>
      </c>
      <c r="DK154" s="1" t="n">
        <v>8</v>
      </c>
      <c r="DL154" s="1" t="n">
        <v>2</v>
      </c>
      <c r="DM154" s="1" t="n">
        <v>2</v>
      </c>
      <c r="DN154" s="1" t="n">
        <v>29.12036</v>
      </c>
      <c r="DO154" s="1" t="n">
        <v>50.06965</v>
      </c>
      <c r="DP154" s="1" t="n">
        <v>0.21</v>
      </c>
      <c r="DQ154" s="1" t="n">
        <v>2</v>
      </c>
      <c r="DR154" s="1" t="n">
        <v>4</v>
      </c>
      <c r="DS154" s="1" t="n">
        <v>2</v>
      </c>
      <c r="DT154" s="1" t="n">
        <v>1551.75</v>
      </c>
      <c r="DU154" s="1" t="n">
        <v>46.83</v>
      </c>
      <c r="DV154" s="1" t="n">
        <v>23.46</v>
      </c>
      <c r="DW154" s="1" t="n">
        <v>31.54</v>
      </c>
      <c r="DX154" s="1" t="n">
        <v>13.51</v>
      </c>
      <c r="DY154" s="1" t="n">
        <v>238.7</v>
      </c>
      <c r="DZ154" s="1" t="n">
        <v>42.07</v>
      </c>
      <c r="EA154" s="1" t="n">
        <v>37.79</v>
      </c>
      <c r="EB154" s="1" t="n">
        <v>13.77</v>
      </c>
      <c r="EC154" s="1" t="n">
        <v>17.13</v>
      </c>
      <c r="ED154" s="1" t="n">
        <v>8.54</v>
      </c>
      <c r="EE154" s="1" t="n">
        <v>259.57</v>
      </c>
    </row>
    <row r="155" customFormat="false" ht="13.8" hidden="false" customHeight="false" outlineLevel="0" collapsed="false">
      <c r="A155" s="1" t="n">
        <v>30769</v>
      </c>
      <c r="B155" s="1" t="n">
        <v>1</v>
      </c>
      <c r="C155" s="1" t="n">
        <v>48</v>
      </c>
      <c r="D155" s="1" t="n">
        <v>1</v>
      </c>
      <c r="E155" s="1" t="n">
        <v>0</v>
      </c>
      <c r="F155" s="1" t="n">
        <v>1</v>
      </c>
      <c r="G155" s="1" t="n">
        <v>1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>
        <v>0</v>
      </c>
      <c r="O155" s="1" t="n">
        <v>0</v>
      </c>
      <c r="P155" s="1" t="n">
        <f aca="false">SUM(E155:O155)</f>
        <v>2</v>
      </c>
      <c r="Q155" s="1" t="n">
        <v>100</v>
      </c>
      <c r="R155" s="1" t="n">
        <v>60</v>
      </c>
      <c r="S155" s="1" t="n">
        <v>40</v>
      </c>
      <c r="T155" s="2" t="n">
        <v>73.3333333333333</v>
      </c>
      <c r="U155" s="3" t="n">
        <v>72.9</v>
      </c>
      <c r="V155" s="3" t="n">
        <v>178.1</v>
      </c>
      <c r="W155" s="2" t="n">
        <v>22.9826280966254</v>
      </c>
      <c r="X155" s="2" t="n">
        <v>0</v>
      </c>
      <c r="Y155" s="3" t="n">
        <v>82</v>
      </c>
      <c r="Z155" s="3" t="n">
        <v>94</v>
      </c>
      <c r="AA155" s="2" t="n">
        <v>31.7867227210163</v>
      </c>
      <c r="AB155" s="2" t="n">
        <v>0.460415496911847</v>
      </c>
      <c r="AC155" s="2" t="n">
        <v>0.872340425531915</v>
      </c>
      <c r="AD155" s="3" t="n">
        <v>17.6</v>
      </c>
      <c r="AE155" s="3" t="n">
        <v>12.8</v>
      </c>
      <c r="AF155" s="3" t="n">
        <v>60.1</v>
      </c>
      <c r="AG155" s="1" t="n">
        <v>7</v>
      </c>
      <c r="AH155" s="3" t="n">
        <v>56</v>
      </c>
      <c r="AI155" s="3" t="n">
        <v>40.8</v>
      </c>
      <c r="AJ155" s="3" t="n">
        <v>57.1</v>
      </c>
      <c r="AK155" s="3" t="n">
        <v>3</v>
      </c>
      <c r="AL155" s="1" t="n">
        <v>1723</v>
      </c>
      <c r="AM155" s="1" t="n">
        <v>33</v>
      </c>
      <c r="AN155" s="1" t="n">
        <v>3067</v>
      </c>
      <c r="AO155" s="1" t="n">
        <v>84</v>
      </c>
      <c r="AP155" s="1" t="n">
        <v>152</v>
      </c>
      <c r="AQ155" s="1" t="n">
        <v>153</v>
      </c>
      <c r="AR155" s="1" t="n">
        <v>71</v>
      </c>
      <c r="AS155" s="1" t="n">
        <v>90</v>
      </c>
      <c r="AT155" s="1" t="n">
        <v>1</v>
      </c>
      <c r="AU155" s="1" t="n">
        <f aca="false">((AO155*15)+(AP155*30)+(AQ155*30)+(AR155*30)+(AS155*15))-(AO155*120)</f>
        <v>3810</v>
      </c>
      <c r="AV155" s="1" t="n">
        <f aca="false">((AO155*15)+(AP155*30)+(AQ155*30)+(AR155*30)+(AS155*15))</f>
        <v>13890</v>
      </c>
      <c r="AW155" s="1" t="n">
        <v>5.65</v>
      </c>
      <c r="AX155" s="4" t="n">
        <f aca="false">10000/SQRT((AO155*BE155)*(AVERAGE(AO155:AS155)*AVERAGE(BE155:BI155)))</f>
        <v>9.20656618037263</v>
      </c>
      <c r="AY155" s="4" t="n">
        <v>0</v>
      </c>
      <c r="AZ155" s="2" t="n">
        <f aca="false">(AO155*BE155)/405</f>
        <v>0.647111111111111</v>
      </c>
      <c r="BA155" s="2" t="n">
        <v>0</v>
      </c>
      <c r="BB155" s="2" t="n">
        <f aca="false">1/(LOG(BE155)+LOG(AO155))</f>
        <v>0.413490733915284</v>
      </c>
      <c r="BC155" s="2" t="n">
        <f aca="false">(BF155-BE155)/(AP155-AO155)</f>
        <v>0.549705882352941</v>
      </c>
      <c r="BD155" s="2" t="n">
        <f aca="false">(20*BE155)/((AO155/18)-3.5)</f>
        <v>53.4857142857143</v>
      </c>
      <c r="BE155" s="3" t="n">
        <v>3.12</v>
      </c>
      <c r="BF155" s="3" t="n">
        <v>40.5</v>
      </c>
      <c r="BG155" s="3" t="n">
        <v>73.7</v>
      </c>
      <c r="BH155" s="3" t="n">
        <v>39.7</v>
      </c>
      <c r="BI155" s="3" t="n">
        <v>47.6</v>
      </c>
      <c r="BJ155" s="2" t="n">
        <f aca="false">((BE155*15)+(BF155*30)+(BG155*30)+(BH155*30)+(BI155*15))-(BE155*120)</f>
        <v>5003.4</v>
      </c>
      <c r="BK155" s="2" t="n">
        <f aca="false">((BE155*15)+(BF155*30)+(BG155*30)+(BH155*30)+(BI155*15))</f>
        <v>5377.8</v>
      </c>
      <c r="BL155" s="2" t="n">
        <f aca="false">(1/BE155)</f>
        <v>0.32051282051282</v>
      </c>
      <c r="BM155" s="2" t="n">
        <f aca="false">(BJ155/AU155)</f>
        <v>1.31322834645669</v>
      </c>
      <c r="BN155" s="2" t="n">
        <f aca="false">(BK155/AV155)</f>
        <v>0.387170626349892</v>
      </c>
      <c r="BO155" s="2" t="n">
        <f aca="false">(AX155*BM155)</f>
        <v>12.0903236815949</v>
      </c>
      <c r="BP155" s="2" t="n">
        <f aca="false">(AX155*BN155)</f>
        <v>3.5645119945866</v>
      </c>
      <c r="BQ155" s="2" t="n">
        <v>2</v>
      </c>
      <c r="BR155" s="4" t="n">
        <f aca="false">(BC155*BL155)</f>
        <v>0.17618778280543</v>
      </c>
      <c r="BS155" s="1" t="n">
        <v>156</v>
      </c>
      <c r="BT155" s="1" t="n">
        <v>0</v>
      </c>
      <c r="BU155" s="1" t="n">
        <v>42</v>
      </c>
      <c r="BV155" s="1" t="n">
        <v>0</v>
      </c>
      <c r="BW155" s="1" t="n">
        <v>98</v>
      </c>
      <c r="BX155" s="1" t="n">
        <v>0</v>
      </c>
      <c r="BY155" s="1" t="n">
        <v>16</v>
      </c>
      <c r="BZ155" s="1" t="n">
        <v>78</v>
      </c>
      <c r="CA155" s="1" t="n">
        <v>0</v>
      </c>
      <c r="CB155" s="1" t="n">
        <v>0</v>
      </c>
      <c r="CC155" s="1"/>
      <c r="CD155" s="1" t="n">
        <v>50</v>
      </c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 t="n">
        <v>22.74036</v>
      </c>
      <c r="DO155" s="1" t="n">
        <v>183.844</v>
      </c>
      <c r="DP155" s="1" t="n">
        <v>0.35</v>
      </c>
      <c r="DQ155" s="1" t="n">
        <v>1</v>
      </c>
      <c r="DR155" s="1" t="n">
        <v>2</v>
      </c>
      <c r="DS155" s="1" t="n">
        <v>1</v>
      </c>
      <c r="DT155" s="1" t="n">
        <v>1606.79</v>
      </c>
      <c r="DU155" s="1" t="n">
        <v>52.81</v>
      </c>
      <c r="DV155" s="1" t="n">
        <v>15.34</v>
      </c>
      <c r="DW155" s="1" t="n">
        <v>15.3</v>
      </c>
      <c r="DX155" s="1" t="n">
        <v>24.16</v>
      </c>
      <c r="DY155" s="1" t="n">
        <v>248.19</v>
      </c>
      <c r="DZ155" s="1" t="n">
        <v>21.83</v>
      </c>
      <c r="EA155" s="1" t="n">
        <v>16.71</v>
      </c>
      <c r="EB155" s="1" t="n">
        <v>11.93</v>
      </c>
      <c r="EC155" s="1" t="n">
        <v>17.67</v>
      </c>
      <c r="ED155" s="1" t="n">
        <v>7.74</v>
      </c>
      <c r="EE155" s="1" t="n">
        <v>85.11</v>
      </c>
    </row>
    <row r="156" customFormat="false" ht="13.8" hidden="false" customHeight="false" outlineLevel="0" collapsed="false">
      <c r="A156" s="1" t="n">
        <v>30770</v>
      </c>
      <c r="B156" s="1" t="n">
        <v>2</v>
      </c>
      <c r="C156" s="1" t="n">
        <v>41</v>
      </c>
      <c r="D156" s="1" t="n">
        <v>1</v>
      </c>
      <c r="E156" s="1" t="n">
        <v>1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</v>
      </c>
      <c r="M156" s="1" t="n">
        <v>1</v>
      </c>
      <c r="N156" s="1" t="n">
        <v>0</v>
      </c>
      <c r="O156" s="1" t="n">
        <v>1</v>
      </c>
      <c r="P156" s="1" t="n">
        <f aca="false">SUM(E156:O156)</f>
        <v>3</v>
      </c>
      <c r="Q156" s="1" t="n">
        <v>116</v>
      </c>
      <c r="R156" s="1" t="n">
        <v>78</v>
      </c>
      <c r="S156" s="1" t="n">
        <v>38</v>
      </c>
      <c r="T156" s="2" t="n">
        <v>90.6666666666667</v>
      </c>
      <c r="U156" s="3" t="n">
        <v>74</v>
      </c>
      <c r="V156" s="3" t="n">
        <v>158.5</v>
      </c>
      <c r="W156" s="2" t="n">
        <v>29.4559603538696</v>
      </c>
      <c r="X156" s="2" t="n">
        <v>1</v>
      </c>
      <c r="Y156" s="3" t="n">
        <v>88</v>
      </c>
      <c r="Z156" s="3" t="n">
        <v>109.5</v>
      </c>
      <c r="AA156" s="2" t="n">
        <v>41.7145452617815</v>
      </c>
      <c r="AB156" s="2" t="n">
        <v>0.555205047318612</v>
      </c>
      <c r="AC156" s="2" t="n">
        <v>0.80365296803653</v>
      </c>
      <c r="AD156" s="3" t="n">
        <v>42.3</v>
      </c>
      <c r="AE156" s="3" t="n">
        <v>31.3</v>
      </c>
      <c r="AF156" s="3" t="n">
        <v>42.7</v>
      </c>
      <c r="AG156" s="1" t="n">
        <v>8</v>
      </c>
      <c r="AH156" s="3" t="n">
        <v>40.8</v>
      </c>
      <c r="AI156" s="3" t="n">
        <v>30.2</v>
      </c>
      <c r="AJ156" s="3" t="n">
        <v>40.5</v>
      </c>
      <c r="AK156" s="3" t="n">
        <v>2.2</v>
      </c>
      <c r="AL156" s="1" t="n">
        <v>1332</v>
      </c>
      <c r="AM156" s="1" t="n">
        <v>57</v>
      </c>
      <c r="AN156" s="1" t="n">
        <v>2078</v>
      </c>
      <c r="AO156" s="1" t="n">
        <v>94</v>
      </c>
      <c r="AP156" s="1" t="n">
        <v>143</v>
      </c>
      <c r="AQ156" s="1" t="n">
        <v>176</v>
      </c>
      <c r="AR156" s="1" t="n">
        <v>154</v>
      </c>
      <c r="AS156" s="1" t="n">
        <v>125</v>
      </c>
      <c r="AT156" s="1" t="n">
        <v>1</v>
      </c>
      <c r="AU156" s="1" t="n">
        <f aca="false">((AO156*15)+(AP156*30)+(AQ156*30)+(AR156*30)+(AS156*15))-(AO156*120)</f>
        <v>6195</v>
      </c>
      <c r="AV156" s="1" t="n">
        <f aca="false">((AO156*15)+(AP156*30)+(AQ156*30)+(AR156*30)+(AS156*15))</f>
        <v>17475</v>
      </c>
      <c r="AW156" s="1" t="n">
        <v>6.21</v>
      </c>
      <c r="AX156" s="4" t="n">
        <f aca="false">10000/SQRT((AO156*BE156)*(AVERAGE(AO156:AS156)*AVERAGE(BE156:BI156)))</f>
        <v>4.20784069496432</v>
      </c>
      <c r="AY156" s="4" t="n">
        <v>0</v>
      </c>
      <c r="AZ156" s="2" t="n">
        <f aca="false">(AO156*BE156)/405</f>
        <v>1.88464197530864</v>
      </c>
      <c r="BA156" s="2" t="n">
        <v>0</v>
      </c>
      <c r="BB156" s="2" t="n">
        <f aca="false">1/(LOG(BE156)+LOG(AO156))</f>
        <v>0.346898945788847</v>
      </c>
      <c r="BC156" s="2" t="n">
        <f aca="false">(BF156-BE156)/(AP156-AO156)</f>
        <v>0.68734693877551</v>
      </c>
      <c r="BD156" s="2" t="n">
        <f aca="false">(20*BE156)/((AO156/18)-3.5)</f>
        <v>94.2967741935484</v>
      </c>
      <c r="BE156" s="3" t="n">
        <v>8.12</v>
      </c>
      <c r="BF156" s="3" t="n">
        <v>41.8</v>
      </c>
      <c r="BG156" s="3" t="n">
        <v>66.2</v>
      </c>
      <c r="BH156" s="3" t="n">
        <v>88.5</v>
      </c>
      <c r="BI156" s="3" t="n">
        <v>62.7</v>
      </c>
      <c r="BJ156" s="2" t="n">
        <f aca="false">((BE156*15)+(BF156*30)+(BG156*30)+(BH156*30)+(BI156*15))-(BE156*120)</f>
        <v>5982.9</v>
      </c>
      <c r="BK156" s="2" t="n">
        <f aca="false">((BE156*15)+(BF156*30)+(BG156*30)+(BH156*30)+(BI156*15))</f>
        <v>6957.3</v>
      </c>
      <c r="BL156" s="2" t="n">
        <f aca="false">(1/BE156)</f>
        <v>0.123152709359606</v>
      </c>
      <c r="BM156" s="2" t="n">
        <f aca="false">(BJ156/AU156)</f>
        <v>0.965762711864407</v>
      </c>
      <c r="BN156" s="2" t="n">
        <f aca="false">(BK156/AV156)</f>
        <v>0.398128755364807</v>
      </c>
      <c r="BO156" s="2" t="n">
        <f aca="false">(AX156*BM156)</f>
        <v>4.06377564066215</v>
      </c>
      <c r="BP156" s="2" t="n">
        <f aca="false">(AX156*BN156)</f>
        <v>1.67526237865953</v>
      </c>
      <c r="BQ156" s="2" t="n">
        <v>2</v>
      </c>
      <c r="BR156" s="4" t="n">
        <f aca="false">(BC156*BL156)</f>
        <v>0.0846486377802353</v>
      </c>
      <c r="BS156" s="1" t="n">
        <v>198</v>
      </c>
      <c r="BT156" s="1" t="n">
        <v>0</v>
      </c>
      <c r="BU156" s="1" t="n">
        <v>39</v>
      </c>
      <c r="BV156" s="1" t="n">
        <v>1</v>
      </c>
      <c r="BW156" s="1" t="n">
        <v>135</v>
      </c>
      <c r="BX156" s="1" t="n">
        <v>1</v>
      </c>
      <c r="BY156" s="1" t="n">
        <v>24</v>
      </c>
      <c r="BZ156" s="1" t="n">
        <v>121</v>
      </c>
      <c r="CA156" s="1" t="n">
        <v>0</v>
      </c>
      <c r="CB156" s="1" t="n">
        <v>3</v>
      </c>
      <c r="CC156" s="1"/>
      <c r="CD156" s="1" t="n">
        <v>61</v>
      </c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</row>
    <row r="157" customFormat="false" ht="13.8" hidden="false" customHeight="false" outlineLevel="0" collapsed="false">
      <c r="A157" s="1" t="n">
        <v>30772</v>
      </c>
      <c r="B157" s="1" t="n">
        <v>2</v>
      </c>
      <c r="C157" s="1" t="n">
        <v>50</v>
      </c>
      <c r="D157" s="1" t="n">
        <v>1</v>
      </c>
      <c r="E157" s="1" t="n">
        <v>1</v>
      </c>
      <c r="F157" s="1" t="n">
        <v>1</v>
      </c>
      <c r="G157" s="1" t="n">
        <v>1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1" t="n">
        <v>0</v>
      </c>
      <c r="N157" s="1" t="n">
        <v>0</v>
      </c>
      <c r="O157" s="1" t="n">
        <v>1</v>
      </c>
      <c r="P157" s="1" t="n">
        <f aca="false">SUM(E157:O157)</f>
        <v>4</v>
      </c>
      <c r="Q157" s="1" t="n">
        <v>120</v>
      </c>
      <c r="R157" s="1" t="n">
        <v>80</v>
      </c>
      <c r="S157" s="1" t="n">
        <v>40</v>
      </c>
      <c r="T157" s="2" t="n">
        <v>93.3333333333333</v>
      </c>
      <c r="U157" s="3" t="n">
        <v>54.1</v>
      </c>
      <c r="V157" s="3" t="n">
        <v>163.6</v>
      </c>
      <c r="W157" s="2" t="n">
        <v>20.2129949007957</v>
      </c>
      <c r="X157" s="2" t="n">
        <v>0</v>
      </c>
      <c r="Y157" s="3" t="n">
        <v>77</v>
      </c>
      <c r="Z157" s="3" t="n">
        <v>89.5</v>
      </c>
      <c r="AA157" s="2" t="n">
        <v>39.7265486636915</v>
      </c>
      <c r="AB157" s="2" t="n">
        <v>0.470660146699267</v>
      </c>
      <c r="AC157" s="2" t="n">
        <v>0.860335195530726</v>
      </c>
      <c r="AD157" s="3" t="n">
        <v>32.5</v>
      </c>
      <c r="AE157" s="3" t="n">
        <v>17.6</v>
      </c>
      <c r="AF157" s="3" t="n">
        <v>36.5</v>
      </c>
      <c r="AG157" s="1" t="n">
        <v>5</v>
      </c>
      <c r="AH157" s="3" t="n">
        <v>45.8</v>
      </c>
      <c r="AI157" s="3" t="n">
        <v>24.8</v>
      </c>
      <c r="AJ157" s="3" t="n">
        <v>34.6</v>
      </c>
      <c r="AK157" s="3" t="n">
        <v>1.9</v>
      </c>
      <c r="AL157" s="1" t="n">
        <v>1116</v>
      </c>
      <c r="AM157" s="1" t="n">
        <v>38</v>
      </c>
      <c r="AN157" s="1" t="n">
        <v>1741</v>
      </c>
      <c r="AO157" s="1" t="n">
        <v>72</v>
      </c>
      <c r="AP157" s="1" t="n">
        <v>98</v>
      </c>
      <c r="AQ157" s="1" t="n">
        <v>117</v>
      </c>
      <c r="AR157" s="1" t="n">
        <v>98</v>
      </c>
      <c r="AS157" s="1" t="n">
        <v>38</v>
      </c>
      <c r="AT157" s="1" t="n">
        <v>1</v>
      </c>
      <c r="AU157" s="1" t="n">
        <f aca="false">((AO157*15)+(AP157*30)+(AQ157*30)+(AR157*30)+(AS157*15))-(AO157*120)</f>
        <v>2400</v>
      </c>
      <c r="AV157" s="1" t="n">
        <f aca="false">((AO157*15)+(AP157*30)+(AQ157*30)+(AR157*30)+(AS157*15))</f>
        <v>11040</v>
      </c>
      <c r="AW157" s="1"/>
      <c r="AX157" s="4"/>
      <c r="AY157" s="4"/>
      <c r="AZ157" s="2"/>
      <c r="BA157" s="2"/>
      <c r="BB157" s="2"/>
      <c r="BC157" s="2"/>
      <c r="BD157" s="2"/>
      <c r="BE157" s="3"/>
      <c r="BF157" s="3"/>
      <c r="BG157" s="3"/>
      <c r="BH157" s="3"/>
      <c r="BI157" s="3"/>
      <c r="BJ157" s="2"/>
      <c r="BK157" s="2"/>
      <c r="BL157" s="2"/>
      <c r="BM157" s="2"/>
      <c r="BN157" s="2"/>
      <c r="BO157" s="2"/>
      <c r="BP157" s="2"/>
      <c r="BQ157" s="2"/>
      <c r="BR157" s="4"/>
      <c r="BS157" s="1" t="n">
        <v>235</v>
      </c>
      <c r="BT157" s="1" t="n">
        <v>1</v>
      </c>
      <c r="BU157" s="1" t="n">
        <v>66</v>
      </c>
      <c r="BV157" s="1" t="n">
        <v>0</v>
      </c>
      <c r="BW157" s="1" t="n">
        <v>144</v>
      </c>
      <c r="BX157" s="1" t="n">
        <v>1</v>
      </c>
      <c r="BY157" s="1" t="n">
        <v>25</v>
      </c>
      <c r="BZ157" s="1" t="n">
        <v>126</v>
      </c>
      <c r="CA157" s="1" t="n">
        <v>0</v>
      </c>
      <c r="CB157" s="1" t="n">
        <v>1</v>
      </c>
      <c r="CC157" s="1"/>
      <c r="CD157" s="1" t="n">
        <v>65</v>
      </c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</row>
    <row r="158" customFormat="false" ht="13.8" hidden="false" customHeight="false" outlineLevel="0" collapsed="false">
      <c r="A158" s="1" t="n">
        <v>30773</v>
      </c>
      <c r="B158" s="1" t="n">
        <v>2</v>
      </c>
      <c r="C158" s="1" t="n">
        <v>29</v>
      </c>
      <c r="D158" s="1" t="n">
        <v>1</v>
      </c>
      <c r="E158" s="1" t="n">
        <v>0</v>
      </c>
      <c r="F158" s="1" t="n">
        <v>0</v>
      </c>
      <c r="G158" s="1" t="n">
        <v>1</v>
      </c>
      <c r="H158" s="1" t="n">
        <v>0</v>
      </c>
      <c r="I158" s="1" t="n">
        <v>0</v>
      </c>
      <c r="J158" s="1" t="n">
        <v>0</v>
      </c>
      <c r="K158" s="1" t="n">
        <v>1</v>
      </c>
      <c r="L158" s="1" t="n">
        <v>0</v>
      </c>
      <c r="M158" s="1" t="n">
        <v>0</v>
      </c>
      <c r="N158" s="1" t="n">
        <v>0</v>
      </c>
      <c r="O158" s="1" t="n">
        <v>0</v>
      </c>
      <c r="P158" s="1" t="n">
        <f aca="false">SUM(E158:O158)</f>
        <v>2</v>
      </c>
      <c r="Q158" s="1" t="n">
        <v>128</v>
      </c>
      <c r="R158" s="1" t="n">
        <v>88</v>
      </c>
      <c r="S158" s="1" t="n">
        <v>40</v>
      </c>
      <c r="T158" s="2" t="n">
        <v>101.333333333333</v>
      </c>
      <c r="U158" s="3" t="n">
        <v>60</v>
      </c>
      <c r="V158" s="3" t="n">
        <v>168.3</v>
      </c>
      <c r="W158" s="2" t="n">
        <v>21.1827830575865</v>
      </c>
      <c r="X158" s="2" t="n">
        <v>0</v>
      </c>
      <c r="Y158" s="3" t="n">
        <v>75</v>
      </c>
      <c r="Z158" s="3" t="n">
        <v>97.5</v>
      </c>
      <c r="AA158" s="2" t="n">
        <v>29.4863624184885</v>
      </c>
      <c r="AB158" s="2" t="n">
        <v>0.445632798573975</v>
      </c>
      <c r="AC158" s="2" t="n">
        <v>0.769230769230769</v>
      </c>
      <c r="AD158" s="3" t="n">
        <v>26.2</v>
      </c>
      <c r="AE158" s="3" t="n">
        <v>15.7</v>
      </c>
      <c r="AF158" s="3" t="n">
        <v>44.3</v>
      </c>
      <c r="AG158" s="1" t="n">
        <v>2</v>
      </c>
      <c r="AH158" s="3" t="n">
        <v>51.7</v>
      </c>
      <c r="AI158" s="3" t="n">
        <v>31</v>
      </c>
      <c r="AJ158" s="3" t="n">
        <v>42</v>
      </c>
      <c r="AK158" s="3" t="n">
        <v>2.3</v>
      </c>
      <c r="AL158" s="1" t="n">
        <v>1343</v>
      </c>
      <c r="AM158" s="1" t="n">
        <v>22</v>
      </c>
      <c r="AN158" s="1" t="n">
        <v>2095</v>
      </c>
      <c r="AO158" s="1" t="n">
        <v>89</v>
      </c>
      <c r="AP158" s="1" t="n">
        <v>124</v>
      </c>
      <c r="AQ158" s="1" t="n">
        <v>88</v>
      </c>
      <c r="AR158" s="1" t="n">
        <v>72</v>
      </c>
      <c r="AS158" s="1" t="n">
        <v>87</v>
      </c>
      <c r="AT158" s="1" t="n">
        <v>1</v>
      </c>
      <c r="AU158" s="1" t="n">
        <f aca="false">((AO158*15)+(AP158*30)+(AQ158*30)+(AR158*30)+(AS158*15))-(AO158*120)</f>
        <v>480</v>
      </c>
      <c r="AV158" s="1" t="n">
        <f aca="false">((AO158*15)+(AP158*30)+(AQ158*30)+(AR158*30)+(AS158*15))</f>
        <v>11160</v>
      </c>
      <c r="AW158" s="1"/>
      <c r="AX158" s="4" t="n">
        <f aca="false">10000/SQRT((AO158*BE158)*(AVERAGE(AO158:AS158)*AVERAGE(BE158:BI158)))</f>
        <v>5.21273394416139</v>
      </c>
      <c r="AY158" s="4" t="n">
        <v>0</v>
      </c>
      <c r="AZ158" s="2" t="n">
        <f aca="false">(AO158*BE158)/405</f>
        <v>2.17555555555556</v>
      </c>
      <c r="BA158" s="2" t="n">
        <v>1</v>
      </c>
      <c r="BB158" s="2" t="n">
        <f aca="false">1/(LOG(BE158)+LOG(AO158))</f>
        <v>0.339555668174967</v>
      </c>
      <c r="BC158" s="2" t="n">
        <f aca="false">(BF158-BE158)/(AP158-AO158)</f>
        <v>2.91714285714286</v>
      </c>
      <c r="BD158" s="2" t="n">
        <f aca="false">(20*BE158)/((AO158/18)-3.5)</f>
        <v>137.076923076923</v>
      </c>
      <c r="BE158" s="3" t="n">
        <v>9.9</v>
      </c>
      <c r="BF158" s="3" t="n">
        <v>112</v>
      </c>
      <c r="BG158" s="3" t="n">
        <v>65.5</v>
      </c>
      <c r="BH158" s="3" t="n">
        <v>23</v>
      </c>
      <c r="BI158" s="3" t="n">
        <v>16.6</v>
      </c>
      <c r="BJ158" s="2" t="n">
        <f aca="false">((BE158*15)+(BF158*30)+(BG158*30)+(BH158*30)+(BI158*15))-(BE158*120)</f>
        <v>5224.5</v>
      </c>
      <c r="BK158" s="2" t="n">
        <f aca="false">((BE158*15)+(BF158*30)+(BG158*30)+(BH158*30)+(BI158*15))</f>
        <v>6412.5</v>
      </c>
      <c r="BL158" s="2" t="n">
        <f aca="false">(1/BE158)</f>
        <v>0.101010101010101</v>
      </c>
      <c r="BM158" s="2" t="n">
        <f aca="false">(BJ158/AU158)</f>
        <v>10.884375</v>
      </c>
      <c r="BN158" s="2" t="n">
        <f aca="false">(BK158/AV158)</f>
        <v>0.574596774193548</v>
      </c>
      <c r="BO158" s="2" t="n">
        <f aca="false">(AX158*BM158)</f>
        <v>56.7373510234817</v>
      </c>
      <c r="BP158" s="2" t="n">
        <f aca="false">(AX158*BN158)</f>
        <v>2.99522010904435</v>
      </c>
      <c r="BQ158" s="2" t="n">
        <v>2</v>
      </c>
      <c r="BR158" s="4" t="n">
        <f aca="false">(BC158*BL158)</f>
        <v>0.294660894660895</v>
      </c>
      <c r="BS158" s="1" t="n">
        <v>140</v>
      </c>
      <c r="BT158" s="1" t="n">
        <v>0</v>
      </c>
      <c r="BU158" s="1" t="n">
        <v>67</v>
      </c>
      <c r="BV158" s="1" t="n">
        <v>0</v>
      </c>
      <c r="BW158" s="1" t="n">
        <v>62</v>
      </c>
      <c r="BX158" s="1" t="n">
        <v>0</v>
      </c>
      <c r="BY158" s="1" t="n">
        <v>11</v>
      </c>
      <c r="BZ158" s="1" t="n">
        <v>56</v>
      </c>
      <c r="CA158" s="1" t="n">
        <v>0</v>
      </c>
      <c r="CB158" s="1" t="n">
        <v>0</v>
      </c>
      <c r="CC158" s="1"/>
      <c r="CD158" s="1" t="n">
        <v>58</v>
      </c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 t="n">
        <v>15</v>
      </c>
      <c r="DL158" s="1" t="n">
        <v>2</v>
      </c>
      <c r="DM158" s="1" t="n">
        <v>2</v>
      </c>
      <c r="DN158" s="1" t="n">
        <v>28.54339</v>
      </c>
      <c r="DO158" s="1" t="n">
        <v>64.13593</v>
      </c>
      <c r="DP158" s="1" t="n">
        <v>0.2</v>
      </c>
      <c r="DQ158" s="1" t="n">
        <v>1</v>
      </c>
      <c r="DR158" s="1" t="n">
        <v>4</v>
      </c>
      <c r="DS158" s="1" t="n">
        <v>1</v>
      </c>
      <c r="DT158" s="1" t="n">
        <v>1525.63</v>
      </c>
      <c r="DU158" s="1" t="n">
        <v>65.51</v>
      </c>
      <c r="DV158" s="1" t="n">
        <v>27.54</v>
      </c>
      <c r="DW158" s="1" t="n">
        <v>34.34</v>
      </c>
      <c r="DX158" s="1" t="n">
        <v>26.16</v>
      </c>
      <c r="DY158" s="1" t="n">
        <v>171.67</v>
      </c>
      <c r="DZ158" s="1" t="n">
        <v>26.28</v>
      </c>
      <c r="EA158" s="1" t="n">
        <v>32.54</v>
      </c>
      <c r="EB158" s="1" t="n">
        <v>18.25</v>
      </c>
      <c r="EC158" s="1" t="n">
        <v>29.08</v>
      </c>
      <c r="ED158" s="1" t="n">
        <v>12.87</v>
      </c>
      <c r="EE158" s="1" t="n">
        <v>158.96</v>
      </c>
    </row>
    <row r="159" customFormat="false" ht="13.8" hidden="false" customHeight="false" outlineLevel="0" collapsed="false">
      <c r="A159" s="1" t="n">
        <v>30774</v>
      </c>
      <c r="B159" s="1" t="n">
        <v>2</v>
      </c>
      <c r="C159" s="1" t="n">
        <v>61</v>
      </c>
      <c r="D159" s="1" t="n">
        <v>1</v>
      </c>
      <c r="E159" s="1" t="n">
        <v>0</v>
      </c>
      <c r="F159" s="1" t="n">
        <v>1</v>
      </c>
      <c r="G159" s="1" t="n">
        <v>1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1" t="n">
        <v>1</v>
      </c>
      <c r="N159" s="1" t="n">
        <v>0</v>
      </c>
      <c r="O159" s="1" t="n">
        <v>1</v>
      </c>
      <c r="P159" s="1" t="n">
        <f aca="false">SUM(E159:O159)</f>
        <v>4</v>
      </c>
      <c r="Q159" s="1" t="n">
        <v>136</v>
      </c>
      <c r="R159" s="1" t="n">
        <v>90</v>
      </c>
      <c r="S159" s="1" t="n">
        <v>46</v>
      </c>
      <c r="T159" s="2" t="n">
        <v>105.333333333333</v>
      </c>
      <c r="U159" s="3" t="n">
        <v>77.8</v>
      </c>
      <c r="V159" s="3" t="n">
        <v>159.5</v>
      </c>
      <c r="W159" s="2" t="n">
        <v>30.5814604809308</v>
      </c>
      <c r="X159" s="2" t="n">
        <v>2</v>
      </c>
      <c r="Y159" s="3" t="n">
        <v>94.2</v>
      </c>
      <c r="Z159" s="3" t="n">
        <v>105</v>
      </c>
      <c r="AA159" s="2" t="n">
        <v>43.3877215710483</v>
      </c>
      <c r="AB159" s="2" t="n">
        <v>0.590595611285267</v>
      </c>
      <c r="AC159" s="2" t="n">
        <v>0.897142857142857</v>
      </c>
      <c r="AD159" s="3" t="n">
        <v>43.7</v>
      </c>
      <c r="AE159" s="3" t="n">
        <v>34</v>
      </c>
      <c r="AF159" s="3" t="n">
        <v>43.8</v>
      </c>
      <c r="AG159" s="1" t="n">
        <v>11</v>
      </c>
      <c r="AH159" s="3" t="n">
        <v>39.5</v>
      </c>
      <c r="AI159" s="3" t="n">
        <v>30.7</v>
      </c>
      <c r="AJ159" s="3" t="n">
        <v>41.6</v>
      </c>
      <c r="AK159" s="3" t="n">
        <v>2.2</v>
      </c>
      <c r="AL159" s="1" t="n">
        <v>1351</v>
      </c>
      <c r="AM159" s="1" t="n">
        <v>76</v>
      </c>
      <c r="AN159" s="1" t="n">
        <v>2216</v>
      </c>
      <c r="AO159" s="1" t="n">
        <v>101</v>
      </c>
      <c r="AP159" s="1" t="n">
        <v>143</v>
      </c>
      <c r="AQ159" s="1" t="n">
        <v>127</v>
      </c>
      <c r="AR159" s="1" t="n">
        <v>63</v>
      </c>
      <c r="AS159" s="1" t="n">
        <v>76</v>
      </c>
      <c r="AT159" s="1" t="n">
        <v>2</v>
      </c>
      <c r="AU159" s="1" t="n">
        <f aca="false">((AO159*15)+(AP159*30)+(AQ159*30)+(AR159*30)+(AS159*15))-(AO159*120)</f>
        <v>525</v>
      </c>
      <c r="AV159" s="1" t="n">
        <f aca="false">((AO159*15)+(AP159*30)+(AQ159*30)+(AR159*30)+(AS159*15))</f>
        <v>12645</v>
      </c>
      <c r="AW159" s="1" t="n">
        <v>6.2</v>
      </c>
      <c r="AX159" s="4" t="n">
        <f aca="false">10000/SQRT((AO159*BE159)*(AVERAGE(AO159:AS159)*AVERAGE(BE159:BI159)))</f>
        <v>2.6802755081139</v>
      </c>
      <c r="AY159" s="4" t="n">
        <v>1</v>
      </c>
      <c r="AZ159" s="2" t="n">
        <f aca="false">(AO159*BE159)/405</f>
        <v>2.37162962962963</v>
      </c>
      <c r="BA159" s="2" t="n">
        <v>1</v>
      </c>
      <c r="BB159" s="2" t="n">
        <f aca="false">1/(LOG(BE159)+LOG(AO159))</f>
        <v>0.335288974371303</v>
      </c>
      <c r="BC159" s="2" t="n">
        <f aca="false">(BF159-BE159)/(AP159-AO159)</f>
        <v>5.51166666666667</v>
      </c>
      <c r="BD159" s="2" t="n">
        <f aca="false">(20*BE159)/((AO159/18)-3.5)</f>
        <v>90.0947368421053</v>
      </c>
      <c r="BE159" s="3" t="n">
        <v>9.51</v>
      </c>
      <c r="BF159" s="3" t="n">
        <v>241</v>
      </c>
      <c r="BG159" s="3" t="n">
        <v>300</v>
      </c>
      <c r="BH159" s="3" t="n">
        <v>78.6</v>
      </c>
      <c r="BI159" s="3" t="n">
        <v>81.3</v>
      </c>
      <c r="BJ159" s="2" t="n">
        <f aca="false">((BE159*15)+(BF159*30)+(BG159*30)+(BH159*30)+(BI159*15))-(BE159*120)</f>
        <v>18808.95</v>
      </c>
      <c r="BK159" s="2" t="n">
        <f aca="false">((BE159*15)+(BF159*30)+(BG159*30)+(BH159*30)+(BI159*15))</f>
        <v>19950.15</v>
      </c>
      <c r="BL159" s="2" t="n">
        <f aca="false">(1/BE159)</f>
        <v>0.10515247108307</v>
      </c>
      <c r="BM159" s="2" t="n">
        <f aca="false">(BJ159/AU159)</f>
        <v>35.8265714285714</v>
      </c>
      <c r="BN159" s="2" t="n">
        <f aca="false">(BK159/AV159)</f>
        <v>1.57771055753262</v>
      </c>
      <c r="BO159" s="2" t="n">
        <f aca="false">(AX159*BM159)</f>
        <v>96.0250819396932</v>
      </c>
      <c r="BP159" s="2" t="n">
        <f aca="false">(AX159*BN159)</f>
        <v>4.22869896624741</v>
      </c>
      <c r="BQ159" s="2" t="n">
        <v>2</v>
      </c>
      <c r="BR159" s="4" t="n">
        <f aca="false">(BC159*BL159)</f>
        <v>0.57956536978619</v>
      </c>
      <c r="BS159" s="1" t="n">
        <v>243</v>
      </c>
      <c r="BT159" s="1" t="n">
        <v>1</v>
      </c>
      <c r="BU159" s="1" t="n">
        <v>30</v>
      </c>
      <c r="BV159" s="1" t="n">
        <v>1</v>
      </c>
      <c r="BW159" s="1" t="n">
        <v>177</v>
      </c>
      <c r="BX159" s="1" t="n">
        <v>1</v>
      </c>
      <c r="BY159" s="1" t="n">
        <v>36</v>
      </c>
      <c r="BZ159" s="1" t="n">
        <v>179</v>
      </c>
      <c r="CA159" s="1" t="n">
        <v>1</v>
      </c>
      <c r="CB159" s="1" t="n">
        <v>5</v>
      </c>
      <c r="CC159" s="1" t="n">
        <v>2</v>
      </c>
      <c r="CD159" s="1" t="n">
        <v>63</v>
      </c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</row>
    <row r="160" customFormat="false" ht="13.8" hidden="false" customHeight="false" outlineLevel="0" collapsed="false">
      <c r="A160" s="1" t="n">
        <v>30776</v>
      </c>
      <c r="B160" s="1" t="n">
        <v>2</v>
      </c>
      <c r="C160" s="1" t="n">
        <v>35</v>
      </c>
      <c r="D160" s="1" t="n">
        <v>1</v>
      </c>
      <c r="E160" s="1" t="n">
        <v>1</v>
      </c>
      <c r="F160" s="1" t="n">
        <v>0</v>
      </c>
      <c r="G160" s="1" t="n">
        <v>1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1</v>
      </c>
      <c r="N160" s="1" t="n">
        <v>0</v>
      </c>
      <c r="O160" s="1" t="n">
        <v>0</v>
      </c>
      <c r="P160" s="1" t="n">
        <f aca="false">SUM(E160:O160)</f>
        <v>3</v>
      </c>
      <c r="Q160" s="1" t="n">
        <v>110</v>
      </c>
      <c r="R160" s="1" t="n">
        <v>62</v>
      </c>
      <c r="S160" s="1" t="n">
        <v>48</v>
      </c>
      <c r="T160" s="2" t="n">
        <v>78</v>
      </c>
      <c r="U160" s="3" t="n">
        <v>60.7</v>
      </c>
      <c r="V160" s="3" t="n">
        <v>149</v>
      </c>
      <c r="W160" s="2" t="n">
        <v>27.3411107607765</v>
      </c>
      <c r="X160" s="2" t="n">
        <v>1</v>
      </c>
      <c r="Y160" s="3" t="n">
        <v>87</v>
      </c>
      <c r="Z160" s="3" t="n">
        <v>93.5</v>
      </c>
      <c r="AA160" s="2" t="n">
        <v>35.1991035092202</v>
      </c>
      <c r="AB160" s="2" t="n">
        <v>0.583892617449664</v>
      </c>
      <c r="AC160" s="2" t="n">
        <v>0.93048128342246</v>
      </c>
      <c r="AD160" s="3" t="n">
        <v>32.8</v>
      </c>
      <c r="AE160" s="3" t="n">
        <v>19.9</v>
      </c>
      <c r="AF160" s="3" t="n">
        <v>40.8</v>
      </c>
      <c r="AG160" s="1" t="n">
        <v>5</v>
      </c>
      <c r="AH160" s="3" t="n">
        <v>46.8</v>
      </c>
      <c r="AI160" s="3" t="n">
        <v>28.4</v>
      </c>
      <c r="AJ160" s="3" t="n">
        <v>38.7</v>
      </c>
      <c r="AK160" s="3" t="n">
        <v>2.1</v>
      </c>
      <c r="AL160" s="1" t="n">
        <v>1254</v>
      </c>
      <c r="AM160" s="1" t="n">
        <v>38</v>
      </c>
      <c r="AN160" s="1" t="n">
        <v>1956</v>
      </c>
      <c r="AO160" s="1" t="n">
        <v>86</v>
      </c>
      <c r="AP160" s="1" t="n">
        <v>120</v>
      </c>
      <c r="AQ160" s="1" t="n">
        <v>99</v>
      </c>
      <c r="AR160" s="1" t="n">
        <v>100</v>
      </c>
      <c r="AS160" s="1" t="n">
        <v>92</v>
      </c>
      <c r="AT160" s="1" t="n">
        <v>1</v>
      </c>
      <c r="AU160" s="1" t="n">
        <f aca="false">((AO160*15)+(AP160*30)+(AQ160*30)+(AR160*30)+(AS160*15))-(AO160*120)</f>
        <v>1920</v>
      </c>
      <c r="AV160" s="1" t="n">
        <f aca="false">((AO160*15)+(AP160*30)+(AQ160*30)+(AR160*30)+(AS160*15))</f>
        <v>12240</v>
      </c>
      <c r="AW160" s="1"/>
      <c r="AX160" s="4" t="n">
        <f aca="false">10000/SQRT((AO160*BE160)*(AVERAGE(AO160:AS160)*AVERAGE(BE160:BI160)))</f>
        <v>5.97635283515995</v>
      </c>
      <c r="AY160" s="4" t="n">
        <v>0</v>
      </c>
      <c r="AZ160" s="2" t="n">
        <f aca="false">(AO160*BE160)/405</f>
        <v>1.35476543209877</v>
      </c>
      <c r="BA160" s="2" t="n">
        <v>0</v>
      </c>
      <c r="BB160" s="2" t="n">
        <f aca="false">1/(LOG(BE160)+LOG(AO160))</f>
        <v>0.36505421696262</v>
      </c>
      <c r="BC160" s="2" t="n">
        <f aca="false">(BF160-BE160)/(AP160-AO160)</f>
        <v>1.60647058823529</v>
      </c>
      <c r="BD160" s="2" t="n">
        <f aca="false">(20*BE160)/((AO160/18)-3.5)</f>
        <v>99.8608695652174</v>
      </c>
      <c r="BE160" s="3" t="n">
        <v>6.38</v>
      </c>
      <c r="BF160" s="3" t="n">
        <v>61</v>
      </c>
      <c r="BG160" s="3" t="n">
        <v>64.7</v>
      </c>
      <c r="BH160" s="3" t="n">
        <v>63.3</v>
      </c>
      <c r="BI160" s="3" t="n">
        <v>61.3</v>
      </c>
      <c r="BJ160" s="2" t="n">
        <f aca="false">((BE160*15)+(BF160*30)+(BG160*30)+(BH160*30)+(BI160*15))-(BE160*120)</f>
        <v>5919.6</v>
      </c>
      <c r="BK160" s="2" t="n">
        <f aca="false">((BE160*15)+(BF160*30)+(BG160*30)+(BH160*30)+(BI160*15))</f>
        <v>6685.2</v>
      </c>
      <c r="BL160" s="2" t="n">
        <f aca="false">(1/BE160)</f>
        <v>0.156739811912226</v>
      </c>
      <c r="BM160" s="2" t="n">
        <f aca="false">(BJ160/AU160)</f>
        <v>3.083125</v>
      </c>
      <c r="BN160" s="2" t="n">
        <f aca="false">(BK160/AV160)</f>
        <v>0.546176470588235</v>
      </c>
      <c r="BO160" s="2" t="n">
        <f aca="false">(AX160*BM160)</f>
        <v>18.4258428349025</v>
      </c>
      <c r="BP160" s="2" t="n">
        <f aca="false">(AX160*BN160)</f>
        <v>3.26414329849766</v>
      </c>
      <c r="BQ160" s="2" t="n">
        <v>2</v>
      </c>
      <c r="BR160" s="4" t="n">
        <f aca="false">(BC160*BL160)</f>
        <v>0.251797897842523</v>
      </c>
      <c r="BS160" s="1" t="n">
        <v>179</v>
      </c>
      <c r="BT160" s="1" t="n">
        <v>0</v>
      </c>
      <c r="BU160" s="1" t="n">
        <v>58</v>
      </c>
      <c r="BV160" s="1" t="n">
        <v>0</v>
      </c>
      <c r="BW160" s="1" t="n">
        <v>94</v>
      </c>
      <c r="BX160" s="1" t="n">
        <v>0</v>
      </c>
      <c r="BY160" s="1" t="n">
        <v>27</v>
      </c>
      <c r="BZ160" s="1" t="n">
        <v>137</v>
      </c>
      <c r="CA160" s="1" t="n">
        <v>0</v>
      </c>
      <c r="CB160" s="1" t="n">
        <v>2</v>
      </c>
      <c r="CC160" s="1"/>
      <c r="CD160" s="1" t="n">
        <v>62</v>
      </c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 t="n">
        <v>20</v>
      </c>
      <c r="DK160" s="1" t="n">
        <v>20</v>
      </c>
      <c r="DL160" s="1" t="n">
        <v>1</v>
      </c>
      <c r="DM160" s="1" t="n">
        <v>1</v>
      </c>
      <c r="DN160" s="1" t="n">
        <v>25.26</v>
      </c>
      <c r="DO160" s="1" t="n">
        <v>90.24873</v>
      </c>
      <c r="DP160" s="1" t="n">
        <v>0.08</v>
      </c>
      <c r="DQ160" s="1" t="n">
        <v>2</v>
      </c>
      <c r="DR160" s="1" t="n">
        <v>4</v>
      </c>
      <c r="DS160" s="1" t="n">
        <v>1</v>
      </c>
      <c r="DT160" s="1" t="n">
        <v>2418.58</v>
      </c>
      <c r="DU160" s="1" t="n">
        <v>81.93</v>
      </c>
      <c r="DV160" s="1" t="n">
        <v>46.88</v>
      </c>
      <c r="DW160" s="1" t="n">
        <v>45.81</v>
      </c>
      <c r="DX160" s="1" t="n">
        <v>26.78</v>
      </c>
      <c r="DY160" s="1" t="n">
        <v>343.84</v>
      </c>
      <c r="DZ160" s="1" t="n">
        <v>42.83</v>
      </c>
      <c r="EA160" s="1" t="n">
        <v>18.99</v>
      </c>
      <c r="EB160" s="1" t="n">
        <v>24.01</v>
      </c>
      <c r="EC160" s="1" t="n">
        <v>31.26</v>
      </c>
      <c r="ED160" s="1" t="n">
        <v>16.97</v>
      </c>
      <c r="EE160" s="1" t="n">
        <v>189.59</v>
      </c>
    </row>
    <row r="161" customFormat="false" ht="13.8" hidden="false" customHeight="false" outlineLevel="0" collapsed="false">
      <c r="A161" s="1" t="n">
        <v>30778</v>
      </c>
      <c r="B161" s="1" t="n">
        <v>1</v>
      </c>
      <c r="C161" s="1" t="n">
        <v>61</v>
      </c>
      <c r="D161" s="1" t="n">
        <v>1</v>
      </c>
      <c r="E161" s="1" t="n">
        <v>1</v>
      </c>
      <c r="F161" s="1" t="n">
        <v>1</v>
      </c>
      <c r="G161" s="1" t="n">
        <v>0</v>
      </c>
      <c r="H161" s="1" t="n">
        <v>1</v>
      </c>
      <c r="I161" s="1" t="n">
        <v>0</v>
      </c>
      <c r="J161" s="1" t="n">
        <v>0</v>
      </c>
      <c r="K161" s="1" t="n">
        <v>0</v>
      </c>
      <c r="L161" s="1" t="n">
        <v>0</v>
      </c>
      <c r="M161" s="1" t="n">
        <v>1</v>
      </c>
      <c r="N161" s="1" t="n">
        <v>0</v>
      </c>
      <c r="O161" s="1" t="n">
        <v>1</v>
      </c>
      <c r="P161" s="1" t="n">
        <f aca="false">SUM(E161:O161)</f>
        <v>5</v>
      </c>
      <c r="Q161" s="1" t="n">
        <v>124</v>
      </c>
      <c r="R161" s="1" t="n">
        <v>84</v>
      </c>
      <c r="S161" s="1" t="n">
        <v>40</v>
      </c>
      <c r="T161" s="2" t="n">
        <v>97.3333333333333</v>
      </c>
      <c r="U161" s="3" t="n">
        <v>97.4</v>
      </c>
      <c r="V161" s="3" t="n">
        <v>175.2</v>
      </c>
      <c r="W161" s="2" t="n">
        <v>31.7315110193699</v>
      </c>
      <c r="X161" s="2" t="n">
        <v>2</v>
      </c>
      <c r="Y161" s="3" t="n">
        <v>108.5</v>
      </c>
      <c r="Z161" s="3" t="n">
        <v>105.5</v>
      </c>
      <c r="AA161" s="2" t="n">
        <v>45.8573828652528</v>
      </c>
      <c r="AB161" s="2" t="n">
        <v>0.619292237442923</v>
      </c>
      <c r="AC161" s="2" t="n">
        <v>1.02843601895735</v>
      </c>
      <c r="AD161" s="3" t="n">
        <v>37</v>
      </c>
      <c r="AE161" s="3" t="n">
        <v>36</v>
      </c>
      <c r="AF161" s="3" t="n">
        <v>61.4</v>
      </c>
      <c r="AG161" s="1" t="n">
        <v>20</v>
      </c>
      <c r="AH161" s="3" t="n">
        <v>46.1</v>
      </c>
      <c r="AI161" s="3" t="n">
        <v>44.9</v>
      </c>
      <c r="AJ161" s="3" t="n">
        <v>58.3</v>
      </c>
      <c r="AK161" s="3" t="n">
        <v>3.1</v>
      </c>
      <c r="AL161" s="1" t="n">
        <v>1836</v>
      </c>
      <c r="AM161" s="1" t="n">
        <v>76</v>
      </c>
      <c r="AN161" s="1" t="n">
        <v>3268</v>
      </c>
      <c r="AO161" s="1" t="n">
        <v>98</v>
      </c>
      <c r="AP161" s="1" t="n">
        <v>152</v>
      </c>
      <c r="AQ161" s="1" t="n">
        <v>145</v>
      </c>
      <c r="AR161" s="1" t="n">
        <v>144</v>
      </c>
      <c r="AS161" s="1" t="n">
        <v>136</v>
      </c>
      <c r="AT161" s="1" t="n">
        <v>1</v>
      </c>
      <c r="AU161" s="1" t="n">
        <f aca="false">((AO161*15)+(AP161*30)+(AQ161*30)+(AR161*30)+(AS161*15))-(AO161*120)</f>
        <v>4980</v>
      </c>
      <c r="AV161" s="1" t="n">
        <f aca="false">((AO161*15)+(AP161*30)+(AQ161*30)+(AR161*30)+(AS161*15))</f>
        <v>16740</v>
      </c>
      <c r="AW161" s="1" t="n">
        <v>5.51</v>
      </c>
      <c r="AX161" s="4" t="n">
        <f aca="false">10000/SQRT((AO161*BE161)*(AVERAGE(AO161:AS161)*AVERAGE(BE161:BI161)))</f>
        <v>1.89231865998835</v>
      </c>
      <c r="AY161" s="4" t="n">
        <v>1</v>
      </c>
      <c r="AZ161" s="2" t="n">
        <f aca="false">(AO161*BE161)/405</f>
        <v>4.37975308641975</v>
      </c>
      <c r="BA161" s="2" t="n">
        <v>1</v>
      </c>
      <c r="BB161" s="2" t="n">
        <f aca="false">1/(LOG(BE161)+LOG(AO161))</f>
        <v>0.307796044376715</v>
      </c>
      <c r="BC161" s="2" t="n">
        <f aca="false">(BF161-BE161)/(AP161-AO161)</f>
        <v>2.10925925925926</v>
      </c>
      <c r="BD161" s="2" t="n">
        <f aca="false">(20*BE161)/((AO161/18)-3.5)</f>
        <v>186.171428571429</v>
      </c>
      <c r="BE161" s="3" t="n">
        <v>18.1</v>
      </c>
      <c r="BF161" s="3" t="n">
        <v>132</v>
      </c>
      <c r="BG161" s="3" t="n">
        <v>144</v>
      </c>
      <c r="BH161" s="3" t="n">
        <v>103</v>
      </c>
      <c r="BI161" s="3" t="n">
        <v>186</v>
      </c>
      <c r="BJ161" s="2" t="n">
        <f aca="false">((BE161*15)+(BF161*30)+(BG161*30)+(BH161*30)+(BI161*15))-(BE161*120)</f>
        <v>12259.5</v>
      </c>
      <c r="BK161" s="2" t="n">
        <f aca="false">((BE161*15)+(BF161*30)+(BG161*30)+(BH161*30)+(BI161*15))</f>
        <v>14431.5</v>
      </c>
      <c r="BL161" s="2" t="n">
        <f aca="false">(1/BE161)</f>
        <v>0.0552486187845304</v>
      </c>
      <c r="BM161" s="2" t="n">
        <f aca="false">(BJ161/AU161)</f>
        <v>2.46174698795181</v>
      </c>
      <c r="BN161" s="2" t="n">
        <f aca="false">(BK161/AV161)</f>
        <v>0.862096774193548</v>
      </c>
      <c r="BO161" s="2" t="n">
        <f aca="false">(AX161*BM161)</f>
        <v>4.65840976147132</v>
      </c>
      <c r="BP161" s="2" t="n">
        <f aca="false">(AX161*BN161)</f>
        <v>1.63136181252221</v>
      </c>
      <c r="BQ161" s="2" t="n">
        <v>2</v>
      </c>
      <c r="BR161" s="4" t="n">
        <f aca="false">(BC161*BL161)</f>
        <v>0.116533660732556</v>
      </c>
      <c r="BS161" s="1" t="n">
        <v>108</v>
      </c>
      <c r="BT161" s="1" t="n">
        <v>0</v>
      </c>
      <c r="BU161" s="1" t="n">
        <v>22</v>
      </c>
      <c r="BV161" s="1" t="n">
        <v>1</v>
      </c>
      <c r="BW161" s="1" t="n">
        <v>54</v>
      </c>
      <c r="BX161" s="1" t="n">
        <v>0</v>
      </c>
      <c r="BY161" s="1" t="n">
        <v>32</v>
      </c>
      <c r="BZ161" s="1" t="n">
        <v>161</v>
      </c>
      <c r="CA161" s="1" t="n">
        <v>1</v>
      </c>
      <c r="CB161" s="1" t="n">
        <v>5</v>
      </c>
      <c r="CC161" s="1" t="n">
        <v>2</v>
      </c>
      <c r="CD161" s="1" t="n">
        <v>74</v>
      </c>
      <c r="CE161" s="1" t="n">
        <v>867</v>
      </c>
      <c r="CF161" s="1" t="n">
        <v>19.5155709342561</v>
      </c>
      <c r="CG161" s="1" t="n">
        <v>23.5640138408305</v>
      </c>
      <c r="CH161" s="1" t="n">
        <v>7.99307958477509</v>
      </c>
      <c r="CI161" s="1" t="n">
        <v>9.65397923875432</v>
      </c>
      <c r="CJ161" s="1" t="n">
        <v>3.84083044982699</v>
      </c>
      <c r="CK161" s="1" t="n">
        <v>60.5767012687428</v>
      </c>
      <c r="CL161" s="1" t="n">
        <v>0</v>
      </c>
      <c r="CM161" s="1" t="n">
        <v>0.5</v>
      </c>
      <c r="CN161" s="1" t="n">
        <v>3.4</v>
      </c>
      <c r="CO161" s="1" t="n">
        <v>0</v>
      </c>
      <c r="CP161" s="1" t="n">
        <v>1.8</v>
      </c>
      <c r="CQ161" s="1" t="n">
        <v>2</v>
      </c>
      <c r="CR161" s="1" t="n">
        <v>1</v>
      </c>
      <c r="CS161" s="1" t="n">
        <v>1.6</v>
      </c>
      <c r="CT161" s="1" t="n">
        <v>2.5</v>
      </c>
      <c r="CU161" s="1" t="n">
        <v>42.3</v>
      </c>
      <c r="CV161" s="1" t="n">
        <v>22.7</v>
      </c>
      <c r="CW161" s="1" t="n">
        <v>7.7</v>
      </c>
      <c r="CX161" s="1" t="n">
        <v>9.3</v>
      </c>
      <c r="CY161" s="1" t="n">
        <v>3.7</v>
      </c>
      <c r="CZ161" s="1" t="n">
        <v>71</v>
      </c>
      <c r="DA161" s="1" t="n">
        <v>131.3</v>
      </c>
      <c r="DB161" s="1" t="n">
        <v>10.2</v>
      </c>
      <c r="DC161" s="1" t="n">
        <v>21.2</v>
      </c>
      <c r="DD161" s="1" t="n">
        <v>2005</v>
      </c>
      <c r="DE161" s="1" t="n">
        <v>10</v>
      </c>
      <c r="DF161" s="1" t="n">
        <v>1</v>
      </c>
      <c r="DG161" s="1" t="n">
        <v>250</v>
      </c>
      <c r="DH161" s="1" t="s">
        <v>425</v>
      </c>
      <c r="DI161" s="1" t="n">
        <v>250</v>
      </c>
      <c r="DJ161" s="1" t="n">
        <v>1</v>
      </c>
      <c r="DK161" s="1" t="n">
        <v>1</v>
      </c>
      <c r="DL161" s="1" t="n">
        <v>2</v>
      </c>
      <c r="DM161" s="1" t="n">
        <v>2</v>
      </c>
      <c r="DN161" s="1" t="n">
        <v>19.98</v>
      </c>
      <c r="DO161" s="1" t="n">
        <v>4491.661</v>
      </c>
      <c r="DP161" s="1" t="n">
        <v>0.04</v>
      </c>
      <c r="DQ161" s="1" t="n">
        <v>1</v>
      </c>
      <c r="DR161" s="1" t="n">
        <v>4</v>
      </c>
      <c r="DS161" s="1" t="n">
        <v>1</v>
      </c>
      <c r="DT161" s="1" t="n">
        <v>2307.69</v>
      </c>
      <c r="DU161" s="1" t="n">
        <v>65.87</v>
      </c>
      <c r="DV161" s="1" t="n">
        <v>32.75</v>
      </c>
      <c r="DW161" s="1" t="n">
        <v>34.75</v>
      </c>
      <c r="DX161" s="1" t="n">
        <v>33.85</v>
      </c>
      <c r="DY161" s="1" t="n">
        <v>354.67</v>
      </c>
      <c r="DZ161" s="1" t="n">
        <v>30.48</v>
      </c>
      <c r="EA161" s="1" t="n">
        <v>20.58</v>
      </c>
      <c r="EB161" s="1" t="n">
        <v>26.02</v>
      </c>
      <c r="EC161" s="1" t="n">
        <v>29.6</v>
      </c>
      <c r="ED161" s="1" t="n">
        <v>13.14</v>
      </c>
      <c r="EE161" s="1" t="n">
        <v>174.81</v>
      </c>
    </row>
    <row r="162" customFormat="false" ht="13.8" hidden="false" customHeight="false" outlineLevel="0" collapsed="false">
      <c r="A162" s="1" t="n">
        <v>30779</v>
      </c>
      <c r="B162" s="1" t="n">
        <v>2</v>
      </c>
      <c r="C162" s="1" t="n">
        <v>29</v>
      </c>
      <c r="D162" s="1" t="n">
        <v>1</v>
      </c>
      <c r="E162" s="1" t="n">
        <v>1</v>
      </c>
      <c r="F162" s="1" t="n">
        <v>0</v>
      </c>
      <c r="G162" s="1" t="n">
        <v>1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1" t="n">
        <v>0</v>
      </c>
      <c r="N162" s="1" t="n">
        <v>0</v>
      </c>
      <c r="O162" s="1" t="n">
        <v>0</v>
      </c>
      <c r="P162" s="1" t="n">
        <f aca="false">SUM(E162:O162)</f>
        <v>2</v>
      </c>
      <c r="Q162" s="1" t="n">
        <v>118</v>
      </c>
      <c r="R162" s="1" t="n">
        <v>86</v>
      </c>
      <c r="S162" s="1" t="n">
        <v>32</v>
      </c>
      <c r="T162" s="2" t="n">
        <v>96.6666666666667</v>
      </c>
      <c r="U162" s="3" t="n">
        <v>69.6</v>
      </c>
      <c r="V162" s="3" t="n">
        <v>163.7</v>
      </c>
      <c r="W162" s="2" t="n">
        <v>25.9723879185109</v>
      </c>
      <c r="X162" s="2" t="n">
        <v>1</v>
      </c>
      <c r="Y162" s="3" t="n">
        <v>79</v>
      </c>
      <c r="Z162" s="3" t="n">
        <v>103</v>
      </c>
      <c r="AA162" s="2" t="n">
        <v>36.0596024311627</v>
      </c>
      <c r="AB162" s="2" t="n">
        <v>0.482590103848503</v>
      </c>
      <c r="AC162" s="2" t="n">
        <v>0.766990291262136</v>
      </c>
      <c r="AD162" s="3" t="n">
        <v>37.6</v>
      </c>
      <c r="AE162" s="3" t="n">
        <v>26.2</v>
      </c>
      <c r="AF162" s="3" t="n">
        <v>43.4</v>
      </c>
      <c r="AG162" s="1" t="n">
        <v>5</v>
      </c>
      <c r="AH162" s="3" t="n">
        <v>44.3</v>
      </c>
      <c r="AI162" s="3" t="n">
        <v>30.8</v>
      </c>
      <c r="AJ162" s="3" t="n">
        <v>41.2</v>
      </c>
      <c r="AK162" s="3" t="n">
        <v>2.2</v>
      </c>
      <c r="AL162" s="1" t="n">
        <v>1359</v>
      </c>
      <c r="AM162" s="1" t="n">
        <v>44</v>
      </c>
      <c r="AN162" s="1" t="n">
        <v>2229</v>
      </c>
      <c r="AO162" s="1" t="n">
        <v>87</v>
      </c>
      <c r="AP162" s="1" t="n">
        <v>103</v>
      </c>
      <c r="AQ162" s="1" t="n">
        <v>88</v>
      </c>
      <c r="AR162" s="1" t="n">
        <v>75</v>
      </c>
      <c r="AS162" s="1" t="n">
        <v>82</v>
      </c>
      <c r="AT162" s="1" t="n">
        <v>1</v>
      </c>
      <c r="AU162" s="1" t="n">
        <f aca="false">((AO162*15)+(AP162*30)+(AQ162*30)+(AR162*30)+(AS162*15))-(AO162*120)</f>
        <v>75</v>
      </c>
      <c r="AV162" s="1" t="n">
        <f aca="false">((AO162*15)+(AP162*30)+(AQ162*30)+(AR162*30)+(AS162*15))</f>
        <v>10515</v>
      </c>
      <c r="AW162" s="1"/>
      <c r="AX162" s="4" t="n">
        <f aca="false">10000/SQRT((AO162*BE162)*(AVERAGE(AO162:AS162)*AVERAGE(BE162:BI162)))</f>
        <v>4.09504262318085</v>
      </c>
      <c r="AY162" s="4" t="n">
        <v>0</v>
      </c>
      <c r="AZ162" s="2" t="n">
        <f aca="false">(AO162*BE162)/405</f>
        <v>2.34148148148148</v>
      </c>
      <c r="BA162" s="2" t="n">
        <v>1</v>
      </c>
      <c r="BB162" s="2" t="n">
        <f aca="false">1/(LOG(BE162)+LOG(AO162))</f>
        <v>0.335914754177883</v>
      </c>
      <c r="BC162" s="2" t="n">
        <f aca="false">(BF162-BE162)/(AP162-AO162)</f>
        <v>5.13125</v>
      </c>
      <c r="BD162" s="2" t="n">
        <f aca="false">(20*BE162)/((AO162/18)-3.5)</f>
        <v>163.5</v>
      </c>
      <c r="BE162" s="3" t="n">
        <v>10.9</v>
      </c>
      <c r="BF162" s="3" t="n">
        <v>93</v>
      </c>
      <c r="BG162" s="3" t="n">
        <v>71.6</v>
      </c>
      <c r="BH162" s="3" t="n">
        <v>92</v>
      </c>
      <c r="BI162" s="3" t="n">
        <v>93.9</v>
      </c>
      <c r="BJ162" s="2" t="n">
        <f aca="false">((BE162*15)+(BF162*30)+(BG162*30)+(BH162*30)+(BI162*15))-(BE162*120)</f>
        <v>7962</v>
      </c>
      <c r="BK162" s="2" t="n">
        <f aca="false">((BE162*15)+(BF162*30)+(BG162*30)+(BH162*30)+(BI162*15))</f>
        <v>9270</v>
      </c>
      <c r="BL162" s="2" t="n">
        <f aca="false">(1/BE162)</f>
        <v>0.091743119266055</v>
      </c>
      <c r="BM162" s="2" t="n">
        <f aca="false">(BJ162/AU162)</f>
        <v>106.16</v>
      </c>
      <c r="BN162" s="2" t="n">
        <f aca="false">(BK162/AV162)</f>
        <v>0.881597717546362</v>
      </c>
      <c r="BO162" s="2" t="n">
        <f aca="false">(AX162*BM162)</f>
        <v>434.729724876879</v>
      </c>
      <c r="BP162" s="2" t="n">
        <f aca="false">(AX162*BN162)</f>
        <v>3.61018022985131</v>
      </c>
      <c r="BQ162" s="2" t="n">
        <v>2</v>
      </c>
      <c r="BR162" s="4" t="n">
        <f aca="false">(BC162*BL162)</f>
        <v>0.470756880733945</v>
      </c>
      <c r="BS162" s="1" t="n">
        <v>142</v>
      </c>
      <c r="BT162" s="1" t="n">
        <v>0</v>
      </c>
      <c r="BU162" s="1" t="n">
        <v>52</v>
      </c>
      <c r="BV162" s="1" t="n">
        <v>0</v>
      </c>
      <c r="BW162" s="1" t="n">
        <v>69</v>
      </c>
      <c r="BX162" s="1" t="n">
        <v>0</v>
      </c>
      <c r="BY162" s="1" t="n">
        <v>21</v>
      </c>
      <c r="BZ162" s="1" t="n">
        <v>107</v>
      </c>
      <c r="CA162" s="1" t="n">
        <v>0</v>
      </c>
      <c r="CB162" s="1" t="n">
        <v>2</v>
      </c>
      <c r="CC162" s="1"/>
      <c r="CD162" s="1" t="n">
        <v>52</v>
      </c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</row>
    <row r="163" customFormat="false" ht="13.8" hidden="false" customHeight="false" outlineLevel="0" collapsed="false">
      <c r="A163" s="1" t="n">
        <v>30780</v>
      </c>
      <c r="B163" s="1" t="n">
        <v>2</v>
      </c>
      <c r="C163" s="1" t="n">
        <v>58</v>
      </c>
      <c r="D163" s="1" t="n">
        <v>1</v>
      </c>
      <c r="E163" s="1" t="n">
        <v>1</v>
      </c>
      <c r="F163" s="1" t="n">
        <v>1</v>
      </c>
      <c r="G163" s="1" t="n">
        <v>1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>
        <v>0</v>
      </c>
      <c r="O163" s="1" t="n">
        <v>1</v>
      </c>
      <c r="P163" s="1" t="n">
        <f aca="false">SUM(E163:O163)</f>
        <v>4</v>
      </c>
      <c r="Q163" s="1" t="n">
        <v>120</v>
      </c>
      <c r="R163" s="1" t="n">
        <v>80</v>
      </c>
      <c r="S163" s="1" t="n">
        <v>40</v>
      </c>
      <c r="T163" s="2" t="n">
        <v>93.3333333333333</v>
      </c>
      <c r="U163" s="3" t="n">
        <v>54.2</v>
      </c>
      <c r="V163" s="3" t="n">
        <v>152</v>
      </c>
      <c r="W163" s="2" t="n">
        <v>23.4591412742382</v>
      </c>
      <c r="X163" s="2" t="n">
        <v>0</v>
      </c>
      <c r="Y163" s="3" t="n">
        <v>75.7</v>
      </c>
      <c r="Z163" s="3" t="n">
        <v>94</v>
      </c>
      <c r="AA163" s="2" t="n">
        <v>38.3395200613024</v>
      </c>
      <c r="AB163" s="2" t="n">
        <v>0.498026315789474</v>
      </c>
      <c r="AC163" s="2" t="n">
        <v>0.80531914893617</v>
      </c>
      <c r="AD163" s="3" t="n">
        <v>29.9</v>
      </c>
      <c r="AE163" s="3" t="n">
        <v>16.2</v>
      </c>
      <c r="AF163" s="3" t="n">
        <v>38</v>
      </c>
      <c r="AG163" s="1" t="n">
        <v>6</v>
      </c>
      <c r="AH163" s="3" t="n">
        <v>47.6</v>
      </c>
      <c r="AI163" s="3" t="n">
        <v>25.8</v>
      </c>
      <c r="AJ163" s="3" t="n">
        <v>36.1</v>
      </c>
      <c r="AK163" s="3" t="n">
        <v>1.9</v>
      </c>
      <c r="AL163" s="1" t="n">
        <v>1141</v>
      </c>
      <c r="AM163" s="1" t="n">
        <v>43</v>
      </c>
      <c r="AN163" s="1" t="n">
        <v>1780</v>
      </c>
      <c r="AO163" s="1" t="n">
        <v>92</v>
      </c>
      <c r="AP163" s="1" t="n">
        <v>104</v>
      </c>
      <c r="AQ163" s="1" t="n">
        <v>94</v>
      </c>
      <c r="AR163" s="1" t="n">
        <v>88</v>
      </c>
      <c r="AS163" s="1" t="n">
        <v>90</v>
      </c>
      <c r="AT163" s="1" t="n">
        <v>1</v>
      </c>
      <c r="AU163" s="1" t="n">
        <f aca="false">((AO163*15)+(AP163*30)+(AQ163*30)+(AR163*30)+(AS163*15))-(AO163*120)</f>
        <v>270</v>
      </c>
      <c r="AV163" s="1" t="n">
        <f aca="false">((AO163*15)+(AP163*30)+(AQ163*30)+(AR163*30)+(AS163*15))</f>
        <v>11310</v>
      </c>
      <c r="AW163" s="1"/>
      <c r="AX163" s="4" t="n">
        <f aca="false">10000/SQRT((AO163*BE163)*(AVERAGE(AO163:AS163)*AVERAGE(BE163:BI163)))</f>
        <v>9.37181466248586</v>
      </c>
      <c r="AY163" s="4" t="n">
        <v>0</v>
      </c>
      <c r="AZ163" s="2" t="n">
        <f aca="false">(AO163*BE163)/405</f>
        <v>0.965432098765432</v>
      </c>
      <c r="BA163" s="2" t="n">
        <v>0</v>
      </c>
      <c r="BB163" s="2" t="n">
        <f aca="false">1/(LOG(BE163)+LOG(AO163))</f>
        <v>0.385776161732355</v>
      </c>
      <c r="BC163" s="2" t="n">
        <f aca="false">(BF163-BE163)/(AP163-AO163)</f>
        <v>3.84583333333333</v>
      </c>
      <c r="BD163" s="2" t="n">
        <f aca="false">(20*BE163)/((AO163/18)-3.5)</f>
        <v>52.7586206896552</v>
      </c>
      <c r="BE163" s="3" t="n">
        <v>4.25</v>
      </c>
      <c r="BF163" s="3" t="n">
        <v>50.4</v>
      </c>
      <c r="BG163" s="3" t="n">
        <v>54.7</v>
      </c>
      <c r="BH163" s="3" t="n">
        <v>24.6</v>
      </c>
      <c r="BI163" s="3" t="n">
        <v>21.6</v>
      </c>
      <c r="BJ163" s="2" t="n">
        <f aca="false">((BE163*15)+(BF163*30)+(BG163*30)+(BH163*30)+(BI163*15))-(BE163*120)</f>
        <v>3768.75</v>
      </c>
      <c r="BK163" s="2" t="n">
        <f aca="false">((BE163*15)+(BF163*30)+(BG163*30)+(BH163*30)+(BI163*15))</f>
        <v>4278.75</v>
      </c>
      <c r="BL163" s="2" t="n">
        <f aca="false">(1/BE163)</f>
        <v>0.235294117647059</v>
      </c>
      <c r="BM163" s="2" t="n">
        <f aca="false">(BJ163/AU163)</f>
        <v>13.9583333333333</v>
      </c>
      <c r="BN163" s="2" t="n">
        <f aca="false">(BK163/AV163)</f>
        <v>0.378315649867374</v>
      </c>
      <c r="BO163" s="2" t="n">
        <f aca="false">(AX163*BM163)</f>
        <v>130.814912997198</v>
      </c>
      <c r="BP163" s="2" t="n">
        <f aca="false">(AX163*BN163)</f>
        <v>3.54550415447492</v>
      </c>
      <c r="BQ163" s="2" t="n">
        <v>2</v>
      </c>
      <c r="BR163" s="4" t="n">
        <f aca="false">(BC163*BL163)</f>
        <v>0.904901960784314</v>
      </c>
      <c r="BS163" s="1" t="n">
        <v>189</v>
      </c>
      <c r="BT163" s="1" t="n">
        <v>0</v>
      </c>
      <c r="BU163" s="1" t="n">
        <v>36</v>
      </c>
      <c r="BV163" s="1" t="n">
        <v>1</v>
      </c>
      <c r="BW163" s="1" t="n">
        <v>130</v>
      </c>
      <c r="BX163" s="1" t="n">
        <v>0</v>
      </c>
      <c r="BY163" s="1" t="n">
        <v>23</v>
      </c>
      <c r="BZ163" s="1" t="n">
        <v>113</v>
      </c>
      <c r="CA163" s="1" t="n">
        <v>0</v>
      </c>
      <c r="CB163" s="1" t="n">
        <v>0</v>
      </c>
      <c r="CC163" s="1"/>
      <c r="CD163" s="1" t="n">
        <v>75</v>
      </c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 t="n">
        <v>13</v>
      </c>
      <c r="DK163" s="1" t="n">
        <v>13</v>
      </c>
      <c r="DL163" s="1" t="n">
        <v>2</v>
      </c>
      <c r="DM163" s="1" t="n">
        <v>2</v>
      </c>
      <c r="DN163" s="1" t="n">
        <v>23.17</v>
      </c>
      <c r="DO163" s="1" t="n">
        <v>117.702</v>
      </c>
      <c r="DP163" s="1" t="n">
        <v>0</v>
      </c>
      <c r="DQ163" s="1" t="n">
        <v>1</v>
      </c>
      <c r="DR163" s="1" t="n">
        <v>1</v>
      </c>
      <c r="DS163" s="1" t="n">
        <v>1</v>
      </c>
      <c r="DT163" s="1" t="n">
        <v>1168.31</v>
      </c>
      <c r="DU163" s="1" t="n">
        <v>35.79</v>
      </c>
      <c r="DV163" s="1" t="n">
        <v>9.72</v>
      </c>
      <c r="DW163" s="1" t="n">
        <v>5.49</v>
      </c>
      <c r="DX163" s="1" t="n">
        <v>23.18</v>
      </c>
      <c r="DY163" s="1" t="n">
        <v>192.44</v>
      </c>
      <c r="DZ163" s="1" t="n">
        <v>15.93</v>
      </c>
      <c r="EA163" s="1" t="n">
        <v>18.77</v>
      </c>
      <c r="EB163" s="1" t="n">
        <v>6.42</v>
      </c>
      <c r="EC163" s="1" t="n">
        <v>13.8</v>
      </c>
      <c r="ED163" s="1" t="n">
        <v>7.48</v>
      </c>
      <c r="EE163" s="1" t="n">
        <v>44.53</v>
      </c>
    </row>
    <row r="164" customFormat="false" ht="13.8" hidden="false" customHeight="false" outlineLevel="0" collapsed="false">
      <c r="A164" s="1" t="n">
        <v>30781</v>
      </c>
      <c r="B164" s="1" t="n">
        <v>1</v>
      </c>
      <c r="C164" s="1" t="n">
        <v>21</v>
      </c>
      <c r="D164" s="1" t="n">
        <v>1</v>
      </c>
      <c r="E164" s="1" t="n">
        <v>1</v>
      </c>
      <c r="F164" s="1" t="n">
        <v>0</v>
      </c>
      <c r="G164" s="1" t="n">
        <v>1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>
        <v>0</v>
      </c>
      <c r="O164" s="1" t="n">
        <v>0</v>
      </c>
      <c r="P164" s="1" t="n">
        <f aca="false">SUM(E164:O164)</f>
        <v>2</v>
      </c>
      <c r="Q164" s="1" t="n">
        <v>120</v>
      </c>
      <c r="R164" s="1" t="n">
        <v>72</v>
      </c>
      <c r="S164" s="1" t="n">
        <v>48</v>
      </c>
      <c r="T164" s="2" t="n">
        <v>88</v>
      </c>
      <c r="U164" s="3" t="n">
        <v>79.3</v>
      </c>
      <c r="V164" s="3" t="n">
        <v>182</v>
      </c>
      <c r="W164" s="2" t="n">
        <v>23.9403453689168</v>
      </c>
      <c r="X164" s="2" t="n">
        <v>0</v>
      </c>
      <c r="Y164" s="3" t="n">
        <v>81.5</v>
      </c>
      <c r="Z164" s="3" t="n">
        <v>100.5</v>
      </c>
      <c r="AA164" s="2" t="n">
        <v>32.3152295922843</v>
      </c>
      <c r="AB164" s="2" t="n">
        <v>0.447802197802198</v>
      </c>
      <c r="AC164" s="2" t="n">
        <v>0.810945273631841</v>
      </c>
      <c r="AD164" s="3" t="n">
        <v>18.4</v>
      </c>
      <c r="AE164" s="3" t="n">
        <v>14.6</v>
      </c>
      <c r="AF164" s="3" t="n">
        <v>64.7</v>
      </c>
      <c r="AG164" s="1" t="n">
        <v>3</v>
      </c>
      <c r="AH164" s="3" t="n">
        <v>55.7</v>
      </c>
      <c r="AI164" s="3" t="n">
        <v>44.2</v>
      </c>
      <c r="AJ164" s="3" t="n">
        <v>61.5</v>
      </c>
      <c r="AK164" s="3" t="n">
        <v>3.2</v>
      </c>
      <c r="AL164" s="1" t="n">
        <v>1931</v>
      </c>
      <c r="AM164" s="1" t="n">
        <v>23</v>
      </c>
      <c r="AN164" s="1" t="n">
        <v>2993</v>
      </c>
      <c r="AO164" s="1" t="n">
        <v>92</v>
      </c>
      <c r="AP164" s="1" t="n">
        <v>181</v>
      </c>
      <c r="AQ164" s="1" t="n">
        <v>122</v>
      </c>
      <c r="AR164" s="1" t="n">
        <v>100</v>
      </c>
      <c r="AS164" s="1" t="n">
        <v>114</v>
      </c>
      <c r="AT164" s="1" t="n">
        <v>1</v>
      </c>
      <c r="AU164" s="1" t="n">
        <f aca="false">((AO164*15)+(AP164*30)+(AQ164*30)+(AR164*30)+(AS164*15))-(AO164*120)</f>
        <v>4140</v>
      </c>
      <c r="AV164" s="1" t="n">
        <f aca="false">((AO164*15)+(AP164*30)+(AQ164*30)+(AR164*30)+(AS164*15))</f>
        <v>15180</v>
      </c>
      <c r="AW164" s="1" t="n">
        <v>5.38</v>
      </c>
      <c r="AX164" s="4" t="n">
        <f aca="false">10000/SQRT((AO164*BE164)*(AVERAGE(AO164:AS164)*AVERAGE(BE164:BI164)))</f>
        <v>6.25834977304725</v>
      </c>
      <c r="AY164" s="4" t="n">
        <v>0</v>
      </c>
      <c r="AZ164" s="2" t="n">
        <f aca="false">(AO164*BE164)/405</f>
        <v>1.72641975308642</v>
      </c>
      <c r="BA164" s="2" t="n">
        <v>0</v>
      </c>
      <c r="BB164" s="2" t="n">
        <f aca="false">1/(LOG(BE164)+LOG(AO164))</f>
        <v>0.351543099536017</v>
      </c>
      <c r="BC164" s="2" t="n">
        <f aca="false">(BF164-BE164)/(AP164-AO164)</f>
        <v>0.497752808988764</v>
      </c>
      <c r="BD164" s="2" t="n">
        <f aca="false">(20*BE164)/((AO164/18)-3.5)</f>
        <v>94.3448275862069</v>
      </c>
      <c r="BE164" s="3" t="n">
        <v>7.6</v>
      </c>
      <c r="BF164" s="3" t="n">
        <v>51.9</v>
      </c>
      <c r="BG164" s="3" t="n">
        <v>37.5</v>
      </c>
      <c r="BH164" s="3" t="n">
        <v>26.1</v>
      </c>
      <c r="BI164" s="3" t="n">
        <v>26.8</v>
      </c>
      <c r="BJ164" s="2" t="n">
        <f aca="false">((BE164*15)+(BF164*30)+(BG164*30)+(BH164*30)+(BI164*15))-(BE164*120)</f>
        <v>3069</v>
      </c>
      <c r="BK164" s="2" t="n">
        <f aca="false">((BE164*15)+(BF164*30)+(BG164*30)+(BH164*30)+(BI164*15))</f>
        <v>3981</v>
      </c>
      <c r="BL164" s="2" t="n">
        <f aca="false">(1/BE164)</f>
        <v>0.131578947368421</v>
      </c>
      <c r="BM164" s="2" t="n">
        <f aca="false">(BJ164/AU164)</f>
        <v>0.741304347826087</v>
      </c>
      <c r="BN164" s="2" t="n">
        <f aca="false">(BK164/AV164)</f>
        <v>0.262252964426877</v>
      </c>
      <c r="BO164" s="2" t="n">
        <f aca="false">(AX164*BM164)</f>
        <v>4.63934189697633</v>
      </c>
      <c r="BP164" s="2" t="n">
        <f aca="false">(AX164*BN164)</f>
        <v>1.64127078040192</v>
      </c>
      <c r="BQ164" s="2" t="n">
        <v>2</v>
      </c>
      <c r="BR164" s="4" t="n">
        <f aca="false">(BC164*BL164)</f>
        <v>0.0654937906564163</v>
      </c>
      <c r="BS164" s="1" t="n">
        <v>134</v>
      </c>
      <c r="BT164" s="1" t="n">
        <v>0</v>
      </c>
      <c r="BU164" s="1" t="n">
        <v>45</v>
      </c>
      <c r="BV164" s="1" t="n">
        <v>0</v>
      </c>
      <c r="BW164" s="1" t="n">
        <v>75</v>
      </c>
      <c r="BX164" s="1" t="n">
        <v>0</v>
      </c>
      <c r="BY164" s="1" t="n">
        <v>14</v>
      </c>
      <c r="BZ164" s="1" t="n">
        <v>68</v>
      </c>
      <c r="CA164" s="1" t="n">
        <v>0</v>
      </c>
      <c r="CB164" s="1" t="n">
        <v>0</v>
      </c>
      <c r="CC164" s="1"/>
      <c r="CD164" s="1" t="n">
        <v>64</v>
      </c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 t="n">
        <v>23</v>
      </c>
      <c r="DK164" s="1" t="n">
        <v>23</v>
      </c>
      <c r="DL164" s="1" t="n">
        <v>1</v>
      </c>
      <c r="DM164" s="1" t="n">
        <v>1</v>
      </c>
      <c r="DN164" s="1" t="n">
        <v>25.00012</v>
      </c>
      <c r="DO164" s="1" t="n">
        <v>167.2921</v>
      </c>
      <c r="DP164" s="1" t="n">
        <v>0.02</v>
      </c>
      <c r="DQ164" s="1" t="n">
        <v>1</v>
      </c>
      <c r="DR164" s="1" t="n">
        <v>4</v>
      </c>
      <c r="DS164" s="1" t="n">
        <v>1</v>
      </c>
      <c r="DT164" s="1" t="n">
        <v>1961.6</v>
      </c>
      <c r="DU164" s="1" t="n">
        <v>52.36</v>
      </c>
      <c r="DV164" s="1" t="n">
        <v>24.76</v>
      </c>
      <c r="DW164" s="1" t="n">
        <v>14.28</v>
      </c>
      <c r="DX164" s="1" t="n">
        <v>17.72</v>
      </c>
      <c r="DY164" s="1" t="n">
        <v>358.87</v>
      </c>
      <c r="DZ164" s="1" t="n">
        <v>45.67</v>
      </c>
      <c r="EA164" s="1" t="n">
        <v>44.36</v>
      </c>
      <c r="EB164" s="1" t="n">
        <v>10.69</v>
      </c>
      <c r="EC164" s="1" t="n">
        <v>15.74</v>
      </c>
      <c r="ED164" s="1" t="n">
        <v>11</v>
      </c>
      <c r="EE164" s="1" t="n">
        <v>103.63</v>
      </c>
    </row>
    <row r="165" customFormat="false" ht="13.8" hidden="false" customHeight="false" outlineLevel="0" collapsed="false">
      <c r="A165" s="1" t="n">
        <v>30782</v>
      </c>
      <c r="B165" s="1" t="n">
        <v>2</v>
      </c>
      <c r="C165" s="1" t="n">
        <v>30</v>
      </c>
      <c r="D165" s="1" t="n">
        <v>1</v>
      </c>
      <c r="E165" s="1" t="n">
        <v>1</v>
      </c>
      <c r="F165" s="1" t="n">
        <v>0</v>
      </c>
      <c r="G165" s="1" t="n">
        <v>1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f aca="false">IF(W165&gt;27,1,0)</f>
        <v>1</v>
      </c>
      <c r="N165" s="1" t="n">
        <v>0</v>
      </c>
      <c r="O165" s="1" t="n">
        <v>1</v>
      </c>
      <c r="P165" s="1" t="n">
        <f aca="false">SUM(E165:O165)</f>
        <v>4</v>
      </c>
      <c r="Q165" s="1" t="n">
        <v>110</v>
      </c>
      <c r="R165" s="1" t="n">
        <v>80</v>
      </c>
      <c r="S165" s="1" t="n">
        <f aca="false">Q165-R165</f>
        <v>30</v>
      </c>
      <c r="T165" s="2" t="n">
        <f aca="false">(S165/3)+ R165</f>
        <v>90</v>
      </c>
      <c r="U165" s="3" t="n">
        <v>76.7</v>
      </c>
      <c r="V165" s="3" t="n">
        <v>157</v>
      </c>
      <c r="W165" s="18" t="n">
        <f aca="false">U165/POWER((V165/100),2)</f>
        <v>31.1168810093716</v>
      </c>
      <c r="X165" s="2" t="n">
        <v>2</v>
      </c>
      <c r="Y165" s="3" t="n">
        <v>96.7</v>
      </c>
      <c r="Z165" s="3" t="n">
        <v>110</v>
      </c>
      <c r="AA165" s="2" t="n">
        <v>41.4716081133698</v>
      </c>
      <c r="AB165" s="2" t="n">
        <v>0.615923566878981</v>
      </c>
      <c r="AC165" s="2" t="n">
        <v>0.879090909090909</v>
      </c>
      <c r="AD165" s="3" t="n">
        <v>39.1</v>
      </c>
      <c r="AE165" s="3" t="n">
        <v>30</v>
      </c>
      <c r="AF165" s="3" t="n">
        <v>46.7</v>
      </c>
      <c r="AG165" s="1" t="n">
        <v>7</v>
      </c>
      <c r="AH165" s="3" t="n">
        <v>43.4</v>
      </c>
      <c r="AI165" s="3" t="n">
        <v>33.3</v>
      </c>
      <c r="AJ165" s="3" t="n">
        <v>44.3</v>
      </c>
      <c r="AK165" s="3" t="n">
        <v>2.4</v>
      </c>
      <c r="AL165" s="1" t="n">
        <v>1455</v>
      </c>
      <c r="AM165" s="1" t="n">
        <v>45</v>
      </c>
      <c r="AN165" s="1" t="n">
        <v>2270</v>
      </c>
      <c r="AO165" s="1" t="n">
        <v>93</v>
      </c>
      <c r="AP165" s="1" t="n">
        <v>186</v>
      </c>
      <c r="AQ165" s="1" t="n">
        <v>210</v>
      </c>
      <c r="AR165" s="1" t="n">
        <v>209</v>
      </c>
      <c r="AS165" s="1" t="n">
        <v>166</v>
      </c>
      <c r="AT165" s="1" t="n">
        <v>3</v>
      </c>
      <c r="AU165" s="1" t="n">
        <v>10875</v>
      </c>
      <c r="AV165" s="1" t="n">
        <f aca="false">((AO165*15)+(AP165*30)+(AQ165*30)+(AR165*30)+(AS165*15))</f>
        <v>22035</v>
      </c>
      <c r="AW165" s="1" t="n">
        <v>5.96</v>
      </c>
      <c r="AX165" s="4" t="n">
        <f aca="false">10000/SQRT((AO165*BE165)*(AVERAGE(AO165:AS165)*AVERAGE(BE165:BI165)))</f>
        <v>1.62920038964198</v>
      </c>
      <c r="AY165" s="4" t="n">
        <v>1</v>
      </c>
      <c r="AZ165" s="2" t="n">
        <f aca="false">(AO165*BE165)/405</f>
        <v>4.93703703703704</v>
      </c>
      <c r="BA165" s="2" t="n">
        <v>1</v>
      </c>
      <c r="BB165" s="2" t="n">
        <f aca="false">1/(LOG(BE165)+LOG(AO165))</f>
        <v>0.30294571613677</v>
      </c>
      <c r="BC165" s="2" t="n">
        <f aca="false">(BF165-BE165)/(AP165-AO165)</f>
        <v>0.897849462365591</v>
      </c>
      <c r="BD165" s="2" t="n">
        <f aca="false">(20*BE165)/((AO165/18)-3.5)</f>
        <v>258</v>
      </c>
      <c r="BE165" s="2" t="n">
        <v>21.5</v>
      </c>
      <c r="BF165" s="2" t="n">
        <v>105</v>
      </c>
      <c r="BG165" s="2" t="n">
        <v>87.7</v>
      </c>
      <c r="BH165" s="2" t="n">
        <v>185</v>
      </c>
      <c r="BI165" s="2" t="n">
        <v>146</v>
      </c>
      <c r="BJ165" s="2" t="n">
        <f aca="false">((BE165*15)+(BF165*30)+(BG165*30)+(BH165*30)+(BI165*15))-(BE165*120)</f>
        <v>11263.5</v>
      </c>
      <c r="BK165" s="2" t="n">
        <f aca="false">((BE165*15)+(BF165*30)+(BG165*30)+(BH165*30)+(BI165*15))</f>
        <v>13843.5</v>
      </c>
      <c r="BL165" s="2" t="n">
        <f aca="false">(1/BE165)</f>
        <v>0.0465116279069768</v>
      </c>
      <c r="BM165" s="2" t="n">
        <f aca="false">(BJ165/AU165)</f>
        <v>1.03572413793103</v>
      </c>
      <c r="BN165" s="2" t="n">
        <f aca="false">(BK165/AV165)</f>
        <v>0.628250510551395</v>
      </c>
      <c r="BO165" s="2" t="n">
        <f aca="false">(AX165*BM165)</f>
        <v>1.68740216907884</v>
      </c>
      <c r="BP165" s="2" t="n">
        <f aca="false">(AX165*BN165)</f>
        <v>1.02354597658311</v>
      </c>
      <c r="BQ165" s="2" t="n">
        <v>1</v>
      </c>
      <c r="BR165" s="4" t="n">
        <f aca="false">(BC165*BL165)</f>
        <v>0.0417604401100275</v>
      </c>
      <c r="BS165" s="1" t="n">
        <v>192</v>
      </c>
      <c r="BT165" s="1" t="n">
        <v>0</v>
      </c>
      <c r="BU165" s="1" t="n">
        <v>35</v>
      </c>
      <c r="BV165" s="1" t="n">
        <v>1</v>
      </c>
      <c r="BW165" s="1" t="n">
        <v>115</v>
      </c>
      <c r="BX165" s="1" t="n">
        <v>0</v>
      </c>
      <c r="BY165" s="1" t="n">
        <v>42</v>
      </c>
      <c r="BZ165" s="1" t="n">
        <v>212</v>
      </c>
      <c r="CA165" s="1" t="n">
        <v>1</v>
      </c>
      <c r="CB165" s="1" t="n">
        <v>5</v>
      </c>
      <c r="CC165" s="1" t="n">
        <v>2</v>
      </c>
      <c r="CD165" s="1" t="n">
        <v>76</v>
      </c>
      <c r="CE165" s="1" t="n">
        <v>1261</v>
      </c>
      <c r="CF165" s="1" t="n">
        <v>20.0158604282316</v>
      </c>
      <c r="CG165" s="1" t="n">
        <v>32.6098334655036</v>
      </c>
      <c r="CH165" s="1" t="n">
        <v>5.56701030927835</v>
      </c>
      <c r="CI165" s="1" t="n">
        <v>12.5614591593973</v>
      </c>
      <c r="CJ165" s="1" t="n">
        <v>6.70896114195083</v>
      </c>
      <c r="CK165" s="1" t="n">
        <v>48.4694686756543</v>
      </c>
      <c r="CL165" s="1" t="n">
        <v>0</v>
      </c>
      <c r="CM165" s="1" t="n">
        <v>5.64</v>
      </c>
      <c r="CN165" s="1" t="n">
        <v>7.2</v>
      </c>
      <c r="CO165" s="1" t="n">
        <v>0</v>
      </c>
      <c r="CP165" s="1" t="n">
        <v>0.51</v>
      </c>
      <c r="CQ165" s="1" t="n">
        <v>4</v>
      </c>
      <c r="CR165" s="1" t="n">
        <v>0</v>
      </c>
      <c r="CS165" s="1" t="n">
        <v>0</v>
      </c>
      <c r="CT165" s="1" t="n">
        <v>0</v>
      </c>
      <c r="CU165" s="1" t="n">
        <v>63.1</v>
      </c>
      <c r="CV165" s="1" t="n">
        <v>45.69</v>
      </c>
      <c r="CW165" s="1" t="n">
        <v>7.8</v>
      </c>
      <c r="CX165" s="1" t="n">
        <v>17.6</v>
      </c>
      <c r="CY165" s="1" t="n">
        <v>9.4</v>
      </c>
      <c r="CZ165" s="1" t="n">
        <v>431</v>
      </c>
      <c r="DA165" s="1" t="n">
        <v>152.8</v>
      </c>
      <c r="DB165" s="1" t="n">
        <v>10.5</v>
      </c>
      <c r="DC165" s="1" t="n">
        <v>25.1</v>
      </c>
      <c r="DD165" s="1" t="n">
        <v>2504</v>
      </c>
      <c r="DE165" s="1" t="n">
        <v>4</v>
      </c>
      <c r="DF165" s="1" t="n">
        <v>1</v>
      </c>
      <c r="DG165" s="1" t="n">
        <v>150</v>
      </c>
      <c r="DH165" s="1" t="s">
        <v>425</v>
      </c>
      <c r="DI165" s="1" t="n">
        <v>0</v>
      </c>
      <c r="DJ165" s="1" t="n">
        <v>9</v>
      </c>
      <c r="DK165" s="1" t="n">
        <v>9</v>
      </c>
      <c r="DL165" s="1" t="n">
        <v>2</v>
      </c>
      <c r="DM165" s="1" t="n">
        <v>2</v>
      </c>
      <c r="DN165" s="1" t="n">
        <v>24.71012</v>
      </c>
      <c r="DO165" s="1" t="n">
        <v>206.3352</v>
      </c>
      <c r="DP165" s="1" t="n">
        <v>0</v>
      </c>
      <c r="DQ165" s="1" t="n">
        <v>4</v>
      </c>
      <c r="DR165" s="1" t="n">
        <v>2</v>
      </c>
      <c r="DS165" s="1" t="n">
        <v>3</v>
      </c>
      <c r="DT165" s="1" t="n">
        <v>2362.53</v>
      </c>
      <c r="DU165" s="1" t="n">
        <v>59.44</v>
      </c>
      <c r="DV165" s="1" t="n">
        <v>24.27</v>
      </c>
      <c r="DW165" s="1" t="n">
        <v>24.16</v>
      </c>
      <c r="DX165" s="1" t="n">
        <v>55.01</v>
      </c>
      <c r="DY165" s="1" t="n">
        <v>323.37</v>
      </c>
      <c r="DZ165" s="1" t="n">
        <v>45.05</v>
      </c>
      <c r="EA165" s="1" t="n">
        <v>18.82</v>
      </c>
      <c r="EB165" s="1" t="n">
        <v>26.77</v>
      </c>
      <c r="EC165" s="1" t="n">
        <v>41.98</v>
      </c>
      <c r="ED165" s="1" t="n">
        <v>21.1</v>
      </c>
      <c r="EE165" s="1" t="n">
        <v>98.34</v>
      </c>
    </row>
    <row r="166" customFormat="false" ht="13.8" hidden="false" customHeight="false" outlineLevel="0" collapsed="false">
      <c r="A166" s="1" t="n">
        <v>30783</v>
      </c>
      <c r="B166" s="1" t="n">
        <v>2</v>
      </c>
      <c r="C166" s="1" t="n">
        <v>19</v>
      </c>
      <c r="D166" s="1" t="n">
        <v>1</v>
      </c>
      <c r="E166" s="1" t="n">
        <v>1</v>
      </c>
      <c r="F166" s="1" t="n">
        <v>0</v>
      </c>
      <c r="G166" s="1" t="n">
        <v>1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</v>
      </c>
      <c r="M166" s="1" t="n">
        <v>0</v>
      </c>
      <c r="N166" s="1" t="n">
        <v>0</v>
      </c>
      <c r="O166" s="1" t="n">
        <v>1</v>
      </c>
      <c r="P166" s="1" t="n">
        <f aca="false">SUM(E166:O166)</f>
        <v>3</v>
      </c>
      <c r="Q166" s="1" t="n">
        <v>110</v>
      </c>
      <c r="R166" s="1" t="n">
        <v>60</v>
      </c>
      <c r="S166" s="1" t="n">
        <v>50</v>
      </c>
      <c r="T166" s="2" t="n">
        <v>76.6666666666667</v>
      </c>
      <c r="U166" s="3" t="n">
        <v>51.9</v>
      </c>
      <c r="V166" s="3" t="n">
        <v>154.5</v>
      </c>
      <c r="W166" s="2" t="n">
        <v>21.7425456373519</v>
      </c>
      <c r="X166" s="2" t="n">
        <v>0</v>
      </c>
      <c r="Y166" s="3" t="n">
        <v>71</v>
      </c>
      <c r="Z166" s="3" t="n">
        <v>94.2</v>
      </c>
      <c r="AA166" s="2" t="n">
        <v>33.5368941666228</v>
      </c>
      <c r="AB166" s="2" t="n">
        <v>0.459546925566343</v>
      </c>
      <c r="AC166" s="2" t="n">
        <v>0.753715498938429</v>
      </c>
      <c r="AD166" s="3" t="n">
        <v>24.8</v>
      </c>
      <c r="AE166" s="3" t="n">
        <v>12.9</v>
      </c>
      <c r="AF166" s="3" t="n">
        <v>39</v>
      </c>
      <c r="AG166" s="1" t="n">
        <v>9</v>
      </c>
      <c r="AH166" s="3" t="n">
        <v>55.3</v>
      </c>
      <c r="AI166" s="3" t="n">
        <v>28.7</v>
      </c>
      <c r="AJ166" s="3" t="n">
        <v>37</v>
      </c>
      <c r="AK166" s="3" t="n">
        <v>2</v>
      </c>
      <c r="AL166" s="1" t="n">
        <v>1163</v>
      </c>
      <c r="AM166" s="1" t="n">
        <v>46</v>
      </c>
      <c r="AN166" s="1" t="n">
        <v>1907</v>
      </c>
      <c r="AO166" s="1" t="n">
        <v>84</v>
      </c>
      <c r="AP166" s="1" t="n">
        <v>141</v>
      </c>
      <c r="AQ166" s="1" t="n">
        <v>146</v>
      </c>
      <c r="AR166" s="1" t="n">
        <v>72</v>
      </c>
      <c r="AS166" s="1" t="n">
        <v>109</v>
      </c>
      <c r="AT166" s="1" t="n">
        <v>1</v>
      </c>
      <c r="AU166" s="1" t="n">
        <f aca="false">((AO166*15)+(AP166*30)+(AQ166*30)+(AR166*30)+(AS166*15))-(AO166*120)</f>
        <v>3585</v>
      </c>
      <c r="AV166" s="1" t="n">
        <f aca="false">((AO166*15)+(AP166*30)+(AQ166*30)+(AR166*30)+(AS166*15))</f>
        <v>13665</v>
      </c>
      <c r="AW166" s="1"/>
      <c r="AX166" s="4" t="n">
        <f aca="false">10000/SQRT((AO166*BE166)*(AVERAGE(AO166:AS166)*AVERAGE(BE166:BI166)))</f>
        <v>11.5331212730175</v>
      </c>
      <c r="AY166" s="4" t="n">
        <v>0</v>
      </c>
      <c r="AZ166" s="2" t="n">
        <f aca="false">(AO166*BE166)/405</f>
        <v>0.657481481481481</v>
      </c>
      <c r="BA166" s="2" t="n">
        <v>0</v>
      </c>
      <c r="BB166" s="2" t="n">
        <f aca="false">1/(LOG(BE166)+LOG(AO166))</f>
        <v>0.412313571937959</v>
      </c>
      <c r="BC166" s="2" t="n">
        <f aca="false">(BF166-BE166)/(AP166-AO166)</f>
        <v>0.656666666666667</v>
      </c>
      <c r="BD166" s="2" t="n">
        <f aca="false">(20*BE166)/((AO166/18)-3.5)</f>
        <v>54.3428571428571</v>
      </c>
      <c r="BE166" s="3" t="n">
        <v>3.17</v>
      </c>
      <c r="BF166" s="3" t="n">
        <v>40.6</v>
      </c>
      <c r="BG166" s="3" t="n">
        <v>39.9</v>
      </c>
      <c r="BH166" s="3" t="n">
        <v>12.3</v>
      </c>
      <c r="BI166" s="3" t="n">
        <v>31.9</v>
      </c>
      <c r="BJ166" s="2" t="n">
        <f aca="false">((BE166*15)+(BF166*30)+(BG166*30)+(BH166*30)+(BI166*15))-(BE166*120)</f>
        <v>2929.65</v>
      </c>
      <c r="BK166" s="2" t="n">
        <f aca="false">((BE166*15)+(BF166*30)+(BG166*30)+(BH166*30)+(BI166*15))</f>
        <v>3310.05</v>
      </c>
      <c r="BL166" s="2" t="n">
        <f aca="false">(1/BE166)</f>
        <v>0.315457413249211</v>
      </c>
      <c r="BM166" s="2" t="n">
        <f aca="false">(BJ166/AU166)</f>
        <v>0.817196652719665</v>
      </c>
      <c r="BN166" s="2" t="n">
        <f aca="false">(BK166/AV166)</f>
        <v>0.242228320526893</v>
      </c>
      <c r="BO166" s="2" t="n">
        <f aca="false">(AX166*BM166)</f>
        <v>9.42482809971988</v>
      </c>
      <c r="BP166" s="2" t="n">
        <f aca="false">(AX166*BN166)</f>
        <v>2.79364859639602</v>
      </c>
      <c r="BQ166" s="2" t="n">
        <v>2</v>
      </c>
      <c r="BR166" s="4" t="n">
        <f aca="false">(BC166*BL166)</f>
        <v>0.207150368033649</v>
      </c>
      <c r="BS166" s="1" t="n">
        <v>144</v>
      </c>
      <c r="BT166" s="1" t="n">
        <v>0</v>
      </c>
      <c r="BU166" s="1" t="n">
        <v>39</v>
      </c>
      <c r="BV166" s="1" t="n">
        <v>1</v>
      </c>
      <c r="BW166" s="1" t="n">
        <v>87</v>
      </c>
      <c r="BX166" s="1" t="n">
        <v>0</v>
      </c>
      <c r="BY166" s="1" t="n">
        <v>18</v>
      </c>
      <c r="BZ166" s="1" t="n">
        <v>91</v>
      </c>
      <c r="CA166" s="1" t="n">
        <v>0</v>
      </c>
      <c r="CB166" s="1" t="n">
        <v>0</v>
      </c>
      <c r="CC166" s="1"/>
      <c r="CD166" s="1" t="n">
        <v>62</v>
      </c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 t="n">
        <v>6</v>
      </c>
      <c r="DL166" s="1" t="n">
        <v>2</v>
      </c>
      <c r="DM166" s="1" t="n">
        <v>2</v>
      </c>
      <c r="DN166" s="1" t="n">
        <v>27.89</v>
      </c>
      <c r="DO166" s="1" t="n">
        <v>113.1791</v>
      </c>
      <c r="DP166" s="1" t="n">
        <v>0.1</v>
      </c>
      <c r="DQ166" s="1" t="n">
        <v>1</v>
      </c>
      <c r="DR166" s="1"/>
      <c r="DS166" s="1" t="n">
        <v>3</v>
      </c>
      <c r="DT166" s="1" t="n">
        <v>1637.84</v>
      </c>
      <c r="DU166" s="1" t="n">
        <v>58.26</v>
      </c>
      <c r="DV166" s="1" t="n">
        <v>24.99</v>
      </c>
      <c r="DW166" s="1" t="n">
        <v>37.03</v>
      </c>
      <c r="DX166" s="1" t="n">
        <v>14.47</v>
      </c>
      <c r="DY166" s="1" t="n">
        <v>222.34</v>
      </c>
      <c r="DZ166" s="1" t="n">
        <v>15.11</v>
      </c>
      <c r="EA166" s="1" t="n">
        <v>19.21</v>
      </c>
      <c r="EB166" s="1" t="n">
        <v>17.19</v>
      </c>
      <c r="EC166" s="1" t="n">
        <v>22.68</v>
      </c>
      <c r="ED166" s="1" t="n">
        <v>9.75</v>
      </c>
      <c r="EE166" s="1" t="n">
        <v>139.82</v>
      </c>
    </row>
    <row r="167" customFormat="false" ht="13.8" hidden="false" customHeight="false" outlineLevel="0" collapsed="false">
      <c r="A167" s="1" t="n">
        <v>30784</v>
      </c>
      <c r="B167" s="1" t="n">
        <v>1</v>
      </c>
      <c r="C167" s="1" t="n">
        <v>54</v>
      </c>
      <c r="D167" s="1" t="n">
        <v>1</v>
      </c>
      <c r="E167" s="1" t="n">
        <v>0</v>
      </c>
      <c r="F167" s="1" t="n">
        <v>1</v>
      </c>
      <c r="G167" s="1" t="n">
        <v>1</v>
      </c>
      <c r="H167" s="1" t="n">
        <v>0</v>
      </c>
      <c r="I167" s="1" t="n">
        <v>1</v>
      </c>
      <c r="J167" s="1" t="n">
        <v>0</v>
      </c>
      <c r="K167" s="1" t="n">
        <v>0</v>
      </c>
      <c r="L167" s="1" t="n">
        <v>0</v>
      </c>
      <c r="M167" s="1" t="n">
        <v>0</v>
      </c>
      <c r="N167" s="1" t="n">
        <v>0</v>
      </c>
      <c r="O167" s="1" t="n">
        <v>1</v>
      </c>
      <c r="P167" s="1" t="n">
        <f aca="false">SUM(E167:O167)</f>
        <v>4</v>
      </c>
      <c r="Q167" s="1" t="n">
        <v>110</v>
      </c>
      <c r="R167" s="1" t="n">
        <v>80</v>
      </c>
      <c r="S167" s="1" t="n">
        <v>30</v>
      </c>
      <c r="T167" s="2" t="n">
        <v>90</v>
      </c>
      <c r="U167" s="3" t="n">
        <v>64.9</v>
      </c>
      <c r="V167" s="3" t="n">
        <v>179.5</v>
      </c>
      <c r="W167" s="2" t="n">
        <v>20.1426121771246</v>
      </c>
      <c r="X167" s="2" t="n">
        <v>0</v>
      </c>
      <c r="Y167" s="3" t="n">
        <v>81</v>
      </c>
      <c r="Z167" s="3" t="n">
        <v>90.2</v>
      </c>
      <c r="AA167" s="2" t="n">
        <v>30.3506557616466</v>
      </c>
      <c r="AB167" s="2" t="n">
        <v>0.45125348189415</v>
      </c>
      <c r="AC167" s="2" t="n">
        <v>0.898004434589801</v>
      </c>
      <c r="AD167" s="3" t="n">
        <v>17</v>
      </c>
      <c r="AE167" s="3" t="n">
        <v>11</v>
      </c>
      <c r="AF167" s="3" t="n">
        <v>53.9</v>
      </c>
      <c r="AG167" s="1" t="n">
        <v>7</v>
      </c>
      <c r="AH167" s="3" t="n">
        <v>54.2</v>
      </c>
      <c r="AI167" s="3" t="n">
        <v>35.2</v>
      </c>
      <c r="AJ167" s="3" t="n">
        <v>51.2</v>
      </c>
      <c r="AK167" s="3" t="n">
        <v>2.7</v>
      </c>
      <c r="AL167" s="1" t="n">
        <v>1538</v>
      </c>
      <c r="AM167" s="1" t="n">
        <v>39</v>
      </c>
      <c r="AN167" s="1" t="n">
        <v>2738</v>
      </c>
      <c r="AO167" s="1" t="n">
        <v>115</v>
      </c>
      <c r="AP167" s="1" t="n">
        <v>163</v>
      </c>
      <c r="AQ167" s="1" t="n">
        <v>189</v>
      </c>
      <c r="AR167" s="1" t="n">
        <v>151</v>
      </c>
      <c r="AS167" s="1" t="n">
        <v>137</v>
      </c>
      <c r="AT167" s="1" t="n">
        <v>2</v>
      </c>
      <c r="AU167" s="1" t="n">
        <f aca="false">((AO167*15)+(AP167*30)+(AQ167*30)+(AR167*30)+(AS167*15))-(AO167*120)</f>
        <v>5070</v>
      </c>
      <c r="AV167" s="1" t="n">
        <f aca="false">((AO167*15)+(AP167*30)+(AQ167*30)+(AR167*30)+(AS167*15))</f>
        <v>18870</v>
      </c>
      <c r="AW167" s="1" t="n">
        <v>5.5</v>
      </c>
      <c r="AX167" s="4" t="n">
        <f aca="false">10000/SQRT((AO167*BE167)*(AVERAGE(AO167:AS167)*AVERAGE(BE167:BI167)))</f>
        <v>1.98692057901421</v>
      </c>
      <c r="AY167" s="4" t="n">
        <v>1</v>
      </c>
      <c r="AZ167" s="2" t="n">
        <f aca="false">(AO167*BE167)/405</f>
        <v>5.48024691358025</v>
      </c>
      <c r="BA167" s="2" t="n">
        <v>1</v>
      </c>
      <c r="BB167" s="2" t="n">
        <f aca="false">1/(LOG(BE167)+LOG(AO167))</f>
        <v>0.298841527428309</v>
      </c>
      <c r="BC167" s="2" t="n">
        <f aca="false">(BF167-BE167)/(AP167-AO167)</f>
        <v>0.964583333333333</v>
      </c>
      <c r="BD167" s="2" t="n">
        <f aca="false">(20*BE167)/((AO167/18)-3.5)</f>
        <v>133.615384615385</v>
      </c>
      <c r="BE167" s="3" t="n">
        <v>19.3</v>
      </c>
      <c r="BF167" s="3" t="n">
        <v>65.6</v>
      </c>
      <c r="BG167" s="3" t="n">
        <v>95.7</v>
      </c>
      <c r="BH167" s="3" t="n">
        <v>102</v>
      </c>
      <c r="BI167" s="3" t="n">
        <v>95.3</v>
      </c>
      <c r="BJ167" s="2" t="n">
        <f aca="false">((BE167*15)+(BF167*30)+(BG167*30)+(BH167*30)+(BI167*15))-(BE167*120)</f>
        <v>7302</v>
      </c>
      <c r="BK167" s="2" t="n">
        <f aca="false">((BE167*15)+(BF167*30)+(BG167*30)+(BH167*30)+(BI167*15))</f>
        <v>9618</v>
      </c>
      <c r="BL167" s="2" t="n">
        <f aca="false">(1/BE167)</f>
        <v>0.0518134715025907</v>
      </c>
      <c r="BM167" s="2" t="n">
        <f aca="false">(BJ167/AU167)</f>
        <v>1.44023668639053</v>
      </c>
      <c r="BN167" s="2" t="n">
        <f aca="false">(BK167/AV167)</f>
        <v>0.509697933227345</v>
      </c>
      <c r="BO167" s="2" t="n">
        <f aca="false">(AX167*BM167)</f>
        <v>2.86163591084059</v>
      </c>
      <c r="BP167" s="2" t="n">
        <f aca="false">(AX167*BN167)</f>
        <v>1.01272931261042</v>
      </c>
      <c r="BQ167" s="2" t="n">
        <v>1</v>
      </c>
      <c r="BR167" s="4" t="n">
        <f aca="false">(BC167*BL167)</f>
        <v>0.0499784110535406</v>
      </c>
      <c r="BS167" s="1" t="n">
        <v>222</v>
      </c>
      <c r="BT167" s="1" t="n">
        <v>1</v>
      </c>
      <c r="BU167" s="1" t="n">
        <v>34</v>
      </c>
      <c r="BV167" s="1" t="n">
        <v>1</v>
      </c>
      <c r="BW167" s="1" t="n">
        <v>156</v>
      </c>
      <c r="BX167" s="1" t="n">
        <v>1</v>
      </c>
      <c r="BY167" s="1" t="n">
        <v>32</v>
      </c>
      <c r="BZ167" s="1" t="n">
        <v>161</v>
      </c>
      <c r="CA167" s="1" t="n">
        <v>1</v>
      </c>
      <c r="CB167" s="1" t="n">
        <v>1</v>
      </c>
      <c r="CC167" s="1"/>
      <c r="CD167" s="1" t="n">
        <v>60</v>
      </c>
      <c r="CE167" s="1" t="n">
        <v>2089</v>
      </c>
      <c r="CF167" s="1" t="n">
        <v>15.3183341311632</v>
      </c>
      <c r="CG167" s="1" t="n">
        <v>33.0014360938248</v>
      </c>
      <c r="CH167" s="1" t="n">
        <v>6.85016754427956</v>
      </c>
      <c r="CI167" s="1" t="n">
        <v>10.7276208712303</v>
      </c>
      <c r="CJ167" s="1" t="n">
        <v>4.69602680708473</v>
      </c>
      <c r="CK167" s="1" t="n">
        <v>53.2503590234562</v>
      </c>
      <c r="CL167" s="1" t="n">
        <v>5.9</v>
      </c>
      <c r="CM167" s="1" t="n">
        <v>6.4</v>
      </c>
      <c r="CN167" s="1" t="n">
        <v>10</v>
      </c>
      <c r="CO167" s="1" t="n">
        <v>0</v>
      </c>
      <c r="CP167" s="1" t="n">
        <v>4.2</v>
      </c>
      <c r="CQ167" s="1" t="n">
        <v>2</v>
      </c>
      <c r="CR167" s="1" t="n">
        <v>0</v>
      </c>
      <c r="CS167" s="1" t="n">
        <v>0</v>
      </c>
      <c r="CT167" s="1" t="n">
        <v>0</v>
      </c>
      <c r="CU167" s="1" t="n">
        <v>80</v>
      </c>
      <c r="CV167" s="1" t="n">
        <v>76.6</v>
      </c>
      <c r="CW167" s="1" t="n">
        <v>15.9</v>
      </c>
      <c r="CX167" s="1" t="n">
        <v>24.9</v>
      </c>
      <c r="CY167" s="1" t="n">
        <v>10.9</v>
      </c>
      <c r="CZ167" s="1" t="n">
        <v>711</v>
      </c>
      <c r="DA167" s="1" t="n">
        <v>278.1</v>
      </c>
      <c r="DB167" s="1" t="n">
        <v>0</v>
      </c>
      <c r="DC167" s="1" t="n">
        <v>7.5</v>
      </c>
      <c r="DD167" s="1" t="n">
        <v>1968</v>
      </c>
      <c r="DE167" s="1" t="n">
        <v>5</v>
      </c>
      <c r="DF167" s="1" t="n">
        <v>2</v>
      </c>
      <c r="DG167" s="1" t="n">
        <v>500</v>
      </c>
      <c r="DH167" s="1" t="n">
        <v>5</v>
      </c>
      <c r="DI167" s="1" t="n">
        <v>600</v>
      </c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</row>
    <row r="168" customFormat="false" ht="13.8" hidden="false" customHeight="false" outlineLevel="0" collapsed="false">
      <c r="A168" s="1" t="n">
        <v>30785</v>
      </c>
      <c r="B168" s="1" t="n">
        <v>2</v>
      </c>
      <c r="C168" s="1" t="n">
        <v>48</v>
      </c>
      <c r="D168" s="1" t="n">
        <v>1</v>
      </c>
      <c r="E168" s="1" t="n">
        <v>1</v>
      </c>
      <c r="F168" s="1" t="n">
        <v>1</v>
      </c>
      <c r="G168" s="1" t="n">
        <v>0</v>
      </c>
      <c r="H168" s="1" t="n">
        <v>1</v>
      </c>
      <c r="I168" s="1" t="n">
        <v>0</v>
      </c>
      <c r="J168" s="1" t="n">
        <v>0</v>
      </c>
      <c r="K168" s="1" t="n">
        <v>0</v>
      </c>
      <c r="L168" s="1" t="n">
        <v>0</v>
      </c>
      <c r="M168" s="1" t="n">
        <v>0</v>
      </c>
      <c r="N168" s="1" t="n">
        <v>0</v>
      </c>
      <c r="O168" s="1" t="n">
        <v>1</v>
      </c>
      <c r="P168" s="1" t="n">
        <f aca="false">SUM(E168:O168)</f>
        <v>4</v>
      </c>
      <c r="Q168" s="1" t="n">
        <v>160</v>
      </c>
      <c r="R168" s="1" t="n">
        <v>100</v>
      </c>
      <c r="S168" s="1" t="n">
        <v>60</v>
      </c>
      <c r="T168" s="2" t="n">
        <v>120</v>
      </c>
      <c r="U168" s="3" t="n">
        <v>51.9</v>
      </c>
      <c r="V168" s="3" t="n">
        <v>154.5</v>
      </c>
      <c r="W168" s="2" t="n">
        <v>21.7425456373519</v>
      </c>
      <c r="X168" s="2" t="n">
        <v>0</v>
      </c>
      <c r="Y168" s="3" t="n">
        <v>76.5</v>
      </c>
      <c r="Z168" s="3" t="n">
        <v>24.3</v>
      </c>
      <c r="AA168" s="2" t="n">
        <v>36.1380899195945</v>
      </c>
      <c r="AB168" s="2" t="n">
        <v>0.495145631067961</v>
      </c>
      <c r="AC168" s="2" t="n">
        <v>3.14814814814815</v>
      </c>
      <c r="AD168" s="3" t="n">
        <v>24.8</v>
      </c>
      <c r="AE168" s="3" t="n">
        <v>12.9</v>
      </c>
      <c r="AF168" s="3" t="n">
        <v>39</v>
      </c>
      <c r="AG168" s="1" t="n">
        <v>9</v>
      </c>
      <c r="AH168" s="3" t="n">
        <v>55.3</v>
      </c>
      <c r="AI168" s="3" t="n">
        <v>28.7</v>
      </c>
      <c r="AJ168" s="3" t="n">
        <v>37</v>
      </c>
      <c r="AK168" s="3" t="n">
        <v>2</v>
      </c>
      <c r="AL168" s="1" t="n">
        <v>1163</v>
      </c>
      <c r="AM168" s="1" t="n">
        <v>46</v>
      </c>
      <c r="AN168" s="1" t="n">
        <v>1907</v>
      </c>
      <c r="AO168" s="1" t="n">
        <v>95</v>
      </c>
      <c r="AP168" s="1" t="n">
        <v>132</v>
      </c>
      <c r="AQ168" s="1" t="n">
        <v>109</v>
      </c>
      <c r="AR168" s="1" t="n">
        <v>87</v>
      </c>
      <c r="AS168" s="1" t="n">
        <v>91</v>
      </c>
      <c r="AT168" s="1" t="n">
        <v>1</v>
      </c>
      <c r="AU168" s="1" t="n">
        <f aca="false">((AO168*15)+(AP168*30)+(AQ168*30)+(AR168*30)+(AS168*15))-(AO168*120)</f>
        <v>1230</v>
      </c>
      <c r="AV168" s="1" t="n">
        <f aca="false">((AO168*15)+(AP168*30)+(AQ168*30)+(AR168*30)+(AS168*15))</f>
        <v>12630</v>
      </c>
      <c r="AW168" s="1" t="n">
        <v>5.85</v>
      </c>
      <c r="AX168" s="4" t="n">
        <f aca="false">10000/SQRT((AO168*BE168)*(AVERAGE(AO168:AS168)*AVERAGE(BE168:BI168)))</f>
        <v>4.55554362830136</v>
      </c>
      <c r="AY168" s="4" t="n">
        <v>0</v>
      </c>
      <c r="AZ168" s="2" t="n">
        <f aca="false">(AO168*BE168)/405</f>
        <v>1.94456790123457</v>
      </c>
      <c r="BA168" s="2" t="n">
        <v>0</v>
      </c>
      <c r="BB168" s="2" t="n">
        <f aca="false">1/(LOG(BE168)+LOG(AO168))</f>
        <v>0.345270707127814</v>
      </c>
      <c r="BC168" s="2" t="n">
        <f aca="false">(BF168-BE168)/(AP168-AO168)</f>
        <v>1.13</v>
      </c>
      <c r="BD168" s="2" t="n">
        <f aca="false">(20*BE168)/((AO168/18)-3.5)</f>
        <v>93.2625</v>
      </c>
      <c r="BE168" s="3" t="n">
        <v>8.29</v>
      </c>
      <c r="BF168" s="3" t="n">
        <v>50.1</v>
      </c>
      <c r="BG168" s="3" t="n">
        <v>82.3</v>
      </c>
      <c r="BH168" s="3" t="n">
        <v>74.2</v>
      </c>
      <c r="BI168" s="3" t="n">
        <v>82.7</v>
      </c>
      <c r="BJ168" s="2" t="n">
        <f aca="false">((BE168*15)+(BF168*30)+(BG168*30)+(BH168*30)+(BI168*15))-(BE168*120)</f>
        <v>6568.05</v>
      </c>
      <c r="BK168" s="2" t="n">
        <f aca="false">((BE168*15)+(BF168*30)+(BG168*30)+(BH168*30)+(BI168*15))</f>
        <v>7562.85</v>
      </c>
      <c r="BL168" s="2" t="n">
        <f aca="false">(1/BE168)</f>
        <v>0.120627261761158</v>
      </c>
      <c r="BM168" s="2" t="n">
        <f aca="false">(BJ168/AU168)</f>
        <v>5.33987804878049</v>
      </c>
      <c r="BN168" s="2" t="n">
        <f aca="false">(BK168/AV168)</f>
        <v>0.598800475059382</v>
      </c>
      <c r="BO168" s="2" t="n">
        <f aca="false">(AX168*BM168)</f>
        <v>24.3260474210283</v>
      </c>
      <c r="BP168" s="2" t="n">
        <f aca="false">(AX168*BN168)</f>
        <v>2.7278616887806</v>
      </c>
      <c r="BQ168" s="2" t="n">
        <v>2</v>
      </c>
      <c r="BR168" s="4" t="n">
        <f aca="false">(BC168*BL168)</f>
        <v>0.136308805790109</v>
      </c>
      <c r="BS168" s="1" t="n">
        <v>247</v>
      </c>
      <c r="BT168" s="1" t="n">
        <v>1</v>
      </c>
      <c r="BU168" s="1" t="n">
        <v>81</v>
      </c>
      <c r="BV168" s="1" t="n">
        <v>0</v>
      </c>
      <c r="BW168" s="1" t="n">
        <v>147</v>
      </c>
      <c r="BX168" s="1" t="n">
        <v>1</v>
      </c>
      <c r="BY168" s="1" t="n">
        <v>19</v>
      </c>
      <c r="BZ168" s="1" t="n">
        <v>94</v>
      </c>
      <c r="CA168" s="1" t="n">
        <v>0</v>
      </c>
      <c r="CB168" s="1" t="n">
        <v>1</v>
      </c>
      <c r="CC168" s="1"/>
      <c r="CD168" s="1" t="n">
        <v>65</v>
      </c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</row>
    <row r="169" customFormat="false" ht="13.8" hidden="false" customHeight="false" outlineLevel="0" collapsed="false">
      <c r="A169" s="1" t="n">
        <v>30792</v>
      </c>
      <c r="B169" s="1" t="n">
        <v>2</v>
      </c>
      <c r="C169" s="1" t="n">
        <v>59</v>
      </c>
      <c r="D169" s="1" t="n">
        <v>1</v>
      </c>
      <c r="E169" s="1" t="n">
        <v>0</v>
      </c>
      <c r="F169" s="1" t="n">
        <v>1</v>
      </c>
      <c r="G169" s="1" t="n">
        <v>1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</v>
      </c>
      <c r="M169" s="1" t="n">
        <v>0</v>
      </c>
      <c r="N169" s="1" t="n">
        <v>0</v>
      </c>
      <c r="O169" s="1" t="n">
        <v>0</v>
      </c>
      <c r="P169" s="1" t="n">
        <f aca="false">SUM(E169:O169)</f>
        <v>2</v>
      </c>
      <c r="Q169" s="1" t="n">
        <v>130</v>
      </c>
      <c r="R169" s="1" t="n">
        <v>90</v>
      </c>
      <c r="S169" s="1" t="n">
        <v>40</v>
      </c>
      <c r="T169" s="2" t="n">
        <v>103.333333333333</v>
      </c>
      <c r="U169" s="3" t="n">
        <v>58.5</v>
      </c>
      <c r="V169" s="3" t="n">
        <v>158.2</v>
      </c>
      <c r="W169" s="2" t="n">
        <v>23.3745311109016</v>
      </c>
      <c r="X169" s="2" t="n">
        <v>0</v>
      </c>
      <c r="Y169" s="3" t="n">
        <v>79.7</v>
      </c>
      <c r="Z169" s="3" t="n">
        <v>99</v>
      </c>
      <c r="AA169" s="2" t="n">
        <v>38.7573846138637</v>
      </c>
      <c r="AB169" s="2" t="n">
        <v>0.503792667509482</v>
      </c>
      <c r="AC169" s="2" t="n">
        <v>0.805050505050505</v>
      </c>
      <c r="AD169" s="3" t="n">
        <v>32.1</v>
      </c>
      <c r="AE169" s="3" t="n">
        <v>18.8</v>
      </c>
      <c r="AF169" s="3" t="n">
        <v>39.7</v>
      </c>
      <c r="AG169" s="1" t="n">
        <v>7</v>
      </c>
      <c r="AH169" s="3" t="n">
        <v>46.3</v>
      </c>
      <c r="AI169" s="3" t="n">
        <v>27.1</v>
      </c>
      <c r="AJ169" s="3" t="n">
        <v>37.7</v>
      </c>
      <c r="AK169" s="3" t="n">
        <v>2</v>
      </c>
      <c r="AL169" s="1" t="n">
        <v>1192</v>
      </c>
      <c r="AM169" s="1" t="n">
        <v>44</v>
      </c>
      <c r="AN169" s="1" t="n">
        <v>2169</v>
      </c>
      <c r="AO169" s="1" t="n">
        <v>85</v>
      </c>
      <c r="AP169" s="1" t="n">
        <v>152</v>
      </c>
      <c r="AQ169" s="1" t="n">
        <v>126</v>
      </c>
      <c r="AR169" s="1" t="n">
        <v>87</v>
      </c>
      <c r="AS169" s="1" t="n">
        <v>77</v>
      </c>
      <c r="AT169" s="1" t="n">
        <v>1</v>
      </c>
      <c r="AU169" s="1" t="n">
        <v>3180</v>
      </c>
      <c r="AV169" s="1" t="n">
        <f aca="false">((AO169*15)+(AP169*30)+(AQ169*30)+(AR169*30)+(AS169*15))</f>
        <v>13380</v>
      </c>
      <c r="AW169" s="1"/>
      <c r="AX169" s="4"/>
      <c r="AY169" s="4"/>
      <c r="AZ169" s="2"/>
      <c r="BA169" s="2"/>
      <c r="BB169" s="2"/>
      <c r="BC169" s="2"/>
      <c r="BD169" s="2"/>
      <c r="BE169" s="3"/>
      <c r="BF169" s="3"/>
      <c r="BG169" s="3"/>
      <c r="BH169" s="3"/>
      <c r="BI169" s="3"/>
      <c r="BJ169" s="2"/>
      <c r="BK169" s="2"/>
      <c r="BL169" s="2"/>
      <c r="BM169" s="2"/>
      <c r="BN169" s="2"/>
      <c r="BO169" s="2"/>
      <c r="BP169" s="2"/>
      <c r="BQ169" s="2"/>
      <c r="BR169" s="4"/>
      <c r="BS169" s="1" t="n">
        <v>178</v>
      </c>
      <c r="BT169" s="1" t="n">
        <v>0</v>
      </c>
      <c r="BU169" s="1" t="n">
        <v>68</v>
      </c>
      <c r="BV169" s="1" t="n">
        <v>0</v>
      </c>
      <c r="BW169" s="1" t="n">
        <v>92</v>
      </c>
      <c r="BX169" s="1" t="n">
        <v>0</v>
      </c>
      <c r="BY169" s="1" t="n">
        <v>18</v>
      </c>
      <c r="BZ169" s="1" t="n">
        <v>90</v>
      </c>
      <c r="CA169" s="1" t="n">
        <v>0</v>
      </c>
      <c r="CB169" s="1" t="n">
        <v>0</v>
      </c>
      <c r="CC169" s="1"/>
      <c r="CD169" s="1" t="n">
        <v>68</v>
      </c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</row>
    <row r="170" customFormat="false" ht="13.8" hidden="false" customHeight="false" outlineLevel="0" collapsed="false">
      <c r="A170" s="1" t="n">
        <v>30793</v>
      </c>
      <c r="B170" s="1" t="n">
        <v>2</v>
      </c>
      <c r="C170" s="1" t="n">
        <v>61</v>
      </c>
      <c r="D170" s="1" t="n">
        <v>1</v>
      </c>
      <c r="E170" s="1" t="n">
        <v>0</v>
      </c>
      <c r="F170" s="1" t="n">
        <v>1</v>
      </c>
      <c r="G170" s="1" t="n">
        <v>1</v>
      </c>
      <c r="H170" s="1" t="n">
        <v>0</v>
      </c>
      <c r="I170" s="1" t="n">
        <v>1</v>
      </c>
      <c r="J170" s="1" t="n">
        <v>0</v>
      </c>
      <c r="K170" s="1" t="n">
        <v>0</v>
      </c>
      <c r="L170" s="1" t="n">
        <v>1</v>
      </c>
      <c r="M170" s="1" t="n">
        <v>0</v>
      </c>
      <c r="N170" s="1" t="n">
        <v>0</v>
      </c>
      <c r="O170" s="1" t="n">
        <v>0</v>
      </c>
      <c r="P170" s="1" t="n">
        <f aca="false">SUM(E170:O170)</f>
        <v>4</v>
      </c>
      <c r="Q170" s="1" t="n">
        <v>118</v>
      </c>
      <c r="R170" s="1" t="n">
        <v>90</v>
      </c>
      <c r="S170" s="1" t="n">
        <v>28</v>
      </c>
      <c r="T170" s="2" t="n">
        <v>99.3333333333333</v>
      </c>
      <c r="U170" s="3" t="n">
        <v>60.1</v>
      </c>
      <c r="V170" s="3" t="n">
        <v>165</v>
      </c>
      <c r="W170" s="2" t="n">
        <v>22.0752984389348</v>
      </c>
      <c r="X170" s="2" t="n">
        <v>0</v>
      </c>
      <c r="Y170" s="3" t="n">
        <v>66.2</v>
      </c>
      <c r="Z170" s="3" t="n">
        <v>101</v>
      </c>
      <c r="AA170" s="2" t="n">
        <v>33.6400526750942</v>
      </c>
      <c r="AB170" s="2" t="n">
        <v>0.401212121212121</v>
      </c>
      <c r="AC170" s="2" t="n">
        <v>0.655445544554455</v>
      </c>
      <c r="AD170" s="3" t="n">
        <v>32.9</v>
      </c>
      <c r="AE170" s="3" t="n">
        <v>19.8</v>
      </c>
      <c r="AF170" s="3" t="n">
        <v>40.3</v>
      </c>
      <c r="AG170" s="1" t="n">
        <v>6</v>
      </c>
      <c r="AH170" s="3" t="n">
        <v>46.1</v>
      </c>
      <c r="AI170" s="3" t="n">
        <v>27.7</v>
      </c>
      <c r="AJ170" s="3" t="n">
        <v>38.2</v>
      </c>
      <c r="AK170" s="3" t="n">
        <v>2.1</v>
      </c>
      <c r="AL170" s="1" t="n">
        <v>1213</v>
      </c>
      <c r="AM170" s="1" t="n">
        <v>43</v>
      </c>
      <c r="AN170" s="1" t="n">
        <v>2208</v>
      </c>
      <c r="AO170" s="1" t="n">
        <v>95</v>
      </c>
      <c r="AP170" s="1" t="n">
        <v>110</v>
      </c>
      <c r="AQ170" s="1" t="n">
        <v>94</v>
      </c>
      <c r="AR170" s="1" t="n">
        <v>84</v>
      </c>
      <c r="AS170" s="1" t="n">
        <v>91</v>
      </c>
      <c r="AT170" s="1" t="n">
        <v>1</v>
      </c>
      <c r="AU170" s="1" t="n">
        <f aca="false">((AO170*15)+(AP170*30)+(AQ170*30)+(AR170*30)+(AS170*15))-(AO170*120)</f>
        <v>30</v>
      </c>
      <c r="AV170" s="1" t="n">
        <f aca="false">((AO170*15)+(AP170*30)+(AQ170*30)+(AR170*30)+(AS170*15))</f>
        <v>11430</v>
      </c>
      <c r="AW170" s="1" t="n">
        <v>5.46</v>
      </c>
      <c r="AX170" s="4" t="n">
        <f aca="false">10000/SQRT((AO170*BE170)*(AVERAGE(AO170:AS170)*AVERAGE(BE170:BI170)))</f>
        <v>7.93935659422162</v>
      </c>
      <c r="AY170" s="4" t="n">
        <v>0</v>
      </c>
      <c r="AZ170" s="2" t="n">
        <f aca="false">(AO170*BE170)/405</f>
        <v>1.10246913580247</v>
      </c>
      <c r="BA170" s="2" t="n">
        <v>0</v>
      </c>
      <c r="BB170" s="2" t="n">
        <f aca="false">1/(LOG(BE170)+LOG(AO170))</f>
        <v>0.377383915814125</v>
      </c>
      <c r="BC170" s="2" t="n">
        <f aca="false">(BF170-BE170)/(AP170-AO170)</f>
        <v>2.17333333333333</v>
      </c>
      <c r="BD170" s="2" t="n">
        <f aca="false">(20*BE170)/((AO170/18)-3.5)</f>
        <v>52.875</v>
      </c>
      <c r="BE170" s="3" t="n">
        <v>4.7</v>
      </c>
      <c r="BF170" s="3" t="n">
        <v>37.3</v>
      </c>
      <c r="BG170" s="3" t="n">
        <v>73.7</v>
      </c>
      <c r="BH170" s="3" t="n">
        <v>34.9</v>
      </c>
      <c r="BI170" s="3" t="n">
        <v>36.8</v>
      </c>
      <c r="BJ170" s="2" t="n">
        <f aca="false">((BE170*15)+(BF170*30)+(BG170*30)+(BH170*30)+(BI170*15))-(BE170*120)</f>
        <v>4435.5</v>
      </c>
      <c r="BK170" s="2" t="n">
        <f aca="false">((BE170*15)+(BF170*30)+(BG170*30)+(BH170*30)+(BI170*15))</f>
        <v>4999.5</v>
      </c>
      <c r="BL170" s="2" t="n">
        <f aca="false">(1/BE170)</f>
        <v>0.212765957446808</v>
      </c>
      <c r="BM170" s="2" t="n">
        <f aca="false">(BJ170/AU170)</f>
        <v>147.85</v>
      </c>
      <c r="BN170" s="2" t="n">
        <f aca="false">(BK170/AV170)</f>
        <v>0.43740157480315</v>
      </c>
      <c r="BO170" s="2" t="n">
        <f aca="false">(AX170*BM170)</f>
        <v>1173.83387245567</v>
      </c>
      <c r="BP170" s="2" t="n">
        <f aca="false">(AX170*BN170)</f>
        <v>3.47268707723631</v>
      </c>
      <c r="BQ170" s="2" t="n">
        <v>2</v>
      </c>
      <c r="BR170" s="4" t="n">
        <f aca="false">(BC170*BL170)</f>
        <v>0.46241134751773</v>
      </c>
      <c r="BS170" s="1" t="n">
        <v>181</v>
      </c>
      <c r="BT170" s="1" t="n">
        <v>0</v>
      </c>
      <c r="BU170" s="1" t="n">
        <v>63</v>
      </c>
      <c r="BV170" s="1" t="n">
        <v>0</v>
      </c>
      <c r="BW170" s="1" t="n">
        <v>104</v>
      </c>
      <c r="BX170" s="1" t="n">
        <v>0</v>
      </c>
      <c r="BY170" s="1" t="n">
        <v>14</v>
      </c>
      <c r="BZ170" s="1" t="n">
        <v>71</v>
      </c>
      <c r="CA170" s="1" t="n">
        <v>0</v>
      </c>
      <c r="CB170" s="1" t="n">
        <v>0</v>
      </c>
      <c r="CC170" s="1"/>
      <c r="CD170" s="1" t="n">
        <v>52</v>
      </c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 t="n">
        <v>3</v>
      </c>
      <c r="DK170" s="1" t="n">
        <v>3</v>
      </c>
      <c r="DL170" s="1" t="n">
        <v>2</v>
      </c>
      <c r="DM170" s="1" t="n">
        <v>2</v>
      </c>
      <c r="DN170" s="1" t="n">
        <v>32.15036</v>
      </c>
      <c r="DO170" s="1" t="n">
        <v>304.2953</v>
      </c>
      <c r="DP170" s="1" t="n">
        <v>0.13</v>
      </c>
      <c r="DQ170" s="1" t="n">
        <v>1</v>
      </c>
      <c r="DR170" s="1" t="n">
        <v>4</v>
      </c>
      <c r="DS170" s="1" t="n">
        <v>2</v>
      </c>
      <c r="DT170" s="1" t="n">
        <v>1366.57</v>
      </c>
      <c r="DU170" s="1" t="n">
        <v>37.13</v>
      </c>
      <c r="DV170" s="1" t="n">
        <v>7.11</v>
      </c>
      <c r="DW170" s="1" t="n">
        <v>9</v>
      </c>
      <c r="DX170" s="1" t="n">
        <v>14.45</v>
      </c>
      <c r="DY170" s="1" t="n">
        <v>255.83</v>
      </c>
      <c r="DZ170" s="1" t="n">
        <v>28.47</v>
      </c>
      <c r="EA170" s="1" t="n">
        <v>20.85</v>
      </c>
      <c r="EB170" s="1" t="n">
        <v>8.24</v>
      </c>
      <c r="EC170" s="1" t="n">
        <v>10.07</v>
      </c>
      <c r="ED170" s="1" t="n">
        <v>5.99</v>
      </c>
      <c r="EE170" s="1" t="n">
        <v>55.12</v>
      </c>
    </row>
    <row r="171" customFormat="false" ht="13.8" hidden="false" customHeight="false" outlineLevel="0" collapsed="false">
      <c r="A171" s="1" t="n">
        <v>30798</v>
      </c>
      <c r="B171" s="1" t="n">
        <v>2</v>
      </c>
      <c r="C171" s="1" t="n">
        <v>61</v>
      </c>
      <c r="D171" s="1" t="n">
        <v>1</v>
      </c>
      <c r="E171" s="1" t="n">
        <v>0</v>
      </c>
      <c r="F171" s="1" t="n">
        <v>1</v>
      </c>
      <c r="G171" s="1" t="n">
        <v>0</v>
      </c>
      <c r="H171" s="1" t="n">
        <v>1</v>
      </c>
      <c r="I171" s="1" t="n">
        <v>0</v>
      </c>
      <c r="J171" s="1" t="n">
        <v>0</v>
      </c>
      <c r="K171" s="1" t="n">
        <v>0</v>
      </c>
      <c r="L171" s="1" t="n">
        <v>0</v>
      </c>
      <c r="M171" s="1" t="n">
        <v>1</v>
      </c>
      <c r="N171" s="1" t="n">
        <v>0</v>
      </c>
      <c r="O171" s="1" t="n">
        <v>1</v>
      </c>
      <c r="P171" s="1" t="n">
        <f aca="false">SUM(E171:O171)</f>
        <v>4</v>
      </c>
      <c r="Q171" s="1" t="n">
        <v>160</v>
      </c>
      <c r="R171" s="1" t="n">
        <v>122</v>
      </c>
      <c r="S171" s="1" t="n">
        <v>38</v>
      </c>
      <c r="T171" s="2" t="n">
        <v>134.666666666667</v>
      </c>
      <c r="U171" s="3" t="n">
        <v>76.1</v>
      </c>
      <c r="V171" s="3" t="n">
        <v>163</v>
      </c>
      <c r="W171" s="2" t="n">
        <v>28.6424028002559</v>
      </c>
      <c r="X171" s="2" t="n">
        <v>1</v>
      </c>
      <c r="Y171" s="3" t="n">
        <v>100.5</v>
      </c>
      <c r="Z171" s="3" t="n">
        <v>31</v>
      </c>
      <c r="AA171" s="2" t="n">
        <v>42.7637441225324</v>
      </c>
      <c r="AB171" s="2" t="n">
        <v>0.616564417177914</v>
      </c>
      <c r="AC171" s="2" t="n">
        <v>3.24193548387097</v>
      </c>
      <c r="AD171" s="3" t="n">
        <v>42.5</v>
      </c>
      <c r="AE171" s="3" t="n">
        <v>32.3</v>
      </c>
      <c r="AF171" s="3" t="n">
        <v>43.8</v>
      </c>
      <c r="AG171" s="1" t="n">
        <v>10</v>
      </c>
      <c r="AH171" s="3" t="n">
        <v>40.2</v>
      </c>
      <c r="AI171" s="3" t="n">
        <v>30.6</v>
      </c>
      <c r="AJ171" s="3" t="n">
        <v>41.6</v>
      </c>
      <c r="AK171" s="3" t="n">
        <v>2.2</v>
      </c>
      <c r="AL171" s="1" t="n">
        <v>1345</v>
      </c>
      <c r="AM171" s="1" t="n">
        <v>74</v>
      </c>
      <c r="AN171" s="1" t="n">
        <v>2394</v>
      </c>
      <c r="AO171" s="1" t="n">
        <v>104</v>
      </c>
      <c r="AP171" s="1" t="n">
        <v>152</v>
      </c>
      <c r="AQ171" s="1" t="n">
        <v>139</v>
      </c>
      <c r="AR171" s="1" t="n">
        <v>99</v>
      </c>
      <c r="AS171" s="1" t="n">
        <v>128</v>
      </c>
      <c r="AT171" s="1" t="n">
        <v>2</v>
      </c>
      <c r="AU171" s="1" t="n">
        <f aca="false">((AO171*15)+(AP171*30)+(AQ171*30)+(AR171*30)+(AS171*15))-(AO171*120)</f>
        <v>2700</v>
      </c>
      <c r="AV171" s="1" t="n">
        <f aca="false">((AO171*15)+(AP171*30)+(AQ171*30)+(AR171*30)+(AS171*15))</f>
        <v>15180</v>
      </c>
      <c r="AW171" s="1" t="n">
        <v>5.96</v>
      </c>
      <c r="AX171" s="4" t="n">
        <f aca="false">10000/SQRT((AO171*BE171)*(AVERAGE(AO171:AS171)*AVERAGE(BE171:BI171)))</f>
        <v>2.09937150487986</v>
      </c>
      <c r="AY171" s="4" t="n">
        <v>1</v>
      </c>
      <c r="AZ171" s="2" t="n">
        <f aca="false">(AO171*BE171)/405</f>
        <v>3.20987654320988</v>
      </c>
      <c r="BA171" s="2" t="n">
        <v>1</v>
      </c>
      <c r="BB171" s="2" t="n">
        <f aca="false">1/(LOG(BE171)+LOG(AO171))</f>
        <v>0.32113622081763</v>
      </c>
      <c r="BC171" s="2" t="n">
        <f aca="false">(BF171-BE171)/(AP171-AO171)</f>
        <v>3.44791666666667</v>
      </c>
      <c r="BD171" s="2" t="n">
        <f aca="false">(20*BE171)/((AO171/18)-3.5)</f>
        <v>109.756097560976</v>
      </c>
      <c r="BE171" s="3" t="n">
        <v>12.5</v>
      </c>
      <c r="BF171" s="3" t="n">
        <v>178</v>
      </c>
      <c r="BG171" s="3" t="n">
        <v>230</v>
      </c>
      <c r="BH171" s="3" t="n">
        <v>110</v>
      </c>
      <c r="BI171" s="3" t="n">
        <v>171</v>
      </c>
      <c r="BJ171" s="2" t="n">
        <f aca="false">((BE171*15)+(BF171*30)+(BG171*30)+(BH171*30)+(BI171*15))-(BE171*120)</f>
        <v>16792.5</v>
      </c>
      <c r="BK171" s="2" t="n">
        <f aca="false">((BE171*15)+(BF171*30)+(BG171*30)+(BH171*30)+(BI171*15))</f>
        <v>18292.5</v>
      </c>
      <c r="BL171" s="2" t="n">
        <f aca="false">(1/BE171)</f>
        <v>0.08</v>
      </c>
      <c r="BM171" s="2" t="n">
        <f aca="false">(BJ171/AU171)</f>
        <v>6.21944444444444</v>
      </c>
      <c r="BN171" s="2" t="n">
        <f aca="false">(BK171/AV171)</f>
        <v>1.2050395256917</v>
      </c>
      <c r="BO171" s="2" t="n">
        <f aca="false">(AX171*BM171)</f>
        <v>13.05692444285</v>
      </c>
      <c r="BP171" s="2" t="n">
        <f aca="false">(AX171*BN171)</f>
        <v>2.52982564249109</v>
      </c>
      <c r="BQ171" s="2" t="n">
        <v>2</v>
      </c>
      <c r="BR171" s="4" t="n">
        <f aca="false">(BC171*BL171)</f>
        <v>0.275833333333333</v>
      </c>
      <c r="BS171" s="1" t="n">
        <v>237</v>
      </c>
      <c r="BT171" s="1" t="n">
        <v>1</v>
      </c>
      <c r="BU171" s="1" t="n">
        <v>48</v>
      </c>
      <c r="BV171" s="1" t="n">
        <v>1</v>
      </c>
      <c r="BW171" s="1" t="n">
        <v>110</v>
      </c>
      <c r="BX171" s="1" t="n">
        <v>0</v>
      </c>
      <c r="BY171" s="1" t="n">
        <v>79</v>
      </c>
      <c r="BZ171" s="1" t="n">
        <v>394</v>
      </c>
      <c r="CA171" s="1" t="n">
        <v>1</v>
      </c>
      <c r="CB171" s="1" t="n">
        <v>3</v>
      </c>
      <c r="CC171" s="1"/>
      <c r="CD171" s="1" t="n">
        <v>70</v>
      </c>
      <c r="CE171" s="1" t="n">
        <v>1790</v>
      </c>
      <c r="CF171" s="1" t="n">
        <v>11.9553072625698</v>
      </c>
      <c r="CG171" s="1" t="n">
        <v>31.7262569832402</v>
      </c>
      <c r="CH171" s="1" t="n">
        <v>8.39664804469274</v>
      </c>
      <c r="CI171" s="1" t="n">
        <v>12.8212290502793</v>
      </c>
      <c r="CJ171" s="1" t="n">
        <v>6.43575418994413</v>
      </c>
      <c r="CK171" s="1" t="n">
        <v>57.9664804469274</v>
      </c>
      <c r="CL171" s="1" t="n">
        <v>2.3</v>
      </c>
      <c r="CM171" s="1" t="n">
        <v>1.8</v>
      </c>
      <c r="CN171" s="1" t="n">
        <v>8.6</v>
      </c>
      <c r="CO171" s="1" t="n">
        <v>0</v>
      </c>
      <c r="CP171" s="1" t="n">
        <v>2.2</v>
      </c>
      <c r="CQ171" s="1" t="n">
        <v>4.6</v>
      </c>
      <c r="CR171" s="1" t="n">
        <v>1.6</v>
      </c>
      <c r="CS171" s="1" t="n">
        <v>1</v>
      </c>
      <c r="CT171" s="1" t="n">
        <v>0.2</v>
      </c>
      <c r="CU171" s="1" t="n">
        <v>53.5</v>
      </c>
      <c r="CV171" s="1" t="n">
        <v>63.1</v>
      </c>
      <c r="CW171" s="1" t="n">
        <v>16.7</v>
      </c>
      <c r="CX171" s="1" t="n">
        <v>25.5</v>
      </c>
      <c r="CY171" s="1" t="n">
        <v>12.8</v>
      </c>
      <c r="CZ171" s="1" t="n">
        <v>173</v>
      </c>
      <c r="DA171" s="1" t="n">
        <v>259.4</v>
      </c>
      <c r="DB171" s="1" t="n">
        <v>112.2</v>
      </c>
      <c r="DC171" s="1" t="n">
        <v>21.2</v>
      </c>
      <c r="DD171" s="1" t="n">
        <v>2523</v>
      </c>
      <c r="DE171" s="1" t="s">
        <v>427</v>
      </c>
      <c r="DF171" s="1" t="n">
        <v>7</v>
      </c>
      <c r="DG171" s="1" t="n">
        <v>350</v>
      </c>
      <c r="DH171" s="1" t="s">
        <v>425</v>
      </c>
      <c r="DI171" s="1" t="n">
        <v>0</v>
      </c>
      <c r="DJ171" s="1" t="n">
        <v>7</v>
      </c>
      <c r="DK171" s="1" t="n">
        <v>7</v>
      </c>
      <c r="DL171" s="1" t="n">
        <v>2</v>
      </c>
      <c r="DM171" s="1" t="n">
        <v>2</v>
      </c>
      <c r="DN171" s="1" t="n">
        <v>27.22012</v>
      </c>
      <c r="DO171" s="1" t="n">
        <v>109.7385</v>
      </c>
      <c r="DP171" s="1" t="n">
        <v>0.21</v>
      </c>
      <c r="DQ171" s="1" t="n">
        <v>1</v>
      </c>
      <c r="DR171" s="1" t="n">
        <v>4</v>
      </c>
      <c r="DS171" s="1" t="n">
        <v>1</v>
      </c>
      <c r="DT171" s="1" t="n">
        <v>2012.32</v>
      </c>
      <c r="DU171" s="1" t="n">
        <v>64.73</v>
      </c>
      <c r="DV171" s="1" t="n">
        <v>27.16</v>
      </c>
      <c r="DW171" s="1" t="n">
        <v>24.99</v>
      </c>
      <c r="DX171" s="1" t="n">
        <v>47.04</v>
      </c>
      <c r="DY171" s="1" t="n">
        <v>270.18</v>
      </c>
      <c r="DZ171" s="1" t="n">
        <v>45.24</v>
      </c>
      <c r="EA171" s="1" t="n">
        <v>34.01</v>
      </c>
      <c r="EB171" s="1" t="n">
        <v>18.3</v>
      </c>
      <c r="EC171" s="1" t="n">
        <v>36.6</v>
      </c>
      <c r="ED171" s="1" t="n">
        <v>14.93</v>
      </c>
      <c r="EE171" s="1" t="n">
        <v>142.34</v>
      </c>
    </row>
    <row r="172" customFormat="false" ht="13.8" hidden="false" customHeight="false" outlineLevel="0" collapsed="false">
      <c r="A172" s="1" t="n">
        <v>30799</v>
      </c>
      <c r="B172" s="1" t="n">
        <v>1</v>
      </c>
      <c r="C172" s="1" t="n">
        <v>60</v>
      </c>
      <c r="D172" s="1" t="n">
        <v>1</v>
      </c>
      <c r="E172" s="1" t="n">
        <v>1</v>
      </c>
      <c r="F172" s="1" t="n">
        <v>1</v>
      </c>
      <c r="G172" s="1" t="n">
        <v>1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</v>
      </c>
      <c r="M172" s="1" t="n">
        <v>1</v>
      </c>
      <c r="N172" s="1" t="n">
        <v>0</v>
      </c>
      <c r="O172" s="1" t="n">
        <v>1</v>
      </c>
      <c r="P172" s="1" t="n">
        <f aca="false">SUM(E172:O172)</f>
        <v>5</v>
      </c>
      <c r="Q172" s="1" t="n">
        <v>100</v>
      </c>
      <c r="R172" s="1" t="n">
        <v>80</v>
      </c>
      <c r="S172" s="1" t="n">
        <v>20</v>
      </c>
      <c r="T172" s="2" t="n">
        <v>86.6666666666667</v>
      </c>
      <c r="U172" s="3" t="n">
        <v>88.5</v>
      </c>
      <c r="V172" s="3" t="n">
        <v>173.2</v>
      </c>
      <c r="W172" s="2" t="n">
        <v>29.5017307682051</v>
      </c>
      <c r="X172" s="2" t="n">
        <v>1</v>
      </c>
      <c r="Y172" s="3" t="n">
        <v>98.7</v>
      </c>
      <c r="Z172" s="3" t="n">
        <v>100</v>
      </c>
      <c r="AA172" s="2" t="n">
        <v>40.4127830451658</v>
      </c>
      <c r="AB172" s="2" t="n">
        <v>0.56986143187067</v>
      </c>
      <c r="AC172" s="2" t="n">
        <v>0.987</v>
      </c>
      <c r="AD172" s="3" t="n">
        <v>30.8</v>
      </c>
      <c r="AE172" s="3" t="n">
        <v>27.3</v>
      </c>
      <c r="AF172" s="3" t="n">
        <v>61.2</v>
      </c>
      <c r="AG172" s="1" t="n">
        <v>16</v>
      </c>
      <c r="AH172" s="3" t="n">
        <v>48.7</v>
      </c>
      <c r="AI172" s="3" t="n">
        <v>43.1</v>
      </c>
      <c r="AJ172" s="3" t="n">
        <v>58.1</v>
      </c>
      <c r="AK172" s="3" t="n">
        <v>3.1</v>
      </c>
      <c r="AL172" s="1" t="n">
        <v>1798</v>
      </c>
      <c r="AM172" s="1" t="n">
        <v>75</v>
      </c>
      <c r="AN172" s="1" t="n">
        <v>2787</v>
      </c>
      <c r="AO172" s="1" t="n">
        <v>104</v>
      </c>
      <c r="AP172" s="1" t="n">
        <v>148</v>
      </c>
      <c r="AQ172" s="1" t="n">
        <v>144</v>
      </c>
      <c r="AR172" s="1" t="n">
        <v>176</v>
      </c>
      <c r="AS172" s="1" t="n">
        <v>147</v>
      </c>
      <c r="AT172" s="1" t="n">
        <v>4</v>
      </c>
      <c r="AU172" s="1" t="n">
        <f aca="false">((AO172*15)+(AP172*30)+(AQ172*30)+(AR172*30)+(AS172*15))-(AO172*120)</f>
        <v>5325</v>
      </c>
      <c r="AV172" s="1" t="n">
        <f aca="false">((AO172*15)+(AP172*30)+(AQ172*30)+(AR172*30)+(AS172*15))</f>
        <v>17805</v>
      </c>
      <c r="AW172" s="1" t="n">
        <v>5.66</v>
      </c>
      <c r="AX172" s="4" t="n">
        <f aca="false">10000/SQRT((AO172*BE172)*(AVERAGE(AO172:AS172)*AVERAGE(BE172:BI172)))</f>
        <v>2.02408079406676</v>
      </c>
      <c r="AY172" s="4" t="n">
        <v>1</v>
      </c>
      <c r="AZ172" s="2" t="n">
        <f aca="false">(AO172*BE172)/405</f>
        <v>3.59506172839506</v>
      </c>
      <c r="BA172" s="2" t="n">
        <v>1</v>
      </c>
      <c r="BB172" s="2" t="n">
        <f aca="false">1/(LOG(BE172)+LOG(AO172))</f>
        <v>0.316139419224941</v>
      </c>
      <c r="BC172" s="2" t="n">
        <f aca="false">(BF172-BE172)/(AP172-AO172)</f>
        <v>1.475</v>
      </c>
      <c r="BD172" s="2" t="n">
        <f aca="false">(20*BE172)/((AO172/18)-3.5)</f>
        <v>122.926829268293</v>
      </c>
      <c r="BE172" s="3" t="n">
        <v>14</v>
      </c>
      <c r="BF172" s="3" t="n">
        <v>78.9</v>
      </c>
      <c r="BG172" s="3" t="n">
        <v>115</v>
      </c>
      <c r="BH172" s="3" t="n">
        <v>191</v>
      </c>
      <c r="BI172" s="3" t="n">
        <v>184</v>
      </c>
      <c r="BJ172" s="2" t="n">
        <f aca="false">((BE172*15)+(BF172*30)+(BG172*30)+(BH172*30)+(BI172*15))-(BE172*120)</f>
        <v>12837</v>
      </c>
      <c r="BK172" s="2" t="n">
        <f aca="false">((BE172*15)+(BF172*30)+(BG172*30)+(BH172*30)+(BI172*15))</f>
        <v>14517</v>
      </c>
      <c r="BL172" s="2" t="n">
        <f aca="false">(1/BE172)</f>
        <v>0.0714285714285714</v>
      </c>
      <c r="BM172" s="2" t="n">
        <f aca="false">(BJ172/AU172)</f>
        <v>2.41070422535211</v>
      </c>
      <c r="BN172" s="2" t="n">
        <f aca="false">(BK172/AV172)</f>
        <v>0.815332771693345</v>
      </c>
      <c r="BO172" s="2" t="n">
        <f aca="false">(AX172*BM172)</f>
        <v>4.87946012271081</v>
      </c>
      <c r="BP172" s="2" t="n">
        <f aca="false">(AX172*BN172)</f>
        <v>1.65029940395772</v>
      </c>
      <c r="BQ172" s="2" t="n">
        <v>2</v>
      </c>
      <c r="BR172" s="4" t="n">
        <f aca="false">(BC172*BL172)</f>
        <v>0.105357142857143</v>
      </c>
      <c r="BS172" s="1" t="n">
        <v>222</v>
      </c>
      <c r="BT172" s="1" t="n">
        <v>1</v>
      </c>
      <c r="BU172" s="1" t="n">
        <v>45</v>
      </c>
      <c r="BV172" s="1" t="n">
        <v>0</v>
      </c>
      <c r="BW172" s="1" t="n">
        <v>126</v>
      </c>
      <c r="BX172" s="1" t="n">
        <v>0</v>
      </c>
      <c r="BY172" s="1" t="n">
        <v>51</v>
      </c>
      <c r="BZ172" s="1" t="n">
        <v>257</v>
      </c>
      <c r="CA172" s="1" t="n">
        <v>1</v>
      </c>
      <c r="CB172" s="1" t="n">
        <v>3</v>
      </c>
      <c r="CC172" s="1"/>
      <c r="CD172" s="1" t="n">
        <v>64</v>
      </c>
      <c r="CE172" s="1" t="n">
        <v>1269</v>
      </c>
      <c r="CF172" s="1" t="n">
        <v>13.7746256895193</v>
      </c>
      <c r="CG172" s="1" t="n">
        <v>22.8368794326241</v>
      </c>
      <c r="CH172" s="1" t="n">
        <v>4.18439716312057</v>
      </c>
      <c r="CI172" s="1" t="n">
        <v>5.74468085106383</v>
      </c>
      <c r="CJ172" s="1" t="n">
        <v>2.4822695035461</v>
      </c>
      <c r="CK172" s="1" t="n">
        <v>63.6091410559496</v>
      </c>
      <c r="CL172" s="1" t="n">
        <v>0</v>
      </c>
      <c r="CM172" s="1" t="n">
        <v>2.5</v>
      </c>
      <c r="CN172" s="1" t="n">
        <v>9</v>
      </c>
      <c r="CO172" s="1" t="n">
        <v>0</v>
      </c>
      <c r="CP172" s="1" t="n">
        <v>2.8</v>
      </c>
      <c r="CQ172" s="1" t="n">
        <v>2.2</v>
      </c>
      <c r="CR172" s="1" t="n">
        <v>0.8</v>
      </c>
      <c r="CS172" s="1" t="n">
        <v>0</v>
      </c>
      <c r="CT172" s="1" t="n">
        <v>3.9</v>
      </c>
      <c r="CU172" s="1" t="n">
        <v>43.7</v>
      </c>
      <c r="CV172" s="1" t="n">
        <v>32.2</v>
      </c>
      <c r="CW172" s="1" t="n">
        <v>5.9</v>
      </c>
      <c r="CX172" s="1" t="n">
        <v>8.1</v>
      </c>
      <c r="CY172" s="1" t="n">
        <v>3.5</v>
      </c>
      <c r="CZ172" s="1" t="n">
        <v>174</v>
      </c>
      <c r="DA172" s="1" t="n">
        <v>201.8</v>
      </c>
      <c r="DB172" s="1" t="n">
        <v>24.5</v>
      </c>
      <c r="DC172" s="1" t="n">
        <v>10.4</v>
      </c>
      <c r="DD172" s="1" t="n">
        <v>898</v>
      </c>
      <c r="DE172" s="1" t="n">
        <v>8</v>
      </c>
      <c r="DF172" s="1" t="n">
        <v>3</v>
      </c>
      <c r="DG172" s="1" t="n">
        <v>1000</v>
      </c>
      <c r="DH172" s="1" t="n">
        <v>8</v>
      </c>
      <c r="DI172" s="1" t="n">
        <v>0</v>
      </c>
      <c r="DJ172" s="1"/>
      <c r="DK172" s="1" t="n">
        <v>33</v>
      </c>
      <c r="DL172" s="1" t="n">
        <v>1</v>
      </c>
      <c r="DM172" s="1" t="n">
        <v>1</v>
      </c>
      <c r="DN172" s="1" t="n">
        <v>32.06036</v>
      </c>
      <c r="DO172" s="1" t="n">
        <v>1821.704</v>
      </c>
      <c r="DP172" s="1" t="n">
        <v>0</v>
      </c>
      <c r="DQ172" s="1" t="n">
        <v>3</v>
      </c>
      <c r="DR172" s="1" t="n">
        <v>2</v>
      </c>
      <c r="DS172" s="1" t="n">
        <v>1</v>
      </c>
      <c r="DT172" s="1" t="n">
        <v>6348.8</v>
      </c>
      <c r="DU172" s="1" t="n">
        <v>158.45</v>
      </c>
      <c r="DV172" s="1" t="n">
        <v>36.91</v>
      </c>
      <c r="DW172" s="1" t="n">
        <v>44.08</v>
      </c>
      <c r="DX172" s="1" t="n">
        <v>68.38</v>
      </c>
      <c r="DY172" s="1" t="n">
        <v>1135.46</v>
      </c>
      <c r="DZ172" s="1" t="n">
        <v>123.31</v>
      </c>
      <c r="EA172" s="1" t="n">
        <v>132.04</v>
      </c>
      <c r="EB172" s="1" t="n">
        <v>32.67</v>
      </c>
      <c r="EC172" s="1" t="n">
        <v>60.57</v>
      </c>
      <c r="ED172" s="1" t="n">
        <v>45.03</v>
      </c>
      <c r="EE172" s="1" t="n">
        <v>235.47</v>
      </c>
    </row>
    <row r="173" customFormat="false" ht="13.8" hidden="false" customHeight="false" outlineLevel="0" collapsed="false">
      <c r="A173" s="1" t="n">
        <v>30800</v>
      </c>
      <c r="B173" s="1" t="n">
        <v>1</v>
      </c>
      <c r="C173" s="1" t="n">
        <v>30</v>
      </c>
      <c r="D173" s="1" t="n">
        <v>1</v>
      </c>
      <c r="E173" s="1" t="n">
        <v>1</v>
      </c>
      <c r="F173" s="1" t="n">
        <v>0</v>
      </c>
      <c r="G173" s="1" t="n">
        <v>1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</v>
      </c>
      <c r="M173" s="1" t="n">
        <v>1</v>
      </c>
      <c r="N173" s="1" t="n">
        <v>0</v>
      </c>
      <c r="O173" s="1" t="n">
        <v>1</v>
      </c>
      <c r="P173" s="1" t="n">
        <f aca="false">SUM(E173:O173)</f>
        <v>4</v>
      </c>
      <c r="Q173" s="1" t="n">
        <v>128</v>
      </c>
      <c r="R173" s="1" t="n">
        <v>100</v>
      </c>
      <c r="S173" s="1" t="n">
        <v>28</v>
      </c>
      <c r="T173" s="2" t="n">
        <v>109.333333333333</v>
      </c>
      <c r="U173" s="3" t="n">
        <v>102.1</v>
      </c>
      <c r="V173" s="3" t="n">
        <v>178.5</v>
      </c>
      <c r="W173" s="2" t="n">
        <v>32.0441902251097</v>
      </c>
      <c r="X173" s="2" t="n">
        <v>2</v>
      </c>
      <c r="Y173" s="3" t="n">
        <v>108</v>
      </c>
      <c r="Z173" s="3" t="n">
        <v>114</v>
      </c>
      <c r="AA173" s="2" t="n">
        <v>45.0776645284726</v>
      </c>
      <c r="AB173" s="2" t="n">
        <v>0.605042016806723</v>
      </c>
      <c r="AC173" s="2" t="n">
        <v>0.947368421052632</v>
      </c>
      <c r="AD173" s="3" t="n">
        <v>33.7</v>
      </c>
      <c r="AE173" s="3" t="n">
        <v>34.4</v>
      </c>
      <c r="AF173" s="3" t="n">
        <v>67.7</v>
      </c>
      <c r="AG173" s="1" t="n">
        <v>13</v>
      </c>
      <c r="AH173" s="3" t="n">
        <v>48.6</v>
      </c>
      <c r="AI173" s="3" t="n">
        <v>49.6</v>
      </c>
      <c r="AJ173" s="3" t="n">
        <v>64.3</v>
      </c>
      <c r="AK173" s="3" t="n">
        <v>3.4</v>
      </c>
      <c r="AL173" s="1" t="n">
        <v>2056</v>
      </c>
      <c r="AM173" s="1" t="n">
        <v>45</v>
      </c>
      <c r="AN173" s="1" t="n">
        <v>3187</v>
      </c>
      <c r="AO173" s="1" t="n">
        <v>108</v>
      </c>
      <c r="AP173" s="1" t="n">
        <v>131</v>
      </c>
      <c r="AQ173" s="1" t="n">
        <v>137</v>
      </c>
      <c r="AR173" s="1" t="n">
        <v>142</v>
      </c>
      <c r="AS173" s="1" t="n">
        <v>137</v>
      </c>
      <c r="AT173" s="1" t="n">
        <v>2</v>
      </c>
      <c r="AU173" s="1" t="n">
        <f aca="false">((AO173*15)+(AP173*30)+(AQ173*30)+(AR173*30)+(AS173*15))-(AO173*120)</f>
        <v>3015</v>
      </c>
      <c r="AV173" s="1" t="n">
        <f aca="false">((AO173*15)+(AP173*30)+(AQ173*30)+(AR173*30)+(AS173*15))</f>
        <v>15975</v>
      </c>
      <c r="AW173" s="1" t="n">
        <v>5.71</v>
      </c>
      <c r="AX173" s="4" t="n">
        <f aca="false">10000/SQRT((AO173*BE173)*(AVERAGE(AO173:AS173)*AVERAGE(BE173:BI173)))</f>
        <v>4.33887937835283</v>
      </c>
      <c r="AY173" s="4" t="n">
        <v>0</v>
      </c>
      <c r="AZ173" s="2" t="n">
        <f aca="false">(AO173*BE173)/405</f>
        <v>1.89333333333333</v>
      </c>
      <c r="BA173" s="2" t="n">
        <v>0</v>
      </c>
      <c r="BB173" s="2" t="n">
        <f aca="false">1/(LOG(BE173)+LOG(AO173))</f>
        <v>0.346658648639982</v>
      </c>
      <c r="BC173" s="2" t="n">
        <f aca="false">(BF173-BE173)/(AP173-AO173)</f>
        <v>1.30434782608696</v>
      </c>
      <c r="BD173" s="2" t="n">
        <f aca="false">(20*BE173)/((AO173/18)-3.5)</f>
        <v>56.8</v>
      </c>
      <c r="BE173" s="3" t="n">
        <v>7.1</v>
      </c>
      <c r="BF173" s="3" t="n">
        <v>37.1</v>
      </c>
      <c r="BG173" s="3" t="n">
        <v>69.5</v>
      </c>
      <c r="BH173" s="3" t="n">
        <v>74</v>
      </c>
      <c r="BI173" s="3" t="n">
        <v>76.7</v>
      </c>
      <c r="BJ173" s="2" t="n">
        <f aca="false">((BE173*15)+(BF173*30)+(BG173*30)+(BH173*30)+(BI173*15))-(BE173*120)</f>
        <v>5823</v>
      </c>
      <c r="BK173" s="2" t="n">
        <f aca="false">((BE173*15)+(BF173*30)+(BG173*30)+(BH173*30)+(BI173*15))</f>
        <v>6675</v>
      </c>
      <c r="BL173" s="2" t="n">
        <f aca="false">(1/BE173)</f>
        <v>0.140845070422535</v>
      </c>
      <c r="BM173" s="2" t="n">
        <f aca="false">(BJ173/AU173)</f>
        <v>1.93134328358209</v>
      </c>
      <c r="BN173" s="2" t="n">
        <f aca="false">(BK173/AV173)</f>
        <v>0.417840375586854</v>
      </c>
      <c r="BO173" s="2" t="n">
        <f aca="false">(AX173*BM173)</f>
        <v>8.37986554565456</v>
      </c>
      <c r="BP173" s="2" t="n">
        <f aca="false">(AX173*BN173)</f>
        <v>1.812958989077</v>
      </c>
      <c r="BQ173" s="2" t="n">
        <v>2</v>
      </c>
      <c r="BR173" s="4" t="n">
        <f aca="false">(BC173*BL173)</f>
        <v>0.183710961420698</v>
      </c>
      <c r="BS173" s="1" t="n">
        <v>200</v>
      </c>
      <c r="BT173" s="1" t="n">
        <v>0</v>
      </c>
      <c r="BU173" s="1" t="n">
        <v>36</v>
      </c>
      <c r="BV173" s="1" t="n">
        <v>1</v>
      </c>
      <c r="BW173" s="1" t="n">
        <v>100</v>
      </c>
      <c r="BX173" s="1" t="n">
        <v>0</v>
      </c>
      <c r="BY173" s="1" t="n">
        <v>64</v>
      </c>
      <c r="BZ173" s="1" t="n">
        <v>322</v>
      </c>
      <c r="CA173" s="1" t="n">
        <v>1</v>
      </c>
      <c r="CB173" s="1" t="n">
        <v>5</v>
      </c>
      <c r="CC173" s="1" t="n">
        <v>2</v>
      </c>
      <c r="CD173" s="1" t="n">
        <v>76</v>
      </c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</row>
    <row r="174" customFormat="false" ht="13.8" hidden="false" customHeight="false" outlineLevel="0" collapsed="false">
      <c r="A174" s="1" t="n">
        <v>30802</v>
      </c>
      <c r="B174" s="1" t="n">
        <v>2</v>
      </c>
      <c r="C174" s="1" t="n">
        <v>19</v>
      </c>
      <c r="D174" s="1" t="n">
        <v>1</v>
      </c>
      <c r="E174" s="1" t="n">
        <v>1</v>
      </c>
      <c r="F174" s="1" t="n">
        <v>0</v>
      </c>
      <c r="G174" s="1" t="n">
        <v>1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</v>
      </c>
      <c r="M174" s="1" t="n">
        <v>0</v>
      </c>
      <c r="N174" s="1" t="n">
        <v>0</v>
      </c>
      <c r="O174" s="1" t="n">
        <v>0</v>
      </c>
      <c r="P174" s="1" t="n">
        <f aca="false">SUM(E174:O174)</f>
        <v>2</v>
      </c>
      <c r="Q174" s="1" t="n">
        <v>110</v>
      </c>
      <c r="R174" s="1" t="n">
        <v>70</v>
      </c>
      <c r="S174" s="1" t="n">
        <v>40</v>
      </c>
      <c r="T174" s="2" t="n">
        <v>83.3333333333333</v>
      </c>
      <c r="U174" s="3" t="n">
        <v>69.9</v>
      </c>
      <c r="V174" s="3" t="n">
        <v>162</v>
      </c>
      <c r="W174" s="2" t="n">
        <v>26.6346593507087</v>
      </c>
      <c r="X174" s="2" t="n">
        <v>1</v>
      </c>
      <c r="Y174" s="3" t="n">
        <v>88.5</v>
      </c>
      <c r="Z174" s="3" t="n">
        <v>100</v>
      </c>
      <c r="AA174" s="2" t="n">
        <v>35.9740420585707</v>
      </c>
      <c r="AB174" s="2" t="n">
        <v>0.546296296296296</v>
      </c>
      <c r="AC174" s="2" t="n">
        <v>0.885</v>
      </c>
      <c r="AD174" s="3" t="n">
        <v>34.8</v>
      </c>
      <c r="AE174" s="3" t="n">
        <v>24.3</v>
      </c>
      <c r="AF174" s="3" t="n">
        <v>45.6</v>
      </c>
      <c r="AG174" s="1" t="n">
        <v>3</v>
      </c>
      <c r="AH174" s="3" t="n">
        <v>46.5</v>
      </c>
      <c r="AI174" s="3" t="n">
        <v>32.5</v>
      </c>
      <c r="AJ174" s="3" t="n">
        <v>43.3</v>
      </c>
      <c r="AK174" s="3" t="n">
        <v>2.3</v>
      </c>
      <c r="AL174" s="1" t="n">
        <v>1455</v>
      </c>
      <c r="AM174" s="1" t="n">
        <v>34</v>
      </c>
      <c r="AN174" s="1" t="n">
        <v>2270</v>
      </c>
      <c r="AO174" s="1" t="n">
        <v>94</v>
      </c>
      <c r="AP174" s="1" t="n">
        <v>176</v>
      </c>
      <c r="AQ174" s="1" t="n">
        <v>150</v>
      </c>
      <c r="AR174" s="1" t="n">
        <v>163</v>
      </c>
      <c r="AS174" s="1" t="n">
        <v>163</v>
      </c>
      <c r="AT174" s="1" t="n">
        <v>3</v>
      </c>
      <c r="AU174" s="1" t="n">
        <v>7245</v>
      </c>
      <c r="AV174" s="1" t="n">
        <f aca="false">((AO174*15)+(AP174*30)+(AQ174*30)+(AR174*30)+(AS174*15))</f>
        <v>18525</v>
      </c>
      <c r="AW174" s="1" t="n">
        <v>5.47</v>
      </c>
      <c r="AX174" s="4" t="n">
        <f aca="false">10000/SQRT((AO174*BE174)*(AVERAGE(AO174:AS174)*AVERAGE(BE174:BI174)))</f>
        <v>2.07818107719609</v>
      </c>
      <c r="AY174" s="4" t="n">
        <v>1</v>
      </c>
      <c r="AZ174" s="2" t="n">
        <f aca="false">(AO174*BE174)/405</f>
        <v>4.17777777777778</v>
      </c>
      <c r="BA174" s="2" t="n">
        <v>1</v>
      </c>
      <c r="BB174" s="2" t="n">
        <f aca="false">1/(LOG(BE174)+LOG(AO174))</f>
        <v>0.309750925811985</v>
      </c>
      <c r="BC174" s="2" t="n">
        <f aca="false">(BF174-BE174)/(AP174-AO174)</f>
        <v>1.13414634146341</v>
      </c>
      <c r="BD174" s="2" t="n">
        <f aca="false">(20*BE174)/((AO174/18)-3.5)</f>
        <v>209.032258064516</v>
      </c>
      <c r="BE174" s="2" t="n">
        <v>18</v>
      </c>
      <c r="BF174" s="2" t="n">
        <v>111</v>
      </c>
      <c r="BG174" s="2" t="n">
        <v>89.6</v>
      </c>
      <c r="BH174" s="2" t="n">
        <v>114</v>
      </c>
      <c r="BI174" s="2" t="n">
        <v>126</v>
      </c>
      <c r="BJ174" s="2" t="n">
        <f aca="false">((BE174*15)+(BF174*30)+(BG174*30)+(BH174*30)+(BI174*15))-(BE174*120)</f>
        <v>9438</v>
      </c>
      <c r="BK174" s="2" t="n">
        <f aca="false">((BE174*15)+(BF174*30)+(BG174*30)+(BH174*30)+(BI174*15))</f>
        <v>11598</v>
      </c>
      <c r="BL174" s="2" t="n">
        <f aca="false">(1/BE174)</f>
        <v>0.0555555555555556</v>
      </c>
      <c r="BM174" s="2" t="n">
        <f aca="false">(BJ174/AU174)</f>
        <v>1.30269151138716</v>
      </c>
      <c r="BN174" s="2" t="n">
        <f aca="false">(BK174/AV174)</f>
        <v>0.626072874493927</v>
      </c>
      <c r="BO174" s="2" t="n">
        <f aca="false">(AX174*BM174)</f>
        <v>2.70722884838877</v>
      </c>
      <c r="BP174" s="2" t="n">
        <f aca="false">(AX174*BN174)</f>
        <v>1.30109280071904</v>
      </c>
      <c r="BQ174" s="2" t="n">
        <v>1</v>
      </c>
      <c r="BR174" s="4" t="n">
        <f aca="false">(BC174*BL174)</f>
        <v>0.0630081300813008</v>
      </c>
      <c r="BS174" s="1" t="n">
        <v>131</v>
      </c>
      <c r="BT174" s="1" t="n">
        <v>0</v>
      </c>
      <c r="BU174" s="1" t="n">
        <v>56</v>
      </c>
      <c r="BV174" s="1" t="n">
        <v>0</v>
      </c>
      <c r="BW174" s="1" t="n">
        <v>61</v>
      </c>
      <c r="BX174" s="1" t="n">
        <v>0</v>
      </c>
      <c r="BY174" s="1" t="n">
        <v>14</v>
      </c>
      <c r="BZ174" s="1" t="n">
        <v>70</v>
      </c>
      <c r="CA174" s="1" t="n">
        <v>0</v>
      </c>
      <c r="CB174" s="1" t="n">
        <v>2</v>
      </c>
      <c r="CC174" s="1"/>
      <c r="CD174" s="1" t="n">
        <v>96</v>
      </c>
      <c r="CE174" s="1" t="n">
        <v>882</v>
      </c>
      <c r="CF174" s="1" t="n">
        <v>29.6145124716553</v>
      </c>
      <c r="CG174" s="1" t="n">
        <v>21.8367346938775</v>
      </c>
      <c r="CH174" s="1" t="n">
        <v>3.77551020408163</v>
      </c>
      <c r="CI174" s="1" t="n">
        <v>2.95918367346939</v>
      </c>
      <c r="CJ174" s="1" t="n">
        <v>1.93877551020408</v>
      </c>
      <c r="CK174" s="1" t="n">
        <v>49.3877551020408</v>
      </c>
      <c r="CL174" s="1" t="n">
        <v>1.6</v>
      </c>
      <c r="CM174" s="1" t="n">
        <v>6.5</v>
      </c>
      <c r="CN174" s="1" t="n">
        <v>3.8</v>
      </c>
      <c r="CO174" s="1" t="n">
        <v>0</v>
      </c>
      <c r="CP174" s="1" t="n">
        <v>1.5</v>
      </c>
      <c r="CQ174" s="1" t="n">
        <v>0</v>
      </c>
      <c r="CR174" s="1" t="n">
        <v>1.2</v>
      </c>
      <c r="CS174" s="1" t="n">
        <v>0</v>
      </c>
      <c r="CT174" s="1" t="n">
        <v>0</v>
      </c>
      <c r="CU174" s="1" t="n">
        <v>65.3</v>
      </c>
      <c r="CV174" s="1" t="n">
        <v>21.4</v>
      </c>
      <c r="CW174" s="1" t="n">
        <v>3.7</v>
      </c>
      <c r="CX174" s="1" t="n">
        <v>2.9</v>
      </c>
      <c r="CY174" s="1" t="n">
        <v>1.9</v>
      </c>
      <c r="CZ174" s="1" t="n">
        <v>172</v>
      </c>
      <c r="DA174" s="1" t="n">
        <v>108.9</v>
      </c>
      <c r="DB174" s="1" t="n">
        <v>21.6</v>
      </c>
      <c r="DC174" s="1" t="n">
        <v>4.9</v>
      </c>
      <c r="DD174" s="1" t="n">
        <v>976</v>
      </c>
      <c r="DE174" s="1" t="n">
        <v>9</v>
      </c>
      <c r="DF174" s="1" t="n">
        <v>4</v>
      </c>
      <c r="DG174" s="1" t="n">
        <v>355</v>
      </c>
      <c r="DH174" s="1" t="n">
        <v>10</v>
      </c>
      <c r="DI174" s="1" t="n">
        <v>355</v>
      </c>
      <c r="DJ174" s="1" t="n">
        <v>12</v>
      </c>
      <c r="DK174" s="1" t="n">
        <v>12</v>
      </c>
      <c r="DL174" s="1" t="n">
        <v>2</v>
      </c>
      <c r="DM174" s="1" t="n">
        <v>2</v>
      </c>
      <c r="DN174" s="1" t="n">
        <v>30.08036</v>
      </c>
      <c r="DO174" s="1" t="n">
        <v>206.7798</v>
      </c>
      <c r="DP174" s="1" t="n">
        <v>0.11</v>
      </c>
      <c r="DQ174" s="1" t="n">
        <v>1</v>
      </c>
      <c r="DR174" s="1" t="n">
        <v>4</v>
      </c>
      <c r="DS174" s="1" t="n">
        <v>1</v>
      </c>
      <c r="DT174" s="1" t="n">
        <v>1972.82</v>
      </c>
      <c r="DU174" s="1" t="n">
        <v>68.05</v>
      </c>
      <c r="DV174" s="1" t="n">
        <v>20.56</v>
      </c>
      <c r="DW174" s="1" t="n">
        <v>18.86</v>
      </c>
      <c r="DX174" s="1" t="n">
        <v>22.28</v>
      </c>
      <c r="DY174" s="1" t="n">
        <v>320.51</v>
      </c>
      <c r="DZ174" s="1" t="n">
        <v>17.07</v>
      </c>
      <c r="EA174" s="1" t="n">
        <v>19.64</v>
      </c>
      <c r="EB174" s="1" t="n">
        <v>12.97</v>
      </c>
      <c r="EC174" s="1" t="n">
        <v>20.63</v>
      </c>
      <c r="ED174" s="1" t="n">
        <v>11.17</v>
      </c>
      <c r="EE174" s="1" t="n">
        <v>188.97</v>
      </c>
    </row>
    <row r="175" customFormat="false" ht="13.8" hidden="false" customHeight="false" outlineLevel="0" collapsed="false">
      <c r="A175" s="1" t="n">
        <v>30804</v>
      </c>
      <c r="B175" s="1" t="n">
        <v>2</v>
      </c>
      <c r="C175" s="1" t="n">
        <v>48</v>
      </c>
      <c r="D175" s="1" t="n">
        <v>1</v>
      </c>
      <c r="E175" s="1" t="n">
        <v>1</v>
      </c>
      <c r="F175" s="1" t="n">
        <v>1</v>
      </c>
      <c r="G175" s="1" t="n">
        <v>1</v>
      </c>
      <c r="H175" s="1" t="n">
        <v>0</v>
      </c>
      <c r="I175" s="1" t="n">
        <v>0</v>
      </c>
      <c r="J175" s="1" t="n">
        <v>0</v>
      </c>
      <c r="K175" s="1" t="n">
        <v>1</v>
      </c>
      <c r="L175" s="1" t="n">
        <v>0</v>
      </c>
      <c r="M175" s="1" t="n">
        <v>1</v>
      </c>
      <c r="N175" s="1" t="n">
        <v>1</v>
      </c>
      <c r="O175" s="1"/>
      <c r="P175" s="1" t="n">
        <f aca="false">SUM(E175:O175)</f>
        <v>6</v>
      </c>
      <c r="Q175" s="1" t="n">
        <v>132</v>
      </c>
      <c r="R175" s="1" t="n">
        <v>110</v>
      </c>
      <c r="S175" s="1" t="n">
        <v>22</v>
      </c>
      <c r="T175" s="2" t="n">
        <v>117.333333333333</v>
      </c>
      <c r="U175" s="3" t="n">
        <v>112.7</v>
      </c>
      <c r="V175" s="3" t="n">
        <v>160.7</v>
      </c>
      <c r="W175" s="2" t="n">
        <v>43.64074566429</v>
      </c>
      <c r="X175" s="2" t="n">
        <v>2</v>
      </c>
      <c r="Y175" s="3" t="n">
        <v>114</v>
      </c>
      <c r="Z175" s="3" t="n">
        <v>127.5</v>
      </c>
      <c r="AA175" s="2" t="n">
        <v>46.551816684178</v>
      </c>
      <c r="AB175" s="2" t="n">
        <v>0.709396390790293</v>
      </c>
      <c r="AC175" s="2" t="n">
        <v>0.894117647058824</v>
      </c>
      <c r="AD175" s="3" t="n">
        <v>51.6</v>
      </c>
      <c r="AE175" s="3" t="n">
        <v>58.2</v>
      </c>
      <c r="AF175" s="3" t="n">
        <v>54.5</v>
      </c>
      <c r="AG175" s="1" t="n">
        <v>16</v>
      </c>
      <c r="AH175" s="3" t="n">
        <v>35.5</v>
      </c>
      <c r="AI175" s="3" t="n">
        <v>40</v>
      </c>
      <c r="AJ175" s="3" t="n">
        <v>51.7</v>
      </c>
      <c r="AK175" s="3" t="n">
        <v>2.8</v>
      </c>
      <c r="AL175" s="1" t="n">
        <v>1737</v>
      </c>
      <c r="AM175" s="1" t="n">
        <v>63</v>
      </c>
      <c r="AN175" s="1" t="n">
        <v>2710</v>
      </c>
      <c r="AO175" s="1" t="n">
        <v>116</v>
      </c>
      <c r="AP175" s="1" t="n">
        <v>152</v>
      </c>
      <c r="AQ175" s="1" t="n">
        <v>197</v>
      </c>
      <c r="AR175" s="1" t="n">
        <v>207</v>
      </c>
      <c r="AS175" s="1" t="n">
        <v>149</v>
      </c>
      <c r="AT175" s="1" t="n">
        <v>4</v>
      </c>
      <c r="AU175" s="1" t="n">
        <f aca="false">((AO175*15)+(AP175*30)+(AQ175*30)+(AR175*30)+(AS175*15))-(AO175*120)</f>
        <v>6735</v>
      </c>
      <c r="AV175" s="1" t="n">
        <f aca="false">((AO175*15)+(AP175*30)+(AQ175*30)+(AR175*30)+(AS175*15))</f>
        <v>20655</v>
      </c>
      <c r="AW175" s="1" t="n">
        <v>6.59</v>
      </c>
      <c r="AX175" s="4" t="n">
        <f aca="false">10000/SQRT((AO175*BE175)*(AVERAGE(AO175:AS175)*AVERAGE(BE175:BI175)))</f>
        <v>2.79081238070188</v>
      </c>
      <c r="AY175" s="4" t="n">
        <v>1</v>
      </c>
      <c r="AZ175" s="2" t="n">
        <f aca="false">(AO175*BE175)/405</f>
        <v>2.89283950617284</v>
      </c>
      <c r="BA175" s="2" t="n">
        <v>1</v>
      </c>
      <c r="BB175" s="2" t="n">
        <f aca="false">1/(LOG(BE175)+LOG(AO175))</f>
        <v>0.325862462467584</v>
      </c>
      <c r="BC175" s="2" t="n">
        <f aca="false">(BF175-BE175)/(AP175-AO175)</f>
        <v>2.69166666666667</v>
      </c>
      <c r="BD175" s="2" t="n">
        <f aca="false">(20*BE175)/((AO175/18)-3.5)</f>
        <v>68.6037735849057</v>
      </c>
      <c r="BE175" s="3" t="n">
        <v>10.1</v>
      </c>
      <c r="BF175" s="3" t="n">
        <v>107</v>
      </c>
      <c r="BG175" s="3" t="n">
        <v>101</v>
      </c>
      <c r="BH175" s="3" t="n">
        <v>59.3</v>
      </c>
      <c r="BI175" s="3" t="n">
        <v>56.3</v>
      </c>
      <c r="BJ175" s="2" t="n">
        <f aca="false">((BE175*15)+(BF175*30)+(BG175*30)+(BH175*30)+(BI175*15))-(BE175*120)</f>
        <v>7803</v>
      </c>
      <c r="BK175" s="2" t="n">
        <f aca="false">((BE175*15)+(BF175*30)+(BG175*30)+(BH175*30)+(BI175*15))</f>
        <v>9015</v>
      </c>
      <c r="BL175" s="2" t="n">
        <f aca="false">(1/BE175)</f>
        <v>0.099009900990099</v>
      </c>
      <c r="BM175" s="2" t="n">
        <f aca="false">(BJ175/AU175)</f>
        <v>1.15857461024499</v>
      </c>
      <c r="BN175" s="2" t="n">
        <f aca="false">(BK175/AV175)</f>
        <v>0.436456063907044</v>
      </c>
      <c r="BO175" s="2" t="n">
        <f aca="false">(AX175*BM175)</f>
        <v>3.23336436623857</v>
      </c>
      <c r="BP175" s="2" t="n">
        <f aca="false">(AX175*BN175)</f>
        <v>1.21806698678419</v>
      </c>
      <c r="BQ175" s="2" t="n">
        <v>1</v>
      </c>
      <c r="BR175" s="4" t="n">
        <f aca="false">(BC175*BL175)</f>
        <v>0.266501650165016</v>
      </c>
      <c r="BS175" s="1" t="n">
        <v>161</v>
      </c>
      <c r="BT175" s="1" t="n">
        <v>0</v>
      </c>
      <c r="BU175" s="1" t="n">
        <v>46</v>
      </c>
      <c r="BV175" s="1" t="n">
        <v>1</v>
      </c>
      <c r="BW175" s="1" t="n">
        <v>90</v>
      </c>
      <c r="BX175" s="1" t="n">
        <v>0</v>
      </c>
      <c r="BY175" s="1" t="n">
        <v>25</v>
      </c>
      <c r="BZ175" s="1" t="n">
        <v>125</v>
      </c>
      <c r="CA175" s="1" t="n">
        <v>0</v>
      </c>
      <c r="CB175" s="1" t="n">
        <v>5</v>
      </c>
      <c r="CC175" s="1" t="n">
        <v>2</v>
      </c>
      <c r="CD175" s="1" t="n">
        <v>69</v>
      </c>
      <c r="CE175" s="1" t="n">
        <v>1526</v>
      </c>
      <c r="CF175" s="1" t="n">
        <v>12.2673656618611</v>
      </c>
      <c r="CG175" s="1" t="n">
        <v>23.4141546526868</v>
      </c>
      <c r="CH175" s="1" t="n">
        <v>5.77981651376147</v>
      </c>
      <c r="CI175" s="1" t="n">
        <v>4.18741808650066</v>
      </c>
      <c r="CJ175" s="1" t="n">
        <v>1.23853211009174</v>
      </c>
      <c r="CK175" s="1" t="n">
        <v>64.1939711664482</v>
      </c>
      <c r="CL175" s="1" t="n">
        <v>6.6</v>
      </c>
      <c r="CM175" s="1" t="n">
        <v>2.1</v>
      </c>
      <c r="CN175" s="1" t="n">
        <v>8.8</v>
      </c>
      <c r="CO175" s="1" t="n">
        <v>0</v>
      </c>
      <c r="CP175" s="1" t="n">
        <v>0</v>
      </c>
      <c r="CQ175" s="1" t="n">
        <v>0.6</v>
      </c>
      <c r="CR175" s="1" t="n">
        <v>1</v>
      </c>
      <c r="CS175" s="1" t="n">
        <v>0</v>
      </c>
      <c r="CT175" s="1" t="n">
        <v>1</v>
      </c>
      <c r="CU175" s="1" t="n">
        <v>46.8</v>
      </c>
      <c r="CV175" s="1" t="n">
        <v>39.7</v>
      </c>
      <c r="CW175" s="1" t="n">
        <v>9.8</v>
      </c>
      <c r="CX175" s="1" t="n">
        <v>7.1</v>
      </c>
      <c r="CY175" s="1" t="n">
        <v>2.1</v>
      </c>
      <c r="CZ175" s="1" t="n">
        <v>155</v>
      </c>
      <c r="DA175" s="1" t="n">
        <v>244.9</v>
      </c>
      <c r="DB175" s="1" t="n">
        <v>3.2</v>
      </c>
      <c r="DC175" s="1" t="n">
        <v>3.6</v>
      </c>
      <c r="DD175" s="1" t="n">
        <v>1918</v>
      </c>
      <c r="DE175" s="1" t="s">
        <v>427</v>
      </c>
      <c r="DF175" s="1" t="s">
        <v>427</v>
      </c>
      <c r="DG175" s="1" t="s">
        <v>427</v>
      </c>
      <c r="DH175" s="1" t="s">
        <v>425</v>
      </c>
      <c r="DI175" s="1" t="n">
        <v>1000</v>
      </c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</row>
    <row r="176" customFormat="false" ht="13.8" hidden="false" customHeight="false" outlineLevel="0" collapsed="false">
      <c r="A176" s="1" t="n">
        <v>30806</v>
      </c>
      <c r="B176" s="1" t="n">
        <v>2</v>
      </c>
      <c r="C176" s="1" t="n">
        <v>28</v>
      </c>
      <c r="D176" s="1" t="n">
        <v>1</v>
      </c>
      <c r="E176" s="1" t="n">
        <v>0</v>
      </c>
      <c r="F176" s="1" t="n">
        <v>0</v>
      </c>
      <c r="G176" s="1" t="n">
        <v>1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</v>
      </c>
      <c r="M176" s="1" t="n">
        <v>0</v>
      </c>
      <c r="N176" s="1" t="n">
        <v>0</v>
      </c>
      <c r="O176" s="1"/>
      <c r="P176" s="1" t="n">
        <f aca="false">SUM(E176:O176)</f>
        <v>1</v>
      </c>
      <c r="Q176" s="1" t="n">
        <v>100</v>
      </c>
      <c r="R176" s="1" t="n">
        <v>80</v>
      </c>
      <c r="S176" s="1" t="n">
        <v>20</v>
      </c>
      <c r="T176" s="2" t="n">
        <v>86.6666666666667</v>
      </c>
      <c r="U176" s="3" t="n">
        <v>70.7</v>
      </c>
      <c r="V176" s="3" t="n">
        <v>164.5</v>
      </c>
      <c r="W176" s="2" t="n">
        <v>26.1268835284227</v>
      </c>
      <c r="X176" s="2" t="n">
        <v>1</v>
      </c>
      <c r="Y176" s="3" t="n">
        <v>81.5</v>
      </c>
      <c r="Z176" s="3" t="n">
        <v>104</v>
      </c>
      <c r="AA176" s="2" t="n">
        <v>39.8191054756288</v>
      </c>
      <c r="AB176" s="2" t="n">
        <v>0.495440729483283</v>
      </c>
      <c r="AC176" s="2" t="n">
        <v>0.783653846153846</v>
      </c>
      <c r="AD176" s="3" t="n">
        <v>39.2</v>
      </c>
      <c r="AE176" s="3" t="n">
        <v>27.7</v>
      </c>
      <c r="AF176" s="3" t="n">
        <v>43</v>
      </c>
      <c r="AG176" s="1" t="n">
        <v>5</v>
      </c>
      <c r="AH176" s="3" t="n">
        <v>43.1</v>
      </c>
      <c r="AI176" s="3" t="n">
        <v>30.5</v>
      </c>
      <c r="AJ176" s="3" t="n">
        <v>40.8</v>
      </c>
      <c r="AK176" s="3" t="n">
        <v>2.2</v>
      </c>
      <c r="AL176" s="1" t="n">
        <v>1357</v>
      </c>
      <c r="AM176" s="1" t="n">
        <v>43</v>
      </c>
      <c r="AN176" s="1" t="n">
        <v>2117</v>
      </c>
      <c r="AO176" s="1" t="n">
        <v>101</v>
      </c>
      <c r="AP176" s="1" t="n">
        <v>132</v>
      </c>
      <c r="AQ176" s="1" t="n">
        <v>117</v>
      </c>
      <c r="AR176" s="1" t="n">
        <v>104</v>
      </c>
      <c r="AS176" s="1" t="n">
        <v>98</v>
      </c>
      <c r="AT176" s="1" t="n">
        <v>2</v>
      </c>
      <c r="AU176" s="1" t="n">
        <f aca="false">((AO176*15)+(AP176*30)+(AQ176*30)+(AR176*30)+(AS176*15))-(AO176*120)</f>
        <v>1455</v>
      </c>
      <c r="AV176" s="1" t="n">
        <f aca="false">((AO176*15)+(AP176*30)+(AQ176*30)+(AR176*30)+(AS176*15))</f>
        <v>13575</v>
      </c>
      <c r="AW176" s="1" t="n">
        <v>5.36</v>
      </c>
      <c r="AX176" s="4" t="n">
        <f aca="false">10000/SQRT((AO176*BE176)*(AVERAGE(AO176:AS176)*AVERAGE(BE176:BI176)))</f>
        <v>4.70032949625175</v>
      </c>
      <c r="AY176" s="4" t="n">
        <v>0</v>
      </c>
      <c r="AZ176" s="2" t="n">
        <f aca="false">(AO176*BE176)/405</f>
        <v>2.19955555555556</v>
      </c>
      <c r="BA176" s="2" t="n">
        <v>1</v>
      </c>
      <c r="BB176" s="2" t="n">
        <f aca="false">1/(LOG(BE176)+LOG(AO176))</f>
        <v>0.339007188284011</v>
      </c>
      <c r="BC176" s="2" t="n">
        <f aca="false">(BF176-BE176)/(AP176-AO176)</f>
        <v>1.52516129032258</v>
      </c>
      <c r="BD176" s="2" t="n">
        <f aca="false">(20*BE176)/((AO176/18)-3.5)</f>
        <v>83.5578947368421</v>
      </c>
      <c r="BE176" s="3" t="n">
        <v>8.82</v>
      </c>
      <c r="BF176" s="3" t="n">
        <v>56.1</v>
      </c>
      <c r="BG176" s="3" t="n">
        <v>67.5</v>
      </c>
      <c r="BH176" s="3" t="n">
        <v>52</v>
      </c>
      <c r="BI176" s="3" t="n">
        <v>45.7</v>
      </c>
      <c r="BJ176" s="2" t="n">
        <f aca="false">((BE176*15)+(BF176*30)+(BG176*30)+(BH176*30)+(BI176*15))-(BE176*120)</f>
        <v>5027.4</v>
      </c>
      <c r="BK176" s="2" t="n">
        <f aca="false">((BE176*15)+(BF176*30)+(BG176*30)+(BH176*30)+(BI176*15))</f>
        <v>6085.8</v>
      </c>
      <c r="BL176" s="2" t="n">
        <f aca="false">(1/BE176)</f>
        <v>0.113378684807256</v>
      </c>
      <c r="BM176" s="2" t="n">
        <f aca="false">(BJ176/AU176)</f>
        <v>3.45525773195876</v>
      </c>
      <c r="BN176" s="2" t="n">
        <f aca="false">(BK176/AV176)</f>
        <v>0.448309392265193</v>
      </c>
      <c r="BO176" s="2" t="n">
        <f aca="false">(AX176*BM176)</f>
        <v>16.2408498346777</v>
      </c>
      <c r="BP176" s="2" t="n">
        <f aca="false">(AX176*BN176)</f>
        <v>2.10720185991078</v>
      </c>
      <c r="BQ176" s="2" t="n">
        <v>2</v>
      </c>
      <c r="BR176" s="4" t="n">
        <f aca="false">(BC176*BL176)</f>
        <v>0.172920781215712</v>
      </c>
      <c r="BS176" s="1" t="n">
        <v>163</v>
      </c>
      <c r="BT176" s="1" t="n">
        <v>0</v>
      </c>
      <c r="BU176" s="1" t="n">
        <v>39</v>
      </c>
      <c r="BV176" s="1" t="n">
        <v>1</v>
      </c>
      <c r="BW176" s="1" t="n">
        <v>105</v>
      </c>
      <c r="BX176" s="1" t="n">
        <v>0</v>
      </c>
      <c r="BY176" s="1" t="n">
        <v>19</v>
      </c>
      <c r="BZ176" s="1" t="n">
        <v>96</v>
      </c>
      <c r="CA176" s="1" t="n">
        <v>0</v>
      </c>
      <c r="CB176" s="1" t="n">
        <v>3</v>
      </c>
      <c r="CC176" s="1"/>
      <c r="CD176" s="1" t="n">
        <v>76</v>
      </c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 t="n">
        <v>12</v>
      </c>
      <c r="DK176" s="1" t="n">
        <v>12</v>
      </c>
      <c r="DL176" s="1" t="n">
        <v>2</v>
      </c>
      <c r="DM176" s="1" t="n">
        <v>2</v>
      </c>
      <c r="DN176" s="1" t="n">
        <v>27.53339</v>
      </c>
      <c r="DO176" s="1" t="n">
        <v>715.1042</v>
      </c>
      <c r="DP176" s="1" t="n">
        <v>0</v>
      </c>
      <c r="DQ176" s="1" t="n">
        <v>1</v>
      </c>
      <c r="DR176" s="1" t="n">
        <v>3</v>
      </c>
      <c r="DS176" s="1" t="n">
        <v>1</v>
      </c>
      <c r="DT176" s="1" t="n">
        <v>2078</v>
      </c>
      <c r="DU176" s="1" t="n">
        <v>84.72</v>
      </c>
      <c r="DV176" s="1" t="n">
        <v>52.89</v>
      </c>
      <c r="DW176" s="1" t="n">
        <v>52.68</v>
      </c>
      <c r="DX176" s="1" t="n">
        <v>11.8</v>
      </c>
      <c r="DY176" s="1" t="n">
        <v>295.59</v>
      </c>
      <c r="DZ176" s="1" t="n">
        <v>58.76</v>
      </c>
      <c r="EA176" s="1" t="n">
        <v>8.93</v>
      </c>
      <c r="EB176" s="1" t="n">
        <v>29.43</v>
      </c>
      <c r="EC176" s="1" t="n">
        <v>21.83</v>
      </c>
      <c r="ED176" s="1" t="n">
        <v>7.82</v>
      </c>
      <c r="EE176" s="1" t="n">
        <v>724.62</v>
      </c>
    </row>
    <row r="177" customFormat="false" ht="13.8" hidden="false" customHeight="false" outlineLevel="0" collapsed="false">
      <c r="A177" s="1" t="n">
        <v>30810</v>
      </c>
      <c r="B177" s="1" t="n">
        <v>1</v>
      </c>
      <c r="C177" s="1" t="n">
        <v>50</v>
      </c>
      <c r="D177" s="1" t="n">
        <v>1</v>
      </c>
      <c r="E177" s="1" t="n">
        <v>1</v>
      </c>
      <c r="F177" s="1" t="n">
        <v>1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</v>
      </c>
      <c r="M177" s="1" t="n">
        <v>1</v>
      </c>
      <c r="N177" s="1" t="n">
        <v>1</v>
      </c>
      <c r="O177" s="1" t="n">
        <v>1</v>
      </c>
      <c r="P177" s="1" t="n">
        <f aca="false">SUM(E177:O177)</f>
        <v>5</v>
      </c>
      <c r="Q177" s="1" t="n">
        <v>122</v>
      </c>
      <c r="R177" s="1" t="n">
        <v>94</v>
      </c>
      <c r="S177" s="1" t="n">
        <v>28</v>
      </c>
      <c r="T177" s="2" t="n">
        <v>103.333333333333</v>
      </c>
      <c r="U177" s="3" t="n">
        <v>82.9</v>
      </c>
      <c r="V177" s="3" t="n">
        <v>168.7</v>
      </c>
      <c r="W177" s="2" t="n">
        <v>29.128918832215</v>
      </c>
      <c r="X177" s="2" t="n">
        <v>1</v>
      </c>
      <c r="Y177" s="3" t="n">
        <v>100</v>
      </c>
      <c r="Z177" s="3" t="n">
        <v>102</v>
      </c>
      <c r="AA177" s="2" t="n">
        <v>48.4497231400267</v>
      </c>
      <c r="AB177" s="2" t="n">
        <v>0.592768227622999</v>
      </c>
      <c r="AC177" s="2" t="n">
        <v>0.980392156862745</v>
      </c>
      <c r="AD177" s="3" t="n">
        <v>29.4</v>
      </c>
      <c r="AE177" s="3" t="n">
        <v>24.4</v>
      </c>
      <c r="AF177" s="3" t="n">
        <v>58.5</v>
      </c>
      <c r="AG177" s="1" t="n">
        <v>14</v>
      </c>
      <c r="AH177" s="3" t="n">
        <v>50.4</v>
      </c>
      <c r="AI177" s="3" t="n">
        <v>41.8</v>
      </c>
      <c r="AJ177" s="3" t="n">
        <v>55.6</v>
      </c>
      <c r="AK177" s="3" t="n">
        <v>2.9</v>
      </c>
      <c r="AL177" s="1" t="n">
        <v>1719</v>
      </c>
      <c r="AM177" s="1" t="n">
        <v>65</v>
      </c>
      <c r="AN177" s="1" t="n">
        <v>3060</v>
      </c>
      <c r="AO177" s="1" t="n">
        <v>113</v>
      </c>
      <c r="AP177" s="1" t="n">
        <v>143</v>
      </c>
      <c r="AQ177" s="1" t="n">
        <v>164</v>
      </c>
      <c r="AR177" s="1" t="n">
        <v>192</v>
      </c>
      <c r="AS177" s="1" t="n">
        <v>127</v>
      </c>
      <c r="AT177" s="1" t="n">
        <v>2</v>
      </c>
      <c r="AU177" s="1" t="n">
        <f aca="false">((AO177*15)+(AP177*30)+(AQ177*30)+(AR177*30)+(AS177*15))-(AO177*120)</f>
        <v>5010</v>
      </c>
      <c r="AV177" s="1" t="n">
        <f aca="false">((AO177*15)+(AP177*30)+(AQ177*30)+(AR177*30)+(AS177*15))</f>
        <v>18570</v>
      </c>
      <c r="AW177" s="1" t="n">
        <v>5.48</v>
      </c>
      <c r="AX177" s="4" t="n">
        <f aca="false">10000/SQRT((AO177*BE177)*(AVERAGE(AO177:AS177)*AVERAGE(BE177:BI177)))</f>
        <v>3.42536934633872</v>
      </c>
      <c r="AY177" s="4" t="n">
        <v>1</v>
      </c>
      <c r="AZ177" s="2" t="n">
        <f aca="false">(AO177*BE177)/405</f>
        <v>2.32696296296296</v>
      </c>
      <c r="BA177" s="2" t="n">
        <v>1</v>
      </c>
      <c r="BB177" s="2" t="n">
        <f aca="false">1/(LOG(BE177)+LOG(AO177))</f>
        <v>0.336219837332332</v>
      </c>
      <c r="BC177" s="2" t="n">
        <f aca="false">(BF177-BE177)/(AP177-AO177)</f>
        <v>1.34866666666667</v>
      </c>
      <c r="BD177" s="2" t="n">
        <f aca="false">(20*BE177)/((AO177/18)-3.5)</f>
        <v>60.048</v>
      </c>
      <c r="BE177" s="3" t="n">
        <v>8.34</v>
      </c>
      <c r="BF177" s="3" t="n">
        <v>48.8</v>
      </c>
      <c r="BG177" s="3" t="n">
        <v>70.8</v>
      </c>
      <c r="BH177" s="3" t="n">
        <v>86.1</v>
      </c>
      <c r="BI177" s="3" t="n">
        <v>91.9</v>
      </c>
      <c r="BJ177" s="2" t="n">
        <f aca="false">((BE177*15)+(BF177*30)+(BG177*30)+(BH177*30)+(BI177*15))-(BE177*120)</f>
        <v>6673.8</v>
      </c>
      <c r="BK177" s="2" t="n">
        <f aca="false">((BE177*15)+(BF177*30)+(BG177*30)+(BH177*30)+(BI177*15))</f>
        <v>7674.6</v>
      </c>
      <c r="BL177" s="2" t="n">
        <f aca="false">(1/BE177)</f>
        <v>0.119904076738609</v>
      </c>
      <c r="BM177" s="2" t="n">
        <f aca="false">(BJ177/AU177)</f>
        <v>1.33209580838323</v>
      </c>
      <c r="BN177" s="2" t="n">
        <f aca="false">(BK177/AV177)</f>
        <v>0.413279483037157</v>
      </c>
      <c r="BO177" s="2" t="n">
        <f aca="false">(AX177*BM177)</f>
        <v>4.56292014842223</v>
      </c>
      <c r="BP177" s="2" t="n">
        <f aca="false">(AX177*BN177)</f>
        <v>1.41563487266619</v>
      </c>
      <c r="BQ177" s="2" t="n">
        <v>2</v>
      </c>
      <c r="BR177" s="4" t="n">
        <f aca="false">(BC177*BL177)</f>
        <v>0.161710631494804</v>
      </c>
      <c r="BS177" s="1" t="n">
        <v>197</v>
      </c>
      <c r="BT177" s="1" t="n">
        <v>0</v>
      </c>
      <c r="BU177" s="1" t="n">
        <v>34</v>
      </c>
      <c r="BV177" s="1" t="n">
        <v>1</v>
      </c>
      <c r="BW177" s="1" t="n">
        <v>119</v>
      </c>
      <c r="BX177" s="1" t="n">
        <v>0</v>
      </c>
      <c r="BY177" s="1" t="n">
        <v>44</v>
      </c>
      <c r="BZ177" s="1" t="n">
        <v>220</v>
      </c>
      <c r="CA177" s="1" t="n">
        <v>1</v>
      </c>
      <c r="CB177" s="1" t="n">
        <v>3</v>
      </c>
      <c r="CC177" s="1"/>
      <c r="CD177" s="1" t="n">
        <v>54</v>
      </c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</row>
    <row r="178" customFormat="false" ht="13.8" hidden="false" customHeight="false" outlineLevel="0" collapsed="false">
      <c r="A178" s="1" t="n">
        <v>30814</v>
      </c>
      <c r="B178" s="1" t="n">
        <v>2</v>
      </c>
      <c r="C178" s="1" t="n">
        <v>63</v>
      </c>
      <c r="D178" s="1" t="n">
        <v>1</v>
      </c>
      <c r="E178" s="1" t="n">
        <v>0</v>
      </c>
      <c r="F178" s="1" t="n">
        <v>1</v>
      </c>
      <c r="G178" s="1" t="n">
        <v>1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1</v>
      </c>
      <c r="M178" s="1" t="n">
        <v>0</v>
      </c>
      <c r="N178" s="1" t="n">
        <v>0</v>
      </c>
      <c r="O178" s="1" t="n">
        <v>1</v>
      </c>
      <c r="P178" s="1" t="n">
        <f aca="false">SUM(E178:O178)</f>
        <v>4</v>
      </c>
      <c r="Q178" s="1" t="n">
        <v>128</v>
      </c>
      <c r="R178" s="1" t="n">
        <v>80</v>
      </c>
      <c r="S178" s="1" t="n">
        <v>48</v>
      </c>
      <c r="T178" s="2" t="n">
        <v>96</v>
      </c>
      <c r="U178" s="3" t="n">
        <v>58.8</v>
      </c>
      <c r="V178" s="3" t="n">
        <v>161.8</v>
      </c>
      <c r="W178" s="2" t="n">
        <v>22.460545073119</v>
      </c>
      <c r="X178" s="2" t="n">
        <v>0</v>
      </c>
      <c r="Y178" s="3" t="n">
        <v>76.5</v>
      </c>
      <c r="Z178" s="3" t="n">
        <v>93.2</v>
      </c>
      <c r="AA178" s="2" t="n">
        <v>42.2248621764894</v>
      </c>
      <c r="AB178" s="2" t="n">
        <v>0.472805933250927</v>
      </c>
      <c r="AC178" s="2" t="n">
        <v>0.820815450643777</v>
      </c>
      <c r="AD178" s="3" t="n">
        <v>34.8</v>
      </c>
      <c r="AE178" s="3" t="n">
        <v>20.5</v>
      </c>
      <c r="AF178" s="3" t="n">
        <v>38.3</v>
      </c>
      <c r="AG178" s="1" t="n">
        <v>7</v>
      </c>
      <c r="AH178" s="3" t="n">
        <v>44.4</v>
      </c>
      <c r="AI178" s="3" t="n">
        <v>26.1</v>
      </c>
      <c r="AJ178" s="3" t="n">
        <v>36.3</v>
      </c>
      <c r="AK178" s="3" t="n">
        <v>2</v>
      </c>
      <c r="AL178" s="1" t="n">
        <v>1161</v>
      </c>
      <c r="AM178" s="1" t="n">
        <v>48</v>
      </c>
      <c r="AN178" s="1" t="n">
        <v>1811</v>
      </c>
      <c r="AO178" s="1" t="n">
        <v>107</v>
      </c>
      <c r="AP178" s="1" t="n">
        <v>187</v>
      </c>
      <c r="AQ178" s="1" t="n">
        <v>187</v>
      </c>
      <c r="AR178" s="1" t="n">
        <v>199</v>
      </c>
      <c r="AS178" s="1" t="n">
        <v>155</v>
      </c>
      <c r="AT178" s="1" t="n">
        <v>4</v>
      </c>
      <c r="AU178" s="1" t="n">
        <f aca="false">((AO178*15)+(AP178*30)+(AQ178*30)+(AR178*30)+(AS178*15))-(AO178*120)</f>
        <v>8280</v>
      </c>
      <c r="AV178" s="1" t="n">
        <f aca="false">((AO178*15)+(AP178*30)+(AQ178*30)+(AR178*30)+(AS178*15))</f>
        <v>21120</v>
      </c>
      <c r="AW178" s="1" t="n">
        <v>6.05</v>
      </c>
      <c r="AX178" s="4" t="n">
        <f aca="false">10000/SQRT((AO178*BE178)*(AVERAGE(AO178:AS178)*AVERAGE(BE178:BI178)))</f>
        <v>3.22000068406567</v>
      </c>
      <c r="AY178" s="4" t="n">
        <v>1</v>
      </c>
      <c r="AZ178" s="2" t="n">
        <f aca="false">(AO178*BE178)/405</f>
        <v>2.6683950617284</v>
      </c>
      <c r="BA178" s="2" t="n">
        <v>1</v>
      </c>
      <c r="BB178" s="2" t="n">
        <f aca="false">1/(LOG(BE178)+LOG(AO178))</f>
        <v>0.329629924488921</v>
      </c>
      <c r="BC178" s="2" t="n">
        <f aca="false">(BF178-BE178)/(AP178-AO178)</f>
        <v>0.41375</v>
      </c>
      <c r="BD178" s="2" t="n">
        <f aca="false">(20*BE178)/((AO178/18)-3.5)</f>
        <v>82.6363636363636</v>
      </c>
      <c r="BE178" s="3" t="n">
        <v>10.1</v>
      </c>
      <c r="BF178" s="3" t="n">
        <v>43.2</v>
      </c>
      <c r="BG178" s="3" t="n">
        <v>56.6</v>
      </c>
      <c r="BH178" s="3" t="n">
        <v>69.7</v>
      </c>
      <c r="BI178" s="3" t="n">
        <v>87.6</v>
      </c>
      <c r="BJ178" s="2" t="n">
        <f aca="false">((BE178*15)+(BF178*30)+(BG178*30)+(BH178*30)+(BI178*15))-(BE178*120)</f>
        <v>5338.5</v>
      </c>
      <c r="BK178" s="2" t="n">
        <f aca="false">((BE178*15)+(BF178*30)+(BG178*30)+(BH178*30)+(BI178*15))</f>
        <v>6550.5</v>
      </c>
      <c r="BL178" s="2" t="n">
        <f aca="false">(1/BE178)</f>
        <v>0.099009900990099</v>
      </c>
      <c r="BM178" s="2" t="n">
        <f aca="false">(BJ178/AU178)</f>
        <v>0.644746376811594</v>
      </c>
      <c r="BN178" s="2" t="n">
        <f aca="false">(BK178/AV178)</f>
        <v>0.31015625</v>
      </c>
      <c r="BO178" s="2" t="n">
        <f aca="false">(AX178*BM178)</f>
        <v>2.0760837743822</v>
      </c>
      <c r="BP178" s="2" t="n">
        <f aca="false">(AX178*BN178)</f>
        <v>0.998703337167244</v>
      </c>
      <c r="BQ178" s="2" t="n">
        <v>1</v>
      </c>
      <c r="BR178" s="4" t="n">
        <f aca="false">(BC178*BL178)</f>
        <v>0.0409653465346535</v>
      </c>
      <c r="BS178" s="1" t="n">
        <v>190</v>
      </c>
      <c r="BT178" s="1" t="n">
        <v>0</v>
      </c>
      <c r="BU178" s="1" t="n">
        <v>58</v>
      </c>
      <c r="BV178" s="1" t="n">
        <v>0</v>
      </c>
      <c r="BW178" s="1" t="n">
        <v>99</v>
      </c>
      <c r="BX178" s="1" t="n">
        <v>0</v>
      </c>
      <c r="BY178" s="1" t="n">
        <v>33</v>
      </c>
      <c r="BZ178" s="1" t="n">
        <v>164</v>
      </c>
      <c r="CA178" s="1" t="n">
        <v>1</v>
      </c>
      <c r="CB178" s="1" t="n">
        <v>1</v>
      </c>
      <c r="CC178" s="1"/>
      <c r="CD178" s="1" t="n">
        <v>70</v>
      </c>
      <c r="CE178" s="1" t="n">
        <v>1275</v>
      </c>
      <c r="CF178" s="1" t="n">
        <v>19.2627450980392</v>
      </c>
      <c r="CG178" s="1" t="n">
        <v>27.2470588235294</v>
      </c>
      <c r="CH178" s="1" t="n">
        <v>6.98823529411765</v>
      </c>
      <c r="CI178" s="1" t="n">
        <v>8.68235294117647</v>
      </c>
      <c r="CJ178" s="1" t="n">
        <v>5.50588235294118</v>
      </c>
      <c r="CK178" s="1" t="n">
        <v>55.2470588235294</v>
      </c>
      <c r="CL178" s="1" t="n">
        <v>0</v>
      </c>
      <c r="CM178" s="1" t="n">
        <v>5.1</v>
      </c>
      <c r="CN178" s="1" t="n">
        <v>6.3</v>
      </c>
      <c r="CO178" s="1" t="n">
        <v>0</v>
      </c>
      <c r="CP178" s="1" t="n">
        <v>3.6</v>
      </c>
      <c r="CQ178" s="1" t="n">
        <v>2.7</v>
      </c>
      <c r="CR178" s="1" t="n">
        <v>1</v>
      </c>
      <c r="CS178" s="1" t="n">
        <v>0.2</v>
      </c>
      <c r="CT178" s="1" t="n">
        <v>1.3</v>
      </c>
      <c r="CU178" s="1" t="n">
        <v>61.4</v>
      </c>
      <c r="CV178" s="1" t="n">
        <v>38.6</v>
      </c>
      <c r="CW178" s="1" t="n">
        <v>9.9</v>
      </c>
      <c r="CX178" s="1" t="n">
        <v>12.3</v>
      </c>
      <c r="CY178" s="1" t="n">
        <v>7.8</v>
      </c>
      <c r="CZ178" s="1" t="n">
        <v>391</v>
      </c>
      <c r="DA178" s="1" t="n">
        <v>176.1</v>
      </c>
      <c r="DB178" s="1" t="n">
        <v>17.2</v>
      </c>
      <c r="DC178" s="1" t="n">
        <v>11.7</v>
      </c>
      <c r="DD178" s="1" t="n">
        <v>450</v>
      </c>
      <c r="DE178" s="1" t="s">
        <v>425</v>
      </c>
      <c r="DF178" s="1" t="s">
        <v>425</v>
      </c>
      <c r="DG178" s="1" t="s">
        <v>425</v>
      </c>
      <c r="DH178" s="1" t="s">
        <v>425</v>
      </c>
      <c r="DI178" s="1" t="n">
        <v>0</v>
      </c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</row>
    <row r="179" customFormat="false" ht="13.8" hidden="false" customHeight="false" outlineLevel="0" collapsed="false">
      <c r="A179" s="1" t="n">
        <v>30815</v>
      </c>
      <c r="B179" s="1" t="n">
        <v>1</v>
      </c>
      <c r="C179" s="1" t="n">
        <v>22</v>
      </c>
      <c r="D179" s="1" t="n">
        <v>1</v>
      </c>
      <c r="E179" s="1" t="n">
        <v>1</v>
      </c>
      <c r="F179" s="1" t="n">
        <v>0</v>
      </c>
      <c r="G179" s="1" t="n">
        <v>1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</v>
      </c>
      <c r="M179" s="1" t="n">
        <v>0</v>
      </c>
      <c r="N179" s="1" t="n">
        <v>0</v>
      </c>
      <c r="O179" s="1" t="n">
        <v>1</v>
      </c>
      <c r="P179" s="1" t="n">
        <f aca="false">SUM(E179:O179)</f>
        <v>3</v>
      </c>
      <c r="Q179" s="1" t="n">
        <v>128</v>
      </c>
      <c r="R179" s="1" t="n">
        <v>84</v>
      </c>
      <c r="S179" s="1" t="n">
        <v>44</v>
      </c>
      <c r="T179" s="2" t="n">
        <v>98.6666666666667</v>
      </c>
      <c r="U179" s="3" t="n">
        <v>73.5</v>
      </c>
      <c r="V179" s="3" t="n">
        <v>171.3</v>
      </c>
      <c r="W179" s="2" t="n">
        <v>25.0479745389895</v>
      </c>
      <c r="X179" s="2" t="n">
        <v>1</v>
      </c>
      <c r="Y179" s="3" t="n">
        <v>83</v>
      </c>
      <c r="Z179" s="3" t="n">
        <v>97</v>
      </c>
      <c r="AA179" s="2" t="n">
        <v>38.2540284037969</v>
      </c>
      <c r="AB179" s="2" t="n">
        <v>0.484530064214828</v>
      </c>
      <c r="AC179" s="2" t="n">
        <v>0.855670103092784</v>
      </c>
      <c r="AD179" s="3" t="n">
        <v>25.2</v>
      </c>
      <c r="AE179" s="3" t="n">
        <v>18.5</v>
      </c>
      <c r="AF179" s="3" t="n">
        <v>55</v>
      </c>
      <c r="AG179" s="1" t="n">
        <v>6</v>
      </c>
      <c r="AH179" s="3" t="n">
        <v>54</v>
      </c>
      <c r="AI179" s="3" t="n">
        <v>39.7</v>
      </c>
      <c r="AJ179" s="3" t="n">
        <v>52.2</v>
      </c>
      <c r="AK179" s="3" t="n">
        <v>2.8</v>
      </c>
      <c r="AL179" s="1" t="n">
        <v>1666</v>
      </c>
      <c r="AM179" s="1" t="n">
        <v>37</v>
      </c>
      <c r="AN179" s="1" t="n">
        <v>2582</v>
      </c>
      <c r="AO179" s="1" t="n">
        <v>107</v>
      </c>
      <c r="AP179" s="1" t="n">
        <v>143</v>
      </c>
      <c r="AQ179" s="1" t="n">
        <v>155</v>
      </c>
      <c r="AR179" s="1" t="n">
        <v>131</v>
      </c>
      <c r="AS179" s="1" t="n">
        <v>134</v>
      </c>
      <c r="AT179" s="1" t="n">
        <v>2</v>
      </c>
      <c r="AU179" s="1" t="n">
        <f aca="false">((AO179*15)+(AP179*30)+(AQ179*30)+(AR179*30)+(AS179*15))-(AO179*120)</f>
        <v>3645</v>
      </c>
      <c r="AV179" s="1" t="n">
        <f aca="false">((AO179*15)+(AP179*30)+(AQ179*30)+(AR179*30)+(AS179*15))</f>
        <v>16485</v>
      </c>
      <c r="AW179" s="1" t="n">
        <v>5.62</v>
      </c>
      <c r="AX179" s="4" t="n">
        <f aca="false">10000/SQRT((AO179*BE179)*(AVERAGE(AO179:AS179)*AVERAGE(BE179:BI179)))</f>
        <v>4.71378781800902</v>
      </c>
      <c r="AY179" s="4" t="n">
        <v>0</v>
      </c>
      <c r="AZ179" s="2" t="n">
        <f aca="false">(AO179*BE179)/405</f>
        <v>1.70935802469136</v>
      </c>
      <c r="BA179" s="2" t="n">
        <v>0</v>
      </c>
      <c r="BB179" s="2" t="n">
        <f aca="false">1/(LOG(BE179)+LOG(AO179))</f>
        <v>0.352076965242585</v>
      </c>
      <c r="BC179" s="2" t="n">
        <f aca="false">(BF179-BE179)/(AP179-AO179)</f>
        <v>0.856388888888889</v>
      </c>
      <c r="BD179" s="2" t="n">
        <f aca="false">(20*BE179)/((AO179/18)-3.5)</f>
        <v>52.9363636363636</v>
      </c>
      <c r="BE179" s="3" t="n">
        <v>6.47</v>
      </c>
      <c r="BF179" s="3" t="n">
        <v>37.3</v>
      </c>
      <c r="BG179" s="3" t="n">
        <v>70.2</v>
      </c>
      <c r="BH179" s="3" t="n">
        <v>63.6</v>
      </c>
      <c r="BI179" s="3" t="n">
        <v>65</v>
      </c>
      <c r="BJ179" s="2" t="n">
        <f aca="false">((BE179*15)+(BF179*30)+(BG179*30)+(BH179*30)+(BI179*15))-(BE179*120)</f>
        <v>5428.65</v>
      </c>
      <c r="BK179" s="2" t="n">
        <f aca="false">((BE179*15)+(BF179*30)+(BG179*30)+(BH179*30)+(BI179*15))</f>
        <v>6205.05</v>
      </c>
      <c r="BL179" s="2" t="n">
        <f aca="false">(1/BE179)</f>
        <v>0.154559505409583</v>
      </c>
      <c r="BM179" s="2" t="n">
        <f aca="false">(BJ179/AU179)</f>
        <v>1.48934156378601</v>
      </c>
      <c r="BN179" s="2" t="n">
        <f aca="false">(BK179/AV179)</f>
        <v>0.376405823475887</v>
      </c>
      <c r="BO179" s="2" t="n">
        <f aca="false">(AX179*BM179)</f>
        <v>7.02044012022899</v>
      </c>
      <c r="BP179" s="2" t="n">
        <f aca="false">(AX179*BN179)</f>
        <v>1.77429718532829</v>
      </c>
      <c r="BQ179" s="2" t="n">
        <v>2</v>
      </c>
      <c r="BR179" s="4" t="n">
        <f aca="false">(BC179*BL179)</f>
        <v>0.132363043104929</v>
      </c>
      <c r="BS179" s="1" t="n">
        <v>175</v>
      </c>
      <c r="BT179" s="1" t="n">
        <v>0</v>
      </c>
      <c r="BU179" s="1" t="n">
        <v>38</v>
      </c>
      <c r="BV179" s="1" t="n">
        <v>1</v>
      </c>
      <c r="BW179" s="1" t="n">
        <v>99</v>
      </c>
      <c r="BX179" s="1" t="n">
        <v>0</v>
      </c>
      <c r="BY179" s="1" t="n">
        <v>38</v>
      </c>
      <c r="BZ179" s="1" t="n">
        <v>189</v>
      </c>
      <c r="CA179" s="1" t="n">
        <v>1</v>
      </c>
      <c r="CB179" s="1" t="n">
        <v>3</v>
      </c>
      <c r="CC179" s="1"/>
      <c r="CD179" s="1" t="n">
        <v>67</v>
      </c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</row>
    <row r="180" customFormat="false" ht="13.8" hidden="false" customHeight="false" outlineLevel="0" collapsed="false">
      <c r="A180" s="1" t="n">
        <v>30817</v>
      </c>
      <c r="B180" s="1" t="n">
        <v>2</v>
      </c>
      <c r="C180" s="1" t="n">
        <v>43</v>
      </c>
      <c r="D180" s="1" t="n">
        <v>1</v>
      </c>
      <c r="E180" s="1" t="n">
        <v>0</v>
      </c>
      <c r="F180" s="1" t="n">
        <v>0</v>
      </c>
      <c r="G180" s="1" t="n">
        <v>1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</v>
      </c>
      <c r="M180" s="1" t="n">
        <v>1</v>
      </c>
      <c r="N180" s="1" t="n">
        <v>0</v>
      </c>
      <c r="O180" s="1" t="n">
        <v>1</v>
      </c>
      <c r="P180" s="1" t="n">
        <f aca="false">SUM(E180:O180)</f>
        <v>3</v>
      </c>
      <c r="Q180" s="1" t="n">
        <v>124</v>
      </c>
      <c r="R180" s="1" t="n">
        <v>90</v>
      </c>
      <c r="S180" s="1" t="n">
        <v>34</v>
      </c>
      <c r="T180" s="2" t="n">
        <v>101.333333333333</v>
      </c>
      <c r="U180" s="3" t="n">
        <v>71.3</v>
      </c>
      <c r="V180" s="3" t="n">
        <v>158</v>
      </c>
      <c r="W180" s="2" t="n">
        <v>28.5611280243551</v>
      </c>
      <c r="X180" s="2" t="n">
        <v>1</v>
      </c>
      <c r="Y180" s="3" t="n">
        <v>83.5</v>
      </c>
      <c r="Z180" s="3" t="n">
        <v>108.5</v>
      </c>
      <c r="AA180" s="2" t="n">
        <v>43.7781148868894</v>
      </c>
      <c r="AB180" s="2" t="n">
        <v>0.528481012658228</v>
      </c>
      <c r="AC180" s="2" t="n">
        <v>0.769585253456221</v>
      </c>
      <c r="AD180" s="3" t="n">
        <v>39.3</v>
      </c>
      <c r="AE180" s="3" t="n">
        <v>28</v>
      </c>
      <c r="AF180" s="3" t="n">
        <v>43.3</v>
      </c>
      <c r="AG180" s="1" t="n">
        <v>8</v>
      </c>
      <c r="AH180" s="3" t="n">
        <v>42.8</v>
      </c>
      <c r="AI180" s="3" t="n">
        <v>30.5</v>
      </c>
      <c r="AJ180" s="3" t="n">
        <v>41.1</v>
      </c>
      <c r="AK180" s="3" t="n">
        <v>2.2</v>
      </c>
      <c r="AL180" s="1" t="n">
        <v>1334</v>
      </c>
      <c r="AM180" s="1" t="n">
        <v>58</v>
      </c>
      <c r="AN180" s="1" t="n">
        <v>2081</v>
      </c>
      <c r="AO180" s="1" t="n">
        <v>121</v>
      </c>
      <c r="AP180" s="1" t="n">
        <v>168</v>
      </c>
      <c r="AQ180" s="1" t="n">
        <v>207</v>
      </c>
      <c r="AR180" s="1" t="n">
        <v>232</v>
      </c>
      <c r="AS180" s="1" t="n">
        <v>211</v>
      </c>
      <c r="AT180" s="1" t="n">
        <v>5</v>
      </c>
      <c r="AU180" s="1" t="n">
        <f aca="false">((AO180*15)+(AP180*30)+(AQ180*30)+(AR180*30)+(AS180*15))-(AO180*120)</f>
        <v>8670</v>
      </c>
      <c r="AV180" s="1" t="n">
        <f aca="false">((AO180*15)+(AP180*30)+(AQ180*30)+(AR180*30)+(AS180*15))</f>
        <v>23190</v>
      </c>
      <c r="AW180" s="1" t="n">
        <v>6.14</v>
      </c>
      <c r="AX180" s="4" t="n">
        <f aca="false">10000/SQRT((AO180*BE180)*(AVERAGE(AO180:AS180)*AVERAGE(BE180:BI180)))</f>
        <v>3.6996063038279</v>
      </c>
      <c r="AY180" s="4" t="n">
        <v>0</v>
      </c>
      <c r="AZ180" s="2" t="n">
        <f aca="false">(AO180*BE180)/405</f>
        <v>2.45286419753086</v>
      </c>
      <c r="BA180" s="2" t="n">
        <v>1</v>
      </c>
      <c r="BB180" s="2" t="n">
        <f aca="false">1/(LOG(BE180)+LOG(AO180))</f>
        <v>0.333652691516544</v>
      </c>
      <c r="BC180" s="2" t="n">
        <f aca="false">(BF180-BE180)/(AP180-AO180)</f>
        <v>0.28063829787234</v>
      </c>
      <c r="BD180" s="2" t="n">
        <f aca="false">(20*BE180)/((AO180/18)-3.5)</f>
        <v>50.9586206896552</v>
      </c>
      <c r="BE180" s="3" t="n">
        <v>8.21</v>
      </c>
      <c r="BF180" s="3" t="n">
        <v>21.4</v>
      </c>
      <c r="BG180" s="3" t="n">
        <v>41.3</v>
      </c>
      <c r="BH180" s="3" t="n">
        <v>58.9</v>
      </c>
      <c r="BI180" s="3" t="n">
        <v>66</v>
      </c>
      <c r="BJ180" s="2" t="n">
        <f aca="false">((BE180*15)+(BF180*30)+(BG180*30)+(BH180*30)+(BI180*15))-(BE180*120)</f>
        <v>3775.95</v>
      </c>
      <c r="BK180" s="2" t="n">
        <f aca="false">((BE180*15)+(BF180*30)+(BG180*30)+(BH180*30)+(BI180*15))</f>
        <v>4761.15</v>
      </c>
      <c r="BL180" s="2" t="n">
        <f aca="false">(1/BE180)</f>
        <v>0.121802679658952</v>
      </c>
      <c r="BM180" s="2" t="n">
        <f aca="false">(BJ180/AU180)</f>
        <v>0.435519031141869</v>
      </c>
      <c r="BN180" s="2" t="n">
        <f aca="false">(BK180/AV180)</f>
        <v>0.205310478654592</v>
      </c>
      <c r="BO180" s="2" t="n">
        <f aca="false">(AX180*BM180)</f>
        <v>1.61124895304948</v>
      </c>
      <c r="BP180" s="2" t="n">
        <f aca="false">(AX180*BN180)</f>
        <v>0.759567941072454</v>
      </c>
      <c r="BQ180" s="2" t="n">
        <v>1</v>
      </c>
      <c r="BR180" s="4" t="n">
        <f aca="false">(BC180*BL180)</f>
        <v>0.0341824966957784</v>
      </c>
      <c r="BS180" s="1" t="n">
        <v>171</v>
      </c>
      <c r="BT180" s="1" t="n">
        <v>0</v>
      </c>
      <c r="BU180" s="1" t="n">
        <v>41</v>
      </c>
      <c r="BV180" s="1" t="n">
        <v>1</v>
      </c>
      <c r="BW180" s="1" t="n">
        <v>105</v>
      </c>
      <c r="BX180" s="1" t="n">
        <v>0</v>
      </c>
      <c r="BY180" s="1" t="n">
        <v>25</v>
      </c>
      <c r="BZ180" s="1" t="n">
        <v>126</v>
      </c>
      <c r="CA180" s="1" t="n">
        <v>0</v>
      </c>
      <c r="CB180" s="1" t="n">
        <v>3</v>
      </c>
      <c r="CC180" s="1"/>
      <c r="CD180" s="1" t="n">
        <v>67</v>
      </c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 t="n">
        <v>8</v>
      </c>
      <c r="DK180" s="1" t="n">
        <v>8</v>
      </c>
      <c r="DL180" s="1" t="n">
        <v>2</v>
      </c>
      <c r="DM180" s="1" t="n">
        <v>2</v>
      </c>
      <c r="DN180" s="1" t="n">
        <v>28.17</v>
      </c>
      <c r="DO180" s="1" t="n">
        <v>164.6962</v>
      </c>
      <c r="DP180" s="1" t="n">
        <v>0.13</v>
      </c>
      <c r="DQ180" s="1" t="n">
        <v>3</v>
      </c>
      <c r="DR180" s="1" t="n">
        <v>4</v>
      </c>
      <c r="DS180" s="1" t="n">
        <v>1</v>
      </c>
      <c r="DT180" s="1" t="n">
        <v>1819.03</v>
      </c>
      <c r="DU180" s="1" t="n">
        <v>46.42</v>
      </c>
      <c r="DV180" s="1" t="n">
        <v>19.45</v>
      </c>
      <c r="DW180" s="1" t="n">
        <v>23.91</v>
      </c>
      <c r="DX180" s="1" t="n">
        <v>14.88</v>
      </c>
      <c r="DY180" s="1" t="n">
        <v>311.17</v>
      </c>
      <c r="DZ180" s="1" t="n">
        <v>15.93</v>
      </c>
      <c r="EA180" s="1" t="n">
        <v>9.58</v>
      </c>
      <c r="EB180" s="1" t="n">
        <v>11.01</v>
      </c>
      <c r="EC180" s="1" t="n">
        <v>16.78</v>
      </c>
      <c r="ED180" s="1" t="n">
        <v>9.06</v>
      </c>
      <c r="EE180" s="1" t="n">
        <v>172.36</v>
      </c>
    </row>
    <row r="181" customFormat="false" ht="13.8" hidden="false" customHeight="false" outlineLevel="0" collapsed="false">
      <c r="A181" s="1" t="n">
        <v>30818</v>
      </c>
      <c r="B181" s="1" t="n">
        <v>2</v>
      </c>
      <c r="C181" s="1" t="n">
        <v>15</v>
      </c>
      <c r="D181" s="1" t="n">
        <v>1</v>
      </c>
      <c r="E181" s="1" t="n">
        <v>0</v>
      </c>
      <c r="F181" s="1" t="n">
        <v>0</v>
      </c>
      <c r="G181" s="1" t="n">
        <v>1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</v>
      </c>
      <c r="M181" s="1" t="n">
        <v>1</v>
      </c>
      <c r="N181" s="1" t="n">
        <v>0</v>
      </c>
      <c r="O181" s="1" t="n">
        <v>1</v>
      </c>
      <c r="P181" s="1" t="n">
        <f aca="false">SUM(E181:O181)</f>
        <v>3</v>
      </c>
      <c r="Q181" s="1" t="n">
        <v>118</v>
      </c>
      <c r="R181" s="1" t="n">
        <v>84</v>
      </c>
      <c r="S181" s="1" t="n">
        <v>34</v>
      </c>
      <c r="T181" s="2" t="n">
        <v>95.3333333333333</v>
      </c>
      <c r="U181" s="3" t="n">
        <v>65.5</v>
      </c>
      <c r="V181" s="3" t="n">
        <v>154.2</v>
      </c>
      <c r="W181" s="2" t="n">
        <v>27.5468885894479</v>
      </c>
      <c r="X181" s="2" t="n">
        <v>1</v>
      </c>
      <c r="Y181" s="3" t="n">
        <v>82</v>
      </c>
      <c r="Z181" s="3" t="n">
        <v>107</v>
      </c>
      <c r="AA181" s="2" t="n">
        <v>10.1481317533299</v>
      </c>
      <c r="AB181" s="2" t="n">
        <v>0.53177691309987</v>
      </c>
      <c r="AC181" s="2" t="n">
        <v>0.766355140186916</v>
      </c>
      <c r="AD181" s="3" t="n">
        <v>37.1</v>
      </c>
      <c r="AE181" s="3" t="n">
        <v>24.3</v>
      </c>
      <c r="AF181" s="3" t="n">
        <v>41.2</v>
      </c>
      <c r="AG181" s="1" t="n">
        <v>4</v>
      </c>
      <c r="AH181" s="3" t="n">
        <v>44.6</v>
      </c>
      <c r="AI181" s="3" t="n">
        <v>29.2</v>
      </c>
      <c r="AJ181" s="3" t="n">
        <v>39.1</v>
      </c>
      <c r="AK181" s="3" t="n">
        <v>2.1</v>
      </c>
      <c r="AL181" s="1" t="n">
        <v>1336</v>
      </c>
      <c r="AM181" s="1" t="n">
        <v>35</v>
      </c>
      <c r="AN181" s="1" t="n">
        <v>2084</v>
      </c>
      <c r="AO181" s="1" t="n">
        <v>92</v>
      </c>
      <c r="AP181" s="1" t="n">
        <v>119</v>
      </c>
      <c r="AQ181" s="1" t="n">
        <v>132</v>
      </c>
      <c r="AR181" s="1" t="n">
        <v>124</v>
      </c>
      <c r="AS181" s="1" t="n">
        <v>97</v>
      </c>
      <c r="AT181" s="1" t="n">
        <v>1</v>
      </c>
      <c r="AU181" s="1" t="n">
        <f aca="false">((AO181*15)+(AP181*30)+(AQ181*30)+(AR181*30)+(AS181*15))-(AO181*120)</f>
        <v>3045</v>
      </c>
      <c r="AV181" s="1" t="n">
        <f aca="false">((AO181*15)+(AP181*30)+(AQ181*30)+(AR181*30)+(AS181*15))</f>
        <v>14085</v>
      </c>
      <c r="AW181" s="1"/>
      <c r="AX181" s="4" t="n">
        <f aca="false">10000/SQRT((AO181*BE181)*(AVERAGE(AO181:AS181)*AVERAGE(BE181:BI181)))</f>
        <v>5.12123079216446</v>
      </c>
      <c r="AY181" s="4" t="n">
        <v>0</v>
      </c>
      <c r="AZ181" s="2" t="n">
        <f aca="false">(AO181*BE181)/405</f>
        <v>1.85817283950617</v>
      </c>
      <c r="BA181" s="2" t="n">
        <v>0</v>
      </c>
      <c r="BB181" s="2" t="n">
        <f aca="false">1/(LOG(BE181)+LOG(AO181))</f>
        <v>0.347639736215589</v>
      </c>
      <c r="BC181" s="2" t="n">
        <f aca="false">(BF181-BE181)/(AP181-AO181)</f>
        <v>1.00074074074074</v>
      </c>
      <c r="BD181" s="2" t="n">
        <f aca="false">(20*BE181)/((AO181/18)-3.5)</f>
        <v>101.544827586207</v>
      </c>
      <c r="BE181" s="3" t="n">
        <v>8.18</v>
      </c>
      <c r="BF181" s="3" t="n">
        <v>35.2</v>
      </c>
      <c r="BG181" s="3" t="n">
        <v>75</v>
      </c>
      <c r="BH181" s="3" t="n">
        <v>71</v>
      </c>
      <c r="BI181" s="3" t="n">
        <v>35.2</v>
      </c>
      <c r="BJ181" s="2" t="n">
        <f aca="false">((BE181*15)+(BF181*30)+(BG181*30)+(BH181*30)+(BI181*15))-(BE181*120)</f>
        <v>5105.1</v>
      </c>
      <c r="BK181" s="2" t="n">
        <f aca="false">((BE181*15)+(BF181*30)+(BG181*30)+(BH181*30)+(BI181*15))</f>
        <v>6086.7</v>
      </c>
      <c r="BL181" s="2" t="n">
        <f aca="false">(1/BE181)</f>
        <v>0.122249388753056</v>
      </c>
      <c r="BM181" s="2" t="n">
        <f aca="false">(BJ181/AU181)</f>
        <v>1.67655172413793</v>
      </c>
      <c r="BN181" s="2" t="n">
        <f aca="false">(BK181/AV181)</f>
        <v>0.432140575079872</v>
      </c>
      <c r="BO181" s="2" t="n">
        <f aca="false">(AX181*BM181)</f>
        <v>8.58600831431159</v>
      </c>
      <c r="BP181" s="2" t="n">
        <f aca="false">(AX181*BN181)</f>
        <v>2.2130916196427</v>
      </c>
      <c r="BQ181" s="2" t="n">
        <v>2</v>
      </c>
      <c r="BR181" s="4" t="n">
        <f aca="false">(BC181*BL181)</f>
        <v>0.122339943855836</v>
      </c>
      <c r="BS181" s="1" t="n">
        <v>149</v>
      </c>
      <c r="BT181" s="1" t="n">
        <v>0</v>
      </c>
      <c r="BU181" s="1" t="n">
        <v>38</v>
      </c>
      <c r="BV181" s="1" t="n">
        <v>1</v>
      </c>
      <c r="BW181" s="1" t="n">
        <v>99</v>
      </c>
      <c r="BX181" s="1" t="n">
        <v>0</v>
      </c>
      <c r="BY181" s="1" t="n">
        <v>12</v>
      </c>
      <c r="BZ181" s="1" t="n">
        <v>61</v>
      </c>
      <c r="CA181" s="1" t="n">
        <v>0</v>
      </c>
      <c r="CB181" s="1" t="n">
        <v>2</v>
      </c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 t="n">
        <v>0</v>
      </c>
      <c r="DK181" s="1" t="n">
        <v>0</v>
      </c>
      <c r="DL181" s="1" t="n">
        <v>2</v>
      </c>
      <c r="DM181" s="1" t="n">
        <v>2</v>
      </c>
      <c r="DN181" s="1" t="n">
        <v>29.39339</v>
      </c>
      <c r="DO181" s="1" t="n">
        <v>72.7539</v>
      </c>
      <c r="DP181" s="1" t="n">
        <v>0.04</v>
      </c>
      <c r="DQ181" s="1" t="n">
        <v>2</v>
      </c>
      <c r="DR181" s="1" t="n">
        <v>4</v>
      </c>
      <c r="DS181" s="1" t="n">
        <v>2</v>
      </c>
      <c r="DT181" s="1" t="n">
        <v>1566.56</v>
      </c>
      <c r="DU181" s="1" t="n">
        <v>51.84</v>
      </c>
      <c r="DV181" s="1" t="n">
        <v>17.86</v>
      </c>
      <c r="DW181" s="1" t="n">
        <v>16.03</v>
      </c>
      <c r="DX181" s="1" t="n">
        <v>25.81</v>
      </c>
      <c r="DY181" s="1" t="n">
        <v>227.16</v>
      </c>
      <c r="DZ181" s="1" t="n">
        <v>24.52</v>
      </c>
      <c r="EA181" s="1" t="n">
        <v>19.64</v>
      </c>
      <c r="EB181" s="1" t="n">
        <v>13.98</v>
      </c>
      <c r="EC181" s="1" t="n">
        <v>22.44</v>
      </c>
      <c r="ED181" s="1" t="n">
        <v>12.85</v>
      </c>
      <c r="EE181" s="1" t="n">
        <v>256.24</v>
      </c>
    </row>
    <row r="182" customFormat="false" ht="13.8" hidden="false" customHeight="false" outlineLevel="0" collapsed="false">
      <c r="A182" s="1" t="n">
        <v>30819</v>
      </c>
      <c r="B182" s="1" t="n">
        <v>2</v>
      </c>
      <c r="C182" s="1" t="n">
        <v>26</v>
      </c>
      <c r="D182" s="1" t="n">
        <v>1</v>
      </c>
      <c r="E182" s="1" t="n">
        <v>0</v>
      </c>
      <c r="F182" s="1" t="n">
        <v>0</v>
      </c>
      <c r="G182" s="1" t="n">
        <v>1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</v>
      </c>
      <c r="M182" s="1" t="n">
        <v>0</v>
      </c>
      <c r="N182" s="1" t="n">
        <v>0</v>
      </c>
      <c r="O182" s="1" t="n">
        <v>1</v>
      </c>
      <c r="P182" s="1" t="n">
        <f aca="false">SUM(E182:O182)</f>
        <v>2</v>
      </c>
      <c r="Q182" s="1" t="n">
        <v>98</v>
      </c>
      <c r="R182" s="1" t="n">
        <v>70</v>
      </c>
      <c r="S182" s="1" t="n">
        <v>28</v>
      </c>
      <c r="T182" s="2" t="n">
        <v>79.3333333333333</v>
      </c>
      <c r="U182" s="3" t="n">
        <v>56.3</v>
      </c>
      <c r="V182" s="3" t="n">
        <v>150.5</v>
      </c>
      <c r="W182" s="2" t="n">
        <v>24.8562377898699</v>
      </c>
      <c r="X182" s="2" t="n">
        <v>0</v>
      </c>
      <c r="Y182" s="3" t="n">
        <v>77.5</v>
      </c>
      <c r="Z182" s="3" t="n">
        <v>93</v>
      </c>
      <c r="AA182" s="2" t="n">
        <v>35.6435393375209</v>
      </c>
      <c r="AB182" s="2" t="n">
        <v>0.514950166112957</v>
      </c>
      <c r="AC182" s="2" t="n">
        <v>0.833333333333333</v>
      </c>
      <c r="AD182" s="3" t="n">
        <v>31.7</v>
      </c>
      <c r="AE182" s="3" t="n">
        <v>17.8</v>
      </c>
      <c r="AF182" s="3" t="n">
        <v>38.5</v>
      </c>
      <c r="AG182" s="1" t="n">
        <v>3</v>
      </c>
      <c r="AH182" s="3" t="n">
        <v>47.6</v>
      </c>
      <c r="AI182" s="3" t="n">
        <v>26.8</v>
      </c>
      <c r="AJ182" s="3" t="n">
        <v>36.5</v>
      </c>
      <c r="AK182" s="3" t="n">
        <v>2</v>
      </c>
      <c r="AL182" s="1" t="n">
        <v>1214</v>
      </c>
      <c r="AM182" s="1" t="n">
        <v>29</v>
      </c>
      <c r="AN182" s="1" t="n">
        <v>1991</v>
      </c>
      <c r="AO182" s="1" t="n">
        <v>84</v>
      </c>
      <c r="AP182" s="1" t="n">
        <v>89</v>
      </c>
      <c r="AQ182" s="1" t="n">
        <v>80</v>
      </c>
      <c r="AR182" s="1" t="n">
        <v>87</v>
      </c>
      <c r="AS182" s="1" t="n">
        <v>108</v>
      </c>
      <c r="AT182" s="1" t="n">
        <v>1</v>
      </c>
      <c r="AU182" s="1" t="n">
        <f aca="false">((AO182*15)+(AP182*30)+(AQ182*30)+(AR182*30)+(AS182*15))-(AO182*120)</f>
        <v>480</v>
      </c>
      <c r="AV182" s="1" t="n">
        <f aca="false">((AO182*15)+(AP182*30)+(AQ182*30)+(AR182*30)+(AS182*15))</f>
        <v>10560</v>
      </c>
      <c r="AW182" s="1"/>
      <c r="AX182" s="4" t="n">
        <f aca="false">10000/SQRT((AO182*BE182)*(AVERAGE(AO182:AS182)*AVERAGE(BE182:BI182)))</f>
        <v>10.8359105018486</v>
      </c>
      <c r="AY182" s="4" t="n">
        <v>0</v>
      </c>
      <c r="AZ182" s="2" t="n">
        <f aca="false">(AO182*BE182)/405</f>
        <v>0.879407407407407</v>
      </c>
      <c r="BA182" s="2" t="n">
        <v>0</v>
      </c>
      <c r="BB182" s="2" t="n">
        <f aca="false">1/(LOG(BE182)+LOG(AO182))</f>
        <v>0.391904024303178</v>
      </c>
      <c r="BC182" s="2" t="n">
        <f aca="false">(BF182-BE182)/(AP182-AO182)</f>
        <v>8.372</v>
      </c>
      <c r="BD182" s="2" t="n">
        <f aca="false">(20*BE182)/((AO182/18)-3.5)</f>
        <v>72.6857142857143</v>
      </c>
      <c r="BE182" s="3" t="n">
        <v>4.24</v>
      </c>
      <c r="BF182" s="3" t="n">
        <v>46.1</v>
      </c>
      <c r="BG182" s="3" t="n">
        <v>24</v>
      </c>
      <c r="BH182" s="3" t="n">
        <v>16.9</v>
      </c>
      <c r="BI182" s="3" t="n">
        <v>42.2</v>
      </c>
      <c r="BJ182" s="2" t="n">
        <f aca="false">((BE182*15)+(BF182*30)+(BG182*30)+(BH182*30)+(BI182*15))-(BE182*120)</f>
        <v>2797.8</v>
      </c>
      <c r="BK182" s="2" t="n">
        <f aca="false">((BE182*15)+(BF182*30)+(BG182*30)+(BH182*30)+(BI182*15))</f>
        <v>3306.6</v>
      </c>
      <c r="BL182" s="2" t="n">
        <f aca="false">(1/BE182)</f>
        <v>0.235849056603774</v>
      </c>
      <c r="BM182" s="2" t="n">
        <f aca="false">(BJ182/AU182)</f>
        <v>5.82875</v>
      </c>
      <c r="BN182" s="2" t="n">
        <f aca="false">(BK182/AV182)</f>
        <v>0.313125</v>
      </c>
      <c r="BO182" s="2" t="n">
        <f aca="false">(AX182*BM182)</f>
        <v>63.1598133376498</v>
      </c>
      <c r="BP182" s="2" t="n">
        <f aca="false">(AX182*BN182)</f>
        <v>3.39299447589133</v>
      </c>
      <c r="BQ182" s="2" t="n">
        <v>2</v>
      </c>
      <c r="BR182" s="4" t="n">
        <f aca="false">(BC182*BL182)</f>
        <v>1.97452830188679</v>
      </c>
      <c r="BS182" s="1" t="n">
        <v>162</v>
      </c>
      <c r="BT182" s="1" t="n">
        <v>0</v>
      </c>
      <c r="BU182" s="1" t="n">
        <v>41</v>
      </c>
      <c r="BV182" s="1" t="n">
        <v>1</v>
      </c>
      <c r="BW182" s="1" t="n">
        <v>95</v>
      </c>
      <c r="BX182" s="1" t="n">
        <v>0</v>
      </c>
      <c r="BY182" s="1" t="n">
        <v>162</v>
      </c>
      <c r="BZ182" s="1" t="n">
        <v>131</v>
      </c>
      <c r="CA182" s="1" t="n">
        <v>0</v>
      </c>
      <c r="CB182" s="1" t="n">
        <v>0</v>
      </c>
      <c r="CC182" s="1"/>
      <c r="CD182" s="1" t="n">
        <v>55</v>
      </c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 t="n">
        <v>24</v>
      </c>
      <c r="DK182" s="1" t="n">
        <v>24</v>
      </c>
      <c r="DL182" s="1" t="n">
        <v>1</v>
      </c>
      <c r="DM182" s="1" t="n">
        <v>1</v>
      </c>
      <c r="DN182" s="1" t="n">
        <v>49.32568</v>
      </c>
      <c r="DO182" s="1" t="n">
        <v>2697.333</v>
      </c>
      <c r="DP182" s="1" t="n">
        <v>13.09</v>
      </c>
      <c r="DQ182" s="1" t="n">
        <v>3</v>
      </c>
      <c r="DR182" s="1" t="n">
        <v>4</v>
      </c>
      <c r="DS182" s="1" t="n">
        <v>1</v>
      </c>
      <c r="DT182" s="1" t="n">
        <v>1928.16</v>
      </c>
      <c r="DU182" s="1" t="n">
        <v>52.05</v>
      </c>
      <c r="DV182" s="1" t="n">
        <v>13.16</v>
      </c>
      <c r="DW182" s="1" t="n">
        <v>18.82</v>
      </c>
      <c r="DX182" s="1" t="n">
        <v>21.99</v>
      </c>
      <c r="DY182" s="1" t="n">
        <v>331.39</v>
      </c>
      <c r="DZ182" s="1" t="n">
        <v>28.77</v>
      </c>
      <c r="EA182" s="1" t="n">
        <v>28.21</v>
      </c>
      <c r="EB182" s="1" t="n">
        <v>11.07</v>
      </c>
      <c r="EC182" s="1" t="n">
        <v>19.56</v>
      </c>
      <c r="ED182" s="1" t="n">
        <v>8.56</v>
      </c>
      <c r="EE182" s="1" t="n">
        <v>227.54</v>
      </c>
    </row>
    <row r="183" customFormat="false" ht="13.8" hidden="false" customHeight="false" outlineLevel="0" collapsed="false">
      <c r="A183" s="1" t="n">
        <v>30823</v>
      </c>
      <c r="B183" s="1" t="n">
        <v>2</v>
      </c>
      <c r="C183" s="1" t="n">
        <v>45</v>
      </c>
      <c r="D183" s="1" t="n">
        <v>1</v>
      </c>
      <c r="E183" s="1" t="n">
        <v>0</v>
      </c>
      <c r="F183" s="1" t="n">
        <v>1</v>
      </c>
      <c r="G183" s="1" t="n">
        <v>1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</v>
      </c>
      <c r="M183" s="1" t="n">
        <v>0</v>
      </c>
      <c r="N183" s="1" t="n">
        <v>0</v>
      </c>
      <c r="O183" s="1" t="n">
        <v>0</v>
      </c>
      <c r="P183" s="1" t="n">
        <f aca="false">SUM(E183:O183)</f>
        <v>2</v>
      </c>
      <c r="Q183" s="1" t="n">
        <v>110</v>
      </c>
      <c r="R183" s="1" t="n">
        <v>70</v>
      </c>
      <c r="S183" s="1" t="n">
        <v>40</v>
      </c>
      <c r="T183" s="2" t="n">
        <v>83.3333333333333</v>
      </c>
      <c r="U183" s="3" t="n">
        <v>57.9</v>
      </c>
      <c r="V183" s="3" t="n">
        <v>157</v>
      </c>
      <c r="W183" s="2" t="n">
        <v>23.4897967463183</v>
      </c>
      <c r="X183" s="2" t="n">
        <v>0</v>
      </c>
      <c r="Y183" s="3" t="n">
        <v>73</v>
      </c>
      <c r="Z183" s="3" t="n">
        <v>96</v>
      </c>
      <c r="AA183" s="2" t="n">
        <v>38.798935684401</v>
      </c>
      <c r="AB183" s="2" t="n">
        <v>0.464968152866242</v>
      </c>
      <c r="AC183" s="2" t="n">
        <v>0.760416666666667</v>
      </c>
      <c r="AD183" s="3" t="n">
        <v>32.5</v>
      </c>
      <c r="AE183" s="3" t="n">
        <v>18.8</v>
      </c>
      <c r="AF183" s="3" t="n">
        <v>39.1</v>
      </c>
      <c r="AG183" s="1" t="n">
        <v>5</v>
      </c>
      <c r="AH183" s="3" t="n">
        <v>46.5</v>
      </c>
      <c r="AI183" s="3" t="n">
        <v>26.9</v>
      </c>
      <c r="AJ183" s="3" t="n">
        <v>37.1</v>
      </c>
      <c r="AK183" s="3" t="n">
        <v>2</v>
      </c>
      <c r="AL183" s="1" t="n">
        <v>1191</v>
      </c>
      <c r="AM183" s="1" t="n">
        <v>39</v>
      </c>
      <c r="AN183" s="1" t="n">
        <v>1858</v>
      </c>
      <c r="AO183" s="1" t="n">
        <v>91</v>
      </c>
      <c r="AP183" s="1" t="n">
        <v>117</v>
      </c>
      <c r="AQ183" s="1" t="n">
        <v>89</v>
      </c>
      <c r="AR183" s="1" t="n">
        <v>87</v>
      </c>
      <c r="AS183" s="1" t="n">
        <v>81</v>
      </c>
      <c r="AT183" s="1" t="n">
        <v>1</v>
      </c>
      <c r="AU183" s="1" t="n">
        <f aca="false">((AO183*15)+(AP183*30)+(AQ183*30)+(AR183*30)+(AS183*15))-(AO183*120)</f>
        <v>450</v>
      </c>
      <c r="AV183" s="1" t="n">
        <f aca="false">((AO183*15)+(AP183*30)+(AQ183*30)+(AR183*30)+(AS183*15))</f>
        <v>11370</v>
      </c>
      <c r="AW183" s="1"/>
      <c r="AX183" s="4" t="n">
        <f aca="false">10000/SQRT((AO183*BE183)*(AVERAGE(AO183:AS183)*AVERAGE(BE183:BI183)))</f>
        <v>5.91435221234331</v>
      </c>
      <c r="AY183" s="4" t="n">
        <v>0</v>
      </c>
      <c r="AZ183" s="2" t="n">
        <f aca="false">(AO183*BE183)/405</f>
        <v>1.83797530864198</v>
      </c>
      <c r="BA183" s="2" t="n">
        <v>0</v>
      </c>
      <c r="BB183" s="2" t="n">
        <f aca="false">1/(LOG(BE183)+LOG(AO183))</f>
        <v>0.348214307030895</v>
      </c>
      <c r="BC183" s="2" t="n">
        <f aca="false">(BF183-BE183)/(AP183-AO183)</f>
        <v>3.87769230769231</v>
      </c>
      <c r="BD183" s="2" t="n">
        <f aca="false">(20*BE183)/((AO183/18)-3.5)</f>
        <v>105.171428571429</v>
      </c>
      <c r="BE183" s="3" t="n">
        <v>8.18</v>
      </c>
      <c r="BF183" s="3" t="n">
        <v>109</v>
      </c>
      <c r="BG183" s="3" t="n">
        <v>28.2</v>
      </c>
      <c r="BH183" s="3" t="n">
        <v>34.1</v>
      </c>
      <c r="BI183" s="3" t="n">
        <v>27</v>
      </c>
      <c r="BJ183" s="2" t="n">
        <f aca="false">((BE183*15)+(BF183*30)+(BG183*30)+(BH183*30)+(BI183*15))-(BE183*120)</f>
        <v>4685.1</v>
      </c>
      <c r="BK183" s="2" t="n">
        <f aca="false">((BE183*15)+(BF183*30)+(BG183*30)+(BH183*30)+(BI183*15))</f>
        <v>5666.7</v>
      </c>
      <c r="BL183" s="2" t="n">
        <f aca="false">(1/BE183)</f>
        <v>0.122249388753056</v>
      </c>
      <c r="BM183" s="2" t="n">
        <f aca="false">(BJ183/AU183)</f>
        <v>10.4113333333333</v>
      </c>
      <c r="BN183" s="2" t="n">
        <f aca="false">(BK183/AV183)</f>
        <v>0.498390501319261</v>
      </c>
      <c r="BO183" s="2" t="n">
        <f aca="false">(AX183*BM183)</f>
        <v>61.5762923334436</v>
      </c>
      <c r="BP183" s="2" t="n">
        <f aca="false">(AX183*BN183)</f>
        <v>2.94765696408846</v>
      </c>
      <c r="BQ183" s="2" t="n">
        <v>2</v>
      </c>
      <c r="BR183" s="4" t="n">
        <f aca="false">(BC183*BL183)</f>
        <v>0.474045514387813</v>
      </c>
      <c r="BS183" s="1" t="n">
        <v>167</v>
      </c>
      <c r="BT183" s="1" t="n">
        <v>0</v>
      </c>
      <c r="BU183" s="1" t="n">
        <v>51</v>
      </c>
      <c r="BV183" s="1" t="n">
        <v>0</v>
      </c>
      <c r="BW183" s="1" t="n">
        <v>90</v>
      </c>
      <c r="BX183" s="1" t="n">
        <v>0</v>
      </c>
      <c r="BY183" s="1" t="n">
        <v>26</v>
      </c>
      <c r="BZ183" s="1" t="n">
        <v>132</v>
      </c>
      <c r="CA183" s="1" t="n">
        <v>0</v>
      </c>
      <c r="CB183" s="1" t="n">
        <v>0</v>
      </c>
      <c r="CC183" s="1"/>
      <c r="CD183" s="1" t="n">
        <v>58</v>
      </c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 t="n">
        <v>6</v>
      </c>
      <c r="DK183" s="1" t="n">
        <v>6</v>
      </c>
      <c r="DL183" s="1" t="n">
        <v>2</v>
      </c>
      <c r="DM183" s="1" t="n">
        <v>2</v>
      </c>
      <c r="DN183" s="1" t="n">
        <v>33.25339</v>
      </c>
      <c r="DO183" s="1" t="n">
        <v>171.9024</v>
      </c>
      <c r="DP183" s="1" t="n">
        <v>0</v>
      </c>
      <c r="DQ183" s="1" t="n">
        <v>1</v>
      </c>
      <c r="DR183" s="1" t="n">
        <v>3</v>
      </c>
      <c r="DS183" s="1" t="n">
        <v>1</v>
      </c>
      <c r="DT183" s="1" t="n">
        <v>2771.12</v>
      </c>
      <c r="DU183" s="1" t="n">
        <v>117.2</v>
      </c>
      <c r="DV183" s="1" t="n">
        <v>64.25</v>
      </c>
      <c r="DW183" s="1" t="n">
        <v>46.05</v>
      </c>
      <c r="DX183" s="1" t="n">
        <v>39.99</v>
      </c>
      <c r="DY183" s="1" t="n">
        <v>392.36</v>
      </c>
      <c r="DZ183" s="1" t="n">
        <v>72.4</v>
      </c>
      <c r="EA183" s="1" t="n">
        <v>58.76</v>
      </c>
      <c r="EB183" s="1" t="n">
        <v>27.87</v>
      </c>
      <c r="EC183" s="1" t="n">
        <v>33.77</v>
      </c>
      <c r="ED183" s="1" t="n">
        <v>18.22</v>
      </c>
      <c r="EE183" s="1" t="n">
        <v>322.87</v>
      </c>
    </row>
    <row r="184" customFormat="false" ht="13.8" hidden="false" customHeight="false" outlineLevel="0" collapsed="false">
      <c r="A184" s="1" t="n">
        <v>30828</v>
      </c>
      <c r="B184" s="1" t="n">
        <v>1</v>
      </c>
      <c r="C184" s="1" t="n">
        <v>21</v>
      </c>
      <c r="D184" s="1" t="n">
        <v>1</v>
      </c>
      <c r="E184" s="1" t="n">
        <v>0</v>
      </c>
      <c r="F184" s="1" t="n">
        <v>0</v>
      </c>
      <c r="G184" s="1" t="n">
        <v>1</v>
      </c>
      <c r="H184" s="1" t="n">
        <v>1</v>
      </c>
      <c r="I184" s="1" t="n">
        <v>0</v>
      </c>
      <c r="J184" s="1" t="n">
        <v>0</v>
      </c>
      <c r="K184" s="1" t="n">
        <v>0</v>
      </c>
      <c r="L184" s="1" t="n">
        <v>0</v>
      </c>
      <c r="M184" s="1" t="n">
        <v>0</v>
      </c>
      <c r="N184" s="1" t="n">
        <v>0</v>
      </c>
      <c r="O184" s="1" t="n">
        <v>0</v>
      </c>
      <c r="P184" s="1" t="n">
        <f aca="false">SUM(E184:O184)</f>
        <v>2</v>
      </c>
      <c r="Q184" s="1" t="n">
        <v>100</v>
      </c>
      <c r="R184" s="1" t="n">
        <v>70</v>
      </c>
      <c r="S184" s="1" t="n">
        <v>30</v>
      </c>
      <c r="T184" s="2" t="n">
        <v>80</v>
      </c>
      <c r="U184" s="3" t="n">
        <v>76.2</v>
      </c>
      <c r="V184" s="3" t="n">
        <v>174</v>
      </c>
      <c r="W184" s="2" t="n">
        <v>25.1684502576298</v>
      </c>
      <c r="X184" s="2" t="n">
        <v>1</v>
      </c>
      <c r="Y184" s="3" t="n">
        <v>81.5</v>
      </c>
      <c r="Z184" s="3" t="n">
        <v>102</v>
      </c>
      <c r="AA184" s="2" t="n">
        <v>34.0943141315427</v>
      </c>
      <c r="AB184" s="2" t="n">
        <v>0.468390804597701</v>
      </c>
      <c r="AC184" s="2" t="n">
        <v>0.799019607843137</v>
      </c>
      <c r="AD184" s="3" t="n">
        <v>33.9</v>
      </c>
      <c r="AE184" s="3" t="n">
        <v>25.8</v>
      </c>
      <c r="AF184" s="3" t="n">
        <v>50.4</v>
      </c>
      <c r="AG184" s="1" t="n">
        <v>3</v>
      </c>
      <c r="AH184" s="3" t="n">
        <v>47.4</v>
      </c>
      <c r="AI184" s="3" t="n">
        <v>36.1</v>
      </c>
      <c r="AJ184" s="3" t="n">
        <v>47.8</v>
      </c>
      <c r="AK184" s="3" t="n">
        <v>2.6</v>
      </c>
      <c r="AL184" s="1" t="n">
        <v>1574</v>
      </c>
      <c r="AM184" s="1" t="n">
        <v>36</v>
      </c>
      <c r="AN184" s="1" t="n">
        <v>2802</v>
      </c>
      <c r="AO184" s="1" t="n">
        <v>99</v>
      </c>
      <c r="AP184" s="1" t="n">
        <v>146</v>
      </c>
      <c r="AQ184" s="1" t="n">
        <v>101</v>
      </c>
      <c r="AR184" s="1" t="n">
        <v>71</v>
      </c>
      <c r="AS184" s="1" t="n">
        <v>83</v>
      </c>
      <c r="AT184" s="1" t="n">
        <v>1</v>
      </c>
      <c r="AU184" s="1" t="n">
        <f aca="false">((AO184*15)+(AP184*30)+(AQ184*30)+(AR184*30)+(AS184*15))-(AO184*120)</f>
        <v>390</v>
      </c>
      <c r="AV184" s="1" t="n">
        <f aca="false">((AO184*15)+(AP184*30)+(AQ184*30)+(AR184*30)+(AS184*15))</f>
        <v>12270</v>
      </c>
      <c r="AW184" s="1"/>
      <c r="AX184" s="4" t="n">
        <f aca="false">10000/SQRT((AO184*BE184)*(AVERAGE(AO184:AS184)*AVERAGE(BE184:BI184)))</f>
        <v>11.5833652729434</v>
      </c>
      <c r="AY184" s="4" t="n">
        <v>0</v>
      </c>
      <c r="AZ184" s="2" t="n">
        <f aca="false">(AO184*BE184)/405</f>
        <v>0.694222222222222</v>
      </c>
      <c r="BA184" s="2" t="n">
        <v>0</v>
      </c>
      <c r="BB184" s="2" t="n">
        <f aca="false">1/(LOG(BE184)+LOG(AO184))</f>
        <v>0.408337678054446</v>
      </c>
      <c r="BC184" s="2" t="n">
        <f aca="false">(BF184-BE184)/(AP184-AO184)</f>
        <v>0.83531914893617</v>
      </c>
      <c r="BD184" s="2" t="n">
        <f aca="false">(20*BE184)/((AO184/18)-3.5)</f>
        <v>28.4</v>
      </c>
      <c r="BE184" s="3" t="n">
        <v>2.84</v>
      </c>
      <c r="BF184" s="3" t="n">
        <v>42.1</v>
      </c>
      <c r="BG184" s="3" t="n">
        <v>43</v>
      </c>
      <c r="BH184" s="3" t="n">
        <v>22.3</v>
      </c>
      <c r="BI184" s="3" t="n">
        <v>22.3</v>
      </c>
      <c r="BJ184" s="2" t="n">
        <f aca="false">((BE184*15)+(BF184*30)+(BG184*30)+(BH184*30)+(BI184*15))-(BE184*120)</f>
        <v>3258.3</v>
      </c>
      <c r="BK184" s="2" t="n">
        <f aca="false">((BE184*15)+(BF184*30)+(BG184*30)+(BH184*30)+(BI184*15))</f>
        <v>3599.1</v>
      </c>
      <c r="BL184" s="2" t="n">
        <f aca="false">(1/BE184)</f>
        <v>0.352112676056338</v>
      </c>
      <c r="BM184" s="2" t="n">
        <f aca="false">(BJ184/AU184)</f>
        <v>8.35461538461539</v>
      </c>
      <c r="BN184" s="2" t="n">
        <f aca="false">(BK184/AV184)</f>
        <v>0.293325183374083</v>
      </c>
      <c r="BO184" s="2" t="n">
        <f aca="false">(AX184*BM184)</f>
        <v>96.7745617149521</v>
      </c>
      <c r="BP184" s="2" t="n">
        <f aca="false">(AX184*BN184)</f>
        <v>3.3976927427751</v>
      </c>
      <c r="BQ184" s="2" t="n">
        <v>2</v>
      </c>
      <c r="BR184" s="4" t="n">
        <f aca="false">(BC184*BL184)</f>
        <v>0.294126460893018</v>
      </c>
      <c r="BS184" s="1" t="n">
        <v>104</v>
      </c>
      <c r="BT184" s="1" t="n">
        <v>0</v>
      </c>
      <c r="BU184" s="1" t="n">
        <v>40</v>
      </c>
      <c r="BV184" s="1" t="n">
        <v>0</v>
      </c>
      <c r="BW184" s="1" t="n">
        <v>53</v>
      </c>
      <c r="BX184" s="1" t="n">
        <v>0</v>
      </c>
      <c r="BY184" s="1" t="n">
        <v>11</v>
      </c>
      <c r="BZ184" s="1" t="n">
        <v>55</v>
      </c>
      <c r="CA184" s="1" t="n">
        <v>0</v>
      </c>
      <c r="CB184" s="1" t="n">
        <v>2</v>
      </c>
      <c r="CC184" s="1"/>
      <c r="CD184" s="1" t="n">
        <v>50</v>
      </c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 t="n">
        <v>16</v>
      </c>
      <c r="DK184" s="1" t="n">
        <v>16</v>
      </c>
      <c r="DL184" s="1" t="n">
        <v>2</v>
      </c>
      <c r="DM184" s="1" t="n">
        <v>1</v>
      </c>
      <c r="DN184" s="1" t="n">
        <v>31.77</v>
      </c>
      <c r="DO184" s="1" t="n">
        <v>307.6306</v>
      </c>
      <c r="DP184" s="1" t="n">
        <v>1</v>
      </c>
      <c r="DQ184" s="1" t="n">
        <v>1</v>
      </c>
      <c r="DR184" s="1" t="n">
        <v>4</v>
      </c>
      <c r="DS184" s="1" t="n">
        <v>3</v>
      </c>
      <c r="DT184" s="1" t="n">
        <v>2331.33</v>
      </c>
      <c r="DU184" s="1" t="n">
        <v>74.76</v>
      </c>
      <c r="DV184" s="1" t="n">
        <v>32.39</v>
      </c>
      <c r="DW184" s="1" t="n">
        <v>30.79</v>
      </c>
      <c r="DX184" s="1" t="n">
        <v>22.17</v>
      </c>
      <c r="DY184" s="1" t="n">
        <v>316.61</v>
      </c>
      <c r="DZ184" s="1" t="n">
        <v>34.71</v>
      </c>
      <c r="EA184" s="1" t="n">
        <v>18.68</v>
      </c>
      <c r="EB184" s="1" t="n">
        <v>19.29</v>
      </c>
      <c r="EC184" s="1" t="n">
        <v>23</v>
      </c>
      <c r="ED184" s="1" t="n">
        <v>11.18</v>
      </c>
      <c r="EE184" s="1" t="n">
        <v>229.18</v>
      </c>
    </row>
    <row r="185" customFormat="false" ht="13.8" hidden="false" customHeight="false" outlineLevel="0" collapsed="false">
      <c r="A185" s="1" t="n">
        <v>30830</v>
      </c>
      <c r="B185" s="1" t="n">
        <v>1</v>
      </c>
      <c r="C185" s="1" t="n">
        <v>66</v>
      </c>
      <c r="D185" s="1" t="n">
        <v>1</v>
      </c>
      <c r="E185" s="1" t="n">
        <v>1</v>
      </c>
      <c r="F185" s="1" t="n">
        <v>1</v>
      </c>
      <c r="G185" s="1" t="n">
        <v>1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</v>
      </c>
      <c r="M185" s="1" t="n">
        <v>0</v>
      </c>
      <c r="N185" s="1" t="n">
        <v>0</v>
      </c>
      <c r="O185" s="1" t="n">
        <v>1</v>
      </c>
      <c r="P185" s="1" t="n">
        <f aca="false">SUM(E185:O185)</f>
        <v>4</v>
      </c>
      <c r="Q185" s="1" t="n">
        <v>170</v>
      </c>
      <c r="R185" s="1" t="n">
        <v>110</v>
      </c>
      <c r="S185" s="1" t="n">
        <v>60</v>
      </c>
      <c r="T185" s="2" t="n">
        <v>130</v>
      </c>
      <c r="U185" s="3" t="n">
        <v>69.9</v>
      </c>
      <c r="V185" s="3" t="n">
        <v>170</v>
      </c>
      <c r="W185" s="2" t="n">
        <v>24.1868512110727</v>
      </c>
      <c r="X185" s="2" t="n">
        <v>0</v>
      </c>
      <c r="Y185" s="3" t="n">
        <v>94</v>
      </c>
      <c r="Z185" s="3" t="n">
        <v>93</v>
      </c>
      <c r="AA185" s="2" t="n">
        <v>37.8137409068131</v>
      </c>
      <c r="AB185" s="2" t="n">
        <v>0.552941176470588</v>
      </c>
      <c r="AC185" s="2" t="n">
        <v>1.01075268817204</v>
      </c>
      <c r="AD185" s="3" t="n">
        <v>24.1</v>
      </c>
      <c r="AE185" s="3" t="n">
        <v>16.8</v>
      </c>
      <c r="AF185" s="3" t="n">
        <v>53.1</v>
      </c>
      <c r="AG185" s="1" t="n">
        <v>13</v>
      </c>
      <c r="AH185" s="3" t="n">
        <v>51.5</v>
      </c>
      <c r="AI185" s="3" t="n">
        <v>36</v>
      </c>
      <c r="AJ185" s="3" t="n">
        <v>50.4</v>
      </c>
      <c r="AK185" s="3" t="n">
        <v>2.7</v>
      </c>
      <c r="AL185" s="1" t="n">
        <v>1529</v>
      </c>
      <c r="AM185" s="1" t="n">
        <v>53</v>
      </c>
      <c r="AN185" s="1" t="n">
        <v>3211</v>
      </c>
      <c r="AO185" s="1" t="n">
        <v>106</v>
      </c>
      <c r="AP185" s="1" t="n">
        <v>181</v>
      </c>
      <c r="AQ185" s="1" t="n">
        <v>192</v>
      </c>
      <c r="AR185" s="1" t="n">
        <v>115</v>
      </c>
      <c r="AS185" s="1" t="n">
        <v>102</v>
      </c>
      <c r="AT185" s="1" t="n">
        <v>2</v>
      </c>
      <c r="AU185" s="1" t="n">
        <v>5040</v>
      </c>
      <c r="AV185" s="1" t="n">
        <f aca="false">((AO185*15)+(AP185*30)+(AQ185*30)+(AR185*30)+(AS185*15))</f>
        <v>17760</v>
      </c>
      <c r="AW185" s="1"/>
      <c r="AX185" s="4" t="n">
        <f aca="false">10000/SQRT((AO185*BE185)*(AVERAGE(AO185:AS185)*AVERAGE(BE185:BI185)))</f>
        <v>2.65838664282307</v>
      </c>
      <c r="AY185" s="4" t="n">
        <v>1</v>
      </c>
      <c r="AZ185" s="2" t="n">
        <f aca="false">(AO185*BE185)/405</f>
        <v>3.6641975308642</v>
      </c>
      <c r="BA185" s="2" t="n">
        <v>1</v>
      </c>
      <c r="BB185" s="2" t="n">
        <f aca="false">1/(LOG(BE185)+LOG(AO185))</f>
        <v>0.315314785435905</v>
      </c>
      <c r="BC185" s="2" t="n">
        <f aca="false">(BF185-BE185)/(AP185-AO185)</f>
        <v>0.669333333333333</v>
      </c>
      <c r="BD185" s="2" t="n">
        <f aca="false">(20*BE185)/((AO185/18)-3.5)</f>
        <v>117.209302325581</v>
      </c>
      <c r="BE185" s="3" t="n">
        <v>14</v>
      </c>
      <c r="BF185" s="2" t="n">
        <v>64.2</v>
      </c>
      <c r="BG185" s="2" t="n">
        <v>86.2</v>
      </c>
      <c r="BH185" s="2" t="n">
        <v>103</v>
      </c>
      <c r="BI185" s="2" t="n">
        <v>75.1</v>
      </c>
      <c r="BJ185" s="2" t="n">
        <f aca="false">((BE185*15)+(BF185*30)+(BG185*30)+(BH185*30)+(BI185*15))-(BE185*120)</f>
        <v>7258.5</v>
      </c>
      <c r="BK185" s="2" t="n">
        <f aca="false">((BE185*15)+(BF185*30)+(BG185*30)+(BH185*30)+(BI185*15))</f>
        <v>8938.5</v>
      </c>
      <c r="BL185" s="2" t="n">
        <f aca="false">(1/BE185)</f>
        <v>0.0714285714285714</v>
      </c>
      <c r="BM185" s="2"/>
      <c r="BN185" s="2" t="n">
        <f aca="false">(BK185/AV185)</f>
        <v>0.503293918918919</v>
      </c>
      <c r="BO185" s="2"/>
      <c r="BP185" s="2" t="n">
        <f aca="false">(AX185*BN185)</f>
        <v>1.33794983146813</v>
      </c>
      <c r="BQ185" s="2" t="n">
        <v>2</v>
      </c>
      <c r="BR185" s="4" t="n">
        <f aca="false">(BC185*BL185)</f>
        <v>0.0478095238095238</v>
      </c>
      <c r="BS185" s="1" t="n">
        <v>139</v>
      </c>
      <c r="BT185" s="1" t="n">
        <v>0</v>
      </c>
      <c r="BU185" s="1" t="n">
        <v>21</v>
      </c>
      <c r="BV185" s="1" t="n">
        <v>1</v>
      </c>
      <c r="BW185" s="1" t="n">
        <v>101</v>
      </c>
      <c r="BX185" s="1" t="n">
        <v>0</v>
      </c>
      <c r="BY185" s="1" t="n">
        <v>17</v>
      </c>
      <c r="BZ185" s="1" t="n">
        <v>84</v>
      </c>
      <c r="CA185" s="1" t="n">
        <v>0</v>
      </c>
      <c r="CB185" s="1" t="n">
        <v>1</v>
      </c>
      <c r="CC185" s="1"/>
      <c r="CD185" s="1" t="n">
        <v>63</v>
      </c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 t="n">
        <v>23</v>
      </c>
      <c r="DK185" s="1" t="n">
        <v>23</v>
      </c>
      <c r="DL185" s="1" t="n">
        <v>1</v>
      </c>
      <c r="DM185" s="1" t="n">
        <v>1</v>
      </c>
      <c r="DN185" s="1" t="n">
        <v>26.77</v>
      </c>
      <c r="DO185" s="1" t="n">
        <v>1468.411</v>
      </c>
      <c r="DP185" s="1" t="n">
        <v>0</v>
      </c>
      <c r="DQ185" s="1" t="n">
        <v>1</v>
      </c>
      <c r="DR185" s="1" t="n">
        <v>4</v>
      </c>
      <c r="DS185" s="1" t="n">
        <v>1</v>
      </c>
      <c r="DT185" s="1" t="n">
        <v>5688.58</v>
      </c>
      <c r="DU185" s="1" t="n">
        <v>176.56</v>
      </c>
      <c r="DV185" s="1" t="n">
        <v>79.83</v>
      </c>
      <c r="DW185" s="1" t="n">
        <v>100.69</v>
      </c>
      <c r="DX185" s="1" t="n">
        <v>62.56</v>
      </c>
      <c r="DY185" s="1" t="n">
        <v>795.46</v>
      </c>
      <c r="DZ185" s="1" t="n">
        <v>162.3</v>
      </c>
      <c r="EA185" s="1" t="n">
        <v>73.06</v>
      </c>
      <c r="EB185" s="1" t="n">
        <v>60.04</v>
      </c>
      <c r="EC185" s="1" t="n">
        <v>75.63</v>
      </c>
      <c r="ED185" s="1" t="n">
        <v>49.81</v>
      </c>
      <c r="EE185" s="1" t="n">
        <v>577.22</v>
      </c>
    </row>
    <row r="186" customFormat="false" ht="13.8" hidden="false" customHeight="false" outlineLevel="0" collapsed="false">
      <c r="A186" s="1" t="n">
        <v>30835</v>
      </c>
      <c r="B186" s="1" t="n">
        <v>2</v>
      </c>
      <c r="C186" s="1" t="n">
        <v>48</v>
      </c>
      <c r="D186" s="1" t="n">
        <v>1</v>
      </c>
      <c r="E186" s="1" t="n">
        <v>1</v>
      </c>
      <c r="F186" s="1" t="n">
        <v>1</v>
      </c>
      <c r="G186" s="1" t="n">
        <v>1</v>
      </c>
      <c r="H186" s="1" t="n">
        <v>1</v>
      </c>
      <c r="I186" s="1" t="n">
        <v>0</v>
      </c>
      <c r="J186" s="1" t="n">
        <v>0</v>
      </c>
      <c r="K186" s="1" t="n">
        <v>0</v>
      </c>
      <c r="L186" s="1" t="n">
        <v>0</v>
      </c>
      <c r="M186" s="1" t="n">
        <v>1</v>
      </c>
      <c r="N186" s="1" t="n">
        <v>1</v>
      </c>
      <c r="O186" s="1" t="n">
        <v>1</v>
      </c>
      <c r="P186" s="1" t="n">
        <f aca="false">SUM(E186:O186)</f>
        <v>7</v>
      </c>
      <c r="Q186" s="1" t="n">
        <v>134</v>
      </c>
      <c r="R186" s="1" t="n">
        <v>88</v>
      </c>
      <c r="S186" s="1" t="n">
        <v>46</v>
      </c>
      <c r="T186" s="2" t="n">
        <v>103.333333333333</v>
      </c>
      <c r="U186" s="3" t="n">
        <v>73.8</v>
      </c>
      <c r="V186" s="3" t="n">
        <v>155</v>
      </c>
      <c r="W186" s="2" t="n">
        <v>30.7180020811654</v>
      </c>
      <c r="X186" s="2" t="n">
        <v>2</v>
      </c>
      <c r="Y186" s="3" t="n">
        <v>87</v>
      </c>
      <c r="Z186" s="3" t="n">
        <v>102</v>
      </c>
      <c r="AA186" s="2" t="n">
        <v>41.2182662345508</v>
      </c>
      <c r="AB186" s="2" t="n">
        <v>0.561290322580645</v>
      </c>
      <c r="AC186" s="2" t="n">
        <v>0.852941176470588</v>
      </c>
      <c r="AD186" s="3" t="n">
        <v>40.1</v>
      </c>
      <c r="AE186" s="3" t="n">
        <v>29.6</v>
      </c>
      <c r="AF186" s="3" t="n">
        <v>44.2</v>
      </c>
      <c r="AG186" s="1" t="n">
        <v>9</v>
      </c>
      <c r="AH186" s="3" t="n">
        <v>42.1</v>
      </c>
      <c r="AI186" s="3" t="n">
        <v>31.1</v>
      </c>
      <c r="AJ186" s="3" t="n">
        <v>42</v>
      </c>
      <c r="AK186" s="3" t="n">
        <v>2.2</v>
      </c>
      <c r="AL186" s="1" t="n">
        <v>1357</v>
      </c>
      <c r="AM186" s="1" t="n">
        <v>63</v>
      </c>
      <c r="AN186" s="1" t="n">
        <v>2225</v>
      </c>
      <c r="AO186" s="1" t="n">
        <v>104</v>
      </c>
      <c r="AP186" s="1" t="n">
        <v>194</v>
      </c>
      <c r="AQ186" s="1" t="n">
        <v>157</v>
      </c>
      <c r="AR186" s="1" t="n">
        <v>142</v>
      </c>
      <c r="AS186" s="1" t="n">
        <v>161</v>
      </c>
      <c r="AT186" s="1" t="n">
        <v>4</v>
      </c>
      <c r="AU186" s="1" t="n">
        <f aca="false">((AO186*15)+(AP186*30)+(AQ186*30)+(AR186*30)+(AS186*15))-(AO186*120)</f>
        <v>6285</v>
      </c>
      <c r="AV186" s="1" t="n">
        <f aca="false">((AO186*15)+(AP186*30)+(AQ186*30)+(AR186*30)+(AS186*15))</f>
        <v>18765</v>
      </c>
      <c r="AW186" s="1" t="n">
        <v>6.11</v>
      </c>
      <c r="AX186" s="4" t="n">
        <f aca="false">10000/SQRT((AO186*BE186)*(AVERAGE(AO186:AS186)*AVERAGE(BE186:BI186)))</f>
        <v>2.65435741420653</v>
      </c>
      <c r="AY186" s="4" t="n">
        <v>1</v>
      </c>
      <c r="AZ186" s="2" t="n">
        <f aca="false">(AO186*BE186)/405</f>
        <v>2.64493827160494</v>
      </c>
      <c r="BA186" s="2" t="n">
        <v>1</v>
      </c>
      <c r="BB186" s="2" t="n">
        <f aca="false">1/(LOG(BE186)+LOG(AO186))</f>
        <v>0.330047102302122</v>
      </c>
      <c r="BC186" s="2" t="n">
        <f aca="false">(BF186-BE186)/(AP186-AO186)</f>
        <v>1.37444444444444</v>
      </c>
      <c r="BD186" s="2" t="n">
        <f aca="false">(20*BE186)/((AO186/18)-3.5)</f>
        <v>90.4390243902439</v>
      </c>
      <c r="BE186" s="3" t="n">
        <v>10.3</v>
      </c>
      <c r="BF186" s="3" t="n">
        <v>134</v>
      </c>
      <c r="BG186" s="3" t="n">
        <v>104</v>
      </c>
      <c r="BH186" s="3" t="n">
        <v>85.7</v>
      </c>
      <c r="BI186" s="3" t="n">
        <v>103</v>
      </c>
      <c r="BJ186" s="2" t="n">
        <f aca="false">((BE186*15)+(BF186*30)+(BG186*30)+(BH186*30)+(BI186*15))-(BE186*120)</f>
        <v>10174.5</v>
      </c>
      <c r="BK186" s="2" t="n">
        <f aca="false">((BE186*15)+(BF186*30)+(BG186*30)+(BH186*30)+(BI186*15))</f>
        <v>11410.5</v>
      </c>
      <c r="BL186" s="2" t="n">
        <f aca="false">(1/BE186)</f>
        <v>0.0970873786407767</v>
      </c>
      <c r="BM186" s="2" t="n">
        <f aca="false">(BJ186/AU186)</f>
        <v>1.61885441527446</v>
      </c>
      <c r="BN186" s="2" t="n">
        <f aca="false">(BK186/AV186)</f>
        <v>0.608073541167066</v>
      </c>
      <c r="BO186" s="2" t="n">
        <f aca="false">(AX186*BM186)</f>
        <v>4.29701821970475</v>
      </c>
      <c r="BP186" s="2" t="n">
        <f aca="false">(AX186*BN186)</f>
        <v>1.61404451237962</v>
      </c>
      <c r="BQ186" s="2" t="n">
        <v>2</v>
      </c>
      <c r="BR186" s="4" t="n">
        <f aca="false">(BC186*BL186)</f>
        <v>0.13344120819849</v>
      </c>
      <c r="BS186" s="1" t="n">
        <v>231</v>
      </c>
      <c r="BT186" s="1" t="n">
        <v>1</v>
      </c>
      <c r="BU186" s="1" t="n">
        <v>43</v>
      </c>
      <c r="BV186" s="1" t="n">
        <v>1</v>
      </c>
      <c r="BW186" s="1" t="n">
        <v>144</v>
      </c>
      <c r="BX186" s="1" t="n">
        <v>1</v>
      </c>
      <c r="BY186" s="1" t="n">
        <v>44</v>
      </c>
      <c r="BZ186" s="1" t="n">
        <v>218</v>
      </c>
      <c r="CA186" s="1" t="n">
        <v>1</v>
      </c>
      <c r="CB186" s="1" t="n">
        <v>5</v>
      </c>
      <c r="CC186" s="1" t="n">
        <v>2</v>
      </c>
      <c r="CD186" s="1" t="n">
        <v>63</v>
      </c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 t="n">
        <v>2</v>
      </c>
      <c r="DK186" s="1" t="n">
        <v>2</v>
      </c>
      <c r="DL186" s="1" t="n">
        <v>2</v>
      </c>
      <c r="DM186" s="1" t="n">
        <v>2</v>
      </c>
      <c r="DN186" s="1" t="n">
        <v>32.51012</v>
      </c>
      <c r="DO186" s="1" t="n">
        <v>68.64906</v>
      </c>
      <c r="DP186" s="1" t="n">
        <v>0.14</v>
      </c>
      <c r="DQ186" s="1" t="n">
        <v>1</v>
      </c>
      <c r="DR186" s="1" t="n">
        <v>4</v>
      </c>
      <c r="DS186" s="1" t="n">
        <v>2</v>
      </c>
      <c r="DT186" s="1" t="n">
        <v>1545.73</v>
      </c>
      <c r="DU186" s="1" t="n">
        <v>61.51</v>
      </c>
      <c r="DV186" s="1" t="n">
        <v>15.11</v>
      </c>
      <c r="DW186" s="1" t="n">
        <v>19.36</v>
      </c>
      <c r="DX186" s="1" t="n">
        <v>24.11</v>
      </c>
      <c r="DY186" s="1" t="n">
        <v>207.14</v>
      </c>
      <c r="DZ186" s="1" t="n">
        <v>22.98</v>
      </c>
      <c r="EA186" s="1" t="n">
        <v>18.6</v>
      </c>
      <c r="EB186" s="1" t="n">
        <v>13.99</v>
      </c>
      <c r="EC186" s="1" t="n">
        <v>22.13</v>
      </c>
      <c r="ED186" s="1" t="n">
        <v>10.27</v>
      </c>
      <c r="EE186" s="1" t="n">
        <v>250.55</v>
      </c>
    </row>
    <row r="187" customFormat="false" ht="13.8" hidden="false" customHeight="false" outlineLevel="0" collapsed="false">
      <c r="A187" s="1" t="n">
        <v>30836</v>
      </c>
      <c r="B187" s="1" t="n">
        <v>2</v>
      </c>
      <c r="C187" s="1" t="n">
        <v>42</v>
      </c>
      <c r="D187" s="1" t="n">
        <v>1</v>
      </c>
      <c r="E187" s="1" t="n">
        <v>1</v>
      </c>
      <c r="F187" s="1" t="n">
        <v>0</v>
      </c>
      <c r="G187" s="1" t="n">
        <v>1</v>
      </c>
      <c r="H187" s="1" t="n">
        <v>1</v>
      </c>
      <c r="I187" s="1" t="n">
        <v>0</v>
      </c>
      <c r="J187" s="1" t="n">
        <v>0</v>
      </c>
      <c r="K187" s="1" t="n">
        <v>0</v>
      </c>
      <c r="L187" s="1" t="n">
        <v>0</v>
      </c>
      <c r="M187" s="1" t="n">
        <v>1</v>
      </c>
      <c r="N187" s="1" t="n">
        <v>0</v>
      </c>
      <c r="O187" s="1" t="n">
        <v>0</v>
      </c>
      <c r="P187" s="1" t="n">
        <f aca="false">SUM(E187:O187)</f>
        <v>4</v>
      </c>
      <c r="Q187" s="1" t="n">
        <v>150</v>
      </c>
      <c r="R187" s="1" t="n">
        <v>98</v>
      </c>
      <c r="S187" s="1" t="n">
        <v>52</v>
      </c>
      <c r="T187" s="2" t="n">
        <v>115.333333333333</v>
      </c>
      <c r="U187" s="3" t="n">
        <v>87.6</v>
      </c>
      <c r="V187" s="3" t="n">
        <v>158.5</v>
      </c>
      <c r="W187" s="2" t="n">
        <v>34.8694882026888</v>
      </c>
      <c r="X187" s="2" t="n">
        <v>2</v>
      </c>
      <c r="Y187" s="3" t="n">
        <v>102.5</v>
      </c>
      <c r="Z187" s="3" t="n">
        <v>110</v>
      </c>
      <c r="AA187" s="2" t="n">
        <v>43.9204062245402</v>
      </c>
      <c r="AB187" s="2" t="n">
        <v>0.646687697160883</v>
      </c>
      <c r="AC187" s="2" t="n">
        <v>0.931818181818182</v>
      </c>
      <c r="AD187" s="3" t="n">
        <v>45.5</v>
      </c>
      <c r="AE187" s="3" t="n">
        <v>39.9</v>
      </c>
      <c r="AF187" s="3" t="n">
        <v>47.7</v>
      </c>
      <c r="AG187" s="1" t="n">
        <v>11</v>
      </c>
      <c r="AH187" s="3" t="n">
        <v>39.2</v>
      </c>
      <c r="AI187" s="3" t="n">
        <v>34.3</v>
      </c>
      <c r="AJ187" s="3" t="n">
        <v>45.3</v>
      </c>
      <c r="AK187" s="3" t="n">
        <v>2.4</v>
      </c>
      <c r="AL187" s="1" t="n">
        <v>1494</v>
      </c>
      <c r="AM187" s="1" t="n">
        <v>57</v>
      </c>
      <c r="AN187" s="1" t="n">
        <v>2331</v>
      </c>
      <c r="AO187" s="1" t="n">
        <v>96</v>
      </c>
      <c r="AP187" s="1" t="n">
        <v>149</v>
      </c>
      <c r="AQ187" s="1" t="n">
        <v>156</v>
      </c>
      <c r="AR187" s="1" t="n">
        <v>120</v>
      </c>
      <c r="AS187" s="1" t="n">
        <v>114</v>
      </c>
      <c r="AT187" s="1" t="n">
        <v>1</v>
      </c>
      <c r="AU187" s="1" t="n">
        <f aca="false">((AO187*15)+(AP187*30)+(AQ187*30)+(AR187*30)+(AS187*15))-(AO187*120)</f>
        <v>4380</v>
      </c>
      <c r="AV187" s="1" t="n">
        <f aca="false">((AO187*15)+(AP187*30)+(AQ187*30)+(AR187*30)+(AS187*15))</f>
        <v>15900</v>
      </c>
      <c r="AW187" s="1" t="n">
        <v>5.8</v>
      </c>
      <c r="AX187" s="4" t="n">
        <f aca="false">10000/SQRT((AO187*BE187)*(AVERAGE(AO187:AS187)*AVERAGE(BE187:BI187)))</f>
        <v>5.17812803335557</v>
      </c>
      <c r="AY187" s="4" t="n">
        <v>0</v>
      </c>
      <c r="AZ187" s="2" t="n">
        <f aca="false">(AO187*BE187)/405</f>
        <v>1.65925925925926</v>
      </c>
      <c r="BA187" s="2" t="n">
        <v>0</v>
      </c>
      <c r="BB187" s="2" t="n">
        <f aca="false">1/(LOG(BE187)+LOG(AO187))</f>
        <v>0.353685671528822</v>
      </c>
      <c r="BC187" s="2" t="n">
        <f aca="false">(BF187-BE187)/(AP187-AO187)</f>
        <v>0.558490566037736</v>
      </c>
      <c r="BD187" s="2" t="n">
        <f aca="false">(20*BE187)/((AO187/18)-3.5)</f>
        <v>76.3636363636364</v>
      </c>
      <c r="BE187" s="3" t="n">
        <v>7</v>
      </c>
      <c r="BF187" s="3" t="n">
        <v>36.6</v>
      </c>
      <c r="BG187" s="3" t="n">
        <v>54.9</v>
      </c>
      <c r="BH187" s="3" t="n">
        <v>57.2</v>
      </c>
      <c r="BI187" s="3" t="n">
        <v>62.8</v>
      </c>
      <c r="BJ187" s="2" t="n">
        <f aca="false">((BE187*15)+(BF187*30)+(BG187*30)+(BH187*30)+(BI187*15))-(BE187*120)</f>
        <v>4668</v>
      </c>
      <c r="BK187" s="2" t="n">
        <f aca="false">((BE187*15)+(BF187*30)+(BG187*30)+(BH187*30)+(BI187*15))</f>
        <v>5508</v>
      </c>
      <c r="BL187" s="2" t="n">
        <f aca="false">(1/BE187)</f>
        <v>0.142857142857143</v>
      </c>
      <c r="BM187" s="2" t="n">
        <f aca="false">(BJ187/AU187)</f>
        <v>1.06575342465753</v>
      </c>
      <c r="BN187" s="2" t="n">
        <f aca="false">(BK187/AV187)</f>
        <v>0.346415094339623</v>
      </c>
      <c r="BO187" s="2" t="n">
        <f aca="false">(AX187*BM187)</f>
        <v>5.51860768486388</v>
      </c>
      <c r="BP187" s="2" t="n">
        <f aca="false">(AX187*BN187)</f>
        <v>1.79378171117752</v>
      </c>
      <c r="BQ187" s="2" t="n">
        <v>2</v>
      </c>
      <c r="BR187" s="4" t="n">
        <f aca="false">(BC187*BL187)</f>
        <v>0.0797843665768194</v>
      </c>
      <c r="BS187" s="1" t="n">
        <v>171</v>
      </c>
      <c r="BT187" s="1" t="n">
        <v>0</v>
      </c>
      <c r="BU187" s="1" t="n">
        <v>59</v>
      </c>
      <c r="BV187" s="1" t="n">
        <v>0</v>
      </c>
      <c r="BW187" s="1" t="n">
        <v>94</v>
      </c>
      <c r="BX187" s="1" t="n">
        <v>0</v>
      </c>
      <c r="BY187" s="1" t="n">
        <v>18</v>
      </c>
      <c r="BZ187" s="1" t="n">
        <v>91</v>
      </c>
      <c r="CA187" s="1" t="n">
        <v>0</v>
      </c>
      <c r="CB187" s="1" t="n">
        <v>4</v>
      </c>
      <c r="CC187" s="1" t="n">
        <v>1</v>
      </c>
      <c r="CD187" s="1" t="n">
        <v>79</v>
      </c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 t="n">
        <v>40</v>
      </c>
      <c r="DK187" s="1" t="n">
        <v>40</v>
      </c>
      <c r="DL187" s="1" t="n">
        <v>1</v>
      </c>
      <c r="DM187" s="1" t="n">
        <v>1</v>
      </c>
      <c r="DN187" s="1" t="n">
        <v>27.12036</v>
      </c>
      <c r="DO187" s="1" t="n">
        <v>56.46962</v>
      </c>
      <c r="DP187" s="1" t="n">
        <v>0</v>
      </c>
      <c r="DQ187" s="1" t="n">
        <v>2</v>
      </c>
      <c r="DR187" s="1" t="n">
        <v>4</v>
      </c>
      <c r="DS187" s="1" t="n">
        <v>2</v>
      </c>
      <c r="DT187" s="1" t="n">
        <v>1460.9</v>
      </c>
      <c r="DU187" s="1" t="n">
        <v>56.55</v>
      </c>
      <c r="DV187" s="1" t="n">
        <v>28.74</v>
      </c>
      <c r="DW187" s="1" t="n">
        <v>32.11</v>
      </c>
      <c r="DX187" s="1" t="n">
        <v>8.16</v>
      </c>
      <c r="DY187" s="1" t="n">
        <v>231.51</v>
      </c>
      <c r="DZ187" s="1" t="n">
        <v>29.14</v>
      </c>
      <c r="EA187" s="1" t="n">
        <v>19.67</v>
      </c>
      <c r="EB187" s="1" t="n">
        <v>21.27</v>
      </c>
      <c r="EC187" s="1" t="n">
        <v>14.59</v>
      </c>
      <c r="ED187" s="1" t="n">
        <v>5.24</v>
      </c>
      <c r="EE187" s="1" t="n">
        <v>150.58</v>
      </c>
    </row>
    <row r="188" customFormat="false" ht="13.8" hidden="false" customHeight="false" outlineLevel="0" collapsed="false">
      <c r="A188" s="1" t="n">
        <v>30837</v>
      </c>
      <c r="B188" s="1" t="n">
        <v>1</v>
      </c>
      <c r="C188" s="1" t="n">
        <v>28</v>
      </c>
      <c r="D188" s="1" t="n">
        <v>1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</v>
      </c>
      <c r="M188" s="1" t="n">
        <v>1</v>
      </c>
      <c r="N188" s="1" t="n">
        <v>0</v>
      </c>
      <c r="O188" s="1" t="n">
        <v>0</v>
      </c>
      <c r="P188" s="1" t="n">
        <f aca="false">SUM(E188:O188)</f>
        <v>1</v>
      </c>
      <c r="Q188" s="1" t="n">
        <v>120</v>
      </c>
      <c r="R188" s="1" t="n">
        <v>100</v>
      </c>
      <c r="S188" s="1" t="n">
        <v>20</v>
      </c>
      <c r="T188" s="2" t="n">
        <v>106.666666666667</v>
      </c>
      <c r="U188" s="3" t="n">
        <v>88.1</v>
      </c>
      <c r="V188" s="3" t="n">
        <v>177.5</v>
      </c>
      <c r="W188" s="2" t="n">
        <v>27.9627058123388</v>
      </c>
      <c r="X188" s="2" t="n">
        <v>1</v>
      </c>
      <c r="Y188" s="3" t="n">
        <v>91.5</v>
      </c>
      <c r="Z188" s="3" t="n">
        <v>110</v>
      </c>
      <c r="AA188" s="2" t="n">
        <v>40.3167143731861</v>
      </c>
      <c r="AB188" s="2" t="n">
        <v>0.515492957746479</v>
      </c>
      <c r="AC188" s="2" t="n">
        <v>0.831818181818182</v>
      </c>
      <c r="AD188" s="3" t="n">
        <v>27.6</v>
      </c>
      <c r="AE188" s="3" t="n">
        <v>24.3</v>
      </c>
      <c r="AF188" s="3" t="n">
        <v>63.8</v>
      </c>
      <c r="AG188" s="1" t="n">
        <v>9</v>
      </c>
      <c r="AH188" s="3" t="n">
        <v>51.3</v>
      </c>
      <c r="AI188" s="3" t="n">
        <v>45.2</v>
      </c>
      <c r="AJ188" s="3" t="n">
        <v>60.6</v>
      </c>
      <c r="AK188" s="3" t="n">
        <v>3.2</v>
      </c>
      <c r="AL188" s="1" t="n">
        <v>1911</v>
      </c>
      <c r="AM188" s="1" t="n">
        <v>43</v>
      </c>
      <c r="AN188" s="1" t="n">
        <v>2962</v>
      </c>
      <c r="AO188" s="1" t="n">
        <v>86</v>
      </c>
      <c r="AP188" s="1" t="n">
        <v>118</v>
      </c>
      <c r="AQ188" s="1" t="n">
        <v>119</v>
      </c>
      <c r="AR188" s="1" t="n">
        <v>77</v>
      </c>
      <c r="AS188" s="1" t="n">
        <v>81</v>
      </c>
      <c r="AT188" s="1" t="n">
        <v>1</v>
      </c>
      <c r="AU188" s="1" t="n">
        <f aca="false">((AO188*15)+(AP188*30)+(AQ188*30)+(AR188*30)+(AS188*15))-(AO188*120)</f>
        <v>1605</v>
      </c>
      <c r="AV188" s="1" t="n">
        <f aca="false">((AO188*15)+(AP188*30)+(AQ188*30)+(AR188*30)+(AS188*15))</f>
        <v>11925</v>
      </c>
      <c r="AW188" s="1"/>
      <c r="AX188" s="4" t="n">
        <f aca="false">10000/SQRT((AO188*BE188)*(AVERAGE(AO188:AS188)*AVERAGE(BE188:BI188)))</f>
        <v>10.0239745545922</v>
      </c>
      <c r="AY188" s="4" t="n">
        <v>0</v>
      </c>
      <c r="AZ188" s="2" t="n">
        <f aca="false">(AO188*BE188)/405</f>
        <v>1.15940740740741</v>
      </c>
      <c r="BA188" s="2" t="n">
        <v>0</v>
      </c>
      <c r="BB188" s="2" t="n">
        <f aca="false">1/(LOG(BE188)+LOG(AO188))</f>
        <v>0.374294768682322</v>
      </c>
      <c r="BC188" s="2" t="n">
        <f aca="false">(BF188-BE188)/(AP188-AO188)</f>
        <v>0.96375</v>
      </c>
      <c r="BD188" s="2" t="n">
        <f aca="false">(20*BE188)/((AO188/18)-3.5)</f>
        <v>85.4608695652174</v>
      </c>
      <c r="BE188" s="3" t="n">
        <v>5.46</v>
      </c>
      <c r="BF188" s="3" t="n">
        <v>36.3</v>
      </c>
      <c r="BG188" s="3" t="n">
        <v>32.1</v>
      </c>
      <c r="BH188" s="3" t="n">
        <v>23.2</v>
      </c>
      <c r="BI188" s="3" t="n">
        <v>13.1</v>
      </c>
      <c r="BJ188" s="2" t="n">
        <f aca="false">((BE188*15)+(BF188*30)+(BG188*30)+(BH188*30)+(BI188*15))-(BE188*120)</f>
        <v>2371.2</v>
      </c>
      <c r="BK188" s="2" t="n">
        <f aca="false">((BE188*15)+(BF188*30)+(BG188*30)+(BH188*30)+(BI188*15))</f>
        <v>3026.4</v>
      </c>
      <c r="BL188" s="2" t="n">
        <f aca="false">(1/BE188)</f>
        <v>0.183150183150183</v>
      </c>
      <c r="BM188" s="2" t="n">
        <f aca="false">(BJ188/AU188)</f>
        <v>1.47738317757009</v>
      </c>
      <c r="BN188" s="2" t="n">
        <f aca="false">(BK188/AV188)</f>
        <v>0.253786163522013</v>
      </c>
      <c r="BO188" s="2" t="n">
        <f aca="false">(AX188*BM188)</f>
        <v>14.8092513793452</v>
      </c>
      <c r="BP188" s="2" t="n">
        <f aca="false">(AX188*BN188)</f>
        <v>2.54394604545223</v>
      </c>
      <c r="BQ188" s="2" t="n">
        <v>2</v>
      </c>
      <c r="BR188" s="4" t="n">
        <f aca="false">(BC188*BL188)</f>
        <v>0.176510989010989</v>
      </c>
      <c r="BS188" s="1" t="n">
        <v>190</v>
      </c>
      <c r="BT188" s="1" t="n">
        <v>0</v>
      </c>
      <c r="BU188" s="1" t="n">
        <v>46</v>
      </c>
      <c r="BV188" s="1" t="n">
        <v>0</v>
      </c>
      <c r="BW188" s="1" t="n">
        <v>114</v>
      </c>
      <c r="BX188" s="1" t="n">
        <v>0</v>
      </c>
      <c r="BY188" s="1" t="n">
        <v>30</v>
      </c>
      <c r="BZ188" s="1" t="n">
        <v>150</v>
      </c>
      <c r="CA188" s="1" t="n">
        <v>0</v>
      </c>
      <c r="CB188" s="1" t="n">
        <v>2</v>
      </c>
      <c r="CC188" s="1"/>
      <c r="CD188" s="1" t="n">
        <v>58</v>
      </c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 t="n">
        <v>10</v>
      </c>
      <c r="DK188" s="1" t="n">
        <v>10</v>
      </c>
      <c r="DL188" s="1" t="n">
        <v>2</v>
      </c>
      <c r="DM188" s="1" t="n">
        <v>2</v>
      </c>
      <c r="DN188" s="1" t="n">
        <v>31.69036</v>
      </c>
      <c r="DO188" s="1" t="n">
        <v>189.8956</v>
      </c>
      <c r="DP188" s="1" t="n">
        <v>0.06</v>
      </c>
      <c r="DQ188" s="1" t="n">
        <v>1</v>
      </c>
      <c r="DR188" s="1" t="n">
        <v>3</v>
      </c>
      <c r="DS188" s="1" t="n">
        <v>2</v>
      </c>
      <c r="DT188" s="1" t="n">
        <v>1787.49</v>
      </c>
      <c r="DU188" s="1" t="n">
        <v>62.44</v>
      </c>
      <c r="DV188" s="1" t="n">
        <v>26.4</v>
      </c>
      <c r="DW188" s="1" t="n">
        <v>26.84</v>
      </c>
      <c r="DX188" s="1" t="n">
        <v>17.62</v>
      </c>
      <c r="DY188" s="1" t="n">
        <v>289.97</v>
      </c>
      <c r="DZ188" s="1" t="n">
        <v>37.06</v>
      </c>
      <c r="EA188" s="1" t="n">
        <v>19.27</v>
      </c>
      <c r="EB188" s="1" t="n">
        <v>15.83</v>
      </c>
      <c r="EC188" s="1" t="n">
        <v>16.79</v>
      </c>
      <c r="ED188" s="1" t="n">
        <v>7.44</v>
      </c>
      <c r="EE188" s="1" t="n">
        <v>125.07</v>
      </c>
    </row>
    <row r="189" customFormat="false" ht="13.8" hidden="false" customHeight="false" outlineLevel="0" collapsed="false">
      <c r="A189" s="1" t="n">
        <v>30841</v>
      </c>
      <c r="B189" s="1" t="n">
        <v>1</v>
      </c>
      <c r="C189" s="1" t="n">
        <v>46</v>
      </c>
      <c r="D189" s="1" t="n">
        <v>1</v>
      </c>
      <c r="E189" s="1" t="n">
        <v>1</v>
      </c>
      <c r="F189" s="1" t="n">
        <v>1</v>
      </c>
      <c r="G189" s="1" t="n">
        <v>1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</v>
      </c>
      <c r="M189" s="1" t="n">
        <v>1</v>
      </c>
      <c r="N189" s="1" t="n">
        <v>1</v>
      </c>
      <c r="O189" s="1" t="n">
        <v>1</v>
      </c>
      <c r="P189" s="1" t="n">
        <f aca="false">SUM(E189:O189)</f>
        <v>6</v>
      </c>
      <c r="Q189" s="1" t="n">
        <v>130</v>
      </c>
      <c r="R189" s="1" t="n">
        <v>90</v>
      </c>
      <c r="S189" s="1" t="n">
        <v>40</v>
      </c>
      <c r="T189" s="2" t="n">
        <v>103.333333333333</v>
      </c>
      <c r="U189" s="3" t="n">
        <v>126.3</v>
      </c>
      <c r="V189" s="3" t="n">
        <v>175.5</v>
      </c>
      <c r="W189" s="2" t="n">
        <v>41.0061606642803</v>
      </c>
      <c r="X189" s="2" t="n">
        <v>2</v>
      </c>
      <c r="Y189" s="3" t="n">
        <v>126.5</v>
      </c>
      <c r="Z189" s="3" t="n">
        <v>132</v>
      </c>
      <c r="AA189" s="2" t="n">
        <v>48.2074772739274</v>
      </c>
      <c r="AB189" s="2" t="n">
        <v>0.720797720797721</v>
      </c>
      <c r="AC189" s="2" t="n">
        <v>0.958333333333333</v>
      </c>
      <c r="AD189" s="3" t="n">
        <v>47.8</v>
      </c>
      <c r="AE189" s="3" t="n">
        <v>60.4</v>
      </c>
      <c r="AF189" s="3" t="n">
        <v>65.9</v>
      </c>
      <c r="AG189" s="1" t="n">
        <v>28</v>
      </c>
      <c r="AH189" s="3"/>
      <c r="AI189" s="3"/>
      <c r="AJ189" s="3" t="n">
        <v>62.6</v>
      </c>
      <c r="AK189" s="3" t="n">
        <v>3.3</v>
      </c>
      <c r="AL189" s="1" t="n">
        <v>2071</v>
      </c>
      <c r="AM189" s="1" t="n">
        <v>61</v>
      </c>
      <c r="AN189" s="1" t="n">
        <v>3210</v>
      </c>
      <c r="AO189" s="1" t="n">
        <v>161</v>
      </c>
      <c r="AP189" s="1" t="n">
        <v>221</v>
      </c>
      <c r="AQ189" s="1" t="n">
        <v>275</v>
      </c>
      <c r="AR189" s="1" t="n">
        <v>279</v>
      </c>
      <c r="AS189" s="1" t="n">
        <v>280</v>
      </c>
      <c r="AT189" s="1" t="n">
        <v>5</v>
      </c>
      <c r="AU189" s="1" t="n">
        <v>10545</v>
      </c>
      <c r="AV189" s="1" t="n">
        <f aca="false">((AO189*15)+(AP189*30)+(AQ189*30)+(AR189*30)+(AS189*15))</f>
        <v>29865</v>
      </c>
      <c r="AW189" s="1" t="n">
        <v>6.38</v>
      </c>
      <c r="AX189" s="4" t="n">
        <f aca="false">10000/SQRT((AO189*BE189)*(AVERAGE(AO189:AS189)*AVERAGE(BE189:BI189)))</f>
        <v>3.18323282513872</v>
      </c>
      <c r="AY189" s="4" t="n">
        <v>1</v>
      </c>
      <c r="AZ189" s="2" t="n">
        <f aca="false">(AO189*BE189)/405</f>
        <v>2.07511111111111</v>
      </c>
      <c r="BA189" s="2" t="n">
        <v>1</v>
      </c>
      <c r="BB189" s="2" t="n">
        <f aca="false">1/(LOG(BE189)+LOG(AO189))</f>
        <v>0.341939216327659</v>
      </c>
      <c r="BC189" s="2" t="n">
        <f aca="false">(BF189-BE189)/(AP189-AO189)</f>
        <v>0.406333333333333</v>
      </c>
      <c r="BD189" s="2" t="n">
        <f aca="false">(20*BE189)/((AO189/18)-3.5)</f>
        <v>19.1755102040816</v>
      </c>
      <c r="BE189" s="3" t="n">
        <v>5.22</v>
      </c>
      <c r="BF189" s="3" t="n">
        <v>29.6</v>
      </c>
      <c r="BG189" s="3" t="n">
        <v>61.7</v>
      </c>
      <c r="BH189" s="3" t="n">
        <v>72.1</v>
      </c>
      <c r="BI189" s="3" t="n">
        <v>72.8</v>
      </c>
      <c r="BJ189" s="2" t="n">
        <f aca="false">((BE189*15)+(BF189*30)+(BG189*30)+(BH189*30)+(BI189*15))-(BE189*120)</f>
        <v>5445.9</v>
      </c>
      <c r="BK189" s="2" t="n">
        <f aca="false">((BE189*15)+(BF189*30)+(BG189*30)+(BH189*30)+(BI189*15))</f>
        <v>6072.3</v>
      </c>
      <c r="BL189" s="2" t="n">
        <f aca="false">(1/BE189)</f>
        <v>0.191570881226054</v>
      </c>
      <c r="BM189" s="2" t="n">
        <f aca="false">(BJ189/AU189)</f>
        <v>0.516443812233286</v>
      </c>
      <c r="BN189" s="2" t="n">
        <f aca="false">(BK189/AV189)</f>
        <v>0.203324962330487</v>
      </c>
      <c r="BO189" s="2" t="n">
        <f aca="false">(AX189*BM189)</f>
        <v>1.64396089544077</v>
      </c>
      <c r="BP189" s="2" t="n">
        <f aca="false">(AX189*BN189)</f>
        <v>0.647230694260501</v>
      </c>
      <c r="BQ189" s="2" t="n">
        <v>1</v>
      </c>
      <c r="BR189" s="4" t="n">
        <f aca="false">(BC189*BL189)</f>
        <v>0.0778416347381865</v>
      </c>
      <c r="BS189" s="1" t="n">
        <v>190</v>
      </c>
      <c r="BT189" s="1" t="n">
        <v>0</v>
      </c>
      <c r="BU189" s="1" t="n">
        <v>31</v>
      </c>
      <c r="BV189" s="1" t="n">
        <v>1</v>
      </c>
      <c r="BW189" s="1" t="n">
        <v>111</v>
      </c>
      <c r="BX189" s="1" t="n">
        <v>0</v>
      </c>
      <c r="BY189" s="1" t="n">
        <v>48</v>
      </c>
      <c r="BZ189" s="1" t="n">
        <v>242</v>
      </c>
      <c r="CA189" s="1" t="n">
        <v>1</v>
      </c>
      <c r="CB189" s="1" t="n">
        <v>5</v>
      </c>
      <c r="CC189" s="1" t="n">
        <v>2</v>
      </c>
      <c r="CD189" s="1" t="n">
        <v>76</v>
      </c>
      <c r="CE189" s="1" t="n">
        <v>1077</v>
      </c>
      <c r="CF189" s="1" t="n">
        <v>17.3444753946147</v>
      </c>
      <c r="CG189" s="1" t="n">
        <v>36.4345403899721</v>
      </c>
      <c r="CH189" s="1" t="n">
        <v>13.4540389972145</v>
      </c>
      <c r="CI189" s="1" t="n">
        <v>14.958217270195</v>
      </c>
      <c r="CJ189" s="1" t="n">
        <v>4.67966573816156</v>
      </c>
      <c r="CK189" s="1" t="n">
        <v>49.2850510677809</v>
      </c>
      <c r="CL189" s="1" t="n">
        <v>4.2</v>
      </c>
      <c r="CM189" s="1" t="n">
        <v>4.3</v>
      </c>
      <c r="CN189" s="1" t="n">
        <v>2</v>
      </c>
      <c r="CO189" s="1" t="n">
        <v>0</v>
      </c>
      <c r="CP189" s="1" t="n">
        <v>2.2</v>
      </c>
      <c r="CQ189" s="1" t="n">
        <v>0</v>
      </c>
      <c r="CR189" s="1" t="n">
        <v>0</v>
      </c>
      <c r="CS189" s="1" t="n">
        <v>0.7</v>
      </c>
      <c r="CT189" s="1" t="n">
        <v>0.8</v>
      </c>
      <c r="CU189" s="1" t="n">
        <v>46.7</v>
      </c>
      <c r="CV189" s="1" t="n">
        <v>43.6</v>
      </c>
      <c r="CW189" s="1" t="n">
        <v>16.1</v>
      </c>
      <c r="CX189" s="1" t="n">
        <v>17.9</v>
      </c>
      <c r="CY189" s="1" t="n">
        <v>5.6</v>
      </c>
      <c r="CZ189" s="1" t="n">
        <v>115</v>
      </c>
      <c r="DA189" s="1" t="n">
        <v>132.7</v>
      </c>
      <c r="DB189" s="1" t="n">
        <v>44</v>
      </c>
      <c r="DC189" s="1" t="n">
        <v>15</v>
      </c>
      <c r="DD189" s="1" t="n">
        <v>1197</v>
      </c>
      <c r="DE189" s="1" t="s">
        <v>425</v>
      </c>
      <c r="DF189" s="1" t="s">
        <v>425</v>
      </c>
      <c r="DG189" s="1" t="s">
        <v>425</v>
      </c>
      <c r="DH189" s="1" t="s">
        <v>425</v>
      </c>
      <c r="DI189" s="1" t="n">
        <v>0</v>
      </c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</row>
    <row r="190" customFormat="false" ht="13.8" hidden="false" customHeight="false" outlineLevel="0" collapsed="false">
      <c r="A190" s="1" t="n">
        <v>30843</v>
      </c>
      <c r="B190" s="1" t="n">
        <v>2</v>
      </c>
      <c r="C190" s="1" t="n">
        <v>44</v>
      </c>
      <c r="D190" s="1" t="n">
        <v>1</v>
      </c>
      <c r="E190" s="1" t="n">
        <v>1</v>
      </c>
      <c r="F190" s="1" t="n">
        <v>0</v>
      </c>
      <c r="G190" s="1" t="n">
        <v>1</v>
      </c>
      <c r="H190" s="1" t="n">
        <v>0</v>
      </c>
      <c r="I190" s="1" t="n">
        <v>1</v>
      </c>
      <c r="J190" s="1" t="n">
        <v>0</v>
      </c>
      <c r="K190" s="1" t="n">
        <v>0</v>
      </c>
      <c r="L190" s="1" t="n">
        <v>0</v>
      </c>
      <c r="M190" s="1" t="n">
        <v>1</v>
      </c>
      <c r="N190" s="1" t="n">
        <v>0</v>
      </c>
      <c r="O190" s="1" t="n">
        <v>1</v>
      </c>
      <c r="P190" s="1" t="n">
        <f aca="false">SUM(E190:O190)</f>
        <v>5</v>
      </c>
      <c r="Q190" s="1" t="n">
        <v>110</v>
      </c>
      <c r="R190" s="1" t="n">
        <v>70</v>
      </c>
      <c r="S190" s="1" t="n">
        <v>40</v>
      </c>
      <c r="T190" s="2" t="n">
        <v>83.3333333333333</v>
      </c>
      <c r="U190" s="3" t="n">
        <v>83.9</v>
      </c>
      <c r="V190" s="3" t="n">
        <v>151.2</v>
      </c>
      <c r="W190" s="2" t="n">
        <v>36.6993505221019</v>
      </c>
      <c r="X190" s="2" t="n">
        <v>2</v>
      </c>
      <c r="Y190" s="3" t="n">
        <v>101.75</v>
      </c>
      <c r="Z190" s="3" t="n">
        <v>120</v>
      </c>
      <c r="AA190" s="2" t="n">
        <v>42.3530082316007</v>
      </c>
      <c r="AB190" s="2" t="n">
        <v>0.672949735449735</v>
      </c>
      <c r="AC190" s="2" t="n">
        <v>0.847916666666667</v>
      </c>
      <c r="AD190" s="3" t="n">
        <v>46.1</v>
      </c>
      <c r="AE190" s="3" t="n">
        <v>38.7</v>
      </c>
      <c r="AF190" s="3" t="n">
        <v>45.2</v>
      </c>
      <c r="AG190" s="1" t="n">
        <v>12</v>
      </c>
      <c r="AH190" s="3" t="n">
        <v>38.5</v>
      </c>
      <c r="AI190" s="3" t="n">
        <v>32.3</v>
      </c>
      <c r="AJ190" s="3" t="n">
        <v>42.9</v>
      </c>
      <c r="AK190" s="3" t="n">
        <v>2.3</v>
      </c>
      <c r="AL190" s="1" t="n">
        <v>1421</v>
      </c>
      <c r="AM190" s="1" t="n">
        <v>59</v>
      </c>
      <c r="AN190" s="1" t="n">
        <v>2217</v>
      </c>
      <c r="AO190" s="1" t="n">
        <v>110</v>
      </c>
      <c r="AP190" s="1" t="n">
        <v>190</v>
      </c>
      <c r="AQ190" s="1" t="n">
        <v>213</v>
      </c>
      <c r="AR190" s="1" t="n">
        <v>132</v>
      </c>
      <c r="AS190" s="1" t="n">
        <v>151</v>
      </c>
      <c r="AT190" s="1" t="n">
        <v>4</v>
      </c>
      <c r="AU190" s="1" t="n">
        <v>6765</v>
      </c>
      <c r="AV190" s="1" t="n">
        <f aca="false">((AO190*15)+(AP190*30)+(AQ190*30)+(AR190*30)+(AS190*15))</f>
        <v>19965</v>
      </c>
      <c r="AW190" s="1" t="n">
        <v>4.47</v>
      </c>
      <c r="AX190" s="4" t="n">
        <f aca="false">10000/SQRT((AO190*BE190)*(AVERAGE(AO190:AS190)*AVERAGE(BE190:BI190)))</f>
        <v>4.17121039704592</v>
      </c>
      <c r="AY190" s="4" t="n">
        <v>0</v>
      </c>
      <c r="AZ190" s="2" t="n">
        <f aca="false">(AO190*BE190)/405</f>
        <v>2.0479012345679</v>
      </c>
      <c r="BA190" s="2" t="n">
        <v>1</v>
      </c>
      <c r="BB190" s="2" t="n">
        <f aca="false">1/(LOG(BE190)+LOG(AO190))</f>
        <v>0.342610772700182</v>
      </c>
      <c r="BC190" s="2" t="n">
        <f aca="false">(BF190-BE190)/(AP190-AO190)</f>
        <v>0.51075</v>
      </c>
      <c r="BD190" s="2" t="n">
        <f aca="false">(20*BE190)/((AO190/18)-3.5)</f>
        <v>57.7531914893617</v>
      </c>
      <c r="BE190" s="3" t="n">
        <v>7.54</v>
      </c>
      <c r="BF190" s="3" t="n">
        <v>48.4</v>
      </c>
      <c r="BG190" s="3" t="n">
        <v>60.8</v>
      </c>
      <c r="BH190" s="3" t="n">
        <v>37.6</v>
      </c>
      <c r="BI190" s="3" t="n">
        <v>63.3</v>
      </c>
      <c r="BJ190" s="2" t="n">
        <f aca="false">((BE190*15)+(BF190*30)+(BG190*30)+(BH190*30)+(BI190*15))-(BE190*120)</f>
        <v>4561.8</v>
      </c>
      <c r="BK190" s="2" t="n">
        <f aca="false">((BE190*15)+(BF190*30)+(BG190*30)+(BH190*30)+(BI190*15))</f>
        <v>5466.6</v>
      </c>
      <c r="BL190" s="2" t="n">
        <f aca="false">(1/BE190)</f>
        <v>0.13262599469496</v>
      </c>
      <c r="BM190" s="2" t="n">
        <f aca="false">(BJ190/AU190)</f>
        <v>0.674323725055432</v>
      </c>
      <c r="BN190" s="2" t="n">
        <f aca="false">(BK190/AV190)</f>
        <v>0.273809166040571</v>
      </c>
      <c r="BO190" s="2" t="n">
        <f aca="false">(AX190*BM190)</f>
        <v>2.81274613292595</v>
      </c>
      <c r="BP190" s="2" t="n">
        <f aca="false">(AX190*BN190)</f>
        <v>1.1421156401949</v>
      </c>
      <c r="BQ190" s="2" t="n">
        <v>1</v>
      </c>
      <c r="BR190" s="4" t="n">
        <f aca="false">(BC190*BL190)</f>
        <v>0.0677387267904509</v>
      </c>
      <c r="BS190" s="1" t="n">
        <v>191</v>
      </c>
      <c r="BT190" s="1" t="n">
        <v>0</v>
      </c>
      <c r="BU190" s="1" t="n">
        <v>41</v>
      </c>
      <c r="BV190" s="1" t="n">
        <v>1</v>
      </c>
      <c r="BW190" s="1" t="n">
        <v>125</v>
      </c>
      <c r="BX190" s="1" t="n">
        <v>0</v>
      </c>
      <c r="BY190" s="1" t="n">
        <v>25</v>
      </c>
      <c r="BZ190" s="1" t="n">
        <v>126</v>
      </c>
      <c r="CA190" s="1" t="n">
        <v>0</v>
      </c>
      <c r="CB190" s="1" t="n">
        <v>5</v>
      </c>
      <c r="CC190" s="1" t="n">
        <v>2</v>
      </c>
      <c r="CD190" s="1" t="n">
        <v>68</v>
      </c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 t="n">
        <v>31</v>
      </c>
      <c r="DK190" s="1" t="n">
        <v>31</v>
      </c>
      <c r="DL190" s="1" t="n">
        <v>1</v>
      </c>
      <c r="DM190" s="1" t="n">
        <v>1</v>
      </c>
      <c r="DN190" s="1" t="n">
        <v>32.97001</v>
      </c>
      <c r="DO190" s="1" t="n">
        <v>11298.56</v>
      </c>
      <c r="DP190" s="1" t="n">
        <v>0.06</v>
      </c>
      <c r="DQ190" s="1" t="n">
        <v>1</v>
      </c>
      <c r="DR190" s="1" t="n">
        <v>1</v>
      </c>
      <c r="DS190" s="1" t="n">
        <v>1</v>
      </c>
      <c r="DT190" s="1" t="n">
        <v>1963.51</v>
      </c>
      <c r="DU190" s="1" t="n">
        <v>63.91</v>
      </c>
      <c r="DV190" s="1" t="n">
        <v>33.79</v>
      </c>
      <c r="DW190" s="1" t="n">
        <v>33.47</v>
      </c>
      <c r="DX190" s="1" t="n">
        <v>22.03</v>
      </c>
      <c r="DY190" s="1" t="n">
        <v>312.76</v>
      </c>
      <c r="DZ190" s="1" t="n">
        <v>41.67</v>
      </c>
      <c r="EA190" s="1" t="n">
        <v>27.73</v>
      </c>
      <c r="EB190" s="1" t="n">
        <v>19.25</v>
      </c>
      <c r="EC190" s="1" t="n">
        <v>21.87</v>
      </c>
      <c r="ED190" s="1" t="n">
        <v>9.24</v>
      </c>
      <c r="EE190" s="1" t="n">
        <v>301.72</v>
      </c>
    </row>
    <row r="191" customFormat="false" ht="13.8" hidden="false" customHeight="false" outlineLevel="0" collapsed="false">
      <c r="A191" s="1" t="n">
        <v>30844</v>
      </c>
      <c r="B191" s="1" t="n">
        <v>2</v>
      </c>
      <c r="C191" s="1" t="n">
        <v>57</v>
      </c>
      <c r="D191" s="1" t="n">
        <v>1</v>
      </c>
      <c r="E191" s="1" t="n">
        <v>0</v>
      </c>
      <c r="F191" s="1" t="n">
        <v>1</v>
      </c>
      <c r="G191" s="1" t="n">
        <v>1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</v>
      </c>
      <c r="M191" s="1" t="n">
        <v>0</v>
      </c>
      <c r="N191" s="1" t="n">
        <v>0</v>
      </c>
      <c r="O191" s="1" t="n">
        <v>1</v>
      </c>
      <c r="P191" s="1" t="n">
        <f aca="false">SUM(E191:O191)</f>
        <v>3</v>
      </c>
      <c r="Q191" s="1" t="n">
        <v>110</v>
      </c>
      <c r="R191" s="1" t="n">
        <v>70</v>
      </c>
      <c r="S191" s="1" t="n">
        <v>40</v>
      </c>
      <c r="T191" s="2" t="n">
        <v>83.3333333333333</v>
      </c>
      <c r="U191" s="3" t="n">
        <v>52.4</v>
      </c>
      <c r="V191" s="3" t="n">
        <v>160</v>
      </c>
      <c r="W191" s="2" t="n">
        <v>20.46875</v>
      </c>
      <c r="X191" s="2" t="n">
        <v>0</v>
      </c>
      <c r="Y191" s="3" t="n">
        <v>72.3</v>
      </c>
      <c r="Z191" s="3" t="n">
        <v>90</v>
      </c>
      <c r="AA191" s="2" t="n">
        <v>32.2919521228394</v>
      </c>
      <c r="AB191" s="2" t="n">
        <v>0.451875</v>
      </c>
      <c r="AC191" s="2" t="n">
        <v>0.803333333333333</v>
      </c>
      <c r="AD191" s="3" t="n">
        <v>27.1</v>
      </c>
      <c r="AE191" s="3" t="n">
        <v>14.2</v>
      </c>
      <c r="AF191" s="3" t="n">
        <v>38.2</v>
      </c>
      <c r="AG191" s="1" t="n">
        <v>5</v>
      </c>
      <c r="AH191" s="3" t="n">
        <v>49.2</v>
      </c>
      <c r="AI191" s="3" t="n">
        <v>25.8</v>
      </c>
      <c r="AJ191" s="3" t="n">
        <v>36.2</v>
      </c>
      <c r="AK191" s="3" t="n">
        <v>2</v>
      </c>
      <c r="AL191" s="1" t="n">
        <v>1139</v>
      </c>
      <c r="AM191" s="1" t="n">
        <v>42</v>
      </c>
      <c r="AN191" s="1" t="n">
        <v>1868</v>
      </c>
      <c r="AO191" s="1" t="n">
        <v>86</v>
      </c>
      <c r="AP191" s="1" t="n">
        <v>109</v>
      </c>
      <c r="AQ191" s="1" t="n">
        <v>80</v>
      </c>
      <c r="AR191" s="1" t="n">
        <v>76</v>
      </c>
      <c r="AS191" s="1" t="n">
        <v>74</v>
      </c>
      <c r="AT191" s="1" t="n">
        <v>1</v>
      </c>
      <c r="AU191" s="1" t="n">
        <f aca="false">((AO191*15)+(AP191*30)+(AQ191*30)+(AR191*30)+(AS191*15))-(AO191*120)</f>
        <v>30</v>
      </c>
      <c r="AV191" s="1" t="n">
        <f aca="false">((AO191*15)+(AP191*30)+(AQ191*30)+(AR191*30)+(AS191*15))</f>
        <v>10350</v>
      </c>
      <c r="AW191" s="1"/>
      <c r="AX191" s="4" t="n">
        <f aca="false">10000/SQRT((AO191*BE191)*(AVERAGE(AO191:AS191)*AVERAGE(BE191:BI191)))</f>
        <v>11.9285442432456</v>
      </c>
      <c r="AY191" s="4" t="n">
        <v>0</v>
      </c>
      <c r="AZ191" s="2" t="n">
        <f aca="false">(AO191*BE191)/405</f>
        <v>0.862123456790123</v>
      </c>
      <c r="BA191" s="2" t="n">
        <v>0</v>
      </c>
      <c r="BB191" s="2" t="n">
        <f aca="false">1/(LOG(BE191)+LOG(AO191))</f>
        <v>0.393232548868078</v>
      </c>
      <c r="BC191" s="2" t="n">
        <f aca="false">(BF191-BE191)/(AP191-AO191)</f>
        <v>2.7495652173913</v>
      </c>
      <c r="BD191" s="2" t="n">
        <f aca="false">(20*BE191)/((AO191/18)-3.5)</f>
        <v>63.5478260869565</v>
      </c>
      <c r="BE191" s="3" t="n">
        <v>4.06</v>
      </c>
      <c r="BF191" s="3" t="n">
        <v>67.3</v>
      </c>
      <c r="BG191" s="3" t="n">
        <v>9.24</v>
      </c>
      <c r="BH191" s="3" t="n">
        <v>21.2</v>
      </c>
      <c r="BI191" s="3" t="n">
        <v>16.6</v>
      </c>
      <c r="BJ191" s="2" t="n">
        <f aca="false">((BE191*15)+(BF191*30)+(BG191*30)+(BH191*30)+(BI191*15))-(BE191*120)</f>
        <v>2754.9</v>
      </c>
      <c r="BK191" s="2" t="n">
        <f aca="false">((BE191*15)+(BF191*30)+(BG191*30)+(BH191*30)+(BI191*15))</f>
        <v>3242.1</v>
      </c>
      <c r="BL191" s="2" t="n">
        <f aca="false">(1/BE191)</f>
        <v>0.246305418719212</v>
      </c>
      <c r="BM191" s="2" t="n">
        <f aca="false">(BJ191/AU191)</f>
        <v>91.83</v>
      </c>
      <c r="BN191" s="2" t="n">
        <f aca="false">(BK191/AV191)</f>
        <v>0.313246376811594</v>
      </c>
      <c r="BO191" s="2" t="n">
        <f aca="false">(AX191*BM191)</f>
        <v>1095.39821785724</v>
      </c>
      <c r="BP191" s="2" t="n">
        <f aca="false">(AX191*BN191)</f>
        <v>3.73657326483348</v>
      </c>
      <c r="BQ191" s="2" t="n">
        <v>2</v>
      </c>
      <c r="BR191" s="4" t="n">
        <f aca="false">(BC191*BL191)</f>
        <v>0.677232812165346</v>
      </c>
      <c r="BS191" s="1" t="n">
        <v>220</v>
      </c>
      <c r="BT191" s="1" t="n">
        <v>1</v>
      </c>
      <c r="BU191" s="1" t="n">
        <v>40</v>
      </c>
      <c r="BV191" s="1" t="n">
        <v>1</v>
      </c>
      <c r="BW191" s="1" t="n">
        <v>153</v>
      </c>
      <c r="BX191" s="1" t="n">
        <v>1</v>
      </c>
      <c r="BY191" s="1" t="n">
        <v>27</v>
      </c>
      <c r="BZ191" s="1" t="n">
        <v>133</v>
      </c>
      <c r="CA191" s="1" t="n">
        <v>0</v>
      </c>
      <c r="CB191" s="1" t="n">
        <v>1</v>
      </c>
      <c r="CC191" s="1"/>
      <c r="CD191" s="1" t="n">
        <v>55</v>
      </c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 t="n">
        <v>1</v>
      </c>
      <c r="DK191" s="1" t="n">
        <v>1</v>
      </c>
      <c r="DL191" s="1" t="n">
        <v>2</v>
      </c>
      <c r="DM191" s="1" t="n">
        <v>2</v>
      </c>
      <c r="DN191" s="1" t="n">
        <v>26.42012</v>
      </c>
      <c r="DO191" s="1" t="n">
        <v>574.6754</v>
      </c>
      <c r="DP191" s="1" t="n">
        <v>0.04</v>
      </c>
      <c r="DQ191" s="1" t="n">
        <v>2</v>
      </c>
      <c r="DR191" s="1" t="n">
        <v>4</v>
      </c>
      <c r="DS191" s="1" t="n">
        <v>1</v>
      </c>
      <c r="DT191" s="1" t="n">
        <v>3396.33</v>
      </c>
      <c r="DU191" s="1" t="n">
        <v>110.33</v>
      </c>
      <c r="DV191" s="1" t="n">
        <v>76.98</v>
      </c>
      <c r="DW191" s="1" t="n">
        <v>96.09</v>
      </c>
      <c r="DX191" s="1" t="n">
        <v>35.75</v>
      </c>
      <c r="DY191" s="1" t="n">
        <v>450.81</v>
      </c>
      <c r="DZ191" s="1" t="n">
        <v>133.7</v>
      </c>
      <c r="EA191" s="1" t="n">
        <v>38.5</v>
      </c>
      <c r="EB191" s="1" t="n">
        <v>53.97</v>
      </c>
      <c r="EC191" s="1" t="n">
        <v>47.06</v>
      </c>
      <c r="ED191" s="1" t="n">
        <v>20.96</v>
      </c>
      <c r="EE191" s="1" t="n">
        <v>367.23</v>
      </c>
    </row>
    <row r="192" customFormat="false" ht="13.8" hidden="false" customHeight="false" outlineLevel="0" collapsed="false">
      <c r="A192" s="1" t="n">
        <v>30845</v>
      </c>
      <c r="B192" s="1" t="n">
        <v>2</v>
      </c>
      <c r="C192" s="1" t="n">
        <v>59</v>
      </c>
      <c r="D192" s="1" t="n">
        <v>1</v>
      </c>
      <c r="E192" s="1" t="n">
        <v>0</v>
      </c>
      <c r="F192" s="1" t="n">
        <v>1</v>
      </c>
      <c r="G192" s="1" t="n">
        <v>1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</v>
      </c>
      <c r="M192" s="1" t="n">
        <v>0</v>
      </c>
      <c r="N192" s="1" t="n">
        <v>0</v>
      </c>
      <c r="O192" s="1" t="n">
        <v>1</v>
      </c>
      <c r="P192" s="1" t="n">
        <f aca="false">SUM(E192:O192)</f>
        <v>3</v>
      </c>
      <c r="Q192" s="1" t="n">
        <v>100</v>
      </c>
      <c r="R192" s="1" t="n">
        <v>60</v>
      </c>
      <c r="S192" s="1" t="n">
        <v>40</v>
      </c>
      <c r="T192" s="2" t="n">
        <v>73.3333333333333</v>
      </c>
      <c r="U192" s="3" t="n">
        <v>50.2</v>
      </c>
      <c r="V192" s="3" t="n">
        <v>155</v>
      </c>
      <c r="W192" s="2" t="n">
        <v>20.894901144641</v>
      </c>
      <c r="X192" s="2" t="n">
        <v>0</v>
      </c>
      <c r="Y192" s="3" t="n">
        <v>71.5</v>
      </c>
      <c r="Z192" s="3" t="n">
        <v>86.5</v>
      </c>
      <c r="AA192" s="2" t="n">
        <v>33.1296569937242</v>
      </c>
      <c r="AB192" s="2" t="n">
        <v>0.461290322580645</v>
      </c>
      <c r="AC192" s="2" t="n">
        <v>0.826589595375723</v>
      </c>
      <c r="AD192" s="3" t="n">
        <v>25.5</v>
      </c>
      <c r="AE192" s="3" t="n">
        <v>12.8</v>
      </c>
      <c r="AF192" s="3" t="n">
        <v>37.4</v>
      </c>
      <c r="AG192" s="1" t="n">
        <v>5</v>
      </c>
      <c r="AH192" s="3" t="n">
        <v>50.2</v>
      </c>
      <c r="AI192" s="3" t="n">
        <v>25.2</v>
      </c>
      <c r="AJ192" s="3" t="n">
        <v>35.5</v>
      </c>
      <c r="AK192" s="3" t="n">
        <v>1.9</v>
      </c>
      <c r="AL192" s="1" t="n">
        <v>1113</v>
      </c>
      <c r="AM192" s="1" t="n">
        <v>44</v>
      </c>
      <c r="AN192" s="1" t="n">
        <v>1825</v>
      </c>
      <c r="AO192" s="1" t="n">
        <v>88</v>
      </c>
      <c r="AP192" s="1" t="n">
        <v>158</v>
      </c>
      <c r="AQ192" s="1" t="n">
        <v>117</v>
      </c>
      <c r="AR192" s="1" t="n">
        <v>89</v>
      </c>
      <c r="AS192" s="1" t="n">
        <v>80</v>
      </c>
      <c r="AT192" s="1" t="n">
        <v>1</v>
      </c>
      <c r="AU192" s="1" t="n">
        <v>2880</v>
      </c>
      <c r="AV192" s="1" t="n">
        <f aca="false">((AO192*15)+(AP192*30)+(AQ192*30)+(AR192*30)+(AS192*15))</f>
        <v>13440</v>
      </c>
      <c r="AW192" s="1"/>
      <c r="AX192" s="4" t="n">
        <f aca="false">10000/SQRT((AO192*BE192)*(AVERAGE(AO192:AS192)*AVERAGE(BE192:BI192)))</f>
        <v>7.34809405012371</v>
      </c>
      <c r="AY192" s="4" t="n">
        <v>0</v>
      </c>
      <c r="AZ192" s="2" t="n">
        <f aca="false">(AO192*BE192)/405</f>
        <v>0.934320987654321</v>
      </c>
      <c r="BA192" s="2" t="n">
        <v>0</v>
      </c>
      <c r="BB192" s="2" t="n">
        <f aca="false">1/(LOG(BE192)+LOG(AO192))</f>
        <v>0.387904948718186</v>
      </c>
      <c r="BC192" s="2" t="n">
        <f aca="false">(BF192-BE192)/(AP192-AO192)</f>
        <v>0.77</v>
      </c>
      <c r="BD192" s="2" t="n">
        <f aca="false">(20*BE192)/((AO192/18)-3.5)</f>
        <v>61.92</v>
      </c>
      <c r="BE192" s="3" t="n">
        <v>4.3</v>
      </c>
      <c r="BF192" s="3" t="n">
        <v>58.2</v>
      </c>
      <c r="BG192" s="3" t="n">
        <v>58.4</v>
      </c>
      <c r="BH192" s="3" t="n">
        <v>55.7</v>
      </c>
      <c r="BI192" s="3" t="n">
        <v>53.4</v>
      </c>
      <c r="BJ192" s="2" t="n">
        <f aca="false">((BE192*15)+(BF192*30)+(BG192*30)+(BH192*30)+(BI192*15))-(BE192*120)</f>
        <v>5518.5</v>
      </c>
      <c r="BK192" s="2" t="n">
        <f aca="false">((BE192*15)+(BF192*30)+(BG192*30)+(BH192*30)+(BI192*15))</f>
        <v>6034.5</v>
      </c>
      <c r="BL192" s="2" t="n">
        <f aca="false">(1/BE192)</f>
        <v>0.232558139534884</v>
      </c>
      <c r="BM192" s="2" t="n">
        <f aca="false">(BJ192/AU192)</f>
        <v>1.91614583333333</v>
      </c>
      <c r="BN192" s="2" t="n">
        <f aca="false">(BK192/AV192)</f>
        <v>0.448995535714286</v>
      </c>
      <c r="BO192" s="2" t="n">
        <f aca="false">(AX192*BM192)</f>
        <v>14.080019797086</v>
      </c>
      <c r="BP192" s="2" t="n">
        <f aca="false">(AX192*BN192)</f>
        <v>3.29926142451425</v>
      </c>
      <c r="BQ192" s="2" t="n">
        <v>2</v>
      </c>
      <c r="BR192" s="4" t="n">
        <f aca="false">(BC192*BL192)</f>
        <v>0.17906976744186</v>
      </c>
      <c r="BS192" s="1" t="n">
        <v>232</v>
      </c>
      <c r="BT192" s="1" t="n">
        <v>1</v>
      </c>
      <c r="BU192" s="1" t="n">
        <v>63</v>
      </c>
      <c r="BV192" s="1" t="n">
        <v>0</v>
      </c>
      <c r="BW192" s="1" t="n">
        <v>142</v>
      </c>
      <c r="BX192" s="1" t="n">
        <v>1</v>
      </c>
      <c r="BY192" s="1" t="n">
        <v>27</v>
      </c>
      <c r="BZ192" s="1" t="n">
        <v>137</v>
      </c>
      <c r="CA192" s="1" t="n">
        <v>0</v>
      </c>
      <c r="CB192" s="1" t="n">
        <v>1</v>
      </c>
      <c r="CC192" s="1"/>
      <c r="CD192" s="1" t="n">
        <v>64</v>
      </c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 t="n">
        <v>6</v>
      </c>
      <c r="DK192" s="1" t="n">
        <v>6</v>
      </c>
      <c r="DL192" s="1" t="n">
        <v>2</v>
      </c>
      <c r="DM192" s="1" t="n">
        <v>2</v>
      </c>
      <c r="DN192" s="1" t="n">
        <v>28.65012</v>
      </c>
      <c r="DO192" s="1" t="n">
        <v>165.1104</v>
      </c>
      <c r="DP192" s="1" t="n">
        <v>0.21</v>
      </c>
      <c r="DQ192" s="1" t="n">
        <v>4</v>
      </c>
      <c r="DR192" s="1" t="n">
        <v>4</v>
      </c>
      <c r="DS192" s="1" t="n">
        <v>3</v>
      </c>
      <c r="DT192" s="1" t="n">
        <v>2028.48</v>
      </c>
      <c r="DU192" s="1" t="n">
        <v>51.98</v>
      </c>
      <c r="DV192" s="1" t="n">
        <v>7.16</v>
      </c>
      <c r="DW192" s="1" t="n">
        <v>7.88</v>
      </c>
      <c r="DX192" s="1" t="n">
        <v>27.74</v>
      </c>
      <c r="DY192" s="1" t="n">
        <v>387.46</v>
      </c>
      <c r="DZ192" s="1" t="n">
        <v>51.31</v>
      </c>
      <c r="EA192" s="1" t="n">
        <v>45.03</v>
      </c>
      <c r="EB192" s="1" t="n">
        <v>8.64</v>
      </c>
      <c r="EC192" s="1" t="n">
        <v>16.09</v>
      </c>
      <c r="ED192" s="1" t="n">
        <v>8.04</v>
      </c>
      <c r="EE192" s="1" t="n">
        <v>51.84</v>
      </c>
    </row>
    <row r="193" customFormat="false" ht="13.8" hidden="false" customHeight="false" outlineLevel="0" collapsed="false">
      <c r="A193" s="1" t="n">
        <v>30847</v>
      </c>
      <c r="B193" s="1" t="n">
        <v>1</v>
      </c>
      <c r="C193" s="1" t="n">
        <v>58</v>
      </c>
      <c r="D193" s="1" t="n">
        <v>1</v>
      </c>
      <c r="E193" s="1" t="n">
        <v>1</v>
      </c>
      <c r="F193" s="1" t="n">
        <v>1</v>
      </c>
      <c r="G193" s="1" t="n">
        <v>1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</v>
      </c>
      <c r="M193" s="1" t="n">
        <v>1</v>
      </c>
      <c r="N193" s="1" t="n">
        <v>0</v>
      </c>
      <c r="O193" s="1" t="n">
        <v>1</v>
      </c>
      <c r="P193" s="1" t="n">
        <f aca="false">SUM(E193:O193)</f>
        <v>5</v>
      </c>
      <c r="Q193" s="1" t="n">
        <v>120</v>
      </c>
      <c r="R193" s="1" t="n">
        <v>80</v>
      </c>
      <c r="S193" s="1" t="n">
        <v>40</v>
      </c>
      <c r="T193" s="2" t="n">
        <v>93.3333333333333</v>
      </c>
      <c r="U193" s="3" t="n">
        <v>81.1</v>
      </c>
      <c r="V193" s="3" t="n">
        <v>165.6</v>
      </c>
      <c r="W193" s="2" t="n">
        <v>29.5733272655138</v>
      </c>
      <c r="X193" s="2" t="n">
        <v>1</v>
      </c>
      <c r="Y193" s="3" t="n">
        <v>98</v>
      </c>
      <c r="Z193" s="3" t="n">
        <v>98.5</v>
      </c>
      <c r="AA193" s="2" t="n">
        <v>43.6453543283032</v>
      </c>
      <c r="AB193" s="2" t="n">
        <v>0.591787439613527</v>
      </c>
      <c r="AC193" s="2" t="n">
        <v>0.99492385786802</v>
      </c>
      <c r="AD193" s="3" t="n">
        <v>26.2</v>
      </c>
      <c r="AE193" s="3" t="n">
        <v>21.2</v>
      </c>
      <c r="AF193" s="3" t="n">
        <v>59.9</v>
      </c>
      <c r="AG193" s="1" t="n">
        <v>14</v>
      </c>
      <c r="AH193" s="3" t="n">
        <v>52.2</v>
      </c>
      <c r="AI193" s="3" t="n">
        <v>42.3</v>
      </c>
      <c r="AJ193" s="3" t="n">
        <v>56.9</v>
      </c>
      <c r="AK193" s="3" t="n">
        <v>3</v>
      </c>
      <c r="AL193" s="1" t="n">
        <v>1740</v>
      </c>
      <c r="AM193" s="1" t="n">
        <v>60</v>
      </c>
      <c r="AN193" s="1" t="n">
        <v>2714</v>
      </c>
      <c r="AO193" s="1" t="n">
        <v>116</v>
      </c>
      <c r="AP193" s="1" t="n">
        <v>214</v>
      </c>
      <c r="AQ193" s="1" t="n">
        <v>238</v>
      </c>
      <c r="AR193" s="1" t="n">
        <v>228</v>
      </c>
      <c r="AS193" s="1" t="n">
        <v>218</v>
      </c>
      <c r="AT193" s="1" t="n">
        <v>5</v>
      </c>
      <c r="AU193" s="1" t="n">
        <f aca="false">((AO193*15)+(AP193*30)+(AQ193*30)+(AR193*30)+(AS193*15))-(AO193*120)</f>
        <v>11490</v>
      </c>
      <c r="AV193" s="1" t="n">
        <f aca="false">((AO193*15)+(AP193*30)+(AQ193*30)+(AR193*30)+(AS193*15))</f>
        <v>25410</v>
      </c>
      <c r="AW193" s="1"/>
      <c r="AX193" s="4" t="n">
        <f aca="false">10000/SQRT((AO193*BE193)*(AVERAGE(AO193:AS193)*AVERAGE(BE193:BI193)))</f>
        <v>7.27923046117788</v>
      </c>
      <c r="AY193" s="4" t="n">
        <v>0</v>
      </c>
      <c r="AZ193" s="2" t="n">
        <f aca="false">(AO193*BE193)/405</f>
        <v>1.82449382716049</v>
      </c>
      <c r="BA193" s="2" t="n">
        <v>0</v>
      </c>
      <c r="BB193" s="2" t="n">
        <f aca="false">1/(LOG(BE193)+LOG(AO193))</f>
        <v>0.348602418897591</v>
      </c>
      <c r="BC193" s="2" t="n">
        <f aca="false">(BF193-BE193)/(AP193-AO193)</f>
        <v>0.0380612244897959</v>
      </c>
      <c r="BD193" s="2" t="n">
        <f aca="false">(20*BE193)/((AO193/18)-3.5)</f>
        <v>43.2679245283019</v>
      </c>
      <c r="BE193" s="3" t="n">
        <v>6.37</v>
      </c>
      <c r="BF193" s="3" t="n">
        <v>10.1</v>
      </c>
      <c r="BG193" s="3" t="n">
        <v>12.3</v>
      </c>
      <c r="BH193" s="3" t="n">
        <v>16.8</v>
      </c>
      <c r="BI193" s="3" t="n">
        <v>17.4</v>
      </c>
      <c r="BJ193" s="2" t="n">
        <f aca="false">((BE193*15)+(BF193*30)+(BG193*30)+(BH193*30)+(BI193*15))-(BE193*120)</f>
        <v>768.15</v>
      </c>
      <c r="BK193" s="2" t="n">
        <f aca="false">((BE193*15)+(BF193*30)+(BG193*30)+(BH193*30)+(BI193*15))</f>
        <v>1532.55</v>
      </c>
      <c r="BL193" s="2" t="n">
        <f aca="false">(1/BE193)</f>
        <v>0.156985871271586</v>
      </c>
      <c r="BM193" s="2" t="n">
        <f aca="false">(BJ193/AU193)</f>
        <v>0.0668537859007833</v>
      </c>
      <c r="BN193" s="2" t="n">
        <f aca="false">(BK193/AV193)</f>
        <v>0.0603128689492326</v>
      </c>
      <c r="BO193" s="2" t="n">
        <f aca="false">(AX193*BM193)</f>
        <v>0.486644114774046</v>
      </c>
      <c r="BP193" s="2" t="n">
        <f aca="false">(AX193*BN193)</f>
        <v>0.439031272856284</v>
      </c>
      <c r="BQ193" s="2" t="n">
        <v>1</v>
      </c>
      <c r="BR193" s="4" t="n">
        <f aca="false">(BC193*BL193)</f>
        <v>0.00597507448819402</v>
      </c>
      <c r="BS193" s="1" t="n">
        <v>164</v>
      </c>
      <c r="BT193" s="1" t="n">
        <v>0</v>
      </c>
      <c r="BU193" s="1" t="n">
        <v>39</v>
      </c>
      <c r="BV193" s="1" t="n">
        <v>1</v>
      </c>
      <c r="BW193" s="1" t="n">
        <v>89</v>
      </c>
      <c r="BX193" s="1" t="n">
        <v>0</v>
      </c>
      <c r="BY193" s="1" t="n">
        <v>36</v>
      </c>
      <c r="BZ193" s="1" t="n">
        <v>182</v>
      </c>
      <c r="CA193" s="1" t="n">
        <v>1</v>
      </c>
      <c r="CB193" s="1" t="n">
        <v>3</v>
      </c>
      <c r="CC193" s="1"/>
      <c r="CD193" s="1" t="n">
        <v>60</v>
      </c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 t="n">
        <v>29</v>
      </c>
      <c r="DK193" s="1" t="n">
        <v>29</v>
      </c>
      <c r="DL193" s="1" t="n">
        <v>1</v>
      </c>
      <c r="DM193" s="1" t="n">
        <v>1</v>
      </c>
      <c r="DN193" s="1" t="n">
        <v>27.20012</v>
      </c>
      <c r="DO193" s="1" t="n">
        <v>287.075</v>
      </c>
      <c r="DP193" s="1" t="n">
        <v>0.09</v>
      </c>
      <c r="DQ193" s="1" t="n">
        <v>2</v>
      </c>
      <c r="DR193" s="1" t="n">
        <v>3</v>
      </c>
      <c r="DS193" s="1" t="n">
        <v>1</v>
      </c>
      <c r="DT193" s="1" t="n">
        <v>1589.25</v>
      </c>
      <c r="DU193" s="1" t="n">
        <v>46.38</v>
      </c>
      <c r="DV193" s="1" t="n">
        <v>19.42</v>
      </c>
      <c r="DW193" s="1" t="n">
        <v>19.39</v>
      </c>
      <c r="DX193" s="1" t="n">
        <v>15.5</v>
      </c>
      <c r="DY193" s="1" t="n">
        <v>279.48</v>
      </c>
      <c r="DZ193" s="1" t="n">
        <v>50.67</v>
      </c>
      <c r="EA193" s="1" t="n">
        <v>30.87</v>
      </c>
      <c r="EB193" s="1" t="n">
        <v>11.38</v>
      </c>
      <c r="EC193" s="1" t="n">
        <v>14.14</v>
      </c>
      <c r="ED193" s="1" t="n">
        <v>7.42</v>
      </c>
      <c r="EE193" s="1" t="n">
        <v>101.94</v>
      </c>
    </row>
    <row r="194" customFormat="false" ht="13.8" hidden="false" customHeight="false" outlineLevel="0" collapsed="false">
      <c r="A194" s="1" t="n">
        <v>30850</v>
      </c>
      <c r="B194" s="1" t="n">
        <v>2</v>
      </c>
      <c r="C194" s="1" t="n">
        <v>53</v>
      </c>
      <c r="D194" s="1" t="n">
        <v>1</v>
      </c>
      <c r="E194" s="1" t="n">
        <v>1</v>
      </c>
      <c r="F194" s="1" t="n">
        <v>1</v>
      </c>
      <c r="G194" s="1" t="n">
        <v>1</v>
      </c>
      <c r="H194" s="1" t="n">
        <v>1</v>
      </c>
      <c r="I194" s="1" t="n">
        <v>1</v>
      </c>
      <c r="J194" s="1" t="n">
        <v>0</v>
      </c>
      <c r="K194" s="1" t="n">
        <v>0</v>
      </c>
      <c r="L194" s="1" t="n">
        <v>0</v>
      </c>
      <c r="M194" s="1" t="n">
        <f aca="false">IF(W194&gt;27,1,0)</f>
        <v>1</v>
      </c>
      <c r="N194" s="1" t="n">
        <v>0</v>
      </c>
      <c r="O194" s="1" t="n">
        <v>1</v>
      </c>
      <c r="P194" s="1" t="n">
        <f aca="false">SUM(E194:O194)</f>
        <v>7</v>
      </c>
      <c r="Q194" s="1" t="n">
        <v>130</v>
      </c>
      <c r="R194" s="1" t="n">
        <v>90</v>
      </c>
      <c r="S194" s="1" t="n">
        <f aca="false">Q194-R194</f>
        <v>40</v>
      </c>
      <c r="T194" s="2" t="n">
        <f aca="false">(S194/3)+ R194</f>
        <v>103.333333333333</v>
      </c>
      <c r="U194" s="3" t="n">
        <v>82.8</v>
      </c>
      <c r="V194" s="3" t="n">
        <v>162.5</v>
      </c>
      <c r="W194" s="18" t="n">
        <f aca="false">U194/POWER((V194/100),2)</f>
        <v>31.3562130177515</v>
      </c>
      <c r="X194" s="2" t="n">
        <v>2</v>
      </c>
      <c r="Y194" s="3" t="n">
        <v>92.5</v>
      </c>
      <c r="Z194" s="3" t="n">
        <v>106.5</v>
      </c>
      <c r="AA194" s="2"/>
      <c r="AB194" s="2" t="n">
        <f aca="false">(Y194/V194)</f>
        <v>0.569230769230769</v>
      </c>
      <c r="AC194" s="2" t="n">
        <f aca="false">(Y194/Z194)</f>
        <v>0.868544600938967</v>
      </c>
      <c r="AD194" s="3" t="n">
        <v>42</v>
      </c>
      <c r="AE194" s="3" t="n">
        <v>34.8</v>
      </c>
      <c r="AF194" s="3" t="n">
        <v>48</v>
      </c>
      <c r="AG194" s="1" t="n">
        <v>10</v>
      </c>
      <c r="AH194" s="3" t="n">
        <v>41.2</v>
      </c>
      <c r="AI194" s="3" t="n">
        <v>34.1</v>
      </c>
      <c r="AJ194" s="3" t="n">
        <v>45.6</v>
      </c>
      <c r="AK194" s="3" t="n">
        <v>2.4</v>
      </c>
      <c r="AL194" s="1" t="n">
        <v>1470</v>
      </c>
      <c r="AM194" s="1" t="n">
        <v>68</v>
      </c>
      <c r="AN194" s="1" t="n">
        <v>2293</v>
      </c>
      <c r="AO194" s="1" t="n">
        <v>154</v>
      </c>
      <c r="AP194" s="1" t="n">
        <v>245</v>
      </c>
      <c r="AQ194" s="1" t="n">
        <v>278</v>
      </c>
      <c r="AR194" s="1" t="n">
        <v>287</v>
      </c>
      <c r="AS194" s="1" t="n">
        <v>301</v>
      </c>
      <c r="AT194" s="1" t="n">
        <v>5</v>
      </c>
      <c r="AU194" s="1" t="n">
        <f aca="false">((AO194*15)+(AP194*30)+(AQ194*30)+(AR194*30)+(AS194*15))-(AO194*120)</f>
        <v>12645</v>
      </c>
      <c r="AV194" s="1" t="n">
        <f aca="false">((AO194*15)+(AP194*30)+(AQ194*30)+(AR194*30)+(AS194*15))</f>
        <v>31125</v>
      </c>
      <c r="AW194" s="1" t="n">
        <v>5.81</v>
      </c>
      <c r="AX194" s="4" t="n">
        <f aca="false">10000/SQRT((AO194*BE194)*(AVERAGE(AO194:AS194)*AVERAGE(BE194:BI194)))</f>
        <v>1.73477662359496</v>
      </c>
      <c r="AY194" s="4" t="n">
        <v>1</v>
      </c>
      <c r="AZ194" s="2" t="n">
        <f aca="false">(AO194*BE194)/405</f>
        <v>5.74172839506173</v>
      </c>
      <c r="BA194" s="2" t="n">
        <v>1</v>
      </c>
      <c r="BB194" s="2" t="n">
        <f aca="false">1/(LOG(BE194)+LOG(AO194))</f>
        <v>0.297044613892628</v>
      </c>
      <c r="BC194" s="2" t="n">
        <f aca="false">(BF194-BE194)/(AP194-AO194)</f>
        <v>0.303296703296703</v>
      </c>
      <c r="BD194" s="2" t="n">
        <f aca="false">(20*BE194)/((AO194/18)-3.5)</f>
        <v>59.7362637362637</v>
      </c>
      <c r="BE194" s="3" t="n">
        <v>15.1</v>
      </c>
      <c r="BF194" s="3" t="n">
        <v>42.7</v>
      </c>
      <c r="BG194" s="3" t="n">
        <v>66.9</v>
      </c>
      <c r="BH194" s="3" t="n">
        <v>73.4</v>
      </c>
      <c r="BI194" s="3" t="n">
        <v>84.3</v>
      </c>
      <c r="BJ194" s="2" t="n">
        <f aca="false">((BE194*15)+(BF194*30)+(BG194*30)+(BH194*30)+(BI194*15))-(BE194*120)</f>
        <v>5169</v>
      </c>
      <c r="BK194" s="2" t="n">
        <f aca="false">((BE194*15)+(BF194*30)+(BG194*30)+(BH194*30)+(BI194*15))</f>
        <v>6981</v>
      </c>
      <c r="BL194" s="2" t="n">
        <f aca="false">(1/BE194)</f>
        <v>0.0662251655629139</v>
      </c>
      <c r="BM194" s="2" t="n">
        <f aca="false">(BJ194/AU194)</f>
        <v>0.408778173190985</v>
      </c>
      <c r="BN194" s="2" t="n">
        <f aca="false">(BK194/AV194)</f>
        <v>0.224289156626506</v>
      </c>
      <c r="BO194" s="2" t="n">
        <f aca="false">(AX194*BM194)</f>
        <v>0.709138819087573</v>
      </c>
      <c r="BP194" s="2" t="n">
        <f aca="false">(AX194*BN194)</f>
        <v>0.389091585841492</v>
      </c>
      <c r="BQ194" s="2" t="n">
        <v>1</v>
      </c>
      <c r="BR194" s="4" t="n">
        <f aca="false">(BC194*BL194)</f>
        <v>0.0200858743905102</v>
      </c>
      <c r="BS194" s="1" t="n">
        <v>214</v>
      </c>
      <c r="BT194" s="1" t="n">
        <v>1</v>
      </c>
      <c r="BU194" s="1" t="n">
        <v>38</v>
      </c>
      <c r="BV194" s="1" t="n">
        <v>1</v>
      </c>
      <c r="BW194" s="1" t="n">
        <v>138</v>
      </c>
      <c r="BX194" s="1" t="n">
        <v>1</v>
      </c>
      <c r="BY194" s="1" t="n">
        <v>38</v>
      </c>
      <c r="BZ194" s="1" t="n">
        <v>188</v>
      </c>
      <c r="CA194" s="1" t="n">
        <v>1</v>
      </c>
      <c r="CB194" s="1" t="n">
        <v>5</v>
      </c>
      <c r="CC194" s="1" t="n">
        <v>2</v>
      </c>
      <c r="CD194" s="1" t="n">
        <v>81</v>
      </c>
      <c r="CE194" s="1" t="n">
        <v>2463</v>
      </c>
      <c r="CF194" s="1" t="n">
        <v>11.3520097442144</v>
      </c>
      <c r="CG194" s="1" t="n">
        <v>26.3824604141291</v>
      </c>
      <c r="CH194" s="1" t="n">
        <v>7.63702801461632</v>
      </c>
      <c r="CI194" s="1" t="n">
        <v>9.90255785627284</v>
      </c>
      <c r="CJ194" s="1" t="n">
        <v>4.49451887941535</v>
      </c>
      <c r="CK194" s="1" t="n">
        <v>63.7434023548518</v>
      </c>
      <c r="CL194" s="1" t="n">
        <v>7.6</v>
      </c>
      <c r="CM194" s="1" t="n">
        <v>2.7</v>
      </c>
      <c r="CN194" s="1" t="n">
        <v>17.3</v>
      </c>
      <c r="CO194" s="1" t="n">
        <v>0</v>
      </c>
      <c r="CP194" s="1" t="n">
        <v>0.5</v>
      </c>
      <c r="CQ194" s="1" t="n">
        <v>1</v>
      </c>
      <c r="CR194" s="1" t="n">
        <v>1.3</v>
      </c>
      <c r="CS194" s="1" t="n">
        <v>0</v>
      </c>
      <c r="CT194" s="1" t="n">
        <v>1.4</v>
      </c>
      <c r="CU194" s="1" t="n">
        <v>69.9</v>
      </c>
      <c r="CV194" s="1" t="n">
        <v>72.2</v>
      </c>
      <c r="CW194" s="1" t="n">
        <v>20.9</v>
      </c>
      <c r="CX194" s="1" t="n">
        <v>27.1</v>
      </c>
      <c r="CY194" s="1" t="n">
        <v>12.3</v>
      </c>
      <c r="CZ194" s="1" t="n">
        <v>147</v>
      </c>
      <c r="DA194" s="1" t="n">
        <v>392.5</v>
      </c>
      <c r="DB194" s="1" t="n">
        <v>55.7</v>
      </c>
      <c r="DC194" s="1" t="n">
        <v>17.7</v>
      </c>
      <c r="DD194" s="1" t="n">
        <v>1113</v>
      </c>
      <c r="DE194" s="1" t="s">
        <v>425</v>
      </c>
      <c r="DF194" s="1" t="s">
        <v>425</v>
      </c>
      <c r="DG194" s="1" t="s">
        <v>425</v>
      </c>
      <c r="DH194" s="1" t="s">
        <v>425</v>
      </c>
      <c r="DI194" s="1" t="n">
        <v>300</v>
      </c>
      <c r="DJ194" s="1" t="n">
        <v>6</v>
      </c>
      <c r="DK194" s="1" t="n">
        <v>6</v>
      </c>
      <c r="DL194" s="1" t="n">
        <v>2</v>
      </c>
      <c r="DM194" s="1" t="n">
        <v>2</v>
      </c>
      <c r="DN194" s="1" t="n">
        <v>32.12012</v>
      </c>
      <c r="DO194" s="1" t="n">
        <v>72.88396</v>
      </c>
      <c r="DP194" s="1" t="n">
        <v>0.16</v>
      </c>
      <c r="DQ194" s="1" t="n">
        <v>1</v>
      </c>
      <c r="DR194" s="1" t="n">
        <v>3</v>
      </c>
      <c r="DS194" s="1" t="n">
        <v>3</v>
      </c>
      <c r="DT194" s="1" t="n">
        <v>1640.05</v>
      </c>
      <c r="DU194" s="1" t="n">
        <v>53.17</v>
      </c>
      <c r="DV194" s="1" t="n">
        <v>18.71</v>
      </c>
      <c r="DW194" s="1" t="n">
        <v>18.98</v>
      </c>
      <c r="DX194" s="1" t="n">
        <v>24.38</v>
      </c>
      <c r="DY194" s="1" t="n">
        <v>254.57</v>
      </c>
      <c r="DZ194" s="1" t="n">
        <v>42.35</v>
      </c>
      <c r="EA194" s="1" t="n">
        <v>24.49</v>
      </c>
      <c r="EB194" s="1" t="n">
        <v>13.85</v>
      </c>
      <c r="EC194" s="1" t="n">
        <v>19.63</v>
      </c>
      <c r="ED194" s="1" t="n">
        <v>8.83</v>
      </c>
      <c r="EE194" s="1" t="n">
        <v>172.88</v>
      </c>
    </row>
    <row r="195" customFormat="false" ht="13.8" hidden="false" customHeight="false" outlineLevel="0" collapsed="false">
      <c r="A195" s="1" t="n">
        <v>30851</v>
      </c>
      <c r="B195" s="1" t="n">
        <v>2</v>
      </c>
      <c r="C195" s="1" t="n">
        <v>54</v>
      </c>
      <c r="D195" s="1" t="n">
        <v>1</v>
      </c>
      <c r="E195" s="1" t="n">
        <v>1</v>
      </c>
      <c r="F195" s="1" t="n">
        <v>1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1</v>
      </c>
      <c r="L195" s="1" t="n">
        <v>0</v>
      </c>
      <c r="M195" s="1" t="n">
        <v>1</v>
      </c>
      <c r="N195" s="1" t="n">
        <v>0</v>
      </c>
      <c r="O195" s="1" t="n">
        <v>1</v>
      </c>
      <c r="P195" s="1" t="n">
        <f aca="false">SUM(E195:O195)</f>
        <v>5</v>
      </c>
      <c r="Q195" s="1" t="n">
        <v>110</v>
      </c>
      <c r="R195" s="1" t="n">
        <v>70</v>
      </c>
      <c r="S195" s="1" t="n">
        <v>40</v>
      </c>
      <c r="T195" s="2" t="n">
        <v>83.3333333333333</v>
      </c>
      <c r="U195" s="3" t="n">
        <v>71.9</v>
      </c>
      <c r="V195" s="3" t="n">
        <v>154</v>
      </c>
      <c r="W195" s="2" t="n">
        <v>30.3170855118907</v>
      </c>
      <c r="X195" s="2" t="n">
        <v>2</v>
      </c>
      <c r="Y195" s="3" t="n">
        <v>91</v>
      </c>
      <c r="Z195" s="3" t="n">
        <v>100</v>
      </c>
      <c r="AA195" s="2" t="n">
        <v>47.3993501960122</v>
      </c>
      <c r="AB195" s="2" t="n">
        <v>0.590909090909091</v>
      </c>
      <c r="AC195" s="2" t="n">
        <v>0.91</v>
      </c>
      <c r="AD195" s="3" t="n">
        <v>37.9</v>
      </c>
      <c r="AE195" s="3" t="n">
        <v>27.3</v>
      </c>
      <c r="AF195" s="3" t="n">
        <v>44.6</v>
      </c>
      <c r="AG195" s="1" t="n">
        <v>9</v>
      </c>
      <c r="AH195" s="3" t="n">
        <v>43.5</v>
      </c>
      <c r="AI195" s="3" t="n">
        <v>31.3</v>
      </c>
      <c r="AJ195" s="3" t="n">
        <v>42.3</v>
      </c>
      <c r="AK195" s="3" t="n">
        <v>2.3</v>
      </c>
      <c r="AL195" s="1" t="n">
        <v>1352</v>
      </c>
      <c r="AM195" s="1" t="n">
        <v>59</v>
      </c>
      <c r="AN195" s="1" t="n">
        <v>2109</v>
      </c>
      <c r="AO195" s="1" t="n">
        <v>88</v>
      </c>
      <c r="AP195" s="1" t="n">
        <v>133</v>
      </c>
      <c r="AQ195" s="1" t="n">
        <v>119</v>
      </c>
      <c r="AR195" s="1" t="n">
        <v>125</v>
      </c>
      <c r="AS195" s="1" t="n">
        <v>120</v>
      </c>
      <c r="AT195" s="1" t="n">
        <v>1</v>
      </c>
      <c r="AU195" s="1" t="n">
        <v>3870</v>
      </c>
      <c r="AV195" s="1" t="n">
        <f aca="false">((AO195*15)+(AP195*30)+(AQ195*30)+(AR195*30)+(AS195*15))</f>
        <v>14430</v>
      </c>
      <c r="AW195" s="1"/>
      <c r="AX195" s="4" t="n">
        <f aca="false">10000/SQRT((AO195*BE195)*(AVERAGE(AO195:AS195)*AVERAGE(BE195:BI195)))</f>
        <v>11.0843487351342</v>
      </c>
      <c r="AY195" s="4" t="n">
        <v>0</v>
      </c>
      <c r="AZ195" s="2" t="n">
        <f aca="false">(AO195*BE195)/405</f>
        <v>0.756148148148148</v>
      </c>
      <c r="BA195" s="2" t="n">
        <v>0</v>
      </c>
      <c r="BB195" s="2" t="n">
        <f aca="false">1/(LOG(BE195)+LOG(AO195))</f>
        <v>0.402242596423364</v>
      </c>
      <c r="BC195" s="2" t="n">
        <f aca="false">(BF195-BE195)/(AP195-AO195)</f>
        <v>0.751555555555556</v>
      </c>
      <c r="BD195" s="2" t="n">
        <f aca="false">(20*BE195)/((AO195/18)-3.5)</f>
        <v>50.112</v>
      </c>
      <c r="BE195" s="3" t="n">
        <v>3.48</v>
      </c>
      <c r="BF195" s="3" t="n">
        <v>37.3</v>
      </c>
      <c r="BG195" s="3" t="n">
        <v>27.2</v>
      </c>
      <c r="BH195" s="3" t="n">
        <v>25.4</v>
      </c>
      <c r="BI195" s="3" t="n">
        <v>20.2</v>
      </c>
      <c r="BJ195" s="2" t="n">
        <f aca="false">((BE195*15)+(BF195*30)+(BG195*30)+(BH195*30)+(BI195*15))-(BE195*120)</f>
        <v>2634.6</v>
      </c>
      <c r="BK195" s="2" t="n">
        <f aca="false">((BE195*15)+(BF195*30)+(BG195*30)+(BH195*30)+(BI195*15))</f>
        <v>3052.2</v>
      </c>
      <c r="BL195" s="2" t="n">
        <f aca="false">(1/BE195)</f>
        <v>0.28735632183908</v>
      </c>
      <c r="BM195" s="2" t="n">
        <f aca="false">(BJ195/AU195)</f>
        <v>0.68077519379845</v>
      </c>
      <c r="BN195" s="2" t="n">
        <f aca="false">(BK195/AV195)</f>
        <v>0.211517671517672</v>
      </c>
      <c r="BO195" s="2" t="n">
        <f aca="false">(AX195*BM195)</f>
        <v>7.5459496582906</v>
      </c>
      <c r="BP195" s="2" t="n">
        <f aca="false">(AX195*BN195)</f>
        <v>2.34453563474544</v>
      </c>
      <c r="BQ195" s="2" t="n">
        <v>2</v>
      </c>
      <c r="BR195" s="4" t="n">
        <f aca="false">(BC195*BL195)</f>
        <v>0.215964240102171</v>
      </c>
      <c r="BS195" s="1" t="n">
        <v>193</v>
      </c>
      <c r="BT195" s="1" t="n">
        <v>0</v>
      </c>
      <c r="BU195" s="1" t="n">
        <v>57</v>
      </c>
      <c r="BV195" s="1" t="n">
        <v>0</v>
      </c>
      <c r="BW195" s="1" t="n">
        <v>105</v>
      </c>
      <c r="BX195" s="1" t="n">
        <v>0</v>
      </c>
      <c r="BY195" s="1" t="n">
        <v>31</v>
      </c>
      <c r="BZ195" s="1" t="n">
        <v>154</v>
      </c>
      <c r="CA195" s="1" t="n">
        <v>1</v>
      </c>
      <c r="CB195" s="1" t="n">
        <v>4</v>
      </c>
      <c r="CC195" s="1" t="n">
        <v>1</v>
      </c>
      <c r="CD195" s="1" t="n">
        <v>60</v>
      </c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 t="n">
        <v>25</v>
      </c>
      <c r="DK195" s="1" t="n">
        <v>25</v>
      </c>
      <c r="DL195" s="1" t="n">
        <v>1</v>
      </c>
      <c r="DM195" s="1" t="n">
        <v>1</v>
      </c>
      <c r="DN195" s="1" t="n">
        <v>32.06001</v>
      </c>
      <c r="DO195" s="1" t="n">
        <v>107.5089</v>
      </c>
      <c r="DP195" s="1" t="n">
        <v>0.04</v>
      </c>
      <c r="DQ195" s="1" t="n">
        <v>1</v>
      </c>
      <c r="DR195" s="1" t="n">
        <v>3</v>
      </c>
      <c r="DS195" s="1" t="n">
        <v>1</v>
      </c>
      <c r="DT195" s="1" t="n">
        <v>1790.4</v>
      </c>
      <c r="DU195" s="1" t="n">
        <v>66.71</v>
      </c>
      <c r="DV195" s="1" t="n">
        <v>39.65</v>
      </c>
      <c r="DW195" s="1" t="n">
        <v>42.55</v>
      </c>
      <c r="DX195" s="1" t="n">
        <v>21.96</v>
      </c>
      <c r="DY195" s="1" t="n">
        <v>240.61</v>
      </c>
      <c r="DZ195" s="1" t="n">
        <v>18.95</v>
      </c>
      <c r="EA195" s="1" t="n">
        <v>7.06</v>
      </c>
      <c r="EB195" s="1" t="n">
        <v>26.11</v>
      </c>
      <c r="EC195" s="1" t="n">
        <v>24.33</v>
      </c>
      <c r="ED195" s="1" t="n">
        <v>7.89</v>
      </c>
      <c r="EE195" s="1" t="n">
        <v>257.82</v>
      </c>
    </row>
    <row r="196" customFormat="false" ht="13.8" hidden="false" customHeight="false" outlineLevel="0" collapsed="false">
      <c r="A196" s="1" t="n">
        <v>30852</v>
      </c>
      <c r="B196" s="1" t="n">
        <v>2</v>
      </c>
      <c r="C196" s="1" t="n">
        <v>42</v>
      </c>
      <c r="D196" s="1" t="n">
        <v>1</v>
      </c>
      <c r="E196" s="1" t="n">
        <v>1</v>
      </c>
      <c r="F196" s="1" t="n">
        <v>0</v>
      </c>
      <c r="G196" s="1" t="n">
        <v>1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</v>
      </c>
      <c r="M196" s="1" t="n">
        <v>1</v>
      </c>
      <c r="N196" s="1" t="n">
        <v>0</v>
      </c>
      <c r="O196" s="1" t="n">
        <v>1</v>
      </c>
      <c r="P196" s="1" t="n">
        <f aca="false">SUM(E196:O196)</f>
        <v>4</v>
      </c>
      <c r="Q196" s="1" t="n">
        <v>112</v>
      </c>
      <c r="R196" s="1" t="n">
        <v>70</v>
      </c>
      <c r="S196" s="1" t="n">
        <v>42</v>
      </c>
      <c r="T196" s="2" t="n">
        <v>84</v>
      </c>
      <c r="U196" s="3" t="n">
        <v>74.1</v>
      </c>
      <c r="V196" s="3" t="n">
        <v>159.2</v>
      </c>
      <c r="W196" s="2" t="n">
        <v>29.2369510870938</v>
      </c>
      <c r="X196" s="2" t="n">
        <v>1</v>
      </c>
      <c r="Y196" s="3" t="n">
        <v>90.5</v>
      </c>
      <c r="Z196" s="3" t="n">
        <v>105.5</v>
      </c>
      <c r="AA196" s="2" t="n">
        <v>43.3717238173283</v>
      </c>
      <c r="AB196" s="2" t="n">
        <v>0.568467336683417</v>
      </c>
      <c r="AC196" s="2" t="n">
        <v>0.85781990521327</v>
      </c>
      <c r="AD196" s="3" t="n">
        <v>39.3</v>
      </c>
      <c r="AE196" s="3" t="n">
        <v>29.1</v>
      </c>
      <c r="AF196" s="3" t="n">
        <v>45</v>
      </c>
      <c r="AG196" s="1" t="n">
        <v>8</v>
      </c>
      <c r="AH196" s="3" t="n">
        <v>42.9</v>
      </c>
      <c r="AI196" s="3" t="n">
        <v>31.8</v>
      </c>
      <c r="AJ196" s="3" t="n">
        <v>42.7</v>
      </c>
      <c r="AK196" s="3" t="n">
        <v>2.3</v>
      </c>
      <c r="AL196" s="1" t="n">
        <v>1383</v>
      </c>
      <c r="AM196" s="1" t="n">
        <v>57</v>
      </c>
      <c r="AN196" s="1" t="n">
        <v>2157</v>
      </c>
      <c r="AO196" s="1" t="n">
        <v>99</v>
      </c>
      <c r="AP196" s="1" t="n">
        <v>165</v>
      </c>
      <c r="AQ196" s="1" t="n">
        <v>128</v>
      </c>
      <c r="AR196" s="1" t="n">
        <v>121</v>
      </c>
      <c r="AS196" s="1" t="n">
        <v>119</v>
      </c>
      <c r="AT196" s="1" t="n">
        <v>1</v>
      </c>
      <c r="AU196" s="1" t="n">
        <v>3810</v>
      </c>
      <c r="AV196" s="1" t="n">
        <f aca="false">((AO196*15)+(AP196*30)+(AQ196*30)+(AR196*30)+(AS196*15))</f>
        <v>15690</v>
      </c>
      <c r="AW196" s="1" t="n">
        <v>5.11</v>
      </c>
      <c r="AX196" s="4" t="n">
        <f aca="false">10000/SQRT((AO196*BE196)*(AVERAGE(AO196:AS196)*AVERAGE(BE196:BI196)))</f>
        <v>5.86507572039701</v>
      </c>
      <c r="AY196" s="4" t="n">
        <v>0</v>
      </c>
      <c r="AZ196" s="2" t="n">
        <f aca="false">(AO196*BE196)/405</f>
        <v>1.11711111111111</v>
      </c>
      <c r="BA196" s="2" t="n">
        <v>0</v>
      </c>
      <c r="BB196" s="2" t="n">
        <f aca="false">1/(LOG(BE196)+LOG(AO196))</f>
        <v>0.376569627689411</v>
      </c>
      <c r="BC196" s="2" t="n">
        <f aca="false">(BF196-BE196)/(AP196-AO196)</f>
        <v>0.715606060606061</v>
      </c>
      <c r="BD196" s="2" t="n">
        <f aca="false">(20*BE196)/((AO196/18)-3.5)</f>
        <v>45.7</v>
      </c>
      <c r="BE196" s="3" t="n">
        <v>4.57</v>
      </c>
      <c r="BF196" s="3" t="n">
        <v>51.8</v>
      </c>
      <c r="BG196" s="3" t="n">
        <v>65.9</v>
      </c>
      <c r="BH196" s="3" t="n">
        <v>83.1</v>
      </c>
      <c r="BI196" s="3" t="n">
        <v>48.8</v>
      </c>
      <c r="BJ196" s="2" t="n">
        <f aca="false">((BE196*15)+(BF196*30)+(BG196*30)+(BH196*30)+(BI196*15))-(BE196*120)</f>
        <v>6276.15</v>
      </c>
      <c r="BK196" s="2" t="n">
        <f aca="false">((BE196*15)+(BF196*30)+(BG196*30)+(BH196*30)+(BI196*15))</f>
        <v>6824.55</v>
      </c>
      <c r="BL196" s="2" t="n">
        <f aca="false">(1/BE196)</f>
        <v>0.218818380743982</v>
      </c>
      <c r="BM196" s="2" t="n">
        <f aca="false">(BJ196/AU196)</f>
        <v>1.64728346456693</v>
      </c>
      <c r="BN196" s="2" t="n">
        <f aca="false">(BK196/AV196)</f>
        <v>0.434961759082218</v>
      </c>
      <c r="BO196" s="2" t="n">
        <f aca="false">(AX196*BM196)</f>
        <v>9.66144225264297</v>
      </c>
      <c r="BP196" s="2" t="n">
        <f aca="false">(AX196*BN196)</f>
        <v>2.55108365249429</v>
      </c>
      <c r="BQ196" s="2" t="n">
        <v>2</v>
      </c>
      <c r="BR196" s="4" t="n">
        <f aca="false">(BC196*BL196)</f>
        <v>0.156587759432398</v>
      </c>
      <c r="BS196" s="1" t="n">
        <v>199</v>
      </c>
      <c r="BT196" s="1" t="n">
        <v>0</v>
      </c>
      <c r="BU196" s="1" t="n">
        <v>48</v>
      </c>
      <c r="BV196" s="1" t="n">
        <v>1</v>
      </c>
      <c r="BW196" s="1" t="n">
        <v>113</v>
      </c>
      <c r="BX196" s="1" t="n">
        <v>0</v>
      </c>
      <c r="BY196" s="1" t="n">
        <v>38</v>
      </c>
      <c r="BZ196" s="1" t="n">
        <v>192</v>
      </c>
      <c r="CA196" s="1" t="n">
        <v>1</v>
      </c>
      <c r="CB196" s="1" t="n">
        <v>3</v>
      </c>
      <c r="CC196" s="1"/>
      <c r="CD196" s="1" t="n">
        <v>60</v>
      </c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</row>
    <row r="197" customFormat="false" ht="13.8" hidden="false" customHeight="false" outlineLevel="0" collapsed="false">
      <c r="A197" s="1" t="n">
        <v>30855</v>
      </c>
      <c r="B197" s="1" t="n">
        <v>2</v>
      </c>
      <c r="C197" s="1" t="n">
        <v>61</v>
      </c>
      <c r="D197" s="1" t="n">
        <v>1</v>
      </c>
      <c r="E197" s="1" t="n">
        <v>1</v>
      </c>
      <c r="F197" s="1" t="n">
        <v>1</v>
      </c>
      <c r="G197" s="1" t="n">
        <v>1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</v>
      </c>
      <c r="M197" s="1" t="n">
        <v>0</v>
      </c>
      <c r="N197" s="1" t="n">
        <v>0</v>
      </c>
      <c r="O197" s="1" t="n">
        <v>1</v>
      </c>
      <c r="P197" s="1" t="n">
        <f aca="false">SUM(E197:O197)</f>
        <v>4</v>
      </c>
      <c r="Q197" s="1" t="n">
        <v>120</v>
      </c>
      <c r="R197" s="1" t="n">
        <v>80</v>
      </c>
      <c r="S197" s="1" t="n">
        <v>40</v>
      </c>
      <c r="T197" s="2" t="n">
        <v>93.3333333333333</v>
      </c>
      <c r="U197" s="3" t="n">
        <v>66</v>
      </c>
      <c r="V197" s="3" t="n">
        <v>159.5</v>
      </c>
      <c r="W197" s="2" t="n">
        <v>25.9431412820236</v>
      </c>
      <c r="X197" s="2" t="n">
        <v>1</v>
      </c>
      <c r="Y197" s="3" t="n">
        <v>90</v>
      </c>
      <c r="Z197" s="3" t="n">
        <v>97</v>
      </c>
      <c r="AA197" s="2" t="n">
        <v>45.1832767002077</v>
      </c>
      <c r="AB197" s="2" t="n">
        <v>0.564263322884012</v>
      </c>
      <c r="AC197" s="2" t="n">
        <v>0.927835051546392</v>
      </c>
      <c r="AD197" s="3" t="n">
        <v>39.1</v>
      </c>
      <c r="AE197" s="3" t="n">
        <v>25.8</v>
      </c>
      <c r="AF197" s="3" t="n">
        <v>40.2</v>
      </c>
      <c r="AG197" s="1" t="n">
        <v>9</v>
      </c>
      <c r="AH197" s="3" t="n">
        <v>42</v>
      </c>
      <c r="AI197" s="3" t="n">
        <v>27.7</v>
      </c>
      <c r="AJ197" s="3" t="n">
        <v>38.1</v>
      </c>
      <c r="AK197" s="3" t="n">
        <v>2.1</v>
      </c>
      <c r="AL197" s="1" t="n">
        <v>1229</v>
      </c>
      <c r="AM197" s="1" t="n">
        <v>62</v>
      </c>
      <c r="AN197" s="1" t="n">
        <v>1917</v>
      </c>
      <c r="AO197" s="1" t="n">
        <v>106</v>
      </c>
      <c r="AP197" s="1" t="n">
        <v>168</v>
      </c>
      <c r="AQ197" s="1" t="n">
        <v>195</v>
      </c>
      <c r="AR197" s="1" t="n">
        <v>182</v>
      </c>
      <c r="AS197" s="1" t="n">
        <v>161</v>
      </c>
      <c r="AT197" s="1" t="n">
        <v>4</v>
      </c>
      <c r="AU197" s="1" t="n">
        <v>2175</v>
      </c>
      <c r="AV197" s="1" t="n">
        <f aca="false">((AO197*15)+(AP197*30)+(AQ197*30)+(AR197*30)+(AS197*15))</f>
        <v>20355</v>
      </c>
      <c r="AW197" s="1" t="n">
        <v>5.41</v>
      </c>
      <c r="AX197" s="4" t="n">
        <f aca="false">10000/SQRT((AO197*BE197)*(AVERAGE(AO197:AS197)*AVERAGE(BE197:BI197)))</f>
        <v>2.23289718545586</v>
      </c>
      <c r="AY197" s="4" t="n">
        <v>1</v>
      </c>
      <c r="AZ197" s="2" t="n">
        <f aca="false">(AO197*BE197)/405</f>
        <v>4.18765432098765</v>
      </c>
      <c r="BA197" s="2" t="n">
        <v>1</v>
      </c>
      <c r="BB197" s="2" t="n">
        <f aca="false">1/(LOG(BE197)+LOG(AO197))</f>
        <v>0.309652565840415</v>
      </c>
      <c r="BC197" s="2" t="n">
        <f aca="false">(BF197-BE197)/(AP197-AO197)</f>
        <v>0.580645161290323</v>
      </c>
      <c r="BD197" s="2" t="n">
        <f aca="false">(20*BE197)/((AO197/18)-3.5)</f>
        <v>133.953488372093</v>
      </c>
      <c r="BE197" s="3" t="n">
        <v>16</v>
      </c>
      <c r="BF197" s="3" t="n">
        <v>52</v>
      </c>
      <c r="BG197" s="3" t="n">
        <v>92.2</v>
      </c>
      <c r="BH197" s="3" t="n">
        <v>104</v>
      </c>
      <c r="BI197" s="3" t="n">
        <v>99.9</v>
      </c>
      <c r="BJ197" s="2" t="n">
        <f aca="false">((BE197*15)+(BF197*30)+(BG197*30)+(BH197*30)+(BI197*15))-(BE197*120)</f>
        <v>7264.5</v>
      </c>
      <c r="BK197" s="2" t="n">
        <f aca="false">((BE197*15)+(BF197*30)+(BG197*30)+(BH197*30)+(BI197*15))</f>
        <v>9184.5</v>
      </c>
      <c r="BL197" s="2" t="n">
        <f aca="false">(1/BE197)</f>
        <v>0.0625</v>
      </c>
      <c r="BM197" s="2" t="n">
        <f aca="false">(BJ197/AU197)</f>
        <v>3.34</v>
      </c>
      <c r="BN197" s="2" t="n">
        <f aca="false">(BK197/AV197)</f>
        <v>0.451215917464996</v>
      </c>
      <c r="BO197" s="2" t="n">
        <f aca="false">(AX197*BM197)</f>
        <v>7.45787659942257</v>
      </c>
      <c r="BP197" s="2" t="n">
        <f aca="false">(AX197*BN197)</f>
        <v>1.00751875214047</v>
      </c>
      <c r="BQ197" s="2" t="n">
        <v>1</v>
      </c>
      <c r="BR197" s="4" t="n">
        <f aca="false">(BC197*BL197)</f>
        <v>0.0362903225806452</v>
      </c>
      <c r="BS197" s="1" t="n">
        <v>209</v>
      </c>
      <c r="BT197" s="1" t="n">
        <v>1</v>
      </c>
      <c r="BU197" s="1" t="n">
        <v>39</v>
      </c>
      <c r="BV197" s="1" t="n">
        <v>1</v>
      </c>
      <c r="BW197" s="1" t="n">
        <v>131</v>
      </c>
      <c r="BX197" s="1" t="n">
        <v>1</v>
      </c>
      <c r="BY197" s="1" t="n">
        <v>39</v>
      </c>
      <c r="BZ197" s="1" t="n">
        <v>196</v>
      </c>
      <c r="CA197" s="1" t="n">
        <v>1</v>
      </c>
      <c r="CB197" s="1" t="n">
        <v>3</v>
      </c>
      <c r="CC197" s="1"/>
      <c r="CD197" s="1" t="n">
        <v>72</v>
      </c>
      <c r="CE197" s="1" t="n">
        <v>2313</v>
      </c>
      <c r="CF197" s="1" t="n">
        <v>10.4280155642023</v>
      </c>
      <c r="CG197" s="1" t="n">
        <v>34.1634241245136</v>
      </c>
      <c r="CH197" s="1" t="n">
        <v>9.61089494163424</v>
      </c>
      <c r="CI197" s="1" t="n">
        <v>10.4669260700389</v>
      </c>
      <c r="CJ197" s="1" t="n">
        <v>5.21400778210117</v>
      </c>
      <c r="CK197" s="1" t="n">
        <v>55.9619541720709</v>
      </c>
      <c r="CL197" s="1" t="n">
        <v>2.2</v>
      </c>
      <c r="CM197" s="1" t="n">
        <v>3.2</v>
      </c>
      <c r="CN197" s="1" t="n">
        <v>13.3</v>
      </c>
      <c r="CO197" s="1" t="n">
        <v>0</v>
      </c>
      <c r="CP197" s="1" t="n">
        <v>2.1</v>
      </c>
      <c r="CQ197" s="1" t="n">
        <v>9.5</v>
      </c>
      <c r="CR197" s="1" t="n">
        <v>0</v>
      </c>
      <c r="CS197" s="1" t="n">
        <v>0</v>
      </c>
      <c r="CT197" s="1" t="n">
        <v>8.3</v>
      </c>
      <c r="CU197" s="1" t="n">
        <v>60.3</v>
      </c>
      <c r="CV197" s="1" t="n">
        <v>87.8</v>
      </c>
      <c r="CW197" s="1" t="n">
        <v>24.7</v>
      </c>
      <c r="CX197" s="1" t="n">
        <v>26.9</v>
      </c>
      <c r="CY197" s="1" t="n">
        <v>13.4</v>
      </c>
      <c r="CZ197" s="1" t="n">
        <v>122</v>
      </c>
      <c r="DA197" s="1" t="n">
        <v>323.6</v>
      </c>
      <c r="DB197" s="1" t="n">
        <v>54.2</v>
      </c>
      <c r="DC197" s="1" t="n">
        <v>14.4</v>
      </c>
      <c r="DD197" s="1" t="n">
        <v>3215</v>
      </c>
      <c r="DE197" s="1" t="n">
        <v>1</v>
      </c>
      <c r="DF197" s="1" t="n">
        <v>7</v>
      </c>
      <c r="DG197" s="1" t="n">
        <v>1500</v>
      </c>
      <c r="DH197" s="1" t="n">
        <v>12</v>
      </c>
      <c r="DI197" s="1" t="n">
        <v>500</v>
      </c>
      <c r="DJ197" s="1" t="n">
        <v>2</v>
      </c>
      <c r="DK197" s="1" t="n">
        <v>2</v>
      </c>
      <c r="DL197" s="1" t="n">
        <v>2</v>
      </c>
      <c r="DM197" s="1" t="n">
        <v>2</v>
      </c>
      <c r="DN197" s="1" t="n">
        <v>28.93339</v>
      </c>
      <c r="DO197" s="1" t="n">
        <v>2643.257</v>
      </c>
      <c r="DP197" s="1" t="n">
        <v>0.15</v>
      </c>
      <c r="DQ197" s="1" t="n">
        <v>1</v>
      </c>
      <c r="DR197" s="1" t="n">
        <v>4</v>
      </c>
      <c r="DS197" s="1" t="n">
        <v>1</v>
      </c>
      <c r="DT197" s="1" t="n">
        <v>12883.26</v>
      </c>
      <c r="DU197" s="1" t="n">
        <v>525.79</v>
      </c>
      <c r="DV197" s="1" t="n">
        <v>328.78</v>
      </c>
      <c r="DW197" s="1" t="n">
        <v>457.87</v>
      </c>
      <c r="DX197" s="1" t="n">
        <v>125.19</v>
      </c>
      <c r="DY197" s="1" t="n">
        <v>1376.34</v>
      </c>
      <c r="DZ197" s="1" t="n">
        <v>220.71</v>
      </c>
      <c r="EA197" s="1" t="n">
        <v>140.61</v>
      </c>
      <c r="EB197" s="1" t="n">
        <v>189.54</v>
      </c>
      <c r="EC197" s="1" t="n">
        <v>247.07</v>
      </c>
      <c r="ED197" s="1" t="n">
        <v>91.24</v>
      </c>
      <c r="EE197" s="1" t="n">
        <v>2040.47</v>
      </c>
    </row>
    <row r="198" customFormat="false" ht="13.8" hidden="false" customHeight="false" outlineLevel="0" collapsed="false">
      <c r="A198" s="1" t="n">
        <v>30858</v>
      </c>
      <c r="B198" s="1" t="n">
        <v>2</v>
      </c>
      <c r="C198" s="1" t="n">
        <v>23</v>
      </c>
      <c r="D198" s="1" t="n">
        <v>1</v>
      </c>
      <c r="E198" s="1" t="n">
        <v>0</v>
      </c>
      <c r="F198" s="1" t="n">
        <v>0</v>
      </c>
      <c r="G198" s="1" t="n">
        <v>1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</v>
      </c>
      <c r="M198" s="1" t="n">
        <v>0</v>
      </c>
      <c r="N198" s="1" t="n">
        <v>0</v>
      </c>
      <c r="O198" s="1" t="n">
        <v>0</v>
      </c>
      <c r="P198" s="1" t="n">
        <f aca="false">SUM(E198:O198)</f>
        <v>1</v>
      </c>
      <c r="Q198" s="1" t="n">
        <v>110</v>
      </c>
      <c r="R198" s="1" t="n">
        <v>70</v>
      </c>
      <c r="S198" s="1" t="n">
        <v>40</v>
      </c>
      <c r="T198" s="2" t="n">
        <v>83.3333333333333</v>
      </c>
      <c r="U198" s="3" t="n">
        <v>58</v>
      </c>
      <c r="V198" s="3" t="n">
        <v>167.5</v>
      </c>
      <c r="W198" s="2" t="n">
        <v>20.6727556248608</v>
      </c>
      <c r="X198" s="2" t="n">
        <v>0</v>
      </c>
      <c r="Y198" s="3" t="n">
        <v>69.2</v>
      </c>
      <c r="Z198" s="3" t="n">
        <v>92.25</v>
      </c>
      <c r="AA198" s="2" t="n">
        <v>29.3291429174984</v>
      </c>
      <c r="AB198" s="2" t="n">
        <v>0.413134328358209</v>
      </c>
      <c r="AC198" s="2" t="n">
        <v>0.750135501355014</v>
      </c>
      <c r="AD198" s="3" t="n">
        <v>27.2</v>
      </c>
      <c r="AE198" s="3" t="n">
        <v>15.8</v>
      </c>
      <c r="AF198" s="3" t="n">
        <v>42.2</v>
      </c>
      <c r="AG198" s="1" t="n">
        <v>1</v>
      </c>
      <c r="AH198" s="3" t="n">
        <v>51</v>
      </c>
      <c r="AI198" s="3" t="n">
        <v>29.6</v>
      </c>
      <c r="AJ198" s="3" t="n">
        <v>40</v>
      </c>
      <c r="AK198" s="3" t="n">
        <v>2.2</v>
      </c>
      <c r="AL198" s="1" t="n">
        <v>1313</v>
      </c>
      <c r="AM198" s="1" t="n">
        <v>20</v>
      </c>
      <c r="AN198" s="1" t="n">
        <v>2153</v>
      </c>
      <c r="AO198" s="1" t="n">
        <v>91</v>
      </c>
      <c r="AP198" s="1" t="n">
        <v>117</v>
      </c>
      <c r="AQ198" s="1" t="n">
        <v>98</v>
      </c>
      <c r="AR198" s="1" t="n">
        <v>76</v>
      </c>
      <c r="AS198" s="1" t="n">
        <v>82</v>
      </c>
      <c r="AT198" s="1" t="n">
        <v>1</v>
      </c>
      <c r="AU198" s="1" t="n">
        <f aca="false">((AO198*15)+(AP198*30)+(AQ198*30)+(AR198*30)+(AS198*15))-(AO198*120)</f>
        <v>405</v>
      </c>
      <c r="AV198" s="1" t="n">
        <f aca="false">((AO198*15)+(AP198*30)+(AQ198*30)+(AR198*30)+(AS198*15))</f>
        <v>11325</v>
      </c>
      <c r="AW198" s="1" t="n">
        <v>4.81</v>
      </c>
      <c r="AX198" s="4" t="n">
        <f aca="false">10000/SQRT((AO198*BE198)*(AVERAGE(AO198:AS198)*AVERAGE(BE198:BI198)))</f>
        <v>9.97508359729063</v>
      </c>
      <c r="AY198" s="4" t="n">
        <v>0</v>
      </c>
      <c r="AZ198" s="2" t="n">
        <f aca="false">(AO198*BE198)/405</f>
        <v>0.734740740740741</v>
      </c>
      <c r="BA198" s="2" t="n">
        <v>0</v>
      </c>
      <c r="BB198" s="2" t="n">
        <f aca="false">1/(LOG(BE198)+LOG(AO198))</f>
        <v>0.404270855582012</v>
      </c>
      <c r="BC198" s="2" t="n">
        <f aca="false">(BF198-BE198)/(AP198-AO198)</f>
        <v>2.39346153846154</v>
      </c>
      <c r="BD198" s="2" t="n">
        <f aca="false">(20*BE198)/((AO198/18)-3.5)</f>
        <v>42.0428571428572</v>
      </c>
      <c r="BE198" s="3" t="n">
        <v>3.27</v>
      </c>
      <c r="BF198" s="3" t="n">
        <v>65.5</v>
      </c>
      <c r="BG198" s="3" t="n">
        <v>39.9</v>
      </c>
      <c r="BH198" s="3" t="n">
        <v>37.6</v>
      </c>
      <c r="BI198" s="3" t="n">
        <v>35.7</v>
      </c>
      <c r="BJ198" s="2" t="n">
        <f aca="false">((BE198*15)+(BF198*30)+(BG198*30)+(BH198*30)+(BI198*15))-(BE198*120)</f>
        <v>4482.15</v>
      </c>
      <c r="BK198" s="2" t="n">
        <f aca="false">((BE198*15)+(BF198*30)+(BG198*30)+(BH198*30)+(BI198*15))</f>
        <v>4874.55</v>
      </c>
      <c r="BL198" s="2" t="n">
        <f aca="false">(1/BE198)</f>
        <v>0.305810397553517</v>
      </c>
      <c r="BM198" s="2" t="n">
        <f aca="false">(BJ198/AU198)</f>
        <v>11.067037037037</v>
      </c>
      <c r="BN198" s="2" t="n">
        <f aca="false">(BK198/AV198)</f>
        <v>0.430423841059603</v>
      </c>
      <c r="BO198" s="2" t="n">
        <f aca="false">(AX198*BM198)</f>
        <v>110.394619618756</v>
      </c>
      <c r="BP198" s="2" t="n">
        <f aca="false">(AX198*BN198)</f>
        <v>4.29351379683647</v>
      </c>
      <c r="BQ198" s="2" t="n">
        <v>2</v>
      </c>
      <c r="BR198" s="4" t="n">
        <f aca="false">(BC198*BL198)</f>
        <v>0.731945424605975</v>
      </c>
      <c r="BS198" s="1" t="n">
        <v>136</v>
      </c>
      <c r="BT198" s="1" t="n">
        <v>0</v>
      </c>
      <c r="BU198" s="1" t="n">
        <v>58</v>
      </c>
      <c r="BV198" s="1" t="n">
        <v>0</v>
      </c>
      <c r="BW198" s="1" t="n">
        <v>63</v>
      </c>
      <c r="BX198" s="1" t="n">
        <v>0</v>
      </c>
      <c r="BY198" s="1" t="n">
        <v>15</v>
      </c>
      <c r="BZ198" s="1" t="n">
        <v>75</v>
      </c>
      <c r="CA198" s="1" t="n">
        <v>0</v>
      </c>
      <c r="CB198" s="1" t="n">
        <v>0</v>
      </c>
      <c r="CC198" s="1"/>
      <c r="CD198" s="1" t="n">
        <v>90</v>
      </c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 t="n">
        <v>6</v>
      </c>
      <c r="DL198" s="1" t="n">
        <v>2</v>
      </c>
      <c r="DM198" s="1" t="n">
        <v>2</v>
      </c>
      <c r="DN198" s="1" t="n">
        <v>31.15036</v>
      </c>
      <c r="DO198" s="1" t="n">
        <v>11289.22</v>
      </c>
      <c r="DP198" s="1" t="n">
        <v>0.18</v>
      </c>
      <c r="DQ198" s="1" t="n">
        <v>1</v>
      </c>
      <c r="DR198" s="1" t="n">
        <v>4</v>
      </c>
      <c r="DS198" s="1" t="n">
        <v>1</v>
      </c>
      <c r="DT198" s="1" t="n">
        <v>2561.94</v>
      </c>
      <c r="DU198" s="1" t="n">
        <v>80.76</v>
      </c>
      <c r="DV198" s="1" t="n">
        <v>20.71</v>
      </c>
      <c r="DW198" s="1" t="n">
        <v>23.06</v>
      </c>
      <c r="DX198" s="1" t="n">
        <v>14.84</v>
      </c>
      <c r="DY198" s="1" t="n">
        <v>490.6</v>
      </c>
      <c r="DZ198" s="1" t="n">
        <v>51.66</v>
      </c>
      <c r="EA198" s="1" t="n">
        <v>34.88</v>
      </c>
      <c r="EB198" s="1" t="n">
        <v>12.75</v>
      </c>
      <c r="EC198" s="1" t="n">
        <v>15.03</v>
      </c>
      <c r="ED198" s="1" t="n">
        <v>11.28</v>
      </c>
      <c r="EE198" s="1" t="n">
        <v>197.03</v>
      </c>
    </row>
    <row r="199" customFormat="false" ht="13.8" hidden="false" customHeight="false" outlineLevel="0" collapsed="false">
      <c r="A199" s="1" t="n">
        <v>30859</v>
      </c>
      <c r="B199" s="1" t="n">
        <v>2</v>
      </c>
      <c r="C199" s="1" t="n">
        <v>44</v>
      </c>
      <c r="D199" s="1" t="n">
        <v>1</v>
      </c>
      <c r="E199" s="1" t="n">
        <v>0</v>
      </c>
      <c r="F199" s="1" t="n">
        <v>0</v>
      </c>
      <c r="G199" s="1" t="n">
        <v>1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</v>
      </c>
      <c r="M199" s="1" t="n">
        <v>0</v>
      </c>
      <c r="N199" s="1" t="n">
        <v>0</v>
      </c>
      <c r="O199" s="1" t="n">
        <v>0</v>
      </c>
      <c r="P199" s="1" t="n">
        <f aca="false">SUM(E199:O199)</f>
        <v>1</v>
      </c>
      <c r="Q199" s="1" t="n">
        <v>120</v>
      </c>
      <c r="R199" s="1" t="n">
        <v>80</v>
      </c>
      <c r="S199" s="1" t="n">
        <v>40</v>
      </c>
      <c r="T199" s="2" t="n">
        <v>93.3333333333333</v>
      </c>
      <c r="U199" s="3" t="n">
        <v>59.5</v>
      </c>
      <c r="V199" s="3" t="n">
        <v>163</v>
      </c>
      <c r="W199" s="2" t="n">
        <v>22.3945199292408</v>
      </c>
      <c r="X199" s="2" t="n">
        <v>0</v>
      </c>
      <c r="Y199" s="3" t="n">
        <v>79</v>
      </c>
      <c r="Z199" s="3" t="n">
        <v>94.2</v>
      </c>
      <c r="AA199" s="2" t="n">
        <v>40.8810459952343</v>
      </c>
      <c r="AB199" s="2" t="n">
        <v>0.484662576687117</v>
      </c>
      <c r="AC199" s="2" t="n">
        <v>0.83864118895966</v>
      </c>
      <c r="AD199" s="3" t="n">
        <v>33.5</v>
      </c>
      <c r="AE199" s="3" t="n">
        <v>19.9</v>
      </c>
      <c r="AF199" s="3" t="n">
        <v>39.6</v>
      </c>
      <c r="AG199" s="1" t="n">
        <v>5</v>
      </c>
      <c r="AH199" s="3" t="n">
        <v>45.9</v>
      </c>
      <c r="AI199" s="3" t="n">
        <v>27.3</v>
      </c>
      <c r="AJ199" s="3" t="n">
        <v>37.6</v>
      </c>
      <c r="AK199" s="3" t="n">
        <v>2</v>
      </c>
      <c r="AL199" s="1" t="n">
        <v>1209</v>
      </c>
      <c r="AM199" s="1" t="n">
        <v>42</v>
      </c>
      <c r="AN199" s="1" t="n">
        <v>1983</v>
      </c>
      <c r="AO199" s="1" t="n">
        <v>94</v>
      </c>
      <c r="AP199" s="1" t="n">
        <v>145</v>
      </c>
      <c r="AQ199" s="1" t="n">
        <v>158</v>
      </c>
      <c r="AR199" s="1" t="n">
        <v>144</v>
      </c>
      <c r="AS199" s="1" t="n">
        <v>133</v>
      </c>
      <c r="AT199" s="1" t="n">
        <v>1</v>
      </c>
      <c r="AU199" s="1" t="n">
        <v>5535</v>
      </c>
      <c r="AV199" s="1" t="n">
        <f aca="false">((AO199*15)+(AP199*30)+(AQ199*30)+(AR199*30)+(AS199*15))</f>
        <v>16815</v>
      </c>
      <c r="AW199" s="1" t="n">
        <v>4.6</v>
      </c>
      <c r="AX199" s="4" t="n">
        <f aca="false">10000/SQRT((AO199*BE199)*(AVERAGE(AO199:AS199)*AVERAGE(BE199:BI199)))</f>
        <v>6.30779745738175</v>
      </c>
      <c r="AY199" s="4" t="n">
        <v>0</v>
      </c>
      <c r="AZ199" s="2" t="n">
        <f aca="false">(AO199*BE199)/405</f>
        <v>1.30903703703704</v>
      </c>
      <c r="BA199" s="2" t="n">
        <v>0</v>
      </c>
      <c r="BB199" s="2" t="n">
        <f aca="false">1/(LOG(BE199)+LOG(AO199))</f>
        <v>0.367052358758895</v>
      </c>
      <c r="BC199" s="2" t="n">
        <f aca="false">(BF199-BE199)/(AP199-AO199)</f>
        <v>0.53843137254902</v>
      </c>
      <c r="BD199" s="2" t="n">
        <f aca="false">(20*BE199)/((AO199/18)-3.5)</f>
        <v>65.4967741935484</v>
      </c>
      <c r="BE199" s="3" t="n">
        <v>5.64</v>
      </c>
      <c r="BF199" s="3" t="n">
        <v>33.1</v>
      </c>
      <c r="BG199" s="3" t="n">
        <v>37.1</v>
      </c>
      <c r="BH199" s="3" t="n">
        <v>46.3</v>
      </c>
      <c r="BI199" s="3" t="n">
        <v>53.7</v>
      </c>
      <c r="BJ199" s="2" t="n">
        <f aca="false">((BE199*15)+(BF199*30)+(BG199*30)+(BH199*30)+(BI199*15))-(BE199*120)</f>
        <v>3708.3</v>
      </c>
      <c r="BK199" s="2" t="n">
        <f aca="false">((BE199*15)+(BF199*30)+(BG199*30)+(BH199*30)+(BI199*15))</f>
        <v>4385.1</v>
      </c>
      <c r="BL199" s="2" t="n">
        <f aca="false">(1/BE199)</f>
        <v>0.177304964539007</v>
      </c>
      <c r="BM199" s="2" t="n">
        <f aca="false">(BJ199/AU199)</f>
        <v>0.669972899728997</v>
      </c>
      <c r="BN199" s="2" t="n">
        <f aca="false">(BK199/AV199)</f>
        <v>0.26078501338091</v>
      </c>
      <c r="BO199" s="2" t="n">
        <f aca="false">(AX199*BM199)</f>
        <v>4.22605335342525</v>
      </c>
      <c r="BP199" s="2" t="n">
        <f aca="false">(AX199*BN199)</f>
        <v>1.64497904432737</v>
      </c>
      <c r="BQ199" s="2" t="n">
        <v>2</v>
      </c>
      <c r="BR199" s="4" t="n">
        <f aca="false">(BC199*BL199)</f>
        <v>0.0954665554164929</v>
      </c>
      <c r="BS199" s="1" t="n">
        <v>150</v>
      </c>
      <c r="BT199" s="1" t="n">
        <v>0</v>
      </c>
      <c r="BU199" s="1" t="n">
        <v>58</v>
      </c>
      <c r="BV199" s="1" t="n">
        <v>0</v>
      </c>
      <c r="BW199" s="1" t="n">
        <v>77</v>
      </c>
      <c r="BX199" s="1" t="n">
        <v>0</v>
      </c>
      <c r="BY199" s="1" t="n">
        <v>15</v>
      </c>
      <c r="BZ199" s="1" t="n">
        <v>75</v>
      </c>
      <c r="CA199" s="1" t="n">
        <v>0</v>
      </c>
      <c r="CB199" s="1" t="n">
        <v>0</v>
      </c>
      <c r="CC199" s="1"/>
      <c r="CD199" s="1" t="n">
        <v>60</v>
      </c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 t="n">
        <v>24</v>
      </c>
      <c r="DL199" s="1" t="n">
        <v>1</v>
      </c>
      <c r="DM199" s="1" t="n">
        <v>1</v>
      </c>
      <c r="DN199" s="1" t="n">
        <v>23.86</v>
      </c>
      <c r="DO199" s="1" t="n">
        <v>292.6262</v>
      </c>
      <c r="DP199" s="1" t="n">
        <v>0.08</v>
      </c>
      <c r="DQ199" s="1" t="n">
        <v>5</v>
      </c>
      <c r="DR199" s="1" t="n">
        <v>2</v>
      </c>
      <c r="DS199" s="1" t="n">
        <v>1</v>
      </c>
      <c r="DT199" s="1" t="n">
        <v>1358.88</v>
      </c>
      <c r="DU199" s="1" t="n">
        <v>45.99</v>
      </c>
      <c r="DV199" s="1" t="n">
        <v>25.74</v>
      </c>
      <c r="DW199" s="1" t="n">
        <v>21.29</v>
      </c>
      <c r="DX199" s="1" t="n">
        <v>9.41</v>
      </c>
      <c r="DY199" s="1" t="n">
        <v>227.4</v>
      </c>
      <c r="DZ199" s="1" t="n">
        <v>31.19</v>
      </c>
      <c r="EA199" s="1" t="n">
        <v>12.78</v>
      </c>
      <c r="EB199" s="1" t="n">
        <v>13.39</v>
      </c>
      <c r="EC199" s="1" t="n">
        <v>10.46</v>
      </c>
      <c r="ED199" s="1" t="n">
        <v>6.06</v>
      </c>
      <c r="EE199" s="1" t="n">
        <v>116.01</v>
      </c>
    </row>
    <row r="200" customFormat="false" ht="13.8" hidden="false" customHeight="false" outlineLevel="0" collapsed="false">
      <c r="A200" s="1" t="n">
        <v>30860</v>
      </c>
      <c r="B200" s="1" t="n">
        <v>2</v>
      </c>
      <c r="C200" s="1" t="n">
        <v>76</v>
      </c>
      <c r="D200" s="1" t="n">
        <v>1</v>
      </c>
      <c r="E200" s="1" t="n">
        <v>1</v>
      </c>
      <c r="F200" s="1" t="n">
        <v>1</v>
      </c>
      <c r="G200" s="1" t="n">
        <v>1</v>
      </c>
      <c r="H200" s="1" t="n">
        <v>1</v>
      </c>
      <c r="I200" s="1" t="n">
        <v>0</v>
      </c>
      <c r="J200" s="1" t="n">
        <v>0</v>
      </c>
      <c r="K200" s="1" t="n">
        <v>1</v>
      </c>
      <c r="L200" s="1" t="n">
        <v>0</v>
      </c>
      <c r="M200" s="1" t="n">
        <v>0</v>
      </c>
      <c r="N200" s="1" t="n">
        <v>0</v>
      </c>
      <c r="O200" s="1" t="n">
        <v>1</v>
      </c>
      <c r="P200" s="1" t="n">
        <f aca="false">SUM(E200:O200)</f>
        <v>6</v>
      </c>
      <c r="Q200" s="1" t="n">
        <v>140</v>
      </c>
      <c r="R200" s="1" t="n">
        <v>90</v>
      </c>
      <c r="S200" s="1" t="n">
        <v>50</v>
      </c>
      <c r="T200" s="2" t="n">
        <v>106.666666666667</v>
      </c>
      <c r="U200" s="3" t="n">
        <v>58.3</v>
      </c>
      <c r="V200" s="3" t="n">
        <v>148</v>
      </c>
      <c r="W200" s="2" t="n">
        <v>26.6161431701972</v>
      </c>
      <c r="X200" s="2" t="n">
        <v>1</v>
      </c>
      <c r="Y200" s="3"/>
      <c r="Z200" s="3"/>
      <c r="AA200" s="2"/>
      <c r="AB200" s="2"/>
      <c r="AC200" s="2"/>
      <c r="AD200" s="3" t="n">
        <v>33.1</v>
      </c>
      <c r="AE200" s="3" t="n">
        <v>19.3</v>
      </c>
      <c r="AF200" s="3" t="n">
        <v>39</v>
      </c>
      <c r="AG200" s="1" t="n">
        <v>10</v>
      </c>
      <c r="AH200" s="3" t="n">
        <v>45.1</v>
      </c>
      <c r="AI200" s="3" t="n">
        <v>26.3</v>
      </c>
      <c r="AJ200" s="3" t="n">
        <v>37</v>
      </c>
      <c r="AK200" s="3" t="n">
        <v>2</v>
      </c>
      <c r="AL200" s="1" t="n">
        <v>1167</v>
      </c>
      <c r="AM200" s="1" t="n">
        <v>61</v>
      </c>
      <c r="AN200" s="1" t="n">
        <v>1914</v>
      </c>
      <c r="AO200" s="1" t="n">
        <v>99</v>
      </c>
      <c r="AP200" s="1" t="n">
        <v>176</v>
      </c>
      <c r="AQ200" s="1" t="n">
        <v>166</v>
      </c>
      <c r="AR200" s="1" t="n">
        <v>144</v>
      </c>
      <c r="AS200" s="1" t="n">
        <v>150</v>
      </c>
      <c r="AT200" s="1" t="n">
        <v>3</v>
      </c>
      <c r="AU200" s="1" t="n">
        <v>6435</v>
      </c>
      <c r="AV200" s="1" t="n">
        <f aca="false">((AO200*15)+(AP200*30)+(AQ200*30)+(AR200*30)+(AS200*15))</f>
        <v>18315</v>
      </c>
      <c r="AW200" s="1"/>
      <c r="AX200" s="4" t="n">
        <f aca="false">10000/SQRT((AO200*BE200)*(AVERAGE(AO200:AS200)*AVERAGE(BE200:BI200)))</f>
        <v>3.29025764474847</v>
      </c>
      <c r="AY200" s="4" t="n">
        <v>1</v>
      </c>
      <c r="AZ200" s="2" t="n">
        <f aca="false">(AO200*BE200)/405</f>
        <v>2.59111111111111</v>
      </c>
      <c r="BA200" s="2" t="n">
        <v>1</v>
      </c>
      <c r="BB200" s="2" t="n">
        <f aca="false">1/(LOG(BE200)+LOG(AO200))</f>
        <v>0.331022678094082</v>
      </c>
      <c r="BC200" s="2" t="n">
        <f aca="false">(BF200-BE200)/(AP200-AO200)</f>
        <v>0.702597402597403</v>
      </c>
      <c r="BD200" s="2" t="n">
        <f aca="false">(20*BE200)/((AO200/18)-3.5)</f>
        <v>106</v>
      </c>
      <c r="BE200" s="3" t="n">
        <v>10.6</v>
      </c>
      <c r="BF200" s="3" t="n">
        <v>64.7</v>
      </c>
      <c r="BG200" s="3" t="n">
        <v>79.9</v>
      </c>
      <c r="BH200" s="3" t="n">
        <v>53.9</v>
      </c>
      <c r="BI200" s="3" t="n">
        <v>90.3</v>
      </c>
      <c r="BJ200" s="2" t="n">
        <f aca="false">((BE200*15)+(BF200*30)+(BG200*30)+(BH200*30)+(BI200*15))-(BE200*120)</f>
        <v>6196.5</v>
      </c>
      <c r="BK200" s="2" t="n">
        <f aca="false">((BE200*15)+(BF200*30)+(BG200*30)+(BH200*30)+(BI200*15))</f>
        <v>7468.5</v>
      </c>
      <c r="BL200" s="2" t="n">
        <f aca="false">(1/BE200)</f>
        <v>0.0943396226415094</v>
      </c>
      <c r="BM200" s="2" t="n">
        <f aca="false">(BJ200/AU200)</f>
        <v>0.962937062937063</v>
      </c>
      <c r="BN200" s="2" t="n">
        <f aca="false">(BK200/AV200)</f>
        <v>0.407780507780508</v>
      </c>
      <c r="BO200" s="2" t="n">
        <f aca="false">(AX200*BM200)</f>
        <v>3.16831103274031</v>
      </c>
      <c r="BP200" s="2" t="n">
        <f aca="false">(AX200*BN200)</f>
        <v>1.34170293310423</v>
      </c>
      <c r="BQ200" s="2" t="n">
        <v>2</v>
      </c>
      <c r="BR200" s="4" t="n">
        <f aca="false">(BC200*BL200)</f>
        <v>0.0662827738299437</v>
      </c>
      <c r="BS200" s="1" t="n">
        <v>221</v>
      </c>
      <c r="BT200" s="1" t="n">
        <v>1</v>
      </c>
      <c r="BU200" s="1" t="n">
        <v>53</v>
      </c>
      <c r="BV200" s="1" t="n">
        <v>0</v>
      </c>
      <c r="BW200" s="1" t="n">
        <v>139</v>
      </c>
      <c r="BX200" s="1" t="n">
        <v>1</v>
      </c>
      <c r="BY200" s="1" t="n">
        <v>29</v>
      </c>
      <c r="BZ200" s="1" t="n">
        <v>143</v>
      </c>
      <c r="CA200" s="1" t="n">
        <v>0</v>
      </c>
      <c r="CB200" s="1" t="n">
        <v>3</v>
      </c>
      <c r="CC200" s="1"/>
      <c r="CD200" s="1" t="n">
        <v>48</v>
      </c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</row>
    <row r="201" customFormat="false" ht="13.8" hidden="false" customHeight="false" outlineLevel="0" collapsed="false">
      <c r="A201" s="1" t="n">
        <v>30862</v>
      </c>
      <c r="B201" s="1" t="n">
        <v>2</v>
      </c>
      <c r="C201" s="1" t="n">
        <v>45</v>
      </c>
      <c r="D201" s="1" t="n">
        <v>1</v>
      </c>
      <c r="E201" s="1" t="n">
        <v>1</v>
      </c>
      <c r="F201" s="1" t="n">
        <v>1</v>
      </c>
      <c r="G201" s="1" t="n">
        <v>1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</v>
      </c>
      <c r="M201" s="1" t="n">
        <v>1</v>
      </c>
      <c r="N201" s="1" t="n">
        <v>0</v>
      </c>
      <c r="O201" s="1" t="n">
        <v>1</v>
      </c>
      <c r="P201" s="1" t="n">
        <f aca="false">SUM(E201:O201)</f>
        <v>5</v>
      </c>
      <c r="Q201" s="1" t="n">
        <v>120</v>
      </c>
      <c r="R201" s="1" t="n">
        <v>80</v>
      </c>
      <c r="S201" s="1" t="n">
        <v>40</v>
      </c>
      <c r="T201" s="2" t="n">
        <v>93.3333333333333</v>
      </c>
      <c r="U201" s="3" t="n">
        <v>85</v>
      </c>
      <c r="V201" s="3" t="n">
        <v>157</v>
      </c>
      <c r="W201" s="2" t="n">
        <v>34.4841575723153</v>
      </c>
      <c r="X201" s="2" t="n">
        <v>2</v>
      </c>
      <c r="Y201" s="3" t="n">
        <v>99.5</v>
      </c>
      <c r="Z201" s="3" t="n">
        <v>112.5</v>
      </c>
      <c r="AA201" s="2" t="n">
        <v>43.6343437652124</v>
      </c>
      <c r="AB201" s="2" t="n">
        <v>0.633757961783439</v>
      </c>
      <c r="AC201" s="2" t="n">
        <v>0.884444444444445</v>
      </c>
      <c r="AD201" s="3" t="n">
        <v>47.5</v>
      </c>
      <c r="AE201" s="3" t="n">
        <v>40.4</v>
      </c>
      <c r="AF201" s="3" t="n">
        <v>44.6</v>
      </c>
      <c r="AG201" s="1" t="n">
        <v>11</v>
      </c>
      <c r="AH201" s="3" t="n">
        <v>37.5</v>
      </c>
      <c r="AI201" s="3" t="n">
        <v>31.9</v>
      </c>
      <c r="AJ201" s="3" t="n">
        <v>42.3</v>
      </c>
      <c r="AK201" s="3" t="n">
        <v>2.3</v>
      </c>
      <c r="AL201" s="1" t="n">
        <v>1411</v>
      </c>
      <c r="AM201" s="1" t="n">
        <v>60</v>
      </c>
      <c r="AN201" s="1" t="n">
        <v>2201</v>
      </c>
      <c r="AO201" s="1" t="n">
        <v>106</v>
      </c>
      <c r="AP201" s="1" t="n">
        <v>187</v>
      </c>
      <c r="AQ201" s="1" t="n">
        <v>191</v>
      </c>
      <c r="AR201" s="1" t="n">
        <v>115</v>
      </c>
      <c r="AS201" s="1" t="n">
        <v>164</v>
      </c>
      <c r="AT201" s="1" t="n">
        <v>4</v>
      </c>
      <c r="AU201" s="1" t="n">
        <v>6120</v>
      </c>
      <c r="AV201" s="1" t="n">
        <f aca="false">((AO201*15)+(AP201*30)+(AQ201*30)+(AR201*30)+(AS201*15))</f>
        <v>18840</v>
      </c>
      <c r="AW201" s="1" t="n">
        <v>5.47</v>
      </c>
      <c r="AX201" s="4" t="n">
        <f aca="false">10000/SQRT((AO201*BE201)*(AVERAGE(AO201:AS201)*AVERAGE(BE201:BI201)))</f>
        <v>3.60683780359818</v>
      </c>
      <c r="AY201" s="4" t="n">
        <v>0</v>
      </c>
      <c r="AZ201" s="2" t="n">
        <f aca="false">(AO201*BE201)/405</f>
        <v>2.37649382716049</v>
      </c>
      <c r="BA201" s="2" t="n">
        <v>1</v>
      </c>
      <c r="BB201" s="2" t="n">
        <f aca="false">1/(LOG(BE201)+LOG(AO201))</f>
        <v>0.335188971457933</v>
      </c>
      <c r="BC201" s="2" t="n">
        <f aca="false">(BF201-BE201)/(AP201-AO201)</f>
        <v>0.33358024691358</v>
      </c>
      <c r="BD201" s="2" t="n">
        <f aca="false">(20*BE201)/((AO201/18)-3.5)</f>
        <v>76.0186046511628</v>
      </c>
      <c r="BE201" s="3" t="n">
        <v>9.08</v>
      </c>
      <c r="BF201" s="3" t="n">
        <v>36.1</v>
      </c>
      <c r="BG201" s="3" t="n">
        <v>109</v>
      </c>
      <c r="BH201" s="3" t="n">
        <v>49.6</v>
      </c>
      <c r="BI201" s="3" t="n">
        <v>57.9</v>
      </c>
      <c r="BJ201" s="2" t="n">
        <f aca="false">((BE201*15)+(BF201*30)+(BG201*30)+(BH201*30)+(BI201*15))-(BE201*120)</f>
        <v>5756.1</v>
      </c>
      <c r="BK201" s="2" t="n">
        <f aca="false">((BE201*15)+(BF201*30)+(BG201*30)+(BH201*30)+(BI201*15))</f>
        <v>6845.7</v>
      </c>
      <c r="BL201" s="2" t="n">
        <f aca="false">(1/BE201)</f>
        <v>0.110132158590308</v>
      </c>
      <c r="BM201" s="2" t="n">
        <f aca="false">(BJ201/AU201)</f>
        <v>0.940539215686274</v>
      </c>
      <c r="BN201" s="2" t="n">
        <f aca="false">(BK201/AV201)</f>
        <v>0.363359872611465</v>
      </c>
      <c r="BO201" s="2" t="n">
        <f aca="false">(AX201*BM201)</f>
        <v>3.39237239890384</v>
      </c>
      <c r="BP201" s="2" t="n">
        <f aca="false">(AX201*BN201)</f>
        <v>1.31058012484565</v>
      </c>
      <c r="BQ201" s="2" t="n">
        <v>1</v>
      </c>
      <c r="BR201" s="4" t="n">
        <f aca="false">(BC201*BL201)</f>
        <v>0.0367379126556806</v>
      </c>
      <c r="BS201" s="1" t="n">
        <v>242</v>
      </c>
      <c r="BT201" s="1" t="n">
        <v>1</v>
      </c>
      <c r="BU201" s="1" t="n">
        <v>40</v>
      </c>
      <c r="BV201" s="1" t="n">
        <v>1</v>
      </c>
      <c r="BW201" s="1" t="n">
        <v>157</v>
      </c>
      <c r="BX201" s="1" t="n">
        <v>1</v>
      </c>
      <c r="BY201" s="1" t="n">
        <v>45</v>
      </c>
      <c r="BZ201" s="1" t="n">
        <v>224</v>
      </c>
      <c r="CA201" s="1" t="n">
        <v>1</v>
      </c>
      <c r="CB201" s="1" t="n">
        <v>5</v>
      </c>
      <c r="CC201" s="1" t="n">
        <v>2</v>
      </c>
      <c r="CD201" s="1" t="n">
        <v>75</v>
      </c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 t="n">
        <v>23</v>
      </c>
      <c r="DK201" s="1" t="n">
        <v>23</v>
      </c>
      <c r="DL201" s="1" t="n">
        <v>1</v>
      </c>
      <c r="DM201" s="1" t="n">
        <v>1</v>
      </c>
      <c r="DN201" s="1" t="n">
        <v>33.76833</v>
      </c>
      <c r="DO201" s="1" t="n">
        <v>1258.51</v>
      </c>
      <c r="DP201" s="1" t="n">
        <v>0.08</v>
      </c>
      <c r="DQ201" s="1" t="n">
        <v>2</v>
      </c>
      <c r="DR201" s="1"/>
      <c r="DS201" s="1" t="n">
        <v>2</v>
      </c>
      <c r="DT201" s="1" t="n">
        <v>3652.64</v>
      </c>
      <c r="DU201" s="1" t="n">
        <v>139.32</v>
      </c>
      <c r="DV201" s="1" t="n">
        <v>28.59</v>
      </c>
      <c r="DW201" s="1" t="n">
        <v>45.21</v>
      </c>
      <c r="DX201" s="1" t="n">
        <v>30.22</v>
      </c>
      <c r="DY201" s="1" t="n">
        <v>568.95</v>
      </c>
      <c r="DZ201" s="1" t="n">
        <v>33.18</v>
      </c>
      <c r="EA201" s="1" t="n">
        <v>31.59</v>
      </c>
      <c r="EB201" s="1" t="n">
        <v>27.06</v>
      </c>
      <c r="EC201" s="1" t="n">
        <v>31.05</v>
      </c>
      <c r="ED201" s="1" t="n">
        <v>17.02</v>
      </c>
      <c r="EE201" s="1" t="n">
        <v>178.26</v>
      </c>
    </row>
    <row r="202" customFormat="false" ht="13.8" hidden="false" customHeight="false" outlineLevel="0" collapsed="false">
      <c r="A202" s="1" t="n">
        <v>30864</v>
      </c>
      <c r="B202" s="1" t="n">
        <v>1</v>
      </c>
      <c r="C202" s="1" t="n">
        <v>23</v>
      </c>
      <c r="D202" s="1" t="n">
        <v>1</v>
      </c>
      <c r="E202" s="1" t="n">
        <v>0</v>
      </c>
      <c r="F202" s="1" t="n">
        <v>0</v>
      </c>
      <c r="G202" s="1" t="n">
        <v>1</v>
      </c>
      <c r="H202" s="1" t="n">
        <v>1</v>
      </c>
      <c r="I202" s="1" t="n">
        <v>0</v>
      </c>
      <c r="J202" s="1" t="n">
        <v>0</v>
      </c>
      <c r="K202" s="1" t="n">
        <v>0</v>
      </c>
      <c r="L202" s="1" t="n">
        <v>0</v>
      </c>
      <c r="M202" s="1" t="n">
        <v>1</v>
      </c>
      <c r="N202" s="1" t="n">
        <v>0</v>
      </c>
      <c r="O202" s="1" t="n">
        <v>0</v>
      </c>
      <c r="P202" s="1" t="n">
        <f aca="false">SUM(E202:O202)</f>
        <v>3</v>
      </c>
      <c r="Q202" s="1" t="n">
        <v>150</v>
      </c>
      <c r="R202" s="1" t="n">
        <v>90</v>
      </c>
      <c r="S202" s="1" t="n">
        <v>60</v>
      </c>
      <c r="T202" s="2" t="n">
        <v>110</v>
      </c>
      <c r="U202" s="3" t="n">
        <v>125.5</v>
      </c>
      <c r="V202" s="3" t="n">
        <v>175.5</v>
      </c>
      <c r="W202" s="2" t="n">
        <v>40.7464225128043</v>
      </c>
      <c r="X202" s="2" t="n">
        <v>2</v>
      </c>
      <c r="Y202" s="3" t="n">
        <v>109</v>
      </c>
      <c r="Z202" s="3" t="n">
        <v>125.5</v>
      </c>
      <c r="AA202" s="2" t="n">
        <v>45.2812730057092</v>
      </c>
      <c r="AB202" s="2" t="n">
        <v>0.621082621082621</v>
      </c>
      <c r="AC202" s="2" t="n">
        <v>0.868525896414343</v>
      </c>
      <c r="AD202" s="3" t="n">
        <v>35</v>
      </c>
      <c r="AE202" s="3" t="n">
        <v>43.9</v>
      </c>
      <c r="AF202" s="3" t="n">
        <v>814.6</v>
      </c>
      <c r="AG202" s="1" t="n">
        <v>17</v>
      </c>
      <c r="AH202" s="3" t="n">
        <v>48.1</v>
      </c>
      <c r="AI202" s="3" t="n">
        <v>60.4</v>
      </c>
      <c r="AJ202" s="3" t="n">
        <v>77.6</v>
      </c>
      <c r="AK202" s="3" t="n">
        <v>4</v>
      </c>
      <c r="AL202" s="1" t="n">
        <v>2545</v>
      </c>
      <c r="AM202" s="1" t="n">
        <v>38</v>
      </c>
      <c r="AN202" s="1" t="n">
        <v>4530</v>
      </c>
      <c r="AO202" s="1" t="n">
        <v>103</v>
      </c>
      <c r="AP202" s="1" t="n">
        <v>138</v>
      </c>
      <c r="AQ202" s="1" t="n">
        <v>122</v>
      </c>
      <c r="AR202" s="1" t="n">
        <v>90</v>
      </c>
      <c r="AS202" s="1" t="n">
        <v>76</v>
      </c>
      <c r="AT202" s="1" t="n">
        <v>2</v>
      </c>
      <c r="AU202" s="1" t="n">
        <v>825</v>
      </c>
      <c r="AV202" s="1" t="n">
        <f aca="false">((AO202*15)+(AP202*30)+(AQ202*30)+(AR202*30)+(AS202*15))</f>
        <v>13185</v>
      </c>
      <c r="AW202" s="1" t="n">
        <v>4.83</v>
      </c>
      <c r="AX202" s="4" t="n">
        <f aca="false">10000/SQRT((AO202*BE202)*(AVERAGE(AO202:AS202)*AVERAGE(BE202:BI202)))</f>
        <v>3.72014201501148</v>
      </c>
      <c r="AY202" s="4" t="n">
        <v>0</v>
      </c>
      <c r="AZ202" s="2" t="n">
        <f aca="false">(AO202*BE202)/405</f>
        <v>3.02641975308642</v>
      </c>
      <c r="BA202" s="2" t="n">
        <v>1</v>
      </c>
      <c r="BB202" s="2" t="n">
        <f aca="false">1/(LOG(BE202)+LOG(AO202))</f>
        <v>0.323793912849794</v>
      </c>
      <c r="BC202" s="2" t="n">
        <f aca="false">(BF202-BE202)/(AP202-AO202)</f>
        <v>2.10285714285714</v>
      </c>
      <c r="BD202" s="2" t="n">
        <f aca="false">(20*BE202)/((AO202/18)-3.5)</f>
        <v>107.1</v>
      </c>
      <c r="BE202" s="3" t="n">
        <v>11.9</v>
      </c>
      <c r="BF202" s="3" t="n">
        <v>85.5</v>
      </c>
      <c r="BG202" s="3" t="n">
        <v>78.9</v>
      </c>
      <c r="BH202" s="3" t="n">
        <v>58.4</v>
      </c>
      <c r="BI202" s="3" t="n">
        <v>43.9</v>
      </c>
      <c r="BJ202" s="2" t="n">
        <f aca="false">((BE202*15)+(BF202*30)+(BG202*30)+(BH202*30)+(BI202*15))-(BE202*120)</f>
        <v>6093</v>
      </c>
      <c r="BK202" s="2" t="n">
        <f aca="false">((BE202*15)+(BF202*30)+(BG202*30)+(BH202*30)+(BI202*15))</f>
        <v>7521</v>
      </c>
      <c r="BL202" s="2" t="n">
        <f aca="false">(1/BE202)</f>
        <v>0.0840336134453781</v>
      </c>
      <c r="BM202" s="2" t="n">
        <f aca="false">(BJ202/AU202)</f>
        <v>7.38545454545455</v>
      </c>
      <c r="BN202" s="2" t="n">
        <f aca="false">(BK202/AV202)</f>
        <v>0.570420932878271</v>
      </c>
      <c r="BO202" s="2" t="n">
        <f aca="false">(AX202*BM202)</f>
        <v>27.4749397545029</v>
      </c>
      <c r="BP202" s="2" t="n">
        <f aca="false">(AX202*BN202)</f>
        <v>2.1220468786425</v>
      </c>
      <c r="BQ202" s="2" t="n">
        <v>2</v>
      </c>
      <c r="BR202" s="4" t="n">
        <f aca="false">(BC202*BL202)</f>
        <v>0.176710684273709</v>
      </c>
      <c r="BS202" s="1" t="n">
        <v>178</v>
      </c>
      <c r="BT202" s="1" t="n">
        <v>0</v>
      </c>
      <c r="BU202" s="1" t="n">
        <v>52</v>
      </c>
      <c r="BV202" s="1" t="n">
        <v>0</v>
      </c>
      <c r="BW202" s="1" t="n">
        <v>102</v>
      </c>
      <c r="BX202" s="1" t="n">
        <v>0</v>
      </c>
      <c r="BY202" s="1" t="n">
        <v>24</v>
      </c>
      <c r="BZ202" s="1" t="n">
        <v>121</v>
      </c>
      <c r="CA202" s="1" t="n">
        <v>0</v>
      </c>
      <c r="CB202" s="1" t="n">
        <v>4</v>
      </c>
      <c r="CC202" s="1" t="n">
        <v>1</v>
      </c>
      <c r="CD202" s="1" t="n">
        <v>80</v>
      </c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 t="n">
        <v>0</v>
      </c>
      <c r="DK202" s="1" t="n">
        <v>0</v>
      </c>
      <c r="DL202" s="1" t="n">
        <v>2</v>
      </c>
      <c r="DM202" s="1" t="n">
        <v>2</v>
      </c>
      <c r="DN202" s="1" t="n">
        <v>33.12</v>
      </c>
      <c r="DO202" s="1" t="n">
        <v>331.2617</v>
      </c>
      <c r="DP202" s="1" t="n">
        <v>0.49</v>
      </c>
      <c r="DQ202" s="1" t="n">
        <v>1</v>
      </c>
      <c r="DR202" s="1" t="n">
        <v>4</v>
      </c>
      <c r="DS202" s="1" t="n">
        <v>2</v>
      </c>
      <c r="DT202" s="1" t="n">
        <v>2395.31</v>
      </c>
      <c r="DU202" s="1" t="n">
        <v>93.54</v>
      </c>
      <c r="DV202" s="1" t="n">
        <v>41.64</v>
      </c>
      <c r="DW202" s="1" t="n">
        <v>30.35</v>
      </c>
      <c r="DX202" s="1" t="n">
        <v>25.97</v>
      </c>
      <c r="DY202" s="1" t="n">
        <v>355.77</v>
      </c>
      <c r="DZ202" s="1" t="n">
        <v>35.43</v>
      </c>
      <c r="EA202" s="1" t="n">
        <v>33.28</v>
      </c>
      <c r="EB202" s="1" t="n">
        <v>18.35</v>
      </c>
      <c r="EC202" s="1" t="n">
        <v>24.53</v>
      </c>
      <c r="ED202" s="1" t="n">
        <v>15.36</v>
      </c>
      <c r="EE202" s="1" t="n">
        <v>307.41</v>
      </c>
    </row>
    <row r="203" customFormat="false" ht="13.8" hidden="false" customHeight="false" outlineLevel="0" collapsed="false">
      <c r="A203" s="1" t="n">
        <v>30865</v>
      </c>
      <c r="B203" s="1" t="n">
        <v>2</v>
      </c>
      <c r="C203" s="1" t="n">
        <v>57</v>
      </c>
      <c r="D203" s="1" t="n">
        <v>1</v>
      </c>
      <c r="E203" s="1" t="n">
        <v>1</v>
      </c>
      <c r="F203" s="1" t="n">
        <v>1</v>
      </c>
      <c r="G203" s="1" t="n">
        <v>1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</v>
      </c>
      <c r="M203" s="1" t="n">
        <v>1</v>
      </c>
      <c r="N203" s="1" t="n">
        <v>0</v>
      </c>
      <c r="O203" s="1" t="n">
        <v>1</v>
      </c>
      <c r="P203" s="1" t="n">
        <f aca="false">SUM(E203:O203)</f>
        <v>5</v>
      </c>
      <c r="Q203" s="1" t="n">
        <v>108</v>
      </c>
      <c r="R203" s="1" t="n">
        <v>70</v>
      </c>
      <c r="S203" s="1" t="n">
        <v>38</v>
      </c>
      <c r="T203" s="2" t="n">
        <v>82.6666666666667</v>
      </c>
      <c r="U203" s="3" t="n">
        <v>74.4</v>
      </c>
      <c r="V203" s="3" t="n">
        <v>156</v>
      </c>
      <c r="W203" s="2" t="n">
        <v>30.5719921104536</v>
      </c>
      <c r="X203" s="2" t="n">
        <v>2</v>
      </c>
      <c r="Y203" s="3" t="n">
        <v>83.2</v>
      </c>
      <c r="Z203" s="3" t="n">
        <v>105.7</v>
      </c>
      <c r="AA203" s="2" t="n">
        <v>40.6815080213233</v>
      </c>
      <c r="AB203" s="2" t="n">
        <v>0.533333333333333</v>
      </c>
      <c r="AC203" s="2" t="n">
        <v>0.78713339640492</v>
      </c>
      <c r="AD203" s="3" t="n">
        <v>40.6</v>
      </c>
      <c r="AE203" s="3" t="n">
        <v>30.2</v>
      </c>
      <c r="AF203" s="3" t="n">
        <v>44.2</v>
      </c>
      <c r="AG203" s="1" t="n">
        <v>10</v>
      </c>
      <c r="AH203" s="3" t="n">
        <v>41.7</v>
      </c>
      <c r="AI203" s="3" t="n">
        <v>31</v>
      </c>
      <c r="AJ203" s="3" t="n">
        <v>42</v>
      </c>
      <c r="AK203" s="3" t="n">
        <v>2.2</v>
      </c>
      <c r="AL203" s="1" t="n">
        <v>1350</v>
      </c>
      <c r="AM203" s="1" t="n">
        <v>68</v>
      </c>
      <c r="AN203" s="1" t="n">
        <v>2214</v>
      </c>
      <c r="AO203" s="1" t="n">
        <v>103</v>
      </c>
      <c r="AP203" s="1" t="n">
        <v>150</v>
      </c>
      <c r="AQ203" s="1" t="n">
        <v>112</v>
      </c>
      <c r="AR203" s="1" t="n">
        <v>115</v>
      </c>
      <c r="AS203" s="1" t="n">
        <v>127</v>
      </c>
      <c r="AT203" s="1" t="n">
        <v>2</v>
      </c>
      <c r="AU203" s="1" t="n">
        <v>2400</v>
      </c>
      <c r="AV203" s="1" t="n">
        <f aca="false">((AO203*15)+(AP203*30)+(AQ203*30)+(AR203*30)+(AS203*15))</f>
        <v>14760</v>
      </c>
      <c r="AW203" s="1" t="n">
        <v>5.23</v>
      </c>
      <c r="AX203" s="4" t="n">
        <f aca="false">10000/SQRT((AO203*BE203)*(AVERAGE(AO203:AS203)*AVERAGE(BE203:BI203)))</f>
        <v>2.92702555574051</v>
      </c>
      <c r="AY203" s="4" t="n">
        <v>1</v>
      </c>
      <c r="AZ203" s="2" t="n">
        <f aca="false">(AO203*BE203)/405</f>
        <v>3.73851851851852</v>
      </c>
      <c r="BA203" s="2" t="n">
        <v>1</v>
      </c>
      <c r="BB203" s="2" t="n">
        <f aca="false">1/(LOG(BE203)+LOG(AO203))</f>
        <v>0.314450125396388</v>
      </c>
      <c r="BC203" s="2" t="n">
        <f aca="false">(BF203-BE203)/(AP203-AO203)</f>
        <v>2.36808510638298</v>
      </c>
      <c r="BD203" s="2" t="n">
        <f aca="false">(20*BE203)/((AO203/18)-3.5)</f>
        <v>132.3</v>
      </c>
      <c r="BE203" s="3" t="n">
        <v>14.7</v>
      </c>
      <c r="BF203" s="3" t="n">
        <v>126</v>
      </c>
      <c r="BG203" s="3" t="n">
        <v>71.9</v>
      </c>
      <c r="BH203" s="3" t="n">
        <v>48.9</v>
      </c>
      <c r="BI203" s="3" t="n">
        <v>56</v>
      </c>
      <c r="BJ203" s="2" t="n">
        <f aca="false">((BE203*15)+(BF203*30)+(BG203*30)+(BH203*30)+(BI203*15))-(BE203*120)</f>
        <v>6700.5</v>
      </c>
      <c r="BK203" s="2" t="n">
        <f aca="false">((BE203*15)+(BF203*30)+(BG203*30)+(BH203*30)+(BI203*15))</f>
        <v>8464.5</v>
      </c>
      <c r="BL203" s="2" t="n">
        <f aca="false">(1/BE203)</f>
        <v>0.0680272108843537</v>
      </c>
      <c r="BM203" s="2" t="n">
        <f aca="false">(BJ203/AU203)</f>
        <v>2.791875</v>
      </c>
      <c r="BN203" s="2" t="n">
        <f aca="false">(BK203/AV203)</f>
        <v>0.573475609756098</v>
      </c>
      <c r="BO203" s="2" t="n">
        <f aca="false">(AX203*BM203)</f>
        <v>8.17188947343304</v>
      </c>
      <c r="BP203" s="2" t="n">
        <f aca="false">(AX203*BN203)</f>
        <v>1.67857776534997</v>
      </c>
      <c r="BQ203" s="2" t="n">
        <v>2</v>
      </c>
      <c r="BR203" s="4" t="n">
        <f aca="false">(BC203*BL203)</f>
        <v>0.161094224924012</v>
      </c>
      <c r="BS203" s="1" t="n">
        <v>167</v>
      </c>
      <c r="BT203" s="1" t="n">
        <v>0</v>
      </c>
      <c r="BU203" s="1" t="n">
        <v>39</v>
      </c>
      <c r="BV203" s="1" t="n">
        <v>1</v>
      </c>
      <c r="BW203" s="1" t="n">
        <v>57</v>
      </c>
      <c r="BX203" s="1" t="n">
        <v>0</v>
      </c>
      <c r="BY203" s="1" t="n">
        <v>71</v>
      </c>
      <c r="BZ203" s="1" t="n">
        <v>357</v>
      </c>
      <c r="CA203" s="1" t="n">
        <v>1</v>
      </c>
      <c r="CB203" s="1" t="n">
        <v>5</v>
      </c>
      <c r="CC203" s="1" t="n">
        <v>2</v>
      </c>
      <c r="CD203" s="1" t="n">
        <v>64</v>
      </c>
      <c r="CE203" s="1" t="n">
        <v>1368</v>
      </c>
      <c r="CF203" s="1" t="n">
        <v>10.4970760233918</v>
      </c>
      <c r="CG203" s="1" t="n">
        <v>17.5657894736842</v>
      </c>
      <c r="CH203" s="1" t="n">
        <v>5</v>
      </c>
      <c r="CI203" s="1" t="n">
        <v>4.86842105263158</v>
      </c>
      <c r="CJ203" s="1" t="n">
        <v>1.97368421052632</v>
      </c>
      <c r="CK203" s="1" t="n">
        <v>75.0584795321637</v>
      </c>
      <c r="CL203" s="1" t="n">
        <v>4.3</v>
      </c>
      <c r="CM203" s="1" t="n">
        <v>0</v>
      </c>
      <c r="CN203" s="1" t="n">
        <v>8.3</v>
      </c>
      <c r="CO203" s="1" t="n">
        <v>0</v>
      </c>
      <c r="CP203" s="1" t="n">
        <v>3</v>
      </c>
      <c r="CQ203" s="1" t="n">
        <v>0</v>
      </c>
      <c r="CR203" s="1" t="n">
        <v>0.3</v>
      </c>
      <c r="CS203" s="1" t="n">
        <v>0.7</v>
      </c>
      <c r="CT203" s="1" t="n">
        <v>0.7</v>
      </c>
      <c r="CU203" s="1" t="n">
        <v>35.9</v>
      </c>
      <c r="CV203" s="1" t="n">
        <v>26.7</v>
      </c>
      <c r="CW203" s="1" t="n">
        <v>7.6</v>
      </c>
      <c r="CX203" s="1" t="n">
        <v>7.4</v>
      </c>
      <c r="CY203" s="1" t="n">
        <v>3</v>
      </c>
      <c r="CZ203" s="1" t="n">
        <v>46</v>
      </c>
      <c r="DA203" s="1" t="n">
        <v>256.7</v>
      </c>
      <c r="DB203" s="1" t="n">
        <v>49.2</v>
      </c>
      <c r="DC203" s="1" t="n">
        <v>17.6</v>
      </c>
      <c r="DD203" s="1" t="n">
        <v>719</v>
      </c>
      <c r="DE203" s="1" t="n">
        <v>8</v>
      </c>
      <c r="DF203" s="1" t="n">
        <v>2</v>
      </c>
      <c r="DG203" s="1" t="n">
        <v>120</v>
      </c>
      <c r="DH203" s="1" t="n">
        <v>8</v>
      </c>
      <c r="DI203" s="1" t="n">
        <v>120</v>
      </c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</row>
    <row r="204" customFormat="false" ht="13.8" hidden="false" customHeight="false" outlineLevel="0" collapsed="false">
      <c r="A204" s="1" t="n">
        <v>30866</v>
      </c>
      <c r="B204" s="1" t="n">
        <v>2</v>
      </c>
      <c r="C204" s="1" t="n">
        <v>31</v>
      </c>
      <c r="D204" s="1" t="n">
        <v>1</v>
      </c>
      <c r="E204" s="1" t="n">
        <v>0</v>
      </c>
      <c r="F204" s="1" t="n">
        <v>0</v>
      </c>
      <c r="G204" s="1" t="n">
        <v>1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</v>
      </c>
      <c r="M204" s="1" t="n">
        <v>0</v>
      </c>
      <c r="N204" s="1" t="n">
        <v>0</v>
      </c>
      <c r="O204" s="1" t="n">
        <v>1</v>
      </c>
      <c r="P204" s="1" t="n">
        <f aca="false">SUM(E204:O204)</f>
        <v>2</v>
      </c>
      <c r="Q204" s="1" t="n">
        <v>100</v>
      </c>
      <c r="R204" s="1" t="n">
        <v>70</v>
      </c>
      <c r="S204" s="1" t="n">
        <v>30</v>
      </c>
      <c r="T204" s="2" t="n">
        <v>80</v>
      </c>
      <c r="U204" s="3" t="n">
        <v>62.9</v>
      </c>
      <c r="V204" s="3" t="n">
        <v>159.5</v>
      </c>
      <c r="W204" s="2" t="n">
        <v>24.7245997975649</v>
      </c>
      <c r="X204" s="2" t="n">
        <v>0</v>
      </c>
      <c r="Y204" s="3" t="n">
        <v>81</v>
      </c>
      <c r="Z204" s="3" t="n">
        <v>98.5</v>
      </c>
      <c r="AA204" s="2" t="n">
        <v>37.252682350625</v>
      </c>
      <c r="AB204" s="2" t="n">
        <v>0.507836990595611</v>
      </c>
      <c r="AC204" s="2" t="n">
        <v>0.822335025380711</v>
      </c>
      <c r="AD204" s="3" t="n">
        <v>32</v>
      </c>
      <c r="AE204" s="3" t="n">
        <v>20.1</v>
      </c>
      <c r="AF204" s="3" t="n">
        <v>42.8</v>
      </c>
      <c r="AG204" s="1" t="n">
        <v>4</v>
      </c>
      <c r="AH204" s="3" t="n">
        <v>47.7</v>
      </c>
      <c r="AI204" s="3" t="n">
        <v>30</v>
      </c>
      <c r="AJ204" s="3" t="n">
        <v>40.6</v>
      </c>
      <c r="AK204" s="3" t="n">
        <v>2.2</v>
      </c>
      <c r="AL204" s="1" t="n">
        <v>1315</v>
      </c>
      <c r="AM204" s="1" t="n">
        <v>35</v>
      </c>
      <c r="AN204" s="1" t="n">
        <v>2157</v>
      </c>
      <c r="AO204" s="1" t="n">
        <v>91</v>
      </c>
      <c r="AP204" s="1" t="n">
        <v>129</v>
      </c>
      <c r="AQ204" s="1" t="n">
        <v>121</v>
      </c>
      <c r="AR204" s="1" t="n">
        <v>98</v>
      </c>
      <c r="AS204" s="1" t="n">
        <v>102</v>
      </c>
      <c r="AT204" s="1" t="n">
        <v>1</v>
      </c>
      <c r="AU204" s="1" t="n">
        <f aca="false">((AO204*15)+(AP204*30)+(AQ204*30)+(AR204*30)+(AS204*15))-(AO204*120)</f>
        <v>2415</v>
      </c>
      <c r="AV204" s="1" t="n">
        <f aca="false">((AO204*15)+(AP204*30)+(AQ204*30)+(AR204*30)+(AS204*15))</f>
        <v>13335</v>
      </c>
      <c r="AW204" s="1"/>
      <c r="AX204" s="4"/>
      <c r="AY204" s="4"/>
      <c r="AZ204" s="2"/>
      <c r="BA204" s="2"/>
      <c r="BB204" s="2"/>
      <c r="BC204" s="2"/>
      <c r="BD204" s="2"/>
      <c r="BE204" s="3"/>
      <c r="BF204" s="3"/>
      <c r="BG204" s="3"/>
      <c r="BH204" s="3"/>
      <c r="BI204" s="3"/>
      <c r="BJ204" s="2"/>
      <c r="BK204" s="2"/>
      <c r="BL204" s="2"/>
      <c r="BM204" s="2"/>
      <c r="BN204" s="2"/>
      <c r="BO204" s="2"/>
      <c r="BP204" s="2"/>
      <c r="BQ204" s="2"/>
      <c r="BR204" s="4"/>
      <c r="BS204" s="1" t="n">
        <v>154</v>
      </c>
      <c r="BT204" s="1" t="n">
        <v>0</v>
      </c>
      <c r="BU204" s="1" t="n">
        <v>36</v>
      </c>
      <c r="BV204" s="1" t="n">
        <v>1</v>
      </c>
      <c r="BW204" s="1" t="n">
        <v>73</v>
      </c>
      <c r="BX204" s="1" t="n">
        <v>0</v>
      </c>
      <c r="BY204" s="1" t="n">
        <v>45</v>
      </c>
      <c r="BZ204" s="1" t="n">
        <v>226</v>
      </c>
      <c r="CA204" s="1" t="n">
        <v>1</v>
      </c>
      <c r="CB204" s="1" t="n">
        <v>1</v>
      </c>
      <c r="CC204" s="1"/>
      <c r="CD204" s="1" t="n">
        <v>61</v>
      </c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</row>
    <row r="205" customFormat="false" ht="13.8" hidden="false" customHeight="false" outlineLevel="0" collapsed="false">
      <c r="A205" s="1" t="n">
        <v>30867</v>
      </c>
      <c r="B205" s="1" t="n">
        <v>1</v>
      </c>
      <c r="C205" s="1" t="n">
        <v>50</v>
      </c>
      <c r="D205" s="1" t="n">
        <v>1</v>
      </c>
      <c r="E205" s="1" t="n">
        <v>1</v>
      </c>
      <c r="F205" s="1" t="n">
        <v>1</v>
      </c>
      <c r="G205" s="1" t="n">
        <v>1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</v>
      </c>
      <c r="M205" s="1" t="n">
        <v>1</v>
      </c>
      <c r="N205" s="1" t="n">
        <v>0</v>
      </c>
      <c r="O205" s="1" t="n">
        <v>1</v>
      </c>
      <c r="P205" s="1" t="n">
        <f aca="false">SUM(E205:O205)</f>
        <v>5</v>
      </c>
      <c r="Q205" s="1" t="n">
        <v>120</v>
      </c>
      <c r="R205" s="1" t="n">
        <v>80</v>
      </c>
      <c r="S205" s="1" t="n">
        <v>40</v>
      </c>
      <c r="T205" s="2" t="n">
        <v>93.3333333333333</v>
      </c>
      <c r="U205" s="3" t="n">
        <v>81.5</v>
      </c>
      <c r="V205" s="3" t="n">
        <v>169</v>
      </c>
      <c r="W205" s="2" t="n">
        <v>28.5354154266307</v>
      </c>
      <c r="X205" s="2" t="n">
        <v>1</v>
      </c>
      <c r="Y205" s="3" t="n">
        <v>110.5</v>
      </c>
      <c r="Z205" s="3" t="n">
        <v>93</v>
      </c>
      <c r="AA205" s="2" t="n">
        <v>39.2847107289867</v>
      </c>
      <c r="AB205" s="2" t="n">
        <v>0.653846153846154</v>
      </c>
      <c r="AC205" s="2" t="n">
        <v>1.18817204301075</v>
      </c>
      <c r="AD205" s="3" t="n">
        <v>27.7</v>
      </c>
      <c r="AE205" s="3" t="n">
        <v>22.6</v>
      </c>
      <c r="AF205" s="3" t="n">
        <v>58.9</v>
      </c>
      <c r="AG205" s="1" t="n">
        <v>13</v>
      </c>
      <c r="AH205" s="3" t="n">
        <v>51.3</v>
      </c>
      <c r="AI205" s="3" t="n">
        <v>41.8</v>
      </c>
      <c r="AJ205" s="3" t="n">
        <v>55.9</v>
      </c>
      <c r="AK205" s="3" t="n">
        <v>3</v>
      </c>
      <c r="AL205" s="1" t="n">
        <v>1724</v>
      </c>
      <c r="AM205" s="1" t="n">
        <v>64</v>
      </c>
      <c r="AN205" s="1" t="n">
        <v>2672</v>
      </c>
      <c r="AO205" s="1" t="n">
        <v>110</v>
      </c>
      <c r="AP205" s="1" t="n">
        <v>157</v>
      </c>
      <c r="AQ205" s="1" t="n">
        <v>132</v>
      </c>
      <c r="AR205" s="1" t="n">
        <v>100</v>
      </c>
      <c r="AS205" s="1" t="n">
        <v>91</v>
      </c>
      <c r="AT205" s="1" t="n">
        <v>2</v>
      </c>
      <c r="AU205" s="1" t="n">
        <v>1485</v>
      </c>
      <c r="AV205" s="1" t="n">
        <f aca="false">((AO205*15)+(AP205*30)+(AQ205*30)+(AR205*30)+(AS205*15))</f>
        <v>14685</v>
      </c>
      <c r="AW205" s="1" t="n">
        <v>5.12</v>
      </c>
      <c r="AX205" s="4" t="n">
        <f aca="false">10000/SQRT((AO205*BE205)*(AVERAGE(AO205:AS205)*AVERAGE(BE205:BI205)))</f>
        <v>5.23239602690971</v>
      </c>
      <c r="AY205" s="4" t="n">
        <v>0</v>
      </c>
      <c r="AZ205" s="2" t="n">
        <f aca="false">(AO205*BE205)/405</f>
        <v>2.71604938271605</v>
      </c>
      <c r="BA205" s="2" t="n">
        <v>1</v>
      </c>
      <c r="BB205" s="2" t="n">
        <f aca="false">1/(LOG(BE205)+LOG(AO205))</f>
        <v>0.32879674001977</v>
      </c>
      <c r="BC205" s="2" t="n">
        <f aca="false">(BF205-BE205)/(AP205-AO205)</f>
        <v>0.370212765957447</v>
      </c>
      <c r="BD205" s="2" t="n">
        <f aca="false">(20*BE205)/((AO205/18)-3.5)</f>
        <v>76.5957446808511</v>
      </c>
      <c r="BE205" s="3" t="n">
        <v>10</v>
      </c>
      <c r="BF205" s="3" t="n">
        <v>27.4</v>
      </c>
      <c r="BG205" s="3" t="n">
        <v>38</v>
      </c>
      <c r="BH205" s="3" t="n">
        <v>35.1</v>
      </c>
      <c r="BI205" s="3" t="n">
        <v>30.2</v>
      </c>
      <c r="BJ205" s="2" t="n">
        <f aca="false">((BE205*15)+(BF205*30)+(BG205*30)+(BH205*30)+(BI205*15))-(BE205*120)</f>
        <v>2418</v>
      </c>
      <c r="BK205" s="2" t="n">
        <f aca="false">((BE205*15)+(BF205*30)+(BG205*30)+(BH205*30)+(BI205*15))</f>
        <v>3618</v>
      </c>
      <c r="BL205" s="2" t="n">
        <f aca="false">(1/BE205)</f>
        <v>0.1</v>
      </c>
      <c r="BM205" s="2" t="n">
        <f aca="false">(BJ205/AU205)</f>
        <v>1.62828282828283</v>
      </c>
      <c r="BN205" s="2" t="n">
        <f aca="false">(BK205/AV205)</f>
        <v>0.246373850868233</v>
      </c>
      <c r="BO205" s="2" t="n">
        <f aca="false">(AX205*BM205)</f>
        <v>8.51982060139238</v>
      </c>
      <c r="BP205" s="2" t="n">
        <f aca="false">(AX205*BN205)</f>
        <v>1.28912555841739</v>
      </c>
      <c r="BQ205" s="2" t="n">
        <v>1</v>
      </c>
      <c r="BR205" s="4" t="n">
        <f aca="false">(BC205*BL205)</f>
        <v>0.0370212765957447</v>
      </c>
      <c r="BS205" s="1" t="n">
        <v>192</v>
      </c>
      <c r="BT205" s="1" t="n">
        <v>0</v>
      </c>
      <c r="BU205" s="1" t="n">
        <v>44</v>
      </c>
      <c r="BV205" s="1" t="n">
        <v>0</v>
      </c>
      <c r="BW205" s="1"/>
      <c r="BX205" s="1"/>
      <c r="BY205" s="1"/>
      <c r="BZ205" s="1" t="n">
        <v>400</v>
      </c>
      <c r="CA205" s="1" t="n">
        <v>1</v>
      </c>
      <c r="CB205" s="1" t="n">
        <v>3</v>
      </c>
      <c r="CC205" s="1"/>
      <c r="CD205" s="1" t="n">
        <v>58</v>
      </c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 t="n">
        <v>9</v>
      </c>
      <c r="DK205" s="1" t="n">
        <v>9</v>
      </c>
      <c r="DL205" s="1" t="n">
        <v>2</v>
      </c>
      <c r="DM205" s="1" t="n">
        <v>2</v>
      </c>
      <c r="DN205" s="1" t="n">
        <v>21.52173</v>
      </c>
      <c r="DO205" s="1" t="n">
        <v>118.041</v>
      </c>
      <c r="DP205" s="1" t="n">
        <v>0.02</v>
      </c>
      <c r="DQ205" s="1" t="n">
        <v>2</v>
      </c>
      <c r="DR205" s="1"/>
      <c r="DS205" s="1" t="n">
        <v>1</v>
      </c>
      <c r="DT205" s="1" t="n">
        <v>2034.3</v>
      </c>
      <c r="DU205" s="1" t="n">
        <v>62.6</v>
      </c>
      <c r="DV205" s="1" t="n">
        <v>36.27</v>
      </c>
      <c r="DW205" s="1" t="n">
        <v>46.77</v>
      </c>
      <c r="DX205" s="1" t="n">
        <v>14.98</v>
      </c>
      <c r="DY205" s="1" t="n">
        <v>313.35</v>
      </c>
      <c r="DZ205" s="1" t="n">
        <v>28.59</v>
      </c>
      <c r="EA205" s="1" t="n">
        <v>23.64</v>
      </c>
      <c r="EB205" s="1" t="n">
        <v>27.49</v>
      </c>
      <c r="EC205" s="1" t="n">
        <v>22.38</v>
      </c>
      <c r="ED205" s="1" t="n">
        <v>8.27</v>
      </c>
      <c r="EE205" s="1" t="n">
        <v>197.11</v>
      </c>
    </row>
    <row r="206" customFormat="false" ht="13.8" hidden="false" customHeight="false" outlineLevel="0" collapsed="false">
      <c r="A206" s="1" t="n">
        <v>30874</v>
      </c>
      <c r="B206" s="1" t="n">
        <v>2</v>
      </c>
      <c r="C206" s="1" t="n">
        <v>54</v>
      </c>
      <c r="D206" s="1" t="n">
        <v>1</v>
      </c>
      <c r="E206" s="1" t="n">
        <v>1</v>
      </c>
      <c r="F206" s="1" t="n">
        <v>1</v>
      </c>
      <c r="G206" s="1" t="n">
        <v>1</v>
      </c>
      <c r="H206" s="1" t="n">
        <v>0</v>
      </c>
      <c r="I206" s="1" t="n">
        <v>0</v>
      </c>
      <c r="J206" s="1" t="n">
        <v>0</v>
      </c>
      <c r="K206" s="1" t="n">
        <v>1</v>
      </c>
      <c r="L206" s="1" t="n">
        <v>0</v>
      </c>
      <c r="M206" s="1" t="n">
        <v>0</v>
      </c>
      <c r="N206" s="1" t="n">
        <v>0</v>
      </c>
      <c r="O206" s="1" t="n">
        <v>1</v>
      </c>
      <c r="P206" s="1" t="n">
        <f aca="false">SUM(E206:O206)</f>
        <v>5</v>
      </c>
      <c r="Q206" s="1" t="n">
        <v>110</v>
      </c>
      <c r="R206" s="1" t="n">
        <v>70</v>
      </c>
      <c r="S206" s="1" t="n">
        <v>40</v>
      </c>
      <c r="T206" s="2" t="n">
        <v>83.3333333333333</v>
      </c>
      <c r="U206" s="3" t="n">
        <v>66.3</v>
      </c>
      <c r="V206" s="3" t="n">
        <v>161.1</v>
      </c>
      <c r="W206" s="2" t="n">
        <v>25.5459729258924</v>
      </c>
      <c r="X206" s="2" t="n">
        <v>1</v>
      </c>
      <c r="Y206" s="3" t="n">
        <v>84.75</v>
      </c>
      <c r="Z206" s="3" t="n">
        <v>100</v>
      </c>
      <c r="AA206" s="2" t="n">
        <v>42.1543065226568</v>
      </c>
      <c r="AB206" s="2" t="n">
        <v>0.526070763500931</v>
      </c>
      <c r="AC206" s="2" t="n">
        <v>0.8475</v>
      </c>
      <c r="AD206" s="3" t="n">
        <v>36.6</v>
      </c>
      <c r="AE206" s="3" t="n">
        <v>24.3</v>
      </c>
      <c r="AF206" s="3" t="n">
        <v>42</v>
      </c>
      <c r="AG206" s="1" t="n">
        <v>8</v>
      </c>
      <c r="AH206" s="3" t="n">
        <v>44</v>
      </c>
      <c r="AI206" s="3" t="n">
        <v>29.2</v>
      </c>
      <c r="AJ206" s="3" t="n">
        <v>39.9</v>
      </c>
      <c r="AK206" s="3" t="n">
        <v>2.1</v>
      </c>
      <c r="AL206" s="1" t="n">
        <v>1275</v>
      </c>
      <c r="AM206" s="1" t="n">
        <v>54</v>
      </c>
      <c r="AN206" s="1" t="n">
        <v>2091</v>
      </c>
      <c r="AO206" s="1" t="n">
        <v>91</v>
      </c>
      <c r="AP206" s="1" t="n">
        <v>161</v>
      </c>
      <c r="AQ206" s="1" t="n">
        <v>134</v>
      </c>
      <c r="AR206" s="1" t="n">
        <v>131</v>
      </c>
      <c r="AS206" s="1" t="n">
        <v>72</v>
      </c>
      <c r="AT206" s="1" t="n">
        <v>1</v>
      </c>
      <c r="AU206" s="1" t="n">
        <v>4305</v>
      </c>
      <c r="AV206" s="1" t="n">
        <f aca="false">((AO206*15)+(AP206*30)+(AQ206*30)+(AR206*30)+(AS206*15))</f>
        <v>15225</v>
      </c>
      <c r="AW206" s="1"/>
      <c r="AX206" s="4" t="n">
        <f aca="false">10000/SQRT((AO206*BE206)*(AVERAGE(AO206:AS206)*AVERAGE(BE206:BI206)))</f>
        <v>4.06757575209221</v>
      </c>
      <c r="AY206" s="4" t="n">
        <v>0</v>
      </c>
      <c r="AZ206" s="2" t="n">
        <f aca="false">(AO206*BE206)/405</f>
        <v>2.31432098765432</v>
      </c>
      <c r="BA206" s="2" t="n">
        <v>1</v>
      </c>
      <c r="BB206" s="2" t="n">
        <f aca="false">1/(LOG(BE206)+LOG(AO206))</f>
        <v>0.336487497931737</v>
      </c>
      <c r="BC206" s="2" t="n">
        <f aca="false">(BF206-BE206)/(AP206-AO206)</f>
        <v>0.95</v>
      </c>
      <c r="BD206" s="2" t="n">
        <f aca="false">(20*BE206)/((AO206/18)-3.5)</f>
        <v>132.428571428571</v>
      </c>
      <c r="BE206" s="3" t="n">
        <v>10.3</v>
      </c>
      <c r="BF206" s="3" t="n">
        <v>76.8</v>
      </c>
      <c r="BG206" s="3" t="n">
        <v>73.3</v>
      </c>
      <c r="BH206" s="3" t="n">
        <v>68.8</v>
      </c>
      <c r="BI206" s="3" t="n">
        <v>44.5</v>
      </c>
      <c r="BJ206" s="2" t="n">
        <f aca="false">((BE206*15)+(BF206*30)+(BG206*30)+(BH206*30)+(BI206*15))-(BE206*120)</f>
        <v>6153</v>
      </c>
      <c r="BK206" s="2" t="n">
        <f aca="false">((BE206*15)+(BF206*30)+(BG206*30)+(BH206*30)+(BI206*15))</f>
        <v>7389</v>
      </c>
      <c r="BL206" s="2" t="n">
        <f aca="false">(1/BE206)</f>
        <v>0.0970873786407767</v>
      </c>
      <c r="BM206" s="2" t="n">
        <f aca="false">(BJ206/AU206)</f>
        <v>1.42926829268293</v>
      </c>
      <c r="BN206" s="2" t="n">
        <f aca="false">(BK206/AV206)</f>
        <v>0.485320197044335</v>
      </c>
      <c r="BO206" s="2" t="n">
        <f aca="false">(AX206*BM206)</f>
        <v>5.81365705055131</v>
      </c>
      <c r="BP206" s="2" t="n">
        <f aca="false">(AX206*BN206)</f>
        <v>1.97407666549815</v>
      </c>
      <c r="BQ206" s="2" t="n">
        <v>2</v>
      </c>
      <c r="BR206" s="4" t="n">
        <f aca="false">(BC206*BL206)</f>
        <v>0.0922330097087379</v>
      </c>
      <c r="BS206" s="1" t="n">
        <v>181</v>
      </c>
      <c r="BT206" s="1" t="n">
        <v>0</v>
      </c>
      <c r="BU206" s="1" t="n">
        <v>64</v>
      </c>
      <c r="BV206" s="1" t="n">
        <v>0</v>
      </c>
      <c r="BW206" s="1" t="n">
        <v>87</v>
      </c>
      <c r="BX206" s="1" t="n">
        <v>0</v>
      </c>
      <c r="BY206" s="1" t="n">
        <v>30</v>
      </c>
      <c r="BZ206" s="1" t="n">
        <v>152</v>
      </c>
      <c r="CA206" s="1" t="n">
        <v>1</v>
      </c>
      <c r="CB206" s="1" t="n">
        <v>3</v>
      </c>
      <c r="CC206" s="1"/>
      <c r="CD206" s="1" t="n">
        <v>47</v>
      </c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 t="n">
        <v>14</v>
      </c>
      <c r="DK206" s="1" t="n">
        <v>14</v>
      </c>
      <c r="DL206" s="1" t="n">
        <v>2</v>
      </c>
      <c r="DM206" s="1" t="n">
        <v>2</v>
      </c>
      <c r="DN206" s="1" t="n">
        <v>29.37</v>
      </c>
      <c r="DO206" s="1" t="n">
        <v>3920.312</v>
      </c>
      <c r="DP206" s="1" t="n">
        <v>0.11</v>
      </c>
      <c r="DQ206" s="1" t="n">
        <v>1</v>
      </c>
      <c r="DR206" s="1"/>
      <c r="DS206" s="1" t="n">
        <v>1</v>
      </c>
      <c r="DT206" s="1" t="n">
        <v>2805.59</v>
      </c>
      <c r="DU206" s="1" t="n">
        <v>68.54</v>
      </c>
      <c r="DV206" s="1" t="n">
        <v>12.82</v>
      </c>
      <c r="DW206" s="1" t="n">
        <v>14.49</v>
      </c>
      <c r="DX206" s="1" t="n">
        <v>34.75</v>
      </c>
      <c r="DY206" s="1" t="n">
        <v>502.21</v>
      </c>
      <c r="DZ206" s="1" t="n">
        <v>34.28</v>
      </c>
      <c r="EA206" s="1" t="n">
        <v>23.56</v>
      </c>
      <c r="EB206" s="1" t="n">
        <v>15.52</v>
      </c>
      <c r="EC206" s="1" t="n">
        <v>20.33</v>
      </c>
      <c r="ED206" s="1" t="n">
        <v>12.16</v>
      </c>
      <c r="EE206" s="1" t="n">
        <v>105.4</v>
      </c>
    </row>
    <row r="207" customFormat="false" ht="13.8" hidden="false" customHeight="false" outlineLevel="0" collapsed="false">
      <c r="A207" s="1" t="n">
        <v>30875</v>
      </c>
      <c r="B207" s="1" t="n">
        <v>2</v>
      </c>
      <c r="C207" s="1" t="n">
        <v>18</v>
      </c>
      <c r="D207" s="1" t="n">
        <v>1</v>
      </c>
      <c r="E207" s="1" t="n">
        <v>0</v>
      </c>
      <c r="F207" s="1" t="n">
        <v>0</v>
      </c>
      <c r="G207" s="1" t="n">
        <v>1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</v>
      </c>
      <c r="M207" s="1" t="n">
        <v>1</v>
      </c>
      <c r="N207" s="1" t="n">
        <v>0</v>
      </c>
      <c r="O207" s="1" t="n">
        <v>1</v>
      </c>
      <c r="P207" s="1" t="n">
        <f aca="false">SUM(E207:O207)</f>
        <v>3</v>
      </c>
      <c r="Q207" s="1" t="n">
        <v>114</v>
      </c>
      <c r="R207" s="1" t="n">
        <v>78</v>
      </c>
      <c r="S207" s="1" t="n">
        <v>36</v>
      </c>
      <c r="T207" s="2" t="n">
        <v>90</v>
      </c>
      <c r="U207" s="3" t="n">
        <v>77.2</v>
      </c>
      <c r="V207" s="3" t="n">
        <v>163</v>
      </c>
      <c r="W207" s="2" t="n">
        <v>29.0564191350822</v>
      </c>
      <c r="X207" s="2" t="n">
        <v>1</v>
      </c>
      <c r="Y207" s="3" t="n">
        <v>79</v>
      </c>
      <c r="Z207" s="3" t="n">
        <v>109.5</v>
      </c>
      <c r="AA207" s="2" t="n">
        <v>36.2591266345873</v>
      </c>
      <c r="AB207" s="2" t="n">
        <v>0.484662576687117</v>
      </c>
      <c r="AC207" s="2" t="n">
        <v>0.721461187214612</v>
      </c>
      <c r="AD207" s="3" t="n">
        <v>39.5</v>
      </c>
      <c r="AE207" s="3" t="n">
        <v>30.5</v>
      </c>
      <c r="AF207" s="3" t="n">
        <v>46.7</v>
      </c>
      <c r="AG207" s="1" t="n">
        <v>5</v>
      </c>
      <c r="AH207" s="3" t="n">
        <v>43.5</v>
      </c>
      <c r="AI207" s="3" t="n">
        <v>33.6</v>
      </c>
      <c r="AJ207" s="3" t="n">
        <v>44.3</v>
      </c>
      <c r="AK207" s="3" t="n">
        <v>2.4</v>
      </c>
      <c r="AL207" s="1" t="n">
        <v>1515</v>
      </c>
      <c r="AM207" s="1" t="n">
        <v>333</v>
      </c>
      <c r="AN207" s="1" t="n">
        <v>2363</v>
      </c>
      <c r="AO207" s="1" t="n">
        <v>107</v>
      </c>
      <c r="AP207" s="1" t="n">
        <v>154</v>
      </c>
      <c r="AQ207" s="1" t="n">
        <v>146</v>
      </c>
      <c r="AR207" s="1" t="n">
        <v>124</v>
      </c>
      <c r="AS207" s="1" t="n">
        <v>101</v>
      </c>
      <c r="AT207" s="1" t="n">
        <v>2</v>
      </c>
      <c r="AU207" s="1" t="n">
        <v>3000</v>
      </c>
      <c r="AV207" s="1" t="n">
        <f aca="false">((AO207*15)+(AP207*30)+(AQ207*30)+(AR207*30)+(AS207*15))</f>
        <v>15840</v>
      </c>
      <c r="AW207" s="1" t="n">
        <v>5.33</v>
      </c>
      <c r="AX207" s="4" t="n">
        <f aca="false">10000/SQRT((AO207*BE207)*(AVERAGE(AO207:AS207)*AVERAGE(BE207:BI207)))</f>
        <v>2.91531127243688</v>
      </c>
      <c r="AY207" s="4" t="n">
        <v>1</v>
      </c>
      <c r="AZ207" s="2" t="n">
        <f aca="false">(AO207*BE207)/405</f>
        <v>4.8083950617284</v>
      </c>
      <c r="BA207" s="2" t="n">
        <v>1</v>
      </c>
      <c r="BB207" s="2" t="n">
        <f aca="false">1/(LOG(BE207)+LOG(AO207))</f>
        <v>0.30400171141905</v>
      </c>
      <c r="BC207" s="2" t="n">
        <f aca="false">(BF207-BE207)/(AP207-AO207)</f>
        <v>0.519148936170213</v>
      </c>
      <c r="BD207" s="2" t="n">
        <f aca="false">(20*BE207)/((AO207/18)-3.5)</f>
        <v>148.909090909091</v>
      </c>
      <c r="BE207" s="3" t="n">
        <v>18.2</v>
      </c>
      <c r="BF207" s="3" t="n">
        <v>42.6</v>
      </c>
      <c r="BG207" s="3" t="n">
        <v>49</v>
      </c>
      <c r="BH207" s="3" t="n">
        <v>59</v>
      </c>
      <c r="BI207" s="3" t="n">
        <v>70.2</v>
      </c>
      <c r="BJ207" s="2" t="n">
        <f aca="false">((BE207*15)+(BF207*30)+(BG207*30)+(BH207*30)+(BI207*15))-(BE207*120)</f>
        <v>3660</v>
      </c>
      <c r="BK207" s="2" t="n">
        <f aca="false">((BE207*15)+(BF207*30)+(BG207*30)+(BH207*30)+(BI207*15))</f>
        <v>5844</v>
      </c>
      <c r="BL207" s="2" t="n">
        <f aca="false">(1/BE207)</f>
        <v>0.0549450549450549</v>
      </c>
      <c r="BM207" s="2" t="n">
        <f aca="false">(BJ207/AU207)</f>
        <v>1.22</v>
      </c>
      <c r="BN207" s="2" t="n">
        <f aca="false">(BK207/AV207)</f>
        <v>0.368939393939394</v>
      </c>
      <c r="BO207" s="2" t="n">
        <f aca="false">(AX207*BM207)</f>
        <v>3.55667975237299</v>
      </c>
      <c r="BP207" s="2" t="n">
        <f aca="false">(AX207*BN207)</f>
        <v>1.07557317399755</v>
      </c>
      <c r="BQ207" s="2" t="n">
        <v>1</v>
      </c>
      <c r="BR207" s="4" t="n">
        <f aca="false">(BC207*BL207)</f>
        <v>0.0285246668225392</v>
      </c>
      <c r="BS207" s="1" t="n">
        <v>154</v>
      </c>
      <c r="BT207" s="1" t="n">
        <v>0</v>
      </c>
      <c r="BU207" s="1" t="n">
        <v>40</v>
      </c>
      <c r="BV207" s="1" t="n">
        <v>1</v>
      </c>
      <c r="BW207" s="1" t="n">
        <v>98</v>
      </c>
      <c r="BX207" s="1" t="n">
        <v>0</v>
      </c>
      <c r="BY207" s="1" t="n">
        <v>16</v>
      </c>
      <c r="BZ207" s="1" t="n">
        <v>78</v>
      </c>
      <c r="CA207" s="1" t="n">
        <v>0</v>
      </c>
      <c r="CB207" s="1" t="n">
        <v>3</v>
      </c>
      <c r="CC207" s="1"/>
      <c r="CD207" s="1" t="n">
        <v>78</v>
      </c>
      <c r="CE207" s="1" t="n">
        <v>1592</v>
      </c>
      <c r="CF207" s="1" t="n">
        <v>15.1758793969849</v>
      </c>
      <c r="CG207" s="1" t="n">
        <v>22.0477386934673</v>
      </c>
      <c r="CH207" s="1" t="n">
        <v>10.9673366834171</v>
      </c>
      <c r="CI207" s="1" t="n">
        <v>4.52261306532663</v>
      </c>
      <c r="CJ207" s="1" t="n">
        <v>1.92211055276382</v>
      </c>
      <c r="CK207" s="1" t="n">
        <v>66.0804020100503</v>
      </c>
      <c r="CL207" s="1" t="n">
        <v>0.9</v>
      </c>
      <c r="CM207" s="1" t="n">
        <v>2.1</v>
      </c>
      <c r="CN207" s="1" t="n">
        <v>10.1</v>
      </c>
      <c r="CO207" s="1" t="n">
        <v>0</v>
      </c>
      <c r="CP207" s="1" t="n">
        <v>3.5</v>
      </c>
      <c r="CQ207" s="1" t="n">
        <v>1.7</v>
      </c>
      <c r="CR207" s="1" t="n">
        <v>1</v>
      </c>
      <c r="CS207" s="1" t="n">
        <v>0</v>
      </c>
      <c r="CT207" s="1" t="n">
        <v>8.2</v>
      </c>
      <c r="CU207" s="1" t="n">
        <v>60.4</v>
      </c>
      <c r="CV207" s="1" t="n">
        <v>39</v>
      </c>
      <c r="CW207" s="1" t="n">
        <v>19.4</v>
      </c>
      <c r="CX207" s="1" t="n">
        <v>8</v>
      </c>
      <c r="CY207" s="1" t="n">
        <v>3.4</v>
      </c>
      <c r="CZ207" s="1" t="n">
        <v>124</v>
      </c>
      <c r="DA207" s="1" t="n">
        <v>263</v>
      </c>
      <c r="DB207" s="1" t="n">
        <v>51.8</v>
      </c>
      <c r="DC207" s="1" t="n">
        <v>20.3</v>
      </c>
      <c r="DD207" s="1" t="n">
        <v>211</v>
      </c>
      <c r="DE207" s="1" t="n">
        <v>5</v>
      </c>
      <c r="DF207" s="1" t="n">
        <v>2</v>
      </c>
      <c r="DG207" s="1" t="n">
        <v>600</v>
      </c>
      <c r="DH207" s="1" t="n">
        <v>5</v>
      </c>
      <c r="DI207" s="1" t="s">
        <v>427</v>
      </c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</row>
    <row r="208" customFormat="false" ht="13.8" hidden="false" customHeight="false" outlineLevel="0" collapsed="false">
      <c r="A208" s="1" t="n">
        <v>30878</v>
      </c>
      <c r="B208" s="1" t="n">
        <v>1</v>
      </c>
      <c r="C208" s="1" t="n">
        <v>71</v>
      </c>
      <c r="D208" s="1" t="n">
        <v>1</v>
      </c>
      <c r="E208" s="1" t="n">
        <v>1</v>
      </c>
      <c r="F208" s="1" t="n">
        <v>1</v>
      </c>
      <c r="G208" s="1" t="n">
        <v>1</v>
      </c>
      <c r="H208" s="1" t="n">
        <v>0</v>
      </c>
      <c r="I208" s="1" t="n">
        <v>1</v>
      </c>
      <c r="J208" s="1" t="n">
        <v>1</v>
      </c>
      <c r="K208" s="1" t="n">
        <v>0</v>
      </c>
      <c r="L208" s="1" t="n">
        <v>0</v>
      </c>
      <c r="M208" s="1" t="n">
        <v>1</v>
      </c>
      <c r="N208" s="1" t="n">
        <v>0</v>
      </c>
      <c r="O208" s="1" t="n">
        <v>1</v>
      </c>
      <c r="P208" s="1" t="n">
        <f aca="false">SUM(E208:O208)</f>
        <v>7</v>
      </c>
      <c r="Q208" s="1" t="n">
        <v>130</v>
      </c>
      <c r="R208" s="1" t="n">
        <v>90</v>
      </c>
      <c r="S208" s="1" t="n">
        <v>40</v>
      </c>
      <c r="T208" s="2" t="n">
        <v>103.333333333333</v>
      </c>
      <c r="U208" s="3" t="n">
        <v>79.1</v>
      </c>
      <c r="V208" s="3" t="n">
        <v>166</v>
      </c>
      <c r="W208" s="2" t="n">
        <v>28.7051821744811</v>
      </c>
      <c r="X208" s="2" t="n">
        <v>1</v>
      </c>
      <c r="Y208" s="3"/>
      <c r="Z208" s="3"/>
      <c r="AA208" s="2"/>
      <c r="AB208" s="2"/>
      <c r="AC208" s="2"/>
      <c r="AD208" s="3" t="n">
        <v>28.4</v>
      </c>
      <c r="AE208" s="3" t="n">
        <v>22.5</v>
      </c>
      <c r="AF208" s="3" t="n">
        <v>56.6</v>
      </c>
      <c r="AG208" s="1" t="n">
        <v>17</v>
      </c>
      <c r="AH208" s="3" t="n">
        <v>50.1</v>
      </c>
      <c r="AI208" s="3" t="n">
        <v>39.6</v>
      </c>
      <c r="AJ208" s="3" t="n">
        <v>53.8</v>
      </c>
      <c r="AK208" s="3" t="n">
        <v>2.8</v>
      </c>
      <c r="AL208" s="1" t="n">
        <v>1644</v>
      </c>
      <c r="AM208" s="1" t="n">
        <v>70</v>
      </c>
      <c r="AN208" s="1" t="n">
        <v>2926</v>
      </c>
      <c r="AO208" s="1" t="n">
        <v>89</v>
      </c>
      <c r="AP208" s="1" t="n">
        <v>146</v>
      </c>
      <c r="AQ208" s="1" t="n">
        <v>111</v>
      </c>
      <c r="AR208" s="1" t="n">
        <v>54</v>
      </c>
      <c r="AS208" s="1" t="n">
        <v>32</v>
      </c>
      <c r="AT208" s="1" t="n">
        <v>1</v>
      </c>
      <c r="AU208" s="1" t="n">
        <v>465</v>
      </c>
      <c r="AV208" s="1" t="n">
        <f aca="false">((AO208*15)+(AP208*30)+(AQ208*30)+(AR208*30)+(AS208*15))</f>
        <v>11145</v>
      </c>
      <c r="AW208" s="1"/>
      <c r="AX208" s="4" t="n">
        <f aca="false">10000/SQRT((AO208*BE208)*(AVERAGE(AO208:AS208)*AVERAGE(BE208:BI208)))</f>
        <v>8.49986196336256</v>
      </c>
      <c r="AY208" s="4" t="n">
        <v>0</v>
      </c>
      <c r="AZ208" s="2" t="n">
        <f aca="false">(AO208*BE208)/405</f>
        <v>1.09876543209877</v>
      </c>
      <c r="BA208" s="2" t="n">
        <v>0</v>
      </c>
      <c r="BB208" s="2" t="n">
        <f aca="false">1/(LOG(BE208)+LOG(AO208))</f>
        <v>0.377592168683142</v>
      </c>
      <c r="BC208" s="2" t="n">
        <f aca="false">(BF208-BE208)/(AP208-AO208)</f>
        <v>0.368421052631579</v>
      </c>
      <c r="BD208" s="2" t="n">
        <f aca="false">(20*BE208)/((AO208/18)-3.5)</f>
        <v>69.2307692307692</v>
      </c>
      <c r="BE208" s="3" t="n">
        <v>5</v>
      </c>
      <c r="BF208" s="3" t="n">
        <v>26</v>
      </c>
      <c r="BG208" s="3" t="n">
        <v>101</v>
      </c>
      <c r="BH208" s="3" t="n">
        <v>32.5</v>
      </c>
      <c r="BI208" s="3" t="n">
        <v>15.5</v>
      </c>
      <c r="BJ208" s="2" t="n">
        <f aca="false">((BE208*15)+(BF208*30)+(BG208*30)+(BH208*30)+(BI208*15))-(BE208*120)</f>
        <v>4492.5</v>
      </c>
      <c r="BK208" s="2" t="n">
        <f aca="false">((BE208*15)+(BF208*30)+(BG208*30)+(BH208*30)+(BI208*15))</f>
        <v>5092.5</v>
      </c>
      <c r="BL208" s="2" t="n">
        <f aca="false">(1/BE208)</f>
        <v>0.2</v>
      </c>
      <c r="BM208" s="2" t="n">
        <f aca="false">(BJ208/AU208)</f>
        <v>9.66129032258065</v>
      </c>
      <c r="BN208" s="2" t="n">
        <f aca="false">(BK208/AV208)</f>
        <v>0.45693135935397</v>
      </c>
      <c r="BO208" s="2" t="n">
        <f aca="false">(AX208*BM208)</f>
        <v>82.1196341299061</v>
      </c>
      <c r="BP208" s="2" t="n">
        <f aca="false">(AX208*BN208)</f>
        <v>3.88385348124036</v>
      </c>
      <c r="BQ208" s="2" t="n">
        <v>2</v>
      </c>
      <c r="BR208" s="4" t="n">
        <f aca="false">(BC208*BL208)</f>
        <v>0.0736842105263158</v>
      </c>
      <c r="BS208" s="1" t="n">
        <v>166</v>
      </c>
      <c r="BT208" s="1" t="n">
        <v>0</v>
      </c>
      <c r="BU208" s="1" t="n">
        <v>36</v>
      </c>
      <c r="BV208" s="1" t="n">
        <v>1</v>
      </c>
      <c r="BW208" s="1" t="n">
        <v>88</v>
      </c>
      <c r="BX208" s="1" t="n">
        <v>0</v>
      </c>
      <c r="BY208" s="1" t="n">
        <v>42</v>
      </c>
      <c r="BZ208" s="1" t="n">
        <v>210</v>
      </c>
      <c r="CA208" s="1" t="n">
        <v>1</v>
      </c>
      <c r="CB208" s="1" t="n">
        <v>3</v>
      </c>
      <c r="CC208" s="1"/>
      <c r="CD208" s="1" t="n">
        <v>60</v>
      </c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 t="n">
        <v>9</v>
      </c>
      <c r="DK208" s="1" t="n">
        <v>9</v>
      </c>
      <c r="DL208" s="1" t="n">
        <v>2</v>
      </c>
      <c r="DM208" s="1" t="n">
        <v>2</v>
      </c>
      <c r="DN208" s="1" t="n">
        <v>34.18173</v>
      </c>
      <c r="DO208" s="1" t="n">
        <v>83.0903</v>
      </c>
      <c r="DP208" s="1" t="n">
        <v>0.11</v>
      </c>
      <c r="DQ208" s="1"/>
      <c r="DR208" s="1" t="n">
        <v>4</v>
      </c>
      <c r="DS208" s="1" t="n">
        <v>1</v>
      </c>
      <c r="DT208" s="1" t="n">
        <v>1641.99</v>
      </c>
      <c r="DU208" s="1" t="n">
        <v>53.42</v>
      </c>
      <c r="DV208" s="1" t="n">
        <v>22.86</v>
      </c>
      <c r="DW208" s="1" t="n">
        <v>27.44</v>
      </c>
      <c r="DX208" s="1" t="n">
        <v>17.44</v>
      </c>
      <c r="DY208" s="1" t="n">
        <v>245.9</v>
      </c>
      <c r="DZ208" s="1" t="n">
        <v>33.1</v>
      </c>
      <c r="EA208" s="1" t="n">
        <v>25.22</v>
      </c>
      <c r="EB208" s="1" t="n">
        <v>17.04</v>
      </c>
      <c r="EC208" s="1" t="n">
        <v>18.67</v>
      </c>
      <c r="ED208" s="1" t="n">
        <v>11.75</v>
      </c>
      <c r="EE208" s="1" t="n">
        <v>116.38</v>
      </c>
    </row>
    <row r="209" customFormat="false" ht="13.8" hidden="false" customHeight="false" outlineLevel="0" collapsed="false">
      <c r="A209" s="1" t="n">
        <v>30881</v>
      </c>
      <c r="B209" s="1" t="n">
        <v>2</v>
      </c>
      <c r="C209" s="1" t="n">
        <v>68</v>
      </c>
      <c r="D209" s="1" t="n">
        <v>1</v>
      </c>
      <c r="E209" s="1" t="n">
        <v>0</v>
      </c>
      <c r="F209" s="1" t="n">
        <v>1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</v>
      </c>
      <c r="M209" s="1" t="n">
        <v>0</v>
      </c>
      <c r="N209" s="1" t="n">
        <v>0</v>
      </c>
      <c r="O209" s="1" t="n">
        <v>0</v>
      </c>
      <c r="P209" s="1" t="n">
        <f aca="false">SUM(E209:O209)</f>
        <v>1</v>
      </c>
      <c r="Q209" s="1" t="n">
        <v>120</v>
      </c>
      <c r="R209" s="1" t="n">
        <v>80</v>
      </c>
      <c r="S209" s="1" t="n">
        <v>40</v>
      </c>
      <c r="T209" s="2" t="n">
        <v>93.3333333333333</v>
      </c>
      <c r="U209" s="3" t="n">
        <v>61.5</v>
      </c>
      <c r="V209" s="3" t="n">
        <v>158.5</v>
      </c>
      <c r="W209" s="2" t="n">
        <v>24.4802913751754</v>
      </c>
      <c r="X209" s="2" t="n">
        <v>0</v>
      </c>
      <c r="Y209" s="3" t="n">
        <v>81.5</v>
      </c>
      <c r="Z209" s="3" t="n">
        <v>99.5</v>
      </c>
      <c r="AA209" s="2" t="n">
        <v>38.9529987841191</v>
      </c>
      <c r="AB209" s="2" t="n">
        <v>0.514195583596215</v>
      </c>
      <c r="AC209" s="2" t="n">
        <v>0.819095477386935</v>
      </c>
      <c r="AD209" s="3" t="n">
        <v>38.1</v>
      </c>
      <c r="AE209" s="3" t="n">
        <v>23.4</v>
      </c>
      <c r="AF209" s="3" t="n">
        <v>38.1</v>
      </c>
      <c r="AG209" s="1" t="n">
        <v>9</v>
      </c>
      <c r="AH209" s="3" t="n">
        <v>42.1</v>
      </c>
      <c r="AI209" s="3" t="n">
        <v>25.9</v>
      </c>
      <c r="AJ209" s="3" t="n">
        <v>36.2</v>
      </c>
      <c r="AK209" s="3" t="n">
        <v>1.9</v>
      </c>
      <c r="AL209" s="1" t="n">
        <v>1164</v>
      </c>
      <c r="AM209" s="1" t="n">
        <v>58</v>
      </c>
      <c r="AN209" s="1" t="n">
        <v>1816</v>
      </c>
      <c r="AO209" s="1" t="n">
        <v>79</v>
      </c>
      <c r="AP209" s="1" t="n">
        <v>83</v>
      </c>
      <c r="AQ209" s="1" t="n">
        <v>80</v>
      </c>
      <c r="AR209" s="1" t="n">
        <v>76</v>
      </c>
      <c r="AS209" s="1" t="n">
        <v>84</v>
      </c>
      <c r="AT209" s="1" t="n">
        <v>1</v>
      </c>
      <c r="AU209" s="1" t="n">
        <f aca="false">((AO209*15)+(AP209*30)+(AQ209*30)+(AR209*30)+(AS209*15))-(AO209*120)</f>
        <v>135</v>
      </c>
      <c r="AV209" s="1" t="n">
        <f aca="false">((AO209*15)+(AP209*30)+(AQ209*30)+(AR209*30)+(AS209*15))</f>
        <v>9615</v>
      </c>
      <c r="AW209" s="1"/>
      <c r="AX209" s="4" t="n">
        <f aca="false">10000/SQRT((AO209*BE209)*(AVERAGE(AO209:AS209)*AVERAGE(BE209:BI209)))</f>
        <v>11.4068503731503</v>
      </c>
      <c r="AY209" s="4" t="n">
        <v>0</v>
      </c>
      <c r="AZ209" s="2" t="n">
        <f aca="false">(AO209*BE209)/405</f>
        <v>0.975308641975309</v>
      </c>
      <c r="BA209" s="2" t="n">
        <v>0</v>
      </c>
      <c r="BB209" s="2" t="n">
        <f aca="false">1/(LOG(BE209)+LOG(AO209))</f>
        <v>0.38511943253897</v>
      </c>
      <c r="BC209" s="2" t="n">
        <f aca="false">(BF209-BE209)/(AP209-AO209)</f>
        <v>5.125</v>
      </c>
      <c r="BD209" s="2" t="n">
        <f aca="false">(20*BE209)/((AO209/18)-3.5)</f>
        <v>112.5</v>
      </c>
      <c r="BE209" s="3" t="n">
        <v>5</v>
      </c>
      <c r="BF209" s="3" t="n">
        <v>25.5</v>
      </c>
      <c r="BG209" s="3" t="n">
        <v>35.2</v>
      </c>
      <c r="BH209" s="3" t="n">
        <v>23.7</v>
      </c>
      <c r="BI209" s="3" t="n">
        <v>31.6</v>
      </c>
      <c r="BJ209" s="2" t="n">
        <f aca="false">((BE209*15)+(BF209*30)+(BG209*30)+(BH209*30)+(BI209*15))-(BE209*120)</f>
        <v>2481</v>
      </c>
      <c r="BK209" s="2" t="n">
        <f aca="false">((BE209*15)+(BF209*30)+(BG209*30)+(BH209*30)+(BI209*15))</f>
        <v>3081</v>
      </c>
      <c r="BL209" s="2" t="n">
        <f aca="false">(1/BE209)</f>
        <v>0.2</v>
      </c>
      <c r="BM209" s="2" t="n">
        <f aca="false">(BJ209/AU209)</f>
        <v>18.3777777777778</v>
      </c>
      <c r="BN209" s="2" t="n">
        <f aca="false">(BK209/AV209)</f>
        <v>0.320436817472699</v>
      </c>
      <c r="BO209" s="2" t="n">
        <f aca="false">(AX209*BM209)</f>
        <v>209.632561302118</v>
      </c>
      <c r="BP209" s="2" t="n">
        <f aca="false">(AX209*BN209)</f>
        <v>3.65517483095955</v>
      </c>
      <c r="BQ209" s="2" t="n">
        <v>2</v>
      </c>
      <c r="BR209" s="4" t="n">
        <f aca="false">(BC209*BL209)</f>
        <v>1.025</v>
      </c>
      <c r="BS209" s="1" t="n">
        <v>192</v>
      </c>
      <c r="BT209" s="1" t="n">
        <v>0</v>
      </c>
      <c r="BU209" s="1" t="n">
        <v>73</v>
      </c>
      <c r="BV209" s="1" t="n">
        <v>0</v>
      </c>
      <c r="BW209" s="1" t="n">
        <v>103</v>
      </c>
      <c r="BX209" s="1" t="n">
        <v>0</v>
      </c>
      <c r="BY209" s="1" t="n">
        <v>16</v>
      </c>
      <c r="BZ209" s="1" t="n">
        <v>81</v>
      </c>
      <c r="CA209" s="1" t="n">
        <v>0</v>
      </c>
      <c r="CB209" s="1" t="n">
        <v>0</v>
      </c>
      <c r="CC209" s="1"/>
      <c r="CD209" s="1" t="n">
        <v>63</v>
      </c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 t="n">
        <v>26</v>
      </c>
      <c r="DK209" s="1" t="n">
        <v>26</v>
      </c>
      <c r="DL209" s="1" t="n">
        <v>1</v>
      </c>
      <c r="DM209" s="1" t="n">
        <v>1</v>
      </c>
      <c r="DN209" s="1" t="n">
        <v>13.96339</v>
      </c>
      <c r="DO209" s="1" t="n">
        <v>69.12579</v>
      </c>
      <c r="DP209" s="1" t="n">
        <v>0</v>
      </c>
      <c r="DQ209" s="1" t="n">
        <v>1</v>
      </c>
      <c r="DR209" s="1" t="n">
        <v>4</v>
      </c>
      <c r="DS209" s="1" t="n">
        <v>1</v>
      </c>
      <c r="DT209" s="1" t="n">
        <v>963.95</v>
      </c>
      <c r="DU209" s="1" t="n">
        <v>35.61</v>
      </c>
      <c r="DV209" s="1" t="n">
        <v>13.22</v>
      </c>
      <c r="DW209" s="1" t="n">
        <v>17.17</v>
      </c>
      <c r="DX209" s="1" t="n">
        <v>7.87</v>
      </c>
      <c r="DY209" s="1" t="n">
        <v>154.95</v>
      </c>
      <c r="DZ209" s="1" t="n">
        <v>10.23</v>
      </c>
      <c r="EA209" s="1" t="n">
        <v>8.86</v>
      </c>
      <c r="EB209" s="1" t="n">
        <v>8.87</v>
      </c>
      <c r="EC209" s="1" t="n">
        <v>8.59</v>
      </c>
      <c r="ED209" s="1" t="n">
        <v>4.75</v>
      </c>
      <c r="EE209" s="1" t="n">
        <v>82.87</v>
      </c>
    </row>
    <row r="210" customFormat="false" ht="13.8" hidden="false" customHeight="false" outlineLevel="0" collapsed="false">
      <c r="A210" s="1" t="n">
        <v>30883</v>
      </c>
      <c r="B210" s="1" t="n">
        <v>2</v>
      </c>
      <c r="C210" s="1" t="n">
        <v>25</v>
      </c>
      <c r="D210" s="1" t="n">
        <v>1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</v>
      </c>
      <c r="M210" s="1" t="n">
        <v>0</v>
      </c>
      <c r="N210" s="1" t="n">
        <v>0</v>
      </c>
      <c r="O210" s="1" t="n">
        <v>1</v>
      </c>
      <c r="P210" s="1" t="n">
        <f aca="false">SUM(E210:O210)</f>
        <v>1</v>
      </c>
      <c r="Q210" s="1" t="n">
        <v>110</v>
      </c>
      <c r="R210" s="1" t="n">
        <v>70</v>
      </c>
      <c r="S210" s="1" t="n">
        <v>40</v>
      </c>
      <c r="T210" s="2" t="n">
        <v>83.3333333333333</v>
      </c>
      <c r="U210" s="3" t="n">
        <v>43.2</v>
      </c>
      <c r="V210" s="3" t="n">
        <v>150</v>
      </c>
      <c r="W210" s="2" t="n">
        <v>19.2</v>
      </c>
      <c r="X210" s="2" t="n">
        <v>0</v>
      </c>
      <c r="Y210" s="3"/>
      <c r="Z210" s="3"/>
      <c r="AA210" s="2"/>
      <c r="AB210" s="2"/>
      <c r="AC210" s="2"/>
      <c r="AD210" s="3" t="n">
        <v>13</v>
      </c>
      <c r="AE210" s="3" t="n">
        <v>5.6</v>
      </c>
      <c r="AF210" s="3" t="n">
        <v>37.6</v>
      </c>
      <c r="AG210" s="1" t="n">
        <v>1</v>
      </c>
      <c r="AH210" s="3" t="n">
        <v>59.3</v>
      </c>
      <c r="AI210" s="3" t="n">
        <v>25.6</v>
      </c>
      <c r="AJ210" s="3" t="n">
        <v>35.7</v>
      </c>
      <c r="AK210" s="3" t="n">
        <v>1.9</v>
      </c>
      <c r="AL210" s="1" t="n">
        <v>1150</v>
      </c>
      <c r="AM210" s="1" t="n">
        <v>12</v>
      </c>
      <c r="AN210" s="1" t="n">
        <v>1794</v>
      </c>
      <c r="AO210" s="1" t="n">
        <v>76</v>
      </c>
      <c r="AP210" s="1" t="n">
        <v>113</v>
      </c>
      <c r="AQ210" s="1" t="n">
        <v>108</v>
      </c>
      <c r="AR210" s="1" t="n">
        <v>88</v>
      </c>
      <c r="AS210" s="1" t="n">
        <v>86</v>
      </c>
      <c r="AT210" s="1" t="n">
        <v>1</v>
      </c>
      <c r="AU210" s="1" t="n">
        <v>2580</v>
      </c>
      <c r="AV210" s="1" t="n">
        <f aca="false">((AO210*15)+(AP210*30)+(AQ210*30)+(AR210*30)+(AS210*15))</f>
        <v>11700</v>
      </c>
      <c r="AW210" s="1"/>
      <c r="AX210" s="4" t="n">
        <f aca="false">10000/SQRT((AO210*BE210)*(AVERAGE(AO210:AS210)*AVERAGE(BE210:BI210)))</f>
        <v>12.802060201241</v>
      </c>
      <c r="AY210" s="4" t="n">
        <v>0</v>
      </c>
      <c r="AZ210" s="2" t="n">
        <f aca="false">(AO210*BE210)/405</f>
        <v>0.649283950617284</v>
      </c>
      <c r="BA210" s="2" t="n">
        <v>0</v>
      </c>
      <c r="BB210" s="2" t="n">
        <f aca="false">1/(LOG(BE210)+LOG(AO210))</f>
        <v>0.413241976974726</v>
      </c>
      <c r="BC210" s="2" t="n">
        <f aca="false">(BF210-BE210)/(AP210-AO210)</f>
        <v>0.733513513513514</v>
      </c>
      <c r="BD210" s="2" t="n">
        <f aca="false">(20*BE210)/((AO210/18)-3.5)</f>
        <v>95.8153846153846</v>
      </c>
      <c r="BE210" s="3" t="n">
        <v>3.46</v>
      </c>
      <c r="BF210" s="3" t="n">
        <v>30.6</v>
      </c>
      <c r="BG210" s="3" t="n">
        <v>27.8</v>
      </c>
      <c r="BH210" s="3" t="n">
        <v>27.5</v>
      </c>
      <c r="BI210" s="3" t="n">
        <v>33.8</v>
      </c>
      <c r="BJ210" s="2" t="n">
        <f aca="false">((BE210*15)+(BF210*30)+(BG210*30)+(BH210*30)+(BI210*15))-(BE210*120)</f>
        <v>2720.7</v>
      </c>
      <c r="BK210" s="2" t="n">
        <f aca="false">((BE210*15)+(BF210*30)+(BG210*30)+(BH210*30)+(BI210*15))</f>
        <v>3135.9</v>
      </c>
      <c r="BL210" s="2" t="n">
        <f aca="false">(1/BE210)</f>
        <v>0.289017341040462</v>
      </c>
      <c r="BM210" s="2" t="n">
        <f aca="false">(BJ210/AU210)</f>
        <v>1.05453488372093</v>
      </c>
      <c r="BN210" s="2" t="n">
        <f aca="false">(BK210/AV210)</f>
        <v>0.268025641025641</v>
      </c>
      <c r="BO210" s="2" t="n">
        <f aca="false">(AX210*BM210)</f>
        <v>13.500219065704</v>
      </c>
      <c r="BP210" s="2" t="n">
        <f aca="false">(AX210*BN210)</f>
        <v>3.43128039188646</v>
      </c>
      <c r="BQ210" s="2" t="n">
        <v>2</v>
      </c>
      <c r="BR210" s="4" t="n">
        <f aca="false">(BC210*BL210)</f>
        <v>0.211998125292923</v>
      </c>
      <c r="BS210" s="1" t="n">
        <v>147</v>
      </c>
      <c r="BT210" s="1" t="n">
        <v>0</v>
      </c>
      <c r="BU210" s="1" t="n">
        <v>46</v>
      </c>
      <c r="BV210" s="1" t="n">
        <v>1</v>
      </c>
      <c r="BW210" s="1" t="n">
        <v>85</v>
      </c>
      <c r="BX210" s="1" t="n">
        <v>0</v>
      </c>
      <c r="BY210" s="1" t="n">
        <v>16</v>
      </c>
      <c r="BZ210" s="1" t="n">
        <v>82</v>
      </c>
      <c r="CA210" s="1" t="n">
        <v>0</v>
      </c>
      <c r="CB210" s="1" t="n">
        <v>0</v>
      </c>
      <c r="CC210" s="1"/>
      <c r="CD210" s="1" t="n">
        <v>56</v>
      </c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 t="n">
        <v>6</v>
      </c>
      <c r="DK210" s="1" t="n">
        <v>6</v>
      </c>
      <c r="DL210" s="1" t="n">
        <v>2</v>
      </c>
      <c r="DM210" s="1" t="n">
        <v>2</v>
      </c>
      <c r="DN210" s="1" t="n">
        <v>25.88833</v>
      </c>
      <c r="DO210" s="1" t="n">
        <v>361.6326</v>
      </c>
      <c r="DP210" s="1" t="n">
        <v>0.35</v>
      </c>
      <c r="DQ210" s="1" t="n">
        <v>4</v>
      </c>
      <c r="DR210" s="1" t="n">
        <v>2</v>
      </c>
      <c r="DS210" s="1" t="n">
        <v>1</v>
      </c>
      <c r="DT210" s="1" t="n">
        <v>2210.59</v>
      </c>
      <c r="DU210" s="1" t="n">
        <v>73.63</v>
      </c>
      <c r="DV210" s="1" t="n">
        <v>17.04</v>
      </c>
      <c r="DW210" s="1" t="n">
        <v>31.37</v>
      </c>
      <c r="DX210" s="1" t="n">
        <v>24.85</v>
      </c>
      <c r="DY210" s="1" t="n">
        <v>330.53</v>
      </c>
      <c r="DZ210" s="1" t="n">
        <v>21.55</v>
      </c>
      <c r="EA210" s="1" t="n">
        <v>24.64</v>
      </c>
      <c r="EB210" s="1" t="n">
        <v>19.71</v>
      </c>
      <c r="EC210" s="1" t="n">
        <v>25.27</v>
      </c>
      <c r="ED210" s="1" t="n">
        <v>10.21</v>
      </c>
      <c r="EE210" s="1" t="n">
        <v>134.79</v>
      </c>
    </row>
    <row r="211" customFormat="false" ht="13.8" hidden="false" customHeight="false" outlineLevel="0" collapsed="false">
      <c r="A211" s="1" t="n">
        <v>30884</v>
      </c>
      <c r="B211" s="1" t="n">
        <v>1</v>
      </c>
      <c r="C211" s="1" t="n">
        <v>28</v>
      </c>
      <c r="D211" s="1" t="n">
        <v>1</v>
      </c>
      <c r="E211" s="1" t="n">
        <v>1</v>
      </c>
      <c r="F211" s="1" t="n">
        <v>0</v>
      </c>
      <c r="G211" s="1" t="n">
        <v>1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</v>
      </c>
      <c r="M211" s="1" t="n">
        <v>0</v>
      </c>
      <c r="N211" s="1" t="n">
        <v>0</v>
      </c>
      <c r="O211" s="1" t="n">
        <v>0</v>
      </c>
      <c r="P211" s="1" t="n">
        <f aca="false">SUM(E211:O211)</f>
        <v>2</v>
      </c>
      <c r="Q211" s="1" t="n">
        <v>120</v>
      </c>
      <c r="R211" s="1" t="n">
        <v>80</v>
      </c>
      <c r="S211" s="1" t="n">
        <v>40</v>
      </c>
      <c r="T211" s="2" t="n">
        <v>93.3333333333333</v>
      </c>
      <c r="U211" s="3" t="n">
        <v>60.8</v>
      </c>
      <c r="V211" s="3" t="n">
        <v>163</v>
      </c>
      <c r="W211" s="2" t="n">
        <v>22.8838119613083</v>
      </c>
      <c r="X211" s="2" t="n">
        <v>0</v>
      </c>
      <c r="Y211" s="3" t="n">
        <v>81.5</v>
      </c>
      <c r="Z211" s="3" t="n">
        <v>95</v>
      </c>
      <c r="AA211" s="2" t="n">
        <v>36.2947553406287</v>
      </c>
      <c r="AB211" s="2" t="n">
        <v>0.5</v>
      </c>
      <c r="AC211" s="2" t="n">
        <v>0.857894736842105</v>
      </c>
      <c r="AD211" s="3" t="n">
        <v>20.2</v>
      </c>
      <c r="AE211" s="3" t="n">
        <v>12.3</v>
      </c>
      <c r="AF211" s="3" t="n">
        <v>48.5</v>
      </c>
      <c r="AG211" s="1" t="n">
        <v>4</v>
      </c>
      <c r="AH211" s="3" t="n">
        <v>57.9</v>
      </c>
      <c r="AI211" s="3" t="n">
        <v>35.2</v>
      </c>
      <c r="AJ211" s="3" t="n">
        <v>46</v>
      </c>
      <c r="AK211" s="3" t="n">
        <v>2.5</v>
      </c>
      <c r="AL211" s="1" t="n">
        <v>1446</v>
      </c>
      <c r="AM211" s="1" t="n">
        <v>29</v>
      </c>
      <c r="AN211" s="1" t="n">
        <v>2241</v>
      </c>
      <c r="AO211" s="1" t="n">
        <v>95</v>
      </c>
      <c r="AP211" s="1" t="n">
        <v>156</v>
      </c>
      <c r="AQ211" s="1" t="n">
        <v>187</v>
      </c>
      <c r="AR211" s="1" t="n">
        <v>145</v>
      </c>
      <c r="AS211" s="1" t="n">
        <v>138</v>
      </c>
      <c r="AT211" s="1" t="n">
        <v>1</v>
      </c>
      <c r="AU211" s="1" t="n">
        <f aca="false">((AO211*15)+(AP211*30)+(AQ211*30)+(AR211*30)+(AS211*15))-(AO211*120)</f>
        <v>6735</v>
      </c>
      <c r="AV211" s="1" t="n">
        <f aca="false">((AO211*15)+(AP211*30)+(AQ211*30)+(AR211*30)+(AS211*15))</f>
        <v>18135</v>
      </c>
      <c r="AW211" s="1"/>
      <c r="AX211" s="4" t="n">
        <f aca="false">10000/SQRT((AO211*BE211)*(AVERAGE(AO211:AS211)*AVERAGE(BE211:BI211)))</f>
        <v>10.8630945111318</v>
      </c>
      <c r="AY211" s="4" t="n">
        <v>0</v>
      </c>
      <c r="AZ211" s="2" t="n">
        <f aca="false">(AO211*BE211)/405</f>
        <v>0.865555555555556</v>
      </c>
      <c r="BA211" s="2" t="n">
        <v>0</v>
      </c>
      <c r="BB211" s="2" t="n">
        <f aca="false">1/(LOG(BE211)+LOG(AO211))</f>
        <v>0.392965914616367</v>
      </c>
      <c r="BC211" s="2" t="n">
        <f aca="false">(BF211-BE211)/(AP211-AO211)</f>
        <v>0.378852459016393</v>
      </c>
      <c r="BD211" s="2" t="n">
        <f aca="false">(20*BE211)/((AO211/18)-3.5)</f>
        <v>41.5125</v>
      </c>
      <c r="BE211" s="3" t="n">
        <v>3.69</v>
      </c>
      <c r="BF211" s="3" t="n">
        <v>26.8</v>
      </c>
      <c r="BG211" s="3" t="n">
        <v>22.9</v>
      </c>
      <c r="BH211" s="3" t="n">
        <v>25.4</v>
      </c>
      <c r="BI211" s="3" t="n">
        <v>5.03</v>
      </c>
      <c r="BJ211" s="2" t="n">
        <f aca="false">((BE211*15)+(BF211*30)+(BG211*30)+(BH211*30)+(BI211*15))-(BE211*120)</f>
        <v>1941</v>
      </c>
      <c r="BK211" s="2" t="n">
        <f aca="false">((BE211*15)+(BF211*30)+(BG211*30)+(BH211*30)+(BI211*15))</f>
        <v>2383.8</v>
      </c>
      <c r="BL211" s="2" t="n">
        <f aca="false">(1/BE211)</f>
        <v>0.2710027100271</v>
      </c>
      <c r="BM211" s="2" t="n">
        <f aca="false">(BJ211/AU211)</f>
        <v>0.288195991091314</v>
      </c>
      <c r="BN211" s="2" t="n">
        <f aca="false">(BK211/AV211)</f>
        <v>0.131447477253929</v>
      </c>
      <c r="BO211" s="2" t="n">
        <f aca="false">(AX211*BM211)</f>
        <v>3.13070028895423</v>
      </c>
      <c r="BP211" s="2" t="n">
        <f aca="false">(AX211*BN211)</f>
        <v>1.42792636865927</v>
      </c>
      <c r="BQ211" s="2" t="n">
        <v>2</v>
      </c>
      <c r="BR211" s="4" t="n">
        <f aca="false">(BC211*BL211)</f>
        <v>0.102670043093874</v>
      </c>
      <c r="BS211" s="1" t="n">
        <v>155</v>
      </c>
      <c r="BT211" s="1" t="n">
        <v>0</v>
      </c>
      <c r="BU211" s="1" t="n">
        <v>40</v>
      </c>
      <c r="BV211" s="1" t="n">
        <v>0</v>
      </c>
      <c r="BW211" s="1" t="n">
        <v>88</v>
      </c>
      <c r="BX211" s="1" t="n">
        <v>0</v>
      </c>
      <c r="BY211" s="1" t="n">
        <v>27</v>
      </c>
      <c r="BZ211" s="1" t="n">
        <v>135</v>
      </c>
      <c r="CA211" s="1" t="n">
        <v>0</v>
      </c>
      <c r="CB211" s="1" t="n">
        <v>0</v>
      </c>
      <c r="CC211" s="1"/>
      <c r="CD211" s="1" t="n">
        <v>96</v>
      </c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</row>
    <row r="212" customFormat="false" ht="13.8" hidden="false" customHeight="false" outlineLevel="0" collapsed="false">
      <c r="A212" s="1" t="n">
        <v>30885</v>
      </c>
      <c r="B212" s="1" t="n">
        <v>2</v>
      </c>
      <c r="C212" s="1" t="n">
        <v>25</v>
      </c>
      <c r="D212" s="1" t="n">
        <v>1</v>
      </c>
      <c r="E212" s="1" t="n">
        <v>1</v>
      </c>
      <c r="F212" s="1" t="n">
        <v>0</v>
      </c>
      <c r="G212" s="1" t="n">
        <v>1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</v>
      </c>
      <c r="M212" s="1" t="n">
        <v>0</v>
      </c>
      <c r="N212" s="1" t="n">
        <v>0</v>
      </c>
      <c r="O212" s="1" t="n">
        <v>0</v>
      </c>
      <c r="P212" s="1" t="n">
        <f aca="false">SUM(E212:O212)</f>
        <v>2</v>
      </c>
      <c r="Q212" s="1" t="n">
        <v>110</v>
      </c>
      <c r="R212" s="1" t="n">
        <v>70</v>
      </c>
      <c r="S212" s="1" t="n">
        <v>40</v>
      </c>
      <c r="T212" s="2" t="n">
        <v>83.3333333333333</v>
      </c>
      <c r="U212" s="3" t="n">
        <v>53.9</v>
      </c>
      <c r="V212" s="3" t="n">
        <v>165</v>
      </c>
      <c r="W212" s="2" t="n">
        <v>19.7979797979798</v>
      </c>
      <c r="X212" s="2" t="n">
        <v>0</v>
      </c>
      <c r="Y212" s="3" t="n">
        <v>65</v>
      </c>
      <c r="Z212" s="3" t="n">
        <v>89.5</v>
      </c>
      <c r="AA212" s="2" t="n">
        <v>27.7560364802036</v>
      </c>
      <c r="AB212" s="2" t="n">
        <v>0.393939393939394</v>
      </c>
      <c r="AC212" s="2" t="n">
        <v>0.726256983240223</v>
      </c>
      <c r="AD212" s="3" t="n">
        <v>26.4</v>
      </c>
      <c r="AE212" s="3" t="n">
        <v>14.2</v>
      </c>
      <c r="AF212" s="3" t="n">
        <v>39.7</v>
      </c>
      <c r="AG212" s="1" t="n">
        <v>1</v>
      </c>
      <c r="AH212" s="3" t="n">
        <v>51.2</v>
      </c>
      <c r="AI212" s="3" t="n">
        <v>27.6</v>
      </c>
      <c r="AJ212" s="3" t="n">
        <v>37.7</v>
      </c>
      <c r="AK212" s="3" t="n">
        <v>2</v>
      </c>
      <c r="AL212" s="1" t="n">
        <v>1235</v>
      </c>
      <c r="AM212" s="1" t="n">
        <v>18</v>
      </c>
      <c r="AN212" s="1" t="n">
        <v>1914</v>
      </c>
      <c r="AO212" s="1" t="n">
        <v>89</v>
      </c>
      <c r="AP212" s="1" t="n">
        <v>103</v>
      </c>
      <c r="AQ212" s="1" t="n">
        <v>95</v>
      </c>
      <c r="AR212" s="1" t="n">
        <v>83</v>
      </c>
      <c r="AS212" s="1" t="n">
        <v>65</v>
      </c>
      <c r="AT212" s="1" t="n">
        <v>1</v>
      </c>
      <c r="AU212" s="1" t="n">
        <f aca="false">((AO212*15)+(AP212*30)+(AQ212*30)+(AR212*30)+(AS212*15))-(AO212*120)</f>
        <v>60</v>
      </c>
      <c r="AV212" s="1" t="n">
        <f aca="false">((AO212*15)+(AP212*30)+(AQ212*30)+(AR212*30)+(AS212*15))</f>
        <v>10740</v>
      </c>
      <c r="AW212" s="1"/>
      <c r="AX212" s="4" t="n">
        <f aca="false">10000/SQRT((AO212*BE212)*(AVERAGE(AO212:AS212)*AVERAGE(BE212:BI212)))</f>
        <v>9.80888486738815</v>
      </c>
      <c r="AY212" s="4" t="n">
        <v>0</v>
      </c>
      <c r="AZ212" s="2" t="n">
        <f aca="false">(AO212*BE212)/405</f>
        <v>1.10535802469136</v>
      </c>
      <c r="BA212" s="2" t="n">
        <v>0</v>
      </c>
      <c r="BB212" s="2" t="n">
        <f aca="false">1/(LOG(BE212)+LOG(AO212))</f>
        <v>0.377222122391463</v>
      </c>
      <c r="BC212" s="2" t="n">
        <f aca="false">(BF212-BE212)/(AP212-AO212)</f>
        <v>1.46214285714286</v>
      </c>
      <c r="BD212" s="2" t="n">
        <f aca="false">(20*BE212)/((AO212/18)-3.5)</f>
        <v>69.6461538461538</v>
      </c>
      <c r="BE212" s="3" t="n">
        <v>5.03</v>
      </c>
      <c r="BF212" s="3" t="n">
        <v>25.5</v>
      </c>
      <c r="BG212" s="3" t="n">
        <v>44.8</v>
      </c>
      <c r="BH212" s="3" t="n">
        <v>28.6</v>
      </c>
      <c r="BI212" s="3" t="n">
        <v>29.5</v>
      </c>
      <c r="BJ212" s="2" t="n">
        <f aca="false">((BE212*15)+(BF212*30)+(BG212*30)+(BH212*30)+(BI212*15))-(BE212*120)</f>
        <v>2881.35</v>
      </c>
      <c r="BK212" s="2" t="n">
        <f aca="false">((BE212*15)+(BF212*30)+(BG212*30)+(BH212*30)+(BI212*15))</f>
        <v>3484.95</v>
      </c>
      <c r="BL212" s="2" t="n">
        <f aca="false">(1/BE212)</f>
        <v>0.198807157057654</v>
      </c>
      <c r="BM212" s="2" t="n">
        <f aca="false">(BJ212/AU212)</f>
        <v>48.0225</v>
      </c>
      <c r="BN212" s="2" t="n">
        <f aca="false">(BK212/AV212)</f>
        <v>0.324483240223464</v>
      </c>
      <c r="BO212" s="2" t="n">
        <f aca="false">(AX212*BM212)</f>
        <v>471.047173544147</v>
      </c>
      <c r="BP212" s="2" t="n">
        <f aca="false">(AX212*BN212)</f>
        <v>3.18281874474901</v>
      </c>
      <c r="BQ212" s="2" t="n">
        <v>2</v>
      </c>
      <c r="BR212" s="4" t="n">
        <f aca="false">(BC212*BL212)</f>
        <v>0.290684464640727</v>
      </c>
      <c r="BS212" s="1" t="n">
        <v>146</v>
      </c>
      <c r="BT212" s="1" t="n">
        <v>0</v>
      </c>
      <c r="BU212" s="1" t="n">
        <v>61</v>
      </c>
      <c r="BV212" s="1" t="n">
        <v>0</v>
      </c>
      <c r="BW212" s="1" t="n">
        <v>64</v>
      </c>
      <c r="BX212" s="1" t="n">
        <v>0</v>
      </c>
      <c r="BY212" s="1" t="n">
        <v>21</v>
      </c>
      <c r="BZ212" s="1" t="n">
        <v>105</v>
      </c>
      <c r="CA212" s="1" t="n">
        <v>0</v>
      </c>
      <c r="CB212" s="1" t="n">
        <v>0</v>
      </c>
      <c r="CC212" s="1"/>
      <c r="CD212" s="1" t="n">
        <v>62</v>
      </c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 t="n">
        <v>0</v>
      </c>
      <c r="DK212" s="1" t="n">
        <v>0</v>
      </c>
      <c r="DL212" s="1" t="n">
        <v>2</v>
      </c>
      <c r="DM212" s="1" t="n">
        <v>2</v>
      </c>
      <c r="DN212" s="1" t="n">
        <v>31.24036</v>
      </c>
      <c r="DO212" s="1" t="n">
        <v>640.2085</v>
      </c>
      <c r="DP212" s="1" t="n">
        <v>0</v>
      </c>
      <c r="DQ212" s="1" t="n">
        <v>1</v>
      </c>
      <c r="DR212" s="1" t="n">
        <v>4</v>
      </c>
      <c r="DS212" s="1" t="n">
        <v>1</v>
      </c>
      <c r="DT212" s="1" t="n">
        <v>2567.62</v>
      </c>
      <c r="DU212" s="1" t="n">
        <v>69.77</v>
      </c>
      <c r="DV212" s="1" t="n">
        <v>22.93</v>
      </c>
      <c r="DW212" s="1" t="n">
        <v>29.36</v>
      </c>
      <c r="DX212" s="1" t="n">
        <v>30.42</v>
      </c>
      <c r="DY212" s="1" t="n">
        <v>430.16</v>
      </c>
      <c r="DZ212" s="1" t="n">
        <v>84.25</v>
      </c>
      <c r="EA212" s="1" t="n">
        <v>34.88</v>
      </c>
      <c r="EB212" s="1" t="n">
        <v>16.18</v>
      </c>
      <c r="EC212" s="1" t="n">
        <v>25.52</v>
      </c>
      <c r="ED212" s="1" t="n">
        <v>18.11</v>
      </c>
      <c r="EE212" s="1" t="n">
        <v>117.88</v>
      </c>
    </row>
    <row r="213" customFormat="false" ht="13.8" hidden="false" customHeight="false" outlineLevel="0" collapsed="false">
      <c r="A213" s="1" t="n">
        <v>30886</v>
      </c>
      <c r="B213" s="1" t="n">
        <v>2</v>
      </c>
      <c r="C213" s="1" t="n">
        <v>25</v>
      </c>
      <c r="D213" s="1" t="n">
        <v>1</v>
      </c>
      <c r="E213" s="1" t="n">
        <v>1</v>
      </c>
      <c r="F213" s="1" t="n">
        <v>0</v>
      </c>
      <c r="G213" s="1" t="n">
        <v>1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</v>
      </c>
      <c r="M213" s="1" t="n">
        <v>0</v>
      </c>
      <c r="N213" s="1" t="n">
        <v>0</v>
      </c>
      <c r="O213" s="1" t="n">
        <v>1</v>
      </c>
      <c r="P213" s="1" t="n">
        <f aca="false">SUM(E213:O213)</f>
        <v>3</v>
      </c>
      <c r="Q213" s="1" t="n">
        <v>100</v>
      </c>
      <c r="R213" s="1" t="n">
        <v>70</v>
      </c>
      <c r="S213" s="1" t="n">
        <v>30</v>
      </c>
      <c r="T213" s="2" t="n">
        <v>80</v>
      </c>
      <c r="U213" s="3" t="n">
        <v>59.9</v>
      </c>
      <c r="V213" s="3" t="n">
        <v>161.8</v>
      </c>
      <c r="W213" s="2" t="n">
        <v>22.8807253380923</v>
      </c>
      <c r="X213" s="2" t="n">
        <v>0</v>
      </c>
      <c r="Y213" s="3" t="n">
        <v>76.5</v>
      </c>
      <c r="Z213" s="3" t="n">
        <v>97.2</v>
      </c>
      <c r="AA213" s="2" t="n">
        <v>32.9631148154775</v>
      </c>
      <c r="AB213" s="2" t="n">
        <v>0.472805933250927</v>
      </c>
      <c r="AC213" s="2" t="n">
        <v>0.787037037037037</v>
      </c>
      <c r="AD213" s="3" t="n">
        <v>34.3</v>
      </c>
      <c r="AE213" s="3" t="n">
        <v>20.5</v>
      </c>
      <c r="AF213" s="3" t="n">
        <v>39.4</v>
      </c>
      <c r="AG213" s="1" t="n">
        <v>3</v>
      </c>
      <c r="AH213" s="3" t="n">
        <v>46.1</v>
      </c>
      <c r="AI213" s="3" t="n">
        <v>27.6</v>
      </c>
      <c r="AJ213" s="3" t="n">
        <v>37.4</v>
      </c>
      <c r="AK213" s="3" t="n">
        <v>2</v>
      </c>
      <c r="AL213" s="1" t="n">
        <v>1251</v>
      </c>
      <c r="AM213" s="1" t="n">
        <v>36</v>
      </c>
      <c r="AN213" s="1" t="n">
        <v>1952</v>
      </c>
      <c r="AO213" s="1" t="n">
        <v>86</v>
      </c>
      <c r="AP213" s="1" t="n">
        <v>109</v>
      </c>
      <c r="AQ213" s="1" t="n">
        <v>112</v>
      </c>
      <c r="AR213" s="1" t="n">
        <v>91</v>
      </c>
      <c r="AS213" s="1" t="n">
        <v>96</v>
      </c>
      <c r="AT213" s="1" t="n">
        <v>1</v>
      </c>
      <c r="AU213" s="1" t="n">
        <f aca="false">((AO213*15)+(AP213*30)+(AQ213*30)+(AR213*30)+(AS213*15))-(AO213*120)</f>
        <v>1770</v>
      </c>
      <c r="AV213" s="1" t="n">
        <f aca="false">((AO213*15)+(AP213*30)+(AQ213*30)+(AR213*30)+(AS213*15))</f>
        <v>12090</v>
      </c>
      <c r="AW213" s="1"/>
      <c r="AX213" s="4" t="n">
        <f aca="false">10000/SQRT((AO213*BE213)*(AVERAGE(AO213:AS213)*AVERAGE(BE213:BI213)))</f>
        <v>19.3848044991575</v>
      </c>
      <c r="AY213" s="4" t="n">
        <v>0</v>
      </c>
      <c r="AZ213" s="2" t="n">
        <f aca="false">(AO213*BE213)/405</f>
        <v>0.424691358024691</v>
      </c>
      <c r="BA213" s="2" t="n">
        <v>0</v>
      </c>
      <c r="BB213" s="2" t="n">
        <f aca="false">1/(LOG(BE213)+LOG(AO213))</f>
        <v>0.447321527660862</v>
      </c>
      <c r="BC213" s="2" t="n">
        <f aca="false">(BF213-BE213)/(AP213-AO213)</f>
        <v>0.41304347826087</v>
      </c>
      <c r="BD213" s="2" t="n">
        <f aca="false">(20*BE213)/((AO213/18)-3.5)</f>
        <v>31.304347826087</v>
      </c>
      <c r="BE213" s="3" t="n">
        <v>2</v>
      </c>
      <c r="BF213" s="3" t="n">
        <v>11.5</v>
      </c>
      <c r="BG213" s="3" t="n">
        <v>17.9</v>
      </c>
      <c r="BH213" s="3" t="n">
        <v>20.7</v>
      </c>
      <c r="BI213" s="3" t="n">
        <v>26.2</v>
      </c>
      <c r="BJ213" s="2" t="n">
        <f aca="false">((BE213*15)+(BF213*30)+(BG213*30)+(BH213*30)+(BI213*15))-(BE213*120)</f>
        <v>1686</v>
      </c>
      <c r="BK213" s="2" t="n">
        <f aca="false">((BE213*15)+(BF213*30)+(BG213*30)+(BH213*30)+(BI213*15))</f>
        <v>1926</v>
      </c>
      <c r="BL213" s="2" t="n">
        <f aca="false">(1/BE213)</f>
        <v>0.5</v>
      </c>
      <c r="BM213" s="2" t="n">
        <f aca="false">(BJ213/AU213)</f>
        <v>0.952542372881356</v>
      </c>
      <c r="BN213" s="2" t="n">
        <f aca="false">(BK213/AV213)</f>
        <v>0.159305210918114</v>
      </c>
      <c r="BO213" s="2" t="n">
        <f aca="false">(AX213*BM213)</f>
        <v>18.4648476754687</v>
      </c>
      <c r="BP213" s="2" t="n">
        <f aca="false">(AX213*BN213)</f>
        <v>3.08810036934469</v>
      </c>
      <c r="BQ213" s="2" t="n">
        <v>2</v>
      </c>
      <c r="BR213" s="4" t="n">
        <f aca="false">(BC213*BL213)</f>
        <v>0.206521739130435</v>
      </c>
      <c r="BS213" s="1" t="n">
        <v>158</v>
      </c>
      <c r="BT213" s="1" t="n">
        <v>0</v>
      </c>
      <c r="BU213" s="1" t="n">
        <v>47</v>
      </c>
      <c r="BV213" s="1" t="n">
        <v>1</v>
      </c>
      <c r="BW213" s="1" t="n">
        <v>100</v>
      </c>
      <c r="BX213" s="1" t="n">
        <v>0</v>
      </c>
      <c r="BY213" s="1" t="n">
        <v>11</v>
      </c>
      <c r="BZ213" s="1" t="n">
        <v>53</v>
      </c>
      <c r="CA213" s="1" t="n">
        <v>0</v>
      </c>
      <c r="CB213" s="1" t="n">
        <v>0</v>
      </c>
      <c r="CC213" s="1"/>
      <c r="CD213" s="1" t="n">
        <v>59</v>
      </c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</row>
    <row r="214" customFormat="false" ht="13.8" hidden="false" customHeight="false" outlineLevel="0" collapsed="false">
      <c r="A214" s="1" t="n">
        <v>30890</v>
      </c>
      <c r="B214" s="1" t="n">
        <v>2</v>
      </c>
      <c r="C214" s="1" t="n">
        <v>21</v>
      </c>
      <c r="D214" s="1" t="n">
        <v>1</v>
      </c>
      <c r="E214" s="1" t="n">
        <v>1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</v>
      </c>
      <c r="M214" s="1" t="n">
        <v>0</v>
      </c>
      <c r="N214" s="1" t="n">
        <v>0</v>
      </c>
      <c r="O214" s="1" t="n">
        <v>1</v>
      </c>
      <c r="P214" s="1" t="n">
        <f aca="false">SUM(E214:O214)</f>
        <v>2</v>
      </c>
      <c r="Q214" s="1" t="n">
        <v>100</v>
      </c>
      <c r="R214" s="1" t="n">
        <v>70</v>
      </c>
      <c r="S214" s="1" t="n">
        <v>30</v>
      </c>
      <c r="T214" s="2" t="n">
        <v>80</v>
      </c>
      <c r="U214" s="3" t="n">
        <v>54.9</v>
      </c>
      <c r="V214" s="3" t="n">
        <v>151.6</v>
      </c>
      <c r="W214" s="2" t="n">
        <v>23.8876783091179</v>
      </c>
      <c r="X214" s="2" t="n">
        <v>0</v>
      </c>
      <c r="Y214" s="3" t="n">
        <v>79</v>
      </c>
      <c r="Z214" s="3" t="n">
        <v>92.5</v>
      </c>
      <c r="AA214" s="2" t="n">
        <v>37.7224631875508</v>
      </c>
      <c r="AB214" s="2" t="n">
        <v>0.521108179419525</v>
      </c>
      <c r="AC214" s="2" t="n">
        <v>0.854054054054054</v>
      </c>
      <c r="AD214" s="3" t="n">
        <v>28.2</v>
      </c>
      <c r="AE214" s="3" t="n">
        <v>15.5</v>
      </c>
      <c r="AF214" s="3" t="n">
        <v>39.4</v>
      </c>
      <c r="AG214" s="1" t="n">
        <v>2</v>
      </c>
      <c r="AH214" s="3" t="n">
        <v>50.1</v>
      </c>
      <c r="AI214" s="3" t="n">
        <v>27.5</v>
      </c>
      <c r="AJ214" s="3" t="n">
        <v>37.4</v>
      </c>
      <c r="AK214" s="3" t="n">
        <v>2</v>
      </c>
      <c r="AL214" s="1" t="n">
        <v>1252</v>
      </c>
      <c r="AM214" s="1" t="n">
        <v>19</v>
      </c>
      <c r="AN214" s="1" t="n">
        <v>1953</v>
      </c>
      <c r="AO214" s="1" t="n">
        <v>96</v>
      </c>
      <c r="AP214" s="1" t="n">
        <v>127</v>
      </c>
      <c r="AQ214" s="1" t="n">
        <v>91</v>
      </c>
      <c r="AR214" s="1" t="n">
        <v>75</v>
      </c>
      <c r="AS214" s="1" t="n">
        <v>95</v>
      </c>
      <c r="AT214" s="1" t="n">
        <v>1</v>
      </c>
      <c r="AU214" s="1" t="n">
        <f aca="false">((AO214*15)+(AP214*30)+(AQ214*30)+(AR214*30)+(AS214*15))-(AO214*120)</f>
        <v>135</v>
      </c>
      <c r="AV214" s="1" t="n">
        <f aca="false">((AO214*15)+(AP214*30)+(AQ214*30)+(AR214*30)+(AS214*15))</f>
        <v>11655</v>
      </c>
      <c r="AW214" s="1"/>
      <c r="AX214" s="4" t="n">
        <f aca="false">10000/SQRT((AO214*BE214)*(AVERAGE(AO214:AS214)*AVERAGE(BE214:BI214)))</f>
        <v>6.48106480245844</v>
      </c>
      <c r="AY214" s="4" t="n">
        <v>0</v>
      </c>
      <c r="AZ214" s="2" t="n">
        <f aca="false">(AO214*BE214)/405</f>
        <v>1.3842962962963</v>
      </c>
      <c r="BA214" s="2" t="n">
        <v>0</v>
      </c>
      <c r="BB214" s="2" t="n">
        <f aca="false">1/(LOG(BE214)+LOG(AO214))</f>
        <v>0.36381045287122</v>
      </c>
      <c r="BC214" s="2" t="n">
        <f aca="false">(BF214-BE214)/(AP214-AO214)</f>
        <v>1.91161290322581</v>
      </c>
      <c r="BD214" s="2" t="n">
        <f aca="false">(20*BE214)/((AO214/18)-3.5)</f>
        <v>63.7090909090909</v>
      </c>
      <c r="BE214" s="3" t="n">
        <v>5.84</v>
      </c>
      <c r="BF214" s="3" t="n">
        <v>65.1</v>
      </c>
      <c r="BG214" s="3" t="n">
        <v>62.8</v>
      </c>
      <c r="BH214" s="3" t="n">
        <v>41.9</v>
      </c>
      <c r="BI214" s="3" t="n">
        <v>43.7</v>
      </c>
      <c r="BJ214" s="2" t="n">
        <f aca="false">((BE214*15)+(BF214*30)+(BG214*30)+(BH214*30)+(BI214*15))-(BE214*120)</f>
        <v>5136.3</v>
      </c>
      <c r="BK214" s="2" t="n">
        <f aca="false">((BE214*15)+(BF214*30)+(BG214*30)+(BH214*30)+(BI214*15))</f>
        <v>5837.1</v>
      </c>
      <c r="BL214" s="2" t="n">
        <f aca="false">(1/BE214)</f>
        <v>0.171232876712329</v>
      </c>
      <c r="BM214" s="2" t="n">
        <f aca="false">(BJ214/AU214)</f>
        <v>38.0466666666667</v>
      </c>
      <c r="BN214" s="2" t="n">
        <f aca="false">(BK214/AV214)</f>
        <v>0.500823680823681</v>
      </c>
      <c r="BO214" s="2" t="n">
        <f aca="false">(AX214*BM214)</f>
        <v>246.582912184202</v>
      </c>
      <c r="BP214" s="2" t="n">
        <f aca="false">(AX214*BN214)</f>
        <v>3.24587073002404</v>
      </c>
      <c r="BQ214" s="2" t="n">
        <v>2</v>
      </c>
      <c r="BR214" s="4" t="n">
        <f aca="false">(BC214*BL214)</f>
        <v>0.327330976579761</v>
      </c>
      <c r="BS214" s="1" t="n">
        <v>154</v>
      </c>
      <c r="BT214" s="1" t="n">
        <v>0</v>
      </c>
      <c r="BU214" s="1" t="n">
        <v>38</v>
      </c>
      <c r="BV214" s="1" t="n">
        <v>1</v>
      </c>
      <c r="BW214" s="1" t="n">
        <v>82</v>
      </c>
      <c r="BX214" s="1" t="n">
        <v>0</v>
      </c>
      <c r="BY214" s="1" t="n">
        <v>34</v>
      </c>
      <c r="BZ214" s="1" t="n">
        <v>169</v>
      </c>
      <c r="CA214" s="1" t="n">
        <v>1</v>
      </c>
      <c r="CB214" s="1" t="n">
        <v>1</v>
      </c>
      <c r="CC214" s="1"/>
      <c r="CD214" s="1" t="n">
        <v>84</v>
      </c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 t="n">
        <v>23</v>
      </c>
      <c r="DL214" s="1" t="n">
        <v>1</v>
      </c>
      <c r="DM214" s="1" t="n">
        <v>1</v>
      </c>
      <c r="DN214" s="1" t="n">
        <v>27.55012</v>
      </c>
      <c r="DO214" s="1" t="n">
        <v>254.777</v>
      </c>
      <c r="DP214" s="1" t="n">
        <v>0.04</v>
      </c>
      <c r="DQ214" s="1" t="n">
        <v>1</v>
      </c>
      <c r="DR214" s="1" t="n">
        <v>2</v>
      </c>
      <c r="DS214" s="1" t="n">
        <v>1</v>
      </c>
      <c r="DT214" s="1" t="n">
        <v>2858.97</v>
      </c>
      <c r="DU214" s="1" t="n">
        <v>113.43</v>
      </c>
      <c r="DV214" s="1" t="n">
        <v>58.79</v>
      </c>
      <c r="DW214" s="1" t="n">
        <v>66.03</v>
      </c>
      <c r="DX214" s="1" t="n">
        <v>21.78</v>
      </c>
      <c r="DY214" s="1" t="n">
        <v>399.22</v>
      </c>
      <c r="DZ214" s="1" t="n">
        <v>51.41</v>
      </c>
      <c r="EA214" s="1" t="n">
        <v>29.02</v>
      </c>
      <c r="EB214" s="1" t="n">
        <v>27.45</v>
      </c>
      <c r="EC214" s="1" t="n">
        <v>33.51</v>
      </c>
      <c r="ED214" s="1" t="n">
        <v>20</v>
      </c>
      <c r="EE214" s="1" t="n">
        <v>497.85</v>
      </c>
    </row>
    <row r="215" customFormat="false" ht="13.8" hidden="false" customHeight="false" outlineLevel="0" collapsed="false">
      <c r="A215" s="1" t="n">
        <v>30892</v>
      </c>
      <c r="B215" s="1" t="n">
        <v>1</v>
      </c>
      <c r="C215" s="1" t="n">
        <v>22</v>
      </c>
      <c r="D215" s="1" t="n">
        <v>1</v>
      </c>
      <c r="E215" s="1" t="n">
        <v>1</v>
      </c>
      <c r="F215" s="1" t="n">
        <v>0</v>
      </c>
      <c r="G215" s="1" t="n">
        <v>1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</v>
      </c>
      <c r="M215" s="1" t="n">
        <v>0</v>
      </c>
      <c r="N215" s="1" t="n">
        <v>0</v>
      </c>
      <c r="O215" s="1" t="n">
        <v>0</v>
      </c>
      <c r="P215" s="1" t="n">
        <f aca="false">SUM(E215:O215)</f>
        <v>2</v>
      </c>
      <c r="Q215" s="1" t="n">
        <v>120</v>
      </c>
      <c r="R215" s="1" t="n">
        <v>80</v>
      </c>
      <c r="S215" s="1" t="n">
        <v>40</v>
      </c>
      <c r="T215" s="2" t="n">
        <v>93.3333333333333</v>
      </c>
      <c r="U215" s="3" t="n">
        <v>59.1</v>
      </c>
      <c r="V215" s="3" t="n">
        <v>169.3</v>
      </c>
      <c r="W215" s="2" t="n">
        <v>20.6192832513853</v>
      </c>
      <c r="X215" s="2" t="n">
        <v>0</v>
      </c>
      <c r="Y215" s="3" t="n">
        <v>72.5</v>
      </c>
      <c r="Z215" s="3" t="n">
        <v>89</v>
      </c>
      <c r="AA215" s="2" t="n">
        <v>26.7108134209865</v>
      </c>
      <c r="AB215" s="2" t="n">
        <v>0.428233904311872</v>
      </c>
      <c r="AC215" s="2" t="n">
        <v>0.814606741573034</v>
      </c>
      <c r="AD215" s="3" t="n">
        <v>11.1</v>
      </c>
      <c r="AE215" s="3" t="n">
        <v>6.6</v>
      </c>
      <c r="AF215" s="3" t="n">
        <v>52.5</v>
      </c>
      <c r="AG215" s="1" t="n">
        <v>1</v>
      </c>
      <c r="AH215" s="3" t="n">
        <v>64.1</v>
      </c>
      <c r="AI215" s="3" t="n">
        <v>37.9</v>
      </c>
      <c r="AJ215" s="3" t="n">
        <v>49.8</v>
      </c>
      <c r="AK215" s="3" t="n">
        <v>2.7</v>
      </c>
      <c r="AL215" s="1" t="n">
        <v>1553</v>
      </c>
      <c r="AM215" s="1" t="n">
        <v>12</v>
      </c>
      <c r="AN215" s="1" t="n">
        <v>2407</v>
      </c>
      <c r="AO215" s="1" t="n">
        <v>96</v>
      </c>
      <c r="AP215" s="1" t="n">
        <v>141</v>
      </c>
      <c r="AQ215" s="1" t="n">
        <v>73</v>
      </c>
      <c r="AR215" s="1" t="n">
        <v>109</v>
      </c>
      <c r="AS215" s="1" t="n">
        <v>108</v>
      </c>
      <c r="AT215" s="1" t="n">
        <v>1</v>
      </c>
      <c r="AU215" s="1" t="n">
        <v>1230</v>
      </c>
      <c r="AV215" s="1" t="n">
        <f aca="false">((AO215*15)+(AP215*30)+(AQ215*30)+(AR215*30)+(AS215*15))</f>
        <v>12750</v>
      </c>
      <c r="AW215" s="1"/>
      <c r="AX215" s="4" t="n">
        <f aca="false">10000/SQRT((AO215*BE215)*(AVERAGE(AO215:AS215)*AVERAGE(BE215:BI215)))</f>
        <v>11.3793958901488</v>
      </c>
      <c r="AY215" s="4" t="n">
        <v>0</v>
      </c>
      <c r="AZ215" s="2" t="n">
        <f aca="false">(AO215*BE215)/405</f>
        <v>0.734814814814815</v>
      </c>
      <c r="BA215" s="2" t="n">
        <v>0</v>
      </c>
      <c r="BB215" s="2" t="n">
        <f aca="false">1/(LOG(BE215)+LOG(AO215))</f>
        <v>0.404263700218364</v>
      </c>
      <c r="BC215" s="2" t="n">
        <f aca="false">(BF215-BE215)/(AP215-AO215)</f>
        <v>0.771111111111111</v>
      </c>
      <c r="BD215" s="2" t="n">
        <f aca="false">(20*BE215)/((AO215/18)-3.5)</f>
        <v>33.8181818181818</v>
      </c>
      <c r="BE215" s="3" t="n">
        <v>3.1</v>
      </c>
      <c r="BF215" s="3" t="n">
        <v>37.8</v>
      </c>
      <c r="BG215" s="3" t="n">
        <v>18.1</v>
      </c>
      <c r="BH215" s="3" t="n">
        <v>27.1</v>
      </c>
      <c r="BI215" s="3" t="n">
        <v>37</v>
      </c>
      <c r="BJ215" s="2" t="n">
        <f aca="false">((BE215*15)+(BF215*30)+(BG215*30)+(BH215*30)+(BI215*15))-(BE215*120)</f>
        <v>2719.5</v>
      </c>
      <c r="BK215" s="2" t="n">
        <f aca="false">((BE215*15)+(BF215*30)+(BG215*30)+(BH215*30)+(BI215*15))</f>
        <v>3091.5</v>
      </c>
      <c r="BL215" s="2" t="n">
        <f aca="false">(1/BE215)</f>
        <v>0.32258064516129</v>
      </c>
      <c r="BM215" s="2" t="n">
        <f aca="false">(BJ215/AU215)</f>
        <v>2.2109756097561</v>
      </c>
      <c r="BN215" s="2" t="n">
        <f aca="false">(BK215/AV215)</f>
        <v>0.242470588235294</v>
      </c>
      <c r="BO215" s="2" t="n">
        <f aca="false">(AX215*BM215)</f>
        <v>25.1595667668777</v>
      </c>
      <c r="BP215" s="2" t="n">
        <f aca="false">(AX215*BN215)</f>
        <v>2.75916881524666</v>
      </c>
      <c r="BQ215" s="2" t="n">
        <v>2</v>
      </c>
      <c r="BR215" s="4" t="n">
        <f aca="false">(BC215*BL215)</f>
        <v>0.248745519713262</v>
      </c>
      <c r="BS215" s="1" t="n">
        <v>109</v>
      </c>
      <c r="BT215" s="1" t="n">
        <v>0</v>
      </c>
      <c r="BU215" s="1" t="n">
        <v>45</v>
      </c>
      <c r="BV215" s="1" t="n">
        <v>0</v>
      </c>
      <c r="BW215" s="1" t="n">
        <v>43</v>
      </c>
      <c r="BX215" s="1" t="n">
        <v>0</v>
      </c>
      <c r="BY215" s="1" t="n">
        <v>21</v>
      </c>
      <c r="BZ215" s="1" t="n">
        <v>106</v>
      </c>
      <c r="CA215" s="1" t="n">
        <v>0</v>
      </c>
      <c r="CB215" s="1" t="n">
        <v>0</v>
      </c>
      <c r="CC215" s="1"/>
      <c r="CD215" s="1" t="n">
        <v>71</v>
      </c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 t="n">
        <v>5</v>
      </c>
      <c r="DK215" s="1" t="n">
        <v>5</v>
      </c>
      <c r="DL215" s="1" t="n">
        <v>2</v>
      </c>
      <c r="DM215" s="1" t="n">
        <v>2</v>
      </c>
      <c r="DN215" s="1" t="n">
        <v>28.95012</v>
      </c>
      <c r="DO215" s="1" t="n">
        <v>101.9661</v>
      </c>
      <c r="DP215" s="1" t="n">
        <v>0.99</v>
      </c>
      <c r="DQ215" s="1" t="n">
        <v>2</v>
      </c>
      <c r="DR215" s="1" t="n">
        <v>4</v>
      </c>
      <c r="DS215" s="1" t="n">
        <v>3</v>
      </c>
      <c r="DT215" s="1" t="n">
        <v>2464.46</v>
      </c>
      <c r="DU215" s="1" t="n">
        <v>54.09</v>
      </c>
      <c r="DV215" s="1" t="n">
        <v>16.59</v>
      </c>
      <c r="DW215" s="1" t="n">
        <v>23.33</v>
      </c>
      <c r="DX215" s="1" t="n">
        <v>20.25</v>
      </c>
      <c r="DY215" s="1" t="n">
        <v>403.37</v>
      </c>
      <c r="DZ215" s="1" t="n">
        <v>15.81</v>
      </c>
      <c r="EA215" s="1" t="n">
        <v>14.49</v>
      </c>
      <c r="EB215" s="1" t="n">
        <v>14.39</v>
      </c>
      <c r="EC215" s="1" t="n">
        <v>21.93</v>
      </c>
      <c r="ED215" s="1" t="n">
        <v>15.98</v>
      </c>
      <c r="EE215" s="1" t="n">
        <v>172.1</v>
      </c>
    </row>
    <row r="216" customFormat="false" ht="13.8" hidden="false" customHeight="false" outlineLevel="0" collapsed="false">
      <c r="A216" s="1" t="n">
        <v>30896</v>
      </c>
      <c r="B216" s="1" t="n">
        <v>2</v>
      </c>
      <c r="C216" s="1" t="n">
        <v>20</v>
      </c>
      <c r="D216" s="1" t="n">
        <v>1</v>
      </c>
      <c r="E216" s="1" t="n">
        <v>1</v>
      </c>
      <c r="F216" s="1" t="n">
        <v>0</v>
      </c>
      <c r="G216" s="1" t="n">
        <v>1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</v>
      </c>
      <c r="M216" s="1" t="n">
        <v>0</v>
      </c>
      <c r="N216" s="1" t="n">
        <v>0</v>
      </c>
      <c r="O216" s="1" t="n">
        <v>0</v>
      </c>
      <c r="P216" s="1" t="n">
        <f aca="false">SUM(E216:O216)</f>
        <v>2</v>
      </c>
      <c r="Q216" s="1" t="n">
        <v>100</v>
      </c>
      <c r="R216" s="1" t="n">
        <v>80</v>
      </c>
      <c r="S216" s="1" t="n">
        <v>20</v>
      </c>
      <c r="T216" s="2" t="n">
        <v>86.6666666666667</v>
      </c>
      <c r="U216" s="3" t="n">
        <v>44.4</v>
      </c>
      <c r="V216" s="3" t="n">
        <v>169</v>
      </c>
      <c r="W216" s="2" t="n">
        <v>15.5456741710724</v>
      </c>
      <c r="X216" s="2" t="n">
        <v>0</v>
      </c>
      <c r="Y216" s="3" t="n">
        <v>68</v>
      </c>
      <c r="Z216" s="3" t="n">
        <v>82.5</v>
      </c>
      <c r="AA216" s="2" t="n">
        <v>22.9467231478581</v>
      </c>
      <c r="AB216" s="2" t="n">
        <v>0.402366863905325</v>
      </c>
      <c r="AC216" s="2" t="n">
        <v>0.824242424242424</v>
      </c>
      <c r="AD216" s="3" t="n">
        <v>14.3</v>
      </c>
      <c r="AE216" s="3" t="n">
        <v>6.3</v>
      </c>
      <c r="AF216" s="3" t="n">
        <v>38.1</v>
      </c>
      <c r="AG216" s="1" t="n">
        <v>1</v>
      </c>
      <c r="AH216" s="3" t="n">
        <v>58.8</v>
      </c>
      <c r="AI216" s="3" t="n">
        <v>26.1</v>
      </c>
      <c r="AJ216" s="3" t="n">
        <v>36.2</v>
      </c>
      <c r="AK216" s="3" t="n">
        <v>1.9</v>
      </c>
      <c r="AL216" s="1" t="n">
        <v>1191</v>
      </c>
      <c r="AM216" s="1" t="n">
        <v>12</v>
      </c>
      <c r="AN216" s="1" t="n">
        <v>1858</v>
      </c>
      <c r="AO216" s="1" t="n">
        <v>80</v>
      </c>
      <c r="AP216" s="1" t="n">
        <v>91</v>
      </c>
      <c r="AQ216" s="1" t="n">
        <v>82</v>
      </c>
      <c r="AR216" s="1" t="n">
        <v>77</v>
      </c>
      <c r="AS216" s="1" t="n">
        <v>72</v>
      </c>
      <c r="AT216" s="1" t="n">
        <v>1</v>
      </c>
      <c r="AU216" s="1" t="n">
        <f aca="false">((AO216*15)+(AP216*30)+(AQ216*30)+(AR216*30)+(AS216*15))-(AO216*120)</f>
        <v>180</v>
      </c>
      <c r="AV216" s="1" t="n">
        <f aca="false">((AO216*15)+(AP216*30)+(AQ216*30)+(AR216*30)+(AS216*15))</f>
        <v>9780</v>
      </c>
      <c r="AW216" s="1"/>
      <c r="AX216" s="4" t="n">
        <f aca="false">10000/SQRT((AO216*BE216)*(AVERAGE(AO216:AS216)*AVERAGE(BE216:BI216)))</f>
        <v>11.2855442992435</v>
      </c>
      <c r="AY216" s="4" t="n">
        <v>0</v>
      </c>
      <c r="AZ216" s="2" t="n">
        <f aca="false">(AO216*BE216)/405</f>
        <v>0.77037037037037</v>
      </c>
      <c r="BA216" s="2" t="n">
        <v>0</v>
      </c>
      <c r="BB216" s="2" t="n">
        <f aca="false">1/(LOG(BE216)+LOG(AO216))</f>
        <v>0.400937456883479</v>
      </c>
      <c r="BC216" s="2" t="n">
        <f aca="false">(BF216-BE216)/(AP216-AO216)</f>
        <v>3.60909090909091</v>
      </c>
      <c r="BD216" s="2" t="n">
        <f aca="false">(20*BE216)/((AO216/18)-3.5)</f>
        <v>82.5882352941176</v>
      </c>
      <c r="BE216" s="3" t="n">
        <v>3.9</v>
      </c>
      <c r="BF216" s="3" t="n">
        <v>43.6</v>
      </c>
      <c r="BG216" s="3" t="n">
        <v>42.9</v>
      </c>
      <c r="BH216" s="3" t="n">
        <v>37.5</v>
      </c>
      <c r="BI216" s="3" t="n">
        <v>28.6</v>
      </c>
      <c r="BJ216" s="2" t="n">
        <f aca="false">((BE216*15)+(BF216*30)+(BG216*30)+(BH216*30)+(BI216*15))-(BE216*120)</f>
        <v>3739.5</v>
      </c>
      <c r="BK216" s="2" t="n">
        <f aca="false">((BE216*15)+(BF216*30)+(BG216*30)+(BH216*30)+(BI216*15))</f>
        <v>4207.5</v>
      </c>
      <c r="BL216" s="2" t="n">
        <f aca="false">(1/BE216)</f>
        <v>0.256410256410256</v>
      </c>
      <c r="BM216" s="2" t="n">
        <f aca="false">(BJ216/AU216)</f>
        <v>20.775</v>
      </c>
      <c r="BN216" s="2" t="n">
        <f aca="false">(BK216/AV216)</f>
        <v>0.43021472392638</v>
      </c>
      <c r="BO216" s="2" t="n">
        <f aca="false">(AX216*BM216)</f>
        <v>234.457182816784</v>
      </c>
      <c r="BP216" s="2" t="n">
        <f aca="false">(AX216*BN216)</f>
        <v>4.85520732505799</v>
      </c>
      <c r="BQ216" s="2" t="n">
        <v>2</v>
      </c>
      <c r="BR216" s="4" t="n">
        <f aca="false">(BC216*BL216)</f>
        <v>0.925407925407926</v>
      </c>
      <c r="BS216" s="1" t="n">
        <v>144</v>
      </c>
      <c r="BT216" s="1" t="n">
        <v>0</v>
      </c>
      <c r="BU216" s="1" t="n">
        <v>57</v>
      </c>
      <c r="BV216" s="1" t="n">
        <v>0</v>
      </c>
      <c r="BW216" s="1" t="n">
        <v>70</v>
      </c>
      <c r="BX216" s="1" t="n">
        <v>0</v>
      </c>
      <c r="BY216" s="1" t="n">
        <v>17</v>
      </c>
      <c r="BZ216" s="1" t="n">
        <v>83</v>
      </c>
      <c r="CA216" s="1" t="n">
        <v>0</v>
      </c>
      <c r="CB216" s="1" t="n">
        <v>0</v>
      </c>
      <c r="CC216" s="1"/>
      <c r="CD216" s="1" t="n">
        <v>81</v>
      </c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 t="n">
        <v>12</v>
      </c>
      <c r="DK216" s="1" t="n">
        <v>12</v>
      </c>
      <c r="DL216" s="1" t="n">
        <v>2</v>
      </c>
      <c r="DM216" s="1" t="n">
        <v>2</v>
      </c>
      <c r="DN216" s="1" t="n">
        <v>32.85036</v>
      </c>
      <c r="DO216" s="1" t="n">
        <v>277.0567</v>
      </c>
      <c r="DP216" s="1" t="n">
        <v>0.06</v>
      </c>
      <c r="DQ216" s="1" t="n">
        <v>1</v>
      </c>
      <c r="DR216" s="1"/>
      <c r="DS216" s="1" t="n">
        <v>2</v>
      </c>
      <c r="DT216" s="1" t="n">
        <v>1190.77</v>
      </c>
      <c r="DU216" s="1" t="n">
        <v>42.01</v>
      </c>
      <c r="DV216" s="1" t="n">
        <v>18.99</v>
      </c>
      <c r="DW216" s="1" t="n">
        <v>19.13</v>
      </c>
      <c r="DX216" s="1" t="n">
        <v>13.28</v>
      </c>
      <c r="DY216" s="1" t="n">
        <v>186.58</v>
      </c>
      <c r="DZ216" s="1" t="n">
        <v>13.37</v>
      </c>
      <c r="EA216" s="1" t="n">
        <v>7.08</v>
      </c>
      <c r="EB216" s="1" t="n">
        <v>10.43</v>
      </c>
      <c r="EC216" s="1" t="n">
        <v>11.6</v>
      </c>
      <c r="ED216" s="1" t="n">
        <v>6.43</v>
      </c>
      <c r="EE216" s="1" t="n">
        <v>165.77</v>
      </c>
    </row>
    <row r="217" customFormat="false" ht="13.8" hidden="false" customHeight="false" outlineLevel="0" collapsed="false">
      <c r="A217" s="1" t="n">
        <v>30897</v>
      </c>
      <c r="B217" s="1" t="n">
        <v>2</v>
      </c>
      <c r="C217" s="1" t="n">
        <v>56</v>
      </c>
      <c r="D217" s="1" t="n">
        <v>1</v>
      </c>
      <c r="E217" s="1" t="n">
        <v>0</v>
      </c>
      <c r="F217" s="1" t="n">
        <v>1</v>
      </c>
      <c r="G217" s="1" t="n">
        <v>1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</v>
      </c>
      <c r="M217" s="1" t="n">
        <v>0</v>
      </c>
      <c r="N217" s="1" t="n">
        <v>0</v>
      </c>
      <c r="O217" s="1" t="n">
        <v>1</v>
      </c>
      <c r="P217" s="1" t="n">
        <f aca="false">SUM(E217:O217)</f>
        <v>3</v>
      </c>
      <c r="Q217" s="1" t="n">
        <v>100</v>
      </c>
      <c r="R217" s="1" t="n">
        <v>70</v>
      </c>
      <c r="S217" s="1" t="n">
        <v>30</v>
      </c>
      <c r="T217" s="2" t="n">
        <v>80</v>
      </c>
      <c r="U217" s="3" t="n">
        <v>72.4</v>
      </c>
      <c r="V217" s="3" t="n">
        <v>168</v>
      </c>
      <c r="W217" s="2" t="n">
        <v>25.6519274376417</v>
      </c>
      <c r="X217" s="2" t="n">
        <v>1</v>
      </c>
      <c r="Y217" s="3" t="n">
        <v>90.5</v>
      </c>
      <c r="Z217" s="3" t="n">
        <v>104.5</v>
      </c>
      <c r="AA217" s="2" t="n">
        <v>39.4562616557804</v>
      </c>
      <c r="AB217" s="2" t="n">
        <v>0.538690476190476</v>
      </c>
      <c r="AC217" s="2" t="n">
        <v>0.866028708133971</v>
      </c>
      <c r="AD217" s="3" t="n">
        <v>41</v>
      </c>
      <c r="AE217" s="3" t="n">
        <v>29.7</v>
      </c>
      <c r="AF217" s="3" t="n">
        <v>42.7</v>
      </c>
      <c r="AG217" s="1" t="n">
        <v>9</v>
      </c>
      <c r="AH217" s="3" t="n">
        <v>41.3</v>
      </c>
      <c r="AI217" s="3" t="n">
        <v>29.9</v>
      </c>
      <c r="AJ217" s="3" t="n">
        <v>40.5</v>
      </c>
      <c r="AK217" s="3" t="n">
        <v>2.2</v>
      </c>
      <c r="AL217" s="1" t="n">
        <v>1311</v>
      </c>
      <c r="AM217" s="1" t="n">
        <v>68</v>
      </c>
      <c r="AN217" s="1" t="n">
        <v>2150</v>
      </c>
      <c r="AO217" s="1" t="n">
        <v>91</v>
      </c>
      <c r="AP217" s="1" t="n">
        <v>107</v>
      </c>
      <c r="AQ217" s="1" t="n">
        <v>88</v>
      </c>
      <c r="AR217" s="1" t="n">
        <v>84</v>
      </c>
      <c r="AS217" s="1" t="n">
        <v>82</v>
      </c>
      <c r="AT217" s="1" t="n">
        <v>1</v>
      </c>
      <c r="AU217" s="1" t="n">
        <f aca="false">((AO217*15)+(AP217*30)+(AQ217*30)+(AR217*30)+(AS217*15))-(AO217*120)</f>
        <v>45</v>
      </c>
      <c r="AV217" s="1" t="n">
        <f aca="false">((AO217*15)+(AP217*30)+(AQ217*30)+(AR217*30)+(AS217*15))</f>
        <v>10965</v>
      </c>
      <c r="AW217" s="1"/>
      <c r="AX217" s="4" t="n">
        <f aca="false">10000/SQRT((AO217*BE217)*(AVERAGE(AO217:AS217)*AVERAGE(BE217:BI217)))</f>
        <v>6.06578341964377</v>
      </c>
      <c r="AY217" s="4" t="n">
        <v>0</v>
      </c>
      <c r="AZ217" s="2" t="n">
        <f aca="false">(AO217*BE217)/405</f>
        <v>2.17950617283951</v>
      </c>
      <c r="BA217" s="2" t="n">
        <v>1</v>
      </c>
      <c r="BB217" s="2" t="n">
        <f aca="false">1/(LOG(BE217)+LOG(AO217))</f>
        <v>0.339464846216664</v>
      </c>
      <c r="BC217" s="2" t="n">
        <f aca="false">(BF217-BE217)/(AP217-AO217)</f>
        <v>1.96875</v>
      </c>
      <c r="BD217" s="2" t="n">
        <f aca="false">(20*BE217)/((AO217/18)-3.5)</f>
        <v>124.714285714286</v>
      </c>
      <c r="BE217" s="3" t="n">
        <v>9.7</v>
      </c>
      <c r="BF217" s="3" t="n">
        <v>41.2</v>
      </c>
      <c r="BG217" s="3" t="n">
        <v>44.7</v>
      </c>
      <c r="BH217" s="3" t="n">
        <v>24.2</v>
      </c>
      <c r="BI217" s="3" t="n">
        <v>50.5</v>
      </c>
      <c r="BJ217" s="2" t="n">
        <f aca="false">((BE217*15)+(BF217*30)+(BG217*30)+(BH217*30)+(BI217*15))-(BE217*120)</f>
        <v>3042</v>
      </c>
      <c r="BK217" s="2" t="n">
        <f aca="false">((BE217*15)+(BF217*30)+(BG217*30)+(BH217*30)+(BI217*15))</f>
        <v>4206</v>
      </c>
      <c r="BL217" s="2" t="n">
        <f aca="false">(1/BE217)</f>
        <v>0.103092783505155</v>
      </c>
      <c r="BM217" s="2" t="n">
        <f aca="false">(BJ217/AU217)</f>
        <v>67.6</v>
      </c>
      <c r="BN217" s="2" t="n">
        <f aca="false">(BK217/AV217)</f>
        <v>0.383584131326949</v>
      </c>
      <c r="BO217" s="2" t="n">
        <f aca="false">(AX217*BM217)</f>
        <v>410.046959167919</v>
      </c>
      <c r="BP217" s="2" t="n">
        <f aca="false">(AX217*BN217)</f>
        <v>2.32673826384147</v>
      </c>
      <c r="BQ217" s="2" t="n">
        <v>2</v>
      </c>
      <c r="BR217" s="4" t="n">
        <f aca="false">(BC217*BL217)</f>
        <v>0.202963917525773</v>
      </c>
      <c r="BS217" s="1" t="n">
        <v>218</v>
      </c>
      <c r="BT217" s="1" t="n">
        <v>1</v>
      </c>
      <c r="BU217" s="1" t="n">
        <v>104</v>
      </c>
      <c r="BV217" s="1" t="n">
        <v>0</v>
      </c>
      <c r="BW217" s="1" t="n">
        <v>95</v>
      </c>
      <c r="BX217" s="1" t="n">
        <v>0</v>
      </c>
      <c r="BY217" s="1" t="n">
        <v>19</v>
      </c>
      <c r="BZ217" s="1" t="n">
        <v>95</v>
      </c>
      <c r="CA217" s="1" t="n">
        <v>0</v>
      </c>
      <c r="CB217" s="1" t="n">
        <v>3</v>
      </c>
      <c r="CC217" s="1"/>
      <c r="CD217" s="1" t="n">
        <v>46</v>
      </c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 t="n">
        <v>6</v>
      </c>
      <c r="DK217" s="1" t="n">
        <v>6</v>
      </c>
      <c r="DL217" s="1" t="n">
        <v>2</v>
      </c>
      <c r="DM217" s="1" t="n">
        <v>2</v>
      </c>
      <c r="DN217" s="1" t="n">
        <v>35.63012</v>
      </c>
      <c r="DO217" s="1" t="n">
        <v>310.1817</v>
      </c>
      <c r="DP217" s="1" t="n">
        <v>1.35</v>
      </c>
      <c r="DQ217" s="1" t="n">
        <v>1</v>
      </c>
      <c r="DR217" s="1"/>
      <c r="DS217" s="1" t="n">
        <v>1</v>
      </c>
      <c r="DT217" s="1" t="n">
        <v>1984.05</v>
      </c>
      <c r="DU217" s="1" t="n">
        <v>56.33</v>
      </c>
      <c r="DV217" s="1" t="n">
        <v>19.24</v>
      </c>
      <c r="DW217" s="1" t="n">
        <v>21.74</v>
      </c>
      <c r="DX217" s="1" t="n">
        <v>21.27</v>
      </c>
      <c r="DY217" s="1" t="n">
        <v>266.56</v>
      </c>
      <c r="DZ217" s="1" t="n">
        <v>28.5</v>
      </c>
      <c r="EA217" s="1" t="n">
        <v>21.56</v>
      </c>
      <c r="EB217" s="1" t="n">
        <v>15.66</v>
      </c>
      <c r="EC217" s="1" t="n">
        <v>19.05</v>
      </c>
      <c r="ED217" s="1" t="n">
        <v>11.09</v>
      </c>
      <c r="EE217" s="1" t="n">
        <v>259.32</v>
      </c>
    </row>
    <row r="218" customFormat="false" ht="13.8" hidden="false" customHeight="false" outlineLevel="0" collapsed="false">
      <c r="A218" s="1" t="n">
        <v>30899</v>
      </c>
      <c r="B218" s="1" t="n">
        <v>1</v>
      </c>
      <c r="C218" s="1" t="n">
        <v>23</v>
      </c>
      <c r="D218" s="1" t="n">
        <v>1</v>
      </c>
      <c r="E218" s="1" t="n">
        <v>1</v>
      </c>
      <c r="F218" s="1" t="n">
        <v>0</v>
      </c>
      <c r="G218" s="1" t="n">
        <v>1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</v>
      </c>
      <c r="M218" s="1" t="n">
        <v>0</v>
      </c>
      <c r="N218" s="1" t="n">
        <v>0</v>
      </c>
      <c r="O218" s="1" t="n">
        <v>0</v>
      </c>
      <c r="P218" s="1" t="n">
        <f aca="false">SUM(E218:O218)</f>
        <v>2</v>
      </c>
      <c r="Q218" s="1" t="n">
        <v>100</v>
      </c>
      <c r="R218" s="1" t="n">
        <v>70</v>
      </c>
      <c r="S218" s="1" t="n">
        <v>30</v>
      </c>
      <c r="T218" s="2" t="n">
        <v>80</v>
      </c>
      <c r="U218" s="3" t="n">
        <v>81.3</v>
      </c>
      <c r="V218" s="3" t="n">
        <v>174.4</v>
      </c>
      <c r="W218" s="2" t="n">
        <v>26.7299154111607</v>
      </c>
      <c r="X218" s="2" t="n">
        <v>1</v>
      </c>
      <c r="Y218" s="3" t="n">
        <v>93.4</v>
      </c>
      <c r="Z218" s="3" t="n">
        <v>106.6</v>
      </c>
      <c r="AA218" s="2" t="n">
        <v>33.6036675828889</v>
      </c>
      <c r="AB218" s="2" t="n">
        <v>0.535550458715596</v>
      </c>
      <c r="AC218" s="2" t="n">
        <v>0.876172607879925</v>
      </c>
      <c r="AD218" s="3" t="n">
        <v>27.2</v>
      </c>
      <c r="AE218" s="3" t="n">
        <v>22.1</v>
      </c>
      <c r="AF218" s="3" t="n">
        <v>59.2</v>
      </c>
      <c r="AG218" s="1" t="n">
        <v>7</v>
      </c>
      <c r="AH218" s="3" t="n">
        <v>52.4</v>
      </c>
      <c r="AI218" s="3" t="n">
        <v>42.6</v>
      </c>
      <c r="AJ218" s="3" t="n">
        <v>56.2</v>
      </c>
      <c r="AK218" s="3" t="n">
        <v>3</v>
      </c>
      <c r="AL218" s="1" t="n">
        <v>1791</v>
      </c>
      <c r="AM218" s="1" t="n">
        <v>38</v>
      </c>
      <c r="AN218" s="1" t="n">
        <v>2776</v>
      </c>
      <c r="AO218" s="1" t="n">
        <v>96</v>
      </c>
      <c r="AP218" s="1" t="n">
        <v>164</v>
      </c>
      <c r="AQ218" s="1" t="n">
        <v>162</v>
      </c>
      <c r="AR218" s="1" t="n">
        <v>111</v>
      </c>
      <c r="AS218" s="1" t="n">
        <v>115</v>
      </c>
      <c r="AT218" s="1" t="n">
        <v>1</v>
      </c>
      <c r="AU218" s="1" t="n">
        <v>4755</v>
      </c>
      <c r="AV218" s="1" t="n">
        <f aca="false">((AO218*15)+(AP218*30)+(AQ218*30)+(AR218*30)+(AS218*15))</f>
        <v>16275</v>
      </c>
      <c r="AW218" s="1"/>
      <c r="AX218" s="4" t="n">
        <f aca="false">10000/SQRT((AO218*BE218)*(AVERAGE(AO218:AS218)*AVERAGE(BE218:BI218)))</f>
        <v>4.14769437246847</v>
      </c>
      <c r="AY218" s="4" t="n">
        <v>0</v>
      </c>
      <c r="AZ218" s="2" t="n">
        <f aca="false">(AO218*BE218)/405</f>
        <v>2.44148148148148</v>
      </c>
      <c r="BA218" s="2" t="n">
        <v>1</v>
      </c>
      <c r="BB218" s="2" t="n">
        <f aca="false">1/(LOG(BE218)+LOG(AO218))</f>
        <v>0.333877725667731</v>
      </c>
      <c r="BC218" s="2" t="n">
        <f aca="false">(BF218-BE218)/(AP218-AO218)</f>
        <v>0.566176470588235</v>
      </c>
      <c r="BD218" s="2" t="n">
        <f aca="false">(20*BE218)/((AO218/18)-3.5)</f>
        <v>112.363636363636</v>
      </c>
      <c r="BE218" s="3" t="n">
        <v>10.3</v>
      </c>
      <c r="BF218" s="3" t="n">
        <v>48.8</v>
      </c>
      <c r="BG218" s="3" t="n">
        <v>57.8</v>
      </c>
      <c r="BH218" s="3" t="n">
        <v>53.9</v>
      </c>
      <c r="BI218" s="3" t="n">
        <v>56</v>
      </c>
      <c r="BJ218" s="2" t="n">
        <f aca="false">((BE218*15)+(BF218*30)+(BG218*30)+(BH218*30)+(BI218*15))-(BE218*120)</f>
        <v>4573.5</v>
      </c>
      <c r="BK218" s="2" t="n">
        <f aca="false">((BE218*15)+(BF218*30)+(BG218*30)+(BH218*30)+(BI218*15))</f>
        <v>5809.5</v>
      </c>
      <c r="BL218" s="2" t="n">
        <f aca="false">(1/BE218)</f>
        <v>0.0970873786407767</v>
      </c>
      <c r="BM218" s="2" t="n">
        <f aca="false">(BJ218/AU218)</f>
        <v>0.961829652996845</v>
      </c>
      <c r="BN218" s="2" t="n">
        <f aca="false">(BK218/AV218)</f>
        <v>0.356958525345622</v>
      </c>
      <c r="BO218" s="2" t="n">
        <f aca="false">(AX218*BM218)</f>
        <v>3.98937543900831</v>
      </c>
      <c r="BP218" s="2" t="n">
        <f aca="false">(AX218*BN218)</f>
        <v>1.48055486678068</v>
      </c>
      <c r="BQ218" s="2" t="n">
        <v>2</v>
      </c>
      <c r="BR218" s="4" t="n">
        <f aca="false">(BC218*BL218)</f>
        <v>0.0549685893774986</v>
      </c>
      <c r="BS218" s="1" t="n">
        <v>150</v>
      </c>
      <c r="BT218" s="1" t="n">
        <v>0</v>
      </c>
      <c r="BU218" s="1" t="n">
        <v>57</v>
      </c>
      <c r="BV218" s="1" t="n">
        <v>0</v>
      </c>
      <c r="BW218" s="1" t="n">
        <v>81</v>
      </c>
      <c r="BX218" s="1" t="n">
        <v>0</v>
      </c>
      <c r="BY218" s="1" t="n">
        <v>12</v>
      </c>
      <c r="BZ218" s="1" t="n">
        <v>62</v>
      </c>
      <c r="CA218" s="1" t="n">
        <v>0</v>
      </c>
      <c r="CB218" s="1" t="n">
        <v>2</v>
      </c>
      <c r="CC218" s="1"/>
      <c r="CD218" s="1" t="n">
        <v>63</v>
      </c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 t="n">
        <v>7</v>
      </c>
      <c r="DK218" s="1" t="n">
        <v>7</v>
      </c>
      <c r="DL218" s="1" t="n">
        <v>2</v>
      </c>
      <c r="DM218" s="1" t="n">
        <v>2</v>
      </c>
      <c r="DN218" s="1" t="n">
        <v>30.54339</v>
      </c>
      <c r="DO218" s="1" t="n">
        <v>208.9604</v>
      </c>
      <c r="DP218" s="1" t="n">
        <v>0.15</v>
      </c>
      <c r="DQ218" s="1" t="n">
        <v>4</v>
      </c>
      <c r="DR218" s="1" t="n">
        <v>4</v>
      </c>
      <c r="DS218" s="1" t="n">
        <v>1</v>
      </c>
      <c r="DT218" s="1" t="n">
        <v>1812.13</v>
      </c>
      <c r="DU218" s="1" t="n">
        <v>78.63</v>
      </c>
      <c r="DV218" s="1" t="n">
        <v>21.69</v>
      </c>
      <c r="DW218" s="1" t="n">
        <v>24.88</v>
      </c>
      <c r="DX218" s="1" t="n">
        <v>17.19</v>
      </c>
      <c r="DY218" s="1" t="n">
        <v>280.92</v>
      </c>
      <c r="DZ218" s="1" t="n">
        <v>34.13</v>
      </c>
      <c r="EA218" s="1" t="n">
        <v>38.15</v>
      </c>
      <c r="EB218" s="1" t="n">
        <v>14.92</v>
      </c>
      <c r="EC218" s="1" t="n">
        <v>16.75</v>
      </c>
      <c r="ED218" s="1" t="n">
        <v>9.76</v>
      </c>
      <c r="EE218" s="1" t="n">
        <v>158.13</v>
      </c>
    </row>
    <row r="219" customFormat="false" ht="13.8" hidden="false" customHeight="false" outlineLevel="0" collapsed="false">
      <c r="A219" s="1" t="n">
        <v>30900</v>
      </c>
      <c r="B219" s="1" t="n">
        <v>2</v>
      </c>
      <c r="C219" s="1" t="n">
        <v>69</v>
      </c>
      <c r="D219" s="1" t="n">
        <v>1</v>
      </c>
      <c r="E219" s="1" t="n">
        <v>0</v>
      </c>
      <c r="F219" s="1" t="n">
        <v>1</v>
      </c>
      <c r="G219" s="1" t="n">
        <v>1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</v>
      </c>
      <c r="M219" s="1" t="n">
        <v>0</v>
      </c>
      <c r="N219" s="1" t="n">
        <v>0</v>
      </c>
      <c r="O219" s="1" t="n">
        <v>1</v>
      </c>
      <c r="P219" s="1" t="n">
        <f aca="false">SUM(E219:O219)</f>
        <v>3</v>
      </c>
      <c r="Q219" s="1" t="n">
        <v>120</v>
      </c>
      <c r="R219" s="1" t="n">
        <v>80</v>
      </c>
      <c r="S219" s="1" t="n">
        <v>40</v>
      </c>
      <c r="T219" s="2" t="n">
        <v>93.3333333333333</v>
      </c>
      <c r="U219" s="3" t="n">
        <v>59.7</v>
      </c>
      <c r="V219" s="3" t="n">
        <v>150</v>
      </c>
      <c r="W219" s="2" t="n">
        <v>26.5333333333333</v>
      </c>
      <c r="X219" s="2" t="n">
        <v>1</v>
      </c>
      <c r="Y219" s="3"/>
      <c r="Z219" s="3"/>
      <c r="AA219" s="2"/>
      <c r="AB219" s="2"/>
      <c r="AC219" s="2"/>
      <c r="AD219" s="3" t="n">
        <v>39</v>
      </c>
      <c r="AE219" s="3" t="n">
        <v>23.3</v>
      </c>
      <c r="AF219" s="3" t="n">
        <v>36.4</v>
      </c>
      <c r="AG219" s="1" t="n">
        <v>10</v>
      </c>
      <c r="AH219" s="3" t="n">
        <v>41.4</v>
      </c>
      <c r="AI219" s="3" t="n">
        <v>24.7</v>
      </c>
      <c r="AJ219" s="3" t="n">
        <v>34.5</v>
      </c>
      <c r="AK219" s="3" t="n">
        <v>1.9</v>
      </c>
      <c r="AL219" s="1" t="n">
        <v>1121</v>
      </c>
      <c r="AM219" s="1" t="n">
        <v>60</v>
      </c>
      <c r="AN219" s="1" t="n">
        <v>1838</v>
      </c>
      <c r="AO219" s="1" t="n">
        <v>265</v>
      </c>
      <c r="AP219" s="1"/>
      <c r="AQ219" s="1"/>
      <c r="AR219" s="1"/>
      <c r="AS219" s="1"/>
      <c r="AT219" s="1" t="n">
        <v>5</v>
      </c>
      <c r="AU219" s="1"/>
      <c r="AV219" s="1"/>
      <c r="AW219" s="1"/>
      <c r="AX219" s="4"/>
      <c r="AY219" s="4"/>
      <c r="AZ219" s="2"/>
      <c r="BA219" s="2"/>
      <c r="BB219" s="2"/>
      <c r="BC219" s="2"/>
      <c r="BD219" s="2"/>
      <c r="BE219" s="3"/>
      <c r="BF219" s="3"/>
      <c r="BG219" s="3"/>
      <c r="BH219" s="3"/>
      <c r="BI219" s="3"/>
      <c r="BJ219" s="2"/>
      <c r="BK219" s="2"/>
      <c r="BL219" s="2"/>
      <c r="BM219" s="2"/>
      <c r="BN219" s="2"/>
      <c r="BO219" s="2"/>
      <c r="BP219" s="2"/>
      <c r="BQ219" s="2"/>
      <c r="BR219" s="4"/>
      <c r="BS219" s="1" t="n">
        <v>132</v>
      </c>
      <c r="BT219" s="1" t="n">
        <v>0</v>
      </c>
      <c r="BU219" s="1" t="n">
        <v>40</v>
      </c>
      <c r="BV219" s="1" t="n">
        <v>1</v>
      </c>
      <c r="BW219" s="1" t="n">
        <v>75</v>
      </c>
      <c r="BX219" s="1" t="n">
        <v>0</v>
      </c>
      <c r="BY219" s="1" t="n">
        <v>17</v>
      </c>
      <c r="BZ219" s="1" t="n">
        <v>87</v>
      </c>
      <c r="CA219" s="1" t="n">
        <v>0</v>
      </c>
      <c r="CB219" s="1" t="n">
        <v>2</v>
      </c>
      <c r="CC219" s="1"/>
      <c r="CD219" s="1" t="n">
        <v>88</v>
      </c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</row>
    <row r="220" customFormat="false" ht="13.8" hidden="false" customHeight="false" outlineLevel="0" collapsed="false">
      <c r="A220" s="1" t="n">
        <v>30901</v>
      </c>
      <c r="B220" s="1" t="n">
        <v>2</v>
      </c>
      <c r="C220" s="1" t="n">
        <v>49</v>
      </c>
      <c r="D220" s="1" t="n">
        <v>1</v>
      </c>
      <c r="E220" s="1" t="n">
        <v>1</v>
      </c>
      <c r="F220" s="1" t="n">
        <v>1</v>
      </c>
      <c r="G220" s="1" t="n">
        <v>1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</v>
      </c>
      <c r="M220" s="1" t="n">
        <v>1</v>
      </c>
      <c r="N220" s="1" t="n">
        <v>0</v>
      </c>
      <c r="O220" s="1" t="n">
        <v>1</v>
      </c>
      <c r="P220" s="1" t="n">
        <f aca="false">SUM(E220:O220)</f>
        <v>5</v>
      </c>
      <c r="Q220" s="1" t="n">
        <v>130</v>
      </c>
      <c r="R220" s="1" t="n">
        <v>80</v>
      </c>
      <c r="S220" s="1" t="n">
        <v>50</v>
      </c>
      <c r="T220" s="2" t="n">
        <v>96.6666666666667</v>
      </c>
      <c r="U220" s="3" t="n">
        <v>69.9</v>
      </c>
      <c r="V220" s="3" t="n">
        <v>158</v>
      </c>
      <c r="W220" s="2" t="n">
        <v>28.0003204614645</v>
      </c>
      <c r="X220" s="2" t="n">
        <v>1</v>
      </c>
      <c r="Y220" s="3" t="n">
        <v>88.5</v>
      </c>
      <c r="Z220" s="3" t="n">
        <v>108.5</v>
      </c>
      <c r="AA220" s="2" t="n">
        <v>40.7152218857222</v>
      </c>
      <c r="AB220" s="2" t="n">
        <v>0.560126582278481</v>
      </c>
      <c r="AC220" s="2" t="n">
        <v>0.815668202764977</v>
      </c>
      <c r="AD220" s="3" t="n">
        <v>39.4</v>
      </c>
      <c r="AE220" s="3" t="n">
        <v>27.5</v>
      </c>
      <c r="AF220" s="3" t="n">
        <v>42.4</v>
      </c>
      <c r="AG220" s="1" t="n">
        <v>8</v>
      </c>
      <c r="AH220" s="3" t="n">
        <v>42.5</v>
      </c>
      <c r="AI220" s="3" t="n">
        <v>29.7</v>
      </c>
      <c r="AJ220" s="3" t="n">
        <v>40.2</v>
      </c>
      <c r="AK220" s="3" t="n">
        <v>2.2</v>
      </c>
      <c r="AL220" s="1" t="n">
        <v>1302</v>
      </c>
      <c r="AM220" s="1" t="n">
        <v>62</v>
      </c>
      <c r="AN220" s="1" t="n">
        <v>2031</v>
      </c>
      <c r="AO220" s="1" t="n">
        <v>124</v>
      </c>
      <c r="AP220" s="1" t="n">
        <v>209</v>
      </c>
      <c r="AQ220" s="1" t="n">
        <v>226</v>
      </c>
      <c r="AR220" s="1" t="n">
        <v>192</v>
      </c>
      <c r="AS220" s="1" t="n">
        <v>208</v>
      </c>
      <c r="AT220" s="1" t="n">
        <v>5</v>
      </c>
      <c r="AU220" s="1" t="n">
        <v>8910</v>
      </c>
      <c r="AV220" s="1" t="n">
        <f aca="false">((AO220*15)+(AP220*30)+(AQ220*30)+(AR220*30)+(AS220*15))</f>
        <v>23790</v>
      </c>
      <c r="AW220" s="1" t="n">
        <v>5.71</v>
      </c>
      <c r="AX220" s="4" t="n">
        <f aca="false">10000/SQRT((AO220*BE220)*(AVERAGE(AO220:AS220)*AVERAGE(BE220:BI220)))</f>
        <v>0.704174089724886</v>
      </c>
      <c r="AY220" s="4" t="n">
        <v>1</v>
      </c>
      <c r="AZ220" s="2" t="n">
        <f aca="false">(AO220*BE220)/405</f>
        <v>14.9412345679012</v>
      </c>
      <c r="BA220" s="2" t="n">
        <v>1</v>
      </c>
      <c r="BB220" s="2" t="n">
        <f aca="false">1/(LOG(BE220)+LOG(AO220))</f>
        <v>0.264421446035069</v>
      </c>
      <c r="BC220" s="2" t="n">
        <f aca="false">(BF220-BE220)/(AP220-AO220)</f>
        <v>1.14352941176471</v>
      </c>
      <c r="BD220" s="2" t="n">
        <f aca="false">(20*BE220)/((AO220/18)-3.5)</f>
        <v>288</v>
      </c>
      <c r="BE220" s="3" t="n">
        <v>48.8</v>
      </c>
      <c r="BF220" s="3" t="n">
        <v>146</v>
      </c>
      <c r="BG220" s="3" t="n">
        <v>165</v>
      </c>
      <c r="BH220" s="3" t="n">
        <v>227</v>
      </c>
      <c r="BI220" s="3" t="n">
        <v>282</v>
      </c>
      <c r="BJ220" s="2" t="n">
        <f aca="false">((BE220*15)+(BF220*30)+(BG220*30)+(BH220*30)+(BI220*15))-(BE220*120)</f>
        <v>15246</v>
      </c>
      <c r="BK220" s="2" t="n">
        <f aca="false">((BE220*15)+(BF220*30)+(BG220*30)+(BH220*30)+(BI220*15))</f>
        <v>21102</v>
      </c>
      <c r="BL220" s="2" t="n">
        <f aca="false">(1/BE220)</f>
        <v>0.0204918032786885</v>
      </c>
      <c r="BM220" s="2" t="n">
        <f aca="false">(BJ220/AU220)</f>
        <v>1.71111111111111</v>
      </c>
      <c r="BN220" s="2" t="n">
        <f aca="false">(BK220/AV220)</f>
        <v>0.887011349306431</v>
      </c>
      <c r="BO220" s="2" t="n">
        <f aca="false">(AX220*BM220)</f>
        <v>1.2049201090848</v>
      </c>
      <c r="BP220" s="2" t="n">
        <f aca="false">(AX220*BN220)</f>
        <v>0.624610409473499</v>
      </c>
      <c r="BQ220" s="2" t="n">
        <v>1</v>
      </c>
      <c r="BR220" s="4" t="n">
        <f aca="false">(BC220*BL220)</f>
        <v>0.0234329797492768</v>
      </c>
      <c r="BS220" s="1" t="n">
        <v>145</v>
      </c>
      <c r="BT220" s="1" t="n">
        <v>0</v>
      </c>
      <c r="BU220" s="1" t="n">
        <v>26</v>
      </c>
      <c r="BV220" s="1" t="n">
        <v>1</v>
      </c>
      <c r="BW220" s="1" t="n">
        <v>77</v>
      </c>
      <c r="BX220" s="1" t="n">
        <v>0</v>
      </c>
      <c r="BY220" s="1" t="n">
        <v>42</v>
      </c>
      <c r="BZ220" s="1" t="n">
        <v>208</v>
      </c>
      <c r="CA220" s="1" t="n">
        <v>1</v>
      </c>
      <c r="CB220" s="1" t="n">
        <v>3</v>
      </c>
      <c r="CC220" s="1"/>
      <c r="CD220" s="1" t="n">
        <v>89</v>
      </c>
      <c r="CE220" s="1" t="n">
        <v>2138</v>
      </c>
      <c r="CF220" s="1" t="n">
        <v>18.110383536015</v>
      </c>
      <c r="CG220" s="1" t="n">
        <v>25.088868101029</v>
      </c>
      <c r="CH220" s="1" t="n">
        <v>5.26192703461179</v>
      </c>
      <c r="CI220" s="1" t="n">
        <v>8.92422825070159</v>
      </c>
      <c r="CJ220" s="1" t="n">
        <v>3.6623012160898</v>
      </c>
      <c r="CK220" s="1" t="n">
        <v>58.7652011225444</v>
      </c>
      <c r="CL220" s="1" t="n">
        <v>6.8</v>
      </c>
      <c r="CM220" s="1" t="n">
        <v>7.1</v>
      </c>
      <c r="CN220" s="1" t="n">
        <v>8.4</v>
      </c>
      <c r="CO220" s="1" t="n">
        <v>0</v>
      </c>
      <c r="CP220" s="1" t="n">
        <v>4.3</v>
      </c>
      <c r="CQ220" s="1" t="n">
        <v>2.8</v>
      </c>
      <c r="CR220" s="1" t="n">
        <v>2</v>
      </c>
      <c r="CS220" s="1" t="n">
        <v>0</v>
      </c>
      <c r="CT220" s="1" t="n">
        <v>2.7</v>
      </c>
      <c r="CU220" s="1" t="n">
        <v>96.8</v>
      </c>
      <c r="CV220" s="1" t="n">
        <v>59.6</v>
      </c>
      <c r="CW220" s="1" t="n">
        <v>12.5</v>
      </c>
      <c r="CX220" s="1" t="n">
        <v>21.2</v>
      </c>
      <c r="CY220" s="1" t="n">
        <v>8.7</v>
      </c>
      <c r="CZ220" s="1" t="n">
        <v>209</v>
      </c>
      <c r="DA220" s="1" t="n">
        <v>314.1</v>
      </c>
      <c r="DB220" s="1" t="n">
        <v>85.5</v>
      </c>
      <c r="DC220" s="1" t="n">
        <v>13.6</v>
      </c>
      <c r="DD220" s="1" t="n">
        <v>1253</v>
      </c>
      <c r="DE220" s="1" t="n">
        <v>8</v>
      </c>
      <c r="DF220" s="1" t="n">
        <v>2</v>
      </c>
      <c r="DG220" s="1" t="n">
        <v>350</v>
      </c>
      <c r="DH220" s="1" t="n">
        <v>14</v>
      </c>
      <c r="DI220" s="1" t="n">
        <v>250</v>
      </c>
      <c r="DJ220" s="1" t="n">
        <v>9</v>
      </c>
      <c r="DK220" s="1" t="n">
        <v>9</v>
      </c>
      <c r="DL220" s="1" t="n">
        <v>2</v>
      </c>
      <c r="DM220" s="1" t="n">
        <v>2</v>
      </c>
      <c r="DN220" s="1" t="n">
        <v>31.13036</v>
      </c>
      <c r="DO220" s="1" t="n">
        <v>132.6802</v>
      </c>
      <c r="DP220" s="1" t="n">
        <v>0.18</v>
      </c>
      <c r="DQ220" s="1" t="n">
        <v>3</v>
      </c>
      <c r="DR220" s="1" t="n">
        <v>4</v>
      </c>
      <c r="DS220" s="1" t="n">
        <v>1</v>
      </c>
      <c r="DT220" s="1" t="n">
        <v>1753.46</v>
      </c>
      <c r="DU220" s="1" t="n">
        <v>65.56</v>
      </c>
      <c r="DV220" s="1" t="n">
        <v>32.75</v>
      </c>
      <c r="DW220" s="1" t="n">
        <v>30.47</v>
      </c>
      <c r="DX220" s="1" t="n">
        <v>17.55</v>
      </c>
      <c r="DY220" s="1" t="n">
        <v>259.65</v>
      </c>
      <c r="DZ220" s="1" t="n">
        <v>26.34</v>
      </c>
      <c r="EA220" s="1" t="n">
        <v>26.66</v>
      </c>
      <c r="EB220" s="1" t="n">
        <v>18.22</v>
      </c>
      <c r="EC220" s="1" t="n">
        <v>18.35</v>
      </c>
      <c r="ED220" s="1" t="n">
        <v>7.56</v>
      </c>
      <c r="EE220" s="1" t="n">
        <v>337.49</v>
      </c>
    </row>
    <row r="221" customFormat="false" ht="13.8" hidden="false" customHeight="false" outlineLevel="0" collapsed="false">
      <c r="A221" s="1" t="n">
        <v>30903</v>
      </c>
      <c r="B221" s="1" t="n">
        <v>2</v>
      </c>
      <c r="C221" s="1" t="n">
        <v>60</v>
      </c>
      <c r="D221" s="1" t="n">
        <v>1</v>
      </c>
      <c r="E221" s="1" t="n">
        <v>1</v>
      </c>
      <c r="F221" s="1" t="n">
        <v>1</v>
      </c>
      <c r="G221" s="1" t="n">
        <v>1</v>
      </c>
      <c r="H221" s="1" t="n">
        <v>1</v>
      </c>
      <c r="I221" s="1" t="n">
        <v>0</v>
      </c>
      <c r="J221" s="1" t="n">
        <v>0</v>
      </c>
      <c r="K221" s="1" t="n">
        <v>0</v>
      </c>
      <c r="L221" s="1" t="n">
        <v>0</v>
      </c>
      <c r="M221" s="1" t="n">
        <v>1</v>
      </c>
      <c r="N221" s="1" t="n">
        <v>0</v>
      </c>
      <c r="O221" s="1" t="n">
        <v>1</v>
      </c>
      <c r="P221" s="1" t="n">
        <f aca="false">SUM(E221:O221)</f>
        <v>6</v>
      </c>
      <c r="Q221" s="1" t="n">
        <v>130</v>
      </c>
      <c r="R221" s="1" t="n">
        <v>80</v>
      </c>
      <c r="S221" s="1" t="n">
        <v>50</v>
      </c>
      <c r="T221" s="2" t="n">
        <v>96.6666666666667</v>
      </c>
      <c r="U221" s="3" t="n">
        <v>78.1</v>
      </c>
      <c r="V221" s="3" t="n">
        <v>166.1</v>
      </c>
      <c r="W221" s="2" t="n">
        <v>28.3081683020282</v>
      </c>
      <c r="X221" s="2" t="n">
        <v>1</v>
      </c>
      <c r="Y221" s="3" t="n">
        <v>98.5</v>
      </c>
      <c r="Z221" s="3" t="n">
        <v>101</v>
      </c>
      <c r="AA221" s="2" t="n">
        <v>45.2977939827783</v>
      </c>
      <c r="AB221" s="2" t="n">
        <v>0.593016255267911</v>
      </c>
      <c r="AC221" s="2" t="n">
        <v>0.975247524752475</v>
      </c>
      <c r="AD221" s="3" t="n">
        <v>43.9</v>
      </c>
      <c r="AE221" s="3" t="n">
        <v>34.3</v>
      </c>
      <c r="AF221" s="3" t="n">
        <v>43.8</v>
      </c>
      <c r="AG221" s="1" t="n">
        <v>10</v>
      </c>
      <c r="AH221" s="3" t="n">
        <v>39.4</v>
      </c>
      <c r="AI221" s="3" t="n">
        <v>30.8</v>
      </c>
      <c r="AJ221" s="3" t="n">
        <v>41.6</v>
      </c>
      <c r="AK221" s="3" t="n">
        <v>2.2</v>
      </c>
      <c r="AL221" s="1" t="n">
        <v>1354</v>
      </c>
      <c r="AM221" s="1" t="n">
        <v>74</v>
      </c>
      <c r="AN221" s="1" t="n">
        <v>2112</v>
      </c>
      <c r="AO221" s="1" t="n">
        <v>87</v>
      </c>
      <c r="AP221" s="1" t="n">
        <v>109</v>
      </c>
      <c r="AQ221" s="1" t="n">
        <v>144</v>
      </c>
      <c r="AR221" s="1" t="n">
        <v>138</v>
      </c>
      <c r="AS221" s="1" t="n">
        <v>110</v>
      </c>
      <c r="AT221" s="1" t="n">
        <v>1</v>
      </c>
      <c r="AU221" s="1" t="n">
        <v>4245</v>
      </c>
      <c r="AV221" s="1" t="n">
        <f aca="false">((AO221*15)+(AP221*30)+(AQ221*30)+(AR221*30)+(AS221*15))</f>
        <v>14685</v>
      </c>
      <c r="AW221" s="1"/>
      <c r="AX221" s="4" t="n">
        <f aca="false">10000/SQRT((AO221*BE221)*(AVERAGE(AO221:AS221)*AVERAGE(BE221:BI221)))</f>
        <v>2.39078871589945</v>
      </c>
      <c r="AY221" s="4" t="n">
        <v>1</v>
      </c>
      <c r="AZ221" s="2" t="n">
        <f aca="false">(AO221*BE221)/405</f>
        <v>4.14592592592593</v>
      </c>
      <c r="BA221" s="2" t="n">
        <v>1</v>
      </c>
      <c r="BB221" s="2" t="n">
        <f aca="false">1/(LOG(BE221)+LOG(AO221))</f>
        <v>0.310070158302135</v>
      </c>
      <c r="BC221" s="2" t="n">
        <f aca="false">(BF221-BE221)/(AP221-AO221)</f>
        <v>2.2</v>
      </c>
      <c r="BD221" s="2" t="n">
        <f aca="false">(20*BE221)/((AO221/18)-3.5)</f>
        <v>289.5</v>
      </c>
      <c r="BE221" s="3" t="n">
        <v>19.3</v>
      </c>
      <c r="BF221" s="3" t="n">
        <v>67.7</v>
      </c>
      <c r="BG221" s="3" t="n">
        <v>117</v>
      </c>
      <c r="BH221" s="3" t="n">
        <v>130</v>
      </c>
      <c r="BI221" s="3" t="n">
        <v>109</v>
      </c>
      <c r="BJ221" s="2" t="n">
        <f aca="false">((BE221*15)+(BF221*30)+(BG221*30)+(BH221*30)+(BI221*15))-(BE221*120)</f>
        <v>9049.5</v>
      </c>
      <c r="BK221" s="2" t="n">
        <f aca="false">((BE221*15)+(BF221*30)+(BG221*30)+(BH221*30)+(BI221*15))</f>
        <v>11365.5</v>
      </c>
      <c r="BL221" s="2" t="n">
        <f aca="false">(1/BE221)</f>
        <v>0.0518134715025907</v>
      </c>
      <c r="BM221" s="2" t="n">
        <f aca="false">(BJ221/AU221)</f>
        <v>2.13180212014134</v>
      </c>
      <c r="BN221" s="2" t="n">
        <f aca="false">(BK221/AV221)</f>
        <v>0.773953013278856</v>
      </c>
      <c r="BO221" s="2" t="n">
        <f aca="false">(AX221*BM221)</f>
        <v>5.09668845336445</v>
      </c>
      <c r="BP221" s="2" t="n">
        <f aca="false">(AX221*BN221)</f>
        <v>1.85035813078347</v>
      </c>
      <c r="BQ221" s="2" t="n">
        <v>2</v>
      </c>
      <c r="BR221" s="4" t="n">
        <f aca="false">(BC221*BL221)</f>
        <v>0.113989637305699</v>
      </c>
      <c r="BS221" s="1" t="n">
        <v>263</v>
      </c>
      <c r="BT221" s="1" t="n">
        <v>1</v>
      </c>
      <c r="BU221" s="1" t="n">
        <v>47</v>
      </c>
      <c r="BV221" s="1" t="n">
        <v>1</v>
      </c>
      <c r="BW221" s="1"/>
      <c r="BX221" s="1"/>
      <c r="BY221" s="1"/>
      <c r="BZ221" s="1" t="n">
        <v>400</v>
      </c>
      <c r="CA221" s="1" t="n">
        <v>1</v>
      </c>
      <c r="CB221" s="1" t="n">
        <v>3</v>
      </c>
      <c r="CC221" s="1"/>
      <c r="CD221" s="1" t="n">
        <v>53</v>
      </c>
      <c r="CE221" s="1" t="n">
        <v>1499</v>
      </c>
      <c r="CF221" s="1" t="n">
        <v>9.33955970647098</v>
      </c>
      <c r="CG221" s="1" t="n">
        <v>21.8545697131421</v>
      </c>
      <c r="CH221" s="1" t="n">
        <v>2.10140093395597</v>
      </c>
      <c r="CI221" s="1" t="n">
        <v>10.6270847231488</v>
      </c>
      <c r="CJ221" s="1" t="n">
        <v>7.44496330887258</v>
      </c>
      <c r="CK221" s="1" t="n">
        <v>75.0900600400267</v>
      </c>
      <c r="CL221" s="1" t="n">
        <v>0.9</v>
      </c>
      <c r="CM221" s="1" t="n">
        <v>0</v>
      </c>
      <c r="CN221" s="1" t="n">
        <v>15.1</v>
      </c>
      <c r="CO221" s="1" t="n">
        <v>0</v>
      </c>
      <c r="CP221" s="1" t="n">
        <v>2.3</v>
      </c>
      <c r="CQ221" s="1" t="n">
        <v>5</v>
      </c>
      <c r="CR221" s="1" t="n">
        <v>0.5</v>
      </c>
      <c r="CS221" s="1" t="n">
        <v>0</v>
      </c>
      <c r="CT221" s="1" t="n">
        <v>1.2</v>
      </c>
      <c r="CU221" s="1" t="n">
        <v>35</v>
      </c>
      <c r="CV221" s="1" t="n">
        <v>36.4</v>
      </c>
      <c r="CW221" s="1" t="n">
        <v>3.5</v>
      </c>
      <c r="CX221" s="1" t="n">
        <v>17.7</v>
      </c>
      <c r="CY221" s="1" t="n">
        <v>12.4</v>
      </c>
      <c r="CZ221" s="1" t="n">
        <v>2</v>
      </c>
      <c r="DA221" s="1" t="n">
        <v>281.4</v>
      </c>
      <c r="DB221" s="1" t="n">
        <v>15.2</v>
      </c>
      <c r="DC221" s="1" t="n">
        <v>22.8</v>
      </c>
      <c r="DD221" s="1" t="n">
        <v>756</v>
      </c>
      <c r="DE221" s="1" t="n">
        <v>10</v>
      </c>
      <c r="DF221" s="1" t="n">
        <v>2</v>
      </c>
      <c r="DG221" s="1" t="n">
        <v>450</v>
      </c>
      <c r="DH221" s="1" t="n">
        <v>45</v>
      </c>
      <c r="DI221" s="1" t="n">
        <v>250</v>
      </c>
      <c r="DJ221" s="1" t="n">
        <v>22</v>
      </c>
      <c r="DK221" s="1" t="n">
        <v>22</v>
      </c>
      <c r="DL221" s="1" t="n">
        <v>1</v>
      </c>
      <c r="DM221" s="1" t="n">
        <v>1</v>
      </c>
      <c r="DN221" s="1" t="n">
        <v>34.99036</v>
      </c>
      <c r="DO221" s="1" t="n">
        <v>562.0317</v>
      </c>
      <c r="DP221" s="1" t="n">
        <v>0.9</v>
      </c>
      <c r="DQ221" s="1" t="n">
        <v>1</v>
      </c>
      <c r="DR221" s="1"/>
      <c r="DS221" s="1" t="n">
        <v>1</v>
      </c>
      <c r="DT221" s="1" t="n">
        <v>2540.07</v>
      </c>
      <c r="DU221" s="1" t="n">
        <v>65.83</v>
      </c>
      <c r="DV221" s="1" t="n">
        <v>26.34</v>
      </c>
      <c r="DW221" s="1" t="n">
        <v>37.61</v>
      </c>
      <c r="DX221" s="1" t="n">
        <v>26.96</v>
      </c>
      <c r="DY221" s="1" t="n">
        <v>410.29</v>
      </c>
      <c r="DZ221" s="1" t="n">
        <v>121.07</v>
      </c>
      <c r="EA221" s="1" t="n">
        <v>49.74</v>
      </c>
      <c r="EB221" s="1" t="n">
        <v>19.76</v>
      </c>
      <c r="EC221" s="1" t="n">
        <v>26.58</v>
      </c>
      <c r="ED221" s="1" t="n">
        <v>13.69</v>
      </c>
      <c r="EE221" s="1" t="n">
        <v>238.02</v>
      </c>
    </row>
    <row r="222" customFormat="false" ht="13.8" hidden="false" customHeight="false" outlineLevel="0" collapsed="false">
      <c r="A222" s="1" t="n">
        <v>30905</v>
      </c>
      <c r="B222" s="1" t="n">
        <v>2</v>
      </c>
      <c r="C222" s="1" t="n">
        <v>64</v>
      </c>
      <c r="D222" s="1" t="n">
        <v>1</v>
      </c>
      <c r="E222" s="1" t="n">
        <v>1</v>
      </c>
      <c r="F222" s="1" t="n">
        <v>1</v>
      </c>
      <c r="G222" s="1" t="n">
        <v>1</v>
      </c>
      <c r="H222" s="1" t="n">
        <v>1</v>
      </c>
      <c r="I222" s="1" t="n">
        <v>0</v>
      </c>
      <c r="J222" s="1" t="n">
        <v>0</v>
      </c>
      <c r="K222" s="1" t="n">
        <v>1</v>
      </c>
      <c r="L222" s="1" t="n">
        <v>0</v>
      </c>
      <c r="M222" s="1" t="n">
        <v>0</v>
      </c>
      <c r="N222" s="1" t="n">
        <v>0</v>
      </c>
      <c r="O222" s="1" t="n">
        <v>1</v>
      </c>
      <c r="P222" s="1" t="n">
        <f aca="false">SUM(E222:O222)</f>
        <v>6</v>
      </c>
      <c r="Q222" s="1" t="n">
        <v>120</v>
      </c>
      <c r="R222" s="1" t="n">
        <v>80</v>
      </c>
      <c r="S222" s="1" t="n">
        <v>40</v>
      </c>
      <c r="T222" s="2" t="n">
        <v>93.3333333333333</v>
      </c>
      <c r="U222" s="3" t="n">
        <v>59.9</v>
      </c>
      <c r="V222" s="3" t="n">
        <v>167</v>
      </c>
      <c r="W222" s="2" t="n">
        <v>21.478002079673</v>
      </c>
      <c r="X222" s="2" t="n">
        <v>0</v>
      </c>
      <c r="Y222" s="3" t="n">
        <v>86.65</v>
      </c>
      <c r="Z222" s="3" t="n">
        <v>97.25</v>
      </c>
      <c r="AA222" s="2" t="n">
        <v>34.6919564256699</v>
      </c>
      <c r="AB222" s="2" t="n">
        <v>0.518862275449102</v>
      </c>
      <c r="AC222" s="2" t="n">
        <v>0.891002570694088</v>
      </c>
      <c r="AD222" s="3" t="n">
        <v>35.6</v>
      </c>
      <c r="AE222" s="3" t="n">
        <v>21.3</v>
      </c>
      <c r="AF222" s="3" t="n">
        <v>38.6</v>
      </c>
      <c r="AG222" s="1" t="n">
        <v>7</v>
      </c>
      <c r="AH222" s="3" t="n">
        <v>43.9</v>
      </c>
      <c r="AI222" s="3" t="n">
        <v>26.3</v>
      </c>
      <c r="AJ222" s="3" t="n">
        <v>36.6</v>
      </c>
      <c r="AK222" s="3" t="n">
        <v>2</v>
      </c>
      <c r="AL222" s="1" t="n">
        <v>1171</v>
      </c>
      <c r="AM222" s="1" t="n">
        <v>50</v>
      </c>
      <c r="AN222" s="1" t="n">
        <v>1920</v>
      </c>
      <c r="AO222" s="1" t="n">
        <v>326</v>
      </c>
      <c r="AP222" s="1"/>
      <c r="AQ222" s="1"/>
      <c r="AR222" s="1"/>
      <c r="AS222" s="1"/>
      <c r="AT222" s="1" t="n">
        <v>5</v>
      </c>
      <c r="AU222" s="1"/>
      <c r="AV222" s="1"/>
      <c r="AW222" s="1"/>
      <c r="AX222" s="4"/>
      <c r="AY222" s="4"/>
      <c r="AZ222" s="2" t="n">
        <f aca="false">(AO222*BE222)/405</f>
        <v>1.85940740740741</v>
      </c>
      <c r="BA222" s="2" t="n">
        <v>0</v>
      </c>
      <c r="BB222" s="2"/>
      <c r="BC222" s="2"/>
      <c r="BD222" s="2" t="n">
        <f aca="false">(20*BE222)/((AO222/18)-3.5)</f>
        <v>3.16197718631179</v>
      </c>
      <c r="BE222" s="3" t="n">
        <v>2.31</v>
      </c>
      <c r="BF222" s="3"/>
      <c r="BG222" s="3"/>
      <c r="BH222" s="3"/>
      <c r="BI222" s="3"/>
      <c r="BJ222" s="2"/>
      <c r="BK222" s="2"/>
      <c r="BL222" s="2" t="n">
        <f aca="false">(1/BE222)</f>
        <v>0.432900432900433</v>
      </c>
      <c r="BM222" s="2"/>
      <c r="BN222" s="2"/>
      <c r="BO222" s="2"/>
      <c r="BP222" s="2"/>
      <c r="BQ222" s="2"/>
      <c r="BR222" s="4"/>
      <c r="BS222" s="1" t="n">
        <v>225</v>
      </c>
      <c r="BT222" s="1" t="n">
        <v>1</v>
      </c>
      <c r="BU222" s="1" t="n">
        <v>42</v>
      </c>
      <c r="BV222" s="1" t="n">
        <v>1</v>
      </c>
      <c r="BW222" s="1" t="n">
        <v>125</v>
      </c>
      <c r="BX222" s="1" t="n">
        <v>0</v>
      </c>
      <c r="BY222" s="1" t="n">
        <v>58</v>
      </c>
      <c r="BZ222" s="1" t="n">
        <v>289</v>
      </c>
      <c r="CA222" s="1" t="n">
        <v>1</v>
      </c>
      <c r="CB222" s="1" t="n">
        <v>1</v>
      </c>
      <c r="CC222" s="1"/>
      <c r="CD222" s="1" t="n">
        <v>81</v>
      </c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 t="n">
        <v>50</v>
      </c>
      <c r="DK222" s="1" t="n">
        <v>50</v>
      </c>
      <c r="DL222" s="1" t="n">
        <v>1</v>
      </c>
      <c r="DM222" s="1" t="n">
        <v>1</v>
      </c>
      <c r="DN222" s="1" t="n">
        <v>16.92036</v>
      </c>
      <c r="DO222" s="1" t="n">
        <v>434.5493</v>
      </c>
      <c r="DP222" s="1" t="n">
        <v>0.18</v>
      </c>
      <c r="DQ222" s="1" t="n">
        <v>6</v>
      </c>
      <c r="DR222" s="1" t="n">
        <v>2</v>
      </c>
      <c r="DS222" s="1" t="n">
        <v>3</v>
      </c>
      <c r="DT222" s="1" t="n">
        <v>1068.27</v>
      </c>
      <c r="DU222" s="1" t="n">
        <v>26.9</v>
      </c>
      <c r="DV222" s="1" t="n">
        <v>10.49</v>
      </c>
      <c r="DW222" s="1" t="n">
        <v>11.29</v>
      </c>
      <c r="DX222" s="1" t="n">
        <v>11.55</v>
      </c>
      <c r="DY222" s="1" t="n">
        <v>193.14</v>
      </c>
      <c r="DZ222" s="1" t="n">
        <v>43.44</v>
      </c>
      <c r="EA222" s="1" t="n">
        <v>37.36</v>
      </c>
      <c r="EB222" s="1" t="n">
        <v>5.84</v>
      </c>
      <c r="EC222" s="1" t="n">
        <v>8.86</v>
      </c>
      <c r="ED222" s="1" t="n">
        <v>5.26</v>
      </c>
      <c r="EE222" s="1" t="n">
        <v>65.97</v>
      </c>
    </row>
    <row r="223" customFormat="false" ht="13.8" hidden="false" customHeight="false" outlineLevel="0" collapsed="false">
      <c r="A223" s="1" t="n">
        <v>30907</v>
      </c>
      <c r="B223" s="1" t="n">
        <v>2</v>
      </c>
      <c r="C223" s="1" t="n">
        <v>33</v>
      </c>
      <c r="D223" s="1" t="n">
        <v>1</v>
      </c>
      <c r="E223" s="1" t="n">
        <v>0</v>
      </c>
      <c r="F223" s="1" t="n">
        <v>0</v>
      </c>
      <c r="G223" s="1" t="n">
        <v>1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</v>
      </c>
      <c r="M223" s="1" t="n">
        <v>0</v>
      </c>
      <c r="N223" s="1" t="n">
        <v>0</v>
      </c>
      <c r="O223" s="1" t="n">
        <v>1</v>
      </c>
      <c r="P223" s="1" t="n">
        <f aca="false">SUM(E223:O223)</f>
        <v>2</v>
      </c>
      <c r="Q223" s="1" t="n">
        <v>100</v>
      </c>
      <c r="R223" s="1" t="n">
        <v>60</v>
      </c>
      <c r="S223" s="1" t="n">
        <v>40</v>
      </c>
      <c r="T223" s="2" t="n">
        <v>73.3333333333333</v>
      </c>
      <c r="U223" s="3" t="n">
        <v>64.3</v>
      </c>
      <c r="V223" s="3" t="n">
        <v>177.5</v>
      </c>
      <c r="W223" s="2" t="n">
        <v>20.408649077564</v>
      </c>
      <c r="X223" s="2" t="n">
        <v>0</v>
      </c>
      <c r="Y223" s="3" t="n">
        <v>77.65</v>
      </c>
      <c r="Z223" s="3" t="n">
        <v>94.25</v>
      </c>
      <c r="AA223" s="2" t="n">
        <v>30.469197271386</v>
      </c>
      <c r="AB223" s="2" t="n">
        <v>0.437464788732394</v>
      </c>
      <c r="AC223" s="2" t="n">
        <v>0.823872679045093</v>
      </c>
      <c r="AD223" s="3" t="n">
        <v>34.3</v>
      </c>
      <c r="AE223" s="3" t="n">
        <v>22.1</v>
      </c>
      <c r="AF223" s="3" t="n">
        <v>42.2</v>
      </c>
      <c r="AG223" s="1" t="n">
        <v>3</v>
      </c>
      <c r="AH223" s="3" t="n">
        <v>46</v>
      </c>
      <c r="AI223" s="3" t="n">
        <v>29.6</v>
      </c>
      <c r="AJ223" s="3" t="n">
        <v>40</v>
      </c>
      <c r="AK223" s="3" t="n">
        <v>2.2</v>
      </c>
      <c r="AL223" s="1" t="n">
        <v>1302</v>
      </c>
      <c r="AM223" s="1" t="n">
        <v>42</v>
      </c>
      <c r="AN223" s="1" t="n">
        <v>2135</v>
      </c>
      <c r="AO223" s="1" t="n">
        <v>91</v>
      </c>
      <c r="AP223" s="1" t="n">
        <v>114</v>
      </c>
      <c r="AQ223" s="1" t="n">
        <v>93</v>
      </c>
      <c r="AR223" s="1" t="n">
        <v>78</v>
      </c>
      <c r="AS223" s="1" t="n">
        <v>90</v>
      </c>
      <c r="AT223" s="1" t="n">
        <v>1</v>
      </c>
      <c r="AU223" s="1" t="n">
        <v>345</v>
      </c>
      <c r="AV223" s="1" t="n">
        <f aca="false">((AO223*15)+(AP223*30)+(AQ223*30)+(AR223*30)+(AS223*15))</f>
        <v>11265</v>
      </c>
      <c r="AW223" s="1"/>
      <c r="AX223" s="4" t="n">
        <f aca="false">10000/SQRT((AO223*BE223)*(AVERAGE(AO223:AS223)*AVERAGE(BE223:BI223)))</f>
        <v>4.6101915845855</v>
      </c>
      <c r="AY223" s="4" t="n">
        <v>0</v>
      </c>
      <c r="AZ223" s="2" t="n">
        <f aca="false">(AO223*BE223)/405</f>
        <v>2.1458024691358</v>
      </c>
      <c r="BA223" s="2" t="n">
        <v>1</v>
      </c>
      <c r="BB223" s="2" t="n">
        <f aca="false">1/(LOG(BE223)+LOG(AO223))</f>
        <v>0.340246604026334</v>
      </c>
      <c r="BC223" s="2" t="n">
        <f aca="false">(BF223-BE223)/(AP223-AO223)</f>
        <v>2.16739130434783</v>
      </c>
      <c r="BD223" s="2" t="n">
        <f aca="false">(20*BE223)/((AO223/18)-3.5)</f>
        <v>122.785714285714</v>
      </c>
      <c r="BE223" s="3" t="n">
        <v>9.55</v>
      </c>
      <c r="BF223" s="3" t="n">
        <v>59.4</v>
      </c>
      <c r="BG223" s="3" t="n">
        <v>71.4</v>
      </c>
      <c r="BH223" s="3" t="n">
        <v>66.3</v>
      </c>
      <c r="BI223" s="3" t="n">
        <v>83.8</v>
      </c>
      <c r="BJ223" s="2" t="n">
        <f aca="false">((BE223*15)+(BF223*30)+(BG223*30)+(BH223*30)+(BI223*15))-(BE223*120)</f>
        <v>6167.25</v>
      </c>
      <c r="BK223" s="2" t="n">
        <f aca="false">((BE223*15)+(BF223*30)+(BG223*30)+(BH223*30)+(BI223*15))</f>
        <v>7313.25</v>
      </c>
      <c r="BL223" s="2" t="n">
        <f aca="false">(1/BE223)</f>
        <v>0.104712041884817</v>
      </c>
      <c r="BM223" s="2" t="n">
        <f aca="false">(BJ223/AU223)</f>
        <v>17.8760869565217</v>
      </c>
      <c r="BN223" s="2" t="n">
        <f aca="false">(BK223/AV223)</f>
        <v>0.649201065246338</v>
      </c>
      <c r="BO223" s="2" t="n">
        <f aca="false">(AX223*BM223)</f>
        <v>82.4121856522752</v>
      </c>
      <c r="BP223" s="2" t="n">
        <f aca="false">(AX223*BN223)</f>
        <v>2.99294128770261</v>
      </c>
      <c r="BQ223" s="2" t="n">
        <v>2</v>
      </c>
      <c r="BR223" s="4" t="n">
        <f aca="false">(BC223*BL223)</f>
        <v>0.226951969041657</v>
      </c>
      <c r="BS223" s="1" t="n">
        <v>143</v>
      </c>
      <c r="BT223" s="1" t="n">
        <v>0</v>
      </c>
      <c r="BU223" s="1" t="n">
        <v>48</v>
      </c>
      <c r="BV223" s="1" t="n">
        <v>1</v>
      </c>
      <c r="BW223" s="1" t="n">
        <v>74</v>
      </c>
      <c r="BX223" s="1" t="n">
        <v>0</v>
      </c>
      <c r="BY223" s="1" t="n">
        <v>21</v>
      </c>
      <c r="BZ223" s="1" t="n">
        <v>103</v>
      </c>
      <c r="CA223" s="1" t="n">
        <v>0</v>
      </c>
      <c r="CB223" s="1" t="n">
        <v>1</v>
      </c>
      <c r="CC223" s="1"/>
      <c r="CD223" s="1" t="n">
        <v>56</v>
      </c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</row>
    <row r="224" customFormat="false" ht="13.8" hidden="false" customHeight="false" outlineLevel="0" collapsed="false">
      <c r="A224" s="1" t="n">
        <v>30910</v>
      </c>
      <c r="B224" s="1" t="n">
        <v>2</v>
      </c>
      <c r="C224" s="1" t="n">
        <v>37</v>
      </c>
      <c r="D224" s="1" t="n">
        <v>1</v>
      </c>
      <c r="E224" s="1" t="n">
        <v>1</v>
      </c>
      <c r="F224" s="1" t="n">
        <v>0</v>
      </c>
      <c r="G224" s="1" t="n">
        <v>1</v>
      </c>
      <c r="H224" s="1" t="n">
        <v>0</v>
      </c>
      <c r="I224" s="1" t="n">
        <v>0</v>
      </c>
      <c r="J224" s="1" t="n">
        <v>0</v>
      </c>
      <c r="K224" s="1" t="n">
        <v>1</v>
      </c>
      <c r="L224" s="1" t="n">
        <v>1</v>
      </c>
      <c r="M224" s="1" t="n">
        <v>0</v>
      </c>
      <c r="N224" s="1" t="n">
        <v>0</v>
      </c>
      <c r="O224" s="1" t="n">
        <v>1</v>
      </c>
      <c r="P224" s="1" t="n">
        <f aca="false">SUM(E224:O224)</f>
        <v>5</v>
      </c>
      <c r="Q224" s="1" t="n">
        <v>100</v>
      </c>
      <c r="R224" s="1" t="n">
        <v>60</v>
      </c>
      <c r="S224" s="1" t="n">
        <v>40</v>
      </c>
      <c r="T224" s="2" t="n">
        <v>73.3333333333333</v>
      </c>
      <c r="U224" s="3" t="n">
        <v>70.4</v>
      </c>
      <c r="V224" s="3" t="n">
        <v>166</v>
      </c>
      <c r="W224" s="2" t="n">
        <v>25.5479750326608</v>
      </c>
      <c r="X224" s="2" t="n">
        <v>1</v>
      </c>
      <c r="Y224" s="3" t="n">
        <v>88.2</v>
      </c>
      <c r="Z224" s="3" t="n">
        <v>102</v>
      </c>
      <c r="AA224" s="2" t="n">
        <v>38.2311787797342</v>
      </c>
      <c r="AB224" s="2" t="n">
        <v>0.531325301204819</v>
      </c>
      <c r="AC224" s="2" t="n">
        <v>0.864705882352941</v>
      </c>
      <c r="AD224" s="3" t="n">
        <v>40.8</v>
      </c>
      <c r="AE224" s="3" t="n">
        <v>28.7</v>
      </c>
      <c r="AF224" s="3" t="n">
        <v>41.7</v>
      </c>
      <c r="AG224" s="1" t="n">
        <v>6</v>
      </c>
      <c r="AH224" s="3" t="n">
        <v>41.8</v>
      </c>
      <c r="AI224" s="3" t="n">
        <v>29.4</v>
      </c>
      <c r="AJ224" s="3" t="n">
        <v>39.6</v>
      </c>
      <c r="AK224" s="3" t="n">
        <v>2.1</v>
      </c>
      <c r="AL224" s="1" t="n">
        <v>1306</v>
      </c>
      <c r="AM224" s="1" t="n">
        <v>52</v>
      </c>
      <c r="AN224" s="1" t="n">
        <v>2037</v>
      </c>
      <c r="AO224" s="1" t="n">
        <v>86</v>
      </c>
      <c r="AP224" s="1" t="n">
        <v>114</v>
      </c>
      <c r="AQ224" s="1" t="n">
        <v>129</v>
      </c>
      <c r="AR224" s="1" t="n">
        <v>110</v>
      </c>
      <c r="AS224" s="1" t="n">
        <v>93</v>
      </c>
      <c r="AT224" s="1" t="n">
        <v>1</v>
      </c>
      <c r="AU224" s="1" t="n">
        <v>2955</v>
      </c>
      <c r="AV224" s="1" t="n">
        <f aca="false">((AO224*15)+(AP224*30)+(AQ224*30)+(AR224*30)+(AS224*15))</f>
        <v>13275</v>
      </c>
      <c r="AW224" s="1"/>
      <c r="AX224" s="4" t="n">
        <f aca="false">10000/SQRT((AO224*BE224)*(AVERAGE(AO224:AS224)*AVERAGE(BE224:BI224)))</f>
        <v>5.06478698322905</v>
      </c>
      <c r="AY224" s="4" t="n">
        <v>0</v>
      </c>
      <c r="AZ224" s="2" t="n">
        <f aca="false">(AO224*BE224)/405</f>
        <v>1.73911111111111</v>
      </c>
      <c r="BA224" s="2" t="n">
        <v>0</v>
      </c>
      <c r="BB224" s="2" t="n">
        <f aca="false">1/(LOG(BE224)+LOG(AO224))</f>
        <v>0.35115043077121</v>
      </c>
      <c r="BC224" s="2" t="n">
        <f aca="false">(BF224-BE224)/(AP224-AO224)</f>
        <v>1.2075</v>
      </c>
      <c r="BD224" s="2" t="n">
        <f aca="false">(20*BE224)/((AO224/18)-3.5)</f>
        <v>128.191304347826</v>
      </c>
      <c r="BE224" s="3" t="n">
        <v>8.19</v>
      </c>
      <c r="BF224" s="3" t="n">
        <v>42</v>
      </c>
      <c r="BG224" s="3" t="n">
        <v>62.8</v>
      </c>
      <c r="BH224" s="3" t="n">
        <v>69.7</v>
      </c>
      <c r="BI224" s="3" t="n">
        <v>77.4</v>
      </c>
      <c r="BJ224" s="2" t="n">
        <f aca="false">((BE224*15)+(BF224*30)+(BG224*30)+(BH224*30)+(BI224*15))-(BE224*120)</f>
        <v>5536.05</v>
      </c>
      <c r="BK224" s="2" t="n">
        <f aca="false">((BE224*15)+(BF224*30)+(BG224*30)+(BH224*30)+(BI224*15))</f>
        <v>6518.85</v>
      </c>
      <c r="BL224" s="2" t="n">
        <f aca="false">(1/BE224)</f>
        <v>0.122100122100122</v>
      </c>
      <c r="BM224" s="2" t="n">
        <f aca="false">(BJ224/AU224)</f>
        <v>1.87345177664975</v>
      </c>
      <c r="BN224" s="2" t="n">
        <f aca="false">(BK224/AV224)</f>
        <v>0.491062146892655</v>
      </c>
      <c r="BO224" s="2" t="n">
        <f aca="false">(AX224*BM224)</f>
        <v>9.48863417208296</v>
      </c>
      <c r="BP224" s="2" t="n">
        <f aca="false">(AX224*BN224)</f>
        <v>2.48712516953843</v>
      </c>
      <c r="BQ224" s="2" t="n">
        <v>2</v>
      </c>
      <c r="BR224" s="4" t="n">
        <f aca="false">(BC224*BL224)</f>
        <v>0.147435897435897</v>
      </c>
      <c r="BS224" s="1" t="n">
        <v>148</v>
      </c>
      <c r="BT224" s="1" t="n">
        <v>0</v>
      </c>
      <c r="BU224" s="1" t="n">
        <v>38</v>
      </c>
      <c r="BV224" s="1" t="n">
        <v>1</v>
      </c>
      <c r="BW224" s="1" t="n">
        <v>95</v>
      </c>
      <c r="BX224" s="1" t="n">
        <v>0</v>
      </c>
      <c r="BY224" s="1" t="n">
        <v>15</v>
      </c>
      <c r="BZ224" s="1" t="n">
        <v>74</v>
      </c>
      <c r="CA224" s="1" t="n">
        <v>0</v>
      </c>
      <c r="CB224" s="1" t="n">
        <v>2</v>
      </c>
      <c r="CC224" s="1"/>
      <c r="CD224" s="1" t="n">
        <v>75</v>
      </c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 t="n">
        <v>18</v>
      </c>
      <c r="DL224" s="1" t="n">
        <v>2</v>
      </c>
      <c r="DM224" s="1" t="n">
        <v>1</v>
      </c>
      <c r="DN224" s="1" t="n">
        <v>29.19</v>
      </c>
      <c r="DO224" s="1" t="n">
        <v>3182.341</v>
      </c>
      <c r="DP224" s="1" t="n">
        <v>0.57</v>
      </c>
      <c r="DQ224" s="1"/>
      <c r="DR224" s="1" t="n">
        <v>3</v>
      </c>
      <c r="DS224" s="1" t="n">
        <v>1</v>
      </c>
      <c r="DT224" s="1" t="n">
        <v>2665.16</v>
      </c>
      <c r="DU224" s="1" t="n">
        <v>69.61</v>
      </c>
      <c r="DV224" s="1" t="n">
        <v>20.91</v>
      </c>
      <c r="DW224" s="1" t="n">
        <v>21.47</v>
      </c>
      <c r="DX224" s="1" t="n">
        <v>66.36</v>
      </c>
      <c r="DY224" s="1" t="n">
        <v>381.02</v>
      </c>
      <c r="DZ224" s="1" t="n">
        <v>41.84</v>
      </c>
      <c r="EA224" s="1" t="n">
        <v>31.37</v>
      </c>
      <c r="EB224" s="1" t="n">
        <v>20.96</v>
      </c>
      <c r="EC224" s="1" t="n">
        <v>46.38</v>
      </c>
      <c r="ED224" s="1" t="n">
        <v>21.76</v>
      </c>
      <c r="EE224" s="1" t="n">
        <v>174.21</v>
      </c>
    </row>
    <row r="225" customFormat="false" ht="13.8" hidden="false" customHeight="false" outlineLevel="0" collapsed="false">
      <c r="A225" s="1" t="n">
        <v>30912</v>
      </c>
      <c r="B225" s="1" t="n">
        <v>2</v>
      </c>
      <c r="C225" s="1" t="n">
        <v>24</v>
      </c>
      <c r="D225" s="1" t="n">
        <v>1</v>
      </c>
      <c r="E225" s="1" t="n">
        <v>1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</v>
      </c>
      <c r="M225" s="1" t="n">
        <v>0</v>
      </c>
      <c r="N225" s="1" t="n">
        <v>0</v>
      </c>
      <c r="O225" s="1" t="n">
        <v>1</v>
      </c>
      <c r="P225" s="1" t="n">
        <f aca="false">SUM(E225:O225)</f>
        <v>2</v>
      </c>
      <c r="Q225" s="1" t="n">
        <v>120</v>
      </c>
      <c r="R225" s="1" t="n">
        <v>80</v>
      </c>
      <c r="S225" s="1" t="n">
        <v>40</v>
      </c>
      <c r="T225" s="2" t="n">
        <v>93.3333333333333</v>
      </c>
      <c r="U225" s="3" t="n">
        <v>72.4</v>
      </c>
      <c r="V225" s="3" t="n">
        <v>164.5</v>
      </c>
      <c r="W225" s="2" t="n">
        <v>26.7551112794597</v>
      </c>
      <c r="X225" s="2" t="n">
        <v>1</v>
      </c>
      <c r="Y225" s="3" t="n">
        <v>81.5</v>
      </c>
      <c r="Z225" s="3" t="n">
        <v>106.5</v>
      </c>
      <c r="AA225" s="2" t="n">
        <v>39.8253435366732</v>
      </c>
      <c r="AB225" s="2" t="n">
        <v>0.495440729483283</v>
      </c>
      <c r="AC225" s="2" t="n">
        <v>0.765258215962441</v>
      </c>
      <c r="AD225" s="3" t="n">
        <v>37.5</v>
      </c>
      <c r="AE225" s="3" t="n">
        <v>27.1</v>
      </c>
      <c r="AF225" s="3" t="n">
        <v>45.3</v>
      </c>
      <c r="AG225" s="1" t="n">
        <v>4</v>
      </c>
      <c r="AH225" s="3" t="n">
        <v>44.6</v>
      </c>
      <c r="AI225" s="3" t="n">
        <v>32.3</v>
      </c>
      <c r="AJ225" s="3" t="n">
        <v>43</v>
      </c>
      <c r="AK225" s="3" t="n">
        <v>2.3</v>
      </c>
      <c r="AL225" s="1" t="n">
        <v>1430</v>
      </c>
      <c r="AM225" s="1" t="n">
        <v>39</v>
      </c>
      <c r="AN225" s="1" t="n">
        <v>2231</v>
      </c>
      <c r="AO225" s="1" t="n">
        <v>95</v>
      </c>
      <c r="AP225" s="1" t="n">
        <v>130</v>
      </c>
      <c r="AQ225" s="1" t="n">
        <v>127</v>
      </c>
      <c r="AR225" s="1" t="n">
        <v>120</v>
      </c>
      <c r="AS225" s="1" t="n">
        <v>118</v>
      </c>
      <c r="AT225" s="1" t="n">
        <v>1</v>
      </c>
      <c r="AU225" s="1" t="n">
        <v>3105</v>
      </c>
      <c r="AV225" s="1" t="n">
        <f aca="false">((AO225*15)+(AP225*30)+(AQ225*30)+(AR225*30)+(AS225*15))</f>
        <v>14505</v>
      </c>
      <c r="AW225" s="1"/>
      <c r="AX225" s="4" t="n">
        <f aca="false">10000/SQRT((AO225*BE225)*(AVERAGE(AO225:AS225)*AVERAGE(BE225:BI225)))</f>
        <v>1.67578798546818</v>
      </c>
      <c r="AY225" s="4" t="n">
        <v>1</v>
      </c>
      <c r="AZ225" s="2" t="n">
        <f aca="false">(AO225*BE225)/405</f>
        <v>7.29506172839506</v>
      </c>
      <c r="BA225" s="2" t="n">
        <v>1</v>
      </c>
      <c r="BB225" s="2" t="n">
        <f aca="false">1/(LOG(BE225)+LOG(AO225))</f>
        <v>0.288144247787312</v>
      </c>
      <c r="BC225" s="2" t="n">
        <f aca="false">(BF225-BE225)/(AP225-AO225)</f>
        <v>1.47142857142857</v>
      </c>
      <c r="BD225" s="2" t="n">
        <f aca="false">(20*BE225)/((AO225/18)-3.5)</f>
        <v>349.875</v>
      </c>
      <c r="BE225" s="3" t="n">
        <v>31.1</v>
      </c>
      <c r="BF225" s="3" t="n">
        <v>82.6</v>
      </c>
      <c r="BG225" s="3" t="n">
        <v>133</v>
      </c>
      <c r="BH225" s="3" t="n">
        <v>124</v>
      </c>
      <c r="BI225" s="3" t="n">
        <v>140</v>
      </c>
      <c r="BJ225" s="2" t="n">
        <f aca="false">((BE225*15)+(BF225*30)+(BG225*30)+(BH225*30)+(BI225*15))-(BE225*120)</f>
        <v>9022.5</v>
      </c>
      <c r="BK225" s="2" t="n">
        <f aca="false">((BE225*15)+(BF225*30)+(BG225*30)+(BH225*30)+(BI225*15))</f>
        <v>12754.5</v>
      </c>
      <c r="BL225" s="2" t="n">
        <f aca="false">(1/BE225)</f>
        <v>0.0321543408360129</v>
      </c>
      <c r="BM225" s="2" t="n">
        <f aca="false">(BJ225/AU225)</f>
        <v>2.90579710144928</v>
      </c>
      <c r="BN225" s="2" t="n">
        <f aca="false">(BK225/AV225)</f>
        <v>0.879317476732161</v>
      </c>
      <c r="BO225" s="2" t="n">
        <f aca="false">(AX225*BM225)</f>
        <v>4.86949987081696</v>
      </c>
      <c r="BP225" s="2" t="n">
        <f aca="false">(AX225*BN225)</f>
        <v>1.47354966291995</v>
      </c>
      <c r="BQ225" s="2" t="n">
        <v>2</v>
      </c>
      <c r="BR225" s="4" t="n">
        <f aca="false">(BC225*BL225)</f>
        <v>0.0473128158015618</v>
      </c>
      <c r="BS225" s="1" t="n">
        <v>179</v>
      </c>
      <c r="BT225" s="1" t="n">
        <v>0</v>
      </c>
      <c r="BU225" s="1" t="n">
        <v>34</v>
      </c>
      <c r="BV225" s="1" t="n">
        <v>1</v>
      </c>
      <c r="BW225" s="1" t="n">
        <v>116</v>
      </c>
      <c r="BX225" s="1" t="n">
        <v>0</v>
      </c>
      <c r="BY225" s="1" t="n">
        <v>29</v>
      </c>
      <c r="BZ225" s="1" t="n">
        <v>145</v>
      </c>
      <c r="CA225" s="1" t="n">
        <v>0</v>
      </c>
      <c r="CB225" s="1" t="n">
        <v>3</v>
      </c>
      <c r="CC225" s="1"/>
      <c r="CD225" s="1" t="n">
        <v>80</v>
      </c>
      <c r="CE225" s="1" t="n">
        <v>1534</v>
      </c>
      <c r="CF225" s="1" t="n">
        <v>13.6897001303781</v>
      </c>
      <c r="CG225" s="1" t="n">
        <v>19.361147327249</v>
      </c>
      <c r="CH225" s="1" t="n">
        <v>4.45893089960887</v>
      </c>
      <c r="CI225" s="1" t="n">
        <v>7.97913950456323</v>
      </c>
      <c r="CJ225" s="1" t="n">
        <v>3.98956975228162</v>
      </c>
      <c r="CK225" s="1" t="n">
        <v>70.8474576271186</v>
      </c>
      <c r="CL225" s="1" t="n">
        <v>17.7</v>
      </c>
      <c r="CM225" s="1" t="n">
        <v>5.9</v>
      </c>
      <c r="CN225" s="1" t="n">
        <v>4.5</v>
      </c>
      <c r="CO225" s="1" t="n">
        <v>0</v>
      </c>
      <c r="CP225" s="1" t="n">
        <v>0.6</v>
      </c>
      <c r="CQ225" s="1" t="n">
        <v>2</v>
      </c>
      <c r="CR225" s="1" t="n">
        <v>0</v>
      </c>
      <c r="CS225" s="1" t="n">
        <v>0</v>
      </c>
      <c r="CT225" s="1" t="n">
        <v>1.1</v>
      </c>
      <c r="CU225" s="1" t="n">
        <v>52.5</v>
      </c>
      <c r="CV225" s="1" t="n">
        <v>33</v>
      </c>
      <c r="CW225" s="1" t="n">
        <v>7.6</v>
      </c>
      <c r="CX225" s="1" t="n">
        <v>13.6</v>
      </c>
      <c r="CY225" s="1" t="n">
        <v>6.8</v>
      </c>
      <c r="CZ225" s="1" t="n">
        <v>442</v>
      </c>
      <c r="DA225" s="1" t="n">
        <v>271.7</v>
      </c>
      <c r="DB225" s="1" t="n">
        <v>48.1</v>
      </c>
      <c r="DC225" s="1" t="n">
        <v>4.4</v>
      </c>
      <c r="DD225" s="1" t="n">
        <v>3230</v>
      </c>
      <c r="DE225" s="1" t="n">
        <v>15</v>
      </c>
      <c r="DF225" s="1" t="n">
        <v>2</v>
      </c>
      <c r="DG225" s="1" t="n">
        <v>200</v>
      </c>
      <c r="DH225" s="1" t="s">
        <v>425</v>
      </c>
      <c r="DI225" s="1" t="n">
        <v>670</v>
      </c>
      <c r="DJ225" s="1" t="n">
        <v>4</v>
      </c>
      <c r="DK225" s="1" t="n">
        <v>4</v>
      </c>
      <c r="DL225" s="1" t="n">
        <v>2</v>
      </c>
      <c r="DM225" s="1" t="n">
        <v>2</v>
      </c>
      <c r="DN225" s="1" t="n">
        <v>24.23012</v>
      </c>
      <c r="DO225" s="1" t="n">
        <v>36.4376</v>
      </c>
      <c r="DP225" s="1" t="n">
        <v>1.33</v>
      </c>
      <c r="DQ225" s="1" t="n">
        <v>4</v>
      </c>
      <c r="DR225" s="1" t="n">
        <v>4</v>
      </c>
      <c r="DS225" s="1" t="n">
        <v>1</v>
      </c>
      <c r="DT225" s="1" t="n">
        <v>1430.72</v>
      </c>
      <c r="DU225" s="1" t="n">
        <v>40</v>
      </c>
      <c r="DV225" s="1" t="n">
        <v>14.07</v>
      </c>
      <c r="DW225" s="1" t="n">
        <v>15.83</v>
      </c>
      <c r="DX225" s="1" t="n">
        <v>11.57</v>
      </c>
      <c r="DY225" s="1" t="n">
        <v>203.96</v>
      </c>
      <c r="DZ225" s="1" t="n">
        <v>21.55</v>
      </c>
      <c r="EA225" s="1" t="n">
        <v>25.28</v>
      </c>
      <c r="EB225" s="1" t="n">
        <v>9.82</v>
      </c>
      <c r="EC225" s="1" t="n">
        <v>13.31</v>
      </c>
      <c r="ED225" s="1" t="n">
        <v>6.01</v>
      </c>
      <c r="EE225" s="1" t="n">
        <v>158.13</v>
      </c>
    </row>
    <row r="226" customFormat="false" ht="13.8" hidden="false" customHeight="false" outlineLevel="0" collapsed="false">
      <c r="A226" s="1" t="n">
        <v>30913</v>
      </c>
      <c r="B226" s="1" t="n">
        <v>2</v>
      </c>
      <c r="C226" s="1" t="n">
        <v>33</v>
      </c>
      <c r="D226" s="1" t="n">
        <v>1</v>
      </c>
      <c r="E226" s="1" t="n">
        <v>1</v>
      </c>
      <c r="F226" s="1" t="n">
        <v>0</v>
      </c>
      <c r="G226" s="1" t="n">
        <v>1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</v>
      </c>
      <c r="M226" s="1" t="n">
        <f aca="false">IF(U226&gt;27,1,0)</f>
        <v>1</v>
      </c>
      <c r="N226" s="1" t="n">
        <v>0</v>
      </c>
      <c r="O226" s="1" t="n">
        <v>1</v>
      </c>
      <c r="P226" s="1" t="n">
        <f aca="false">SUM(E226:O226)</f>
        <v>4</v>
      </c>
      <c r="Q226" s="1" t="n">
        <v>110</v>
      </c>
      <c r="R226" s="1" t="n">
        <v>70</v>
      </c>
      <c r="S226" s="1" t="n">
        <v>40</v>
      </c>
      <c r="T226" s="2" t="n">
        <v>83.3333333333333</v>
      </c>
      <c r="U226" s="3" t="n">
        <v>61.1</v>
      </c>
      <c r="V226" s="3" t="n">
        <v>168</v>
      </c>
      <c r="W226" s="2" t="n">
        <v>21.6482426303855</v>
      </c>
      <c r="X226" s="2" t="n">
        <v>0</v>
      </c>
      <c r="Y226" s="3" t="n">
        <v>74.5</v>
      </c>
      <c r="Z226" s="3" t="n">
        <v>97.5</v>
      </c>
      <c r="AA226" s="2" t="n">
        <v>35.8550480257502</v>
      </c>
      <c r="AB226" s="2" t="n">
        <v>0.443452380952381</v>
      </c>
      <c r="AC226" s="2" t="n">
        <v>0.764102564102564</v>
      </c>
      <c r="AD226" s="3" t="n">
        <v>30</v>
      </c>
      <c r="AE226" s="3" t="n">
        <v>18.3</v>
      </c>
      <c r="AF226" s="3" t="n">
        <v>42.8</v>
      </c>
      <c r="AG226" s="1" t="n">
        <v>3</v>
      </c>
      <c r="AH226" s="3" t="n">
        <v>48.9</v>
      </c>
      <c r="AI226" s="3" t="n">
        <v>29.9</v>
      </c>
      <c r="AJ226" s="3" t="n">
        <v>40.6</v>
      </c>
      <c r="AK226" s="3" t="n">
        <v>2.2</v>
      </c>
      <c r="AL226" s="1" t="n">
        <v>1303</v>
      </c>
      <c r="AM226" s="1" t="n">
        <v>31</v>
      </c>
      <c r="AN226" s="1" t="n">
        <v>2137</v>
      </c>
      <c r="AO226" s="1" t="n">
        <v>95</v>
      </c>
      <c r="AP226" s="1" t="n">
        <v>157</v>
      </c>
      <c r="AQ226" s="1" t="n">
        <v>128</v>
      </c>
      <c r="AR226" s="1" t="n">
        <v>117</v>
      </c>
      <c r="AS226" s="1" t="n">
        <v>91</v>
      </c>
      <c r="AT226" s="1" t="n">
        <v>1</v>
      </c>
      <c r="AU226" s="1" t="n">
        <v>3450</v>
      </c>
      <c r="AV226" s="1" t="n">
        <f aca="false">((AO226*15)+(AP226*30)+(AQ226*30)+(AR226*30)+(AS226*15))</f>
        <v>14850</v>
      </c>
      <c r="AW226" s="1"/>
      <c r="AX226" s="4" t="n">
        <f aca="false">10000/SQRT((AO226*BE226)*(AVERAGE(AO226:AS226)*AVERAGE(BE226:BI226)))</f>
        <v>3.8488394967343</v>
      </c>
      <c r="AY226" s="4" t="n">
        <v>0</v>
      </c>
      <c r="AZ226" s="2" t="n">
        <f aca="false">(AO226*BE226)/405</f>
        <v>2.43950617283951</v>
      </c>
      <c r="BA226" s="2" t="n">
        <v>1</v>
      </c>
      <c r="BB226" s="2" t="n">
        <f aca="false">1/(LOG(BE226)+LOG(AO226))</f>
        <v>0.333916914962759</v>
      </c>
      <c r="BC226" s="2" t="n">
        <f aca="false">(BF226-BE226)/(AP226-AO226)</f>
        <v>0.946774193548387</v>
      </c>
      <c r="BD226" s="2" t="n">
        <f aca="false">(20*BE226)/((AO226/18)-3.5)</f>
        <v>117</v>
      </c>
      <c r="BE226" s="2" t="n">
        <v>10.4</v>
      </c>
      <c r="BF226" s="3" t="n">
        <v>69.1</v>
      </c>
      <c r="BG226" s="3" t="n">
        <v>71.3</v>
      </c>
      <c r="BH226" s="3" t="n">
        <v>79</v>
      </c>
      <c r="BI226" s="3" t="n">
        <v>60.7</v>
      </c>
      <c r="BJ226" s="2" t="n">
        <f aca="false">((BE226*15)+(BF226*30)+(BG226*30)+(BH226*30)+(BI226*15))-(BE226*120)</f>
        <v>6400.5</v>
      </c>
      <c r="BK226" s="2" t="n">
        <f aca="false">((BE226*15)+(BF226*30)+(BG226*30)+(BH226*30)+(BI226*15))</f>
        <v>7648.5</v>
      </c>
      <c r="BL226" s="2" t="n">
        <f aca="false">(1/BE226)</f>
        <v>0.0961538461538462</v>
      </c>
      <c r="BM226" s="2" t="n">
        <f aca="false">(BJ226/AU226)</f>
        <v>1.85521739130435</v>
      </c>
      <c r="BN226" s="2" t="n">
        <f aca="false">(BK226/AV226)</f>
        <v>0.515050505050505</v>
      </c>
      <c r="BO226" s="2" t="n">
        <f aca="false">(AX226*BM226)</f>
        <v>7.14043397068056</v>
      </c>
      <c r="BP226" s="2" t="n">
        <f aca="false">(AX226*BN226)</f>
        <v>1.98234672665134</v>
      </c>
      <c r="BQ226" s="2" t="n">
        <v>2</v>
      </c>
      <c r="BR226" s="4" t="n">
        <f aca="false">(BC226*BL226)</f>
        <v>0.0910359801488834</v>
      </c>
      <c r="BS226" s="1" t="n">
        <v>184</v>
      </c>
      <c r="BT226" s="1" t="n">
        <v>0</v>
      </c>
      <c r="BU226" s="1" t="n">
        <v>47</v>
      </c>
      <c r="BV226" s="1" t="n">
        <v>1</v>
      </c>
      <c r="BW226" s="1" t="n">
        <v>111</v>
      </c>
      <c r="BX226" s="1" t="n">
        <v>0</v>
      </c>
      <c r="BY226" s="1" t="n">
        <v>26</v>
      </c>
      <c r="BZ226" s="1" t="n">
        <v>128</v>
      </c>
      <c r="CA226" s="1" t="n">
        <v>0</v>
      </c>
      <c r="CB226" s="1" t="n">
        <v>1</v>
      </c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 t="n">
        <v>12</v>
      </c>
      <c r="DK226" s="1" t="n">
        <v>12</v>
      </c>
      <c r="DL226" s="1" t="n">
        <v>2</v>
      </c>
      <c r="DM226" s="1" t="n">
        <v>2</v>
      </c>
      <c r="DN226" s="1" t="n">
        <v>24.65339</v>
      </c>
      <c r="DO226" s="1" t="n">
        <v>270.3351</v>
      </c>
      <c r="DP226" s="1" t="n">
        <v>0.02</v>
      </c>
      <c r="DQ226" s="1" t="n">
        <v>1</v>
      </c>
      <c r="DR226" s="1" t="n">
        <v>2</v>
      </c>
      <c r="DS226" s="1" t="n">
        <v>1</v>
      </c>
      <c r="DT226" s="1" t="n">
        <v>1441.29</v>
      </c>
      <c r="DU226" s="1" t="n">
        <v>33.55</v>
      </c>
      <c r="DV226" s="1" t="n">
        <v>12.81</v>
      </c>
      <c r="DW226" s="1" t="n">
        <v>16.53</v>
      </c>
      <c r="DX226" s="1" t="n">
        <v>11.88</v>
      </c>
      <c r="DY226" s="1" t="n">
        <v>263.45</v>
      </c>
      <c r="DZ226" s="1" t="n">
        <v>30.03</v>
      </c>
      <c r="EA226" s="1" t="n">
        <v>43.45</v>
      </c>
      <c r="EB226" s="1" t="n">
        <v>11.08</v>
      </c>
      <c r="EC226" s="1" t="n">
        <v>11.24</v>
      </c>
      <c r="ED226" s="1" t="n">
        <v>4.92</v>
      </c>
      <c r="EE226" s="1" t="n">
        <v>159.41</v>
      </c>
    </row>
    <row r="227" customFormat="false" ht="13.8" hidden="false" customHeight="false" outlineLevel="0" collapsed="false">
      <c r="A227" s="1" t="n">
        <v>30916</v>
      </c>
      <c r="B227" s="1" t="n">
        <v>2</v>
      </c>
      <c r="C227" s="1" t="n">
        <v>36</v>
      </c>
      <c r="D227" s="1" t="n">
        <v>1</v>
      </c>
      <c r="E227" s="1" t="n">
        <v>0</v>
      </c>
      <c r="F227" s="1" t="n">
        <v>0</v>
      </c>
      <c r="G227" s="1" t="n">
        <v>1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</v>
      </c>
      <c r="M227" s="1" t="n">
        <v>1</v>
      </c>
      <c r="N227" s="1" t="n">
        <v>0</v>
      </c>
      <c r="O227" s="1" t="n">
        <v>1</v>
      </c>
      <c r="P227" s="1" t="n">
        <f aca="false">SUM(E227:O227)</f>
        <v>3</v>
      </c>
      <c r="Q227" s="1" t="n">
        <v>110</v>
      </c>
      <c r="R227" s="1" t="n">
        <v>70</v>
      </c>
      <c r="S227" s="1" t="n">
        <v>40</v>
      </c>
      <c r="T227" s="2" t="n">
        <v>83.3333333333333</v>
      </c>
      <c r="U227" s="3" t="n">
        <v>70.8</v>
      </c>
      <c r="V227" s="3" t="n">
        <v>160.5</v>
      </c>
      <c r="W227" s="2" t="n">
        <v>27.4842053163304</v>
      </c>
      <c r="X227" s="2" t="n">
        <v>1</v>
      </c>
      <c r="Y227" s="3" t="n">
        <v>82</v>
      </c>
      <c r="Z227" s="3" t="n">
        <v>104.5</v>
      </c>
      <c r="AA227" s="2" t="n">
        <v>37.782230775293</v>
      </c>
      <c r="AB227" s="2" t="n">
        <v>0.510903426791277</v>
      </c>
      <c r="AC227" s="2" t="n">
        <v>0.784688995215311</v>
      </c>
      <c r="AD227" s="3" t="n">
        <v>37.8</v>
      </c>
      <c r="AE227" s="3" t="n">
        <v>26.8</v>
      </c>
      <c r="AF227" s="3" t="n">
        <v>44</v>
      </c>
      <c r="AG227" s="1" t="n">
        <v>6</v>
      </c>
      <c r="AH227" s="3" t="n">
        <v>43.9</v>
      </c>
      <c r="AI227" s="3" t="n">
        <v>31.1</v>
      </c>
      <c r="AJ227" s="3" t="n">
        <v>41.8</v>
      </c>
      <c r="AK227" s="3" t="n">
        <v>2.2</v>
      </c>
      <c r="AL227" s="1" t="n">
        <v>1359</v>
      </c>
      <c r="AM227" s="1" t="n">
        <v>51</v>
      </c>
      <c r="AN227" s="1" t="n">
        <v>2120</v>
      </c>
      <c r="AO227" s="1" t="n">
        <v>93</v>
      </c>
      <c r="AP227" s="1" t="n">
        <v>122</v>
      </c>
      <c r="AQ227" s="1" t="n">
        <v>135</v>
      </c>
      <c r="AR227" s="1" t="n">
        <v>142</v>
      </c>
      <c r="AS227" s="1" t="n">
        <v>139</v>
      </c>
      <c r="AT227" s="1" t="n">
        <v>1</v>
      </c>
      <c r="AU227" s="1" t="n">
        <v>4290</v>
      </c>
      <c r="AV227" s="1" t="n">
        <f aca="false">((AO227*15)+(AP227*30)+(AQ227*30)+(AR227*30)+(AS227*15))</f>
        <v>15450</v>
      </c>
      <c r="AW227" s="1"/>
      <c r="AX227" s="4" t="n">
        <f aca="false">10000/SQRT((AO227*BE227)*(AVERAGE(AO227:AS227)*AVERAGE(BE227:BI227)))</f>
        <v>4.70819136419737</v>
      </c>
      <c r="AY227" s="4" t="n">
        <v>0</v>
      </c>
      <c r="AZ227" s="2" t="n">
        <f aca="false">(AO227*BE227)/405</f>
        <v>2.73259259259259</v>
      </c>
      <c r="BA227" s="2" t="n">
        <v>1</v>
      </c>
      <c r="BB227" s="2" t="n">
        <f aca="false">1/(LOG(BE227)+LOG(AO227))</f>
        <v>0.32851188378027</v>
      </c>
      <c r="BC227" s="2" t="n">
        <f aca="false">(BF227-BE227)/(AP227-AO227)</f>
        <v>0.337931034482759</v>
      </c>
      <c r="BD227" s="2" t="n">
        <f aca="false">(20*BE227)/((AO227/18)-3.5)</f>
        <v>142.8</v>
      </c>
      <c r="BE227" s="3" t="n">
        <v>11.9</v>
      </c>
      <c r="BF227" s="3" t="n">
        <v>21.7</v>
      </c>
      <c r="BG227" s="3" t="n">
        <v>31.2</v>
      </c>
      <c r="BH227" s="3" t="n">
        <v>49.4</v>
      </c>
      <c r="BI227" s="3" t="n">
        <v>47.3</v>
      </c>
      <c r="BJ227" s="2" t="n">
        <f aca="false">((BE227*15)+(BF227*30)+(BG227*30)+(BH227*30)+(BI227*15))-(BE227*120)</f>
        <v>2529</v>
      </c>
      <c r="BK227" s="2" t="n">
        <f aca="false">((BE227*15)+(BF227*30)+(BG227*30)+(BH227*30)+(BI227*15))</f>
        <v>3957</v>
      </c>
      <c r="BL227" s="2" t="n">
        <f aca="false">(1/BE227)</f>
        <v>0.0840336134453781</v>
      </c>
      <c r="BM227" s="2" t="n">
        <f aca="false">(BJ227/AU227)</f>
        <v>0.58951048951049</v>
      </c>
      <c r="BN227" s="2" t="n">
        <f aca="false">(BK227/AV227)</f>
        <v>0.256116504854369</v>
      </c>
      <c r="BO227" s="2" t="n">
        <f aca="false">(AX227*BM227)</f>
        <v>2.77552819581705</v>
      </c>
      <c r="BP227" s="2" t="n">
        <f aca="false">(AX227*BN227)</f>
        <v>1.20584551638375</v>
      </c>
      <c r="BQ227" s="2" t="n">
        <v>1</v>
      </c>
      <c r="BR227" s="4" t="n">
        <f aca="false">(BC227*BL227)</f>
        <v>0.0283975659229209</v>
      </c>
      <c r="BS227" s="1" t="n">
        <v>246</v>
      </c>
      <c r="BT227" s="1" t="n">
        <v>1</v>
      </c>
      <c r="BU227" s="1" t="n">
        <v>68</v>
      </c>
      <c r="BV227" s="1" t="n">
        <v>0</v>
      </c>
      <c r="BW227" s="1" t="n">
        <v>156</v>
      </c>
      <c r="BX227" s="1" t="n">
        <v>1</v>
      </c>
      <c r="BY227" s="1" t="n">
        <v>22</v>
      </c>
      <c r="BZ227" s="1" t="n">
        <v>110</v>
      </c>
      <c r="CA227" s="1" t="n">
        <v>0</v>
      </c>
      <c r="CB227" s="1" t="n">
        <v>3</v>
      </c>
      <c r="CC227" s="1"/>
      <c r="CD227" s="1" t="n">
        <v>71</v>
      </c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 t="n">
        <v>9</v>
      </c>
      <c r="DK227" s="1" t="n">
        <v>9</v>
      </c>
      <c r="DL227" s="1" t="n">
        <v>2</v>
      </c>
      <c r="DM227" s="1" t="n">
        <v>2</v>
      </c>
      <c r="DN227" s="1" t="n">
        <v>69.10825</v>
      </c>
      <c r="DO227" s="1" t="n">
        <v>4193.982</v>
      </c>
      <c r="DP227" s="1" t="n">
        <v>0</v>
      </c>
      <c r="DQ227" s="1" t="n">
        <v>1</v>
      </c>
      <c r="DR227" s="1" t="n">
        <v>4</v>
      </c>
      <c r="DS227" s="1" t="n">
        <v>2</v>
      </c>
      <c r="DT227" s="1" t="n">
        <v>3330.91</v>
      </c>
      <c r="DU227" s="1" t="n">
        <v>112.04</v>
      </c>
      <c r="DV227" s="1" t="n">
        <v>54.33</v>
      </c>
      <c r="DW227" s="1" t="n">
        <v>58.88</v>
      </c>
      <c r="DX227" s="1" t="n">
        <v>33.66</v>
      </c>
      <c r="DY227" s="1" t="n">
        <v>505.18</v>
      </c>
      <c r="DZ227" s="1" t="n">
        <v>70.88</v>
      </c>
      <c r="EA227" s="1" t="n">
        <v>21.79</v>
      </c>
      <c r="EB227" s="1" t="n">
        <v>39.87</v>
      </c>
      <c r="EC227" s="1" t="n">
        <v>32.64</v>
      </c>
      <c r="ED227" s="1" t="n">
        <v>15.32</v>
      </c>
      <c r="EE227" s="1" t="n">
        <v>427.61</v>
      </c>
    </row>
    <row r="228" customFormat="false" ht="13.8" hidden="false" customHeight="false" outlineLevel="0" collapsed="false">
      <c r="A228" s="1" t="n">
        <v>30917</v>
      </c>
      <c r="B228" s="1" t="n">
        <v>2</v>
      </c>
      <c r="C228" s="1" t="n">
        <v>53</v>
      </c>
      <c r="D228" s="1" t="n">
        <v>1</v>
      </c>
      <c r="E228" s="1" t="n">
        <v>1</v>
      </c>
      <c r="F228" s="1" t="n">
        <v>1</v>
      </c>
      <c r="G228" s="1" t="n">
        <v>1</v>
      </c>
      <c r="H228" s="1" t="n">
        <v>1</v>
      </c>
      <c r="I228" s="1" t="n">
        <v>0</v>
      </c>
      <c r="J228" s="1" t="n">
        <v>0</v>
      </c>
      <c r="K228" s="1" t="n">
        <v>0</v>
      </c>
      <c r="L228" s="1" t="n">
        <v>0</v>
      </c>
      <c r="M228" s="1" t="n">
        <v>1</v>
      </c>
      <c r="N228" s="1" t="n">
        <v>0</v>
      </c>
      <c r="O228" s="1" t="n">
        <v>1</v>
      </c>
      <c r="P228" s="1" t="n">
        <f aca="false">SUM(E228:O228)</f>
        <v>6</v>
      </c>
      <c r="Q228" s="1" t="n">
        <v>150</v>
      </c>
      <c r="R228" s="1" t="n">
        <v>90</v>
      </c>
      <c r="S228" s="1" t="n">
        <v>60</v>
      </c>
      <c r="T228" s="2" t="n">
        <v>110</v>
      </c>
      <c r="U228" s="3" t="n">
        <v>68</v>
      </c>
      <c r="V228" s="3" t="n">
        <v>152.5</v>
      </c>
      <c r="W228" s="2" t="n">
        <v>29.2394517602795</v>
      </c>
      <c r="X228" s="2" t="n">
        <v>1</v>
      </c>
      <c r="Y228" s="3" t="n">
        <v>84</v>
      </c>
      <c r="Z228" s="3" t="n">
        <v>111</v>
      </c>
      <c r="AA228" s="2" t="n">
        <v>42.5175091852439</v>
      </c>
      <c r="AB228" s="2" t="n">
        <v>0.550819672131148</v>
      </c>
      <c r="AC228" s="2" t="n">
        <v>0.756756756756757</v>
      </c>
      <c r="AD228" s="3" t="n">
        <v>42.1</v>
      </c>
      <c r="AE228" s="3" t="n">
        <v>28.6</v>
      </c>
      <c r="AF228" s="3" t="n">
        <v>39.4</v>
      </c>
      <c r="AG228" s="1" t="n">
        <v>10</v>
      </c>
      <c r="AH228" s="3" t="n">
        <v>40.3</v>
      </c>
      <c r="AI228" s="3" t="n">
        <v>27.4</v>
      </c>
      <c r="AJ228" s="3" t="n">
        <v>37.4</v>
      </c>
      <c r="AK228" s="3" t="n">
        <v>2</v>
      </c>
      <c r="AL228" s="1" t="n">
        <v>1226</v>
      </c>
      <c r="AM228" s="1" t="n">
        <v>68</v>
      </c>
      <c r="AN228" s="1" t="n">
        <v>1913</v>
      </c>
      <c r="AO228" s="1" t="n">
        <v>103</v>
      </c>
      <c r="AP228" s="1" t="n">
        <v>170</v>
      </c>
      <c r="AQ228" s="1" t="n">
        <v>97</v>
      </c>
      <c r="AR228" s="1" t="n">
        <v>143</v>
      </c>
      <c r="AS228" s="1" t="n">
        <v>154</v>
      </c>
      <c r="AT228" s="1" t="n">
        <v>4</v>
      </c>
      <c r="AU228" s="1" t="n">
        <v>3795</v>
      </c>
      <c r="AV228" s="1" t="n">
        <f aca="false">((AO228*15)+(AP228*30)+(AQ228*30)+(AR228*30)+(AS228*15))</f>
        <v>16155</v>
      </c>
      <c r="AW228" s="1" t="n">
        <v>5.31</v>
      </c>
      <c r="AX228" s="4" t="n">
        <f aca="false">10000/SQRT((AO228*BE228)*(AVERAGE(AO228:AS228)*AVERAGE(BE228:BI228)))</f>
        <v>4.42111019314619</v>
      </c>
      <c r="AY228" s="4" t="n">
        <v>0</v>
      </c>
      <c r="AZ228" s="2" t="n">
        <f aca="false">(AO228*BE228)/405</f>
        <v>1.99896296296296</v>
      </c>
      <c r="BA228" s="2" t="n">
        <v>1</v>
      </c>
      <c r="BB228" s="2" t="n">
        <f aca="false">1/(LOG(BE228)+LOG(AO228))</f>
        <v>0.343848238750687</v>
      </c>
      <c r="BC228" s="2" t="n">
        <f aca="false">(BF228-BE228)/(AP228-AO228)</f>
        <v>1.36328358208955</v>
      </c>
      <c r="BD228" s="2" t="n">
        <f aca="false">(20*BE228)/((AO228/18)-3.5)</f>
        <v>70.74</v>
      </c>
      <c r="BE228" s="3" t="n">
        <v>7.86</v>
      </c>
      <c r="BF228" s="3" t="n">
        <v>99.2</v>
      </c>
      <c r="BG228" s="3" t="n">
        <v>33.9</v>
      </c>
      <c r="BH228" s="3" t="n">
        <v>50.9</v>
      </c>
      <c r="BI228" s="3" t="n">
        <v>45</v>
      </c>
      <c r="BJ228" s="2" t="n">
        <f aca="false">((BE228*15)+(BF228*30)+(BG228*30)+(BH228*30)+(BI228*15))-(BE228*120)</f>
        <v>5369.7</v>
      </c>
      <c r="BK228" s="2" t="n">
        <f aca="false">((BE228*15)+(BF228*30)+(BG228*30)+(BH228*30)+(BI228*15))</f>
        <v>6312.9</v>
      </c>
      <c r="BL228" s="2" t="n">
        <f aca="false">(1/BE228)</f>
        <v>0.127226463104326</v>
      </c>
      <c r="BM228" s="2" t="n">
        <f aca="false">(BJ228/AU228)</f>
        <v>1.41494071146245</v>
      </c>
      <c r="BN228" s="2" t="n">
        <f aca="false">(BK228/AV228)</f>
        <v>0.390770659238626</v>
      </c>
      <c r="BO228" s="2" t="n">
        <f aca="false">(AX228*BM228)</f>
        <v>6.25560880214417</v>
      </c>
      <c r="BP228" s="2" t="n">
        <f aca="false">(AX228*BN228)</f>
        <v>1.72764014474235</v>
      </c>
      <c r="BQ228" s="2" t="n">
        <v>2</v>
      </c>
      <c r="BR228" s="4" t="n">
        <f aca="false">(BC228*BL228)</f>
        <v>0.173445748357449</v>
      </c>
      <c r="BS228" s="1" t="n">
        <v>198</v>
      </c>
      <c r="BT228" s="1" t="n">
        <v>0</v>
      </c>
      <c r="BU228" s="1" t="n">
        <v>43</v>
      </c>
      <c r="BV228" s="1" t="n">
        <v>1</v>
      </c>
      <c r="BW228" s="1" t="n">
        <v>114</v>
      </c>
      <c r="BX228" s="1" t="n">
        <v>0</v>
      </c>
      <c r="BY228" s="1" t="n">
        <v>41</v>
      </c>
      <c r="BZ228" s="1" t="n">
        <v>205</v>
      </c>
      <c r="CA228" s="1" t="n">
        <v>1</v>
      </c>
      <c r="CB228" s="1" t="n">
        <v>3</v>
      </c>
      <c r="CC228" s="1"/>
      <c r="CD228" s="1" t="n">
        <v>66</v>
      </c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 t="n">
        <v>8</v>
      </c>
      <c r="DK228" s="1" t="n">
        <v>8</v>
      </c>
      <c r="DL228" s="1" t="n">
        <v>2</v>
      </c>
      <c r="DM228" s="1" t="n">
        <v>2</v>
      </c>
      <c r="DN228" s="1" t="n">
        <v>31.82001</v>
      </c>
      <c r="DO228" s="1" t="n">
        <v>79.69512</v>
      </c>
      <c r="DP228" s="1" t="n">
        <v>0.04</v>
      </c>
      <c r="DQ228" s="1" t="n">
        <v>1</v>
      </c>
      <c r="DR228" s="1" t="n">
        <v>4</v>
      </c>
      <c r="DS228" s="1" t="n">
        <v>1</v>
      </c>
      <c r="DT228" s="1" t="n">
        <v>1047.87</v>
      </c>
      <c r="DU228" s="1" t="n">
        <v>22.71</v>
      </c>
      <c r="DV228" s="1" t="n">
        <v>5.89</v>
      </c>
      <c r="DW228" s="1" t="n">
        <v>9.13</v>
      </c>
      <c r="DX228" s="1" t="n">
        <v>9.3</v>
      </c>
      <c r="DY228" s="1" t="n">
        <v>203.08</v>
      </c>
      <c r="DZ228" s="1" t="n">
        <v>36.55</v>
      </c>
      <c r="EA228" s="1" t="n">
        <v>23.96</v>
      </c>
      <c r="EB228" s="1" t="n">
        <v>5.04</v>
      </c>
      <c r="EC228" s="1" t="n">
        <v>6.67</v>
      </c>
      <c r="ED228" s="1" t="n">
        <v>5.15</v>
      </c>
      <c r="EE228" s="1" t="n">
        <v>42.82</v>
      </c>
    </row>
    <row r="229" customFormat="false" ht="13.8" hidden="false" customHeight="false" outlineLevel="0" collapsed="false">
      <c r="A229" s="1" t="n">
        <v>30918</v>
      </c>
      <c r="B229" s="1" t="n">
        <v>2</v>
      </c>
      <c r="C229" s="1" t="n">
        <v>51</v>
      </c>
      <c r="D229" s="1" t="n">
        <v>1</v>
      </c>
      <c r="E229" s="1" t="n">
        <v>1</v>
      </c>
      <c r="F229" s="1" t="n">
        <v>1</v>
      </c>
      <c r="G229" s="1" t="n">
        <v>1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</v>
      </c>
      <c r="M229" s="1" t="n">
        <v>1</v>
      </c>
      <c r="N229" s="1" t="n">
        <v>0</v>
      </c>
      <c r="O229" s="1" t="n">
        <v>1</v>
      </c>
      <c r="P229" s="1" t="n">
        <f aca="false">SUM(E229:O229)</f>
        <v>5</v>
      </c>
      <c r="Q229" s="1" t="n">
        <v>120</v>
      </c>
      <c r="R229" s="1" t="n">
        <v>80</v>
      </c>
      <c r="S229" s="1" t="n">
        <v>40</v>
      </c>
      <c r="T229" s="2" t="n">
        <v>93.3333333333333</v>
      </c>
      <c r="U229" s="3" t="n">
        <v>68.2</v>
      </c>
      <c r="V229" s="3" t="n">
        <v>154</v>
      </c>
      <c r="W229" s="2" t="n">
        <v>28.7569573283859</v>
      </c>
      <c r="X229" s="2" t="n">
        <v>1</v>
      </c>
      <c r="Y229" s="3" t="n">
        <v>89</v>
      </c>
      <c r="Z229" s="3" t="n">
        <v>108</v>
      </c>
      <c r="AA229" s="2" t="n">
        <v>46.2154033243194</v>
      </c>
      <c r="AB229" s="2" t="n">
        <v>0.577922077922078</v>
      </c>
      <c r="AC229" s="2" t="n">
        <v>0.824074074074074</v>
      </c>
      <c r="AD229" s="3" t="n">
        <v>41</v>
      </c>
      <c r="AE229" s="3" t="n">
        <v>28</v>
      </c>
      <c r="AF229" s="3" t="n">
        <v>40.2</v>
      </c>
      <c r="AG229" s="1" t="n">
        <v>9</v>
      </c>
      <c r="AH229" s="3" t="n">
        <v>41.1</v>
      </c>
      <c r="AI229" s="3" t="n">
        <v>28</v>
      </c>
      <c r="AJ229" s="3" t="n">
        <v>38.1</v>
      </c>
      <c r="AK229" s="3" t="n">
        <v>2.1</v>
      </c>
      <c r="AL229" s="1" t="n">
        <v>1246</v>
      </c>
      <c r="AM229" s="1" t="n">
        <v>66</v>
      </c>
      <c r="AN229" s="1" t="n">
        <v>1944</v>
      </c>
      <c r="AO229" s="1" t="n">
        <v>91</v>
      </c>
      <c r="AP229" s="1" t="n">
        <v>145</v>
      </c>
      <c r="AQ229" s="1" t="n">
        <v>148</v>
      </c>
      <c r="AR229" s="1" t="n">
        <v>125</v>
      </c>
      <c r="AS229" s="1" t="n">
        <v>116</v>
      </c>
      <c r="AT229" s="1" t="n">
        <v>1</v>
      </c>
      <c r="AU229" s="1" t="n">
        <v>4725</v>
      </c>
      <c r="AV229" s="1" t="n">
        <f aca="false">((AO229*15)+(AP229*30)+(AQ229*30)+(AR229*30)+(AS229*15))</f>
        <v>15645</v>
      </c>
      <c r="AW229" s="1"/>
      <c r="AX229" s="4" t="n">
        <f aca="false">10000/SQRT((AO229*BE229)*(AVERAGE(AO229:AS229)*AVERAGE(BE229:BI229)))</f>
        <v>5.04075569539121</v>
      </c>
      <c r="AY229" s="4" t="n">
        <v>0</v>
      </c>
      <c r="AZ229" s="2" t="n">
        <f aca="false">(AO229*BE229)/405</f>
        <v>1.66046913580247</v>
      </c>
      <c r="BA229" s="2" t="n">
        <v>0</v>
      </c>
      <c r="BB229" s="2" t="n">
        <f aca="false">1/(LOG(BE229)+LOG(AO229))</f>
        <v>0.353646076638867</v>
      </c>
      <c r="BC229" s="2" t="n">
        <f aca="false">(BF229-BE229)/(AP229-AO229)</f>
        <v>1.32981481481481</v>
      </c>
      <c r="BD229" s="2" t="n">
        <f aca="false">(20*BE229)/((AO229/18)-3.5)</f>
        <v>95.0142857142857</v>
      </c>
      <c r="BE229" s="3" t="n">
        <v>7.39</v>
      </c>
      <c r="BF229" s="3" t="n">
        <v>79.2</v>
      </c>
      <c r="BG229" s="3" t="n">
        <v>59.9</v>
      </c>
      <c r="BH229" s="3" t="n">
        <v>50.8</v>
      </c>
      <c r="BI229" s="3" t="n">
        <v>36.8</v>
      </c>
      <c r="BJ229" s="2" t="n">
        <f aca="false">((BE229*15)+(BF229*30)+(BG229*30)+(BH229*30)+(BI229*15))-(BE229*120)</f>
        <v>5473.05</v>
      </c>
      <c r="BK229" s="2" t="n">
        <f aca="false">((BE229*15)+(BF229*30)+(BG229*30)+(BH229*30)+(BI229*15))</f>
        <v>6359.85</v>
      </c>
      <c r="BL229" s="2" t="n">
        <f aca="false">(1/BE229)</f>
        <v>0.13531799729364</v>
      </c>
      <c r="BM229" s="2" t="n">
        <f aca="false">(BJ229/AU229)</f>
        <v>1.15831746031746</v>
      </c>
      <c r="BN229" s="2" t="n">
        <f aca="false">(BK229/AV229)</f>
        <v>0.406510067114094</v>
      </c>
      <c r="BO229" s="2" t="n">
        <f aca="false">(AX229*BM229)</f>
        <v>5.83879533516632</v>
      </c>
      <c r="BP229" s="2" t="n">
        <f aca="false">(AX229*BN229)</f>
        <v>2.04911793603923</v>
      </c>
      <c r="BQ229" s="2" t="n">
        <v>2</v>
      </c>
      <c r="BR229" s="4" t="n">
        <f aca="false">(BC229*BL229)</f>
        <v>0.179947877512154</v>
      </c>
      <c r="BS229" s="1" t="n">
        <v>262</v>
      </c>
      <c r="BT229" s="1" t="n">
        <v>1</v>
      </c>
      <c r="BU229" s="1" t="n">
        <v>52</v>
      </c>
      <c r="BV229" s="1" t="n">
        <v>0</v>
      </c>
      <c r="BW229" s="1" t="n">
        <v>159</v>
      </c>
      <c r="BX229" s="1" t="n">
        <v>1</v>
      </c>
      <c r="BY229" s="1" t="n">
        <v>51</v>
      </c>
      <c r="BZ229" s="1" t="n">
        <v>256</v>
      </c>
      <c r="CA229" s="1" t="n">
        <v>1</v>
      </c>
      <c r="CB229" s="1" t="n">
        <v>3</v>
      </c>
      <c r="CC229" s="1"/>
      <c r="CD229" s="1" t="n">
        <v>58</v>
      </c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 t="n">
        <v>10</v>
      </c>
      <c r="DK229" s="1" t="n">
        <v>10</v>
      </c>
      <c r="DL229" s="1" t="n">
        <v>2</v>
      </c>
      <c r="DM229" s="1" t="n">
        <v>2</v>
      </c>
      <c r="DN229" s="1" t="n">
        <v>29.27339</v>
      </c>
      <c r="DO229" s="1" t="n">
        <v>323.7695</v>
      </c>
      <c r="DP229" s="1" t="n">
        <v>0</v>
      </c>
      <c r="DQ229" s="1" t="n">
        <v>2</v>
      </c>
      <c r="DR229" s="1" t="n">
        <v>4</v>
      </c>
      <c r="DS229" s="1" t="n">
        <v>1</v>
      </c>
      <c r="DT229" s="1" t="n">
        <v>2044.72</v>
      </c>
      <c r="DU229" s="1" t="n">
        <v>70.5</v>
      </c>
      <c r="DV229" s="1" t="n">
        <v>33.88</v>
      </c>
      <c r="DW229" s="1" t="n">
        <v>34.84</v>
      </c>
      <c r="DX229" s="1" t="n">
        <v>29.51</v>
      </c>
      <c r="DY229" s="1" t="n">
        <v>298.86</v>
      </c>
      <c r="DZ229" s="1" t="n">
        <v>36.77</v>
      </c>
      <c r="EA229" s="1" t="n">
        <v>27.74</v>
      </c>
      <c r="EB229" s="1" t="n">
        <v>22.73</v>
      </c>
      <c r="EC229" s="1" t="n">
        <v>28.3</v>
      </c>
      <c r="ED229" s="1" t="n">
        <v>10.55</v>
      </c>
      <c r="EE229" s="1" t="n">
        <v>369.98</v>
      </c>
    </row>
    <row r="230" customFormat="false" ht="13.8" hidden="false" customHeight="false" outlineLevel="0" collapsed="false">
      <c r="A230" s="1" t="n">
        <v>30919</v>
      </c>
      <c r="B230" s="1" t="n">
        <v>2</v>
      </c>
      <c r="C230" s="1" t="n">
        <v>48</v>
      </c>
      <c r="D230" s="1" t="n">
        <v>1</v>
      </c>
      <c r="E230" s="1" t="n">
        <v>1</v>
      </c>
      <c r="F230" s="1" t="n">
        <v>1</v>
      </c>
      <c r="G230" s="1" t="n">
        <v>1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</v>
      </c>
      <c r="M230" s="1" t="n">
        <v>0</v>
      </c>
      <c r="N230" s="1" t="n">
        <v>0</v>
      </c>
      <c r="O230" s="1" t="n">
        <v>1</v>
      </c>
      <c r="P230" s="1" t="n">
        <f aca="false">SUM(E230:O230)</f>
        <v>4</v>
      </c>
      <c r="Q230" s="1" t="n">
        <v>120</v>
      </c>
      <c r="R230" s="1" t="n">
        <v>80</v>
      </c>
      <c r="S230" s="1" t="n">
        <v>40</v>
      </c>
      <c r="T230" s="2" t="n">
        <v>93.3333333333333</v>
      </c>
      <c r="U230" s="3" t="n">
        <v>64.9</v>
      </c>
      <c r="V230" s="3" t="n">
        <v>156</v>
      </c>
      <c r="W230" s="2" t="n">
        <v>26.6683103221565</v>
      </c>
      <c r="X230" s="2" t="n">
        <v>1</v>
      </c>
      <c r="Y230" s="3" t="n">
        <v>84</v>
      </c>
      <c r="Z230" s="3" t="n">
        <v>104</v>
      </c>
      <c r="AA230" s="2" t="n">
        <v>43.532806405674</v>
      </c>
      <c r="AB230" s="2" t="n">
        <v>0.538461538461538</v>
      </c>
      <c r="AC230" s="2" t="n">
        <v>0.807692307692308</v>
      </c>
      <c r="AD230" s="3" t="n">
        <v>37.6</v>
      </c>
      <c r="AE230" s="3" t="n">
        <v>24.4</v>
      </c>
      <c r="AF230" s="3" t="n">
        <v>40.5</v>
      </c>
      <c r="AG230" s="1" t="n">
        <v>7</v>
      </c>
      <c r="AH230" s="3" t="n">
        <v>43.5</v>
      </c>
      <c r="AI230" s="3" t="n">
        <v>28.2</v>
      </c>
      <c r="AJ230" s="3" t="n">
        <v>38.4</v>
      </c>
      <c r="AK230" s="3" t="n">
        <v>2.1</v>
      </c>
      <c r="AL230" s="1" t="n">
        <v>1243</v>
      </c>
      <c r="AM230" s="1" t="n">
        <v>55</v>
      </c>
      <c r="AN230" s="1" t="n">
        <v>1939</v>
      </c>
      <c r="AO230" s="1" t="n">
        <v>103</v>
      </c>
      <c r="AP230" s="1" t="n">
        <v>137</v>
      </c>
      <c r="AQ230" s="1" t="n">
        <v>80</v>
      </c>
      <c r="AR230" s="1" t="n">
        <v>101</v>
      </c>
      <c r="AS230" s="1" t="n">
        <v>91</v>
      </c>
      <c r="AT230" s="1" t="n">
        <v>2</v>
      </c>
      <c r="AU230" s="1" t="n">
        <v>90</v>
      </c>
      <c r="AV230" s="1" t="n">
        <f aca="false">((AO230*15)+(AP230*30)+(AQ230*30)+(AR230*30)+(AS230*15))</f>
        <v>12450</v>
      </c>
      <c r="AW230" s="1" t="n">
        <v>5.29</v>
      </c>
      <c r="AX230" s="4" t="n">
        <f aca="false">10000/SQRT((AO230*BE230)*(AVERAGE(AO230:AS230)*AVERAGE(BE230:BI230)))</f>
        <v>4.3227107676482</v>
      </c>
      <c r="AY230" s="4" t="n">
        <v>0</v>
      </c>
      <c r="AZ230" s="2" t="n">
        <f aca="false">(AO230*BE230)/405</f>
        <v>3.00098765432099</v>
      </c>
      <c r="BA230" s="2" t="n">
        <v>1</v>
      </c>
      <c r="BB230" s="2" t="n">
        <f aca="false">1/(LOG(BE230)+LOG(AO230))</f>
        <v>0.324178612310197</v>
      </c>
      <c r="BC230" s="2" t="n">
        <f aca="false">(BF230-BE230)/(AP230-AO230)</f>
        <v>2.10588235294118</v>
      </c>
      <c r="BD230" s="2" t="n">
        <f aca="false">(20*BE230)/((AO230/18)-3.5)</f>
        <v>106.2</v>
      </c>
      <c r="BE230" s="3" t="n">
        <v>11.8</v>
      </c>
      <c r="BF230" s="3" t="n">
        <v>83.4</v>
      </c>
      <c r="BG230" s="3" t="n">
        <v>41.5</v>
      </c>
      <c r="BH230" s="3" t="n">
        <v>42.1</v>
      </c>
      <c r="BI230" s="3" t="n">
        <v>36.2</v>
      </c>
      <c r="BJ230" s="2" t="n">
        <f aca="false">((BE230*15)+(BF230*30)+(BG230*30)+(BH230*30)+(BI230*15))-(BE230*120)</f>
        <v>4314</v>
      </c>
      <c r="BK230" s="2" t="n">
        <f aca="false">((BE230*15)+(BF230*30)+(BG230*30)+(BH230*30)+(BI230*15))</f>
        <v>5730</v>
      </c>
      <c r="BL230" s="2" t="n">
        <f aca="false">(1/BE230)</f>
        <v>0.0847457627118644</v>
      </c>
      <c r="BM230" s="2" t="n">
        <f aca="false">(BJ230/AU230)</f>
        <v>47.9333333333333</v>
      </c>
      <c r="BN230" s="2" t="n">
        <f aca="false">(BK230/AV230)</f>
        <v>0.460240963855422</v>
      </c>
      <c r="BO230" s="2" t="n">
        <f aca="false">(AX230*BM230)</f>
        <v>207.201936129271</v>
      </c>
      <c r="BP230" s="2" t="n">
        <f aca="false">(AX230*BN230)</f>
        <v>1.98948857017062</v>
      </c>
      <c r="BQ230" s="2" t="n">
        <v>2</v>
      </c>
      <c r="BR230" s="4" t="n">
        <f aca="false">(BC230*BL230)</f>
        <v>0.178464606181456</v>
      </c>
      <c r="BS230" s="1" t="n">
        <v>226</v>
      </c>
      <c r="BT230" s="1" t="n">
        <v>1</v>
      </c>
      <c r="BU230" s="1" t="n">
        <v>51</v>
      </c>
      <c r="BV230" s="1" t="n">
        <v>0</v>
      </c>
      <c r="BW230" s="1" t="n">
        <v>130</v>
      </c>
      <c r="BX230" s="1" t="n">
        <v>0</v>
      </c>
      <c r="BY230" s="1" t="n">
        <v>45</v>
      </c>
      <c r="BZ230" s="1" t="n">
        <v>227</v>
      </c>
      <c r="CA230" s="1" t="n">
        <v>1</v>
      </c>
      <c r="CB230" s="1" t="n">
        <v>3</v>
      </c>
      <c r="CC230" s="1"/>
      <c r="CD230" s="1" t="n">
        <v>67</v>
      </c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 t="n">
        <v>3</v>
      </c>
      <c r="DK230" s="1" t="n">
        <v>3</v>
      </c>
      <c r="DL230" s="1" t="n">
        <v>2</v>
      </c>
      <c r="DM230" s="1" t="n">
        <v>2</v>
      </c>
      <c r="DN230" s="1" t="n">
        <v>31.24001</v>
      </c>
      <c r="DO230" s="1" t="n">
        <v>273.1526</v>
      </c>
      <c r="DP230" s="1"/>
      <c r="DQ230" s="1" t="n">
        <v>1</v>
      </c>
      <c r="DR230" s="1" t="n">
        <v>3</v>
      </c>
      <c r="DS230" s="1" t="n">
        <v>2</v>
      </c>
      <c r="DT230" s="1" t="n">
        <v>1125.32</v>
      </c>
      <c r="DU230" s="1" t="n">
        <v>40.52</v>
      </c>
      <c r="DV230" s="1" t="n">
        <v>13.67</v>
      </c>
      <c r="DW230" s="1" t="n">
        <v>13.4</v>
      </c>
      <c r="DX230" s="1" t="n">
        <v>8.75</v>
      </c>
      <c r="DY230" s="1" t="n">
        <v>194.33</v>
      </c>
      <c r="DZ230" s="1" t="n">
        <v>15.14</v>
      </c>
      <c r="EA230" s="1" t="n">
        <v>13.75</v>
      </c>
      <c r="EB230" s="1" t="n">
        <v>6.86</v>
      </c>
      <c r="EC230" s="1" t="n">
        <v>8.09</v>
      </c>
      <c r="ED230" s="1" t="n">
        <v>4.93</v>
      </c>
      <c r="EE230" s="1" t="n">
        <v>77.72</v>
      </c>
    </row>
    <row r="231" customFormat="false" ht="13.8" hidden="false" customHeight="false" outlineLevel="0" collapsed="false">
      <c r="A231" s="1" t="n">
        <v>30920</v>
      </c>
      <c r="B231" s="1" t="n">
        <v>2</v>
      </c>
      <c r="C231" s="1" t="n">
        <v>46</v>
      </c>
      <c r="D231" s="1" t="n">
        <v>1</v>
      </c>
      <c r="E231" s="1" t="n">
        <v>0</v>
      </c>
      <c r="F231" s="1" t="n">
        <v>1</v>
      </c>
      <c r="G231" s="1" t="n">
        <v>1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</v>
      </c>
      <c r="M231" s="1" t="n">
        <v>0</v>
      </c>
      <c r="N231" s="1" t="n">
        <v>0</v>
      </c>
      <c r="O231" s="1" t="n">
        <v>1</v>
      </c>
      <c r="P231" s="1" t="n">
        <f aca="false">SUM(E231:O231)</f>
        <v>3</v>
      </c>
      <c r="Q231" s="1" t="n">
        <v>110</v>
      </c>
      <c r="R231" s="1" t="n">
        <v>80</v>
      </c>
      <c r="S231" s="1" t="n">
        <v>30</v>
      </c>
      <c r="T231" s="2" t="n">
        <v>90</v>
      </c>
      <c r="U231" s="3" t="n">
        <v>61.6</v>
      </c>
      <c r="V231" s="3" t="n">
        <v>152.5</v>
      </c>
      <c r="W231" s="2" t="n">
        <v>26.487503359312</v>
      </c>
      <c r="X231" s="2" t="n">
        <v>1</v>
      </c>
      <c r="Y231" s="3" t="n">
        <v>78</v>
      </c>
      <c r="Z231" s="3" t="n">
        <v>103</v>
      </c>
      <c r="AA231" s="2" t="n">
        <v>37.7286031187281</v>
      </c>
      <c r="AB231" s="2" t="n">
        <v>0.511475409836066</v>
      </c>
      <c r="AC231" s="2" t="n">
        <v>0.757281553398058</v>
      </c>
      <c r="AD231" s="3" t="n">
        <v>33.7</v>
      </c>
      <c r="AE231" s="3" t="n">
        <v>20.8</v>
      </c>
      <c r="AF231" s="3" t="n">
        <v>40.8</v>
      </c>
      <c r="AG231" s="1" t="n">
        <v>6</v>
      </c>
      <c r="AH231" s="3" t="n">
        <v>45.9</v>
      </c>
      <c r="AI231" s="3" t="n">
        <v>28.3</v>
      </c>
      <c r="AJ231" s="3" t="n">
        <v>38.7</v>
      </c>
      <c r="AK231" s="3" t="n">
        <v>2.1</v>
      </c>
      <c r="AL231" s="1" t="n">
        <v>1240</v>
      </c>
      <c r="AM231" s="1" t="n">
        <v>44</v>
      </c>
      <c r="AN231" s="1" t="n">
        <v>2034</v>
      </c>
      <c r="AO231" s="1" t="n">
        <v>97</v>
      </c>
      <c r="AP231" s="1" t="n">
        <v>130</v>
      </c>
      <c r="AQ231" s="1" t="n">
        <v>134</v>
      </c>
      <c r="AR231" s="1" t="n">
        <v>100</v>
      </c>
      <c r="AS231" s="1" t="n">
        <v>94</v>
      </c>
      <c r="AT231" s="1" t="n">
        <v>1</v>
      </c>
      <c r="AU231" s="1" t="n">
        <v>2145</v>
      </c>
      <c r="AV231" s="1" t="n">
        <f aca="false">((AO231*15)+(AP231*30)+(AQ231*30)+(AR231*30)+(AS231*15))</f>
        <v>13785</v>
      </c>
      <c r="AW231" s="1"/>
      <c r="AX231" s="4" t="n">
        <f aca="false">10000/SQRT((AO231*BE231)*(AVERAGE(AO231:AS231)*AVERAGE(BE231:BI231)))</f>
        <v>4.93137196342959</v>
      </c>
      <c r="AY231" s="4" t="n">
        <v>0</v>
      </c>
      <c r="AZ231" s="2" t="n">
        <f aca="false">(AO231*BE231)/405</f>
        <v>1.67175308641975</v>
      </c>
      <c r="BA231" s="2" t="n">
        <v>0</v>
      </c>
      <c r="BB231" s="2" t="n">
        <f aca="false">1/(LOG(BE231)+LOG(AO231))</f>
        <v>0.353278600315171</v>
      </c>
      <c r="BC231" s="2" t="n">
        <f aca="false">(BF231-BE231)/(AP231-AO231)</f>
        <v>1.14</v>
      </c>
      <c r="BD231" s="2" t="n">
        <f aca="false">(20*BE231)/((AO231/18)-3.5)</f>
        <v>73.9058823529412</v>
      </c>
      <c r="BE231" s="3" t="n">
        <v>6.98</v>
      </c>
      <c r="BF231" s="3" t="n">
        <v>44.6</v>
      </c>
      <c r="BG231" s="3" t="n">
        <v>68.1</v>
      </c>
      <c r="BH231" s="3" t="n">
        <v>69.4</v>
      </c>
      <c r="BI231" s="3" t="n">
        <v>84.5</v>
      </c>
      <c r="BJ231" s="2" t="n">
        <f aca="false">((BE231*15)+(BF231*30)+(BG231*30)+(BH231*30)+(BI231*15))-(BE231*120)</f>
        <v>5997.6</v>
      </c>
      <c r="BK231" s="2" t="n">
        <f aca="false">((BE231*15)+(BF231*30)+(BG231*30)+(BH231*30)+(BI231*15))</f>
        <v>6835.2</v>
      </c>
      <c r="BL231" s="2" t="n">
        <f aca="false">(1/BE231)</f>
        <v>0.143266475644699</v>
      </c>
      <c r="BM231" s="2" t="n">
        <f aca="false">(BJ231/AU231)</f>
        <v>2.79608391608392</v>
      </c>
      <c r="BN231" s="2" t="n">
        <f aca="false">(BK231/AV231)</f>
        <v>0.495843307943417</v>
      </c>
      <c r="BO231" s="2" t="n">
        <f aca="false">(AX231*BM231)</f>
        <v>13.7885298311726</v>
      </c>
      <c r="BP231" s="2" t="n">
        <f aca="false">(AX231*BN231)</f>
        <v>2.44518778704635</v>
      </c>
      <c r="BQ231" s="2" t="n">
        <v>2</v>
      </c>
      <c r="BR231" s="4" t="n">
        <f aca="false">(BC231*BL231)</f>
        <v>0.163323782234957</v>
      </c>
      <c r="BS231" s="1" t="n">
        <v>257</v>
      </c>
      <c r="BT231" s="1" t="n">
        <v>1</v>
      </c>
      <c r="BU231" s="1" t="n">
        <v>54</v>
      </c>
      <c r="BV231" s="1" t="n">
        <v>0</v>
      </c>
      <c r="BW231" s="1" t="n">
        <v>168</v>
      </c>
      <c r="BX231" s="1" t="n">
        <v>1</v>
      </c>
      <c r="BY231" s="1" t="n">
        <v>35</v>
      </c>
      <c r="BZ231" s="1" t="n">
        <v>173</v>
      </c>
      <c r="CA231" s="1" t="n">
        <v>1</v>
      </c>
      <c r="CB231" s="1" t="n">
        <v>3</v>
      </c>
      <c r="CC231" s="1"/>
      <c r="CD231" s="1" t="n">
        <v>53</v>
      </c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 t="n">
        <v>7</v>
      </c>
      <c r="DK231" s="1" t="n">
        <v>7</v>
      </c>
      <c r="DL231" s="1" t="n">
        <v>2</v>
      </c>
      <c r="DM231" s="1" t="n">
        <v>2</v>
      </c>
      <c r="DN231" s="1" t="n">
        <v>33.59339</v>
      </c>
      <c r="DO231" s="1" t="n">
        <v>111.585</v>
      </c>
      <c r="DP231" s="1" t="n">
        <v>0.35</v>
      </c>
      <c r="DQ231" s="1" t="n">
        <v>2</v>
      </c>
      <c r="DR231" s="1" t="n">
        <v>4</v>
      </c>
      <c r="DS231" s="1" t="n">
        <v>1</v>
      </c>
      <c r="DT231" s="1" t="n">
        <v>1891.05</v>
      </c>
      <c r="DU231" s="1" t="n">
        <v>66.79</v>
      </c>
      <c r="DV231" s="1" t="n">
        <v>27.67</v>
      </c>
      <c r="DW231" s="1" t="n">
        <v>24.63</v>
      </c>
      <c r="DX231" s="1" t="n">
        <v>23.86</v>
      </c>
      <c r="DY231" s="1" t="n">
        <v>276.17</v>
      </c>
      <c r="DZ231" s="1" t="n">
        <v>34.79</v>
      </c>
      <c r="EA231" s="1" t="n">
        <v>16.74</v>
      </c>
      <c r="EB231" s="1" t="n">
        <v>18.08</v>
      </c>
      <c r="EC231" s="1" t="n">
        <v>21.56</v>
      </c>
      <c r="ED231" s="1" t="n">
        <v>11.14</v>
      </c>
      <c r="EE231" s="1" t="n">
        <v>117.97</v>
      </c>
    </row>
    <row r="232" customFormat="false" ht="13.8" hidden="false" customHeight="false" outlineLevel="0" collapsed="false">
      <c r="A232" s="1" t="n">
        <v>30923</v>
      </c>
      <c r="B232" s="1" t="n">
        <v>2</v>
      </c>
      <c r="C232" s="1" t="n">
        <v>58</v>
      </c>
      <c r="D232" s="1" t="n">
        <v>1</v>
      </c>
      <c r="E232" s="1" t="n">
        <v>1</v>
      </c>
      <c r="F232" s="1" t="n">
        <v>1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</v>
      </c>
      <c r="M232" s="1" t="n">
        <v>0</v>
      </c>
      <c r="N232" s="1" t="n">
        <v>0</v>
      </c>
      <c r="O232" s="1" t="n">
        <v>1</v>
      </c>
      <c r="P232" s="1" t="n">
        <f aca="false">SUM(E232:O232)</f>
        <v>3</v>
      </c>
      <c r="Q232" s="1" t="n">
        <v>100</v>
      </c>
      <c r="R232" s="1" t="n">
        <v>70</v>
      </c>
      <c r="S232" s="1" t="n">
        <v>30</v>
      </c>
      <c r="T232" s="2" t="n">
        <v>80</v>
      </c>
      <c r="U232" s="3" t="n">
        <v>60.4</v>
      </c>
      <c r="V232" s="3" t="n">
        <v>153.2</v>
      </c>
      <c r="W232" s="2" t="n">
        <v>25.7347176679915</v>
      </c>
      <c r="X232" s="2" t="n">
        <v>1</v>
      </c>
      <c r="Y232" s="3" t="n">
        <v>77</v>
      </c>
      <c r="Z232" s="3" t="n">
        <v>101.2</v>
      </c>
      <c r="AA232" s="2" t="n">
        <v>40.9453186872054</v>
      </c>
      <c r="AB232" s="2" t="n">
        <v>0.502610966057441</v>
      </c>
      <c r="AC232" s="2" t="n">
        <v>0.760869565217391</v>
      </c>
      <c r="AD232" s="3" t="n">
        <v>31.4</v>
      </c>
      <c r="AE232" s="3" t="n">
        <v>19</v>
      </c>
      <c r="AF232" s="3" t="n">
        <v>41.4</v>
      </c>
      <c r="AG232" s="1" t="n">
        <v>7</v>
      </c>
      <c r="AH232" s="3" t="n">
        <v>47</v>
      </c>
      <c r="AI232" s="3" t="n">
        <v>28.4</v>
      </c>
      <c r="AJ232" s="3" t="n">
        <v>39.3</v>
      </c>
      <c r="AK232" s="3" t="n">
        <v>2.1</v>
      </c>
      <c r="AL232" s="1" t="n">
        <v>1236</v>
      </c>
      <c r="AM232" s="1" t="n">
        <v>43</v>
      </c>
      <c r="AN232" s="1" t="n">
        <v>1928</v>
      </c>
      <c r="AO232" s="1" t="n">
        <v>102</v>
      </c>
      <c r="AP232" s="1" t="n">
        <v>170</v>
      </c>
      <c r="AQ232" s="1" t="n">
        <v>131</v>
      </c>
      <c r="AR232" s="1" t="n">
        <v>94</v>
      </c>
      <c r="AS232" s="1" t="n">
        <v>59</v>
      </c>
      <c r="AT232" s="1" t="n">
        <v>2</v>
      </c>
      <c r="AU232" s="1" t="n">
        <v>2025</v>
      </c>
      <c r="AV232" s="1" t="n">
        <f aca="false">((AO232*15)+(AP232*30)+(AQ232*30)+(AR232*30)+(AS232*15))</f>
        <v>14265</v>
      </c>
      <c r="AW232" s="1" t="n">
        <v>5.15</v>
      </c>
      <c r="AX232" s="4" t="n">
        <f aca="false">10000/SQRT((AO232*BE232)*(AVERAGE(AO232:AS232)*AVERAGE(BE232:BI232)))</f>
        <v>11.294394036349</v>
      </c>
      <c r="AY232" s="4" t="n">
        <v>0</v>
      </c>
      <c r="AZ232" s="2" t="n">
        <f aca="false">(AO232*BE232)/405</f>
        <v>0.617037037037037</v>
      </c>
      <c r="BA232" s="2" t="n">
        <v>0</v>
      </c>
      <c r="BB232" s="2" t="n">
        <f aca="false">1/(LOG(BE232)+LOG(AO232))</f>
        <v>0.417054830697085</v>
      </c>
      <c r="BC232" s="2" t="n">
        <f aca="false">(BF232-BE232)/(AP232-AO232)</f>
        <v>0.296323529411765</v>
      </c>
      <c r="BD232" s="2" t="n">
        <f aca="false">(20*BE232)/((AO232/18)-3.5)</f>
        <v>22.6153846153846</v>
      </c>
      <c r="BE232" s="3" t="n">
        <v>2.45</v>
      </c>
      <c r="BF232" s="3" t="n">
        <v>22.6</v>
      </c>
      <c r="BG232" s="3" t="n">
        <v>35.4</v>
      </c>
      <c r="BH232" s="3" t="n">
        <v>47.5</v>
      </c>
      <c r="BI232" s="3" t="n">
        <v>33.1</v>
      </c>
      <c r="BJ232" s="2" t="n">
        <f aca="false">((BE232*15)+(BF232*30)+(BG232*30)+(BH232*30)+(BI232*15))-(BE232*120)</f>
        <v>3404.25</v>
      </c>
      <c r="BK232" s="2" t="n">
        <f aca="false">((BE232*15)+(BF232*30)+(BG232*30)+(BH232*30)+(BI232*15))</f>
        <v>3698.25</v>
      </c>
      <c r="BL232" s="2" t="n">
        <f aca="false">(1/BE232)</f>
        <v>0.408163265306122</v>
      </c>
      <c r="BM232" s="2" t="n">
        <f aca="false">(BJ232/AU232)</f>
        <v>1.68111111111111</v>
      </c>
      <c r="BN232" s="2" t="n">
        <f aca="false">(BK232/AV232)</f>
        <v>0.25925341745531</v>
      </c>
      <c r="BO232" s="2" t="n">
        <f aca="false">(AX232*BM232)</f>
        <v>18.9871313077734</v>
      </c>
      <c r="BP232" s="2" t="n">
        <f aca="false">(AX232*BN232)</f>
        <v>2.92811025201036</v>
      </c>
      <c r="BQ232" s="2" t="n">
        <v>2</v>
      </c>
      <c r="BR232" s="4" t="n">
        <f aca="false">(BC232*BL232)</f>
        <v>0.120948379351741</v>
      </c>
      <c r="BS232" s="1" t="n">
        <v>226</v>
      </c>
      <c r="BT232" s="1" t="n">
        <v>1</v>
      </c>
      <c r="BU232" s="1" t="n">
        <v>77</v>
      </c>
      <c r="BV232" s="1" t="n">
        <v>0</v>
      </c>
      <c r="BW232" s="1" t="n">
        <v>135</v>
      </c>
      <c r="BX232" s="1" t="n">
        <v>1</v>
      </c>
      <c r="BY232" s="1" t="n">
        <v>14</v>
      </c>
      <c r="BZ232" s="1" t="n">
        <v>72</v>
      </c>
      <c r="CA232" s="1" t="n">
        <v>0</v>
      </c>
      <c r="CB232" s="1" t="n">
        <v>3</v>
      </c>
      <c r="CC232" s="1"/>
      <c r="CD232" s="1" t="n">
        <v>55</v>
      </c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 t="n">
        <v>22</v>
      </c>
      <c r="DL232" s="1" t="n">
        <v>1</v>
      </c>
      <c r="DM232" s="1" t="n">
        <v>1</v>
      </c>
      <c r="DN232" s="1" t="n">
        <v>30.61</v>
      </c>
      <c r="DO232" s="1" t="n">
        <v>224.606</v>
      </c>
      <c r="DP232" s="1" t="n">
        <v>0.06</v>
      </c>
      <c r="DQ232" s="1" t="n">
        <v>1</v>
      </c>
      <c r="DR232" s="1" t="n">
        <v>1</v>
      </c>
      <c r="DS232" s="1" t="n">
        <v>3</v>
      </c>
      <c r="DT232" s="1" t="n">
        <v>1740.41</v>
      </c>
      <c r="DU232" s="1" t="n">
        <v>62.94</v>
      </c>
      <c r="DV232" s="1" t="n">
        <v>29.64</v>
      </c>
      <c r="DW232" s="1" t="n">
        <v>20.94</v>
      </c>
      <c r="DX232" s="1" t="n">
        <v>29.11</v>
      </c>
      <c r="DY232" s="1" t="n">
        <v>268.72</v>
      </c>
      <c r="DZ232" s="1" t="n">
        <v>51.42</v>
      </c>
      <c r="EA232" s="1" t="n">
        <v>24.56</v>
      </c>
      <c r="EB232" s="1" t="n">
        <v>13.45</v>
      </c>
      <c r="EC232" s="1" t="n">
        <v>22.34</v>
      </c>
      <c r="ED232" s="1" t="n">
        <v>9.6</v>
      </c>
      <c r="EE232" s="1" t="n">
        <v>666.1</v>
      </c>
    </row>
    <row r="233" customFormat="false" ht="13.8" hidden="false" customHeight="false" outlineLevel="0" collapsed="false">
      <c r="A233" s="1" t="n">
        <v>30925</v>
      </c>
      <c r="B233" s="1" t="n">
        <v>2</v>
      </c>
      <c r="C233" s="1" t="n">
        <v>33</v>
      </c>
      <c r="D233" s="1" t="n">
        <v>1</v>
      </c>
      <c r="E233" s="1" t="n">
        <v>1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</v>
      </c>
      <c r="M233" s="1" t="n">
        <v>0</v>
      </c>
      <c r="N233" s="1" t="n">
        <v>0</v>
      </c>
      <c r="O233" s="1" t="n">
        <v>0</v>
      </c>
      <c r="P233" s="1" t="n">
        <f aca="false">SUM(E233:O233)</f>
        <v>1</v>
      </c>
      <c r="Q233" s="1" t="n">
        <v>110</v>
      </c>
      <c r="R233" s="1" t="n">
        <v>70</v>
      </c>
      <c r="S233" s="1" t="n">
        <v>40</v>
      </c>
      <c r="T233" s="2" t="n">
        <v>83.3333333333333</v>
      </c>
      <c r="U233" s="3" t="n">
        <v>50.2</v>
      </c>
      <c r="V233" s="3" t="n">
        <v>151</v>
      </c>
      <c r="W233" s="2" t="n">
        <v>22.0165782202535</v>
      </c>
      <c r="X233" s="2" t="n">
        <v>0</v>
      </c>
      <c r="Y233" s="3" t="n">
        <v>72.2</v>
      </c>
      <c r="Z233" s="3" t="n">
        <v>92.5</v>
      </c>
      <c r="AA233" s="2" t="n">
        <v>30.8102382854312</v>
      </c>
      <c r="AB233" s="2" t="n">
        <v>0.478145695364239</v>
      </c>
      <c r="AC233" s="2" t="n">
        <v>0.780540540540541</v>
      </c>
      <c r="AD233" s="3" t="n">
        <v>27.4</v>
      </c>
      <c r="AE233" s="3" t="n">
        <v>13.8</v>
      </c>
      <c r="AF233" s="3" t="n">
        <v>36.4</v>
      </c>
      <c r="AG233" s="1" t="n">
        <v>3</v>
      </c>
      <c r="AH233" s="3" t="n">
        <v>49.8</v>
      </c>
      <c r="AI233" s="3" t="n">
        <v>25</v>
      </c>
      <c r="AJ233" s="3" t="n">
        <v>34.5</v>
      </c>
      <c r="AK233" s="3" t="n">
        <v>1.9</v>
      </c>
      <c r="AL233" s="1" t="n">
        <v>1126</v>
      </c>
      <c r="AM233" s="1" t="n">
        <v>22</v>
      </c>
      <c r="AN233" s="1" t="n">
        <v>1757</v>
      </c>
      <c r="AO233" s="1" t="n">
        <v>89</v>
      </c>
      <c r="AP233" s="1" t="n">
        <v>118</v>
      </c>
      <c r="AQ233" s="1" t="n">
        <v>140</v>
      </c>
      <c r="AR233" s="1" t="n">
        <v>143</v>
      </c>
      <c r="AS233" s="1" t="n">
        <v>142</v>
      </c>
      <c r="AT233" s="1" t="n">
        <v>3</v>
      </c>
      <c r="AU233" s="1" t="n">
        <v>4815</v>
      </c>
      <c r="AV233" s="1" t="n">
        <f aca="false">((AO233*15)+(AP233*30)+(AQ233*30)+(AR233*30)+(AS233*15))</f>
        <v>15495</v>
      </c>
      <c r="AW233" s="1" t="n">
        <v>5</v>
      </c>
      <c r="AX233" s="4" t="n">
        <f aca="false">10000/SQRT((AO233*BE233)*(AVERAGE(AO233:AS233)*AVERAGE(BE233:BI233)))</f>
        <v>4.53018104878896</v>
      </c>
      <c r="AY233" s="4" t="n">
        <v>0</v>
      </c>
      <c r="AZ233" s="2" t="n">
        <f aca="false">(AO233*BE233)/405</f>
        <v>1.65913580246914</v>
      </c>
      <c r="BA233" s="2" t="n">
        <v>0</v>
      </c>
      <c r="BB233" s="2" t="n">
        <f aca="false">1/(LOG(BE233)+LOG(AO233))</f>
        <v>0.353689713945674</v>
      </c>
      <c r="BC233" s="2" t="n">
        <f aca="false">(BF233-BE233)/(AP233-AO233)</f>
        <v>2.07413793103448</v>
      </c>
      <c r="BD233" s="2" t="n">
        <f aca="false">(20*BE233)/((AO233/18)-3.5)</f>
        <v>104.538461538462</v>
      </c>
      <c r="BE233" s="3" t="n">
        <v>7.55</v>
      </c>
      <c r="BF233" s="3" t="n">
        <v>67.7</v>
      </c>
      <c r="BG233" s="3" t="n">
        <v>69.7</v>
      </c>
      <c r="BH233" s="3" t="n">
        <v>66.9</v>
      </c>
      <c r="BI233" s="3" t="n">
        <v>75</v>
      </c>
      <c r="BJ233" s="2" t="n">
        <f aca="false">((BE233*15)+(BF233*30)+(BG233*30)+(BH233*30)+(BI233*15))-(BE233*120)</f>
        <v>6461.25</v>
      </c>
      <c r="BK233" s="2" t="n">
        <f aca="false">((BE233*15)+(BF233*30)+(BG233*30)+(BH233*30)+(BI233*15))</f>
        <v>7367.25</v>
      </c>
      <c r="BL233" s="2" t="n">
        <f aca="false">(1/BE233)</f>
        <v>0.132450331125828</v>
      </c>
      <c r="BM233" s="2" t="n">
        <f aca="false">(BJ233/AU233)</f>
        <v>1.34190031152648</v>
      </c>
      <c r="BN233" s="2" t="n">
        <f aca="false">(BK233/AV233)</f>
        <v>0.475459825750242</v>
      </c>
      <c r="BO233" s="2" t="n">
        <f aca="false">(AX233*BM233)</f>
        <v>6.07905136064126</v>
      </c>
      <c r="BP233" s="2" t="n">
        <f aca="false">(AX233*BN233)</f>
        <v>2.15391909207425</v>
      </c>
      <c r="BQ233" s="2" t="n">
        <v>2</v>
      </c>
      <c r="BR233" s="4" t="n">
        <f aca="false">(BC233*BL233)</f>
        <v>0.274720255766157</v>
      </c>
      <c r="BS233" s="1" t="n">
        <v>188</v>
      </c>
      <c r="BT233" s="1" t="n">
        <v>0</v>
      </c>
      <c r="BU233" s="1" t="n">
        <v>60</v>
      </c>
      <c r="BV233" s="1" t="n">
        <v>0</v>
      </c>
      <c r="BW233" s="1" t="n">
        <v>107</v>
      </c>
      <c r="BX233" s="1" t="n">
        <v>0</v>
      </c>
      <c r="BY233" s="1" t="n">
        <v>21</v>
      </c>
      <c r="BZ233" s="1" t="n">
        <v>105</v>
      </c>
      <c r="CA233" s="1" t="n">
        <v>0</v>
      </c>
      <c r="CB233" s="1" t="n">
        <v>0</v>
      </c>
      <c r="CC233" s="1"/>
      <c r="CD233" s="1" t="n">
        <v>77</v>
      </c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 t="n">
        <v>21</v>
      </c>
      <c r="DK233" s="1" t="n">
        <v>21</v>
      </c>
      <c r="DL233" s="1" t="n">
        <v>1</v>
      </c>
      <c r="DM233" s="1" t="n">
        <v>1</v>
      </c>
      <c r="DN233" s="1" t="n">
        <v>35.93012</v>
      </c>
      <c r="DO233" s="1" t="n">
        <v>564.6425</v>
      </c>
      <c r="DP233" s="1" t="n">
        <v>2.43</v>
      </c>
      <c r="DQ233" s="1" t="n">
        <v>2</v>
      </c>
      <c r="DR233" s="1" t="n">
        <v>4</v>
      </c>
      <c r="DS233" s="1" t="n">
        <v>2</v>
      </c>
      <c r="DT233" s="1" t="n">
        <v>3633.02</v>
      </c>
      <c r="DU233" s="1" t="n">
        <v>108.55</v>
      </c>
      <c r="DV233" s="1" t="n">
        <v>43.73</v>
      </c>
      <c r="DW233" s="1" t="n">
        <v>49.98</v>
      </c>
      <c r="DX233" s="1" t="n">
        <v>49.22</v>
      </c>
      <c r="DY233" s="1" t="n">
        <v>476.82</v>
      </c>
      <c r="DZ233" s="1" t="n">
        <v>43.76</v>
      </c>
      <c r="EA233" s="1" t="n">
        <v>26.95</v>
      </c>
      <c r="EB233" s="1" t="n">
        <v>37.08</v>
      </c>
      <c r="EC233" s="1" t="n">
        <v>41.42</v>
      </c>
      <c r="ED233" s="1" t="n">
        <v>18.17</v>
      </c>
      <c r="EE233" s="1" t="n">
        <v>296.31</v>
      </c>
    </row>
    <row r="234" customFormat="false" ht="13.8" hidden="false" customHeight="false" outlineLevel="0" collapsed="false">
      <c r="A234" s="1" t="n">
        <v>30927</v>
      </c>
      <c r="B234" s="1" t="n">
        <v>1</v>
      </c>
      <c r="C234" s="1" t="n">
        <v>53</v>
      </c>
      <c r="D234" s="1" t="n">
        <v>1</v>
      </c>
      <c r="E234" s="1" t="n">
        <v>1</v>
      </c>
      <c r="F234" s="1" t="n">
        <v>1</v>
      </c>
      <c r="G234" s="1" t="n">
        <v>1</v>
      </c>
      <c r="H234" s="1" t="n">
        <v>1</v>
      </c>
      <c r="I234" s="1" t="n">
        <v>0</v>
      </c>
      <c r="J234" s="1" t="n">
        <v>0</v>
      </c>
      <c r="K234" s="1" t="n">
        <v>0</v>
      </c>
      <c r="L234" s="1" t="n">
        <v>0</v>
      </c>
      <c r="M234" s="1" t="n">
        <v>1</v>
      </c>
      <c r="N234" s="1" t="n">
        <v>0</v>
      </c>
      <c r="O234" s="1" t="n">
        <v>1</v>
      </c>
      <c r="P234" s="1" t="n">
        <f aca="false">SUM(E234:O234)</f>
        <v>6</v>
      </c>
      <c r="Q234" s="1" t="n">
        <v>140</v>
      </c>
      <c r="R234" s="1" t="n">
        <v>90</v>
      </c>
      <c r="S234" s="1" t="n">
        <v>50</v>
      </c>
      <c r="T234" s="2" t="n">
        <v>106.666666666667</v>
      </c>
      <c r="U234" s="3" t="n">
        <v>79</v>
      </c>
      <c r="V234" s="3" t="n">
        <v>167</v>
      </c>
      <c r="W234" s="2" t="n">
        <v>28.3265803721898</v>
      </c>
      <c r="X234" s="2" t="n">
        <v>1</v>
      </c>
      <c r="Y234" s="3" t="n">
        <v>104.5</v>
      </c>
      <c r="Z234" s="3" t="n">
        <v>102</v>
      </c>
      <c r="AA234" s="2" t="n">
        <v>40.2845693714815</v>
      </c>
      <c r="AB234" s="2" t="n">
        <v>0.625748502994012</v>
      </c>
      <c r="AC234" s="2" t="n">
        <v>1.02450980392157</v>
      </c>
      <c r="AD234" s="3" t="n">
        <v>26.3</v>
      </c>
      <c r="AE234" s="3" t="n">
        <v>20.8</v>
      </c>
      <c r="AF234" s="3" t="n">
        <v>58.2</v>
      </c>
      <c r="AG234" s="1" t="n">
        <v>13</v>
      </c>
      <c r="AH234" s="3" t="n">
        <v>52.2</v>
      </c>
      <c r="AI234" s="3" t="n">
        <v>41.2</v>
      </c>
      <c r="AJ234" s="3" t="n">
        <v>55.3</v>
      </c>
      <c r="AK234" s="3" t="n">
        <v>2.9</v>
      </c>
      <c r="AL234" s="1" t="n">
        <v>1695</v>
      </c>
      <c r="AM234" s="1" t="n">
        <v>60</v>
      </c>
      <c r="AN234" s="1" t="n">
        <v>2627</v>
      </c>
      <c r="AO234" s="1" t="n">
        <v>97</v>
      </c>
      <c r="AP234" s="1" t="n">
        <v>213</v>
      </c>
      <c r="AQ234" s="1" t="n">
        <v>245</v>
      </c>
      <c r="AR234" s="1" t="n">
        <v>189</v>
      </c>
      <c r="AS234" s="1" t="n">
        <v>182</v>
      </c>
      <c r="AT234" s="1" t="n">
        <v>3</v>
      </c>
      <c r="AU234" s="1" t="n">
        <v>11955</v>
      </c>
      <c r="AV234" s="1" t="n">
        <f aca="false">((AO234*15)+(AP234*30)+(AQ234*30)+(AR234*30)+(AS234*15))</f>
        <v>23595</v>
      </c>
      <c r="AW234" s="1" t="n">
        <v>5.75</v>
      </c>
      <c r="AX234" s="4" t="n">
        <f aca="false">10000/SQRT((AO234*BE234)*(AVERAGE(AO234:AS234)*AVERAGE(BE234:BI234)))</f>
        <v>7.09819421468007</v>
      </c>
      <c r="AY234" s="4" t="n">
        <v>0</v>
      </c>
      <c r="AZ234" s="2" t="n">
        <f aca="false">(AO234*BE234)/405</f>
        <v>0.886172839506173</v>
      </c>
      <c r="BA234" s="2" t="n">
        <v>0</v>
      </c>
      <c r="BB234" s="2" t="n">
        <f aca="false">1/(LOG(BE234)+LOG(AO234))</f>
        <v>0.391393498331039</v>
      </c>
      <c r="BC234" s="2" t="n">
        <f aca="false">(BF234-BE234)/(AP234-AO234)</f>
        <v>0.241379310344828</v>
      </c>
      <c r="BD234" s="2" t="n">
        <f aca="false">(20*BE234)/((AO234/18)-3.5)</f>
        <v>39.1764705882353</v>
      </c>
      <c r="BE234" s="3" t="n">
        <v>3.7</v>
      </c>
      <c r="BF234" s="3" t="n">
        <v>31.7</v>
      </c>
      <c r="BG234" s="3" t="n">
        <v>44.3</v>
      </c>
      <c r="BH234" s="3" t="n">
        <v>27.4</v>
      </c>
      <c r="BI234" s="3" t="n">
        <v>42.2</v>
      </c>
      <c r="BJ234" s="2" t="n">
        <f aca="false">((BE234*15)+(BF234*30)+(BG234*30)+(BH234*30)+(BI234*15))-(BE234*120)</f>
        <v>3346.5</v>
      </c>
      <c r="BK234" s="2" t="n">
        <f aca="false">((BE234*15)+(BF234*30)+(BG234*30)+(BH234*30)+(BI234*15))</f>
        <v>3790.5</v>
      </c>
      <c r="BL234" s="2" t="n">
        <f aca="false">(1/BE234)</f>
        <v>0.27027027027027</v>
      </c>
      <c r="BM234" s="2" t="n">
        <f aca="false">(BJ234/AU234)</f>
        <v>0.279924717691342</v>
      </c>
      <c r="BN234" s="2" t="n">
        <f aca="false">(BK234/AV234)</f>
        <v>0.160648442466624</v>
      </c>
      <c r="BO234" s="2" t="n">
        <f aca="false">(AX234*BM234)</f>
        <v>1.98696001166264</v>
      </c>
      <c r="BP234" s="2" t="n">
        <f aca="false">(AX234*BN234)</f>
        <v>1.14031384491396</v>
      </c>
      <c r="BQ234" s="2" t="n">
        <v>1</v>
      </c>
      <c r="BR234" s="4" t="n">
        <f aca="false">(BC234*BL234)</f>
        <v>0.065237651444548</v>
      </c>
      <c r="BS234" s="1" t="n">
        <v>207</v>
      </c>
      <c r="BT234" s="1" t="n">
        <v>1</v>
      </c>
      <c r="BU234" s="1" t="n">
        <v>42</v>
      </c>
      <c r="BV234" s="1" t="n">
        <v>0</v>
      </c>
      <c r="BW234" s="1" t="n">
        <v>141</v>
      </c>
      <c r="BX234" s="1" t="n">
        <v>1</v>
      </c>
      <c r="BY234" s="1" t="n">
        <v>24</v>
      </c>
      <c r="BZ234" s="1" t="n">
        <v>121</v>
      </c>
      <c r="CA234" s="1" t="n">
        <v>0</v>
      </c>
      <c r="CB234" s="1" t="n">
        <v>3</v>
      </c>
      <c r="CC234" s="1"/>
      <c r="CD234" s="1" t="n">
        <v>78</v>
      </c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</row>
    <row r="235" customFormat="false" ht="13.8" hidden="false" customHeight="false" outlineLevel="0" collapsed="false">
      <c r="A235" s="1" t="n">
        <v>30928</v>
      </c>
      <c r="B235" s="1" t="n">
        <v>2</v>
      </c>
      <c r="C235" s="1" t="n">
        <v>52</v>
      </c>
      <c r="D235" s="1" t="n">
        <v>1</v>
      </c>
      <c r="E235" s="1" t="n">
        <v>1</v>
      </c>
      <c r="F235" s="1" t="n">
        <v>1</v>
      </c>
      <c r="G235" s="1" t="n">
        <v>1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</v>
      </c>
      <c r="M235" s="1" t="n">
        <v>1</v>
      </c>
      <c r="N235" s="1" t="n">
        <v>0</v>
      </c>
      <c r="O235" s="1" t="n">
        <v>1</v>
      </c>
      <c r="P235" s="1" t="n">
        <f aca="false">SUM(E235:O235)</f>
        <v>5</v>
      </c>
      <c r="Q235" s="1" t="n">
        <v>120</v>
      </c>
      <c r="R235" s="1" t="n">
        <v>80</v>
      </c>
      <c r="S235" s="1" t="n">
        <v>40</v>
      </c>
      <c r="T235" s="2" t="n">
        <v>93.3333333333333</v>
      </c>
      <c r="U235" s="3" t="n">
        <v>79.3</v>
      </c>
      <c r="V235" s="3" t="n">
        <v>159.2</v>
      </c>
      <c r="W235" s="2" t="n">
        <v>31.2886669528547</v>
      </c>
      <c r="X235" s="2" t="n">
        <v>2</v>
      </c>
      <c r="Y235" s="3" t="n">
        <v>98</v>
      </c>
      <c r="Z235" s="3" t="n">
        <v>108.5</v>
      </c>
      <c r="AA235" s="2" t="n">
        <v>46.9981931794019</v>
      </c>
      <c r="AB235" s="2" t="n">
        <v>0.615577889447236</v>
      </c>
      <c r="AC235" s="2" t="n">
        <v>0.903225806451613</v>
      </c>
      <c r="AD235" s="3" t="n">
        <v>42.3</v>
      </c>
      <c r="AE235" s="3" t="n">
        <v>33.5</v>
      </c>
      <c r="AF235" s="3" t="n">
        <v>45.8</v>
      </c>
      <c r="AG235" s="1" t="n">
        <v>10</v>
      </c>
      <c r="AH235" s="3" t="n">
        <v>40.9</v>
      </c>
      <c r="AI235" s="3" t="n">
        <v>32.4</v>
      </c>
      <c r="AJ235" s="3" t="n">
        <v>43.5</v>
      </c>
      <c r="AK235" s="3" t="n">
        <v>2.3</v>
      </c>
      <c r="AL235" s="1" t="n">
        <v>1408</v>
      </c>
      <c r="AM235" s="1" t="n">
        <v>67</v>
      </c>
      <c r="AN235" s="1" t="n">
        <v>2957</v>
      </c>
      <c r="AO235" s="1" t="n">
        <v>116</v>
      </c>
      <c r="AP235" s="1" t="n">
        <v>210</v>
      </c>
      <c r="AQ235" s="1" t="n">
        <v>306</v>
      </c>
      <c r="AR235" s="1" t="n">
        <v>326</v>
      </c>
      <c r="AS235" s="1" t="n">
        <v>256</v>
      </c>
      <c r="AT235" s="1" t="n">
        <v>5</v>
      </c>
      <c r="AU235" s="1" t="n">
        <v>16920</v>
      </c>
      <c r="AV235" s="1" t="n">
        <f aca="false">((AO235*15)+(AP235*30)+(AQ235*30)+(AR235*30)+(AS235*15))</f>
        <v>30840</v>
      </c>
      <c r="AW235" s="1" t="n">
        <v>6.76</v>
      </c>
      <c r="AX235" s="4" t="n">
        <f aca="false">10000/SQRT((AO235*BE235)*(AVERAGE(AO235:AS235)*AVERAGE(BE235:BI235)))</f>
        <v>2.15384171354979</v>
      </c>
      <c r="AY235" s="4" t="n">
        <v>1</v>
      </c>
      <c r="AZ235" s="2" t="n">
        <f aca="false">(AO235*BE235)/405</f>
        <v>3.43703703703704</v>
      </c>
      <c r="BA235" s="2" t="n">
        <v>1</v>
      </c>
      <c r="BB235" s="2" t="n">
        <f aca="false">1/(LOG(BE235)+LOG(AO235))</f>
        <v>0.318102659102569</v>
      </c>
      <c r="BC235" s="2" t="n">
        <f aca="false">(BF235-BE235)/(AP235-AO235)</f>
        <v>0.131914893617021</v>
      </c>
      <c r="BD235" s="2" t="n">
        <f aca="false">(20*BE235)/((AO235/18)-3.5)</f>
        <v>81.5094339622641</v>
      </c>
      <c r="BE235" s="2" t="n">
        <v>12</v>
      </c>
      <c r="BF235" s="2" t="n">
        <v>24.4</v>
      </c>
      <c r="BG235" s="2" t="n">
        <v>65.5</v>
      </c>
      <c r="BH235" s="2" t="n">
        <v>107</v>
      </c>
      <c r="BI235" s="2" t="n">
        <v>110</v>
      </c>
      <c r="BJ235" s="2" t="n">
        <f aca="false">((BE235*15)+(BF235*30)+(BG235*30)+(BH235*30)+(BI235*15))-(BE235*120)</f>
        <v>6297</v>
      </c>
      <c r="BK235" s="2" t="n">
        <f aca="false">((BE235*15)+(BF235*30)+(BG235*30)+(BH235*30)+(BI235*15))</f>
        <v>7737</v>
      </c>
      <c r="BL235" s="2" t="n">
        <f aca="false">(1/BE235)</f>
        <v>0.0833333333333333</v>
      </c>
      <c r="BM235" s="2" t="n">
        <f aca="false">(BJ235/AU235)</f>
        <v>0.372163120567376</v>
      </c>
      <c r="BN235" s="2" t="n">
        <f aca="false">(BK235/AV235)</f>
        <v>0.250875486381323</v>
      </c>
      <c r="BO235" s="2" t="n">
        <f aca="false">(AX235*BM235)</f>
        <v>0.801580453322874</v>
      </c>
      <c r="BP235" s="2" t="n">
        <f aca="false">(AX235*BN235)</f>
        <v>0.540346087475186</v>
      </c>
      <c r="BQ235" s="2" t="n">
        <v>1</v>
      </c>
      <c r="BR235" s="4" t="n">
        <f aca="false">(BC235*BL235)</f>
        <v>0.0109929078014184</v>
      </c>
      <c r="BS235" s="1" t="n">
        <v>205</v>
      </c>
      <c r="BT235" s="1" t="n">
        <v>1</v>
      </c>
      <c r="BU235" s="1" t="n">
        <v>34</v>
      </c>
      <c r="BV235" s="1" t="n">
        <v>1</v>
      </c>
      <c r="BW235" s="1" t="n">
        <v>136</v>
      </c>
      <c r="BX235" s="1" t="n">
        <v>1</v>
      </c>
      <c r="BY235" s="1" t="n">
        <v>35</v>
      </c>
      <c r="BZ235" s="1" t="n">
        <v>175</v>
      </c>
      <c r="CA235" s="1" t="n">
        <v>1</v>
      </c>
      <c r="CB235" s="1" t="n">
        <v>5</v>
      </c>
      <c r="CC235" s="1" t="n">
        <v>2</v>
      </c>
      <c r="CD235" s="1" t="n">
        <v>86</v>
      </c>
      <c r="CE235" s="1" t="n">
        <v>1149</v>
      </c>
      <c r="CF235" s="1" t="n">
        <v>20.5744125326371</v>
      </c>
      <c r="CG235" s="1" t="n">
        <v>16.6840731070496</v>
      </c>
      <c r="CH235" s="1" t="n">
        <v>8.69451697127937</v>
      </c>
      <c r="CI235" s="1" t="n">
        <v>3.60313315926893</v>
      </c>
      <c r="CJ235" s="1" t="n">
        <v>1.40992167101828</v>
      </c>
      <c r="CK235" s="1" t="n">
        <v>62.2454308093995</v>
      </c>
      <c r="CL235" s="1" t="n">
        <v>6.4</v>
      </c>
      <c r="CM235" s="1" t="n">
        <v>6</v>
      </c>
      <c r="CN235" s="1" t="n">
        <v>6.6</v>
      </c>
      <c r="CO235" s="1" t="n">
        <v>0</v>
      </c>
      <c r="CP235" s="1" t="n">
        <v>1</v>
      </c>
      <c r="CQ235" s="1" t="n">
        <v>2.1</v>
      </c>
      <c r="CR235" s="1" t="n">
        <v>0</v>
      </c>
      <c r="CS235" s="1" t="n">
        <v>0</v>
      </c>
      <c r="CT235" s="1" t="n">
        <v>0</v>
      </c>
      <c r="CU235" s="1" t="n">
        <v>59.1</v>
      </c>
      <c r="CV235" s="1" t="n">
        <v>21.3</v>
      </c>
      <c r="CW235" s="1" t="n">
        <v>11.1</v>
      </c>
      <c r="CX235" s="1" t="n">
        <v>4.6</v>
      </c>
      <c r="CY235" s="1" t="n">
        <v>1.8</v>
      </c>
      <c r="CZ235" s="1" t="n">
        <v>132</v>
      </c>
      <c r="DA235" s="1" t="n">
        <v>178.8</v>
      </c>
      <c r="DB235" s="1" t="n">
        <v>44</v>
      </c>
      <c r="DC235" s="1" t="n">
        <v>3.3</v>
      </c>
      <c r="DD235" s="1" t="n">
        <v>1304</v>
      </c>
      <c r="DE235" s="1" t="s">
        <v>425</v>
      </c>
      <c r="DF235" s="1" t="s">
        <v>425</v>
      </c>
      <c r="DG235" s="1" t="s">
        <v>425</v>
      </c>
      <c r="DH235" s="1" t="s">
        <v>425</v>
      </c>
      <c r="DI235" s="1" t="n">
        <v>0</v>
      </c>
      <c r="DJ235" s="1" t="n">
        <v>7</v>
      </c>
      <c r="DK235" s="1" t="n">
        <v>7</v>
      </c>
      <c r="DL235" s="1" t="n">
        <v>2</v>
      </c>
      <c r="DM235" s="1" t="n">
        <v>2</v>
      </c>
      <c r="DN235" s="1" t="n">
        <v>30.95012</v>
      </c>
      <c r="DO235" s="1" t="n">
        <v>37.51752</v>
      </c>
      <c r="DP235" s="1" t="n">
        <v>0.04</v>
      </c>
      <c r="DQ235" s="1" t="n">
        <v>4</v>
      </c>
      <c r="DR235" s="1" t="n">
        <v>4</v>
      </c>
      <c r="DS235" s="1" t="n">
        <v>2</v>
      </c>
      <c r="DT235" s="1" t="n">
        <v>1055.45</v>
      </c>
      <c r="DU235" s="1" t="n">
        <v>30.58</v>
      </c>
      <c r="DV235" s="1" t="n">
        <v>14.51</v>
      </c>
      <c r="DW235" s="1" t="n">
        <v>12.63</v>
      </c>
      <c r="DX235" s="1" t="n">
        <v>16.13</v>
      </c>
      <c r="DY235" s="1" t="n">
        <v>182.83</v>
      </c>
      <c r="DZ235" s="1" t="n">
        <v>20.1</v>
      </c>
      <c r="EA235" s="1" t="n">
        <v>8.95</v>
      </c>
      <c r="EB235" s="1" t="n">
        <v>10.65</v>
      </c>
      <c r="EC235" s="1" t="n">
        <v>17.15</v>
      </c>
      <c r="ED235" s="1" t="n">
        <v>7.87</v>
      </c>
      <c r="EE235" s="1" t="n">
        <v>61.95</v>
      </c>
    </row>
    <row r="236" customFormat="false" ht="13.8" hidden="false" customHeight="false" outlineLevel="0" collapsed="false">
      <c r="A236" s="1" t="n">
        <v>30929</v>
      </c>
      <c r="B236" s="1" t="n">
        <v>1</v>
      </c>
      <c r="C236" s="1" t="n">
        <v>42</v>
      </c>
      <c r="D236" s="1" t="n">
        <v>1</v>
      </c>
      <c r="E236" s="1" t="n">
        <v>1</v>
      </c>
      <c r="F236" s="1" t="n">
        <v>0</v>
      </c>
      <c r="G236" s="1" t="n">
        <v>1</v>
      </c>
      <c r="H236" s="1" t="n">
        <v>1</v>
      </c>
      <c r="I236" s="1" t="n">
        <v>0</v>
      </c>
      <c r="J236" s="1" t="n">
        <v>0</v>
      </c>
      <c r="K236" s="1" t="n">
        <v>0</v>
      </c>
      <c r="L236" s="1" t="n">
        <v>0</v>
      </c>
      <c r="M236" s="1" t="n">
        <v>0</v>
      </c>
      <c r="N236" s="1" t="n">
        <v>1</v>
      </c>
      <c r="O236" s="1" t="n">
        <v>1</v>
      </c>
      <c r="P236" s="1" t="n">
        <f aca="false">SUM(E236:O236)</f>
        <v>5</v>
      </c>
      <c r="Q236" s="1" t="n">
        <v>120</v>
      </c>
      <c r="R236" s="1" t="n">
        <v>90</v>
      </c>
      <c r="S236" s="1" t="n">
        <v>30</v>
      </c>
      <c r="T236" s="2" t="n">
        <v>100</v>
      </c>
      <c r="U236" s="3" t="n">
        <v>78.1</v>
      </c>
      <c r="V236" s="3" t="n">
        <v>173.7</v>
      </c>
      <c r="W236" s="2" t="n">
        <v>25.8851923773577</v>
      </c>
      <c r="X236" s="2" t="n">
        <v>1</v>
      </c>
      <c r="Y236" s="3" t="n">
        <v>96</v>
      </c>
      <c r="Z236" s="3" t="n">
        <v>96.7</v>
      </c>
      <c r="AA236" s="2" t="n">
        <v>35.5572163497224</v>
      </c>
      <c r="AB236" s="2" t="n">
        <v>0.552677029360967</v>
      </c>
      <c r="AC236" s="2" t="n">
        <v>0.992761116856256</v>
      </c>
      <c r="AD236" s="3" t="n">
        <v>25.4</v>
      </c>
      <c r="AE236" s="3" t="n">
        <v>19.8</v>
      </c>
      <c r="AF236" s="3" t="n">
        <v>58.3</v>
      </c>
      <c r="AG236" s="1" t="n">
        <v>10</v>
      </c>
      <c r="AH236" s="3" t="n">
        <v>52.1</v>
      </c>
      <c r="AI236" s="3" t="n">
        <v>40.7</v>
      </c>
      <c r="AJ236" s="3" t="n">
        <v>55.4</v>
      </c>
      <c r="AK236" s="3" t="n">
        <v>2.9</v>
      </c>
      <c r="AL236" s="1" t="n">
        <v>1706</v>
      </c>
      <c r="AM236" s="1" t="n">
        <v>54</v>
      </c>
      <c r="AN236" s="1" t="n">
        <v>2644</v>
      </c>
      <c r="AO236" s="1" t="n">
        <v>107</v>
      </c>
      <c r="AP236" s="1" t="n">
        <v>188</v>
      </c>
      <c r="AQ236" s="1" t="n">
        <v>177</v>
      </c>
      <c r="AR236" s="1" t="n">
        <v>168</v>
      </c>
      <c r="AS236" s="1" t="n">
        <v>131</v>
      </c>
      <c r="AT236" s="1" t="n">
        <v>2</v>
      </c>
      <c r="AU236" s="1" t="n">
        <v>6720</v>
      </c>
      <c r="AV236" s="1" t="n">
        <f aca="false">((AO236*15)+(AP236*30)+(AQ236*30)+(AR236*30)+(AS236*15))</f>
        <v>19560</v>
      </c>
      <c r="AW236" s="1" t="n">
        <v>5.66</v>
      </c>
      <c r="AX236" s="4" t="n">
        <f aca="false">10000/SQRT((AO236*BE236)*(AVERAGE(AO236:AS236)*AVERAGE(BE236:BI236)))</f>
        <v>3.92390093002023</v>
      </c>
      <c r="AY236" s="4" t="n">
        <v>0</v>
      </c>
      <c r="AZ236" s="2" t="n">
        <f aca="false">(AO236*BE236)/405</f>
        <v>2.05545679012346</v>
      </c>
      <c r="BA236" s="2" t="n">
        <v>1</v>
      </c>
      <c r="BB236" s="2" t="n">
        <f aca="false">1/(LOG(BE236)+LOG(AO236))</f>
        <v>0.342423141130964</v>
      </c>
      <c r="BC236" s="2" t="n">
        <f aca="false">(BF236-BE236)/(AP236-AO236)</f>
        <v>0.732345679012346</v>
      </c>
      <c r="BD236" s="2" t="n">
        <f aca="false">(20*BE236)/((AO236/18)-3.5)</f>
        <v>63.6545454545455</v>
      </c>
      <c r="BE236" s="2" t="n">
        <v>7.78</v>
      </c>
      <c r="BF236" s="2" t="n">
        <v>67.1</v>
      </c>
      <c r="BG236" s="2" t="n">
        <v>73.2</v>
      </c>
      <c r="BH236" s="2" t="n">
        <v>61.7</v>
      </c>
      <c r="BI236" s="2" t="n">
        <v>43.2</v>
      </c>
      <c r="BJ236" s="2" t="n">
        <f aca="false">((BE236*15)+(BF236*30)+(BG236*30)+(BH236*30)+(BI236*15))-(BE236*120)</f>
        <v>5891.1</v>
      </c>
      <c r="BK236" s="2" t="n">
        <f aca="false">((BE236*15)+(BF236*30)+(BG236*30)+(BH236*30)+(BI236*15))</f>
        <v>6824.7</v>
      </c>
      <c r="BL236" s="2" t="n">
        <f aca="false">(1/BE236)</f>
        <v>0.12853470437018</v>
      </c>
      <c r="BM236" s="2" t="n">
        <f aca="false">(BJ236/AU236)</f>
        <v>0.876651785714286</v>
      </c>
      <c r="BN236" s="2" t="n">
        <f aca="false">(BK236/AV236)</f>
        <v>0.348911042944785</v>
      </c>
      <c r="BO236" s="2" t="n">
        <f aca="false">(AX236*BM236)</f>
        <v>3.43989475726818</v>
      </c>
      <c r="BP236" s="2" t="n">
        <f aca="false">(AX236*BN236)</f>
        <v>1.36909236590537</v>
      </c>
      <c r="BQ236" s="2" t="n">
        <v>2</v>
      </c>
      <c r="BR236" s="4" t="n">
        <f aca="false">(BC236*BL236)</f>
        <v>0.0941318353486305</v>
      </c>
      <c r="BS236" s="1" t="n">
        <v>203</v>
      </c>
      <c r="BT236" s="1" t="n">
        <v>1</v>
      </c>
      <c r="BU236" s="1" t="n">
        <v>38</v>
      </c>
      <c r="BV236" s="1" t="n">
        <v>1</v>
      </c>
      <c r="BW236" s="1" t="n">
        <v>121</v>
      </c>
      <c r="BX236" s="1" t="n">
        <v>0</v>
      </c>
      <c r="BY236" s="1" t="n">
        <v>44</v>
      </c>
      <c r="BZ236" s="1" t="n">
        <v>222</v>
      </c>
      <c r="CA236" s="1" t="n">
        <v>1</v>
      </c>
      <c r="CB236" s="1" t="n">
        <v>3</v>
      </c>
      <c r="CC236" s="1"/>
      <c r="CD236" s="1" t="n">
        <v>69</v>
      </c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 t="n">
        <v>3</v>
      </c>
      <c r="DK236" s="1" t="n">
        <v>3</v>
      </c>
      <c r="DL236" s="1" t="n">
        <v>2</v>
      </c>
      <c r="DM236" s="1" t="n">
        <v>2</v>
      </c>
      <c r="DN236" s="1" t="n">
        <v>35.33036</v>
      </c>
      <c r="DO236" s="1" t="n">
        <v>58.82042</v>
      </c>
      <c r="DP236" s="1" t="n">
        <v>0.02</v>
      </c>
      <c r="DQ236" s="1" t="n">
        <v>3</v>
      </c>
      <c r="DR236" s="1" t="n">
        <v>4</v>
      </c>
      <c r="DS236" s="1" t="n">
        <v>1</v>
      </c>
      <c r="DT236" s="1" t="n">
        <v>1479.7</v>
      </c>
      <c r="DU236" s="1" t="n">
        <v>46.73</v>
      </c>
      <c r="DV236" s="1" t="n">
        <v>16.28</v>
      </c>
      <c r="DW236" s="1" t="n">
        <v>13.46</v>
      </c>
      <c r="DX236" s="1" t="n">
        <v>28.1</v>
      </c>
      <c r="DY236" s="1" t="n">
        <v>245.14</v>
      </c>
      <c r="DZ236" s="1" t="n">
        <v>32.07</v>
      </c>
      <c r="EA236" s="1" t="n">
        <v>17.58</v>
      </c>
      <c r="EB236" s="1" t="n">
        <v>12.54</v>
      </c>
      <c r="EC236" s="1" t="n">
        <v>18.71</v>
      </c>
      <c r="ED236" s="1" t="n">
        <v>7.04</v>
      </c>
      <c r="EE236" s="1" t="n">
        <v>88.93</v>
      </c>
    </row>
    <row r="237" customFormat="false" ht="13.8" hidden="false" customHeight="false" outlineLevel="0" collapsed="false">
      <c r="A237" s="1" t="n">
        <v>30931</v>
      </c>
      <c r="B237" s="1" t="n">
        <v>2</v>
      </c>
      <c r="C237" s="1" t="n">
        <v>35</v>
      </c>
      <c r="D237" s="1" t="n">
        <v>1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</v>
      </c>
      <c r="M237" s="1" t="n">
        <v>1</v>
      </c>
      <c r="N237" s="1" t="n">
        <v>0</v>
      </c>
      <c r="O237" s="1" t="n">
        <v>1</v>
      </c>
      <c r="P237" s="1" t="n">
        <f aca="false">SUM(E237:O237)</f>
        <v>2</v>
      </c>
      <c r="Q237" s="1" t="n">
        <v>140</v>
      </c>
      <c r="R237" s="1" t="n">
        <v>90</v>
      </c>
      <c r="S237" s="1" t="n">
        <v>50</v>
      </c>
      <c r="T237" s="2" t="n">
        <v>106.666666666667</v>
      </c>
      <c r="U237" s="3" t="n">
        <v>95.2</v>
      </c>
      <c r="V237" s="3" t="n">
        <v>176.5</v>
      </c>
      <c r="W237" s="2" t="n">
        <v>30.5595903987673</v>
      </c>
      <c r="X237" s="2" t="n">
        <v>2</v>
      </c>
      <c r="Y237" s="3" t="n">
        <v>98.5</v>
      </c>
      <c r="Z237" s="3" t="n">
        <v>113.75</v>
      </c>
      <c r="AA237" s="2" t="n">
        <v>35.0610063362645</v>
      </c>
      <c r="AB237" s="2" t="n">
        <v>0.558073654390935</v>
      </c>
      <c r="AC237" s="2" t="n">
        <v>0.865934065934066</v>
      </c>
      <c r="AD237" s="3" t="n">
        <v>42.8</v>
      </c>
      <c r="AE237" s="3" t="n">
        <v>40.7</v>
      </c>
      <c r="AF237" s="3" t="n">
        <v>54.5</v>
      </c>
      <c r="AG237" s="1" t="n">
        <v>8</v>
      </c>
      <c r="AH237" s="3" t="n">
        <v>41.5</v>
      </c>
      <c r="AI237" s="3" t="n">
        <v>39.5</v>
      </c>
      <c r="AJ237" s="3" t="n">
        <v>51.7</v>
      </c>
      <c r="AK237" s="3" t="n">
        <v>2.8</v>
      </c>
      <c r="AL237" s="1" t="n">
        <v>1692</v>
      </c>
      <c r="AM237" s="1" t="n">
        <v>50</v>
      </c>
      <c r="AN237" s="1" t="n">
        <v>2775</v>
      </c>
      <c r="AO237" s="1" t="n">
        <v>85</v>
      </c>
      <c r="AP237" s="1" t="n">
        <v>131</v>
      </c>
      <c r="AQ237" s="1" t="n">
        <v>143</v>
      </c>
      <c r="AR237" s="1" t="n">
        <v>107</v>
      </c>
      <c r="AS237" s="1" t="n">
        <v>86</v>
      </c>
      <c r="AT237" s="1" t="n">
        <v>1</v>
      </c>
      <c r="AU237" s="1" t="n">
        <v>3795</v>
      </c>
      <c r="AV237" s="1" t="n">
        <f aca="false">((AO237*15)+(AP237*30)+(AQ237*30)+(AR237*30)+(AS237*15))</f>
        <v>13995</v>
      </c>
      <c r="AW237" s="1"/>
      <c r="AX237" s="4" t="n">
        <f aca="false">10000/SQRT((AO237*BE237)*(AVERAGE(AO237:AS237)*AVERAGE(BE237:BI237)))</f>
        <v>3.62911395870408</v>
      </c>
      <c r="AY237" s="4" t="n">
        <v>0</v>
      </c>
      <c r="AZ237" s="2" t="n">
        <f aca="false">(AO237*BE237)/405</f>
        <v>2.98024691358025</v>
      </c>
      <c r="BA237" s="2" t="n">
        <v>1</v>
      </c>
      <c r="BB237" s="2" t="n">
        <f aca="false">1/(LOG(BE237)+LOG(AO237))</f>
        <v>0.324495454095616</v>
      </c>
      <c r="BC237" s="2" t="n">
        <f aca="false">(BF237-BE237)/(AP237-AO237)</f>
        <v>0.921739130434783</v>
      </c>
      <c r="BD237" s="2" t="n">
        <f aca="false">(20*BE237)/((AO237/18)-3.5)</f>
        <v>232.363636363636</v>
      </c>
      <c r="BE237" s="2" t="n">
        <v>14.2</v>
      </c>
      <c r="BF237" s="2" t="n">
        <v>56.6</v>
      </c>
      <c r="BG237" s="2" t="n">
        <v>107</v>
      </c>
      <c r="BH237" s="2" t="n">
        <v>78</v>
      </c>
      <c r="BI237" s="2" t="n">
        <v>29.1</v>
      </c>
      <c r="BJ237" s="2" t="n">
        <f aca="false">((BE237*15)+(BF237*30)+(BG237*30)+(BH237*30)+(BI237*15))-(BE237*120)</f>
        <v>6193.5</v>
      </c>
      <c r="BK237" s="2" t="n">
        <f aca="false">((BE237*15)+(BF237*30)+(BG237*30)+(BH237*30)+(BI237*15))</f>
        <v>7897.5</v>
      </c>
      <c r="BL237" s="2" t="n">
        <f aca="false">(1/BE237)</f>
        <v>0.0704225352112676</v>
      </c>
      <c r="BM237" s="2" t="n">
        <f aca="false">(BJ237/AU237)</f>
        <v>1.63201581027668</v>
      </c>
      <c r="BN237" s="2" t="n">
        <f aca="false">(BK237/AV237)</f>
        <v>0.564308681672026</v>
      </c>
      <c r="BO237" s="2" t="n">
        <f aca="false">(AX237*BM237)</f>
        <v>5.92277135790085</v>
      </c>
      <c r="BP237" s="2" t="n">
        <f aca="false">(AX237*BN237)</f>
        <v>2.04794051367385</v>
      </c>
      <c r="BQ237" s="2" t="n">
        <v>2</v>
      </c>
      <c r="BR237" s="4" t="n">
        <f aca="false">(BC237*BL237)</f>
        <v>0.0649112063686467</v>
      </c>
      <c r="BS237" s="1" t="n">
        <v>173</v>
      </c>
      <c r="BT237" s="1" t="n">
        <v>0</v>
      </c>
      <c r="BU237" s="1" t="n">
        <v>90</v>
      </c>
      <c r="BV237" s="1" t="n">
        <v>0</v>
      </c>
      <c r="BW237" s="1" t="n">
        <v>25.2</v>
      </c>
      <c r="BX237" s="1" t="n">
        <v>0</v>
      </c>
      <c r="BY237" s="1" t="n">
        <v>57.8</v>
      </c>
      <c r="BZ237" s="1" t="n">
        <v>289</v>
      </c>
      <c r="CA237" s="1" t="n">
        <v>1</v>
      </c>
      <c r="CB237" s="1" t="n">
        <v>5</v>
      </c>
      <c r="CC237" s="1" t="n">
        <v>2</v>
      </c>
      <c r="CD237" s="1" t="n">
        <v>65</v>
      </c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</row>
    <row r="238" customFormat="false" ht="13.8" hidden="false" customHeight="false" outlineLevel="0" collapsed="false">
      <c r="A238" s="1" t="n">
        <v>30940</v>
      </c>
      <c r="B238" s="1" t="n">
        <v>2</v>
      </c>
      <c r="C238" s="1" t="n">
        <v>38</v>
      </c>
      <c r="D238" s="1" t="n">
        <v>1</v>
      </c>
      <c r="E238" s="1" t="n">
        <v>0</v>
      </c>
      <c r="F238" s="1" t="n">
        <v>0</v>
      </c>
      <c r="G238" s="1" t="n">
        <v>1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</v>
      </c>
      <c r="M238" s="1" t="n">
        <v>0</v>
      </c>
      <c r="N238" s="1" t="n">
        <v>0</v>
      </c>
      <c r="O238" s="1" t="n">
        <v>1</v>
      </c>
      <c r="P238" s="1" t="n">
        <f aca="false">SUM(E238:O238)</f>
        <v>2</v>
      </c>
      <c r="Q238" s="1" t="n">
        <v>120</v>
      </c>
      <c r="R238" s="1" t="n">
        <v>70</v>
      </c>
      <c r="S238" s="1" t="n">
        <v>50</v>
      </c>
      <c r="T238" s="2" t="n">
        <v>86.6666666666667</v>
      </c>
      <c r="U238" s="3" t="n">
        <v>68.8</v>
      </c>
      <c r="V238" s="3" t="n">
        <v>161.5</v>
      </c>
      <c r="W238" s="2" t="n">
        <v>26.3780923808337</v>
      </c>
      <c r="X238" s="2" t="n">
        <v>1</v>
      </c>
      <c r="Y238" s="3" t="n">
        <v>86.25</v>
      </c>
      <c r="Z238" s="3" t="n">
        <v>105.7</v>
      </c>
      <c r="AA238" s="2" t="n">
        <v>38.3533676694398</v>
      </c>
      <c r="AB238" s="2" t="n">
        <v>0.53405572755418</v>
      </c>
      <c r="AC238" s="2" t="n">
        <v>0.815988647114475</v>
      </c>
      <c r="AD238" s="3" t="n">
        <v>35.3</v>
      </c>
      <c r="AE238" s="3" t="n">
        <v>24.3</v>
      </c>
      <c r="AF238" s="3" t="n">
        <v>44.5</v>
      </c>
      <c r="AG238" s="1" t="n">
        <v>5</v>
      </c>
      <c r="AH238" s="3" t="n">
        <v>45.5</v>
      </c>
      <c r="AI238" s="3" t="n">
        <v>31.3</v>
      </c>
      <c r="AJ238" s="3" t="n">
        <v>42.2</v>
      </c>
      <c r="AK238" s="3" t="n">
        <v>2.3</v>
      </c>
      <c r="AL238" s="1" t="n">
        <v>1359</v>
      </c>
      <c r="AM238" s="1" t="n">
        <v>48</v>
      </c>
      <c r="AN238" s="1" t="n">
        <v>2229</v>
      </c>
      <c r="AO238" s="1" t="n">
        <v>96</v>
      </c>
      <c r="AP238" s="1" t="n">
        <v>177</v>
      </c>
      <c r="AQ238" s="1" t="n">
        <v>204</v>
      </c>
      <c r="AR238" s="1" t="n">
        <v>196</v>
      </c>
      <c r="AS238" s="1" t="n">
        <v>149</v>
      </c>
      <c r="AT238" s="1" t="n">
        <v>3</v>
      </c>
      <c r="AU238" s="1" t="n">
        <v>9465</v>
      </c>
      <c r="AV238" s="1" t="n">
        <f aca="false">((AO238*15)+(AP238*30)+(AQ238*30)+(AR238*30)+(AS238*15))</f>
        <v>20985</v>
      </c>
      <c r="AW238" s="1" t="n">
        <v>5.75</v>
      </c>
      <c r="AX238" s="4" t="n">
        <f aca="false">10000/SQRT((AO238*BE238)*(AVERAGE(AO238:AS238)*AVERAGE(BE238:BI238)))</f>
        <v>2.58577035255021</v>
      </c>
      <c r="AY238" s="4" t="n">
        <v>1</v>
      </c>
      <c r="AZ238" s="2" t="n">
        <f aca="false">(AO238*BE238)/405</f>
        <v>3.1762962962963</v>
      </c>
      <c r="BA238" s="2" t="n">
        <v>1</v>
      </c>
      <c r="BB238" s="2" t="n">
        <f aca="false">1/(LOG(BE238)+LOG(AO238))</f>
        <v>0.3216079335211</v>
      </c>
      <c r="BC238" s="2" t="n">
        <f aca="false">(BF238-BE238)/(AP238-AO238)</f>
        <v>0.617283950617284</v>
      </c>
      <c r="BD238" s="2" t="n">
        <f aca="false">(20*BE238)/((AO238/18)-3.5)</f>
        <v>146.181818181818</v>
      </c>
      <c r="BE238" s="2" t="n">
        <v>13.4</v>
      </c>
      <c r="BF238" s="2" t="n">
        <v>63.4</v>
      </c>
      <c r="BG238" s="2" t="n">
        <v>99.8</v>
      </c>
      <c r="BH238" s="2" t="n">
        <v>86.9</v>
      </c>
      <c r="BI238" s="2" t="n">
        <v>90.1</v>
      </c>
      <c r="BJ238" s="2" t="n">
        <f aca="false">((BE238*15)+(BF238*30)+(BG238*30)+(BH238*30)+(BI238*15))-(BE238*120)</f>
        <v>7447.5</v>
      </c>
      <c r="BK238" s="2" t="n">
        <f aca="false">((BE238*15)+(BF238*30)+(BG238*30)+(BH238*30)+(BI238*15))</f>
        <v>9055.5</v>
      </c>
      <c r="BL238" s="2" t="n">
        <f aca="false">(1/BE238)</f>
        <v>0.0746268656716418</v>
      </c>
      <c r="BM238" s="2" t="n">
        <f aca="false">(BJ238/AU238)</f>
        <v>0.786846275752773</v>
      </c>
      <c r="BN238" s="2" t="n">
        <f aca="false">(BK238/AV238)</f>
        <v>0.431522516082916</v>
      </c>
      <c r="BO238" s="2" t="n">
        <f aca="false">(AX238*BM238)</f>
        <v>2.03460377185607</v>
      </c>
      <c r="BP238" s="2" t="n">
        <f aca="false">(AX238*BN238)</f>
        <v>1.11581812854508</v>
      </c>
      <c r="BQ238" s="2" t="n">
        <v>1</v>
      </c>
      <c r="BR238" s="4" t="n">
        <f aca="false">(BC238*BL238)</f>
        <v>0.0460659664639764</v>
      </c>
      <c r="BS238" s="1" t="n">
        <v>146</v>
      </c>
      <c r="BT238" s="1" t="n">
        <v>0</v>
      </c>
      <c r="BU238" s="1" t="n">
        <v>35</v>
      </c>
      <c r="BV238" s="1" t="n">
        <v>1</v>
      </c>
      <c r="BW238" s="1" t="n">
        <v>74</v>
      </c>
      <c r="BX238" s="1" t="n">
        <v>0</v>
      </c>
      <c r="BY238" s="1" t="n">
        <v>37</v>
      </c>
      <c r="BZ238" s="1" t="n">
        <v>183</v>
      </c>
      <c r="CA238" s="1" t="n">
        <v>1</v>
      </c>
      <c r="CB238" s="1" t="n">
        <v>3</v>
      </c>
      <c r="CC238" s="1"/>
      <c r="CD238" s="1" t="n">
        <v>69</v>
      </c>
      <c r="CE238" s="1" t="n">
        <v>2158</v>
      </c>
      <c r="CF238" s="1" t="n">
        <v>14.4949026876738</v>
      </c>
      <c r="CG238" s="1" t="n">
        <v>29.2354031510658</v>
      </c>
      <c r="CH238" s="1" t="n">
        <v>2.37720111214087</v>
      </c>
      <c r="CI238" s="1" t="n">
        <v>2.75254865616311</v>
      </c>
      <c r="CJ238" s="1" t="n">
        <v>1.70991658943466</v>
      </c>
      <c r="CK238" s="1" t="n">
        <v>56.7191844300278</v>
      </c>
      <c r="CL238" s="1" t="n">
        <v>9.1</v>
      </c>
      <c r="CM238" s="1" t="n">
        <v>7.1</v>
      </c>
      <c r="CN238" s="1" t="n">
        <v>11</v>
      </c>
      <c r="CO238" s="1" t="n">
        <v>0</v>
      </c>
      <c r="CP238" s="1" t="n">
        <v>0</v>
      </c>
      <c r="CQ238" s="1" t="n">
        <v>0</v>
      </c>
      <c r="CR238" s="1" t="n">
        <v>0</v>
      </c>
      <c r="CS238" s="1" t="n">
        <v>0</v>
      </c>
      <c r="CT238" s="1" t="n">
        <v>4.2</v>
      </c>
      <c r="CU238" s="1" t="n">
        <v>78.2</v>
      </c>
      <c r="CV238" s="1" t="n">
        <v>70.1</v>
      </c>
      <c r="CW238" s="1" t="n">
        <v>5.7</v>
      </c>
      <c r="CX238" s="1" t="n">
        <v>6.6</v>
      </c>
      <c r="CY238" s="1" t="n">
        <v>4.1</v>
      </c>
      <c r="CZ238" s="1" t="n">
        <v>192</v>
      </c>
      <c r="DA238" s="1" t="n">
        <v>306</v>
      </c>
      <c r="DB238" s="1" t="n">
        <v>24.4</v>
      </c>
      <c r="DC238" s="1" t="n">
        <v>11.2</v>
      </c>
      <c r="DD238" s="1" t="n">
        <v>893</v>
      </c>
      <c r="DE238" s="1" t="n">
        <v>10</v>
      </c>
      <c r="DF238" s="1" t="n">
        <v>3</v>
      </c>
      <c r="DG238" s="1" t="n">
        <v>250</v>
      </c>
      <c r="DH238" s="1" t="n">
        <v>8</v>
      </c>
      <c r="DI238" s="1" t="n">
        <v>240</v>
      </c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</row>
    <row r="239" customFormat="false" ht="13.8" hidden="false" customHeight="false" outlineLevel="0" collapsed="false">
      <c r="A239" s="1" t="n">
        <v>30942</v>
      </c>
      <c r="B239" s="1" t="n">
        <v>2</v>
      </c>
      <c r="C239" s="1" t="n">
        <v>40</v>
      </c>
      <c r="D239" s="1" t="n">
        <v>1</v>
      </c>
      <c r="E239" s="1" t="n">
        <v>0</v>
      </c>
      <c r="F239" s="1" t="n">
        <v>0</v>
      </c>
      <c r="G239" s="1" t="n">
        <v>1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</v>
      </c>
      <c r="M239" s="1" t="n">
        <v>1</v>
      </c>
      <c r="N239" s="1" t="n">
        <v>0</v>
      </c>
      <c r="O239" s="1" t="n">
        <v>1</v>
      </c>
      <c r="P239" s="1" t="n">
        <f aca="false">SUM(E239:O239)</f>
        <v>3</v>
      </c>
      <c r="Q239" s="1" t="n">
        <v>110</v>
      </c>
      <c r="R239" s="1" t="n">
        <v>70</v>
      </c>
      <c r="S239" s="1" t="n">
        <v>40</v>
      </c>
      <c r="T239" s="2" t="n">
        <v>83.3333333333333</v>
      </c>
      <c r="U239" s="3" t="n">
        <v>72</v>
      </c>
      <c r="V239" s="3" t="n">
        <v>158</v>
      </c>
      <c r="W239" s="2" t="n">
        <v>28.8415318058003</v>
      </c>
      <c r="X239" s="2" t="n">
        <v>1</v>
      </c>
      <c r="Y239" s="3" t="n">
        <v>89.25</v>
      </c>
      <c r="Z239" s="3" t="n">
        <v>107.5</v>
      </c>
      <c r="AA239" s="2" t="n">
        <v>40.1805374297804</v>
      </c>
      <c r="AB239" s="2" t="n">
        <v>0.564873417721519</v>
      </c>
      <c r="AC239" s="2" t="n">
        <v>0.830232558139535</v>
      </c>
      <c r="AD239" s="3" t="n">
        <v>39.5</v>
      </c>
      <c r="AE239" s="3" t="n">
        <v>28.4</v>
      </c>
      <c r="AF239" s="3" t="n">
        <v>43.6</v>
      </c>
      <c r="AG239" s="1" t="n">
        <v>7</v>
      </c>
      <c r="AH239" s="3" t="n">
        <v>42.8</v>
      </c>
      <c r="AI239" s="3" t="n">
        <v>30.8</v>
      </c>
      <c r="AJ239" s="3" t="n">
        <v>41.4</v>
      </c>
      <c r="AK239" s="3" t="n">
        <v>2.2</v>
      </c>
      <c r="AL239" s="1" t="n">
        <v>1348</v>
      </c>
      <c r="AM239" s="1" t="n">
        <v>55</v>
      </c>
      <c r="AN239" s="1" t="n">
        <v>2103</v>
      </c>
      <c r="AO239" s="1" t="n">
        <v>95</v>
      </c>
      <c r="AP239" s="1" t="n">
        <v>119</v>
      </c>
      <c r="AQ239" s="1" t="n">
        <v>124</v>
      </c>
      <c r="AR239" s="1" t="n">
        <v>116</v>
      </c>
      <c r="AS239" s="1" t="n">
        <v>102</v>
      </c>
      <c r="AT239" s="1" t="n">
        <v>1</v>
      </c>
      <c r="AU239" s="1" t="n">
        <v>2325</v>
      </c>
      <c r="AV239" s="1" t="n">
        <f aca="false">((AO239*15)+(AP239*30)+(AQ239*30)+(AR239*30)+(AS239*15))</f>
        <v>13725</v>
      </c>
      <c r="AW239" s="1"/>
      <c r="AX239" s="4" t="n">
        <f aca="false">10000/SQRT((AO239*BE239)*(AVERAGE(AO239:AS239)*AVERAGE(BE239:BI239)))</f>
        <v>4.38977720233332</v>
      </c>
      <c r="AY239" s="4" t="n">
        <v>0</v>
      </c>
      <c r="AZ239" s="2" t="n">
        <f aca="false">(AO239*BE239)/405</f>
        <v>2.39259259259259</v>
      </c>
      <c r="BA239" s="2" t="n">
        <v>1</v>
      </c>
      <c r="BB239" s="2" t="n">
        <f aca="false">1/(LOG(BE239)+LOG(AO239))</f>
        <v>0.334859872758868</v>
      </c>
      <c r="BC239" s="2" t="n">
        <f aca="false">(BF239-BE239)/(AP239-AO239)</f>
        <v>2.42916666666667</v>
      </c>
      <c r="BD239" s="2" t="n">
        <f aca="false">(20*BE239)/((AO239/18)-3.5)</f>
        <v>114.75</v>
      </c>
      <c r="BE239" s="2" t="n">
        <v>10.2</v>
      </c>
      <c r="BF239" s="2" t="n">
        <v>68.5</v>
      </c>
      <c r="BG239" s="2" t="n">
        <v>46.9</v>
      </c>
      <c r="BH239" s="2" t="n">
        <v>57.9</v>
      </c>
      <c r="BI239" s="2" t="n">
        <v>57.3</v>
      </c>
      <c r="BJ239" s="2" t="n">
        <f aca="false">((BE239*15)+(BF239*30)+(BG239*30)+(BH239*30)+(BI239*15))-(BE239*120)</f>
        <v>4987.5</v>
      </c>
      <c r="BK239" s="2" t="n">
        <f aca="false">((BE239*15)+(BF239*30)+(BG239*30)+(BH239*30)+(BI239*15))</f>
        <v>6211.5</v>
      </c>
      <c r="BL239" s="2" t="n">
        <f aca="false">(1/BE239)</f>
        <v>0.0980392156862745</v>
      </c>
      <c r="BM239" s="2" t="n">
        <f aca="false">(BJ239/AU239)</f>
        <v>2.14516129032258</v>
      </c>
      <c r="BN239" s="2" t="n">
        <f aca="false">(BK239/AV239)</f>
        <v>0.452568306010929</v>
      </c>
      <c r="BO239" s="2" t="n">
        <f aca="false">(AX239*BM239)</f>
        <v>9.416780127586</v>
      </c>
      <c r="BP239" s="2" t="n">
        <f aca="false">(AX239*BN239)</f>
        <v>1.98667403222539</v>
      </c>
      <c r="BQ239" s="2" t="n">
        <v>2</v>
      </c>
      <c r="BR239" s="4" t="n">
        <f aca="false">(BC239*BL239)</f>
        <v>0.238153594771242</v>
      </c>
      <c r="BS239" s="1" t="n">
        <v>168</v>
      </c>
      <c r="BT239" s="1" t="n">
        <v>0</v>
      </c>
      <c r="BU239" s="1" t="n">
        <v>34</v>
      </c>
      <c r="BV239" s="1" t="n">
        <v>1</v>
      </c>
      <c r="BW239" s="1" t="n">
        <v>108</v>
      </c>
      <c r="BX239" s="1" t="n">
        <v>0</v>
      </c>
      <c r="BY239" s="1" t="n">
        <v>26</v>
      </c>
      <c r="BZ239" s="1" t="n">
        <v>128</v>
      </c>
      <c r="CA239" s="1" t="n">
        <v>0</v>
      </c>
      <c r="CB239" s="1" t="n">
        <v>3</v>
      </c>
      <c r="CC239" s="1"/>
      <c r="CD239" s="1" t="n">
        <v>63</v>
      </c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 t="n">
        <v>12</v>
      </c>
      <c r="DK239" s="1" t="n">
        <v>12</v>
      </c>
      <c r="DL239" s="1" t="n">
        <v>2</v>
      </c>
      <c r="DM239" s="1" t="n">
        <v>2</v>
      </c>
      <c r="DN239" s="1" t="n">
        <v>25.40001</v>
      </c>
      <c r="DO239" s="1" t="n">
        <v>286.9936</v>
      </c>
      <c r="DP239" s="1" t="n">
        <v>0.16</v>
      </c>
      <c r="DQ239" s="1" t="n">
        <v>2</v>
      </c>
      <c r="DR239" s="1" t="n">
        <v>4</v>
      </c>
      <c r="DS239" s="1" t="n">
        <v>1</v>
      </c>
      <c r="DT239" s="1" t="n">
        <v>1794.59</v>
      </c>
      <c r="DU239" s="1" t="n">
        <v>67.85</v>
      </c>
      <c r="DV239" s="1" t="n">
        <v>35.62</v>
      </c>
      <c r="DW239" s="1" t="n">
        <v>22.32</v>
      </c>
      <c r="DX239" s="1" t="n">
        <v>31.93</v>
      </c>
      <c r="DY239" s="1" t="n">
        <v>269.89</v>
      </c>
      <c r="DZ239" s="1" t="n">
        <v>27.02</v>
      </c>
      <c r="EA239" s="1" t="n">
        <v>29.41</v>
      </c>
      <c r="EB239" s="1" t="n">
        <v>13.33</v>
      </c>
      <c r="EC239" s="1" t="n">
        <v>22.11</v>
      </c>
      <c r="ED239" s="1" t="n">
        <v>11.81</v>
      </c>
      <c r="EE239" s="1" t="n">
        <v>134.17</v>
      </c>
    </row>
    <row r="240" customFormat="false" ht="13.8" hidden="false" customHeight="false" outlineLevel="0" collapsed="false">
      <c r="A240" s="1" t="n">
        <v>30944</v>
      </c>
      <c r="B240" s="1" t="n">
        <v>2</v>
      </c>
      <c r="C240" s="1" t="n">
        <v>60</v>
      </c>
      <c r="D240" s="1" t="n">
        <v>1</v>
      </c>
      <c r="E240" s="1" t="n">
        <v>1</v>
      </c>
      <c r="F240" s="1" t="n">
        <v>1</v>
      </c>
      <c r="G240" s="1" t="n">
        <v>0</v>
      </c>
      <c r="H240" s="1" t="n">
        <v>1</v>
      </c>
      <c r="I240" s="1" t="n">
        <v>0</v>
      </c>
      <c r="J240" s="1" t="n">
        <v>0</v>
      </c>
      <c r="K240" s="1" t="n">
        <v>0</v>
      </c>
      <c r="L240" s="1" t="n">
        <v>0</v>
      </c>
      <c r="M240" s="1" t="n">
        <v>0</v>
      </c>
      <c r="N240" s="1" t="n">
        <v>0</v>
      </c>
      <c r="O240" s="1" t="n">
        <v>1</v>
      </c>
      <c r="P240" s="1" t="n">
        <f aca="false">SUM(E240:O240)</f>
        <v>4</v>
      </c>
      <c r="Q240" s="1" t="n">
        <v>130</v>
      </c>
      <c r="R240" s="1" t="n">
        <v>80</v>
      </c>
      <c r="S240" s="1" t="n">
        <v>50</v>
      </c>
      <c r="T240" s="2" t="n">
        <v>96.6666666666667</v>
      </c>
      <c r="U240" s="3" t="n">
        <v>60.1</v>
      </c>
      <c r="V240" s="3" t="n">
        <v>161</v>
      </c>
      <c r="W240" s="2" t="n">
        <v>23.1858338798657</v>
      </c>
      <c r="X240" s="2" t="n">
        <v>0</v>
      </c>
      <c r="Y240" s="3" t="n">
        <v>81.5</v>
      </c>
      <c r="Z240" s="3" t="n">
        <v>90</v>
      </c>
      <c r="AA240" s="2" t="n">
        <v>40.4605705485404</v>
      </c>
      <c r="AB240" s="2" t="n">
        <v>0.506211180124224</v>
      </c>
      <c r="AC240" s="2" t="n">
        <v>0.905555555555556</v>
      </c>
      <c r="AD240" s="3" t="n">
        <v>36.8</v>
      </c>
      <c r="AE240" s="3" t="n">
        <v>22.1</v>
      </c>
      <c r="AF240" s="3" t="n">
        <v>38</v>
      </c>
      <c r="AG240" s="1" t="n">
        <v>8</v>
      </c>
      <c r="AH240" s="3" t="n">
        <v>43.3</v>
      </c>
      <c r="AI240" s="3" t="n">
        <v>26</v>
      </c>
      <c r="AJ240" s="3" t="n">
        <v>36.1</v>
      </c>
      <c r="AK240" s="3" t="n">
        <v>1.9</v>
      </c>
      <c r="AL240" s="1" t="n">
        <v>1161</v>
      </c>
      <c r="AM240" s="1" t="n">
        <v>53</v>
      </c>
      <c r="AN240" s="1" t="n">
        <v>1904</v>
      </c>
      <c r="AO240" s="1" t="n">
        <v>96</v>
      </c>
      <c r="AP240" s="1" t="n">
        <v>164</v>
      </c>
      <c r="AQ240" s="1" t="n">
        <v>102</v>
      </c>
      <c r="AR240" s="1" t="n">
        <v>103</v>
      </c>
      <c r="AS240" s="1" t="n">
        <v>122</v>
      </c>
      <c r="AT240" s="1" t="n">
        <v>1</v>
      </c>
      <c r="AU240" s="1" t="n">
        <v>2820</v>
      </c>
      <c r="AV240" s="1" t="n">
        <f aca="false">((AO240*15)+(AP240*30)+(AQ240*30)+(AR240*30)+(AS240*15))</f>
        <v>14340</v>
      </c>
      <c r="AW240" s="1"/>
      <c r="AX240" s="4" t="n">
        <f aca="false">10000/SQRT((AO240*BE240)*(AVERAGE(AO240:AS240)*AVERAGE(BE240:BI240)))</f>
        <v>3.54366062835907</v>
      </c>
      <c r="AY240" s="4" t="n">
        <v>1</v>
      </c>
      <c r="AZ240" s="2" t="n">
        <f aca="false">(AO240*BE240)/405</f>
        <v>2.70222222222222</v>
      </c>
      <c r="BA240" s="2" t="n">
        <v>1</v>
      </c>
      <c r="BB240" s="2" t="n">
        <f aca="false">1/(LOG(BE240)+LOG(AO240))</f>
        <v>0.329036545510098</v>
      </c>
      <c r="BC240" s="2" t="n">
        <f aca="false">(BF240-BE240)/(AP240-AO240)</f>
        <v>0.726470588235294</v>
      </c>
      <c r="BD240" s="2" t="n">
        <f aca="false">(20*BE240)/((AO240/18)-3.5)</f>
        <v>124.363636363636</v>
      </c>
      <c r="BE240" s="2" t="n">
        <v>11.4</v>
      </c>
      <c r="BF240" s="2" t="n">
        <v>60.8</v>
      </c>
      <c r="BG240" s="2" t="n">
        <v>81.7</v>
      </c>
      <c r="BH240" s="2" t="n">
        <v>76.7</v>
      </c>
      <c r="BI240" s="2" t="n">
        <v>79.3</v>
      </c>
      <c r="BJ240" s="2" t="n">
        <f aca="false">((BE240*15)+(BF240*30)+(BG240*30)+(BH240*30)+(BI240*15))-(BE240*120)</f>
        <v>6568.5</v>
      </c>
      <c r="BK240" s="2" t="n">
        <f aca="false">((BE240*15)+(BF240*30)+(BG240*30)+(BH240*30)+(BI240*15))</f>
        <v>7936.5</v>
      </c>
      <c r="BL240" s="2" t="n">
        <f aca="false">(1/BE240)</f>
        <v>0.087719298245614</v>
      </c>
      <c r="BM240" s="2" t="n">
        <f aca="false">(BJ240/AU240)</f>
        <v>2.32925531914894</v>
      </c>
      <c r="BN240" s="2" t="n">
        <f aca="false">(BK240/AV240)</f>
        <v>0.553451882845188</v>
      </c>
      <c r="BO240" s="2" t="n">
        <f aca="false">(AX240*BM240)</f>
        <v>8.25409036786403</v>
      </c>
      <c r="BP240" s="2" t="n">
        <f aca="false">(AX240*BN240)</f>
        <v>1.96124564692969</v>
      </c>
      <c r="BQ240" s="2" t="n">
        <v>2</v>
      </c>
      <c r="BR240" s="4" t="n">
        <f aca="false">(BC240*BL240)</f>
        <v>0.0637254901960784</v>
      </c>
      <c r="BS240" s="1" t="n">
        <v>199</v>
      </c>
      <c r="BT240" s="1" t="n">
        <v>0</v>
      </c>
      <c r="BU240" s="1" t="n">
        <v>72</v>
      </c>
      <c r="BV240" s="1" t="n">
        <v>0</v>
      </c>
      <c r="BW240" s="1" t="n">
        <v>87</v>
      </c>
      <c r="BX240" s="1" t="n">
        <v>0</v>
      </c>
      <c r="BY240" s="1" t="n">
        <v>40</v>
      </c>
      <c r="BZ240" s="1" t="n">
        <v>201</v>
      </c>
      <c r="CA240" s="1" t="n">
        <v>1</v>
      </c>
      <c r="CB240" s="1" t="n">
        <v>1</v>
      </c>
      <c r="CC240" s="1"/>
      <c r="CD240" s="1" t="n">
        <v>59</v>
      </c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</row>
    <row r="241" customFormat="false" ht="13.8" hidden="false" customHeight="false" outlineLevel="0" collapsed="false">
      <c r="A241" s="1" t="n">
        <v>30945</v>
      </c>
      <c r="B241" s="1" t="n">
        <v>2</v>
      </c>
      <c r="C241" s="1" t="n">
        <v>61</v>
      </c>
      <c r="D241" s="1" t="n">
        <v>1</v>
      </c>
      <c r="E241" s="1" t="n">
        <v>0</v>
      </c>
      <c r="F241" s="1" t="n">
        <v>1</v>
      </c>
      <c r="G241" s="1" t="n">
        <v>0</v>
      </c>
      <c r="H241" s="1" t="n">
        <v>1</v>
      </c>
      <c r="I241" s="1" t="n">
        <v>0</v>
      </c>
      <c r="J241" s="1" t="n">
        <v>0</v>
      </c>
      <c r="K241" s="1" t="n">
        <v>0</v>
      </c>
      <c r="L241" s="1" t="n">
        <v>0</v>
      </c>
      <c r="M241" s="1" t="n">
        <v>0</v>
      </c>
      <c r="N241" s="1" t="n">
        <v>0</v>
      </c>
      <c r="O241" s="1" t="n">
        <v>1</v>
      </c>
      <c r="P241" s="1" t="n">
        <f aca="false">SUM(E241:O241)</f>
        <v>3</v>
      </c>
      <c r="Q241" s="1" t="n">
        <v>140</v>
      </c>
      <c r="R241" s="1" t="n">
        <v>90</v>
      </c>
      <c r="S241" s="1" t="n">
        <v>50</v>
      </c>
      <c r="T241" s="2" t="n">
        <v>106.666666666667</v>
      </c>
      <c r="U241" s="3" t="n">
        <v>57.7</v>
      </c>
      <c r="V241" s="3" t="n">
        <v>154.5</v>
      </c>
      <c r="W241" s="2" t="n">
        <v>24.1723484253412</v>
      </c>
      <c r="X241" s="2" t="n">
        <v>0</v>
      </c>
      <c r="Y241" s="3" t="n">
        <v>82</v>
      </c>
      <c r="Z241" s="3" t="n">
        <v>92.2</v>
      </c>
      <c r="AA241" s="2" t="n">
        <v>40.9145311963418</v>
      </c>
      <c r="AB241" s="2" t="n">
        <v>0.530744336569579</v>
      </c>
      <c r="AC241" s="2" t="n">
        <v>0.889370932754881</v>
      </c>
      <c r="AD241" s="3" t="n">
        <v>35</v>
      </c>
      <c r="AE241" s="3" t="n">
        <v>20.2</v>
      </c>
      <c r="AF241" s="3" t="n">
        <v>37.5</v>
      </c>
      <c r="AG241" s="1" t="n">
        <v>8</v>
      </c>
      <c r="AH241" s="3" t="n">
        <v>44.2</v>
      </c>
      <c r="AI241" s="3" t="n">
        <v>25.5</v>
      </c>
      <c r="AJ241" s="3" t="n">
        <v>35.6</v>
      </c>
      <c r="AK241" s="3" t="n">
        <v>1.9</v>
      </c>
      <c r="AL241" s="1" t="n">
        <v>1141</v>
      </c>
      <c r="AM241" s="1" t="n">
        <v>48</v>
      </c>
      <c r="AN241" s="1" t="n">
        <v>2077</v>
      </c>
      <c r="AO241" s="1" t="n">
        <v>110</v>
      </c>
      <c r="AP241" s="1" t="n">
        <v>131</v>
      </c>
      <c r="AQ241" s="1" t="n">
        <v>98</v>
      </c>
      <c r="AR241" s="1" t="n">
        <v>128</v>
      </c>
      <c r="AS241" s="1" t="n">
        <v>99</v>
      </c>
      <c r="AT241" s="1" t="n">
        <v>2</v>
      </c>
      <c r="AU241" s="1" t="n">
        <v>645</v>
      </c>
      <c r="AV241" s="1" t="n">
        <f aca="false">((AO241*15)+(AP241*30)+(AQ241*30)+(AR241*30)+(AS241*15))</f>
        <v>13845</v>
      </c>
      <c r="AW241" s="1" t="n">
        <v>5.74</v>
      </c>
      <c r="AX241" s="4" t="n">
        <f aca="false">10000/SQRT((AO241*BE241)*(AVERAGE(AO241:AS241)*AVERAGE(BE241:BI241)))</f>
        <v>3.33456874572972</v>
      </c>
      <c r="AY241" s="4" t="n">
        <v>1</v>
      </c>
      <c r="AZ241" s="2" t="n">
        <f aca="false">(AO241*BE241)/405</f>
        <v>3.31358024691358</v>
      </c>
      <c r="BA241" s="2" t="n">
        <v>1</v>
      </c>
      <c r="BB241" s="2" t="n">
        <f aca="false">1/(LOG(BE241)+LOG(AO241))</f>
        <v>0.319718390421847</v>
      </c>
      <c r="BC241" s="2" t="n">
        <f aca="false">(BF241-BE241)/(AP241-AO241)</f>
        <v>3.04285714285714</v>
      </c>
      <c r="BD241" s="2" t="n">
        <f aca="false">(20*BE241)/((AO241/18)-3.5)</f>
        <v>93.4468085106383</v>
      </c>
      <c r="BE241" s="2" t="n">
        <v>12.2</v>
      </c>
      <c r="BF241" s="2" t="n">
        <v>76.1</v>
      </c>
      <c r="BG241" s="2" t="n">
        <v>39.7</v>
      </c>
      <c r="BH241" s="2" t="n">
        <v>106</v>
      </c>
      <c r="BI241" s="2" t="n">
        <v>62</v>
      </c>
      <c r="BJ241" s="2" t="n">
        <f aca="false">((BE241*15)+(BF241*30)+(BG241*30)+(BH241*30)+(BI241*15))-(BE241*120)</f>
        <v>6303</v>
      </c>
      <c r="BK241" s="2" t="n">
        <f aca="false">((BE241*15)+(BF241*30)+(BG241*30)+(BH241*30)+(BI241*15))</f>
        <v>7767</v>
      </c>
      <c r="BL241" s="2" t="n">
        <f aca="false">(1/BE241)</f>
        <v>0.0819672131147541</v>
      </c>
      <c r="BM241" s="2" t="n">
        <f aca="false">(BJ241/AU241)</f>
        <v>9.77209302325581</v>
      </c>
      <c r="BN241" s="2" t="n">
        <f aca="false">(BK241/AV241)</f>
        <v>0.560996749729144</v>
      </c>
      <c r="BO241" s="2" t="n">
        <f aca="false">(AX241*BM241)</f>
        <v>32.5857159757123</v>
      </c>
      <c r="BP241" s="2" t="n">
        <f aca="false">(AX241*BN241)</f>
        <v>1.87068222810276</v>
      </c>
      <c r="BQ241" s="2" t="n">
        <v>2</v>
      </c>
      <c r="BR241" s="4" t="n">
        <f aca="false">(BC241*BL241)</f>
        <v>0.249414519906323</v>
      </c>
      <c r="BS241" s="1" t="n">
        <v>207</v>
      </c>
      <c r="BT241" s="1" t="n">
        <v>1</v>
      </c>
      <c r="BU241" s="1" t="n">
        <v>35</v>
      </c>
      <c r="BV241" s="1" t="n">
        <v>1</v>
      </c>
      <c r="BW241" s="1" t="n">
        <v>115</v>
      </c>
      <c r="BX241" s="1" t="n">
        <v>0</v>
      </c>
      <c r="BY241" s="1" t="n">
        <v>57</v>
      </c>
      <c r="BZ241" s="1" t="n">
        <v>285</v>
      </c>
      <c r="CA241" s="1" t="n">
        <v>1</v>
      </c>
      <c r="CB241" s="1" t="n">
        <v>1</v>
      </c>
      <c r="CC241" s="1"/>
      <c r="CD241" s="1" t="n">
        <v>58</v>
      </c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</row>
    <row r="242" customFormat="false" ht="13.8" hidden="false" customHeight="false" outlineLevel="0" collapsed="false">
      <c r="A242" s="1" t="n">
        <v>30949</v>
      </c>
      <c r="B242" s="1" t="n">
        <v>2</v>
      </c>
      <c r="C242" s="1" t="n">
        <v>37</v>
      </c>
      <c r="D242" s="1" t="n">
        <v>1</v>
      </c>
      <c r="E242" s="1" t="n">
        <v>1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</v>
      </c>
      <c r="M242" s="1" t="n">
        <v>1</v>
      </c>
      <c r="N242" s="1" t="n">
        <v>0</v>
      </c>
      <c r="O242" s="1" t="n">
        <v>0</v>
      </c>
      <c r="P242" s="1" t="n">
        <f aca="false">SUM(E242:O242)</f>
        <v>2</v>
      </c>
      <c r="Q242" s="1" t="n">
        <v>120</v>
      </c>
      <c r="R242" s="1" t="n">
        <v>80</v>
      </c>
      <c r="S242" s="1" t="n">
        <v>40</v>
      </c>
      <c r="T242" s="2" t="n">
        <v>93.3333333333333</v>
      </c>
      <c r="U242" s="3" t="n">
        <v>79.5</v>
      </c>
      <c r="V242" s="3" t="n">
        <v>164</v>
      </c>
      <c r="W242" s="2" t="n">
        <v>29.5582986317668</v>
      </c>
      <c r="X242" s="2" t="n">
        <v>1</v>
      </c>
      <c r="Y242" s="3" t="n">
        <v>102</v>
      </c>
      <c r="Z242" s="3" t="n">
        <v>106</v>
      </c>
      <c r="AA242" s="2" t="n">
        <v>39.7750966093686</v>
      </c>
      <c r="AB242" s="2" t="n">
        <v>0.621951219512195</v>
      </c>
      <c r="AC242" s="2" t="n">
        <v>0.962264150943396</v>
      </c>
      <c r="AD242" s="3" t="n">
        <v>45.4</v>
      </c>
      <c r="AE242" s="3" t="n">
        <v>36.1</v>
      </c>
      <c r="AF242" s="3" t="n">
        <v>43.4</v>
      </c>
      <c r="AG242" s="1" t="n">
        <v>10</v>
      </c>
      <c r="AH242" s="3" t="n">
        <v>39</v>
      </c>
      <c r="AI242" s="3" t="n">
        <v>31</v>
      </c>
      <c r="AJ242" s="3" t="n">
        <v>41.2</v>
      </c>
      <c r="AK242" s="3" t="n">
        <v>2.2</v>
      </c>
      <c r="AL242" s="1" t="n">
        <v>1376</v>
      </c>
      <c r="AM242" s="1" t="n">
        <v>52</v>
      </c>
      <c r="AN242" s="1" t="n">
        <v>2257</v>
      </c>
      <c r="AO242" s="1" t="n">
        <v>92</v>
      </c>
      <c r="AP242" s="1" t="n">
        <v>112</v>
      </c>
      <c r="AQ242" s="1" t="n">
        <v>100</v>
      </c>
      <c r="AR242" s="1" t="n">
        <v>158</v>
      </c>
      <c r="AS242" s="1" t="n">
        <v>82</v>
      </c>
      <c r="AT242" s="1" t="n">
        <v>1</v>
      </c>
      <c r="AU242" s="1" t="n">
        <f aca="false">((AO242*15)+(AP242*30)+(AQ242*30)+(AR242*30)+(AS242*15))-(AO242*120)</f>
        <v>2670</v>
      </c>
      <c r="AV242" s="1" t="n">
        <f aca="false">((AO242*15)+(AP242*30)+(AQ242*30)+(AR242*30)+(AS242*15))</f>
        <v>13710</v>
      </c>
      <c r="AW242" s="1"/>
      <c r="AX242" s="4" t="n">
        <f aca="false">10000/SQRT((AO242*BE242)*(AVERAGE(AO242:AS242)*AVERAGE(BE242:BI242)))</f>
        <v>3.85918067763423</v>
      </c>
      <c r="AY242" s="4" t="n">
        <v>0</v>
      </c>
      <c r="AZ242" s="2" t="n">
        <f aca="false">(AO242*BE242)/405</f>
        <v>2.95308641975309</v>
      </c>
      <c r="BA242" s="2" t="n">
        <v>1</v>
      </c>
      <c r="BB242" s="2" t="n">
        <f aca="false">1/(LOG(BE242)+LOG(AO242))</f>
        <v>0.324914666560626</v>
      </c>
      <c r="BC242" s="2" t="n">
        <f aca="false">(BF242-BE242)/(AP242-AO242)</f>
        <v>3.98</v>
      </c>
      <c r="BD242" s="2" t="n">
        <f aca="false">(20*BE242)/((AO242/18)-3.5)</f>
        <v>161.379310344828</v>
      </c>
      <c r="BE242" s="2" t="n">
        <v>13</v>
      </c>
      <c r="BF242" s="2" t="n">
        <v>92.6</v>
      </c>
      <c r="BG242" s="2" t="n">
        <v>56.2</v>
      </c>
      <c r="BH242" s="2" t="n">
        <v>65.8</v>
      </c>
      <c r="BI242" s="2" t="n">
        <v>30.4</v>
      </c>
      <c r="BJ242" s="2" t="n">
        <f aca="false">((BE242*15)+(BF242*30)+(BG242*30)+(BH242*30)+(BI242*15))-(BE242*120)</f>
        <v>5529</v>
      </c>
      <c r="BK242" s="2" t="n">
        <f aca="false">((BE242*15)+(BF242*30)+(BG242*30)+(BH242*30)+(BI242*15))</f>
        <v>7089</v>
      </c>
      <c r="BL242" s="2" t="n">
        <f aca="false">(1/BE242)</f>
        <v>0.0769230769230769</v>
      </c>
      <c r="BM242" s="2" t="n">
        <f aca="false">(BJ242/AU242)</f>
        <v>2.07078651685393</v>
      </c>
      <c r="BN242" s="2" t="n">
        <f aca="false">(BK242/AV242)</f>
        <v>0.517067833698031</v>
      </c>
      <c r="BO242" s="2" t="n">
        <f aca="false">(AX242*BM242)</f>
        <v>7.99153931334819</v>
      </c>
      <c r="BP242" s="2" t="n">
        <f aca="false">(AX242*BN242)</f>
        <v>1.99545819283363</v>
      </c>
      <c r="BQ242" s="2" t="n">
        <v>2</v>
      </c>
      <c r="BR242" s="4" t="n">
        <f aca="false">(BC242*BL242)</f>
        <v>0.306153846153846</v>
      </c>
      <c r="BS242" s="1" t="n">
        <v>165</v>
      </c>
      <c r="BT242" s="1" t="n">
        <v>0</v>
      </c>
      <c r="BU242" s="1" t="n">
        <v>58</v>
      </c>
      <c r="BV242" s="1" t="n">
        <v>0</v>
      </c>
      <c r="BW242" s="1" t="n">
        <v>84</v>
      </c>
      <c r="BX242" s="1" t="n">
        <v>0</v>
      </c>
      <c r="BY242" s="1" t="n">
        <v>23</v>
      </c>
      <c r="BZ242" s="1" t="n">
        <v>116</v>
      </c>
      <c r="CA242" s="1" t="n">
        <v>0</v>
      </c>
      <c r="CB242" s="1" t="n">
        <v>2</v>
      </c>
      <c r="CC242" s="1"/>
      <c r="CD242" s="1" t="n">
        <v>59</v>
      </c>
      <c r="CE242" s="1" t="n">
        <v>1500</v>
      </c>
      <c r="CF242" s="1" t="n">
        <v>16</v>
      </c>
      <c r="CG242" s="1" t="n">
        <v>19.014</v>
      </c>
      <c r="CH242" s="1" t="n">
        <v>2.1</v>
      </c>
      <c r="CI242" s="1" t="n">
        <v>2.1</v>
      </c>
      <c r="CJ242" s="1" t="n">
        <v>1.68</v>
      </c>
      <c r="CK242" s="1" t="n">
        <v>67.4933333333333</v>
      </c>
      <c r="CL242" s="1" t="n">
        <v>1.54</v>
      </c>
      <c r="CM242" s="1" t="n">
        <v>4.62</v>
      </c>
      <c r="CN242" s="1" t="n">
        <v>8.04</v>
      </c>
      <c r="CO242" s="1" t="n">
        <v>0</v>
      </c>
      <c r="CP242" s="1" t="n">
        <v>4.47</v>
      </c>
      <c r="CQ242" s="1" t="n">
        <v>0.63</v>
      </c>
      <c r="CR242" s="1" t="n">
        <v>0</v>
      </c>
      <c r="CS242" s="1" t="n">
        <v>0</v>
      </c>
      <c r="CT242" s="1" t="n">
        <v>0</v>
      </c>
      <c r="CU242" s="1" t="n">
        <v>60</v>
      </c>
      <c r="CV242" s="1" t="n">
        <v>31.69</v>
      </c>
      <c r="CW242" s="1" t="n">
        <v>3.5</v>
      </c>
      <c r="CX242" s="1" t="n">
        <v>3.5</v>
      </c>
      <c r="CY242" s="1" t="n">
        <v>2.8</v>
      </c>
      <c r="CZ242" s="1" t="n">
        <v>88</v>
      </c>
      <c r="DA242" s="1" t="n">
        <v>253.1</v>
      </c>
      <c r="DB242" s="1" t="n">
        <v>53.9</v>
      </c>
      <c r="DC242" s="1" t="n">
        <v>21.3</v>
      </c>
      <c r="DD242" s="1" t="n">
        <v>1990</v>
      </c>
      <c r="DE242" s="1" t="n">
        <v>6</v>
      </c>
      <c r="DF242" s="1" t="n">
        <v>1</v>
      </c>
      <c r="DG242" s="1" t="n">
        <v>900</v>
      </c>
      <c r="DH242" s="1" t="s">
        <v>425</v>
      </c>
      <c r="DI242" s="1" t="n">
        <v>0</v>
      </c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</row>
    <row r="243" customFormat="false" ht="13.8" hidden="false" customHeight="false" outlineLevel="0" collapsed="false">
      <c r="A243" s="1" t="n">
        <v>30950</v>
      </c>
      <c r="B243" s="1" t="n">
        <v>2</v>
      </c>
      <c r="C243" s="1" t="n">
        <v>47</v>
      </c>
      <c r="D243" s="1" t="n">
        <v>1</v>
      </c>
      <c r="E243" s="1" t="n">
        <v>1</v>
      </c>
      <c r="F243" s="1" t="n">
        <v>1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</v>
      </c>
      <c r="M243" s="1" t="n">
        <v>0</v>
      </c>
      <c r="N243" s="1" t="n">
        <v>0</v>
      </c>
      <c r="O243" s="1" t="n">
        <v>1</v>
      </c>
      <c r="P243" s="1" t="n">
        <f aca="false">SUM(E243:O243)</f>
        <v>3</v>
      </c>
      <c r="Q243" s="1" t="n">
        <v>120</v>
      </c>
      <c r="R243" s="1" t="n">
        <v>70</v>
      </c>
      <c r="S243" s="1" t="n">
        <v>50</v>
      </c>
      <c r="T243" s="2" t="n">
        <v>86.6666666666667</v>
      </c>
      <c r="U243" s="3" t="n">
        <v>64.1</v>
      </c>
      <c r="V243" s="3" t="n">
        <v>161.1</v>
      </c>
      <c r="W243" s="2" t="n">
        <v>24.6982935829518</v>
      </c>
      <c r="X243" s="2" t="n">
        <v>0</v>
      </c>
      <c r="Y243" s="3" t="n">
        <v>84</v>
      </c>
      <c r="Z243" s="3" t="n">
        <v>98</v>
      </c>
      <c r="AA243" s="2" t="n">
        <v>37.7286031187281</v>
      </c>
      <c r="AB243" s="2" t="n">
        <v>0.521415270018622</v>
      </c>
      <c r="AC243" s="2" t="n">
        <v>0.857142857142857</v>
      </c>
      <c r="AD243" s="3" t="n">
        <v>35.9</v>
      </c>
      <c r="AE243" s="3" t="n">
        <v>23</v>
      </c>
      <c r="AF243" s="3" t="n">
        <v>41.1</v>
      </c>
      <c r="AG243" s="1" t="n">
        <v>6</v>
      </c>
      <c r="AH243" s="3" t="n">
        <v>44.6</v>
      </c>
      <c r="AI243" s="3" t="n">
        <v>28.6</v>
      </c>
      <c r="AJ243" s="3" t="n">
        <v>39</v>
      </c>
      <c r="AK243" s="3" t="n">
        <v>2.1</v>
      </c>
      <c r="AL243" s="1" t="n">
        <v>1254</v>
      </c>
      <c r="AM243" s="1" t="n">
        <v>50</v>
      </c>
      <c r="AN243" s="1" t="n">
        <v>1956</v>
      </c>
      <c r="AO243" s="1" t="n">
        <v>114</v>
      </c>
      <c r="AP243" s="1" t="n">
        <v>202</v>
      </c>
      <c r="AQ243" s="1" t="n">
        <v>225</v>
      </c>
      <c r="AR243" s="1" t="n">
        <v>217</v>
      </c>
      <c r="AS243" s="1" t="n">
        <v>191</v>
      </c>
      <c r="AT243" s="1" t="n">
        <v>4</v>
      </c>
      <c r="AU243" s="1" t="n">
        <v>10215</v>
      </c>
      <c r="AV243" s="1" t="n">
        <f aca="false">((AO243*15)+(AP243*30)+(AQ243*30)+(AR243*30)+(AS243*15))</f>
        <v>23895</v>
      </c>
      <c r="AW243" s="1" t="n">
        <v>6.03</v>
      </c>
      <c r="AX243" s="4" t="n">
        <f aca="false">10000/SQRT((AO243*BE243)*(AVERAGE(AO243:AS243)*AVERAGE(BE243:BI243)))</f>
        <v>3.06703051725369</v>
      </c>
      <c r="AY243" s="4" t="n">
        <v>1</v>
      </c>
      <c r="AZ243" s="2" t="n">
        <f aca="false">(AO243*BE243)/405</f>
        <v>2.72474074074074</v>
      </c>
      <c r="BA243" s="2" t="n">
        <v>1</v>
      </c>
      <c r="BB243" s="2" t="n">
        <f aca="false">1/(LOG(BE243)+LOG(AO243))</f>
        <v>0.328646807008568</v>
      </c>
      <c r="BC243" s="2" t="n">
        <f aca="false">(BF243-BE243)/(AP243-AO243)</f>
        <v>0.191136363636364</v>
      </c>
      <c r="BD243" s="2" t="n">
        <f aca="false">(20*BE243)/((AO243/18)-3.5)</f>
        <v>68.3294117647059</v>
      </c>
      <c r="BE243" s="2" t="n">
        <v>9.68</v>
      </c>
      <c r="BF243" s="2" t="n">
        <v>26.5</v>
      </c>
      <c r="BG243" s="2" t="n">
        <v>59.9</v>
      </c>
      <c r="BH243" s="2" t="n">
        <v>75.7</v>
      </c>
      <c r="BI243" s="2" t="n">
        <v>82</v>
      </c>
      <c r="BJ243" s="2" t="n">
        <f aca="false">((BE243*15)+(BF243*30)+(BG243*30)+(BH243*30)+(BI243*15))-(BE243*120)</f>
        <v>5076.6</v>
      </c>
      <c r="BK243" s="2" t="n">
        <f aca="false">((BE243*15)+(BF243*30)+(BG243*30)+(BH243*30)+(BI243*15))</f>
        <v>6238.2</v>
      </c>
      <c r="BL243" s="2" t="n">
        <f aca="false">(1/BE243)</f>
        <v>0.103305785123967</v>
      </c>
      <c r="BM243" s="2" t="n">
        <f aca="false">(BJ243/AU243)</f>
        <v>0.49697503671072</v>
      </c>
      <c r="BN243" s="2" t="n">
        <f aca="false">(BK243/AV243)</f>
        <v>0.261067168863779</v>
      </c>
      <c r="BO243" s="2" t="n">
        <f aca="false">(AX243*BM243)</f>
        <v>1.52423760390505</v>
      </c>
      <c r="BP243" s="2" t="n">
        <f aca="false">(AX243*BN243)</f>
        <v>0.800700973958231</v>
      </c>
      <c r="BQ243" s="2" t="n">
        <v>1</v>
      </c>
      <c r="BR243" s="4" t="n">
        <f aca="false">(BC243*BL243)</f>
        <v>0.0197454921111946</v>
      </c>
      <c r="BS243" s="1" t="n">
        <v>156</v>
      </c>
      <c r="BT243" s="1" t="n">
        <v>0</v>
      </c>
      <c r="BU243" s="1" t="n">
        <v>31</v>
      </c>
      <c r="BV243" s="1" t="n">
        <v>1</v>
      </c>
      <c r="BW243" s="1" t="n">
        <v>93</v>
      </c>
      <c r="BX243" s="1" t="n">
        <v>0</v>
      </c>
      <c r="BY243" s="1" t="n">
        <v>32</v>
      </c>
      <c r="BZ243" s="1" t="n">
        <v>161</v>
      </c>
      <c r="CA243" s="1" t="n">
        <v>1</v>
      </c>
      <c r="CB243" s="1" t="n">
        <v>1</v>
      </c>
      <c r="CC243" s="1"/>
      <c r="CD243" s="1" t="n">
        <v>71</v>
      </c>
      <c r="CE243" s="1" t="n">
        <v>1158</v>
      </c>
      <c r="CF243" s="1" t="n">
        <v>16.0276338514681</v>
      </c>
      <c r="CG243" s="1" t="n">
        <v>34.8186528497409</v>
      </c>
      <c r="CH243" s="1" t="n">
        <v>8.62694300518135</v>
      </c>
      <c r="CI243" s="1" t="n">
        <v>14.7668393782383</v>
      </c>
      <c r="CJ243" s="1" t="n">
        <v>6.06217616580311</v>
      </c>
      <c r="CK243" s="1" t="n">
        <v>49.119170984456</v>
      </c>
      <c r="CL243" s="1" t="n">
        <v>0.4</v>
      </c>
      <c r="CM243" s="1" t="n">
        <v>3.5</v>
      </c>
      <c r="CN243" s="1" t="n">
        <v>5.6</v>
      </c>
      <c r="CO243" s="1" t="n">
        <v>0</v>
      </c>
      <c r="CP243" s="1" t="n">
        <v>1.2</v>
      </c>
      <c r="CQ243" s="1" t="n">
        <v>5.3</v>
      </c>
      <c r="CR243" s="1" t="n">
        <v>1</v>
      </c>
      <c r="CS243" s="1" t="n">
        <v>0</v>
      </c>
      <c r="CT243" s="1" t="n">
        <v>2.9</v>
      </c>
      <c r="CU243" s="1" t="n">
        <v>46.4</v>
      </c>
      <c r="CV243" s="1" t="n">
        <v>44.8</v>
      </c>
      <c r="CW243" s="1" t="n">
        <v>11.1</v>
      </c>
      <c r="CX243" s="1" t="n">
        <v>19</v>
      </c>
      <c r="CY243" s="1" t="n">
        <v>7.8</v>
      </c>
      <c r="CZ243" s="1" t="n">
        <v>130</v>
      </c>
      <c r="DA243" s="1" t="n">
        <v>142.2</v>
      </c>
      <c r="DB243" s="1" t="n">
        <v>36.1</v>
      </c>
      <c r="DC243" s="1" t="n">
        <v>9.4</v>
      </c>
      <c r="DD243" s="1" t="n">
        <v>1039</v>
      </c>
      <c r="DE243" s="1" t="n">
        <v>5</v>
      </c>
      <c r="DF243" s="1" t="n">
        <v>4</v>
      </c>
      <c r="DG243" s="1" t="n">
        <v>240</v>
      </c>
      <c r="DH243" s="1" t="n">
        <v>4</v>
      </c>
      <c r="DI243" s="1" t="n">
        <v>0</v>
      </c>
      <c r="DJ243" s="1"/>
      <c r="DK243" s="1" t="n">
        <v>21</v>
      </c>
      <c r="DL243" s="1" t="n">
        <v>1</v>
      </c>
      <c r="DM243" s="1" t="n">
        <v>1</v>
      </c>
      <c r="DN243" s="1" t="n">
        <v>31.92001</v>
      </c>
      <c r="DO243" s="1" t="n">
        <v>80.38058</v>
      </c>
      <c r="DP243" s="1" t="n">
        <v>0.08</v>
      </c>
      <c r="DQ243" s="1" t="n">
        <v>2</v>
      </c>
      <c r="DR243" s="1" t="n">
        <v>4</v>
      </c>
      <c r="DS243" s="1" t="n">
        <v>1</v>
      </c>
      <c r="DT243" s="1" t="n">
        <v>1870.86</v>
      </c>
      <c r="DU243" s="1" t="n">
        <v>49.38</v>
      </c>
      <c r="DV243" s="1" t="n">
        <v>15.13</v>
      </c>
      <c r="DW243" s="1" t="n">
        <v>17.56</v>
      </c>
      <c r="DX243" s="1" t="n">
        <v>17.48</v>
      </c>
      <c r="DY243" s="1" t="n">
        <v>340.65</v>
      </c>
      <c r="DZ243" s="1" t="n">
        <v>27.47</v>
      </c>
      <c r="EA243" s="1" t="n">
        <v>15.09</v>
      </c>
      <c r="EB243" s="1" t="n">
        <v>10.37</v>
      </c>
      <c r="EC243" s="1" t="n">
        <v>15.37</v>
      </c>
      <c r="ED243" s="1" t="n">
        <v>8.09</v>
      </c>
      <c r="EE243" s="1" t="n">
        <v>79.33</v>
      </c>
    </row>
    <row r="244" customFormat="false" ht="13.8" hidden="false" customHeight="false" outlineLevel="0" collapsed="false">
      <c r="A244" s="1" t="n">
        <v>30954</v>
      </c>
      <c r="B244" s="1" t="n">
        <v>2</v>
      </c>
      <c r="C244" s="1" t="n">
        <v>30</v>
      </c>
      <c r="D244" s="1" t="n">
        <v>1</v>
      </c>
      <c r="E244" s="1" t="n">
        <v>1</v>
      </c>
      <c r="F244" s="1" t="n">
        <v>0</v>
      </c>
      <c r="G244" s="1" t="n">
        <v>1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</v>
      </c>
      <c r="M244" s="1" t="n">
        <v>1</v>
      </c>
      <c r="N244" s="1" t="n">
        <v>0</v>
      </c>
      <c r="O244" s="1" t="n">
        <v>1</v>
      </c>
      <c r="P244" s="1" t="n">
        <f aca="false">SUM(E244:O244)</f>
        <v>4</v>
      </c>
      <c r="Q244" s="1" t="n">
        <v>110</v>
      </c>
      <c r="R244" s="1" t="n">
        <v>70</v>
      </c>
      <c r="S244" s="1" t="n">
        <v>40</v>
      </c>
      <c r="T244" s="2" t="n">
        <v>83.3333333333333</v>
      </c>
      <c r="U244" s="3" t="n">
        <v>76</v>
      </c>
      <c r="V244" s="3" t="n">
        <v>162.5</v>
      </c>
      <c r="W244" s="2" t="n">
        <v>28.7810650887574</v>
      </c>
      <c r="X244" s="2" t="n">
        <v>1</v>
      </c>
      <c r="Y244" s="3" t="n">
        <v>86</v>
      </c>
      <c r="Z244" s="3" t="n">
        <v>108.5</v>
      </c>
      <c r="AA244" s="2" t="n">
        <v>39.5535057419283</v>
      </c>
      <c r="AB244" s="2" t="n">
        <v>0.529230769230769</v>
      </c>
      <c r="AC244" s="2" t="n">
        <v>0.792626728110599</v>
      </c>
      <c r="AD244" s="3" t="n">
        <v>37.8</v>
      </c>
      <c r="AE244" s="3" t="n">
        <v>28.7</v>
      </c>
      <c r="AF244" s="3" t="n">
        <v>47.3</v>
      </c>
      <c r="AG244" s="1" t="n">
        <v>6</v>
      </c>
      <c r="AH244" s="3" t="n">
        <v>44.3</v>
      </c>
      <c r="AI244" s="3" t="n">
        <v>33.7</v>
      </c>
      <c r="AJ244" s="3" t="n">
        <v>44.9</v>
      </c>
      <c r="AK244" s="3" t="n">
        <v>2.4</v>
      </c>
      <c r="AL244" s="1" t="n">
        <v>1466</v>
      </c>
      <c r="AM244" s="1" t="n">
        <v>45</v>
      </c>
      <c r="AN244" s="1" t="n">
        <v>2404</v>
      </c>
      <c r="AO244" s="1" t="n">
        <v>97</v>
      </c>
      <c r="AP244" s="1" t="n">
        <v>150</v>
      </c>
      <c r="AQ244" s="1" t="n">
        <v>135</v>
      </c>
      <c r="AR244" s="1" t="n">
        <v>128</v>
      </c>
      <c r="AS244" s="1" t="n">
        <v>131</v>
      </c>
      <c r="AT244" s="1" t="n">
        <v>1</v>
      </c>
      <c r="AU244" s="1" t="n">
        <v>4170</v>
      </c>
      <c r="AV244" s="1" t="n">
        <f aca="false">((AO244*15)+(AP244*30)+(AQ244*30)+(AR244*30)+(AS244*15))</f>
        <v>15810</v>
      </c>
      <c r="AW244" s="1"/>
      <c r="AX244" s="4"/>
      <c r="AY244" s="4"/>
      <c r="AZ244" s="2"/>
      <c r="BA244" s="2"/>
      <c r="BB244" s="2"/>
      <c r="BC244" s="2"/>
      <c r="BD244" s="2"/>
      <c r="BE244" s="3"/>
      <c r="BF244" s="3"/>
      <c r="BG244" s="3"/>
      <c r="BH244" s="3"/>
      <c r="BI244" s="3"/>
      <c r="BJ244" s="2"/>
      <c r="BK244" s="2"/>
      <c r="BL244" s="2"/>
      <c r="BM244" s="2"/>
      <c r="BN244" s="2"/>
      <c r="BO244" s="2"/>
      <c r="BP244" s="2"/>
      <c r="BQ244" s="2"/>
      <c r="BR244" s="4"/>
      <c r="BS244" s="1" t="n">
        <v>136</v>
      </c>
      <c r="BT244" s="1" t="n">
        <v>0</v>
      </c>
      <c r="BU244" s="1" t="n">
        <v>29</v>
      </c>
      <c r="BV244" s="1" t="n">
        <v>1</v>
      </c>
      <c r="BW244" s="1" t="n">
        <v>52</v>
      </c>
      <c r="BX244" s="1" t="n">
        <v>0</v>
      </c>
      <c r="BY244" s="1" t="n">
        <v>55</v>
      </c>
      <c r="BZ244" s="1" t="n">
        <v>274</v>
      </c>
      <c r="CA244" s="1" t="n">
        <v>1</v>
      </c>
      <c r="CB244" s="1" t="n">
        <v>3</v>
      </c>
      <c r="CC244" s="1"/>
      <c r="CD244" s="1" t="n">
        <v>76</v>
      </c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</row>
    <row r="245" customFormat="false" ht="13.8" hidden="false" customHeight="false" outlineLevel="0" collapsed="false">
      <c r="A245" s="1" t="n">
        <v>30956</v>
      </c>
      <c r="B245" s="1" t="n">
        <v>2</v>
      </c>
      <c r="C245" s="1" t="n">
        <v>51</v>
      </c>
      <c r="D245" s="1" t="n">
        <v>1</v>
      </c>
      <c r="E245" s="1" t="n">
        <v>1</v>
      </c>
      <c r="F245" s="1" t="n">
        <v>1</v>
      </c>
      <c r="G245" s="1" t="n">
        <v>1</v>
      </c>
      <c r="H245" s="1" t="n">
        <v>1</v>
      </c>
      <c r="I245" s="1" t="n">
        <v>0</v>
      </c>
      <c r="J245" s="1" t="n">
        <v>0</v>
      </c>
      <c r="K245" s="1" t="n">
        <v>0</v>
      </c>
      <c r="L245" s="1" t="n">
        <v>0</v>
      </c>
      <c r="M245" s="1" t="n">
        <v>1</v>
      </c>
      <c r="N245" s="1" t="n">
        <v>0</v>
      </c>
      <c r="O245" s="1" t="n">
        <v>0</v>
      </c>
      <c r="P245" s="1" t="n">
        <f aca="false">SUM(E245:O245)</f>
        <v>5</v>
      </c>
      <c r="Q245" s="1" t="n">
        <v>130</v>
      </c>
      <c r="R245" s="1" t="n">
        <v>90</v>
      </c>
      <c r="S245" s="1" t="n">
        <v>40</v>
      </c>
      <c r="T245" s="2" t="n">
        <v>103.333333333333</v>
      </c>
      <c r="U245" s="3" t="n">
        <v>80.5</v>
      </c>
      <c r="V245" s="3" t="n">
        <v>154</v>
      </c>
      <c r="W245" s="2" t="n">
        <v>33.9433293978749</v>
      </c>
      <c r="X245" s="2" t="n">
        <v>2</v>
      </c>
      <c r="Y245" s="3" t="n">
        <v>92.5</v>
      </c>
      <c r="Z245" s="3" t="n">
        <v>118</v>
      </c>
      <c r="AA245" s="2" t="n">
        <v>48.4957499440049</v>
      </c>
      <c r="AB245" s="2" t="n">
        <v>0.600649350649351</v>
      </c>
      <c r="AC245" s="2" t="n">
        <v>0.783898305084746</v>
      </c>
      <c r="AD245" s="3" t="n">
        <v>45.4</v>
      </c>
      <c r="AE245" s="3" t="n">
        <v>36.5</v>
      </c>
      <c r="AF245" s="3" t="n">
        <v>44</v>
      </c>
      <c r="AG245" s="1" t="n">
        <v>11</v>
      </c>
      <c r="AH245" s="3" t="n">
        <v>38.8</v>
      </c>
      <c r="AI245" s="3" t="n">
        <v>31.2</v>
      </c>
      <c r="AJ245" s="3" t="n">
        <v>41.8</v>
      </c>
      <c r="AK245" s="3" t="n">
        <v>2.2</v>
      </c>
      <c r="AL245" s="1" t="n">
        <v>1374</v>
      </c>
      <c r="AM245" s="1" t="n">
        <v>66</v>
      </c>
      <c r="AN245" s="1" t="n">
        <v>2253</v>
      </c>
      <c r="AO245" s="1" t="n">
        <v>104</v>
      </c>
      <c r="AP245" s="1" t="n">
        <v>171</v>
      </c>
      <c r="AQ245" s="1" t="n">
        <v>182</v>
      </c>
      <c r="AR245" s="1" t="n">
        <v>178</v>
      </c>
      <c r="AS245" s="1" t="n">
        <v>168</v>
      </c>
      <c r="AT245" s="1" t="n">
        <v>4</v>
      </c>
      <c r="AU245" s="1" t="n">
        <v>7530</v>
      </c>
      <c r="AV245" s="1" t="n">
        <f aca="false">((AO245*15)+(AP245*30)+(AQ245*30)+(AR245*30)+(AS245*15))</f>
        <v>20010</v>
      </c>
      <c r="AW245" s="1" t="n">
        <v>5.26</v>
      </c>
      <c r="AX245" s="4" t="n">
        <f aca="false">10000/SQRT((AO245*BE245)*(AVERAGE(AO245:AS245)*AVERAGE(BE245:BI245)))</f>
        <v>4.39654838255146</v>
      </c>
      <c r="AY245" s="4" t="n">
        <v>0</v>
      </c>
      <c r="AZ245" s="2" t="n">
        <f aca="false">(AO245*BE245)/405</f>
        <v>1.53560493827161</v>
      </c>
      <c r="BA245" s="2" t="n">
        <v>0</v>
      </c>
      <c r="BB245" s="2" t="n">
        <f aca="false">1/(LOG(BE245)+LOG(AO245))</f>
        <v>0.357943817375808</v>
      </c>
      <c r="BC245" s="2" t="n">
        <f aca="false">(BF245-BE245)/(AP245-AO245)</f>
        <v>0.652537313432836</v>
      </c>
      <c r="BD245" s="2" t="n">
        <f aca="false">(20*BE245)/((AO245/18)-3.5)</f>
        <v>52.5073170731707</v>
      </c>
      <c r="BE245" s="2" t="n">
        <v>5.98</v>
      </c>
      <c r="BF245" s="2" t="n">
        <v>49.7</v>
      </c>
      <c r="BG245" s="2" t="n">
        <v>52.8</v>
      </c>
      <c r="BH245" s="2" t="n">
        <v>67.9</v>
      </c>
      <c r="BI245" s="2" t="n">
        <v>82.6</v>
      </c>
      <c r="BJ245" s="2" t="n">
        <f aca="false">((BE245*15)+(BF245*30)+(BG245*30)+(BH245*30)+(BI245*15))-(BE245*120)</f>
        <v>5723.1</v>
      </c>
      <c r="BK245" s="2" t="n">
        <f aca="false">((BE245*15)+(BF245*30)+(BG245*30)+(BH245*30)+(BI245*15))</f>
        <v>6440.7</v>
      </c>
      <c r="BL245" s="2" t="n">
        <f aca="false">(1/BE245)</f>
        <v>0.167224080267559</v>
      </c>
      <c r="BM245" s="2" t="n">
        <f aca="false">(BJ245/AU245)</f>
        <v>0.76003984063745</v>
      </c>
      <c r="BN245" s="2" t="n">
        <f aca="false">(BK245/AV245)</f>
        <v>0.321874062968516</v>
      </c>
      <c r="BO245" s="2" t="n">
        <f aca="false">(AX245*BM245)</f>
        <v>3.34155193202925</v>
      </c>
      <c r="BP245" s="2" t="n">
        <f aca="false">(AX245*BN245)</f>
        <v>1.41513489092949</v>
      </c>
      <c r="BQ245" s="2" t="n">
        <v>2</v>
      </c>
      <c r="BR245" s="4" t="n">
        <f aca="false">(BC245*BL245)</f>
        <v>0.10911995207907</v>
      </c>
      <c r="BS245" s="1" t="n">
        <v>182</v>
      </c>
      <c r="BT245" s="1" t="n">
        <v>0</v>
      </c>
      <c r="BU245" s="1" t="n">
        <v>64</v>
      </c>
      <c r="BV245" s="1" t="n">
        <v>0</v>
      </c>
      <c r="BW245" s="1" t="n">
        <v>98</v>
      </c>
      <c r="BX245" s="1" t="n">
        <v>0</v>
      </c>
      <c r="BY245" s="1" t="n">
        <v>20</v>
      </c>
      <c r="BZ245" s="1" t="n">
        <v>100</v>
      </c>
      <c r="CA245" s="1" t="n">
        <v>0</v>
      </c>
      <c r="CB245" s="1" t="n">
        <v>4</v>
      </c>
      <c r="CC245" s="1" t="n">
        <v>1</v>
      </c>
      <c r="CD245" s="1" t="n">
        <v>62</v>
      </c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 t="n">
        <v>7</v>
      </c>
      <c r="DK245" s="1" t="n">
        <v>7</v>
      </c>
      <c r="DL245" s="1" t="n">
        <v>2</v>
      </c>
      <c r="DM245" s="1" t="n">
        <v>2</v>
      </c>
      <c r="DN245" s="1" t="n">
        <v>22.76012</v>
      </c>
      <c r="DO245" s="1" t="n">
        <v>210.2623</v>
      </c>
      <c r="DP245" s="1" t="n">
        <v>0.02</v>
      </c>
      <c r="DQ245" s="1" t="n">
        <v>1</v>
      </c>
      <c r="DR245" s="1" t="n">
        <v>3</v>
      </c>
      <c r="DS245" s="1" t="n">
        <v>1</v>
      </c>
      <c r="DT245" s="1" t="n">
        <v>1867.75</v>
      </c>
      <c r="DU245" s="1" t="n">
        <v>66.64</v>
      </c>
      <c r="DV245" s="1" t="n">
        <v>33.64</v>
      </c>
      <c r="DW245" s="1" t="n">
        <v>33.84</v>
      </c>
      <c r="DX245" s="1" t="n">
        <v>27.39</v>
      </c>
      <c r="DY245" s="1" t="n">
        <v>263.75</v>
      </c>
      <c r="DZ245" s="1" t="n">
        <v>44.38</v>
      </c>
      <c r="EA245" s="1" t="n">
        <v>14.28</v>
      </c>
      <c r="EB245" s="1" t="n">
        <v>21.29</v>
      </c>
      <c r="EC245" s="1" t="n">
        <v>25.76</v>
      </c>
      <c r="ED245" s="1" t="n">
        <v>9.85</v>
      </c>
      <c r="EE245" s="1" t="n">
        <v>309.51</v>
      </c>
    </row>
    <row r="246" customFormat="false" ht="13.8" hidden="false" customHeight="false" outlineLevel="0" collapsed="false">
      <c r="A246" s="1" t="n">
        <v>30957</v>
      </c>
      <c r="B246" s="1" t="n">
        <v>2</v>
      </c>
      <c r="C246" s="1" t="n">
        <v>37</v>
      </c>
      <c r="D246" s="1" t="n">
        <v>1</v>
      </c>
      <c r="E246" s="1" t="n">
        <v>1</v>
      </c>
      <c r="F246" s="1" t="n">
        <v>0</v>
      </c>
      <c r="G246" s="1" t="n">
        <v>0</v>
      </c>
      <c r="H246" s="1" t="n">
        <v>1</v>
      </c>
      <c r="I246" s="1" t="n">
        <v>0</v>
      </c>
      <c r="J246" s="1" t="n">
        <v>0</v>
      </c>
      <c r="K246" s="1" t="n">
        <v>1</v>
      </c>
      <c r="L246" s="1" t="n">
        <v>0</v>
      </c>
      <c r="M246" s="1" t="n">
        <v>1</v>
      </c>
      <c r="N246" s="1" t="n">
        <v>0</v>
      </c>
      <c r="O246" s="1" t="n">
        <v>1</v>
      </c>
      <c r="P246" s="1" t="n">
        <f aca="false">SUM(E246:O246)</f>
        <v>5</v>
      </c>
      <c r="Q246" s="1" t="n">
        <v>120</v>
      </c>
      <c r="R246" s="1" t="n">
        <v>70</v>
      </c>
      <c r="S246" s="1" t="n">
        <v>50</v>
      </c>
      <c r="T246" s="2" t="n">
        <v>86.6666666666667</v>
      </c>
      <c r="U246" s="3" t="n">
        <v>94.5</v>
      </c>
      <c r="V246" s="3" t="n">
        <v>163</v>
      </c>
      <c r="W246" s="2" t="n">
        <v>35.5677669464413</v>
      </c>
      <c r="X246" s="2" t="n">
        <v>2</v>
      </c>
      <c r="Y246" s="3" t="n">
        <v>102</v>
      </c>
      <c r="Z246" s="3" t="n">
        <v>15.2</v>
      </c>
      <c r="AA246" s="2" t="n">
        <v>39.1800625281059</v>
      </c>
      <c r="AB246" s="2" t="n">
        <v>0.625766871165644</v>
      </c>
      <c r="AC246" s="2" t="n">
        <v>6.71052631578947</v>
      </c>
      <c r="AD246" s="3" t="n">
        <v>44.9</v>
      </c>
      <c r="AE246" s="3" t="n">
        <v>42.4</v>
      </c>
      <c r="AF246" s="3" t="n">
        <v>52.1</v>
      </c>
      <c r="AG246" s="1" t="n">
        <v>11</v>
      </c>
      <c r="AH246" s="3" t="n">
        <v>39.7</v>
      </c>
      <c r="AI246" s="3" t="n">
        <v>37.5</v>
      </c>
      <c r="AJ246" s="3" t="n">
        <v>49.5</v>
      </c>
      <c r="AK246" s="3" t="n">
        <v>2.6</v>
      </c>
      <c r="AL246" s="1" t="n">
        <v>1614</v>
      </c>
      <c r="AM246" s="1" t="n">
        <v>62</v>
      </c>
      <c r="AN246" s="1" t="n">
        <v>2518</v>
      </c>
      <c r="AO246" s="1" t="n">
        <v>109</v>
      </c>
      <c r="AP246" s="1" t="n">
        <v>172</v>
      </c>
      <c r="AQ246" s="1" t="n">
        <v>188</v>
      </c>
      <c r="AR246" s="1" t="n">
        <v>206</v>
      </c>
      <c r="AS246" s="1" t="n">
        <v>188</v>
      </c>
      <c r="AT246" s="1" t="n">
        <v>4</v>
      </c>
      <c r="AU246" s="1" t="n">
        <f aca="false">((AO246*15)+(AP246*30)+(AQ246*30)+(AR246*30)+(AS246*15))-(AO246*120)</f>
        <v>8355</v>
      </c>
      <c r="AV246" s="1" t="n">
        <f aca="false">((AO246*15)+(AP246*30)+(AQ246*30)+(AR246*30)+(AS246*15))</f>
        <v>21435</v>
      </c>
      <c r="AW246" s="1" t="n">
        <v>6.03</v>
      </c>
      <c r="AX246" s="4" t="n">
        <f aca="false">10000/SQRT((AO246*BE246)*(AVERAGE(AO246:AS246)*AVERAGE(BE246:BI246)))</f>
        <v>3.6008421873583</v>
      </c>
      <c r="AY246" s="4" t="n">
        <v>0</v>
      </c>
      <c r="AZ246" s="2" t="n">
        <f aca="false">(AO246*BE246)/405</f>
        <v>3.06814814814815</v>
      </c>
      <c r="BA246" s="2" t="n">
        <v>1</v>
      </c>
      <c r="BB246" s="2" t="n">
        <f aca="false">1/(LOG(BE246)+LOG(AO246))</f>
        <v>0.323171595774196</v>
      </c>
      <c r="BC246" s="2" t="n">
        <f aca="false">(BF246-BE246)/(AP246-AO246)</f>
        <v>0.273015873015873</v>
      </c>
      <c r="BD246" s="2" t="n">
        <f aca="false">(20*BE246)/((AO246/18)-3.5)</f>
        <v>89.2173913043478</v>
      </c>
      <c r="BE246" s="2" t="n">
        <v>11.4</v>
      </c>
      <c r="BF246" s="2" t="n">
        <v>28.6</v>
      </c>
      <c r="BG246" s="2" t="n">
        <v>37</v>
      </c>
      <c r="BH246" s="2" t="n">
        <v>43.3</v>
      </c>
      <c r="BI246" s="2" t="n">
        <v>59.5</v>
      </c>
      <c r="BJ246" s="2" t="n">
        <f aca="false">((BE246*15)+(BF246*30)+(BG246*30)+(BH246*30)+(BI246*15))-(BE246*120)</f>
        <v>2962.5</v>
      </c>
      <c r="BK246" s="2" t="n">
        <f aca="false">((BE246*15)+(BF246*30)+(BG246*30)+(BH246*30)+(BI246*15))</f>
        <v>4330.5</v>
      </c>
      <c r="BL246" s="2" t="n">
        <f aca="false">(1/BE246)</f>
        <v>0.087719298245614</v>
      </c>
      <c r="BM246" s="2" t="n">
        <f aca="false">(BJ246/AU246)</f>
        <v>0.354578096947935</v>
      </c>
      <c r="BN246" s="2" t="n">
        <f aca="false">(BK246/AV246)</f>
        <v>0.202029391182645</v>
      </c>
      <c r="BO246" s="2" t="n">
        <f aca="false">(AX246*BM246)</f>
        <v>1.27677977020335</v>
      </c>
      <c r="BP246" s="2" t="n">
        <f aca="false">(AX246*BN246)</f>
        <v>0.727475954856782</v>
      </c>
      <c r="BQ246" s="2" t="n">
        <v>1</v>
      </c>
      <c r="BR246" s="4" t="n">
        <f aca="false">(BC246*BL246)</f>
        <v>0.0239487607908661</v>
      </c>
      <c r="BS246" s="1" t="n">
        <v>157</v>
      </c>
      <c r="BT246" s="1" t="n">
        <v>0</v>
      </c>
      <c r="BU246" s="1" t="n">
        <v>35</v>
      </c>
      <c r="BV246" s="1" t="n">
        <v>1</v>
      </c>
      <c r="BW246" s="1" t="n">
        <v>95</v>
      </c>
      <c r="BX246" s="1" t="n">
        <v>0</v>
      </c>
      <c r="BY246" s="1" t="n">
        <v>27</v>
      </c>
      <c r="BZ246" s="1" t="n">
        <v>134</v>
      </c>
      <c r="CA246" s="1" t="n">
        <v>0</v>
      </c>
      <c r="CB246" s="1" t="n">
        <v>5</v>
      </c>
      <c r="CC246" s="1" t="n">
        <v>2</v>
      </c>
      <c r="CD246" s="1" t="n">
        <v>55</v>
      </c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 t="n">
        <v>10</v>
      </c>
      <c r="DK246" s="1" t="n">
        <v>10</v>
      </c>
      <c r="DL246" s="1" t="n">
        <v>2</v>
      </c>
      <c r="DM246" s="1" t="n">
        <v>2</v>
      </c>
      <c r="DN246" s="1" t="n">
        <v>28.73012</v>
      </c>
      <c r="DO246" s="1" t="n">
        <v>27.35255</v>
      </c>
      <c r="DP246" s="1" t="n">
        <v>0.16</v>
      </c>
      <c r="DQ246" s="1" t="n">
        <v>2</v>
      </c>
      <c r="DR246" s="1" t="n">
        <v>4</v>
      </c>
      <c r="DS246" s="1" t="n">
        <v>1</v>
      </c>
      <c r="DT246" s="1" t="n">
        <v>1066.53</v>
      </c>
      <c r="DU246" s="1" t="n">
        <v>24.27</v>
      </c>
      <c r="DV246" s="1" t="n">
        <v>12.57</v>
      </c>
      <c r="DW246" s="1" t="n">
        <v>14.78</v>
      </c>
      <c r="DX246" s="1" t="n">
        <v>7.73</v>
      </c>
      <c r="DY246" s="1" t="n">
        <v>189.37</v>
      </c>
      <c r="DZ246" s="1" t="n">
        <v>26.69</v>
      </c>
      <c r="EA246" s="1" t="n">
        <v>9.39</v>
      </c>
      <c r="EB246" s="1" t="n">
        <v>9.38</v>
      </c>
      <c r="EC246" s="1" t="n">
        <v>8.8</v>
      </c>
      <c r="ED246" s="1" t="n">
        <v>4.15</v>
      </c>
      <c r="EE246" s="1" t="n">
        <v>72.49</v>
      </c>
    </row>
    <row r="247" customFormat="false" ht="13.8" hidden="false" customHeight="false" outlineLevel="0" collapsed="false">
      <c r="A247" s="1" t="n">
        <v>30958</v>
      </c>
      <c r="B247" s="1" t="n">
        <v>1</v>
      </c>
      <c r="C247" s="1" t="n">
        <v>54</v>
      </c>
      <c r="D247" s="1" t="n">
        <v>1</v>
      </c>
      <c r="E247" s="1" t="n">
        <v>0</v>
      </c>
      <c r="F247" s="1" t="n">
        <v>1</v>
      </c>
      <c r="G247" s="1" t="n">
        <v>1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</v>
      </c>
      <c r="M247" s="1" t="n">
        <f aca="false">IF(U247&gt;27,1,0)</f>
        <v>1</v>
      </c>
      <c r="N247" s="1" t="n">
        <v>0</v>
      </c>
      <c r="O247" s="1" t="n">
        <v>1</v>
      </c>
      <c r="P247" s="1" t="n">
        <f aca="false">SUM(E247:O247)</f>
        <v>4</v>
      </c>
      <c r="Q247" s="1" t="n">
        <v>130</v>
      </c>
      <c r="R247" s="1" t="n">
        <v>80</v>
      </c>
      <c r="S247" s="1" t="n">
        <v>50</v>
      </c>
      <c r="T247" s="2" t="n">
        <v>96.6666666666667</v>
      </c>
      <c r="U247" s="3" t="n">
        <v>88.7</v>
      </c>
      <c r="V247" s="3" t="n">
        <v>173</v>
      </c>
      <c r="W247" s="2" t="n">
        <v>29.6368071101607</v>
      </c>
      <c r="X247" s="2" t="n">
        <v>1</v>
      </c>
      <c r="Y247" s="3" t="n">
        <v>103</v>
      </c>
      <c r="Z247" s="3" t="n">
        <v>103</v>
      </c>
      <c r="AA247" s="2" t="n">
        <v>41.9549061151793</v>
      </c>
      <c r="AB247" s="2" t="n">
        <v>0.595375722543353</v>
      </c>
      <c r="AC247" s="2" t="n">
        <v>1</v>
      </c>
      <c r="AD247" s="3" t="n">
        <v>32.7</v>
      </c>
      <c r="AE247" s="3" t="n">
        <v>29</v>
      </c>
      <c r="AF247" s="3" t="n">
        <v>59.7</v>
      </c>
      <c r="AG247" s="1" t="n">
        <v>16</v>
      </c>
      <c r="AH247" s="3" t="n">
        <v>48.3</v>
      </c>
      <c r="AI247" s="3" t="n">
        <v>42.8</v>
      </c>
      <c r="AJ247" s="3" t="n">
        <v>56.7</v>
      </c>
      <c r="AK247" s="3" t="n">
        <v>3</v>
      </c>
      <c r="AL247" s="1" t="n">
        <v>1767</v>
      </c>
      <c r="AM247" s="1" t="n">
        <v>69</v>
      </c>
      <c r="AN247" s="1" t="n">
        <v>3145</v>
      </c>
      <c r="AO247" s="1" t="n">
        <v>107</v>
      </c>
      <c r="AP247" s="1" t="n">
        <v>152</v>
      </c>
      <c r="AQ247" s="1" t="n">
        <v>193</v>
      </c>
      <c r="AR247" s="1" t="n">
        <v>199</v>
      </c>
      <c r="AS247" s="1" t="n">
        <v>176</v>
      </c>
      <c r="AT247" s="1" t="n">
        <v>4</v>
      </c>
      <c r="AU247" s="1" t="n">
        <v>7725</v>
      </c>
      <c r="AV247" s="1" t="n">
        <f aca="false">((AO247*15)+(AP247*30)+(AQ247*30)+(AR247*30)+(AS247*15))</f>
        <v>20565</v>
      </c>
      <c r="AW247" s="1" t="n">
        <v>5.58</v>
      </c>
      <c r="AX247" s="4" t="n">
        <f aca="false">10000/SQRT((AO247*BE247)*(AVERAGE(AO247:AS247)*AVERAGE(BE247:BI247)))</f>
        <v>1.85798648395404</v>
      </c>
      <c r="AY247" s="4" t="n">
        <v>1</v>
      </c>
      <c r="AZ247" s="2" t="n">
        <f aca="false">(AO247*BE247)/405</f>
        <v>4.22716049382716</v>
      </c>
      <c r="BA247" s="2" t="n">
        <v>1</v>
      </c>
      <c r="BB247" s="2" t="n">
        <f aca="false">1/(LOG(BE247)+LOG(AO247))</f>
        <v>0.309262049503385</v>
      </c>
      <c r="BC247" s="2" t="n">
        <f aca="false">(BF247-BE247)/(AP247-AO247)</f>
        <v>0.5</v>
      </c>
      <c r="BD247" s="2" t="n">
        <f aca="false">(20*BE247)/((AO247/18)-3.5)</f>
        <v>130.909090909091</v>
      </c>
      <c r="BE247" s="2" t="n">
        <v>16</v>
      </c>
      <c r="BF247" s="3" t="n">
        <v>38.5</v>
      </c>
      <c r="BG247" s="3" t="n">
        <v>133</v>
      </c>
      <c r="BH247" s="3" t="n">
        <v>144</v>
      </c>
      <c r="BI247" s="3" t="n">
        <v>180</v>
      </c>
      <c r="BJ247" s="2" t="n">
        <f aca="false">((BE247*15)+(BF247*30)+(BG247*30)+(BH247*30)+(BI247*15))-(BE247*120)</f>
        <v>10485</v>
      </c>
      <c r="BK247" s="2" t="n">
        <f aca="false">((BE247*15)+(BF247*30)+(BG247*30)+(BH247*30)+(BI247*15))</f>
        <v>12405</v>
      </c>
      <c r="BL247" s="2" t="n">
        <f aca="false">(1/BE247)</f>
        <v>0.0625</v>
      </c>
      <c r="BM247" s="2" t="n">
        <f aca="false">(BJ247/AU247)</f>
        <v>1.35728155339806</v>
      </c>
      <c r="BN247" s="2" t="n">
        <f aca="false">(BK247/AV247)</f>
        <v>0.603209336250912</v>
      </c>
      <c r="BO247" s="2" t="n">
        <f aca="false">(AX247*BM247)</f>
        <v>2.52181078113373</v>
      </c>
      <c r="BP247" s="2" t="n">
        <f aca="false">(AX247*BN247)</f>
        <v>1.12075479374908</v>
      </c>
      <c r="BQ247" s="2" t="n">
        <v>1</v>
      </c>
      <c r="BR247" s="4" t="n">
        <f aca="false">(BC247*BL247)</f>
        <v>0.03125</v>
      </c>
      <c r="BS247" s="1" t="n">
        <v>173</v>
      </c>
      <c r="BT247" s="1" t="n">
        <v>0</v>
      </c>
      <c r="BU247" s="1" t="n">
        <v>46</v>
      </c>
      <c r="BV247" s="1" t="n">
        <v>0</v>
      </c>
      <c r="BW247" s="1" t="n">
        <v>92</v>
      </c>
      <c r="BX247" s="1" t="n">
        <v>0</v>
      </c>
      <c r="BY247" s="1" t="n">
        <v>35</v>
      </c>
      <c r="BZ247" s="1" t="n">
        <v>175</v>
      </c>
      <c r="CA247" s="1" t="n">
        <v>1</v>
      </c>
      <c r="CB247" s="1" t="n">
        <v>3</v>
      </c>
      <c r="CC247" s="1"/>
      <c r="CD247" s="1"/>
      <c r="CE247" s="1" t="n">
        <v>1555</v>
      </c>
      <c r="CF247" s="1" t="n">
        <v>17.3376205787781</v>
      </c>
      <c r="CG247" s="1" t="n">
        <v>37.620578778135</v>
      </c>
      <c r="CH247" s="1" t="n">
        <v>11.7491961414791</v>
      </c>
      <c r="CI247" s="1" t="n">
        <v>11.9228295819936</v>
      </c>
      <c r="CJ247" s="1" t="n">
        <v>2.77813504823151</v>
      </c>
      <c r="CK247" s="1" t="n">
        <v>45.7106109324759</v>
      </c>
      <c r="CL247" s="1" t="n">
        <v>0</v>
      </c>
      <c r="CM247" s="1" t="n">
        <v>6</v>
      </c>
      <c r="CN247" s="1" t="n">
        <v>8.4</v>
      </c>
      <c r="CO247" s="1" t="n">
        <v>0</v>
      </c>
      <c r="CP247" s="1" t="n">
        <v>1.1</v>
      </c>
      <c r="CQ247" s="1" t="n">
        <v>5.8</v>
      </c>
      <c r="CR247" s="1" t="n">
        <v>0.5</v>
      </c>
      <c r="CS247" s="1" t="n">
        <v>0</v>
      </c>
      <c r="CT247" s="1" t="n">
        <v>0.7</v>
      </c>
      <c r="CU247" s="1" t="n">
        <v>67.4</v>
      </c>
      <c r="CV247" s="1" t="n">
        <v>65</v>
      </c>
      <c r="CW247" s="1" t="n">
        <v>20.3</v>
      </c>
      <c r="CX247" s="1" t="n">
        <v>20.6</v>
      </c>
      <c r="CY247" s="1" t="n">
        <v>4.8</v>
      </c>
      <c r="CZ247" s="1" t="n">
        <v>133</v>
      </c>
      <c r="DA247" s="1" t="n">
        <v>177.7</v>
      </c>
      <c r="DB247" s="1" t="n">
        <v>4.6</v>
      </c>
      <c r="DC247" s="1" t="n">
        <v>11.4</v>
      </c>
      <c r="DD247" s="1" t="n">
        <v>1322</v>
      </c>
      <c r="DE247" s="1" t="n">
        <v>14</v>
      </c>
      <c r="DF247" s="1" t="n">
        <v>2</v>
      </c>
      <c r="DG247" s="1" t="n">
        <v>355</v>
      </c>
      <c r="DH247" s="1" t="s">
        <v>425</v>
      </c>
      <c r="DI247" s="1" t="n">
        <v>600</v>
      </c>
      <c r="DJ247" s="1" t="n">
        <v>16</v>
      </c>
      <c r="DK247" s="1" t="n">
        <v>16</v>
      </c>
      <c r="DL247" s="1" t="n">
        <v>2</v>
      </c>
      <c r="DM247" s="1" t="n">
        <v>1</v>
      </c>
      <c r="DN247" s="1" t="n">
        <v>29.91012</v>
      </c>
      <c r="DO247" s="1" t="n">
        <v>413.0091</v>
      </c>
      <c r="DP247" s="1" t="n">
        <v>1.38</v>
      </c>
      <c r="DQ247" s="1" t="n">
        <v>1</v>
      </c>
      <c r="DR247" s="1" t="n">
        <v>4</v>
      </c>
      <c r="DS247" s="1" t="n">
        <v>1</v>
      </c>
      <c r="DT247" s="1" t="n">
        <v>3062.64</v>
      </c>
      <c r="DU247" s="1" t="n">
        <v>104.61</v>
      </c>
      <c r="DV247" s="1" t="n">
        <v>52.31</v>
      </c>
      <c r="DW247" s="1" t="n">
        <v>58.24</v>
      </c>
      <c r="DX247" s="1" t="n">
        <v>32.28</v>
      </c>
      <c r="DY247" s="1" t="n">
        <v>409.99</v>
      </c>
      <c r="DZ247" s="1" t="n">
        <v>62.24</v>
      </c>
      <c r="EA247" s="1" t="n">
        <v>44.25</v>
      </c>
      <c r="EB247" s="1" t="n">
        <v>29.99</v>
      </c>
      <c r="EC247" s="1" t="n">
        <v>39.9</v>
      </c>
      <c r="ED247" s="1" t="n">
        <v>20.52</v>
      </c>
      <c r="EE247" s="1" t="n">
        <v>339.47</v>
      </c>
    </row>
    <row r="248" customFormat="false" ht="13.8" hidden="false" customHeight="false" outlineLevel="0" collapsed="false">
      <c r="A248" s="1" t="n">
        <v>30961</v>
      </c>
      <c r="B248" s="1" t="n">
        <v>2</v>
      </c>
      <c r="C248" s="1" t="n">
        <v>43</v>
      </c>
      <c r="D248" s="1" t="n">
        <v>1</v>
      </c>
      <c r="E248" s="1" t="n">
        <v>1</v>
      </c>
      <c r="F248" s="1" t="n">
        <v>0</v>
      </c>
      <c r="G248" s="1" t="n">
        <v>1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</v>
      </c>
      <c r="M248" s="1" t="n">
        <v>1</v>
      </c>
      <c r="N248" s="1" t="n">
        <v>0</v>
      </c>
      <c r="O248" s="1" t="n">
        <v>1</v>
      </c>
      <c r="P248" s="1" t="n">
        <f aca="false">SUM(E248:O248)</f>
        <v>4</v>
      </c>
      <c r="Q248" s="1" t="n">
        <v>100</v>
      </c>
      <c r="R248" s="1" t="n">
        <v>70</v>
      </c>
      <c r="S248" s="1" t="n">
        <v>30</v>
      </c>
      <c r="T248" s="2" t="n">
        <v>80</v>
      </c>
      <c r="U248" s="3" t="n">
        <v>67.8</v>
      </c>
      <c r="V248" s="3" t="n">
        <v>157.3</v>
      </c>
      <c r="W248" s="2" t="n">
        <v>27.4013682093206</v>
      </c>
      <c r="X248" s="2" t="n">
        <v>1</v>
      </c>
      <c r="Y248" s="2" t="n">
        <v>79</v>
      </c>
      <c r="Z248" s="2" t="n">
        <v>112.5</v>
      </c>
      <c r="AA248" s="2" t="n">
        <v>43.9863111940505</v>
      </c>
      <c r="AB248" s="2" t="n">
        <v>0.502225047679593</v>
      </c>
      <c r="AC248" s="2" t="n">
        <v>0.702222222222222</v>
      </c>
      <c r="AD248" s="2" t="n">
        <v>37</v>
      </c>
      <c r="AE248" s="2" t="n">
        <v>25.1</v>
      </c>
      <c r="AF248" s="3" t="n">
        <v>42.7</v>
      </c>
      <c r="AG248" s="3" t="n">
        <v>7</v>
      </c>
      <c r="AH248" s="3" t="n">
        <v>44.1</v>
      </c>
      <c r="AI248" s="3" t="n">
        <v>29.9</v>
      </c>
      <c r="AJ248" s="3" t="n">
        <v>40.5</v>
      </c>
      <c r="AK248" s="3" t="n">
        <v>2.2</v>
      </c>
      <c r="AL248" s="3" t="n">
        <v>1308</v>
      </c>
      <c r="AM248" s="3" t="n">
        <v>53</v>
      </c>
      <c r="AN248" s="3" t="n">
        <v>2040</v>
      </c>
      <c r="AO248" s="3" t="n">
        <v>97</v>
      </c>
      <c r="AP248" s="1" t="n">
        <v>175</v>
      </c>
      <c r="AQ248" s="1" t="n">
        <v>174</v>
      </c>
      <c r="AR248" s="1" t="n">
        <v>164</v>
      </c>
      <c r="AS248" s="1" t="n">
        <v>158</v>
      </c>
      <c r="AT248" s="1" t="n">
        <v>3</v>
      </c>
      <c r="AU248" s="1" t="n">
        <v>7575</v>
      </c>
      <c r="AV248" s="1" t="n">
        <f aca="false">((AO248*15)+(AP248*30)+(AQ248*30)+(AR248*30)+(AS248*15))</f>
        <v>19215</v>
      </c>
      <c r="AW248" s="1" t="n">
        <v>5.39</v>
      </c>
      <c r="AX248" s="4" t="n">
        <f aca="false">10000/SQRT((AO248*BE248)*(AVERAGE(AO248:AS248)*AVERAGE(BE248:BI248)))</f>
        <v>4.67194798302298</v>
      </c>
      <c r="AY248" s="4" t="n">
        <v>0</v>
      </c>
      <c r="AZ248" s="2" t="n">
        <f aca="false">(AO248*BE248)/405</f>
        <v>1.54241975308642</v>
      </c>
      <c r="BA248" s="2" t="n">
        <v>0</v>
      </c>
      <c r="BB248" s="2" t="n">
        <f aca="false">1/(LOG(BE248)+LOG(AO248))</f>
        <v>0.357697594805016</v>
      </c>
      <c r="BC248" s="2" t="n">
        <f aca="false">(BF248-BE248)/(AP248-AO248)</f>
        <v>0.27</v>
      </c>
      <c r="BD248" s="2" t="n">
        <f aca="false">(20*BE248)/((AO248/18)-3.5)</f>
        <v>68.1882352941176</v>
      </c>
      <c r="BE248" s="2" t="n">
        <v>6.44</v>
      </c>
      <c r="BF248" s="2" t="n">
        <v>27.5</v>
      </c>
      <c r="BG248" s="2" t="n">
        <v>56.5</v>
      </c>
      <c r="BH248" s="2" t="n">
        <v>61.4</v>
      </c>
      <c r="BI248" s="2" t="n">
        <v>86.9</v>
      </c>
      <c r="BJ248" s="2" t="n">
        <f aca="false">((BE248*15)+(BF248*30)+(BG248*30)+(BH248*30)+(BI248*15))-(BE248*120)</f>
        <v>4989.3</v>
      </c>
      <c r="BK248" s="2" t="n">
        <f aca="false">((BE248*15)+(BF248*30)+(BG248*30)+(BH248*30)+(BI248*15))</f>
        <v>5762.1</v>
      </c>
      <c r="BL248" s="2" t="n">
        <f aca="false">(1/BE248)</f>
        <v>0.15527950310559</v>
      </c>
      <c r="BM248" s="2" t="n">
        <f aca="false">(BJ248/AU248)</f>
        <v>0.658653465346535</v>
      </c>
      <c r="BN248" s="2" t="n">
        <f aca="false">(BK248/AV248)</f>
        <v>0.299875097580016</v>
      </c>
      <c r="BO248" s="2" t="n">
        <f aca="false">(AX248*BM248)</f>
        <v>3.07719472893684</v>
      </c>
      <c r="BP248" s="2" t="n">
        <f aca="false">(AX248*BN248)</f>
        <v>1.40100085729777</v>
      </c>
      <c r="BQ248" s="2" t="n">
        <v>2</v>
      </c>
      <c r="BR248" s="4" t="n">
        <f aca="false">(BC248*BL248)</f>
        <v>0.0419254658385093</v>
      </c>
      <c r="BS248" s="1" t="n">
        <v>154</v>
      </c>
      <c r="BT248" s="1" t="n">
        <v>0</v>
      </c>
      <c r="BU248" s="1" t="n">
        <v>42</v>
      </c>
      <c r="BV248" s="1" t="n">
        <v>1</v>
      </c>
      <c r="BW248" s="1" t="n">
        <v>86</v>
      </c>
      <c r="BX248" s="1" t="n">
        <v>0</v>
      </c>
      <c r="BY248" s="1" t="n">
        <v>26</v>
      </c>
      <c r="BZ248" s="1" t="n">
        <v>131</v>
      </c>
      <c r="CA248" s="1" t="n">
        <v>0</v>
      </c>
      <c r="CB248" s="1" t="n">
        <v>2</v>
      </c>
      <c r="CC248" s="1"/>
      <c r="CD248" s="1" t="n">
        <v>64</v>
      </c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</row>
    <row r="249" customFormat="false" ht="13.8" hidden="false" customHeight="false" outlineLevel="0" collapsed="false">
      <c r="A249" s="1" t="n">
        <v>30964</v>
      </c>
      <c r="B249" s="1" t="n">
        <v>1</v>
      </c>
      <c r="C249" s="1" t="n">
        <v>61</v>
      </c>
      <c r="D249" s="1" t="n">
        <v>1</v>
      </c>
      <c r="E249" s="1" t="n">
        <v>1</v>
      </c>
      <c r="F249" s="1" t="n">
        <v>1</v>
      </c>
      <c r="G249" s="1" t="n">
        <v>1</v>
      </c>
      <c r="H249" s="1" t="n">
        <v>1</v>
      </c>
      <c r="I249" s="1" t="n">
        <v>0</v>
      </c>
      <c r="J249" s="1" t="n">
        <v>0</v>
      </c>
      <c r="K249" s="1" t="n">
        <v>0</v>
      </c>
      <c r="L249" s="1" t="n">
        <v>0</v>
      </c>
      <c r="M249" s="1" t="n">
        <v>1</v>
      </c>
      <c r="N249" s="1" t="n">
        <v>0</v>
      </c>
      <c r="O249" s="1" t="n">
        <v>1</v>
      </c>
      <c r="P249" s="1" t="n">
        <f aca="false">SUM(E249:O249)</f>
        <v>6</v>
      </c>
      <c r="Q249" s="1" t="n">
        <v>160</v>
      </c>
      <c r="R249" s="1" t="n">
        <v>90</v>
      </c>
      <c r="S249" s="1" t="n">
        <v>70</v>
      </c>
      <c r="T249" s="2" t="n">
        <v>113.333333333333</v>
      </c>
      <c r="U249" s="3" t="n">
        <v>78.6</v>
      </c>
      <c r="V249" s="3" t="n">
        <v>166.6</v>
      </c>
      <c r="W249" s="2" t="n">
        <v>28.3186503893274</v>
      </c>
      <c r="X249" s="2" t="n">
        <v>1</v>
      </c>
      <c r="Y249" s="2" t="n">
        <v>99</v>
      </c>
      <c r="Z249" s="2" t="n">
        <v>100</v>
      </c>
      <c r="AA249" s="2" t="n">
        <v>42.1684451128838</v>
      </c>
      <c r="AB249" s="2" t="n">
        <v>0.594237695078031</v>
      </c>
      <c r="AC249" s="2" t="n">
        <v>0.99</v>
      </c>
      <c r="AD249" s="2" t="n">
        <v>28.2</v>
      </c>
      <c r="AE249" s="2" t="n">
        <v>22.2</v>
      </c>
      <c r="AF249" s="3" t="n">
        <v>56.4</v>
      </c>
      <c r="AG249" s="3" t="n">
        <v>15</v>
      </c>
      <c r="AH249" s="3" t="n">
        <v>50.8</v>
      </c>
      <c r="AI249" s="3" t="n">
        <v>39.9</v>
      </c>
      <c r="AJ249" s="3" t="n">
        <v>53.6</v>
      </c>
      <c r="AK249" s="3" t="n">
        <v>2.8</v>
      </c>
      <c r="AL249" s="3" t="n">
        <v>1643</v>
      </c>
      <c r="AM249" s="3" t="n">
        <v>68</v>
      </c>
      <c r="AN249" s="3" t="n">
        <v>3450</v>
      </c>
      <c r="AO249" s="3" t="n">
        <v>101</v>
      </c>
      <c r="AP249" s="1" t="n">
        <v>164</v>
      </c>
      <c r="AQ249" s="1" t="n">
        <v>160</v>
      </c>
      <c r="AR249" s="1" t="n">
        <v>181</v>
      </c>
      <c r="AS249" s="1" t="n">
        <v>165</v>
      </c>
      <c r="AT249" s="1" t="n">
        <v>4</v>
      </c>
      <c r="AU249" s="1" t="n">
        <f aca="false">((AO249*15)+(AP249*30)+(AQ249*30)+(AR249*30)+(AS249*15))-(AO249*120)</f>
        <v>7020</v>
      </c>
      <c r="AV249" s="1" t="n">
        <f aca="false">((AO249*15)+(AP249*30)+(AQ249*30)+(AR249*30)+(AS249*15))</f>
        <v>19140</v>
      </c>
      <c r="AW249" s="1" t="n">
        <v>5.74</v>
      </c>
      <c r="AX249" s="4" t="n">
        <f aca="false">10000/SQRT((AO249*BE249)*(AVERAGE(AO249:AS249)*AVERAGE(BE249:BI249)))</f>
        <v>8.86669250599132</v>
      </c>
      <c r="AY249" s="4" t="n">
        <v>0</v>
      </c>
      <c r="AZ249" s="2" t="n">
        <f aca="false">(AO249*BE249)/405</f>
        <v>0.830444444444444</v>
      </c>
      <c r="BA249" s="2" t="n">
        <v>0</v>
      </c>
      <c r="BB249" s="2" t="n">
        <f aca="false">1/(LOG(BE249)+LOG(AO249))</f>
        <v>0.395762866613072</v>
      </c>
      <c r="BC249" s="2" t="n">
        <f aca="false">(BF249-BE249)/(AP249-AO249)</f>
        <v>0.348730158730159</v>
      </c>
      <c r="BD249" s="2" t="n">
        <f aca="false">(20*BE249)/((AO249/18)-3.5)</f>
        <v>31.5473684210526</v>
      </c>
      <c r="BE249" s="2" t="n">
        <v>3.33</v>
      </c>
      <c r="BF249" s="3" t="n">
        <v>25.3</v>
      </c>
      <c r="BG249" s="3" t="n">
        <v>34.9</v>
      </c>
      <c r="BH249" s="3" t="n">
        <v>32</v>
      </c>
      <c r="BI249" s="3" t="n">
        <v>27.1</v>
      </c>
      <c r="BJ249" s="2" t="n">
        <f aca="false">((BE249*15)+(BF249*30)+(BG249*30)+(BH249*30)+(BI249*15))-(BE249*120)</f>
        <v>2822.85</v>
      </c>
      <c r="BK249" s="2" t="n">
        <f aca="false">((BE249*15)+(BF249*30)+(BG249*30)+(BH249*30)+(BI249*15))</f>
        <v>3222.45</v>
      </c>
      <c r="BL249" s="2" t="n">
        <f aca="false">(1/BE249)</f>
        <v>0.3003003003003</v>
      </c>
      <c r="BM249" s="2" t="n">
        <f aca="false">(BJ249/AU249)</f>
        <v>0.402115384615385</v>
      </c>
      <c r="BN249" s="2" t="n">
        <f aca="false">(BK249/AV249)</f>
        <v>0.168362068965517</v>
      </c>
      <c r="BO249" s="2" t="n">
        <f aca="false">(AX249*BM249)</f>
        <v>3.56543346731305</v>
      </c>
      <c r="BP249" s="2" t="n">
        <f aca="false">(AX249*BN249)</f>
        <v>1.49281469518975</v>
      </c>
      <c r="BQ249" s="2" t="n">
        <v>2</v>
      </c>
      <c r="BR249" s="4" t="n">
        <f aca="false">(BC249*BL249)</f>
        <v>0.104723771390438</v>
      </c>
      <c r="BS249" s="1" t="n">
        <v>187</v>
      </c>
      <c r="BT249" s="1" t="n">
        <v>0</v>
      </c>
      <c r="BU249" s="1" t="n">
        <v>40</v>
      </c>
      <c r="BV249" s="1" t="n">
        <v>0</v>
      </c>
      <c r="BW249" s="1" t="n">
        <v>104</v>
      </c>
      <c r="BX249" s="1" t="n">
        <v>0</v>
      </c>
      <c r="BY249" s="1" t="n">
        <v>43</v>
      </c>
      <c r="BZ249" s="1" t="n">
        <v>217</v>
      </c>
      <c r="CA249" s="1" t="n">
        <v>1</v>
      </c>
      <c r="CB249" s="1" t="n">
        <v>2</v>
      </c>
      <c r="CC249" s="1"/>
      <c r="CD249" s="1" t="n">
        <v>55</v>
      </c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 t="n">
        <v>6</v>
      </c>
      <c r="DK249" s="1" t="n">
        <v>6</v>
      </c>
      <c r="DL249" s="1" t="n">
        <v>2</v>
      </c>
      <c r="DM249" s="1" t="n">
        <v>2</v>
      </c>
      <c r="DN249" s="1" t="n">
        <v>24.57001</v>
      </c>
      <c r="DO249" s="1" t="n">
        <v>29880.13</v>
      </c>
      <c r="DP249" s="1" t="n">
        <v>67.02</v>
      </c>
      <c r="DQ249" s="1" t="n">
        <v>1</v>
      </c>
      <c r="DR249" s="1" t="n">
        <v>4</v>
      </c>
      <c r="DS249" s="1" t="n">
        <v>1</v>
      </c>
      <c r="DT249" s="1" t="n">
        <v>2654.37</v>
      </c>
      <c r="DU249" s="1" t="n">
        <v>79.84</v>
      </c>
      <c r="DV249" s="1" t="n">
        <v>47.18</v>
      </c>
      <c r="DW249" s="1" t="n">
        <v>40.25</v>
      </c>
      <c r="DX249" s="1" t="n">
        <v>30.65</v>
      </c>
      <c r="DY249" s="1" t="n">
        <v>398.82</v>
      </c>
      <c r="DZ249" s="1" t="n">
        <v>23.66</v>
      </c>
      <c r="EA249" s="1" t="n">
        <v>10.15</v>
      </c>
      <c r="EB249" s="1" t="n">
        <v>29.89</v>
      </c>
      <c r="EC249" s="1" t="n">
        <v>34.4</v>
      </c>
      <c r="ED249" s="1" t="n">
        <v>15.45</v>
      </c>
      <c r="EE249" s="1" t="n">
        <v>278.26</v>
      </c>
    </row>
    <row r="250" customFormat="false" ht="13.8" hidden="false" customHeight="false" outlineLevel="0" collapsed="false">
      <c r="A250" s="1" t="n">
        <v>30965</v>
      </c>
      <c r="B250" s="1" t="n">
        <v>2</v>
      </c>
      <c r="C250" s="1" t="n">
        <v>35</v>
      </c>
      <c r="D250" s="1" t="n">
        <v>1</v>
      </c>
      <c r="E250" s="1" t="n">
        <v>1</v>
      </c>
      <c r="F250" s="1" t="n">
        <v>0</v>
      </c>
      <c r="G250" s="1" t="n">
        <v>1</v>
      </c>
      <c r="H250" s="1" t="n">
        <v>0</v>
      </c>
      <c r="I250" s="1" t="n">
        <v>0</v>
      </c>
      <c r="J250" s="1" t="n">
        <v>0</v>
      </c>
      <c r="K250" s="1" t="n">
        <v>0</v>
      </c>
      <c r="L250" s="1" t="n">
        <v>0</v>
      </c>
      <c r="M250" s="1" t="n">
        <v>0</v>
      </c>
      <c r="N250" s="1" t="n">
        <v>0</v>
      </c>
      <c r="O250" s="1" t="n">
        <v>1</v>
      </c>
      <c r="P250" s="1" t="n">
        <f aca="false">SUM(E250:O250)</f>
        <v>3</v>
      </c>
      <c r="Q250" s="1" t="n">
        <v>110</v>
      </c>
      <c r="R250" s="1" t="n">
        <v>70</v>
      </c>
      <c r="S250" s="1" t="n">
        <v>40</v>
      </c>
      <c r="T250" s="2" t="n">
        <v>83.3333333333333</v>
      </c>
      <c r="U250" s="3" t="n">
        <v>61.5</v>
      </c>
      <c r="V250" s="3" t="n">
        <v>160.5</v>
      </c>
      <c r="W250" s="2" t="n">
        <v>23.8739919061345</v>
      </c>
      <c r="X250" s="2" t="n">
        <v>0</v>
      </c>
      <c r="Y250" s="2" t="n">
        <v>75.2</v>
      </c>
      <c r="Z250" s="2" t="n">
        <v>100</v>
      </c>
      <c r="AA250" s="2" t="n">
        <v>35.290406208773</v>
      </c>
      <c r="AB250" s="2" t="n">
        <v>0.468535825545171</v>
      </c>
      <c r="AC250" s="2" t="n">
        <v>0.752</v>
      </c>
      <c r="AD250" s="2" t="n">
        <v>30.6</v>
      </c>
      <c r="AE250" s="2" t="n">
        <v>18.8</v>
      </c>
      <c r="AF250" s="3" t="n">
        <v>42.7</v>
      </c>
      <c r="AG250" s="3" t="n">
        <v>4</v>
      </c>
      <c r="AH250" s="3" t="n">
        <v>48.5</v>
      </c>
      <c r="AI250" s="3" t="n">
        <v>29.8</v>
      </c>
      <c r="AJ250" s="3" t="n">
        <v>40.5</v>
      </c>
      <c r="AK250" s="3" t="n">
        <v>2.2</v>
      </c>
      <c r="AL250" s="3" t="n">
        <v>1298</v>
      </c>
      <c r="AM250" s="3" t="n">
        <v>33</v>
      </c>
      <c r="AN250" s="3" t="n">
        <v>2129</v>
      </c>
      <c r="AO250" s="3" t="n">
        <v>93</v>
      </c>
      <c r="AP250" s="1" t="n">
        <v>122</v>
      </c>
      <c r="AQ250" s="1" t="n">
        <v>116</v>
      </c>
      <c r="AR250" s="1" t="n">
        <v>101</v>
      </c>
      <c r="AS250" s="1" t="n">
        <v>104</v>
      </c>
      <c r="AT250" s="1" t="n">
        <v>1</v>
      </c>
      <c r="AU250" s="1" t="n">
        <f aca="false">((AO250*15)+(AP250*30)+(AQ250*30)+(AR250*30)+(AS250*15))-(AO250*120)</f>
        <v>1965</v>
      </c>
      <c r="AV250" s="1" t="n">
        <f aca="false">((AO250*15)+(AP250*30)+(AQ250*30)+(AR250*30)+(AS250*15))</f>
        <v>13125</v>
      </c>
      <c r="AW250" s="1"/>
      <c r="AX250" s="4" t="n">
        <f aca="false">10000/SQRT((AO250*BE250)*(AVERAGE(AO250:AS250)*AVERAGE(BE250:BI250)))</f>
        <v>2.6744117910223</v>
      </c>
      <c r="AY250" s="4" t="n">
        <v>1</v>
      </c>
      <c r="AZ250" s="2" t="n">
        <f aca="false">(AO250*BE250)/405</f>
        <v>3.37555555555556</v>
      </c>
      <c r="BA250" s="2" t="n">
        <v>1</v>
      </c>
      <c r="BB250" s="2" t="n">
        <f aca="false">1/(LOG(BE250)+LOG(AO250))</f>
        <v>0.318897860085325</v>
      </c>
      <c r="BC250" s="2" t="n">
        <f aca="false">(BF250-BE250)/(AP250-AO250)</f>
        <v>3.42413793103448</v>
      </c>
      <c r="BD250" s="2" t="n">
        <f aca="false">(20*BE250)/((AO250/18)-3.5)</f>
        <v>176.4</v>
      </c>
      <c r="BE250" s="3" t="n">
        <v>14.7</v>
      </c>
      <c r="BF250" s="3" t="n">
        <v>114</v>
      </c>
      <c r="BG250" s="3" t="n">
        <v>93.3</v>
      </c>
      <c r="BH250" s="3" t="n">
        <v>113</v>
      </c>
      <c r="BI250" s="3" t="n">
        <v>142</v>
      </c>
      <c r="BJ250" s="2" t="n">
        <f aca="false">((BE250*15)+(BF250*30)+(BG250*30)+(BH250*30)+(BI250*15))-(BE250*120)</f>
        <v>10195.5</v>
      </c>
      <c r="BK250" s="2" t="n">
        <f aca="false">((BE250*15)+(BF250*30)+(BG250*30)+(BH250*30)+(BI250*15))</f>
        <v>11959.5</v>
      </c>
      <c r="BL250" s="2" t="n">
        <f aca="false">(1/BE250)</f>
        <v>0.0680272108843537</v>
      </c>
      <c r="BM250" s="2" t="n">
        <f aca="false">(BJ250/AU250)</f>
        <v>5.18854961832061</v>
      </c>
      <c r="BN250" s="2" t="n">
        <f aca="false">(BK250/AV250)</f>
        <v>0.9112</v>
      </c>
      <c r="BO250" s="2" t="n">
        <f aca="false">(AX250*BM250)</f>
        <v>13.8763182775409</v>
      </c>
      <c r="BP250" s="2" t="n">
        <f aca="false">(AX250*BN250)</f>
        <v>2.43692402397952</v>
      </c>
      <c r="BQ250" s="2" t="n">
        <v>2</v>
      </c>
      <c r="BR250" s="4" t="n">
        <f aca="false">(BC250*BL250)</f>
        <v>0.232934553131597</v>
      </c>
      <c r="BS250" s="1" t="n">
        <v>157</v>
      </c>
      <c r="BT250" s="1" t="n">
        <v>0</v>
      </c>
      <c r="BU250" s="1" t="n">
        <v>39</v>
      </c>
      <c r="BV250" s="1" t="n">
        <v>1</v>
      </c>
      <c r="BW250" s="1" t="n">
        <v>92</v>
      </c>
      <c r="BX250" s="1" t="n">
        <v>0</v>
      </c>
      <c r="BY250" s="1" t="n">
        <v>26</v>
      </c>
      <c r="BZ250" s="1" t="n">
        <v>132</v>
      </c>
      <c r="CA250" s="1" t="n">
        <v>0</v>
      </c>
      <c r="CB250" s="1" t="n">
        <v>1</v>
      </c>
      <c r="CC250" s="1"/>
      <c r="CD250" s="1" t="n">
        <v>58</v>
      </c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</row>
    <row r="251" customFormat="false" ht="13.8" hidden="false" customHeight="false" outlineLevel="0" collapsed="false">
      <c r="A251" s="1" t="n">
        <v>30968</v>
      </c>
      <c r="B251" s="1" t="n">
        <v>2</v>
      </c>
      <c r="C251" s="1" t="n">
        <v>44</v>
      </c>
      <c r="D251" s="1" t="n">
        <v>1</v>
      </c>
      <c r="E251" s="1" t="n">
        <v>1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</v>
      </c>
      <c r="L251" s="1" t="n">
        <v>0</v>
      </c>
      <c r="M251" s="1" t="n">
        <f aca="false">IF(U251&gt;27,1,0)</f>
        <v>1</v>
      </c>
      <c r="N251" s="1" t="n">
        <v>1</v>
      </c>
      <c r="O251" s="1" t="n">
        <v>1</v>
      </c>
      <c r="P251" s="1" t="n">
        <f aca="false">SUM(E251:O251)</f>
        <v>4</v>
      </c>
      <c r="Q251" s="1" t="n">
        <v>120</v>
      </c>
      <c r="R251" s="1" t="n">
        <v>80</v>
      </c>
      <c r="S251" s="1" t="n">
        <v>40</v>
      </c>
      <c r="T251" s="2" t="n">
        <v>93.3333333333333</v>
      </c>
      <c r="U251" s="3" t="n">
        <v>83.2</v>
      </c>
      <c r="V251" s="3" t="n">
        <v>161.5</v>
      </c>
      <c r="W251" s="2" t="n">
        <v>31.8990884605431</v>
      </c>
      <c r="X251" s="2" t="n">
        <v>2</v>
      </c>
      <c r="Y251" s="3" t="n">
        <v>102</v>
      </c>
      <c r="Z251" s="3" t="n">
        <v>108.5</v>
      </c>
      <c r="AA251" s="2" t="n">
        <v>46.6684892274547</v>
      </c>
      <c r="AB251" s="2" t="n">
        <v>0.631578947368421</v>
      </c>
      <c r="AC251" s="2" t="n">
        <v>0.940092165898618</v>
      </c>
      <c r="AD251" s="3" t="n">
        <v>41.2</v>
      </c>
      <c r="AE251" s="3" t="n">
        <v>34.3</v>
      </c>
      <c r="AF251" s="3" t="n">
        <v>48.9</v>
      </c>
      <c r="AG251" s="1" t="n">
        <v>9</v>
      </c>
      <c r="AH251" s="3" t="n">
        <v>41.9</v>
      </c>
      <c r="AI251" s="3" t="n">
        <v>34.9</v>
      </c>
      <c r="AJ251" s="3" t="n">
        <v>46.4</v>
      </c>
      <c r="AK251" s="3" t="n">
        <v>2.5</v>
      </c>
      <c r="AL251" s="1" t="n">
        <v>1502</v>
      </c>
      <c r="AM251" s="1" t="n">
        <v>59</v>
      </c>
      <c r="AN251" s="1" t="n">
        <v>2463</v>
      </c>
      <c r="AO251" s="1" t="n">
        <v>101</v>
      </c>
      <c r="AP251" s="1" t="n">
        <v>150</v>
      </c>
      <c r="AQ251" s="1" t="n">
        <v>178</v>
      </c>
      <c r="AR251" s="1" t="n">
        <v>148</v>
      </c>
      <c r="AS251" s="1" t="n">
        <v>146</v>
      </c>
      <c r="AT251" s="1" t="n">
        <v>4</v>
      </c>
      <c r="AU251" s="1" t="n">
        <v>5865</v>
      </c>
      <c r="AV251" s="1" t="n">
        <f aca="false">((AO251*15)+(AP251*30)+(AQ251*30)+(AR251*30)+(AS251*15))</f>
        <v>17985</v>
      </c>
      <c r="AW251" s="1" t="n">
        <v>6.11</v>
      </c>
      <c r="AX251" s="4" t="n">
        <f aca="false">10000/SQRT((AO251*BE251)*(AVERAGE(AO251:AS251)*AVERAGE(BE251:BI251)))</f>
        <v>2.20930690374966</v>
      </c>
      <c r="AY251" s="4" t="n">
        <v>1</v>
      </c>
      <c r="AZ251" s="2" t="n">
        <f aca="false">(AO251*BE251)/405</f>
        <v>5.2120987654321</v>
      </c>
      <c r="BA251" s="2" t="n">
        <v>1</v>
      </c>
      <c r="BB251" s="2" t="n">
        <f aca="false">1/(LOG(BE251)+LOG(AO251))</f>
        <v>0.300800038473521</v>
      </c>
      <c r="BC251" s="2" t="n">
        <f aca="false">(BF251-BE251)/(AP251-AO251)</f>
        <v>0.775510204081633</v>
      </c>
      <c r="BD251" s="2" t="n">
        <f aca="false">(20*BE251)/((AO251/18)-3.5)</f>
        <v>198</v>
      </c>
      <c r="BE251" s="2" t="n">
        <v>20.9</v>
      </c>
      <c r="BF251" s="3" t="n">
        <v>58.9</v>
      </c>
      <c r="BG251" s="3" t="n">
        <v>80.8</v>
      </c>
      <c r="BH251" s="3" t="n">
        <v>77.9</v>
      </c>
      <c r="BI251" s="3" t="n">
        <v>97.1</v>
      </c>
      <c r="BJ251" s="2" t="n">
        <f aca="false">((BE251*15)+(BF251*30)+(BG251*30)+(BH251*30)+(BI251*15))-(BE251*120)</f>
        <v>5790</v>
      </c>
      <c r="BK251" s="2" t="n">
        <f aca="false">((BE251*15)+(BF251*30)+(BG251*30)+(BH251*30)+(BI251*15))</f>
        <v>8298</v>
      </c>
      <c r="BL251" s="2" t="n">
        <f aca="false">(1/BE251)</f>
        <v>0.0478468899521531</v>
      </c>
      <c r="BM251" s="2" t="n">
        <f aca="false">(BJ251/AU251)</f>
        <v>0.987212276214834</v>
      </c>
      <c r="BN251" s="2" t="n">
        <f aca="false">(BK251/AV251)</f>
        <v>0.461384487072561</v>
      </c>
      <c r="BO251" s="2" t="n">
        <f aca="false">(AX251*BM251)</f>
        <v>2.18105489730785</v>
      </c>
      <c r="BP251" s="2" t="n">
        <f aca="false">(AX251*BN251)</f>
        <v>1.0193399325724</v>
      </c>
      <c r="BQ251" s="2" t="n">
        <v>1</v>
      </c>
      <c r="BR251" s="4" t="n">
        <f aca="false">(BC251*BL251)</f>
        <v>0.0371057513914657</v>
      </c>
      <c r="BS251" s="1" t="n">
        <v>170</v>
      </c>
      <c r="BT251" s="1" t="n">
        <v>0</v>
      </c>
      <c r="BU251" s="1" t="n">
        <v>42</v>
      </c>
      <c r="BV251" s="1" t="n">
        <v>1</v>
      </c>
      <c r="BW251" s="1" t="n">
        <v>86</v>
      </c>
      <c r="BX251" s="1" t="n">
        <v>0</v>
      </c>
      <c r="BY251" s="1" t="n">
        <v>39</v>
      </c>
      <c r="BZ251" s="1" t="n">
        <v>196</v>
      </c>
      <c r="CA251" s="1" t="n">
        <v>1</v>
      </c>
      <c r="CB251" s="1" t="n">
        <v>5</v>
      </c>
      <c r="CC251" s="1" t="n">
        <v>2</v>
      </c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</row>
    <row r="252" customFormat="false" ht="13.8" hidden="false" customHeight="false" outlineLevel="0" collapsed="false">
      <c r="A252" s="1" t="n">
        <v>30974</v>
      </c>
      <c r="B252" s="1" t="n">
        <v>1</v>
      </c>
      <c r="C252" s="1" t="n">
        <v>27</v>
      </c>
      <c r="D252" s="1" t="n">
        <v>1</v>
      </c>
      <c r="E252" s="1" t="n">
        <v>0</v>
      </c>
      <c r="F252" s="1" t="n">
        <v>0</v>
      </c>
      <c r="G252" s="1" t="n">
        <v>1</v>
      </c>
      <c r="H252" s="1" t="n">
        <v>0</v>
      </c>
      <c r="I252" s="1" t="n">
        <v>0</v>
      </c>
      <c r="J252" s="1" t="n">
        <v>0</v>
      </c>
      <c r="K252" s="1" t="n">
        <v>0</v>
      </c>
      <c r="L252" s="1" t="n">
        <v>0</v>
      </c>
      <c r="M252" s="1" t="n">
        <f aca="false">IF(U252&gt;27,1,0)</f>
        <v>1</v>
      </c>
      <c r="N252" s="1" t="n">
        <v>0</v>
      </c>
      <c r="O252" s="1" t="n">
        <v>0</v>
      </c>
      <c r="P252" s="1" t="n">
        <f aca="false">SUM(E252:O252)</f>
        <v>2</v>
      </c>
      <c r="Q252" s="1" t="n">
        <v>130</v>
      </c>
      <c r="R252" s="1" t="n">
        <v>90</v>
      </c>
      <c r="S252" s="1" t="n">
        <v>40</v>
      </c>
      <c r="T252" s="2" t="n">
        <v>103.333333333333</v>
      </c>
      <c r="U252" s="3" t="n">
        <v>88.4</v>
      </c>
      <c r="V252" s="3" t="n">
        <v>180.5</v>
      </c>
      <c r="W252" s="2" t="n">
        <v>27.1330023557216</v>
      </c>
      <c r="X252" s="2" t="n">
        <v>1</v>
      </c>
      <c r="Y252" s="3" t="n">
        <v>91.6</v>
      </c>
      <c r="Z252" s="3" t="n">
        <v>102</v>
      </c>
      <c r="AA252" s="2" t="n">
        <v>38.9011537600176</v>
      </c>
      <c r="AB252" s="2" t="n">
        <v>0.507479224376731</v>
      </c>
      <c r="AC252" s="2" t="n">
        <v>0.898039215686274</v>
      </c>
      <c r="AD252" s="3" t="n">
        <v>20.6</v>
      </c>
      <c r="AE252" s="3" t="n">
        <v>18.2</v>
      </c>
      <c r="AF252" s="3" t="n">
        <v>70.2</v>
      </c>
      <c r="AG252" s="1" t="n">
        <v>6</v>
      </c>
      <c r="AH252" s="3" t="n">
        <v>54.8</v>
      </c>
      <c r="AI252" s="3" t="n">
        <v>48.4</v>
      </c>
      <c r="AJ252" s="3" t="n">
        <v>66.7</v>
      </c>
      <c r="AK252" s="3" t="n">
        <v>3.5</v>
      </c>
      <c r="AL252" s="1" t="n">
        <v>2080</v>
      </c>
      <c r="AM252" s="1" t="n">
        <v>32</v>
      </c>
      <c r="AN252" s="1" t="n">
        <v>3224</v>
      </c>
      <c r="AO252" s="1" t="n">
        <v>103</v>
      </c>
      <c r="AP252" s="1" t="n">
        <v>166</v>
      </c>
      <c r="AQ252" s="1" t="n">
        <v>192</v>
      </c>
      <c r="AR252" s="1" t="n">
        <v>169</v>
      </c>
      <c r="AS252" s="1" t="n">
        <v>143</v>
      </c>
      <c r="AT252" s="1" t="n">
        <v>4</v>
      </c>
      <c r="AU252" s="1" t="n">
        <v>7140</v>
      </c>
      <c r="AV252" s="1" t="n">
        <f aca="false">((AO252*15)+(AP252*30)+(AQ252*30)+(AR252*30)+(AS252*15))</f>
        <v>19500</v>
      </c>
      <c r="AW252" s="1" t="n">
        <v>4.95</v>
      </c>
      <c r="AX252" s="4" t="n">
        <f aca="false">10000/SQRT((AO252*BE252)*(AVERAGE(AO252:AS252)*AVERAGE(BE252:BI252)))</f>
        <v>2.74406009080516</v>
      </c>
      <c r="AY252" s="4" t="n">
        <v>1</v>
      </c>
      <c r="AZ252" s="2" t="n">
        <f aca="false">(AO252*BE252)/405</f>
        <v>3.17901234567901</v>
      </c>
      <c r="BA252" s="2" t="n">
        <v>1</v>
      </c>
      <c r="BB252" s="2" t="n">
        <f aca="false">1/(LOG(BE252)+LOG(AO252))</f>
        <v>0.321569543618393</v>
      </c>
      <c r="BC252" s="2" t="n">
        <f aca="false">(BF252-BE252)/(AP252-AO252)</f>
        <v>0.680952380952381</v>
      </c>
      <c r="BD252" s="2" t="n">
        <f aca="false">(20*BE252)/((AO252/18)-3.5)</f>
        <v>112.5</v>
      </c>
      <c r="BE252" s="2" t="n">
        <v>12.5</v>
      </c>
      <c r="BF252" s="3" t="n">
        <v>55.4</v>
      </c>
      <c r="BG252" s="3" t="n">
        <v>89</v>
      </c>
      <c r="BH252" s="3" t="n">
        <v>87.8</v>
      </c>
      <c r="BI252" s="3" t="n">
        <v>88.9</v>
      </c>
      <c r="BJ252" s="2" t="n">
        <f aca="false">((BE252*15)+(BF252*30)+(BG252*30)+(BH252*30)+(BI252*15))-(BE252*120)</f>
        <v>6987</v>
      </c>
      <c r="BK252" s="2" t="n">
        <f aca="false">((BE252*15)+(BF252*30)+(BG252*30)+(BH252*30)+(BI252*15))</f>
        <v>8487</v>
      </c>
      <c r="BL252" s="2" t="n">
        <f aca="false">(1/BE252)</f>
        <v>0.08</v>
      </c>
      <c r="BM252" s="2" t="n">
        <f aca="false">(BJ252/AU252)</f>
        <v>0.978571428571429</v>
      </c>
      <c r="BN252" s="2" t="n">
        <f aca="false">(BK252/AV252)</f>
        <v>0.435230769230769</v>
      </c>
      <c r="BO252" s="2" t="n">
        <f aca="false">(AX252*BM252)</f>
        <v>2.68525880314505</v>
      </c>
      <c r="BP252" s="2" t="n">
        <f aca="false">(AX252*BN252)</f>
        <v>1.19429938413658</v>
      </c>
      <c r="BQ252" s="2" t="n">
        <v>1</v>
      </c>
      <c r="BR252" s="4" t="n">
        <f aca="false">(BC252*BL252)</f>
        <v>0.0544761904761905</v>
      </c>
      <c r="BS252" s="1" t="n">
        <v>160</v>
      </c>
      <c r="BT252" s="1" t="n">
        <v>0</v>
      </c>
      <c r="BU252" s="1" t="n">
        <v>45</v>
      </c>
      <c r="BV252" s="1" t="n">
        <v>0</v>
      </c>
      <c r="BW252" s="1" t="n">
        <v>91</v>
      </c>
      <c r="BX252" s="1" t="n">
        <v>0</v>
      </c>
      <c r="BY252" s="1" t="n">
        <v>24</v>
      </c>
      <c r="BZ252" s="1" t="n">
        <v>122</v>
      </c>
      <c r="CA252" s="1" t="n">
        <v>0</v>
      </c>
      <c r="CB252" s="1" t="n">
        <v>2</v>
      </c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 t="n">
        <v>16</v>
      </c>
      <c r="DK252" s="1" t="n">
        <v>16</v>
      </c>
      <c r="DL252" s="1" t="n">
        <v>2</v>
      </c>
      <c r="DM252" s="1" t="n">
        <v>1</v>
      </c>
      <c r="DN252" s="1" t="n">
        <v>29.93012</v>
      </c>
      <c r="DO252" s="1" t="n">
        <v>216.4036</v>
      </c>
      <c r="DP252" s="1" t="n">
        <v>0</v>
      </c>
      <c r="DQ252" s="1" t="n">
        <v>2</v>
      </c>
      <c r="DR252" s="1"/>
      <c r="DS252" s="1" t="n">
        <v>1</v>
      </c>
      <c r="DT252" s="1" t="n">
        <v>2609.22</v>
      </c>
      <c r="DU252" s="1" t="n">
        <v>76.96</v>
      </c>
      <c r="DV252" s="1" t="n">
        <v>27.89</v>
      </c>
      <c r="DW252" s="1" t="n">
        <v>32.7</v>
      </c>
      <c r="DX252" s="1" t="n">
        <v>26.72</v>
      </c>
      <c r="DY252" s="1" t="n">
        <v>450.37</v>
      </c>
      <c r="DZ252" s="1" t="n">
        <v>33.43</v>
      </c>
      <c r="EA252" s="1" t="n">
        <v>20.69</v>
      </c>
      <c r="EB252" s="1" t="n">
        <v>17.65</v>
      </c>
      <c r="EC252" s="1" t="n">
        <v>24.31</v>
      </c>
      <c r="ED252" s="1" t="n">
        <v>10.85</v>
      </c>
      <c r="EE252" s="1" t="n">
        <v>211.14</v>
      </c>
    </row>
    <row r="253" customFormat="false" ht="13.8" hidden="false" customHeight="false" outlineLevel="0" collapsed="false">
      <c r="A253" s="1" t="n">
        <v>30977</v>
      </c>
      <c r="B253" s="1" t="n">
        <v>1</v>
      </c>
      <c r="C253" s="1" t="n">
        <v>38</v>
      </c>
      <c r="D253" s="1" t="n">
        <v>1</v>
      </c>
      <c r="E253" s="1" t="n">
        <v>1</v>
      </c>
      <c r="F253" s="1" t="n">
        <v>0</v>
      </c>
      <c r="G253" s="1" t="n">
        <v>1</v>
      </c>
      <c r="H253" s="1" t="n">
        <v>0</v>
      </c>
      <c r="I253" s="1" t="n">
        <v>1</v>
      </c>
      <c r="J253" s="1" t="n">
        <v>0</v>
      </c>
      <c r="K253" s="1" t="n">
        <v>0</v>
      </c>
      <c r="L253" s="1" t="n">
        <v>0</v>
      </c>
      <c r="M253" s="1" t="n">
        <f aca="false">IF(W253&gt;27,1,0)</f>
        <v>1</v>
      </c>
      <c r="N253" s="1" t="n">
        <v>0</v>
      </c>
      <c r="O253" s="1" t="n">
        <v>1</v>
      </c>
      <c r="P253" s="1" t="n">
        <f aca="false">SUM(E253:O253)</f>
        <v>5</v>
      </c>
      <c r="Q253" s="1" t="n">
        <v>120</v>
      </c>
      <c r="R253" s="1" t="n">
        <v>80</v>
      </c>
      <c r="S253" s="1" t="n">
        <f aca="false">Q253-R253</f>
        <v>40</v>
      </c>
      <c r="T253" s="2" t="n">
        <f aca="false">(S253/3)+ R253</f>
        <v>93.3333333333333</v>
      </c>
      <c r="U253" s="3" t="n">
        <v>103.4</v>
      </c>
      <c r="V253" s="3" t="n">
        <v>175.5</v>
      </c>
      <c r="W253" s="18" t="n">
        <f aca="false">U253/POWER((V253/100),2)</f>
        <v>33.5711560782786</v>
      </c>
      <c r="X253" s="2" t="n">
        <v>2</v>
      </c>
      <c r="Y253" s="2" t="n">
        <v>111</v>
      </c>
      <c r="Z253" s="3" t="n">
        <v>114</v>
      </c>
      <c r="AA253" s="2" t="n">
        <v>37.5779654825211</v>
      </c>
      <c r="AB253" s="2" t="n">
        <v>0.632478632478633</v>
      </c>
      <c r="AC253" s="2" t="n">
        <v>0.973684210526316</v>
      </c>
      <c r="AD253" s="3" t="n">
        <v>31.8</v>
      </c>
      <c r="AE253" s="3" t="n">
        <v>32.9</v>
      </c>
      <c r="AF253" s="3" t="n">
        <v>70.5</v>
      </c>
      <c r="AG253" s="1" t="n">
        <v>14</v>
      </c>
      <c r="AH253" s="3" t="n">
        <v>49.1</v>
      </c>
      <c r="AI253" s="3" t="n">
        <v>50.8</v>
      </c>
      <c r="AJ253" s="3" t="n">
        <v>67</v>
      </c>
      <c r="AK253" s="3" t="n">
        <v>3.5</v>
      </c>
      <c r="AL253" s="3" t="n">
        <v>2116</v>
      </c>
      <c r="AM253" s="3" t="n">
        <v>53</v>
      </c>
      <c r="AN253" s="1" t="n">
        <v>3280</v>
      </c>
      <c r="AO253" s="1" t="n">
        <v>98</v>
      </c>
      <c r="AP253" s="1" t="n">
        <v>126</v>
      </c>
      <c r="AQ253" s="1" t="n">
        <v>105</v>
      </c>
      <c r="AR253" s="1" t="n">
        <v>119</v>
      </c>
      <c r="AS253" s="1" t="n">
        <v>102</v>
      </c>
      <c r="AT253" s="1" t="n">
        <v>1</v>
      </c>
      <c r="AU253" s="1" t="n">
        <v>1740</v>
      </c>
      <c r="AV253" s="1" t="n">
        <f aca="false">((AO253*15)+(AP253*30)+(AQ253*30)+(AR253*30)+(AS253*15))</f>
        <v>13500</v>
      </c>
      <c r="AW253" s="1"/>
      <c r="AX253" s="4" t="n">
        <f aca="false">10000/SQRT((AO253*BE253)*(AVERAGE(AO253:AS253)*AVERAGE(BE253:BI253)))</f>
        <v>2.48558117646413</v>
      </c>
      <c r="AY253" s="4" t="n">
        <v>1</v>
      </c>
      <c r="AZ253" s="2" t="n">
        <f aca="false">(AO253*BE253)/405</f>
        <v>4.71851851851852</v>
      </c>
      <c r="BA253" s="2" t="n">
        <v>1</v>
      </c>
      <c r="BB253" s="2" t="n">
        <f aca="false">1/(LOG(BE253)+LOG(AO253))</f>
        <v>0.304760912153407</v>
      </c>
      <c r="BC253" s="2" t="n">
        <f aca="false">(BF253-BE253)/(AP253-AO253)</f>
        <v>6.26785714285714</v>
      </c>
      <c r="BD253" s="2" t="n">
        <f aca="false">(20*BE253)/((AO253/18)-3.5)</f>
        <v>200.571428571429</v>
      </c>
      <c r="BE253" s="2" t="n">
        <v>19.5</v>
      </c>
      <c r="BF253" s="3" t="n">
        <v>195</v>
      </c>
      <c r="BG253" s="3" t="n">
        <v>99.1</v>
      </c>
      <c r="BH253" s="3" t="n">
        <v>33.8</v>
      </c>
      <c r="BI253" s="3" t="n">
        <v>37.6</v>
      </c>
      <c r="BJ253" s="2" t="n">
        <f aca="false">((BE253*15)+(BF253*30)+(BG253*30)+(BH253*30)+(BI253*15))-(BE253*120)</f>
        <v>8353.5</v>
      </c>
      <c r="BK253" s="2" t="n">
        <f aca="false">((BE253*15)+(BF253*30)+(BG253*30)+(BH253*30)+(BI253*15))</f>
        <v>10693.5</v>
      </c>
      <c r="BL253" s="2" t="n">
        <f aca="false">(1/BE253)</f>
        <v>0.0512820512820513</v>
      </c>
      <c r="BM253" s="2" t="n">
        <f aca="false">(BJ253/AU253)</f>
        <v>4.80086206896552</v>
      </c>
      <c r="BN253" s="2" t="n">
        <f aca="false">(BK253/AV253)</f>
        <v>0.792111111111111</v>
      </c>
      <c r="BO253" s="2" t="n">
        <f aca="false">(AX253*BM253)</f>
        <v>11.9329323894213</v>
      </c>
      <c r="BP253" s="2" t="n">
        <f aca="false">(AX253*BN253)</f>
        <v>1.96885646744587</v>
      </c>
      <c r="BQ253" s="2" t="n">
        <v>2</v>
      </c>
      <c r="BR253" s="4" t="n">
        <f aca="false">(BC253*BL253)</f>
        <v>0.321428571428571</v>
      </c>
      <c r="BS253" s="1" t="n">
        <v>231</v>
      </c>
      <c r="BT253" s="1" t="n">
        <v>1</v>
      </c>
      <c r="BU253" s="1" t="n">
        <v>43</v>
      </c>
      <c r="BV253" s="1" t="n">
        <v>0</v>
      </c>
      <c r="BW253" s="1" t="n">
        <v>155</v>
      </c>
      <c r="BX253" s="1" t="n">
        <v>1</v>
      </c>
      <c r="BY253" s="1" t="n">
        <v>33</v>
      </c>
      <c r="BZ253" s="1" t="n">
        <v>164</v>
      </c>
      <c r="CA253" s="1" t="n">
        <v>1</v>
      </c>
      <c r="CB253" s="1" t="n">
        <v>5</v>
      </c>
      <c r="CC253" s="1" t="n">
        <v>2</v>
      </c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</row>
    <row r="254" customFormat="false" ht="13.8" hidden="false" customHeight="false" outlineLevel="0" collapsed="false">
      <c r="A254" s="1" t="n">
        <v>30979</v>
      </c>
      <c r="B254" s="1" t="n">
        <v>2</v>
      </c>
      <c r="C254" s="1" t="n">
        <v>50</v>
      </c>
      <c r="D254" s="1" t="n">
        <v>1</v>
      </c>
      <c r="E254" s="1" t="n">
        <v>1</v>
      </c>
      <c r="F254" s="1" t="n">
        <v>1</v>
      </c>
      <c r="G254" s="1" t="n">
        <v>1</v>
      </c>
      <c r="H254" s="1" t="n">
        <v>0</v>
      </c>
      <c r="I254" s="1" t="n">
        <v>0</v>
      </c>
      <c r="J254" s="1" t="n">
        <v>0</v>
      </c>
      <c r="K254" s="1" t="n">
        <v>0</v>
      </c>
      <c r="L254" s="1" t="n">
        <v>0</v>
      </c>
      <c r="M254" s="1" t="n">
        <f aca="false">IF(U254&gt;27,1,0)</f>
        <v>1</v>
      </c>
      <c r="N254" s="1" t="n">
        <v>0</v>
      </c>
      <c r="O254" s="1" t="n">
        <v>1</v>
      </c>
      <c r="P254" s="1" t="n">
        <f aca="false">SUM(E254:O254)</f>
        <v>5</v>
      </c>
      <c r="Q254" s="1" t="n">
        <v>110</v>
      </c>
      <c r="R254" s="1" t="n">
        <v>70</v>
      </c>
      <c r="S254" s="1" t="n">
        <v>40</v>
      </c>
      <c r="T254" s="2" t="n">
        <v>83.3333333333333</v>
      </c>
      <c r="U254" s="3" t="n">
        <v>63.1</v>
      </c>
      <c r="V254" s="3" t="n">
        <v>153.5</v>
      </c>
      <c r="W254" s="2" t="n">
        <v>26.7801249880635</v>
      </c>
      <c r="X254" s="2" t="n">
        <v>1</v>
      </c>
      <c r="Y254" s="3" t="n">
        <v>86.5</v>
      </c>
      <c r="Z254" s="3" t="n">
        <v>92</v>
      </c>
      <c r="AA254" s="2" t="n">
        <v>42.6000515623155</v>
      </c>
      <c r="AB254" s="2" t="n">
        <v>0.563517915309446</v>
      </c>
      <c r="AC254" s="2" t="n">
        <v>0.940217391304348</v>
      </c>
      <c r="AD254" s="3" t="n">
        <v>33.9</v>
      </c>
      <c r="AE254" s="3" t="n">
        <v>21.4</v>
      </c>
      <c r="AF254" s="3" t="n">
        <v>41.7</v>
      </c>
      <c r="AG254" s="1" t="n">
        <v>7</v>
      </c>
      <c r="AH254" s="3" t="n">
        <v>45.8</v>
      </c>
      <c r="AI254" s="3" t="n">
        <v>28.9</v>
      </c>
      <c r="AJ254" s="3" t="n">
        <v>39.6</v>
      </c>
      <c r="AK254" s="3" t="n">
        <v>2.1</v>
      </c>
      <c r="AL254" s="1" t="n">
        <v>1260</v>
      </c>
      <c r="AM254" s="1" t="n">
        <v>45</v>
      </c>
      <c r="AN254" s="1" t="n">
        <v>1966</v>
      </c>
      <c r="AO254" s="1" t="n">
        <v>102</v>
      </c>
      <c r="AP254" s="1" t="n">
        <v>166</v>
      </c>
      <c r="AQ254" s="1" t="n">
        <v>120</v>
      </c>
      <c r="AR254" s="1" t="n">
        <v>130</v>
      </c>
      <c r="AS254" s="1" t="n">
        <v>126</v>
      </c>
      <c r="AT254" s="1" t="n">
        <v>2</v>
      </c>
      <c r="AU254" s="1" t="n">
        <v>3660</v>
      </c>
      <c r="AV254" s="1" t="n">
        <f aca="false">((AO254*15)+(AP254*30)+(AQ254*30)+(AR254*30)+(AS254*15))</f>
        <v>15900</v>
      </c>
      <c r="AW254" s="1" t="n">
        <v>5.05</v>
      </c>
      <c r="AX254" s="4" t="n">
        <f aca="false">10000/SQRT((AO254*BE254)*(AVERAGE(AO254:AS254)*AVERAGE(BE254:BI254)))</f>
        <v>2.81196577672162</v>
      </c>
      <c r="AY254" s="4" t="n">
        <v>1</v>
      </c>
      <c r="AZ254" s="2" t="n">
        <f aca="false">(AO254*BE254)/405</f>
        <v>3.17333333333333</v>
      </c>
      <c r="BA254" s="2" t="n">
        <v>1</v>
      </c>
      <c r="BB254" s="2" t="n">
        <f aca="false">1/(LOG(BE254)+LOG(AO254))</f>
        <v>0.3216498613418</v>
      </c>
      <c r="BC254" s="2" t="n">
        <f aca="false">(BF254-BE254)/(AP254-AO254)</f>
        <v>0.834375</v>
      </c>
      <c r="BD254" s="2" t="n">
        <f aca="false">(20*BE254)/((AO254/18)-3.5)</f>
        <v>116.307692307692</v>
      </c>
      <c r="BE254" s="2" t="n">
        <v>12.6</v>
      </c>
      <c r="BF254" s="3" t="n">
        <v>66</v>
      </c>
      <c r="BG254" s="3" t="n">
        <v>75.4</v>
      </c>
      <c r="BH254" s="3" t="n">
        <v>114</v>
      </c>
      <c r="BI254" s="3" t="n">
        <v>114</v>
      </c>
      <c r="BJ254" s="2" t="n">
        <f aca="false">((BE254*15)+(BF254*30)+(BG254*30)+(BH254*30)+(BI254*15))-(BE254*120)</f>
        <v>8049</v>
      </c>
      <c r="BK254" s="2" t="n">
        <f aca="false">((BE254*15)+(BF254*30)+(BG254*30)+(BH254*30)+(BI254*15))</f>
        <v>9561</v>
      </c>
      <c r="BL254" s="2" t="n">
        <f aca="false">(1/BE254)</f>
        <v>0.0793650793650794</v>
      </c>
      <c r="BM254" s="2" t="n">
        <f aca="false">(BJ254/AU254)</f>
        <v>2.19918032786885</v>
      </c>
      <c r="BN254" s="2" t="n">
        <f aca="false">(BK254/AV254)</f>
        <v>0.601320754716981</v>
      </c>
      <c r="BO254" s="2" t="n">
        <f aca="false">(AX254*BM254)</f>
        <v>6.18401981880665</v>
      </c>
      <c r="BP254" s="2" t="n">
        <f aca="false">(AX254*BN254)</f>
        <v>1.69089338309657</v>
      </c>
      <c r="BQ254" s="2" t="n">
        <v>2</v>
      </c>
      <c r="BR254" s="4" t="n">
        <f aca="false">(BC254*BL254)</f>
        <v>0.0662202380952381</v>
      </c>
      <c r="BS254" s="1" t="n">
        <v>207</v>
      </c>
      <c r="BT254" s="1" t="n">
        <v>1</v>
      </c>
      <c r="BU254" s="1" t="n">
        <v>46</v>
      </c>
      <c r="BV254" s="1" t="n">
        <v>1</v>
      </c>
      <c r="BW254" s="1" t="n">
        <v>132</v>
      </c>
      <c r="BX254" s="1" t="n">
        <v>1</v>
      </c>
      <c r="BY254" s="1" t="n">
        <v>29</v>
      </c>
      <c r="BZ254" s="1" t="n">
        <v>143</v>
      </c>
      <c r="CA254" s="1" t="n">
        <v>0</v>
      </c>
      <c r="CB254" s="1" t="n">
        <v>3</v>
      </c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</row>
    <row r="255" customFormat="false" ht="13.8" hidden="false" customHeight="false" outlineLevel="0" collapsed="false">
      <c r="A255" s="1" t="n">
        <v>30982</v>
      </c>
      <c r="B255" s="1" t="n">
        <v>2</v>
      </c>
      <c r="C255" s="1" t="n">
        <v>41</v>
      </c>
      <c r="D255" s="1" t="n">
        <v>1</v>
      </c>
      <c r="E255" s="1" t="n">
        <v>0</v>
      </c>
      <c r="F255" s="1" t="n">
        <v>0</v>
      </c>
      <c r="G255" s="1" t="n">
        <v>1</v>
      </c>
      <c r="H255" s="1" t="n">
        <v>0</v>
      </c>
      <c r="I255" s="1" t="n">
        <v>0</v>
      </c>
      <c r="J255" s="1" t="n">
        <v>0</v>
      </c>
      <c r="K255" s="1" t="n">
        <v>0</v>
      </c>
      <c r="L255" s="1" t="n">
        <v>0</v>
      </c>
      <c r="M255" s="1" t="n">
        <f aca="false">IF(W255&gt;27,1,0)</f>
        <v>1</v>
      </c>
      <c r="N255" s="1" t="n">
        <v>0</v>
      </c>
      <c r="O255" s="1" t="n">
        <v>1</v>
      </c>
      <c r="P255" s="1" t="n">
        <f aca="false">SUM(E255:O255)</f>
        <v>3</v>
      </c>
      <c r="Q255" s="1" t="n">
        <v>120</v>
      </c>
      <c r="R255" s="1" t="n">
        <v>80</v>
      </c>
      <c r="S255" s="1" t="n">
        <f aca="false">Q255-R255</f>
        <v>40</v>
      </c>
      <c r="T255" s="2" t="n">
        <f aca="false">(S255/3)+ R255</f>
        <v>93.3333333333333</v>
      </c>
      <c r="U255" s="3" t="n">
        <v>70</v>
      </c>
      <c r="V255" s="3" t="n">
        <v>158</v>
      </c>
      <c r="W255" s="18" t="n">
        <f aca="false">U255/POWER((V255/100),2)</f>
        <v>28.0403781445281</v>
      </c>
      <c r="X255" s="2" t="n">
        <v>1</v>
      </c>
      <c r="Y255" s="2" t="n">
        <v>84.5</v>
      </c>
      <c r="Z255" s="3" t="n">
        <v>105</v>
      </c>
      <c r="AA255" s="2" t="n">
        <v>37.6541371610045</v>
      </c>
      <c r="AB255" s="2" t="n">
        <v>0.534810126582278</v>
      </c>
      <c r="AC255" s="2" t="n">
        <v>0.804761904761905</v>
      </c>
      <c r="AD255" s="3" t="n">
        <v>34.9</v>
      </c>
      <c r="AE255" s="3" t="n">
        <v>24.4</v>
      </c>
      <c r="AF255" s="3" t="n">
        <v>45.6</v>
      </c>
      <c r="AG255" s="1" t="n">
        <v>6</v>
      </c>
      <c r="AH255" s="3" t="n">
        <v>45.9</v>
      </c>
      <c r="AI255" s="3" t="n">
        <v>32.1</v>
      </c>
      <c r="AJ255" s="3" t="n">
        <v>43.3</v>
      </c>
      <c r="AK255" s="3" t="n">
        <v>2.3</v>
      </c>
      <c r="AL255" s="3" t="n">
        <v>1383</v>
      </c>
      <c r="AM255" s="3" t="n">
        <v>48</v>
      </c>
      <c r="AN255" s="1" t="n">
        <v>2517</v>
      </c>
      <c r="AO255" s="1" t="n">
        <v>97</v>
      </c>
      <c r="AP255" s="1" t="n">
        <v>194</v>
      </c>
      <c r="AQ255" s="1" t="n">
        <v>190</v>
      </c>
      <c r="AR255" s="1" t="n">
        <v>147</v>
      </c>
      <c r="AS255" s="1" t="n">
        <v>101</v>
      </c>
      <c r="AT255" s="1" t="n">
        <v>1</v>
      </c>
      <c r="AU255" s="1" t="n">
        <v>7260</v>
      </c>
      <c r="AV255" s="1" t="n">
        <f aca="false">((AO255*15)+(AP255*30)+(AQ255*30)+(AR255*30)+(AS255*15))</f>
        <v>18900</v>
      </c>
      <c r="AW255" s="1"/>
      <c r="AX255" s="4" t="n">
        <f aca="false">10000/SQRT((AO255*BE255)*(AVERAGE(AO255:AS255)*AVERAGE(BE255:BI255)))</f>
        <v>1.81017146016931</v>
      </c>
      <c r="AY255" s="4" t="n">
        <v>1</v>
      </c>
      <c r="AZ255" s="2" t="n">
        <f aca="false">(AO255*BE255)/405</f>
        <v>3.59259259259259</v>
      </c>
      <c r="BA255" s="2" t="n">
        <v>1</v>
      </c>
      <c r="BB255" s="2" t="n">
        <f aca="false">1/(LOG(BE255)+LOG(AO255))</f>
        <v>0.316169243533913</v>
      </c>
      <c r="BC255" s="2" t="n">
        <f aca="false">(BF255-BE255)/(AP255-AO255)</f>
        <v>2.17525773195876</v>
      </c>
      <c r="BD255" s="2" t="n">
        <f aca="false">(20*BE255)/((AO255/18)-3.5)</f>
        <v>158.823529411765</v>
      </c>
      <c r="BE255" s="2" t="n">
        <v>15</v>
      </c>
      <c r="BF255" s="3" t="n">
        <v>226</v>
      </c>
      <c r="BG255" s="3" t="n">
        <v>239</v>
      </c>
      <c r="BH255" s="3" t="n">
        <v>152</v>
      </c>
      <c r="BI255" s="3" t="n">
        <v>87.3</v>
      </c>
      <c r="BJ255" s="2" t="n">
        <f aca="false">((BE255*15)+(BF255*30)+(BG255*30)+(BH255*30)+(BI255*15))-(BE255*120)</f>
        <v>18244.5</v>
      </c>
      <c r="BK255" s="2" t="n">
        <f aca="false">((BE255*15)+(BF255*30)+(BG255*30)+(BH255*30)+(BI255*15))</f>
        <v>20044.5</v>
      </c>
      <c r="BL255" s="2" t="n">
        <f aca="false">(1/BE255)</f>
        <v>0.0666666666666667</v>
      </c>
      <c r="BM255" s="2" t="n">
        <f aca="false">(BJ255/AU255)</f>
        <v>2.51301652892562</v>
      </c>
      <c r="BN255" s="2" t="n">
        <f aca="false">(BK255/AV255)</f>
        <v>1.06055555555556</v>
      </c>
      <c r="BO255" s="2" t="n">
        <f aca="false">(AX255*BM255)</f>
        <v>4.54899079959491</v>
      </c>
      <c r="BP255" s="2" t="n">
        <f aca="false">(AX255*BN255)</f>
        <v>1.91978739859068</v>
      </c>
      <c r="BQ255" s="2" t="n">
        <v>2</v>
      </c>
      <c r="BR255" s="4" t="n">
        <f aca="false">(BC255*BL255)</f>
        <v>0.145017182130584</v>
      </c>
      <c r="BS255" s="1" t="n">
        <v>220</v>
      </c>
      <c r="BT255" s="1" t="n">
        <v>1</v>
      </c>
      <c r="BU255" s="1" t="n">
        <v>35</v>
      </c>
      <c r="BV255" s="1" t="n">
        <v>1</v>
      </c>
      <c r="BW255" s="1" t="n">
        <v>150</v>
      </c>
      <c r="BX255" s="1" t="n">
        <v>1</v>
      </c>
      <c r="BY255" s="1" t="n">
        <v>35</v>
      </c>
      <c r="BZ255" s="1" t="n">
        <v>177</v>
      </c>
      <c r="CA255" s="1" t="n">
        <v>1</v>
      </c>
      <c r="CB255" s="1" t="n">
        <v>3</v>
      </c>
      <c r="CC255" s="1"/>
      <c r="CD255" s="1"/>
      <c r="CE255" s="1" t="n">
        <v>1348</v>
      </c>
      <c r="CF255" s="1" t="n">
        <v>21.2759643916914</v>
      </c>
      <c r="CG255" s="1" t="n">
        <v>6.47626112759644</v>
      </c>
      <c r="CH255" s="1" t="n">
        <v>1.40207715133531</v>
      </c>
      <c r="CI255" s="1" t="n">
        <v>2.87091988130564</v>
      </c>
      <c r="CJ255" s="1" t="n">
        <v>1.60237388724036</v>
      </c>
      <c r="CK255" s="1" t="n">
        <v>70.919881305638</v>
      </c>
      <c r="CL255" s="1" t="n">
        <v>5.4</v>
      </c>
      <c r="CM255" s="1" t="n">
        <v>4.9</v>
      </c>
      <c r="CN255" s="1" t="n">
        <v>11</v>
      </c>
      <c r="CO255" s="1" t="n">
        <v>0</v>
      </c>
      <c r="CP255" s="1" t="n">
        <v>0</v>
      </c>
      <c r="CQ255" s="1" t="n">
        <v>1</v>
      </c>
      <c r="CR255" s="1" t="n">
        <v>1.5</v>
      </c>
      <c r="CS255" s="1" t="n">
        <v>0</v>
      </c>
      <c r="CT255" s="1" t="n">
        <v>0</v>
      </c>
      <c r="CU255" s="1" t="n">
        <v>71.7</v>
      </c>
      <c r="CV255" s="1" t="n">
        <v>9.7</v>
      </c>
      <c r="CW255" s="1" t="n">
        <v>2.1</v>
      </c>
      <c r="CX255" s="1" t="n">
        <v>4.3</v>
      </c>
      <c r="CY255" s="1" t="n">
        <v>2.4</v>
      </c>
      <c r="CZ255" s="1" t="n">
        <v>123</v>
      </c>
      <c r="DA255" s="1" t="n">
        <v>239</v>
      </c>
      <c r="DB255" s="1" t="n">
        <v>37.7</v>
      </c>
      <c r="DC255" s="1" t="n">
        <v>1.1</v>
      </c>
      <c r="DD255" s="1" t="n">
        <v>699</v>
      </c>
      <c r="DE255" s="1" t="n">
        <v>12</v>
      </c>
      <c r="DF255" s="1" t="n">
        <v>1</v>
      </c>
      <c r="DG255" s="1" t="n">
        <v>600</v>
      </c>
      <c r="DH255" s="1" t="n">
        <v>12</v>
      </c>
      <c r="DI255" s="1" t="n">
        <v>600</v>
      </c>
      <c r="DJ255" s="1" t="n">
        <v>6</v>
      </c>
      <c r="DK255" s="1" t="n">
        <v>6</v>
      </c>
      <c r="DL255" s="1" t="n">
        <v>2</v>
      </c>
      <c r="DM255" s="1" t="n">
        <v>2</v>
      </c>
      <c r="DN255" s="1" t="n">
        <v>15.47012</v>
      </c>
      <c r="DO255" s="1" t="n">
        <v>764.8115</v>
      </c>
      <c r="DP255" s="1" t="n">
        <v>0</v>
      </c>
      <c r="DQ255" s="1" t="n">
        <v>1</v>
      </c>
      <c r="DR255" s="1" t="n">
        <v>1</v>
      </c>
      <c r="DS255" s="1" t="n">
        <v>2</v>
      </c>
      <c r="DT255" s="1" t="n">
        <v>2791.33</v>
      </c>
      <c r="DU255" s="1" t="n">
        <v>77.61</v>
      </c>
      <c r="DV255" s="1" t="n">
        <v>10.37</v>
      </c>
      <c r="DW255" s="1" t="n">
        <v>16.77</v>
      </c>
      <c r="DX255" s="1" t="n">
        <v>29.01</v>
      </c>
      <c r="DY255" s="1" t="n">
        <v>485.1</v>
      </c>
      <c r="DZ255" s="1" t="n">
        <v>35.33</v>
      </c>
      <c r="EA255" s="1" t="n">
        <v>40.46</v>
      </c>
      <c r="EB255" s="1" t="n">
        <v>13.64</v>
      </c>
      <c r="EC255" s="1" t="n">
        <v>23.65</v>
      </c>
      <c r="ED255" s="1" t="n">
        <v>18.32</v>
      </c>
      <c r="EE255" s="1" t="n">
        <v>72.9</v>
      </c>
    </row>
    <row r="256" customFormat="false" ht="13.8" hidden="false" customHeight="false" outlineLevel="0" collapsed="false">
      <c r="A256" s="1" t="n">
        <v>30985</v>
      </c>
      <c r="B256" s="1" t="n">
        <v>1</v>
      </c>
      <c r="C256" s="1" t="n">
        <v>44</v>
      </c>
      <c r="D256" s="1" t="n">
        <v>1</v>
      </c>
      <c r="E256" s="1" t="n">
        <v>0</v>
      </c>
      <c r="F256" s="1" t="n">
        <v>0</v>
      </c>
      <c r="G256" s="1" t="n">
        <v>1</v>
      </c>
      <c r="H256" s="1" t="n">
        <v>0</v>
      </c>
      <c r="I256" s="1" t="n">
        <v>0</v>
      </c>
      <c r="J256" s="1" t="n">
        <v>0</v>
      </c>
      <c r="K256" s="1" t="n">
        <v>0</v>
      </c>
      <c r="L256" s="1" t="n">
        <v>0</v>
      </c>
      <c r="M256" s="1" t="n">
        <f aca="false">IF(W256&gt;27,1,0)</f>
        <v>0</v>
      </c>
      <c r="N256" s="1" t="n">
        <v>0</v>
      </c>
      <c r="O256" s="1" t="n">
        <v>1</v>
      </c>
      <c r="P256" s="1" t="n">
        <f aca="false">SUM(E256:O256)</f>
        <v>2</v>
      </c>
      <c r="Q256" s="1" t="n">
        <v>130</v>
      </c>
      <c r="R256" s="1" t="n">
        <v>80</v>
      </c>
      <c r="S256" s="1" t="n">
        <f aca="false">Q256-R256</f>
        <v>50</v>
      </c>
      <c r="T256" s="2" t="n">
        <f aca="false">(S256/3)+ R256</f>
        <v>96.6666666666667</v>
      </c>
      <c r="U256" s="3" t="n">
        <v>73.3</v>
      </c>
      <c r="V256" s="3" t="n">
        <v>167</v>
      </c>
      <c r="W256" s="18" t="n">
        <f aca="false">U256/POWER((V256/100),2)</f>
        <v>26.28276381369</v>
      </c>
      <c r="X256" s="2" t="n">
        <v>1</v>
      </c>
      <c r="Y256" s="2" t="n">
        <v>88.5</v>
      </c>
      <c r="Z256" s="3" t="n">
        <v>97.5</v>
      </c>
      <c r="AA256" s="2" t="n">
        <v>39.2044301318377</v>
      </c>
      <c r="AB256" s="2" t="n">
        <v>0.529940119760479</v>
      </c>
      <c r="AC256" s="2" t="n">
        <v>0.907692307692308</v>
      </c>
      <c r="AD256" s="3" t="n">
        <v>22.7</v>
      </c>
      <c r="AE256" s="3" t="n">
        <v>16.6</v>
      </c>
      <c r="AF256" s="3" t="n">
        <v>56.7</v>
      </c>
      <c r="AG256" s="1" t="n">
        <v>9</v>
      </c>
      <c r="AH256" s="3" t="n">
        <v>54.6</v>
      </c>
      <c r="AI256" s="3" t="n">
        <v>40</v>
      </c>
      <c r="AJ256" s="3" t="n">
        <v>53.9</v>
      </c>
      <c r="AK256" s="3" t="n">
        <v>2.8</v>
      </c>
      <c r="AL256" s="3" t="n">
        <v>1647</v>
      </c>
      <c r="AM256" s="3" t="n">
        <v>45</v>
      </c>
      <c r="AN256" s="1" t="n">
        <v>2553</v>
      </c>
      <c r="AO256" s="1" t="n">
        <v>97</v>
      </c>
      <c r="AP256" s="1" t="n">
        <v>140</v>
      </c>
      <c r="AQ256" s="1" t="n">
        <v>106</v>
      </c>
      <c r="AR256" s="1" t="n">
        <v>119</v>
      </c>
      <c r="AS256" s="1" t="n">
        <v>132</v>
      </c>
      <c r="AT256" s="1" t="n">
        <v>1</v>
      </c>
      <c r="AU256" s="1" t="n">
        <v>2745</v>
      </c>
      <c r="AV256" s="1" t="n">
        <f aca="false">((AO256*15)+(AP256*30)+(AQ256*30)+(AR256*30)+(AS256*15))</f>
        <v>14385</v>
      </c>
      <c r="AW256" s="1"/>
      <c r="AX256" s="4" t="n">
        <f aca="false">10000/SQRT((AO256*BE256)*(AVERAGE(AO256:AS256)*AVERAGE(BE256:BI256)))</f>
        <v>2.9896076003717</v>
      </c>
      <c r="AY256" s="4" t="n">
        <v>1</v>
      </c>
      <c r="AZ256" s="2" t="n">
        <f aca="false">(AO256*BE256)/405</f>
        <v>2.58666666666667</v>
      </c>
      <c r="BA256" s="2" t="n">
        <v>1</v>
      </c>
      <c r="BB256" s="2" t="n">
        <f aca="false">1/(LOG(BE256)+LOG(AO256))</f>
        <v>0.331104394862108</v>
      </c>
      <c r="BC256" s="2" t="n">
        <f aca="false">(BF256-BE256)/(AP256-AO256)</f>
        <v>2.77209302325581</v>
      </c>
      <c r="BD256" s="2" t="n">
        <f aca="false">(20*BE256)/((AO256/18)-3.5)</f>
        <v>114.352941176471</v>
      </c>
      <c r="BE256" s="2" t="n">
        <v>10.8</v>
      </c>
      <c r="BF256" s="3" t="n">
        <v>130</v>
      </c>
      <c r="BG256" s="3" t="n">
        <v>74.9</v>
      </c>
      <c r="BH256" s="3" t="n">
        <v>82.8</v>
      </c>
      <c r="BI256" s="3" t="n">
        <v>151</v>
      </c>
      <c r="BJ256" s="2" t="n">
        <f aca="false">((BE256*15)+(BF256*30)+(BG256*30)+(BH256*30)+(BI256*15))-(BE256*120)</f>
        <v>9762</v>
      </c>
      <c r="BK256" s="2" t="n">
        <f aca="false">((BE256*15)+(BF256*30)+(BG256*30)+(BH256*30)+(BI256*15))</f>
        <v>11058</v>
      </c>
      <c r="BL256" s="2" t="n">
        <f aca="false">(1/BE256)</f>
        <v>0.0925925925925926</v>
      </c>
      <c r="BM256" s="2" t="n">
        <f aca="false">(BJ256/AU256)</f>
        <v>3.55628415300546</v>
      </c>
      <c r="BN256" s="2" t="n">
        <f aca="false">(BK256/AV256)</f>
        <v>0.768717413972888</v>
      </c>
      <c r="BO256" s="2" t="n">
        <f aca="false">(AX256*BM256)</f>
        <v>10.6318941329066</v>
      </c>
      <c r="BP256" s="2" t="n">
        <f aca="false">(AX256*BN256)</f>
        <v>2.29816342335143</v>
      </c>
      <c r="BQ256" s="2" t="n">
        <v>2</v>
      </c>
      <c r="BR256" s="4" t="n">
        <f aca="false">(BC256*BL256)</f>
        <v>0.256675279931094</v>
      </c>
      <c r="BS256" s="1" t="n">
        <v>219</v>
      </c>
      <c r="BT256" s="1" t="n">
        <v>1</v>
      </c>
      <c r="BU256" s="1" t="n">
        <v>36</v>
      </c>
      <c r="BV256" s="1" t="n">
        <v>1</v>
      </c>
      <c r="BW256" s="1" t="n">
        <v>119</v>
      </c>
      <c r="BX256" s="1" t="n">
        <v>0</v>
      </c>
      <c r="BY256" s="1" t="n">
        <v>64</v>
      </c>
      <c r="BZ256" s="1" t="n">
        <v>319</v>
      </c>
      <c r="CA256" s="1" t="n">
        <v>1</v>
      </c>
      <c r="CB256" s="1" t="n">
        <v>3</v>
      </c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 t="n">
        <v>24.42036</v>
      </c>
      <c r="DO256" s="1" t="n">
        <v>18.82978</v>
      </c>
      <c r="DP256" s="1" t="n">
        <v>0</v>
      </c>
      <c r="DQ256" s="1" t="n">
        <v>5</v>
      </c>
      <c r="DR256" s="1" t="n">
        <v>2</v>
      </c>
      <c r="DS256" s="1" t="n">
        <v>2</v>
      </c>
      <c r="DT256" s="1" t="n">
        <v>1036.39</v>
      </c>
      <c r="DU256" s="1" t="n">
        <v>37.18</v>
      </c>
      <c r="DV256" s="1" t="n">
        <v>20.94</v>
      </c>
      <c r="DW256" s="1" t="n">
        <v>22.15</v>
      </c>
      <c r="DX256" s="1" t="n">
        <v>5.56</v>
      </c>
      <c r="DY256" s="1" t="n">
        <v>164.22</v>
      </c>
      <c r="DZ256" s="1" t="n">
        <v>23.72</v>
      </c>
      <c r="EA256" s="1" t="n">
        <v>18.97</v>
      </c>
      <c r="EB256" s="1" t="n">
        <v>12.07</v>
      </c>
      <c r="EC256" s="1" t="n">
        <v>10.63</v>
      </c>
      <c r="ED256" s="1" t="n">
        <v>5.26</v>
      </c>
      <c r="EE256" s="1" t="n">
        <v>124.89</v>
      </c>
    </row>
    <row r="257" customFormat="false" ht="13.8" hidden="false" customHeight="false" outlineLevel="0" collapsed="false">
      <c r="A257" s="1" t="n">
        <v>30986</v>
      </c>
      <c r="B257" s="1" t="n">
        <v>1</v>
      </c>
      <c r="C257" s="1" t="n">
        <v>56</v>
      </c>
      <c r="D257" s="1" t="n">
        <v>1</v>
      </c>
      <c r="E257" s="1" t="n">
        <v>0</v>
      </c>
      <c r="F257" s="1" t="n">
        <v>1</v>
      </c>
      <c r="G257" s="1" t="n">
        <v>1</v>
      </c>
      <c r="H257" s="1" t="n">
        <v>0</v>
      </c>
      <c r="I257" s="1" t="n">
        <v>0</v>
      </c>
      <c r="J257" s="1" t="n">
        <v>0</v>
      </c>
      <c r="K257" s="1" t="n">
        <v>0</v>
      </c>
      <c r="L257" s="1" t="n">
        <v>0</v>
      </c>
      <c r="M257" s="1" t="n">
        <f aca="false">IF(W257&gt;27,1,0)</f>
        <v>1</v>
      </c>
      <c r="N257" s="1" t="n">
        <v>0</v>
      </c>
      <c r="O257" s="1" t="n">
        <v>1</v>
      </c>
      <c r="P257" s="1" t="n">
        <f aca="false">SUM(E257:O257)</f>
        <v>4</v>
      </c>
      <c r="Q257" s="1" t="n">
        <v>150</v>
      </c>
      <c r="R257" s="1" t="n">
        <v>90</v>
      </c>
      <c r="S257" s="1" t="n">
        <f aca="false">Q257-R257</f>
        <v>60</v>
      </c>
      <c r="T257" s="2" t="n">
        <f aca="false">(S257/3)+ R257</f>
        <v>110</v>
      </c>
      <c r="U257" s="3" t="n">
        <v>78.7</v>
      </c>
      <c r="V257" s="3" t="n">
        <v>164</v>
      </c>
      <c r="W257" s="18" t="n">
        <f aca="false">U257/POWER((V257/100),2)</f>
        <v>29.2608566329566</v>
      </c>
      <c r="X257" s="2" t="n">
        <v>1</v>
      </c>
      <c r="Y257" s="2" t="n">
        <v>94.5</v>
      </c>
      <c r="Z257" s="3" t="n">
        <v>97</v>
      </c>
      <c r="AA257" s="2" t="n">
        <v>37.582333455793</v>
      </c>
      <c r="AB257" s="2" t="n">
        <v>0.576219512195122</v>
      </c>
      <c r="AC257" s="2" t="n">
        <v>0.974226804123711</v>
      </c>
      <c r="AD257" s="3" t="n">
        <v>33.3</v>
      </c>
      <c r="AE257" s="3" t="n">
        <v>26.2</v>
      </c>
      <c r="AF257" s="3" t="n">
        <v>52.5</v>
      </c>
      <c r="AG257" s="1" t="n">
        <v>16</v>
      </c>
      <c r="AH257" s="3" t="n">
        <v>49</v>
      </c>
      <c r="AI257" s="3" t="n">
        <v>38.6</v>
      </c>
      <c r="AJ257" s="3" t="n">
        <v>49.8</v>
      </c>
      <c r="AK257" s="3" t="n">
        <v>2.7</v>
      </c>
      <c r="AL257" s="3" t="n">
        <v>1555</v>
      </c>
      <c r="AM257" s="3" t="n">
        <v>71</v>
      </c>
      <c r="AN257" s="1" t="n">
        <v>2410</v>
      </c>
      <c r="AO257" s="1" t="n">
        <v>117</v>
      </c>
      <c r="AP257" s="1" t="n">
        <v>132</v>
      </c>
      <c r="AQ257" s="1" t="n">
        <v>238</v>
      </c>
      <c r="AR257" s="1" t="n">
        <v>242</v>
      </c>
      <c r="AS257" s="1" t="n">
        <v>225</v>
      </c>
      <c r="AT257" s="1" t="n">
        <v>5</v>
      </c>
      <c r="AU257" s="1" t="n">
        <v>9450</v>
      </c>
      <c r="AV257" s="1" t="n">
        <f aca="false">((AO257*15)+(AP257*30)+(AQ257*30)+(AR257*30)+(AS257*15))</f>
        <v>23490</v>
      </c>
      <c r="AW257" s="1" t="n">
        <v>5.09</v>
      </c>
      <c r="AX257" s="4" t="n">
        <f aca="false">10000/SQRT((AO257*BE257)*(AVERAGE(AO257:AS257)*AVERAGE(BE257:BI257)))</f>
        <v>2.4496505843604</v>
      </c>
      <c r="AY257" s="4" t="n">
        <v>1</v>
      </c>
      <c r="AZ257" s="2" t="n">
        <f aca="false">(AO257*BE257)/405</f>
        <v>2.77333333333333</v>
      </c>
      <c r="BA257" s="2" t="n">
        <v>1</v>
      </c>
      <c r="BB257" s="2" t="n">
        <f aca="false">1/(LOG(BE257)+LOG(AO257))</f>
        <v>0.327819723053748</v>
      </c>
      <c r="BC257" s="2" t="n">
        <f aca="false">(BF257-BE257)/(AP257-AO257)</f>
        <v>7.76</v>
      </c>
      <c r="BD257" s="2" t="n">
        <f aca="false">(20*BE257)/((AO257/18)-3.5)</f>
        <v>64</v>
      </c>
      <c r="BE257" s="2" t="n">
        <v>9.6</v>
      </c>
      <c r="BF257" s="3" t="n">
        <v>126</v>
      </c>
      <c r="BG257" s="3" t="n">
        <v>82.1</v>
      </c>
      <c r="BH257" s="3" t="n">
        <v>90</v>
      </c>
      <c r="BI257" s="3" t="n">
        <v>81.1</v>
      </c>
      <c r="BJ257" s="2" t="n">
        <f aca="false">((BE257*15)+(BF257*30)+(BG257*30)+(BH257*30)+(BI257*15))-(BE257*120)</f>
        <v>9151.5</v>
      </c>
      <c r="BK257" s="2" t="n">
        <f aca="false">((BE257*15)+(BF257*30)+(BG257*30)+(BH257*30)+(BI257*15))</f>
        <v>10303.5</v>
      </c>
      <c r="BL257" s="2" t="n">
        <f aca="false">(1/BE257)</f>
        <v>0.104166666666667</v>
      </c>
      <c r="BM257" s="2" t="n">
        <f aca="false">(BJ257/AU257)</f>
        <v>0.968412698412698</v>
      </c>
      <c r="BN257" s="2" t="n">
        <f aca="false">(BK257/AV257)</f>
        <v>0.438633461047254</v>
      </c>
      <c r="BO257" s="2" t="n">
        <f aca="false">(AX257*BM257)</f>
        <v>2.3722727325687</v>
      </c>
      <c r="BP257" s="2" t="n">
        <f aca="false">(AX257*BN257)</f>
        <v>1.07449871417443</v>
      </c>
      <c r="BQ257" s="2" t="n">
        <v>1</v>
      </c>
      <c r="BR257" s="4" t="n">
        <f aca="false">(BC257*BL257)</f>
        <v>0.808333333333333</v>
      </c>
      <c r="BS257" s="1" t="n">
        <v>188</v>
      </c>
      <c r="BT257" s="1" t="n">
        <v>0</v>
      </c>
      <c r="BU257" s="1" t="n">
        <v>56</v>
      </c>
      <c r="BV257" s="1" t="n">
        <v>0</v>
      </c>
      <c r="BW257" s="1"/>
      <c r="BX257" s="1"/>
      <c r="BY257" s="1"/>
      <c r="BZ257" s="1" t="n">
        <v>300</v>
      </c>
      <c r="CA257" s="1" t="n">
        <v>1</v>
      </c>
      <c r="CB257" s="1" t="n">
        <v>3</v>
      </c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</row>
    <row r="258" customFormat="false" ht="13.8" hidden="false" customHeight="false" outlineLevel="0" collapsed="false">
      <c r="A258" s="1" t="n">
        <v>30992</v>
      </c>
      <c r="B258" s="1" t="n">
        <v>2</v>
      </c>
      <c r="C258" s="1" t="n">
        <v>55</v>
      </c>
      <c r="D258" s="1" t="n">
        <v>1</v>
      </c>
      <c r="E258" s="1" t="n">
        <v>1</v>
      </c>
      <c r="F258" s="1" t="n">
        <v>1</v>
      </c>
      <c r="G258" s="1" t="n">
        <v>1</v>
      </c>
      <c r="H258" s="1" t="n">
        <v>1</v>
      </c>
      <c r="I258" s="1" t="n">
        <v>0</v>
      </c>
      <c r="J258" s="1" t="n">
        <v>0</v>
      </c>
      <c r="K258" s="1" t="n">
        <v>1</v>
      </c>
      <c r="L258" s="1" t="n">
        <v>0</v>
      </c>
      <c r="M258" s="1" t="n">
        <f aca="false">IF(W258&gt;27,1,0)</f>
        <v>1</v>
      </c>
      <c r="N258" s="1" t="n">
        <v>0</v>
      </c>
      <c r="O258" s="1" t="n">
        <v>0</v>
      </c>
      <c r="P258" s="1" t="n">
        <f aca="false">SUM(E258:O258)</f>
        <v>6</v>
      </c>
      <c r="Q258" s="1" t="n">
        <v>120</v>
      </c>
      <c r="R258" s="1" t="n">
        <v>80</v>
      </c>
      <c r="S258" s="1" t="n">
        <f aca="false">Q258-R258</f>
        <v>40</v>
      </c>
      <c r="T258" s="2" t="n">
        <f aca="false">(S258/3)+ R258</f>
        <v>93.3333333333333</v>
      </c>
      <c r="U258" s="3" t="n">
        <v>91.3</v>
      </c>
      <c r="V258" s="3" t="n">
        <v>158</v>
      </c>
      <c r="W258" s="18" t="n">
        <f aca="false">U258/POWER((V258/100),2)</f>
        <v>36.5726646370774</v>
      </c>
      <c r="X258" s="2" t="n">
        <v>2</v>
      </c>
      <c r="Y258" s="2" t="n">
        <v>107.5</v>
      </c>
      <c r="Z258" s="3" t="n">
        <v>119.5</v>
      </c>
      <c r="AA258" s="2" t="n">
        <v>46.4493485542831</v>
      </c>
      <c r="AB258" s="2" t="n">
        <v>0.680379746835443</v>
      </c>
      <c r="AC258" s="2" t="n">
        <v>0.899581589958159</v>
      </c>
      <c r="AD258" s="3" t="n">
        <v>47</v>
      </c>
      <c r="AE258" s="3" t="n">
        <v>42.9</v>
      </c>
      <c r="AF258" s="3" t="n">
        <v>48.4</v>
      </c>
      <c r="AG258" s="1" t="n">
        <v>13</v>
      </c>
      <c r="AH258" s="3" t="n">
        <v>37.9</v>
      </c>
      <c r="AI258" s="3" t="n">
        <v>34.6</v>
      </c>
      <c r="AJ258" s="3" t="n">
        <v>45.9</v>
      </c>
      <c r="AK258" s="3" t="n">
        <v>2.5</v>
      </c>
      <c r="AL258" s="3" t="n">
        <v>1508</v>
      </c>
      <c r="AM258" s="3" t="n">
        <v>71</v>
      </c>
      <c r="AN258" s="1" t="n">
        <v>2352</v>
      </c>
      <c r="AO258" s="1" t="n">
        <v>116</v>
      </c>
      <c r="AP258" s="1" t="n">
        <v>218</v>
      </c>
      <c r="AQ258" s="1" t="n">
        <v>270</v>
      </c>
      <c r="AR258" s="1" t="n">
        <v>271</v>
      </c>
      <c r="AS258" s="1" t="n">
        <v>225</v>
      </c>
      <c r="AT258" s="1" t="n">
        <v>5</v>
      </c>
      <c r="AU258" s="1" t="n">
        <v>13965</v>
      </c>
      <c r="AV258" s="1" t="n">
        <f aca="false">((AO258*15)+(AP258*30)+(AQ258*30)+(AR258*30)+(AS258*15))</f>
        <v>27885</v>
      </c>
      <c r="AW258" s="1" t="n">
        <v>6.32</v>
      </c>
      <c r="AX258" s="4"/>
      <c r="AY258" s="4"/>
      <c r="AZ258" s="4"/>
      <c r="BA258" s="2"/>
      <c r="BB258" s="2"/>
      <c r="BC258" s="2"/>
      <c r="BD258" s="2"/>
      <c r="BE258" s="2"/>
      <c r="BF258" s="2"/>
      <c r="BG258" s="3"/>
      <c r="BH258" s="3"/>
      <c r="BI258" s="3"/>
      <c r="BJ258" s="3"/>
      <c r="BK258" s="3"/>
      <c r="BL258" s="3"/>
      <c r="BM258" s="2"/>
      <c r="BN258" s="2"/>
      <c r="BO258" s="2"/>
      <c r="BP258" s="2"/>
      <c r="BQ258" s="2"/>
      <c r="BR258" s="2"/>
      <c r="BS258" s="1" t="n">
        <v>194</v>
      </c>
      <c r="BT258" s="1" t="n">
        <v>0</v>
      </c>
      <c r="BU258" s="1" t="n">
        <v>55</v>
      </c>
      <c r="BV258" s="1" t="n">
        <v>0</v>
      </c>
      <c r="BW258" s="1" t="n">
        <v>123</v>
      </c>
      <c r="BX258" s="1" t="n">
        <v>0</v>
      </c>
      <c r="BY258" s="1" t="n">
        <v>16</v>
      </c>
      <c r="BZ258" s="1" t="n">
        <v>79</v>
      </c>
      <c r="CA258" s="1" t="n">
        <v>0</v>
      </c>
      <c r="CB258" s="1" t="n">
        <v>4</v>
      </c>
      <c r="CC258" s="1" t="n">
        <v>1</v>
      </c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</row>
    <row r="259" customFormat="false" ht="13.8" hidden="false" customHeight="false" outlineLevel="0" collapsed="false">
      <c r="A259" s="1" t="n">
        <v>30993</v>
      </c>
      <c r="B259" s="1" t="n">
        <v>2</v>
      </c>
      <c r="C259" s="1" t="n">
        <v>40</v>
      </c>
      <c r="D259" s="1" t="n">
        <v>1</v>
      </c>
      <c r="E259" s="1" t="n">
        <v>1</v>
      </c>
      <c r="F259" s="1" t="n">
        <v>0</v>
      </c>
      <c r="G259" s="1" t="n">
        <v>1</v>
      </c>
      <c r="H259" s="1" t="n">
        <v>0</v>
      </c>
      <c r="I259" s="1" t="n">
        <v>0</v>
      </c>
      <c r="J259" s="1" t="n">
        <v>0</v>
      </c>
      <c r="K259" s="1" t="n">
        <v>1</v>
      </c>
      <c r="L259" s="1" t="n">
        <v>0</v>
      </c>
      <c r="M259" s="1" t="n">
        <f aca="false">IF(W259&gt;27,1,0)</f>
        <v>1</v>
      </c>
      <c r="N259" s="1" t="n">
        <v>0</v>
      </c>
      <c r="O259" s="1" t="n">
        <v>1</v>
      </c>
      <c r="P259" s="1" t="n">
        <f aca="false">SUM(E259:O259)</f>
        <v>5</v>
      </c>
      <c r="Q259" s="1" t="n">
        <v>120</v>
      </c>
      <c r="R259" s="1" t="n">
        <v>80</v>
      </c>
      <c r="S259" s="1" t="n">
        <f aca="false">Q259-R259</f>
        <v>40</v>
      </c>
      <c r="T259" s="2" t="n">
        <f aca="false">(S259/3)+ R259</f>
        <v>93.3333333333333</v>
      </c>
      <c r="U259" s="3" t="n">
        <v>89.6</v>
      </c>
      <c r="V259" s="3" t="n">
        <v>164</v>
      </c>
      <c r="W259" s="18" t="n">
        <f aca="false">U259/POWER((V259/100),2)</f>
        <v>33.313503866746</v>
      </c>
      <c r="X259" s="2" t="n">
        <v>2</v>
      </c>
      <c r="Y259" s="2" t="n">
        <v>99</v>
      </c>
      <c r="Z259" s="3" t="n">
        <v>115</v>
      </c>
      <c r="AA259" s="2" t="n">
        <v>42.7078933969298</v>
      </c>
      <c r="AB259" s="2" t="n">
        <v>0.603658536585366</v>
      </c>
      <c r="AC259" s="2" t="n">
        <v>0.860869565217391</v>
      </c>
      <c r="AD259" s="3" t="n">
        <v>43.5</v>
      </c>
      <c r="AE259" s="3" t="n">
        <v>39</v>
      </c>
      <c r="AF259" s="3" t="n">
        <v>50.6</v>
      </c>
      <c r="AG259" s="1" t="n">
        <v>10</v>
      </c>
      <c r="AH259" s="3" t="n">
        <v>40.7</v>
      </c>
      <c r="AI259" s="3" t="n">
        <v>36.5</v>
      </c>
      <c r="AJ259" s="3" t="n">
        <v>48</v>
      </c>
      <c r="AK259" s="3" t="n">
        <v>2.6</v>
      </c>
      <c r="AL259" s="3" t="n">
        <v>1571</v>
      </c>
      <c r="AM259" s="3" t="n">
        <v>55</v>
      </c>
      <c r="AN259" s="1" t="n">
        <v>2576</v>
      </c>
      <c r="AO259" s="1" t="n">
        <v>93</v>
      </c>
      <c r="AP259" s="1" t="n">
        <v>156</v>
      </c>
      <c r="AQ259" s="1" t="n">
        <v>229</v>
      </c>
      <c r="AR259" s="1" t="n">
        <v>117</v>
      </c>
      <c r="AS259" s="1" t="n">
        <v>139</v>
      </c>
      <c r="AT259" s="1" t="n">
        <v>1</v>
      </c>
      <c r="AU259" s="1" t="n">
        <v>7380</v>
      </c>
      <c r="AV259" s="1" t="n">
        <f aca="false">((AO259*15)+(AP259*30)+(AQ259*30)+(AR259*30)+(AS259*15))</f>
        <v>18540</v>
      </c>
      <c r="AW259" s="1" t="n">
        <v>5.66</v>
      </c>
      <c r="AX259" s="4"/>
      <c r="AY259" s="4"/>
      <c r="AZ259" s="4"/>
      <c r="BA259" s="2"/>
      <c r="BB259" s="2"/>
      <c r="BC259" s="2"/>
      <c r="BD259" s="2"/>
      <c r="BE259" s="2"/>
      <c r="BF259" s="2"/>
      <c r="BG259" s="3"/>
      <c r="BH259" s="3"/>
      <c r="BI259" s="3"/>
      <c r="BJ259" s="3"/>
      <c r="BK259" s="3"/>
      <c r="BL259" s="3"/>
      <c r="BM259" s="2"/>
      <c r="BN259" s="2"/>
      <c r="BO259" s="2"/>
      <c r="BP259" s="2"/>
      <c r="BQ259" s="2"/>
      <c r="BR259" s="2"/>
      <c r="BS259" s="1" t="n">
        <v>179</v>
      </c>
      <c r="BT259" s="1" t="n">
        <v>0</v>
      </c>
      <c r="BU259" s="1" t="n">
        <v>36</v>
      </c>
      <c r="BV259" s="1" t="n">
        <v>1</v>
      </c>
      <c r="BW259" s="1" t="n">
        <v>124</v>
      </c>
      <c r="BX259" s="1" t="n">
        <v>0</v>
      </c>
      <c r="BY259" s="1" t="n">
        <v>19</v>
      </c>
      <c r="BZ259" s="1" t="n">
        <v>94</v>
      </c>
      <c r="CA259" s="1" t="n">
        <v>0</v>
      </c>
      <c r="CB259" s="1" t="n">
        <v>4</v>
      </c>
      <c r="CC259" s="1" t="n">
        <v>1</v>
      </c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</row>
    <row r="260" customFormat="false" ht="13.8" hidden="false" customHeight="false" outlineLevel="0" collapsed="false">
      <c r="A260" s="1" t="n">
        <v>30994</v>
      </c>
      <c r="B260" s="1" t="n">
        <v>2</v>
      </c>
      <c r="C260" s="1" t="n">
        <v>50</v>
      </c>
      <c r="D260" s="1" t="n">
        <v>1</v>
      </c>
      <c r="E260" s="1" t="n">
        <v>1</v>
      </c>
      <c r="F260" s="1" t="n">
        <v>1</v>
      </c>
      <c r="G260" s="1" t="n">
        <v>1</v>
      </c>
      <c r="H260" s="1" t="n">
        <v>0</v>
      </c>
      <c r="I260" s="1" t="n">
        <v>0</v>
      </c>
      <c r="J260" s="1" t="n">
        <v>0</v>
      </c>
      <c r="K260" s="1" t="n">
        <v>0</v>
      </c>
      <c r="L260" s="1" t="n">
        <v>0</v>
      </c>
      <c r="M260" s="1" t="n">
        <v>1</v>
      </c>
      <c r="N260" s="1" t="n">
        <v>1</v>
      </c>
      <c r="O260" s="1" t="n">
        <v>0</v>
      </c>
      <c r="P260" s="1" t="n">
        <f aca="false">SUM(E260:O260)</f>
        <v>5</v>
      </c>
      <c r="Q260" s="1" t="n">
        <v>110</v>
      </c>
      <c r="R260" s="1" t="n">
        <v>70</v>
      </c>
      <c r="S260" s="1" t="n">
        <v>40</v>
      </c>
      <c r="T260" s="2" t="n">
        <v>83.3333333333333</v>
      </c>
      <c r="U260" s="3" t="n">
        <v>100</v>
      </c>
      <c r="V260" s="3" t="n">
        <v>151.5</v>
      </c>
      <c r="W260" s="2" t="n">
        <v>43.5687133069743</v>
      </c>
      <c r="X260" s="2" t="n">
        <v>2</v>
      </c>
      <c r="Y260" s="3" t="n">
        <v>121.5</v>
      </c>
      <c r="Z260" s="3" t="n">
        <v>36</v>
      </c>
      <c r="AA260" s="2" t="n">
        <v>49.5769480331359</v>
      </c>
      <c r="AB260" s="2" t="n">
        <v>0.801980198019802</v>
      </c>
      <c r="AC260" s="2" t="n">
        <v>3.375</v>
      </c>
      <c r="AD260" s="3" t="n">
        <v>48.5</v>
      </c>
      <c r="AE260" s="3" t="n">
        <v>48.5</v>
      </c>
      <c r="AF260" s="3" t="n">
        <v>51.5</v>
      </c>
      <c r="AG260" s="1" t="n">
        <v>16</v>
      </c>
      <c r="AH260" s="3" t="n">
        <v>37.3</v>
      </c>
      <c r="AI260" s="3" t="n">
        <v>37.3</v>
      </c>
      <c r="AJ260" s="3" t="n">
        <v>48.9</v>
      </c>
      <c r="AK260" s="3" t="n">
        <v>2.6</v>
      </c>
      <c r="AL260" s="1" t="n">
        <v>1617</v>
      </c>
      <c r="AM260" s="1" t="n">
        <v>65</v>
      </c>
      <c r="AN260" s="1" t="n">
        <v>2523</v>
      </c>
      <c r="AO260" s="1" t="n">
        <v>110</v>
      </c>
      <c r="AP260" s="1" t="n">
        <v>178</v>
      </c>
      <c r="AQ260" s="1" t="n">
        <v>205</v>
      </c>
      <c r="AR260" s="1" t="n">
        <v>154</v>
      </c>
      <c r="AS260" s="1" t="n">
        <v>157</v>
      </c>
      <c r="AT260" s="1" t="n">
        <v>4</v>
      </c>
      <c r="AU260" s="1" t="n">
        <v>6915</v>
      </c>
      <c r="AV260" s="1" t="n">
        <f aca="false">((AO260*15)+(AP260*30)+(AQ260*30)+(AR260*30)+(AS260*15))</f>
        <v>20115</v>
      </c>
      <c r="AW260" s="1" t="n">
        <v>5.79</v>
      </c>
      <c r="AX260" s="4" t="n">
        <f aca="false">10000/SQRT((AO260*BE260)*(AVERAGE(AO260:AS260)*AVERAGE(BE260:BI260)))</f>
        <v>1.67549439044995</v>
      </c>
      <c r="AY260" s="4" t="n">
        <v>1</v>
      </c>
      <c r="AZ260" s="2" t="n">
        <f aca="false">(AO260*BE260)/405</f>
        <v>5.54074074074074</v>
      </c>
      <c r="BA260" s="2" t="n">
        <v>1</v>
      </c>
      <c r="BB260" s="2" t="n">
        <f aca="false">1/(LOG(BE260)+LOG(AO260))</f>
        <v>0.298416347482935</v>
      </c>
      <c r="BC260" s="2" t="n">
        <f aca="false">(BF260-BE260)/(AP260-AO260)</f>
        <v>0.791176470588235</v>
      </c>
      <c r="BD260" s="2" t="n">
        <f aca="false">(20*BE260)/((AO260/18)-3.5)</f>
        <v>156.255319148936</v>
      </c>
      <c r="BE260" s="3" t="n">
        <v>20.4</v>
      </c>
      <c r="BF260" s="3" t="n">
        <v>74.2</v>
      </c>
      <c r="BG260" s="3" t="n">
        <v>125</v>
      </c>
      <c r="BH260" s="3" t="n">
        <v>131</v>
      </c>
      <c r="BI260" s="3" t="n">
        <v>143</v>
      </c>
      <c r="BJ260" s="2" t="n">
        <f aca="false">((BE260*15)+(BF260*30)+(BG260*30)+(BH260*30)+(BI260*15))-(BE260*120)</f>
        <v>9909</v>
      </c>
      <c r="BK260" s="2" t="n">
        <f aca="false">((BE260*15)+(BF260*30)+(BG260*30)+(BH260*30)+(BI260*15))</f>
        <v>12357</v>
      </c>
      <c r="BL260" s="2" t="n">
        <f aca="false">(1/BE260)</f>
        <v>0.0490196078431373</v>
      </c>
      <c r="BM260" s="2" t="n">
        <f aca="false">(BJ260/AU260)</f>
        <v>1.43297180043384</v>
      </c>
      <c r="BN260" s="2" t="n">
        <f aca="false">(BK260/AV260)</f>
        <v>0.614317673378076</v>
      </c>
      <c r="BO260" s="2" t="n">
        <f aca="false">(AX260*BM260)</f>
        <v>2.40093621329986</v>
      </c>
      <c r="BP260" s="2" t="n">
        <f aca="false">(AX260*BN260)</f>
        <v>1.02928581569923</v>
      </c>
      <c r="BQ260" s="2" t="n">
        <v>1</v>
      </c>
      <c r="BR260" s="4" t="n">
        <f aca="false">(BC260*BL260)</f>
        <v>0.0387831603229527</v>
      </c>
      <c r="BS260" s="1" t="n">
        <v>147</v>
      </c>
      <c r="BT260" s="1" t="n">
        <v>0</v>
      </c>
      <c r="BU260" s="1" t="n">
        <v>56</v>
      </c>
      <c r="BV260" s="1" t="n">
        <v>0</v>
      </c>
      <c r="BW260" s="1" t="n">
        <v>76</v>
      </c>
      <c r="BX260" s="1" t="n">
        <v>0</v>
      </c>
      <c r="BY260" s="1" t="n">
        <v>15</v>
      </c>
      <c r="BZ260" s="1" t="n">
        <v>76</v>
      </c>
      <c r="CA260" s="1" t="n">
        <v>0</v>
      </c>
      <c r="CB260" s="1" t="n">
        <v>4</v>
      </c>
      <c r="CC260" s="1" t="n">
        <v>1</v>
      </c>
      <c r="CD260" s="1"/>
      <c r="CE260" s="1" t="n">
        <v>1408</v>
      </c>
      <c r="CF260" s="1" t="n">
        <v>15.2840909090909</v>
      </c>
      <c r="CG260" s="1" t="n">
        <v>31.3210227272727</v>
      </c>
      <c r="CH260" s="1" t="n">
        <v>6.45596590909091</v>
      </c>
      <c r="CI260" s="1" t="n">
        <v>13.8707386363636</v>
      </c>
      <c r="CJ260" s="1" t="n">
        <v>5.94460227272727</v>
      </c>
      <c r="CK260" s="1" t="n">
        <v>48.5795454545455</v>
      </c>
      <c r="CL260" s="1" t="n">
        <v>1</v>
      </c>
      <c r="CM260" s="1" t="n">
        <v>3.8</v>
      </c>
      <c r="CN260" s="1" t="n">
        <v>5.5</v>
      </c>
      <c r="CO260" s="1" t="n">
        <v>0.9</v>
      </c>
      <c r="CP260" s="1" t="n">
        <v>3.1</v>
      </c>
      <c r="CQ260" s="1" t="n">
        <v>4.1</v>
      </c>
      <c r="CR260" s="1" t="n">
        <v>0.1</v>
      </c>
      <c r="CS260" s="1" t="n">
        <v>1</v>
      </c>
      <c r="CT260" s="1" t="n">
        <v>0.3</v>
      </c>
      <c r="CU260" s="1" t="n">
        <v>53.8</v>
      </c>
      <c r="CV260" s="1" t="n">
        <v>49</v>
      </c>
      <c r="CW260" s="1" t="n">
        <v>10.1</v>
      </c>
      <c r="CX260" s="1" t="n">
        <v>21.7</v>
      </c>
      <c r="CY260" s="1" t="n">
        <v>9.3</v>
      </c>
      <c r="CZ260" s="1" t="n">
        <v>450</v>
      </c>
      <c r="DA260" s="1" t="n">
        <v>171</v>
      </c>
      <c r="DB260" s="1" t="n">
        <v>28.5</v>
      </c>
      <c r="DC260" s="1" t="n">
        <v>19.8</v>
      </c>
      <c r="DD260" s="1" t="n">
        <v>2554</v>
      </c>
      <c r="DE260" s="1" t="n">
        <v>1</v>
      </c>
      <c r="DF260" s="1" t="n">
        <v>2</v>
      </c>
      <c r="DG260" s="1" t="n">
        <v>250</v>
      </c>
      <c r="DH260" s="1" t="n">
        <v>1</v>
      </c>
      <c r="DI260" s="1" t="n">
        <v>0</v>
      </c>
      <c r="DJ260" s="1" t="n">
        <v>4</v>
      </c>
      <c r="DK260" s="1" t="n">
        <v>4</v>
      </c>
      <c r="DL260" s="1" t="n">
        <v>2</v>
      </c>
      <c r="DM260" s="1" t="n">
        <v>2</v>
      </c>
      <c r="DN260" s="1" t="n">
        <v>34.93173</v>
      </c>
      <c r="DO260" s="1" t="n">
        <v>169.4819</v>
      </c>
      <c r="DP260" s="1" t="n">
        <v>0.42</v>
      </c>
      <c r="DQ260" s="1" t="n">
        <v>2</v>
      </c>
      <c r="DR260" s="1" t="n">
        <v>4</v>
      </c>
      <c r="DS260" s="1" t="n">
        <v>1</v>
      </c>
      <c r="DT260" s="1" t="n">
        <v>2330.65</v>
      </c>
      <c r="DU260" s="1" t="n">
        <v>91.11</v>
      </c>
      <c r="DV260" s="1" t="n">
        <v>35.74</v>
      </c>
      <c r="DW260" s="1" t="n">
        <v>30.52</v>
      </c>
      <c r="DX260" s="1" t="n">
        <v>35.9</v>
      </c>
      <c r="DY260" s="1" t="n">
        <v>339.1</v>
      </c>
      <c r="DZ260" s="1" t="n">
        <v>42.54</v>
      </c>
      <c r="EA260" s="1" t="n">
        <v>35.84</v>
      </c>
      <c r="EB260" s="1" t="n">
        <v>19.88</v>
      </c>
      <c r="EC260" s="1" t="n">
        <v>28.84</v>
      </c>
      <c r="ED260" s="1" t="n">
        <v>12.41</v>
      </c>
      <c r="EE260" s="1" t="n">
        <v>302.64</v>
      </c>
    </row>
    <row r="261" customFormat="false" ht="13.8" hidden="false" customHeight="false" outlineLevel="0" collapsed="false">
      <c r="A261" s="1" t="n">
        <v>30995</v>
      </c>
      <c r="B261" s="1" t="n">
        <v>2</v>
      </c>
      <c r="C261" s="1" t="n">
        <v>45</v>
      </c>
      <c r="D261" s="1" t="n">
        <v>1</v>
      </c>
      <c r="E261" s="1" t="n">
        <v>0</v>
      </c>
      <c r="F261" s="1" t="n">
        <v>1</v>
      </c>
      <c r="G261" s="1" t="n">
        <v>1</v>
      </c>
      <c r="H261" s="1" t="n">
        <v>0</v>
      </c>
      <c r="I261" s="1" t="n">
        <v>0</v>
      </c>
      <c r="J261" s="1" t="n">
        <v>0</v>
      </c>
      <c r="K261" s="1" t="n">
        <v>0</v>
      </c>
      <c r="L261" s="1" t="n">
        <v>0</v>
      </c>
      <c r="M261" s="1" t="n">
        <f aca="false">IF(W261&gt;27,1,0)</f>
        <v>0</v>
      </c>
      <c r="N261" s="1" t="n">
        <v>0</v>
      </c>
      <c r="O261" s="1" t="n">
        <v>1</v>
      </c>
      <c r="P261" s="1" t="n">
        <f aca="false">SUM(E261:O261)</f>
        <v>3</v>
      </c>
      <c r="Q261" s="1" t="n">
        <v>110</v>
      </c>
      <c r="R261" s="1" t="n">
        <v>70</v>
      </c>
      <c r="S261" s="1" t="n">
        <f aca="false">Q261-R261</f>
        <v>40</v>
      </c>
      <c r="T261" s="2" t="n">
        <f aca="false">(S261/3)+ R261</f>
        <v>83.3333333333333</v>
      </c>
      <c r="U261" s="3" t="n">
        <v>59.8</v>
      </c>
      <c r="V261" s="3" t="n">
        <v>152</v>
      </c>
      <c r="W261" s="18" t="n">
        <f aca="false">U261/POWER((V261/100),2)</f>
        <v>25.8829639889197</v>
      </c>
      <c r="X261" s="2" t="n">
        <v>1</v>
      </c>
      <c r="Y261" s="2" t="n">
        <v>81.5</v>
      </c>
      <c r="Z261" s="3" t="n">
        <v>92</v>
      </c>
      <c r="AA261" s="2" t="n">
        <v>38.0948865781164</v>
      </c>
      <c r="AB261" s="2" t="n">
        <v>0.536184210526316</v>
      </c>
      <c r="AC261" s="2" t="n">
        <v>0.885869565217391</v>
      </c>
      <c r="AD261" s="3" t="n">
        <v>33.7</v>
      </c>
      <c r="AE261" s="3" t="n">
        <v>20.2</v>
      </c>
      <c r="AF261" s="3" t="n">
        <v>39.6</v>
      </c>
      <c r="AG261" s="1" t="n">
        <v>6</v>
      </c>
      <c r="AH261" s="3" t="n">
        <v>45.8</v>
      </c>
      <c r="AI261" s="3" t="n">
        <v>27.4</v>
      </c>
      <c r="AJ261" s="3" t="n">
        <v>37.6</v>
      </c>
      <c r="AK261" s="3" t="n">
        <v>2</v>
      </c>
      <c r="AL261" s="3" t="n">
        <v>1208</v>
      </c>
      <c r="AM261" s="3" t="n">
        <v>43</v>
      </c>
      <c r="AN261" s="1" t="n">
        <v>1981</v>
      </c>
      <c r="AO261" s="1" t="n">
        <v>100</v>
      </c>
      <c r="AP261" s="1" t="n">
        <v>172</v>
      </c>
      <c r="AQ261" s="1" t="n">
        <v>225</v>
      </c>
      <c r="AR261" s="1" t="n">
        <v>272</v>
      </c>
      <c r="AS261" s="1" t="n">
        <v>268</v>
      </c>
      <c r="AT261" s="1" t="n">
        <v>5</v>
      </c>
      <c r="AU261" s="1" t="n">
        <v>13590</v>
      </c>
      <c r="AV261" s="1" t="n">
        <f aca="false">((AO261*15)+(AP261*30)+(AQ261*30)+(AR261*30)+(AS261*15))</f>
        <v>25590</v>
      </c>
      <c r="AW261" s="1" t="n">
        <v>6.01</v>
      </c>
      <c r="AX261" s="4"/>
      <c r="AY261" s="4"/>
      <c r="AZ261" s="4"/>
      <c r="BA261" s="2"/>
      <c r="BB261" s="2"/>
      <c r="BC261" s="2"/>
      <c r="BD261" s="2"/>
      <c r="BE261" s="2"/>
      <c r="BF261" s="2"/>
      <c r="BG261" s="3"/>
      <c r="BH261" s="3"/>
      <c r="BI261" s="3"/>
      <c r="BJ261" s="3"/>
      <c r="BK261" s="3"/>
      <c r="BL261" s="3"/>
      <c r="BM261" s="2"/>
      <c r="BN261" s="2"/>
      <c r="BO261" s="2"/>
      <c r="BP261" s="2"/>
      <c r="BQ261" s="2"/>
      <c r="BR261" s="2"/>
      <c r="BS261" s="1"/>
      <c r="BT261" s="1"/>
      <c r="BU261" s="1" t="n">
        <v>39</v>
      </c>
      <c r="BV261" s="1" t="n">
        <v>1</v>
      </c>
      <c r="BW261" s="1"/>
      <c r="BX261" s="1"/>
      <c r="BY261" s="1" t="n">
        <v>21</v>
      </c>
      <c r="BZ261" s="1" t="n">
        <v>103</v>
      </c>
      <c r="CA261" s="1" t="n">
        <v>0</v>
      </c>
      <c r="CB261" s="1" t="n">
        <v>2</v>
      </c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</row>
    <row r="262" customFormat="false" ht="13.8" hidden="false" customHeight="false" outlineLevel="0" collapsed="false">
      <c r="A262" s="1" t="n">
        <v>30996</v>
      </c>
      <c r="B262" s="1" t="n">
        <v>2</v>
      </c>
      <c r="C262" s="1" t="n">
        <v>37</v>
      </c>
      <c r="D262" s="1" t="n">
        <v>1</v>
      </c>
      <c r="E262" s="1" t="n">
        <v>1</v>
      </c>
      <c r="F262" s="1" t="n">
        <v>0</v>
      </c>
      <c r="G262" s="1" t="n">
        <v>1</v>
      </c>
      <c r="H262" s="1" t="n">
        <v>0</v>
      </c>
      <c r="I262" s="1" t="n">
        <v>1</v>
      </c>
      <c r="J262" s="1" t="n">
        <v>0</v>
      </c>
      <c r="K262" s="1" t="n">
        <v>0</v>
      </c>
      <c r="L262" s="1" t="n">
        <v>0</v>
      </c>
      <c r="M262" s="1" t="n">
        <v>1</v>
      </c>
      <c r="N262" s="1" t="n">
        <v>1</v>
      </c>
      <c r="O262" s="1" t="n">
        <v>1</v>
      </c>
      <c r="P262" s="1" t="n">
        <f aca="false">SUM(E262:O262)</f>
        <v>6</v>
      </c>
      <c r="Q262" s="1" t="n">
        <v>120</v>
      </c>
      <c r="R262" s="1" t="n">
        <v>80</v>
      </c>
      <c r="S262" s="1" t="n">
        <v>40</v>
      </c>
      <c r="T262" s="2" t="n">
        <v>93.3333333333333</v>
      </c>
      <c r="U262" s="3" t="n">
        <v>133.3</v>
      </c>
      <c r="V262" s="3" t="n">
        <v>159.5</v>
      </c>
      <c r="W262" s="2" t="n">
        <v>52.3972838317234</v>
      </c>
      <c r="X262" s="2" t="n">
        <v>2</v>
      </c>
      <c r="Y262" s="3" t="n">
        <v>125</v>
      </c>
      <c r="Z262" s="3" t="n">
        <v>155</v>
      </c>
      <c r="AA262" s="2" t="n">
        <v>45.1607101254864</v>
      </c>
      <c r="AB262" s="2" t="n">
        <v>0.783699059561129</v>
      </c>
      <c r="AC262" s="2" t="n">
        <v>0.806451612903226</v>
      </c>
      <c r="AD262" s="3" t="n">
        <v>53.8</v>
      </c>
      <c r="AE262" s="3" t="n">
        <v>71.7</v>
      </c>
      <c r="AF262" s="3" t="n">
        <v>61.6</v>
      </c>
      <c r="AG262" s="1" t="n">
        <v>19</v>
      </c>
      <c r="AH262" s="3" t="n">
        <v>34.5</v>
      </c>
      <c r="AI262" s="3" t="n">
        <v>46</v>
      </c>
      <c r="AJ262" s="3" t="n">
        <v>58.5</v>
      </c>
      <c r="AK262" s="3" t="n">
        <v>3.1</v>
      </c>
      <c r="AL262" s="1" t="n">
        <v>2002</v>
      </c>
      <c r="AM262" s="1" t="n">
        <v>52</v>
      </c>
      <c r="AN262" s="1" t="n">
        <v>3123</v>
      </c>
      <c r="AO262" s="1" t="n">
        <v>123</v>
      </c>
      <c r="AP262" s="1" t="n">
        <v>202</v>
      </c>
      <c r="AQ262" s="1" t="n">
        <v>236</v>
      </c>
      <c r="AR262" s="1" t="n">
        <v>203</v>
      </c>
      <c r="AS262" s="1" t="n">
        <v>200</v>
      </c>
      <c r="AT262" s="1" t="n">
        <v>5</v>
      </c>
      <c r="AU262" s="1" t="n">
        <v>9315</v>
      </c>
      <c r="AV262" s="1" t="n">
        <f aca="false">((AO262*15)+(AP262*30)+(AQ262*30)+(AR262*30)+(AS262*15))</f>
        <v>24075</v>
      </c>
      <c r="AW262" s="1" t="n">
        <v>6.41</v>
      </c>
      <c r="AX262" s="4" t="n">
        <f aca="false">10000/SQRT((AO262*BE262)*(AVERAGE(AO262:AS262)*AVERAGE(BE262:BI262)))</f>
        <v>1.57665048916182</v>
      </c>
      <c r="AY262" s="4" t="n">
        <v>1</v>
      </c>
      <c r="AZ262" s="2" t="n">
        <f aca="false">(AO262*BE262)/405</f>
        <v>6.8637037037037</v>
      </c>
      <c r="BA262" s="2" t="n">
        <v>1</v>
      </c>
      <c r="BB262" s="2" t="n">
        <f aca="false">1/(LOG(BE262)+LOG(AO262))</f>
        <v>0.290358904026268</v>
      </c>
      <c r="BC262" s="2" t="n">
        <f aca="false">(BF262-BE262)/(AP262-AO262)</f>
        <v>0.49620253164557</v>
      </c>
      <c r="BD262" s="2" t="n">
        <f aca="false">(20*BE262)/((AO262/18)-3.5)</f>
        <v>135.6</v>
      </c>
      <c r="BE262" s="3" t="n">
        <v>22.6</v>
      </c>
      <c r="BF262" s="3" t="n">
        <v>61.8</v>
      </c>
      <c r="BG262" s="3" t="n">
        <v>107</v>
      </c>
      <c r="BH262" s="3" t="n">
        <v>90.1</v>
      </c>
      <c r="BI262" s="3" t="n">
        <v>93.8</v>
      </c>
      <c r="BJ262" s="2" t="n">
        <f aca="false">((BE262*15)+(BF262*30)+(BG262*30)+(BH262*30)+(BI262*15))-(BE262*120)</f>
        <v>6801</v>
      </c>
      <c r="BK262" s="2" t="n">
        <f aca="false">((BE262*15)+(BF262*30)+(BG262*30)+(BH262*30)+(BI262*15))</f>
        <v>9513</v>
      </c>
      <c r="BL262" s="2" t="n">
        <f aca="false">(1/BE262)</f>
        <v>0.0442477876106195</v>
      </c>
      <c r="BM262" s="2" t="n">
        <f aca="false">(BJ262/AU262)</f>
        <v>0.730112721417069</v>
      </c>
      <c r="BN262" s="2" t="n">
        <f aca="false">(BK262/AV262)</f>
        <v>0.395140186915888</v>
      </c>
      <c r="BO262" s="2" t="n">
        <f aca="false">(AX262*BM262)</f>
        <v>1.15113257936549</v>
      </c>
      <c r="BP262" s="2" t="n">
        <f aca="false">(AX262*BN262)</f>
        <v>0.622997968988428</v>
      </c>
      <c r="BQ262" s="2" t="n">
        <v>1</v>
      </c>
      <c r="BR262" s="4" t="n">
        <f aca="false">(BC262*BL262)</f>
        <v>0.0219558642321048</v>
      </c>
      <c r="BS262" s="1" t="n">
        <v>113</v>
      </c>
      <c r="BT262" s="1" t="n">
        <v>0</v>
      </c>
      <c r="BU262" s="1" t="n">
        <v>38</v>
      </c>
      <c r="BV262" s="1" t="n">
        <v>1</v>
      </c>
      <c r="BW262" s="1" t="n">
        <v>60</v>
      </c>
      <c r="BX262" s="1" t="n">
        <v>0</v>
      </c>
      <c r="BY262" s="1" t="n">
        <v>15</v>
      </c>
      <c r="BZ262" s="1" t="n">
        <v>74</v>
      </c>
      <c r="CA262" s="1" t="n">
        <v>0</v>
      </c>
      <c r="CB262" s="1" t="n">
        <v>5</v>
      </c>
      <c r="CC262" s="1" t="n">
        <v>2</v>
      </c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 t="n">
        <v>14</v>
      </c>
      <c r="DK262" s="1" t="n">
        <v>14</v>
      </c>
      <c r="DL262" s="1" t="n">
        <v>2</v>
      </c>
      <c r="DM262" s="1" t="n">
        <v>2</v>
      </c>
      <c r="DN262" s="1" t="n">
        <v>27.90036</v>
      </c>
      <c r="DO262" s="1" t="n">
        <v>75.75692</v>
      </c>
      <c r="DP262" s="1" t="n">
        <v>0.71</v>
      </c>
      <c r="DQ262" s="1" t="n">
        <v>2</v>
      </c>
      <c r="DR262" s="1" t="n">
        <v>3</v>
      </c>
      <c r="DS262" s="1" t="n">
        <v>3</v>
      </c>
      <c r="DT262" s="1" t="n">
        <v>1407.78</v>
      </c>
      <c r="DU262" s="1" t="n">
        <v>65.13</v>
      </c>
      <c r="DV262" s="1" t="n">
        <v>46.92</v>
      </c>
      <c r="DW262" s="1" t="n">
        <v>32.97</v>
      </c>
      <c r="DX262" s="1" t="n">
        <v>10.86</v>
      </c>
      <c r="DY262" s="1" t="n">
        <v>166.95</v>
      </c>
      <c r="DZ262" s="1" t="n">
        <v>16.64</v>
      </c>
      <c r="EA262" s="1" t="n">
        <v>8.27</v>
      </c>
      <c r="EB262" s="1" t="n">
        <v>13.77</v>
      </c>
      <c r="EC262" s="1" t="n">
        <v>16.1</v>
      </c>
      <c r="ED262" s="1" t="n">
        <v>8.74</v>
      </c>
      <c r="EE262" s="1" t="n">
        <v>377.3</v>
      </c>
    </row>
    <row r="263" customFormat="false" ht="13.8" hidden="false" customHeight="false" outlineLevel="0" collapsed="false">
      <c r="A263" s="1" t="n">
        <v>30997</v>
      </c>
      <c r="B263" s="1" t="n">
        <v>2</v>
      </c>
      <c r="C263" s="1" t="n">
        <v>43</v>
      </c>
      <c r="D263" s="1" t="n">
        <v>1</v>
      </c>
      <c r="E263" s="1" t="n">
        <v>1</v>
      </c>
      <c r="F263" s="1" t="n">
        <v>0</v>
      </c>
      <c r="G263" s="1" t="n">
        <v>1</v>
      </c>
      <c r="H263" s="1" t="n">
        <v>0</v>
      </c>
      <c r="I263" s="1" t="n">
        <v>0</v>
      </c>
      <c r="J263" s="1" t="n">
        <v>0</v>
      </c>
      <c r="K263" s="1" t="n">
        <v>0</v>
      </c>
      <c r="L263" s="1" t="n">
        <v>0</v>
      </c>
      <c r="M263" s="1" t="n">
        <v>0</v>
      </c>
      <c r="N263" s="1" t="n">
        <v>0</v>
      </c>
      <c r="O263" s="1" t="n">
        <v>0</v>
      </c>
      <c r="P263" s="1" t="n">
        <f aca="false">SUM(E263:O263)</f>
        <v>2</v>
      </c>
      <c r="Q263" s="1" t="n">
        <v>110</v>
      </c>
      <c r="R263" s="1" t="n">
        <v>80</v>
      </c>
      <c r="S263" s="1" t="n">
        <v>30</v>
      </c>
      <c r="T263" s="2" t="n">
        <v>90</v>
      </c>
      <c r="U263" s="3" t="n">
        <v>64.3</v>
      </c>
      <c r="V263" s="3" t="n">
        <v>158.5</v>
      </c>
      <c r="W263" s="2" t="n">
        <v>25.5948412264029</v>
      </c>
      <c r="X263" s="2" t="n">
        <v>1</v>
      </c>
      <c r="Y263" s="3" t="n">
        <v>83</v>
      </c>
      <c r="Z263" s="3" t="n">
        <v>102</v>
      </c>
      <c r="AA263" s="2" t="n">
        <v>51.1147469963913</v>
      </c>
      <c r="AB263" s="2" t="n">
        <v>0.523659305993691</v>
      </c>
      <c r="AC263" s="2" t="n">
        <v>0.813725490196078</v>
      </c>
      <c r="AD263" s="3" t="n">
        <v>35.3</v>
      </c>
      <c r="AE263" s="3" t="n">
        <v>22.7</v>
      </c>
      <c r="AF263" s="3" t="n">
        <v>41.6</v>
      </c>
      <c r="AG263" s="1" t="n">
        <v>6</v>
      </c>
      <c r="AH263" s="3" t="n">
        <v>45.1</v>
      </c>
      <c r="AI263" s="3" t="n">
        <v>29</v>
      </c>
      <c r="AJ263" s="3" t="n">
        <v>39.5</v>
      </c>
      <c r="AK263" s="3" t="n">
        <v>2.1</v>
      </c>
      <c r="AL263" s="1" t="n">
        <v>1271</v>
      </c>
      <c r="AM263" s="1" t="n">
        <v>48</v>
      </c>
      <c r="AN263" s="1" t="n">
        <v>1983</v>
      </c>
      <c r="AO263" s="1" t="n">
        <v>91</v>
      </c>
      <c r="AP263" s="1" t="n">
        <v>168</v>
      </c>
      <c r="AQ263" s="1" t="n">
        <v>157</v>
      </c>
      <c r="AR263" s="1" t="n">
        <v>147</v>
      </c>
      <c r="AS263" s="1" t="n">
        <v>137</v>
      </c>
      <c r="AT263" s="1" t="n">
        <v>1</v>
      </c>
      <c r="AU263" s="1" t="n">
        <v>6660</v>
      </c>
      <c r="AV263" s="1" t="n">
        <f aca="false">((AO263*15)+(AP263*30)+(AQ263*30)+(AR263*30)+(AS263*15))</f>
        <v>17580</v>
      </c>
      <c r="AW263" s="1" t="n">
        <v>5.97</v>
      </c>
      <c r="AX263" s="4" t="n">
        <f aca="false">10000/SQRT((AO263*BE263)*(AVERAGE(AO263:AS263)*AVERAGE(BE263:BI263)))</f>
        <v>11.9858786457491</v>
      </c>
      <c r="AY263" s="4" t="n">
        <v>0</v>
      </c>
      <c r="AZ263" s="2" t="n">
        <f aca="false">(AO263*BE263)/405</f>
        <v>0.528024691358025</v>
      </c>
      <c r="BA263" s="2" t="n">
        <v>0</v>
      </c>
      <c r="BB263" s="2" t="n">
        <f aca="false">1/(LOG(BE263)+LOG(AO263))</f>
        <v>0.429164425671853</v>
      </c>
      <c r="BC263" s="2" t="n">
        <f aca="false">(BF263-BE263)/(AP263-AO263)</f>
        <v>0.278571428571429</v>
      </c>
      <c r="BD263" s="2" t="n">
        <f aca="false">(20*BE263)/((AO263/18)-3.5)</f>
        <v>30.2142857142857</v>
      </c>
      <c r="BE263" s="3" t="n">
        <v>2.35</v>
      </c>
      <c r="BF263" s="3" t="n">
        <v>23.8</v>
      </c>
      <c r="BG263" s="3" t="n">
        <v>30.9</v>
      </c>
      <c r="BH263" s="3" t="n">
        <v>30.5</v>
      </c>
      <c r="BI263" s="3" t="n">
        <v>28.7</v>
      </c>
      <c r="BJ263" s="2" t="n">
        <f aca="false">((BE263*15)+(BF263*30)+(BG263*30)+(BH263*30)+(BI263*15))-(BE263*120)</f>
        <v>2739.75</v>
      </c>
      <c r="BK263" s="2" t="n">
        <f aca="false">((BE263*15)+(BF263*30)+(BG263*30)+(BH263*30)+(BI263*15))</f>
        <v>3021.75</v>
      </c>
      <c r="BL263" s="2" t="n">
        <f aca="false">(1/BE263)</f>
        <v>0.425531914893617</v>
      </c>
      <c r="BM263" s="2" t="n">
        <f aca="false">(BJ263/AU263)</f>
        <v>0.411373873873874</v>
      </c>
      <c r="BN263" s="2" t="n">
        <f aca="false">(BK263/AV263)</f>
        <v>0.17188566552901</v>
      </c>
      <c r="BO263" s="2" t="n">
        <f aca="false">(AX263*BM263)</f>
        <v>4.93067733028396</v>
      </c>
      <c r="BP263" s="2" t="n">
        <f aca="false">(AX263*BN263)</f>
        <v>2.06020072797454</v>
      </c>
      <c r="BQ263" s="2" t="n">
        <v>2</v>
      </c>
      <c r="BR263" s="4" t="n">
        <f aca="false">(BC263*BL263)</f>
        <v>0.11854103343465</v>
      </c>
      <c r="BS263" s="1" t="n">
        <v>170</v>
      </c>
      <c r="BT263" s="1" t="n">
        <v>0</v>
      </c>
      <c r="BU263" s="1" t="n">
        <v>51</v>
      </c>
      <c r="BV263" s="1" t="n">
        <v>0</v>
      </c>
      <c r="BW263" s="1" t="n">
        <v>98</v>
      </c>
      <c r="BX263" s="1" t="n">
        <v>0</v>
      </c>
      <c r="BY263" s="1" t="n">
        <v>21</v>
      </c>
      <c r="BZ263" s="1" t="n">
        <v>106</v>
      </c>
      <c r="CA263" s="1" t="n">
        <v>0</v>
      </c>
      <c r="CB263" s="1" t="n">
        <v>2</v>
      </c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 t="n">
        <v>15</v>
      </c>
      <c r="DK263" s="1" t="n">
        <v>15</v>
      </c>
      <c r="DL263" s="1" t="n">
        <v>2</v>
      </c>
      <c r="DM263" s="1" t="n">
        <v>2</v>
      </c>
      <c r="DN263" s="1" t="n">
        <v>29.81833</v>
      </c>
      <c r="DO263" s="1" t="n">
        <v>138.5182</v>
      </c>
      <c r="DP263" s="1" t="n">
        <v>0</v>
      </c>
      <c r="DQ263" s="1" t="n">
        <v>2</v>
      </c>
      <c r="DR263" s="1" t="n">
        <v>4</v>
      </c>
      <c r="DS263" s="1" t="n">
        <v>1</v>
      </c>
      <c r="DT263" s="1" t="n">
        <v>2194.65</v>
      </c>
      <c r="DU263" s="1" t="n">
        <v>89.65</v>
      </c>
      <c r="DV263" s="1" t="n">
        <v>21.35</v>
      </c>
      <c r="DW263" s="1" t="n">
        <v>32.75</v>
      </c>
      <c r="DX263" s="1" t="n">
        <v>18.37</v>
      </c>
      <c r="DY263" s="1" t="n">
        <v>343.74</v>
      </c>
      <c r="DZ263" s="1" t="n">
        <v>48.91</v>
      </c>
      <c r="EA263" s="1" t="n">
        <v>26.05</v>
      </c>
      <c r="EB263" s="1" t="n">
        <v>20.07</v>
      </c>
      <c r="EC263" s="1" t="n">
        <v>19.98</v>
      </c>
      <c r="ED263" s="1" t="n">
        <v>11.69</v>
      </c>
      <c r="EE263" s="1" t="n">
        <v>228.43</v>
      </c>
    </row>
    <row r="264" customFormat="false" ht="13.8" hidden="false" customHeight="false" outlineLevel="0" collapsed="false">
      <c r="A264" s="1" t="n">
        <v>30998</v>
      </c>
      <c r="B264" s="1" t="n">
        <v>1</v>
      </c>
      <c r="C264" s="1" t="n">
        <v>21</v>
      </c>
      <c r="D264" s="1" t="n">
        <v>1</v>
      </c>
      <c r="E264" s="1" t="n">
        <v>0</v>
      </c>
      <c r="F264" s="1" t="n">
        <v>0</v>
      </c>
      <c r="G264" s="1" t="n">
        <v>1</v>
      </c>
      <c r="H264" s="1" t="n">
        <v>0</v>
      </c>
      <c r="I264" s="1" t="n">
        <v>0</v>
      </c>
      <c r="J264" s="1" t="n">
        <v>0</v>
      </c>
      <c r="K264" s="1" t="n">
        <v>0</v>
      </c>
      <c r="L264" s="1" t="n">
        <v>0</v>
      </c>
      <c r="M264" s="1" t="n">
        <v>0</v>
      </c>
      <c r="N264" s="1" t="n">
        <v>0</v>
      </c>
      <c r="O264" s="1" t="n">
        <v>1</v>
      </c>
      <c r="P264" s="1" t="n">
        <f aca="false">SUM(E264:O264)</f>
        <v>2</v>
      </c>
      <c r="Q264" s="1" t="n">
        <v>120</v>
      </c>
      <c r="R264" s="1" t="n">
        <v>80</v>
      </c>
      <c r="S264" s="1" t="n">
        <v>40</v>
      </c>
      <c r="T264" s="2" t="n">
        <v>93.3333333333333</v>
      </c>
      <c r="U264" s="3" t="n">
        <v>93</v>
      </c>
      <c r="V264" s="3" t="n">
        <v>190</v>
      </c>
      <c r="W264" s="2" t="n">
        <v>25.7617728531856</v>
      </c>
      <c r="X264" s="2" t="n">
        <v>1</v>
      </c>
      <c r="Y264" s="3" t="n">
        <v>94</v>
      </c>
      <c r="Z264" s="3" t="n">
        <v>105.5</v>
      </c>
      <c r="AA264" s="2" t="n">
        <v>35.4313275443666</v>
      </c>
      <c r="AB264" s="2" t="n">
        <v>0.494736842105263</v>
      </c>
      <c r="AC264" s="2" t="n">
        <v>0.890995260663507</v>
      </c>
      <c r="AD264" s="3" t="n">
        <v>21.7</v>
      </c>
      <c r="AE264" s="3" t="n">
        <v>20.2</v>
      </c>
      <c r="AF264" s="3" t="n">
        <v>72.8</v>
      </c>
      <c r="AG264" s="1" t="n">
        <v>5</v>
      </c>
      <c r="AH264" s="3" t="n">
        <v>52.6</v>
      </c>
      <c r="AI264" s="3" t="n">
        <v>48.9</v>
      </c>
      <c r="AJ264" s="3" t="n">
        <v>69.2</v>
      </c>
      <c r="AK264" s="3" t="n">
        <v>3.6</v>
      </c>
      <c r="AL264" s="1" t="n">
        <v>2193</v>
      </c>
      <c r="AM264" s="1" t="n">
        <v>32</v>
      </c>
      <c r="AN264" s="1" t="n">
        <v>3399</v>
      </c>
      <c r="AO264" s="1" t="n">
        <v>87</v>
      </c>
      <c r="AP264" s="1" t="n">
        <v>119</v>
      </c>
      <c r="AQ264" s="1" t="n">
        <v>108</v>
      </c>
      <c r="AR264" s="1" t="n">
        <v>103</v>
      </c>
      <c r="AS264" s="1" t="n">
        <v>91</v>
      </c>
      <c r="AT264" s="1" t="n">
        <v>1</v>
      </c>
      <c r="AU264" s="1" t="n">
        <v>2130</v>
      </c>
      <c r="AV264" s="1" t="n">
        <f aca="false">((AO264*15)+(AP264*30)+(AQ264*30)+(AR264*30)+(AS264*15))</f>
        <v>12570</v>
      </c>
      <c r="AW264" s="1"/>
      <c r="AX264" s="4"/>
      <c r="AY264" s="4"/>
      <c r="AZ264" s="2"/>
      <c r="BA264" s="2"/>
      <c r="BB264" s="2"/>
      <c r="BC264" s="2"/>
      <c r="BD264" s="2"/>
      <c r="BE264" s="3"/>
      <c r="BF264" s="3"/>
      <c r="BG264" s="3"/>
      <c r="BH264" s="3"/>
      <c r="BI264" s="3"/>
      <c r="BJ264" s="2"/>
      <c r="BK264" s="2"/>
      <c r="BL264" s="2"/>
      <c r="BM264" s="2"/>
      <c r="BN264" s="2"/>
      <c r="BO264" s="2"/>
      <c r="BP264" s="2"/>
      <c r="BQ264" s="2"/>
      <c r="BR264" s="4"/>
      <c r="BS264" s="1"/>
      <c r="BT264" s="1"/>
      <c r="BU264" s="1" t="n">
        <v>25</v>
      </c>
      <c r="BV264" s="1" t="n">
        <v>1</v>
      </c>
      <c r="BW264" s="1"/>
      <c r="BX264" s="1"/>
      <c r="BY264" s="1" t="n">
        <v>24</v>
      </c>
      <c r="BZ264" s="1" t="n">
        <v>122</v>
      </c>
      <c r="CA264" s="1" t="n">
        <v>0</v>
      </c>
      <c r="CB264" s="1" t="n">
        <v>2</v>
      </c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</row>
    <row r="265" customFormat="false" ht="13.8" hidden="false" customHeight="false" outlineLevel="0" collapsed="false">
      <c r="A265" s="1" t="n">
        <v>31000</v>
      </c>
      <c r="B265" s="1" t="n">
        <v>2</v>
      </c>
      <c r="C265" s="1" t="n">
        <v>60</v>
      </c>
      <c r="D265" s="1" t="n">
        <v>1</v>
      </c>
      <c r="E265" s="1" t="n">
        <v>1</v>
      </c>
      <c r="F265" s="1" t="n">
        <v>1</v>
      </c>
      <c r="G265" s="1" t="n">
        <v>1</v>
      </c>
      <c r="H265" s="1" t="n">
        <v>0</v>
      </c>
      <c r="I265" s="1" t="n">
        <v>0</v>
      </c>
      <c r="J265" s="1" t="n">
        <v>0</v>
      </c>
      <c r="K265" s="1" t="n">
        <v>0</v>
      </c>
      <c r="L265" s="1" t="n">
        <v>0</v>
      </c>
      <c r="M265" s="1" t="n">
        <v>1</v>
      </c>
      <c r="N265" s="1" t="n">
        <v>0</v>
      </c>
      <c r="O265" s="1" t="n">
        <v>1</v>
      </c>
      <c r="P265" s="1" t="n">
        <f aca="false">SUM(E265:O265)</f>
        <v>5</v>
      </c>
      <c r="Q265" s="1" t="n">
        <v>120</v>
      </c>
      <c r="R265" s="1" t="n">
        <v>90</v>
      </c>
      <c r="S265" s="1" t="n">
        <v>30</v>
      </c>
      <c r="T265" s="2" t="n">
        <v>100</v>
      </c>
      <c r="U265" s="3" t="n">
        <v>81.3</v>
      </c>
      <c r="V265" s="3" t="n">
        <v>167</v>
      </c>
      <c r="W265" s="2" t="n">
        <v>29.1512782817598</v>
      </c>
      <c r="X265" s="2" t="n">
        <v>1</v>
      </c>
      <c r="Y265" s="3" t="n">
        <v>91.7</v>
      </c>
      <c r="Z265" s="3" t="n">
        <v>105</v>
      </c>
      <c r="AA265" s="2" t="n">
        <v>37.4455886718509</v>
      </c>
      <c r="AB265" s="2" t="n">
        <v>0.549101796407186</v>
      </c>
      <c r="AC265" s="2" t="n">
        <v>0.873333333333333</v>
      </c>
      <c r="AD265" s="3" t="n">
        <v>44.4</v>
      </c>
      <c r="AE265" s="3" t="n">
        <v>36.1</v>
      </c>
      <c r="AF265" s="3" t="n">
        <v>45.2</v>
      </c>
      <c r="AG265" s="1" t="n">
        <v>11</v>
      </c>
      <c r="AH265" s="3" t="n">
        <v>39.2</v>
      </c>
      <c r="AI265" s="3" t="n">
        <v>31.9</v>
      </c>
      <c r="AJ265" s="3" t="n">
        <v>42.9</v>
      </c>
      <c r="AK265" s="3" t="n">
        <v>2.3</v>
      </c>
      <c r="AL265" s="1" t="n">
        <v>1396</v>
      </c>
      <c r="AM265" s="1" t="n">
        <v>75</v>
      </c>
      <c r="AN265" s="1" t="n">
        <v>2178</v>
      </c>
      <c r="AO265" s="1" t="n">
        <v>98</v>
      </c>
      <c r="AP265" s="1" t="n">
        <v>164</v>
      </c>
      <c r="AQ265" s="1" t="n">
        <v>200</v>
      </c>
      <c r="AR265" s="1" t="n">
        <v>193</v>
      </c>
      <c r="AS265" s="1" t="n">
        <v>169</v>
      </c>
      <c r="AT265" s="1" t="n">
        <v>3</v>
      </c>
      <c r="AU265" s="1" t="n">
        <v>8955</v>
      </c>
      <c r="AV265" s="1" t="n">
        <f aca="false">((AO265*15)+(AP265*30)+(AQ265*30)+(AR265*30)+(AS265*15))</f>
        <v>20715</v>
      </c>
      <c r="AW265" s="1" t="n">
        <v>5.86</v>
      </c>
      <c r="AX265" s="4" t="n">
        <f aca="false">10000/SQRT((AO265*BE265)*(AVERAGE(AO265:AS265)*AVERAGE(BE265:BI265)))</f>
        <v>7.23799022327511</v>
      </c>
      <c r="AY265" s="4" t="n">
        <v>0</v>
      </c>
      <c r="AZ265" s="2" t="n">
        <f aca="false">(AO265*BE265)/405</f>
        <v>2.56493827160494</v>
      </c>
      <c r="BA265" s="2" t="n">
        <v>1</v>
      </c>
      <c r="BB265" s="2" t="n">
        <f aca="false">1/(LOG(BE265)+LOG(AO265))</f>
        <v>0.331506517939492</v>
      </c>
      <c r="BC265" s="2"/>
      <c r="BD265" s="2" t="n">
        <f aca="false">(20*BE265)/((AO265/18)-3.5)</f>
        <v>109.028571428571</v>
      </c>
      <c r="BE265" s="3" t="n">
        <v>10.6</v>
      </c>
      <c r="BF265" s="3"/>
      <c r="BG265" s="3"/>
      <c r="BH265" s="3"/>
      <c r="BI265" s="3" t="n">
        <v>11.7</v>
      </c>
      <c r="BJ265" s="2"/>
      <c r="BK265" s="2"/>
      <c r="BL265" s="2" t="n">
        <f aca="false">(1/BE265)</f>
        <v>0.0943396226415094</v>
      </c>
      <c r="BM265" s="2"/>
      <c r="BN265" s="2"/>
      <c r="BO265" s="2"/>
      <c r="BP265" s="2"/>
      <c r="BQ265" s="2"/>
      <c r="BR265" s="4"/>
      <c r="BS265" s="1" t="n">
        <v>196</v>
      </c>
      <c r="BT265" s="1" t="n">
        <v>0</v>
      </c>
      <c r="BU265" s="1" t="n">
        <v>41</v>
      </c>
      <c r="BV265" s="1" t="n">
        <v>1</v>
      </c>
      <c r="BW265" s="1" t="n">
        <v>120</v>
      </c>
      <c r="BX265" s="1" t="n">
        <v>0</v>
      </c>
      <c r="BY265" s="1" t="n">
        <v>35</v>
      </c>
      <c r="BZ265" s="1" t="n">
        <v>177</v>
      </c>
      <c r="CA265" s="1" t="n">
        <v>1</v>
      </c>
      <c r="CB265" s="1" t="n">
        <v>3</v>
      </c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 t="n">
        <v>34</v>
      </c>
      <c r="DK265" s="1" t="n">
        <v>34</v>
      </c>
      <c r="DL265" s="1" t="n">
        <v>1</v>
      </c>
      <c r="DM265" s="1" t="n">
        <v>1</v>
      </c>
      <c r="DN265" s="1" t="n">
        <v>32.06339</v>
      </c>
      <c r="DO265" s="1" t="n">
        <v>1765.666</v>
      </c>
      <c r="DP265" s="1" t="n">
        <v>0.11</v>
      </c>
      <c r="DQ265" s="1" t="n">
        <v>2</v>
      </c>
      <c r="DR265" s="1" t="n">
        <v>4</v>
      </c>
      <c r="DS265" s="1" t="n">
        <v>2</v>
      </c>
      <c r="DT265" s="1" t="n">
        <v>2363.2</v>
      </c>
      <c r="DU265" s="1" t="n">
        <v>87.55</v>
      </c>
      <c r="DV265" s="1" t="n">
        <v>47.55</v>
      </c>
      <c r="DW265" s="1" t="n">
        <v>48.21</v>
      </c>
      <c r="DX265" s="1" t="n">
        <v>24.12</v>
      </c>
      <c r="DY265" s="1" t="n">
        <v>323.78</v>
      </c>
      <c r="DZ265" s="1" t="n">
        <v>55.79</v>
      </c>
      <c r="EA265" s="1" t="n">
        <v>38.75</v>
      </c>
      <c r="EB265" s="1" t="n">
        <v>23.77</v>
      </c>
      <c r="EC265" s="1" t="n">
        <v>29.74</v>
      </c>
      <c r="ED265" s="1" t="n">
        <v>17.6</v>
      </c>
      <c r="EE265" s="1" t="n">
        <v>572.2</v>
      </c>
    </row>
    <row r="266" customFormat="false" ht="13.8" hidden="false" customHeight="false" outlineLevel="0" collapsed="false">
      <c r="A266" s="1" t="n">
        <v>31001</v>
      </c>
      <c r="B266" s="1" t="n">
        <v>1</v>
      </c>
      <c r="C266" s="1" t="n">
        <v>55</v>
      </c>
      <c r="D266" s="1" t="n">
        <v>1</v>
      </c>
      <c r="E266" s="1" t="n">
        <v>1</v>
      </c>
      <c r="F266" s="1" t="n">
        <v>1</v>
      </c>
      <c r="G266" s="1" t="n">
        <v>1</v>
      </c>
      <c r="H266" s="1" t="n">
        <v>0</v>
      </c>
      <c r="I266" s="1" t="n">
        <v>0</v>
      </c>
      <c r="J266" s="1" t="n">
        <v>0</v>
      </c>
      <c r="K266" s="1" t="n">
        <v>0</v>
      </c>
      <c r="L266" s="1" t="n">
        <v>0</v>
      </c>
      <c r="M266" s="1" t="n">
        <v>0</v>
      </c>
      <c r="N266" s="1" t="n">
        <v>0</v>
      </c>
      <c r="O266" s="1" t="n">
        <v>1</v>
      </c>
      <c r="P266" s="1" t="n">
        <f aca="false">SUM(E266:O266)</f>
        <v>4</v>
      </c>
      <c r="Q266" s="1" t="n">
        <v>110</v>
      </c>
      <c r="R266" s="1" t="n">
        <v>80</v>
      </c>
      <c r="S266" s="1" t="n">
        <v>30</v>
      </c>
      <c r="T266" s="2" t="n">
        <v>90</v>
      </c>
      <c r="U266" s="3" t="n">
        <v>73.8</v>
      </c>
      <c r="V266" s="3" t="n">
        <v>171.5</v>
      </c>
      <c r="W266" s="2" t="n">
        <v>25.0915859888312</v>
      </c>
      <c r="X266" s="2" t="n">
        <v>1</v>
      </c>
      <c r="Y266" s="3" t="n">
        <v>90</v>
      </c>
      <c r="Z266" s="3" t="n">
        <v>96.5</v>
      </c>
      <c r="AA266" s="2" t="n">
        <v>36.0004597409341</v>
      </c>
      <c r="AB266" s="2" t="n">
        <v>0.524781341107872</v>
      </c>
      <c r="AC266" s="2" t="n">
        <v>0.932642487046632</v>
      </c>
      <c r="AD266" s="3" t="n">
        <v>22</v>
      </c>
      <c r="AE266" s="3" t="n">
        <v>16.2</v>
      </c>
      <c r="AF266" s="3" t="n">
        <v>57.6</v>
      </c>
      <c r="AG266" s="1" t="n">
        <v>10</v>
      </c>
      <c r="AH266" s="3" t="n">
        <v>53.8</v>
      </c>
      <c r="AI266" s="3" t="n">
        <v>39.7</v>
      </c>
      <c r="AJ266" s="3" t="n">
        <v>54.7</v>
      </c>
      <c r="AK266" s="3" t="n">
        <v>2.9</v>
      </c>
      <c r="AL266" s="1" t="n">
        <v>1659</v>
      </c>
      <c r="AM266" s="1" t="n">
        <v>45</v>
      </c>
      <c r="AN266" s="1" t="n">
        <v>2571</v>
      </c>
      <c r="AO266" s="1" t="n">
        <v>88</v>
      </c>
      <c r="AP266" s="1" t="n">
        <v>124</v>
      </c>
      <c r="AQ266" s="1" t="n">
        <v>130</v>
      </c>
      <c r="AR266" s="1" t="n">
        <v>125</v>
      </c>
      <c r="AS266" s="1" t="n">
        <v>110</v>
      </c>
      <c r="AT266" s="1" t="n">
        <v>1</v>
      </c>
      <c r="AU266" s="1" t="n">
        <v>3780</v>
      </c>
      <c r="AV266" s="1" t="n">
        <f aca="false">((AO266*15)+(AP266*30)+(AQ266*30)+(AR266*30)+(AS266*15))</f>
        <v>14340</v>
      </c>
      <c r="AW266" s="1"/>
      <c r="AX266" s="4" t="n">
        <f aca="false">10000/SQRT((AO266*BE266)*(AVERAGE(AO266:AS266)*AVERAGE(BE266:BI266)))</f>
        <v>11.1586389602918</v>
      </c>
      <c r="AY266" s="4" t="n">
        <v>0</v>
      </c>
      <c r="AZ266" s="2" t="n">
        <f aca="false">(AO266*BE266)/405</f>
        <v>0.612740740740741</v>
      </c>
      <c r="BA266" s="2" t="n">
        <v>0</v>
      </c>
      <c r="BB266" s="2" t="n">
        <f aca="false">1/(LOG(BE266)+LOG(AO266))</f>
        <v>0.417583300207396</v>
      </c>
      <c r="BC266" s="2" t="n">
        <f aca="false">(BF266-BE266)/(AP266-AO266)</f>
        <v>0.599444444444444</v>
      </c>
      <c r="BD266" s="2" t="n">
        <f aca="false">(20*BE266)/((AO266/18)-3.5)</f>
        <v>40.608</v>
      </c>
      <c r="BE266" s="3" t="n">
        <v>2.82</v>
      </c>
      <c r="BF266" s="3" t="n">
        <v>24.4</v>
      </c>
      <c r="BG266" s="3" t="n">
        <v>45.7</v>
      </c>
      <c r="BH266" s="3" t="n">
        <v>36.5</v>
      </c>
      <c r="BI266" s="3" t="n">
        <v>30.8</v>
      </c>
      <c r="BJ266" s="2" t="n">
        <f aca="false">((BE266*15)+(BF266*30)+(BG266*30)+(BH266*30)+(BI266*15))-(BE266*120)</f>
        <v>3363.9</v>
      </c>
      <c r="BK266" s="2" t="n">
        <f aca="false">((BE266*15)+(BF266*30)+(BG266*30)+(BH266*30)+(BI266*15))</f>
        <v>3702.3</v>
      </c>
      <c r="BL266" s="2" t="n">
        <f aca="false">(1/BE266)</f>
        <v>0.354609929078014</v>
      </c>
      <c r="BM266" s="2" t="n">
        <f aca="false">(BJ266/AU266)</f>
        <v>0.889920634920635</v>
      </c>
      <c r="BN266" s="2" t="n">
        <f aca="false">(BK266/AV266)</f>
        <v>0.258179916317992</v>
      </c>
      <c r="BO266" s="2" t="n">
        <f aca="false">(AX266*BM266)</f>
        <v>9.930303068393</v>
      </c>
      <c r="BP266" s="2" t="n">
        <f aca="false">(AX266*BN266)</f>
        <v>2.88093647299081</v>
      </c>
      <c r="BQ266" s="2" t="n">
        <v>2</v>
      </c>
      <c r="BR266" s="4" t="n">
        <f aca="false">(BC266*BL266)</f>
        <v>0.212568951930654</v>
      </c>
      <c r="BS266" s="1" t="n">
        <v>172</v>
      </c>
      <c r="BT266" s="1" t="n">
        <v>0</v>
      </c>
      <c r="BU266" s="1" t="n">
        <v>31</v>
      </c>
      <c r="BV266" s="1" t="n">
        <v>1</v>
      </c>
      <c r="BW266" s="1" t="n">
        <v>99</v>
      </c>
      <c r="BX266" s="1" t="n">
        <v>0</v>
      </c>
      <c r="BY266" s="1" t="n">
        <v>42</v>
      </c>
      <c r="BZ266" s="1" t="n">
        <v>209</v>
      </c>
      <c r="CA266" s="1" t="n">
        <v>1</v>
      </c>
      <c r="CB266" s="1" t="n">
        <v>3</v>
      </c>
      <c r="CC266" s="1"/>
      <c r="CD266" s="1"/>
      <c r="CE266" s="1" t="n">
        <v>1680</v>
      </c>
      <c r="CF266" s="1" t="n">
        <v>14.7380952380952</v>
      </c>
      <c r="CG266" s="1" t="n">
        <v>21.5464285714286</v>
      </c>
      <c r="CH266" s="1" t="n">
        <v>2.30357142857143</v>
      </c>
      <c r="CI266" s="1" t="n">
        <v>8.19642857142857</v>
      </c>
      <c r="CJ266" s="1" t="n">
        <v>4.71428571428571</v>
      </c>
      <c r="CK266" s="1" t="n">
        <v>67.3809523809524</v>
      </c>
      <c r="CL266" s="1" t="n">
        <v>1.32</v>
      </c>
      <c r="CM266" s="1" t="n">
        <v>5.04</v>
      </c>
      <c r="CN266" s="1" t="n">
        <v>9.07</v>
      </c>
      <c r="CO266" s="1" t="n">
        <v>0</v>
      </c>
      <c r="CP266" s="1" t="n">
        <v>7.45</v>
      </c>
      <c r="CQ266" s="1" t="n">
        <v>4.32</v>
      </c>
      <c r="CR266" s="1" t="n">
        <v>0.36</v>
      </c>
      <c r="CS266" s="1" t="n">
        <v>0</v>
      </c>
      <c r="CT266" s="1" t="n">
        <v>0</v>
      </c>
      <c r="CU266" s="1" t="n">
        <v>61.9</v>
      </c>
      <c r="CV266" s="1" t="n">
        <v>40.22</v>
      </c>
      <c r="CW266" s="1" t="n">
        <v>4.3</v>
      </c>
      <c r="CX266" s="1" t="n">
        <v>15.3</v>
      </c>
      <c r="CY266" s="1" t="n">
        <v>8.8</v>
      </c>
      <c r="CZ266" s="1" t="n">
        <v>42</v>
      </c>
      <c r="DA266" s="1" t="n">
        <v>283</v>
      </c>
      <c r="DB266" s="1" t="n">
        <v>50.7</v>
      </c>
      <c r="DC266" s="1" t="n">
        <v>20.8</v>
      </c>
      <c r="DD266" s="1" t="n">
        <v>1349</v>
      </c>
      <c r="DE266" s="1" t="s">
        <v>425</v>
      </c>
      <c r="DF266" s="1" t="s">
        <v>425</v>
      </c>
      <c r="DG266" s="1" t="s">
        <v>425</v>
      </c>
      <c r="DH266" s="1" t="s">
        <v>425</v>
      </c>
      <c r="DI266" s="1" t="n">
        <v>355</v>
      </c>
      <c r="DJ266" s="1" t="n">
        <v>9</v>
      </c>
      <c r="DK266" s="1" t="n">
        <v>9</v>
      </c>
      <c r="DL266" s="1" t="n">
        <v>2</v>
      </c>
      <c r="DM266" s="1" t="n">
        <v>2</v>
      </c>
      <c r="DN266" s="1" t="n">
        <v>23.91036</v>
      </c>
      <c r="DO266" s="1" t="n">
        <v>273.9625</v>
      </c>
      <c r="DP266" s="1" t="n">
        <v>0.49</v>
      </c>
      <c r="DQ266" s="1" t="n">
        <v>1</v>
      </c>
      <c r="DR266" s="1" t="n">
        <v>4</v>
      </c>
      <c r="DS266" s="1" t="n">
        <v>1</v>
      </c>
      <c r="DT266" s="1" t="n">
        <v>2214.92</v>
      </c>
      <c r="DU266" s="1" t="n">
        <v>51.26</v>
      </c>
      <c r="DV266" s="1" t="n">
        <v>9.44</v>
      </c>
      <c r="DW266" s="1" t="n">
        <v>11.29</v>
      </c>
      <c r="DX266" s="1" t="n">
        <v>22.86</v>
      </c>
      <c r="DY266" s="1" t="n">
        <v>411.73</v>
      </c>
      <c r="DZ266" s="1" t="n">
        <v>72.36</v>
      </c>
      <c r="EA266" s="1" t="n">
        <v>66.32</v>
      </c>
      <c r="EB266" s="1" t="n">
        <v>10.62</v>
      </c>
      <c r="EC266" s="1" t="n">
        <v>14.75</v>
      </c>
      <c r="ED266" s="1" t="n">
        <v>11.29</v>
      </c>
      <c r="EE266" s="1" t="n">
        <v>74.33</v>
      </c>
    </row>
    <row r="267" customFormat="false" ht="13.8" hidden="false" customHeight="false" outlineLevel="0" collapsed="false">
      <c r="A267" s="1" t="n">
        <v>31003</v>
      </c>
      <c r="B267" s="1" t="n">
        <v>2</v>
      </c>
      <c r="C267" s="1" t="n">
        <v>43</v>
      </c>
      <c r="D267" s="1" t="n">
        <v>1</v>
      </c>
      <c r="E267" s="1" t="n">
        <v>1</v>
      </c>
      <c r="F267" s="1" t="n">
        <v>0</v>
      </c>
      <c r="G267" s="1" t="n">
        <v>1</v>
      </c>
      <c r="H267" s="1" t="n">
        <v>0</v>
      </c>
      <c r="I267" s="1" t="n">
        <v>0</v>
      </c>
      <c r="J267" s="1" t="n">
        <v>0</v>
      </c>
      <c r="K267" s="1" t="n">
        <v>0</v>
      </c>
      <c r="L267" s="1" t="n">
        <v>0</v>
      </c>
      <c r="M267" s="1" t="n">
        <v>1</v>
      </c>
      <c r="N267" s="1" t="n">
        <v>0</v>
      </c>
      <c r="O267" s="1" t="n">
        <v>1</v>
      </c>
      <c r="P267" s="1" t="n">
        <f aca="false">SUM(E267:O267)</f>
        <v>4</v>
      </c>
      <c r="Q267" s="1" t="n">
        <v>110</v>
      </c>
      <c r="R267" s="1" t="n">
        <v>70</v>
      </c>
      <c r="S267" s="1" t="n">
        <v>40</v>
      </c>
      <c r="T267" s="2" t="n">
        <v>83.3333333333333</v>
      </c>
      <c r="U267" s="3" t="n">
        <v>80.5</v>
      </c>
      <c r="V267" s="3" t="n">
        <v>155</v>
      </c>
      <c r="W267" s="2" t="n">
        <v>33.5067637877211</v>
      </c>
      <c r="X267" s="2" t="n">
        <v>2</v>
      </c>
      <c r="Y267" s="3" t="n">
        <v>94</v>
      </c>
      <c r="Z267" s="3" t="n">
        <v>108.7</v>
      </c>
      <c r="AA267" s="2" t="n">
        <v>43.4109470820094</v>
      </c>
      <c r="AB267" s="2" t="n">
        <v>0.606451612903226</v>
      </c>
      <c r="AC267" s="2" t="n">
        <v>0.864765409383625</v>
      </c>
      <c r="AD267" s="3" t="n">
        <v>40.9</v>
      </c>
      <c r="AE267" s="3" t="n">
        <v>32.9</v>
      </c>
      <c r="AF267" s="3" t="n">
        <v>47.6</v>
      </c>
      <c r="AG267" s="1" t="n">
        <v>9</v>
      </c>
      <c r="AH267" s="3" t="n">
        <v>42.1</v>
      </c>
      <c r="AI267" s="3" t="n">
        <v>33.9</v>
      </c>
      <c r="AJ267" s="3" t="n">
        <v>45.2</v>
      </c>
      <c r="AK267" s="3" t="n">
        <v>2.4</v>
      </c>
      <c r="AL267" s="1" t="n">
        <v>1464</v>
      </c>
      <c r="AM267" s="1" t="n">
        <v>58</v>
      </c>
      <c r="AN267" s="1" t="n">
        <v>2284</v>
      </c>
      <c r="AO267" s="1" t="n">
        <v>92</v>
      </c>
      <c r="AP267" s="1" t="n">
        <v>169</v>
      </c>
      <c r="AQ267" s="1" t="n">
        <v>172</v>
      </c>
      <c r="AR267" s="1" t="n">
        <v>149</v>
      </c>
      <c r="AS267" s="1" t="n">
        <v>143</v>
      </c>
      <c r="AT267" s="1" t="n">
        <v>3</v>
      </c>
      <c r="AU267" s="1" t="n">
        <v>7185</v>
      </c>
      <c r="AV267" s="1" t="n">
        <f aca="false">((AO267*15)+(AP267*30)+(AQ267*30)+(AR267*30)+(AS267*15))</f>
        <v>18225</v>
      </c>
      <c r="AW267" s="1" t="n">
        <v>5.5</v>
      </c>
      <c r="AX267" s="4" t="n">
        <f aca="false">10000/SQRT((AO267*BE267)*(AVERAGE(AO267:AS267)*AVERAGE(BE267:BI267)))</f>
        <v>2.18496696561425</v>
      </c>
      <c r="AY267" s="4" t="n">
        <v>1</v>
      </c>
      <c r="AZ267" s="2" t="n">
        <f aca="false">(AO267*BE267)/405</f>
        <v>3.02123456790124</v>
      </c>
      <c r="BA267" s="2" t="n">
        <v>1</v>
      </c>
      <c r="BB267" s="2" t="n">
        <f aca="false">1/(LOG(BE267)+LOG(AO267))</f>
        <v>0.323872009754587</v>
      </c>
      <c r="BC267" s="2" t="n">
        <f aca="false">(BF267-BE267)/(AP267-AO267)</f>
        <v>1.51558441558442</v>
      </c>
      <c r="BD267" s="2" t="n">
        <f aca="false">(20*BE267)/((AO267/18)-3.5)</f>
        <v>165.103448275862</v>
      </c>
      <c r="BE267" s="3" t="n">
        <v>13.3</v>
      </c>
      <c r="BF267" s="3" t="n">
        <v>130</v>
      </c>
      <c r="BG267" s="3" t="n">
        <v>168</v>
      </c>
      <c r="BH267" s="3" t="n">
        <v>125</v>
      </c>
      <c r="BI267" s="3" t="n">
        <v>154</v>
      </c>
      <c r="BJ267" s="2" t="n">
        <f aca="false">((BE267*15)+(BF267*30)+(BG267*30)+(BH267*30)+(BI267*15))-(BE267*120)</f>
        <v>13603.5</v>
      </c>
      <c r="BK267" s="2" t="n">
        <f aca="false">((BE267*15)+(BF267*30)+(BG267*30)+(BH267*30)+(BI267*15))</f>
        <v>15199.5</v>
      </c>
      <c r="BL267" s="2" t="n">
        <f aca="false">(1/BE267)</f>
        <v>0.075187969924812</v>
      </c>
      <c r="BM267" s="2" t="n">
        <f aca="false">(BJ267/AU267)</f>
        <v>1.89331941544885</v>
      </c>
      <c r="BN267" s="2" t="n">
        <f aca="false">(BK267/AV267)</f>
        <v>0.833991769547325</v>
      </c>
      <c r="BO267" s="2" t="n">
        <f aca="false">(AX267*BM267)</f>
        <v>4.13684037811182</v>
      </c>
      <c r="BP267" s="2" t="n">
        <f aca="false">(AX267*BN267)</f>
        <v>1.82224446605508</v>
      </c>
      <c r="BQ267" s="2" t="n">
        <v>2</v>
      </c>
      <c r="BR267" s="4" t="n">
        <f aca="false">(BC267*BL267)</f>
        <v>0.113953715457475</v>
      </c>
      <c r="BS267" s="1" t="n">
        <v>143</v>
      </c>
      <c r="BT267" s="1" t="n">
        <v>0</v>
      </c>
      <c r="BU267" s="1" t="n">
        <v>37</v>
      </c>
      <c r="BV267" s="1" t="n">
        <v>1</v>
      </c>
      <c r="BW267" s="1" t="n">
        <v>79</v>
      </c>
      <c r="BX267" s="1" t="n">
        <v>0</v>
      </c>
      <c r="BY267" s="1" t="n">
        <v>27</v>
      </c>
      <c r="BZ267" s="1" t="n">
        <v>137</v>
      </c>
      <c r="CA267" s="1" t="n">
        <v>0</v>
      </c>
      <c r="CB267" s="1" t="n">
        <v>5</v>
      </c>
      <c r="CC267" s="1" t="n">
        <v>2</v>
      </c>
      <c r="CD267" s="1"/>
      <c r="CE267" s="1" t="n">
        <v>2140</v>
      </c>
      <c r="CF267" s="1" t="n">
        <v>18.1495327102804</v>
      </c>
      <c r="CG267" s="1" t="n">
        <v>29.6705607476635</v>
      </c>
      <c r="CH267" s="1" t="n">
        <v>5.00467289719626</v>
      </c>
      <c r="CI267" s="1" t="n">
        <v>7.73831775700935</v>
      </c>
      <c r="CJ267" s="1" t="n">
        <v>5.25700934579439</v>
      </c>
      <c r="CK267" s="1" t="n">
        <v>63.4766355140187</v>
      </c>
      <c r="CL267" s="1" t="n">
        <v>1.2</v>
      </c>
      <c r="CM267" s="1" t="n">
        <v>5.89</v>
      </c>
      <c r="CN267" s="1" t="n">
        <v>17.87</v>
      </c>
      <c r="CO267" s="1" t="n">
        <v>0</v>
      </c>
      <c r="CP267" s="1" t="n">
        <v>1.79</v>
      </c>
      <c r="CQ267" s="1" t="n">
        <v>3</v>
      </c>
      <c r="CR267" s="1" t="n">
        <v>0</v>
      </c>
      <c r="CS267" s="1" t="n">
        <v>0</v>
      </c>
      <c r="CT267" s="1" t="n">
        <v>1.17</v>
      </c>
      <c r="CU267" s="1" t="n">
        <v>97.1</v>
      </c>
      <c r="CV267" s="1" t="n">
        <v>70.55</v>
      </c>
      <c r="CW267" s="1" t="n">
        <v>11.9</v>
      </c>
      <c r="CX267" s="1" t="n">
        <v>18.4</v>
      </c>
      <c r="CY267" s="1" t="n">
        <v>12.5</v>
      </c>
      <c r="CZ267" s="1" t="n">
        <v>152</v>
      </c>
      <c r="DA267" s="1" t="n">
        <v>339.6</v>
      </c>
      <c r="DB267" s="1" t="n">
        <v>16.5</v>
      </c>
      <c r="DC267" s="1" t="n">
        <v>40</v>
      </c>
      <c r="DD267" s="1" t="n">
        <v>1227</v>
      </c>
      <c r="DE267" s="1" t="s">
        <v>425</v>
      </c>
      <c r="DF267" s="1" t="s">
        <v>425</v>
      </c>
      <c r="DG267" s="1" t="s">
        <v>425</v>
      </c>
      <c r="DH267" s="1" t="s">
        <v>427</v>
      </c>
      <c r="DI267" s="1" t="n">
        <v>0</v>
      </c>
      <c r="DJ267" s="1" t="n">
        <v>7</v>
      </c>
      <c r="DK267" s="1" t="n">
        <v>7</v>
      </c>
      <c r="DL267" s="1" t="n">
        <v>2</v>
      </c>
      <c r="DM267" s="1" t="n">
        <v>2</v>
      </c>
      <c r="DN267" s="1" t="n">
        <v>29.41833</v>
      </c>
      <c r="DO267" s="1" t="n">
        <v>121.7804</v>
      </c>
      <c r="DP267" s="1" t="n">
        <v>0</v>
      </c>
      <c r="DQ267" s="1" t="n">
        <v>1</v>
      </c>
      <c r="DR267" s="1" t="n">
        <v>4</v>
      </c>
      <c r="DS267" s="1" t="n">
        <v>1</v>
      </c>
      <c r="DT267" s="1" t="n">
        <v>1951.22</v>
      </c>
      <c r="DU267" s="1" t="n">
        <v>78.86</v>
      </c>
      <c r="DV267" s="1" t="n">
        <v>48.17</v>
      </c>
      <c r="DW267" s="1" t="n">
        <v>45.03</v>
      </c>
      <c r="DX267" s="1" t="n">
        <v>23.14</v>
      </c>
      <c r="DY267" s="1" t="n">
        <v>254.67</v>
      </c>
      <c r="DZ267" s="1" t="n">
        <v>39.47</v>
      </c>
      <c r="EA267" s="1" t="n">
        <v>16.63</v>
      </c>
      <c r="EB267" s="1" t="n">
        <v>25.71</v>
      </c>
      <c r="EC267" s="1" t="n">
        <v>25.3</v>
      </c>
      <c r="ED267" s="1" t="n">
        <v>11.72</v>
      </c>
      <c r="EE267" s="1" t="n">
        <v>300.74</v>
      </c>
    </row>
    <row r="268" customFormat="false" ht="13.8" hidden="false" customHeight="false" outlineLevel="0" collapsed="false">
      <c r="A268" s="1" t="n">
        <v>31004</v>
      </c>
      <c r="B268" s="1" t="n">
        <v>1</v>
      </c>
      <c r="C268" s="1" t="n">
        <v>23</v>
      </c>
      <c r="D268" s="1" t="n">
        <v>1</v>
      </c>
      <c r="E268" s="1" t="n">
        <v>1</v>
      </c>
      <c r="F268" s="1" t="n">
        <v>0</v>
      </c>
      <c r="G268" s="1" t="n">
        <v>1</v>
      </c>
      <c r="H268" s="1" t="n">
        <v>0</v>
      </c>
      <c r="I268" s="1" t="n">
        <v>0</v>
      </c>
      <c r="J268" s="1" t="n">
        <v>0</v>
      </c>
      <c r="K268" s="1" t="n">
        <v>0</v>
      </c>
      <c r="L268" s="1" t="n">
        <v>0</v>
      </c>
      <c r="M268" s="1" t="n">
        <v>0</v>
      </c>
      <c r="N268" s="1" t="n">
        <v>0</v>
      </c>
      <c r="O268" s="1" t="n">
        <v>0</v>
      </c>
      <c r="P268" s="1" t="n">
        <f aca="false">SUM(E268:O268)</f>
        <v>2</v>
      </c>
      <c r="Q268" s="1" t="n">
        <v>120</v>
      </c>
      <c r="R268" s="1" t="n">
        <v>80</v>
      </c>
      <c r="S268" s="1" t="n">
        <v>40</v>
      </c>
      <c r="T268" s="2" t="n">
        <v>93.3333333333333</v>
      </c>
      <c r="U268" s="3" t="n">
        <v>69.2</v>
      </c>
      <c r="V268" s="3" t="n">
        <v>162.5</v>
      </c>
      <c r="W268" s="2" t="n">
        <v>26.2059171597633</v>
      </c>
      <c r="X268" s="2" t="n">
        <v>1</v>
      </c>
      <c r="Y268" s="3" t="n">
        <v>83.7</v>
      </c>
      <c r="Z268" s="3" t="n">
        <v>97</v>
      </c>
      <c r="AA268" s="2" t="n">
        <v>36.4341898471784</v>
      </c>
      <c r="AB268" s="2" t="n">
        <v>0.515076923076923</v>
      </c>
      <c r="AC268" s="2" t="n">
        <v>0.862886597938144</v>
      </c>
      <c r="AD268" s="3" t="n">
        <v>19</v>
      </c>
      <c r="AE268" s="3" t="n">
        <v>13.1</v>
      </c>
      <c r="AF268" s="3" t="n">
        <v>56.1</v>
      </c>
      <c r="AG268" s="1" t="n">
        <v>4</v>
      </c>
      <c r="AH268" s="3" t="n">
        <v>59.2</v>
      </c>
      <c r="AI268" s="3" t="n">
        <v>41</v>
      </c>
      <c r="AJ268" s="3" t="n">
        <v>53.3</v>
      </c>
      <c r="AK268" s="3" t="n">
        <v>2.8</v>
      </c>
      <c r="AL268" s="1" t="n">
        <v>1671</v>
      </c>
      <c r="AM268" s="1" t="n">
        <v>25</v>
      </c>
      <c r="AN268" s="1" t="n">
        <v>2590</v>
      </c>
      <c r="AO268" s="1" t="n">
        <v>99</v>
      </c>
      <c r="AP268" s="1" t="n">
        <v>146</v>
      </c>
      <c r="AQ268" s="1" t="n">
        <v>134</v>
      </c>
      <c r="AR268" s="1" t="n">
        <v>92</v>
      </c>
      <c r="AS268" s="1" t="n">
        <v>152</v>
      </c>
      <c r="AT268" s="1" t="n">
        <v>3</v>
      </c>
      <c r="AU268" s="1" t="n">
        <v>3045</v>
      </c>
      <c r="AV268" s="1" t="n">
        <f aca="false">((AO268*15)+(AP268*30)+(AQ268*30)+(AR268*30)+(AS268*15))</f>
        <v>14925</v>
      </c>
      <c r="AW268" s="1" t="n">
        <v>6</v>
      </c>
      <c r="AX268" s="4" t="n">
        <f aca="false">10000/SQRT((AO268*BE268)*(AVERAGE(AO268:AS268)*AVERAGE(BE268:BI268)))</f>
        <v>4.25701028355443</v>
      </c>
      <c r="AY268" s="4" t="n">
        <v>1</v>
      </c>
      <c r="AZ268" s="2" t="n">
        <f aca="false">(AO268*BE268)/405</f>
        <v>2.31977777777778</v>
      </c>
      <c r="BA268" s="2" t="n">
        <v>1</v>
      </c>
      <c r="BB268" s="2" t="n">
        <f aca="false">1/(LOG(BE268)+LOG(AO268))</f>
        <v>0.336371733565412</v>
      </c>
      <c r="BC268" s="2" t="n">
        <f aca="false">(BF268-BE268)/(AP268-AO268)</f>
        <v>0.702340425531915</v>
      </c>
      <c r="BD268" s="2" t="n">
        <f aca="false">(20*BE268)/((AO268/18)-3.5)</f>
        <v>94.9</v>
      </c>
      <c r="BE268" s="3" t="n">
        <v>9.49</v>
      </c>
      <c r="BF268" s="3" t="n">
        <v>42.5</v>
      </c>
      <c r="BG268" s="3" t="n">
        <v>57</v>
      </c>
      <c r="BH268" s="3" t="n">
        <v>79.5</v>
      </c>
      <c r="BI268" s="3" t="n">
        <v>47.2</v>
      </c>
      <c r="BJ268" s="2" t="n">
        <f aca="false">((BE268*15)+(BF268*30)+(BG268*30)+(BH268*30)+(BI268*15))-(BE268*120)</f>
        <v>5081.55</v>
      </c>
      <c r="BK268" s="2" t="n">
        <f aca="false">((BE268*15)+(BF268*30)+(BG268*30)+(BH268*30)+(BI268*15))</f>
        <v>6220.35</v>
      </c>
      <c r="BL268" s="2" t="n">
        <f aca="false">(1/BE268)</f>
        <v>0.105374077976818</v>
      </c>
      <c r="BM268" s="2" t="n">
        <f aca="false">(BJ268/AU268)</f>
        <v>1.66881773399015</v>
      </c>
      <c r="BN268" s="2" t="n">
        <f aca="false">(BK268/AV268)</f>
        <v>0.416773869346734</v>
      </c>
      <c r="BO268" s="2" t="n">
        <f aca="false">(AX268*BM268)</f>
        <v>7.10417425497406</v>
      </c>
      <c r="BP268" s="2" t="n">
        <f aca="false">(AX268*BN268)</f>
        <v>1.77421064772582</v>
      </c>
      <c r="BQ268" s="2" t="n">
        <v>2</v>
      </c>
      <c r="BR268" s="4" t="n">
        <f aca="false">(BC268*BL268)</f>
        <v>0.0740084747662713</v>
      </c>
      <c r="BS268" s="1" t="n">
        <v>162</v>
      </c>
      <c r="BT268" s="1" t="n">
        <v>0</v>
      </c>
      <c r="BU268" s="1" t="n">
        <v>40</v>
      </c>
      <c r="BV268" s="1" t="n">
        <v>0</v>
      </c>
      <c r="BW268" s="1" t="n">
        <v>99</v>
      </c>
      <c r="BX268" s="1" t="n">
        <v>0</v>
      </c>
      <c r="BY268" s="1" t="n">
        <v>23</v>
      </c>
      <c r="BZ268" s="1" t="n">
        <v>117</v>
      </c>
      <c r="CA268" s="1" t="n">
        <v>0</v>
      </c>
      <c r="CB268" s="1" t="n">
        <v>2</v>
      </c>
      <c r="CC268" s="1"/>
      <c r="CD268" s="1"/>
      <c r="CE268" s="1" t="n">
        <v>1370</v>
      </c>
      <c r="CF268" s="1" t="n">
        <v>19.5912408759124</v>
      </c>
      <c r="CG268" s="1" t="n">
        <v>41.9321167883212</v>
      </c>
      <c r="CH268" s="1" t="n">
        <v>11.1678832116788</v>
      </c>
      <c r="CI268" s="1" t="n">
        <v>10.4452554744526</v>
      </c>
      <c r="CJ268" s="1" t="n">
        <v>3.67883211678832</v>
      </c>
      <c r="CK268" s="1" t="n">
        <v>44.5255474452555</v>
      </c>
      <c r="CL268" s="1" t="n">
        <v>4</v>
      </c>
      <c r="CM268" s="1" t="n">
        <v>6.3</v>
      </c>
      <c r="CN268" s="1" t="n">
        <v>3.56</v>
      </c>
      <c r="CO268" s="1" t="n">
        <v>0</v>
      </c>
      <c r="CP268" s="1" t="n">
        <v>1.74</v>
      </c>
      <c r="CQ268" s="1" t="n">
        <v>4.92</v>
      </c>
      <c r="CR268" s="1" t="n">
        <v>0</v>
      </c>
      <c r="CS268" s="1" t="n">
        <v>0.25</v>
      </c>
      <c r="CT268" s="1" t="n">
        <v>0</v>
      </c>
      <c r="CU268" s="1" t="n">
        <v>67.1</v>
      </c>
      <c r="CV268" s="1" t="n">
        <v>63.83</v>
      </c>
      <c r="CW268" s="1" t="n">
        <v>17</v>
      </c>
      <c r="CX268" s="1" t="n">
        <v>15.9</v>
      </c>
      <c r="CY268" s="1" t="n">
        <v>5.6</v>
      </c>
      <c r="CZ268" s="1" t="n">
        <v>326</v>
      </c>
      <c r="DA268" s="1" t="n">
        <v>152.5</v>
      </c>
      <c r="DB268" s="1" t="n">
        <v>70.4</v>
      </c>
      <c r="DC268" s="1" t="n">
        <v>24</v>
      </c>
      <c r="DD268" s="1" t="n">
        <v>307</v>
      </c>
      <c r="DE268" s="1" t="n">
        <v>10</v>
      </c>
      <c r="DF268" s="1" t="n">
        <v>3</v>
      </c>
      <c r="DG268" s="1" t="n">
        <v>600</v>
      </c>
      <c r="DH268" s="1" t="n">
        <v>19</v>
      </c>
      <c r="DI268" s="1" t="n">
        <v>230</v>
      </c>
      <c r="DJ268" s="1"/>
      <c r="DK268" s="1" t="n">
        <v>13</v>
      </c>
      <c r="DL268" s="1" t="n">
        <v>2</v>
      </c>
      <c r="DM268" s="1" t="n">
        <v>2</v>
      </c>
      <c r="DN268" s="1" t="n">
        <v>24.06012</v>
      </c>
      <c r="DO268" s="1" t="n">
        <v>11987.62</v>
      </c>
      <c r="DP268" s="1" t="n">
        <v>0.13</v>
      </c>
      <c r="DQ268" s="1" t="n">
        <v>1</v>
      </c>
      <c r="DR268" s="1" t="n">
        <v>3</v>
      </c>
      <c r="DS268" s="1" t="n">
        <v>2</v>
      </c>
      <c r="DT268" s="1" t="n">
        <v>555.32</v>
      </c>
      <c r="DU268" s="1" t="n">
        <v>15.66</v>
      </c>
      <c r="DV268" s="1" t="n">
        <v>8.35</v>
      </c>
      <c r="DW268" s="1" t="n">
        <v>8.25</v>
      </c>
      <c r="DX268" s="1" t="n">
        <v>14.74</v>
      </c>
      <c r="DY268" s="1" t="n">
        <v>73.93</v>
      </c>
      <c r="DZ268" s="1" t="n">
        <v>16.21</v>
      </c>
      <c r="EA268" s="1" t="n">
        <v>15</v>
      </c>
      <c r="EB268" s="1" t="n">
        <v>5.69</v>
      </c>
      <c r="EC268" s="1" t="n">
        <v>11.33</v>
      </c>
      <c r="ED268" s="1" t="n">
        <v>3.49</v>
      </c>
      <c r="EE268" s="1" t="n">
        <v>129.55</v>
      </c>
    </row>
    <row r="269" customFormat="false" ht="13.8" hidden="false" customHeight="false" outlineLevel="0" collapsed="false">
      <c r="A269" s="1" t="n">
        <v>31009</v>
      </c>
      <c r="B269" s="1" t="n">
        <v>2</v>
      </c>
      <c r="C269" s="1" t="n">
        <v>31</v>
      </c>
      <c r="D269" s="1" t="n">
        <v>1</v>
      </c>
      <c r="E269" s="1" t="n">
        <v>0</v>
      </c>
      <c r="F269" s="1" t="n">
        <v>0</v>
      </c>
      <c r="G269" s="1" t="n">
        <v>1</v>
      </c>
      <c r="H269" s="1" t="n">
        <v>0</v>
      </c>
      <c r="I269" s="1" t="n">
        <v>0</v>
      </c>
      <c r="J269" s="1" t="n">
        <v>0</v>
      </c>
      <c r="K269" s="1" t="n">
        <v>0</v>
      </c>
      <c r="L269" s="1" t="n">
        <v>0</v>
      </c>
      <c r="M269" s="1" t="n">
        <v>0</v>
      </c>
      <c r="N269" s="1" t="n">
        <v>0</v>
      </c>
      <c r="O269" s="1" t="n">
        <v>0</v>
      </c>
      <c r="P269" s="1" t="n">
        <f aca="false">SUM(E269:O269)</f>
        <v>1</v>
      </c>
      <c r="Q269" s="1" t="n">
        <v>100</v>
      </c>
      <c r="R269" s="1" t="n">
        <v>70</v>
      </c>
      <c r="S269" s="1" t="n">
        <v>30</v>
      </c>
      <c r="T269" s="2" t="n">
        <v>80</v>
      </c>
      <c r="U269" s="3" t="n">
        <v>66.2</v>
      </c>
      <c r="V269" s="3" t="n">
        <v>162.5</v>
      </c>
      <c r="W269" s="2" t="n">
        <v>25.0698224852071</v>
      </c>
      <c r="X269" s="2" t="n">
        <v>1</v>
      </c>
      <c r="Y269" s="3" t="n">
        <v>83</v>
      </c>
      <c r="Z269" s="3" t="n">
        <v>100</v>
      </c>
      <c r="AA269" s="2" t="n">
        <v>36.7158728925053</v>
      </c>
      <c r="AB269" s="2" t="n">
        <v>0.510769230769231</v>
      </c>
      <c r="AC269" s="2" t="n">
        <v>0.83</v>
      </c>
      <c r="AD269" s="3" t="n">
        <v>35</v>
      </c>
      <c r="AE269" s="3"/>
      <c r="AF269" s="3"/>
      <c r="AG269" s="1"/>
      <c r="AH269" s="3"/>
      <c r="AI269" s="3"/>
      <c r="AJ269" s="3"/>
      <c r="AK269" s="3"/>
      <c r="AL269" s="1"/>
      <c r="AM269" s="1"/>
      <c r="AN269" s="1"/>
      <c r="AO269" s="1" t="n">
        <v>95</v>
      </c>
      <c r="AP269" s="1" t="n">
        <v>162</v>
      </c>
      <c r="AQ269" s="1" t="n">
        <v>130</v>
      </c>
      <c r="AR269" s="1" t="n">
        <v>147</v>
      </c>
      <c r="AS269" s="1" t="n">
        <v>137</v>
      </c>
      <c r="AT269" s="1" t="n">
        <v>1</v>
      </c>
      <c r="AU269" s="1" t="n">
        <f aca="false">((AO269*15)+(AP269*30)+(AQ269*30)+(AR269*30)+(AS269*15))-(AO269*120)</f>
        <v>5250</v>
      </c>
      <c r="AV269" s="1" t="n">
        <f aca="false">((AO269*15)+(AP269*30)+(AQ269*30)+(AR269*30)+(AS269*15))</f>
        <v>16650</v>
      </c>
      <c r="AW269" s="1"/>
      <c r="AX269" s="4" t="n">
        <f aca="false">10000/SQRT((AO269*BE269)*(AVERAGE(AO269:AS269)*AVERAGE(BE269:BI269)))</f>
        <v>4.65468537617362</v>
      </c>
      <c r="AY269" s="4" t="n">
        <v>0</v>
      </c>
      <c r="AZ269" s="2" t="n">
        <f aca="false">(AO269*BE269)/405</f>
        <v>1.45901234567901</v>
      </c>
      <c r="BA269" s="2" t="n">
        <v>0</v>
      </c>
      <c r="BB269" s="2" t="n">
        <f aca="false">1/(LOG(BE269)+LOG(AO269))</f>
        <v>0.360813621585701</v>
      </c>
      <c r="BC269" s="2" t="n">
        <f aca="false">(BF269-BE269)/(AP269-AO269)</f>
        <v>0.880298507462687</v>
      </c>
      <c r="BD269" s="2" t="n">
        <f aca="false">(20*BE269)/((AO269/18)-3.5)</f>
        <v>69.975</v>
      </c>
      <c r="BE269" s="3" t="n">
        <v>6.22</v>
      </c>
      <c r="BF269" s="3" t="n">
        <v>65.2</v>
      </c>
      <c r="BG269" s="3" t="n">
        <v>62.2</v>
      </c>
      <c r="BH269" s="3" t="n">
        <v>77.7</v>
      </c>
      <c r="BI269" s="3" t="n">
        <v>79.7</v>
      </c>
      <c r="BJ269" s="2" t="n">
        <f aca="false">((BE269*15)+(BF269*30)+(BG269*30)+(BH269*30)+(BI269*15))-(BE269*120)</f>
        <v>6695.4</v>
      </c>
      <c r="BK269" s="2" t="n">
        <f aca="false">((BE269*15)+(BF269*30)+(BG269*30)+(BH269*30)+(BI269*15))</f>
        <v>7441.8</v>
      </c>
      <c r="BL269" s="2" t="n">
        <f aca="false">(1/BE269)</f>
        <v>0.160771704180064</v>
      </c>
      <c r="BM269" s="2" t="n">
        <f aca="false">(BJ269/AU269)</f>
        <v>1.27531428571429</v>
      </c>
      <c r="BN269" s="2" t="n">
        <f aca="false">(BK269/AV269)</f>
        <v>0.446954954954955</v>
      </c>
      <c r="BO269" s="2" t="n">
        <f aca="false">(AX269*BM269)</f>
        <v>5.93618675573959</v>
      </c>
      <c r="BP269" s="2" t="n">
        <f aca="false">(AX269*BN269)</f>
        <v>2.08043469263717</v>
      </c>
      <c r="BQ269" s="2" t="n">
        <v>2</v>
      </c>
      <c r="BR269" s="4" t="n">
        <f aca="false">(BC269*BL269)</f>
        <v>0.141527091231943</v>
      </c>
      <c r="BS269" s="1" t="n">
        <v>178</v>
      </c>
      <c r="BT269" s="1" t="n">
        <v>0</v>
      </c>
      <c r="BU269" s="1" t="n">
        <v>56</v>
      </c>
      <c r="BV269" s="1" t="n">
        <v>0</v>
      </c>
      <c r="BW269" s="1" t="n">
        <v>104</v>
      </c>
      <c r="BX269" s="1" t="n">
        <v>0</v>
      </c>
      <c r="BY269" s="1" t="n">
        <v>18</v>
      </c>
      <c r="BZ269" s="1" t="n">
        <v>92</v>
      </c>
      <c r="CA269" s="1" t="n">
        <v>0</v>
      </c>
      <c r="CB269" s="1" t="n">
        <v>2</v>
      </c>
      <c r="CC269" s="1"/>
      <c r="CD269" s="1" t="n">
        <v>64</v>
      </c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 t="n">
        <v>6</v>
      </c>
      <c r="DK269" s="1" t="n">
        <v>6</v>
      </c>
      <c r="DL269" s="1" t="n">
        <v>2</v>
      </c>
      <c r="DM269" s="1" t="n">
        <v>2</v>
      </c>
      <c r="DN269" s="1" t="n">
        <v>32.45</v>
      </c>
      <c r="DO269" s="1" t="n">
        <v>6820.466</v>
      </c>
      <c r="DP269" s="1" t="n">
        <v>0.61</v>
      </c>
      <c r="DQ269" s="1" t="n">
        <v>1</v>
      </c>
      <c r="DR269" s="1" t="n">
        <v>3</v>
      </c>
      <c r="DS269" s="1" t="n">
        <v>1</v>
      </c>
      <c r="DT269" s="1" t="n">
        <v>2291.22</v>
      </c>
      <c r="DU269" s="1" t="n">
        <v>64.65</v>
      </c>
      <c r="DV269" s="1" t="n">
        <v>20.22</v>
      </c>
      <c r="DW269" s="1" t="n">
        <v>32.55</v>
      </c>
      <c r="DX269" s="1" t="n">
        <v>28.13</v>
      </c>
      <c r="DY269" s="1" t="n">
        <v>364.4</v>
      </c>
      <c r="DZ269" s="1" t="n">
        <v>68.49</v>
      </c>
      <c r="EA269" s="1" t="n">
        <v>53.64</v>
      </c>
      <c r="EB269" s="1" t="n">
        <v>19.3</v>
      </c>
      <c r="EC269" s="1" t="n">
        <v>28.45</v>
      </c>
      <c r="ED269" s="1" t="n">
        <v>10.66</v>
      </c>
      <c r="EE269" s="1" t="n">
        <v>144.91</v>
      </c>
    </row>
    <row r="270" customFormat="false" ht="13.8" hidden="false" customHeight="false" outlineLevel="0" collapsed="false">
      <c r="A270" s="1" t="n">
        <v>31024</v>
      </c>
      <c r="B270" s="1" t="n">
        <v>1</v>
      </c>
      <c r="C270" s="1" t="n">
        <v>27</v>
      </c>
      <c r="D270" s="1" t="n">
        <v>1</v>
      </c>
      <c r="E270" s="1" t="n">
        <v>1</v>
      </c>
      <c r="F270" s="1" t="n">
        <v>0</v>
      </c>
      <c r="G270" s="1" t="n">
        <v>1</v>
      </c>
      <c r="H270" s="1" t="n">
        <v>0</v>
      </c>
      <c r="I270" s="1" t="n">
        <v>0</v>
      </c>
      <c r="J270" s="1" t="n">
        <v>0</v>
      </c>
      <c r="K270" s="1" t="n">
        <v>0</v>
      </c>
      <c r="L270" s="1" t="n">
        <v>0</v>
      </c>
      <c r="M270" s="1" t="n">
        <v>1</v>
      </c>
      <c r="N270" s="1" t="n">
        <v>0</v>
      </c>
      <c r="O270" s="1" t="n">
        <v>1</v>
      </c>
      <c r="P270" s="1" t="n">
        <f aca="false">SUM(E270:O270)</f>
        <v>4</v>
      </c>
      <c r="Q270" s="1" t="n">
        <v>130</v>
      </c>
      <c r="R270" s="1" t="n">
        <v>80</v>
      </c>
      <c r="S270" s="1" t="n">
        <v>50</v>
      </c>
      <c r="T270" s="2" t="n">
        <v>96.6666666666667</v>
      </c>
      <c r="U270" s="3" t="n">
        <v>83.7</v>
      </c>
      <c r="V270" s="3" t="n">
        <v>161.5</v>
      </c>
      <c r="W270" s="2" t="n">
        <v>32.0907897133108</v>
      </c>
      <c r="X270" s="2" t="n">
        <v>2</v>
      </c>
      <c r="Y270" s="3" t="n">
        <v>95.5</v>
      </c>
      <c r="Z270" s="3" t="n">
        <v>107.5</v>
      </c>
      <c r="AA270" s="2" t="n">
        <v>37.7437852324404</v>
      </c>
      <c r="AB270" s="2" t="n">
        <v>0.591331269349845</v>
      </c>
      <c r="AC270" s="2" t="n">
        <v>0.888372093023256</v>
      </c>
      <c r="AD270" s="3" t="n">
        <v>23.8</v>
      </c>
      <c r="AE270" s="3" t="n">
        <v>19.9</v>
      </c>
      <c r="AF270" s="3" t="n">
        <v>63.8</v>
      </c>
      <c r="AG270" s="1" t="n">
        <v>8</v>
      </c>
      <c r="AH270" s="3" t="n">
        <v>55.6</v>
      </c>
      <c r="AI270" s="3" t="n">
        <v>46.5</v>
      </c>
      <c r="AJ270" s="3" t="n">
        <v>60.6</v>
      </c>
      <c r="AK270" s="3" t="n">
        <v>3.2</v>
      </c>
      <c r="AL270" s="1" t="n">
        <v>1898</v>
      </c>
      <c r="AM270" s="1" t="n">
        <v>42</v>
      </c>
      <c r="AN270" s="1" t="n">
        <v>3378</v>
      </c>
      <c r="AO270" s="1" t="n">
        <v>102</v>
      </c>
      <c r="AP270" s="1" t="n">
        <v>150</v>
      </c>
      <c r="AQ270" s="1" t="n">
        <v>202</v>
      </c>
      <c r="AR270" s="1" t="n">
        <v>215</v>
      </c>
      <c r="AS270" s="1" t="n">
        <v>144</v>
      </c>
      <c r="AT270" s="1" t="n">
        <v>4</v>
      </c>
      <c r="AU270" s="1" t="n">
        <v>8460</v>
      </c>
      <c r="AV270" s="1" t="n">
        <f aca="false">((AO270*15)+(AP270*30)+(AQ270*30)+(AR270*30)+(AS270*15))</f>
        <v>20700</v>
      </c>
      <c r="AW270" s="1" t="n">
        <v>5.6</v>
      </c>
      <c r="AX270" s="4" t="n">
        <f aca="false">10000/SQRT((AO270*BE270)*(AVERAGE(AO270:AS270)*AVERAGE(BE270:BI270)))</f>
        <v>3.88434053036575</v>
      </c>
      <c r="AY270" s="4" t="n">
        <v>0</v>
      </c>
      <c r="AZ270" s="2" t="n">
        <f aca="false">(AO270*BE270)/405</f>
        <v>1.60681481481481</v>
      </c>
      <c r="BA270" s="2" t="n">
        <v>0</v>
      </c>
      <c r="BB270" s="2" t="n">
        <f aca="false">1/(LOG(BE270)+LOG(AO270))</f>
        <v>0.355439179967794</v>
      </c>
      <c r="BC270" s="2" t="n">
        <f aca="false">(BF270-BE270)/(AP270-AO270)</f>
        <v>0.775416666666667</v>
      </c>
      <c r="BD270" s="2" t="n">
        <f aca="false">(20*BE270)/((AO270/18)-3.5)</f>
        <v>58.8923076923077</v>
      </c>
      <c r="BE270" s="3" t="n">
        <v>6.38</v>
      </c>
      <c r="BF270" s="3" t="n">
        <v>43.6</v>
      </c>
      <c r="BG270" s="3" t="n">
        <v>125</v>
      </c>
      <c r="BH270" s="3" t="n">
        <v>94.9</v>
      </c>
      <c r="BI270" s="3" t="n">
        <v>43.3</v>
      </c>
      <c r="BJ270" s="2" t="n">
        <f aca="false">((BE270*15)+(BF270*30)+(BG270*30)+(BH270*30)+(BI270*15))-(BE270*120)</f>
        <v>7884.6</v>
      </c>
      <c r="BK270" s="2" t="n">
        <f aca="false">((BE270*15)+(BF270*30)+(BG270*30)+(BH270*30)+(BI270*15))</f>
        <v>8650.2</v>
      </c>
      <c r="BL270" s="2" t="n">
        <f aca="false">(1/BE270)</f>
        <v>0.156739811912226</v>
      </c>
      <c r="BM270" s="2" t="n">
        <f aca="false">(BJ270/AU270)</f>
        <v>0.931985815602837</v>
      </c>
      <c r="BN270" s="2" t="n">
        <f aca="false">(BK270/AV270)</f>
        <v>0.417884057971015</v>
      </c>
      <c r="BO270" s="2" t="n">
        <f aca="false">(AX270*BM270)</f>
        <v>3.62015027727208</v>
      </c>
      <c r="BP270" s="2" t="n">
        <f aca="false">(AX270*BN270)</f>
        <v>1.62320398337052</v>
      </c>
      <c r="BQ270" s="2" t="n">
        <v>2</v>
      </c>
      <c r="BR270" s="4" t="n">
        <f aca="false">(BC270*BL270)</f>
        <v>0.121538662486938</v>
      </c>
      <c r="BS270" s="1" t="n">
        <v>147</v>
      </c>
      <c r="BT270" s="1" t="n">
        <v>0</v>
      </c>
      <c r="BU270" s="1" t="n">
        <v>33</v>
      </c>
      <c r="BV270" s="1" t="n">
        <v>1</v>
      </c>
      <c r="BW270" s="1" t="n">
        <v>89</v>
      </c>
      <c r="BX270" s="1" t="n">
        <v>0</v>
      </c>
      <c r="BY270" s="1" t="n">
        <v>25</v>
      </c>
      <c r="BZ270" s="1" t="n">
        <v>123</v>
      </c>
      <c r="CA270" s="1" t="n">
        <v>0</v>
      </c>
      <c r="CB270" s="1" t="n">
        <v>4</v>
      </c>
      <c r="CC270" s="1" t="n">
        <v>1</v>
      </c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</row>
    <row r="271" customFormat="false" ht="13.8" hidden="false" customHeight="false" outlineLevel="0" collapsed="false">
      <c r="A271" s="1" t="n">
        <v>31025</v>
      </c>
      <c r="B271" s="1" t="n">
        <v>2</v>
      </c>
      <c r="C271" s="1" t="n">
        <v>34</v>
      </c>
      <c r="D271" s="1" t="n">
        <v>1</v>
      </c>
      <c r="E271" s="1" t="n">
        <v>1</v>
      </c>
      <c r="F271" s="1" t="n">
        <v>0</v>
      </c>
      <c r="G271" s="1" t="n">
        <v>1</v>
      </c>
      <c r="H271" s="1" t="n">
        <v>0</v>
      </c>
      <c r="I271" s="1" t="n">
        <v>0</v>
      </c>
      <c r="J271" s="1" t="n">
        <v>0</v>
      </c>
      <c r="K271" s="1" t="n">
        <v>0</v>
      </c>
      <c r="L271" s="1" t="n">
        <v>0</v>
      </c>
      <c r="M271" s="1" t="n">
        <f aca="false">IF(U271&gt;27,1,0)</f>
        <v>1</v>
      </c>
      <c r="N271" s="1" t="n">
        <v>0</v>
      </c>
      <c r="O271" s="1" t="n">
        <v>1</v>
      </c>
      <c r="P271" s="1" t="n">
        <f aca="false">SUM(E271:O271)</f>
        <v>4</v>
      </c>
      <c r="Q271" s="1" t="n">
        <v>120</v>
      </c>
      <c r="R271" s="1" t="n">
        <v>80</v>
      </c>
      <c r="S271" s="1" t="n">
        <v>40</v>
      </c>
      <c r="T271" s="2" t="n">
        <v>93.3333333333333</v>
      </c>
      <c r="U271" s="3" t="n">
        <v>81.7</v>
      </c>
      <c r="V271" s="3" t="n">
        <v>150</v>
      </c>
      <c r="W271" s="2" t="n">
        <v>36.3111111111111</v>
      </c>
      <c r="X271" s="2" t="n">
        <v>2</v>
      </c>
      <c r="Y271" s="3" t="n">
        <v>100</v>
      </c>
      <c r="Z271" s="3" t="n">
        <v>108</v>
      </c>
      <c r="AA271" s="2" t="n">
        <v>44.5376424573571</v>
      </c>
      <c r="AB271" s="2" t="n">
        <v>0.666666666666667</v>
      </c>
      <c r="AC271" s="2" t="n">
        <v>0.925925925925926</v>
      </c>
      <c r="AD271" s="3" t="n">
        <v>43.1</v>
      </c>
      <c r="AE271" s="3" t="n">
        <v>35.2</v>
      </c>
      <c r="AF271" s="3" t="n">
        <v>46.5</v>
      </c>
      <c r="AG271" s="1" t="n">
        <v>10</v>
      </c>
      <c r="AH271" s="3" t="n">
        <v>40.8</v>
      </c>
      <c r="AI271" s="3" t="n">
        <v>33.3</v>
      </c>
      <c r="AJ271" s="3" t="n">
        <v>44.1</v>
      </c>
      <c r="AK271" s="3" t="n">
        <v>2.4</v>
      </c>
      <c r="AL271" s="1" t="n">
        <v>1459</v>
      </c>
      <c r="AM271" s="1" t="n">
        <v>49</v>
      </c>
      <c r="AN271" s="1" t="n">
        <v>2276</v>
      </c>
      <c r="AO271" s="1" t="n">
        <v>111</v>
      </c>
      <c r="AP271" s="1" t="n">
        <v>197</v>
      </c>
      <c r="AQ271" s="1" t="n">
        <v>195</v>
      </c>
      <c r="AR271" s="1" t="n">
        <v>200</v>
      </c>
      <c r="AS271" s="1" t="n">
        <v>148</v>
      </c>
      <c r="AT271" s="1" t="n">
        <v>4</v>
      </c>
      <c r="AU271" s="1" t="n">
        <v>8325</v>
      </c>
      <c r="AV271" s="1" t="n">
        <f aca="false">((AO271*15)+(AP271*30)+(AQ271*30)+(AR271*30)+(AS271*15))</f>
        <v>21645</v>
      </c>
      <c r="AW271" s="1" t="n">
        <v>5.6</v>
      </c>
      <c r="AX271" s="4" t="n">
        <f aca="false">10000/SQRT((AO271*BE271)*(AVERAGE(AO271:AS271)*AVERAGE(BE271:BI271)))</f>
        <v>2.06681711565448</v>
      </c>
      <c r="AY271" s="4" t="n">
        <v>1</v>
      </c>
      <c r="AZ271" s="2" t="n">
        <f aca="false">(AO271*BE271)/405</f>
        <v>4.93333333333333</v>
      </c>
      <c r="BA271" s="2" t="n">
        <v>1</v>
      </c>
      <c r="BB271" s="2" t="n">
        <f aca="false">1/(LOG(BE271)+LOG(AO271))</f>
        <v>0.30297563117957</v>
      </c>
      <c r="BC271" s="2" t="n">
        <f aca="false">(BF271-BE271)/(AP271-AO271)</f>
        <v>0.923255813953488</v>
      </c>
      <c r="BD271" s="2" t="n">
        <f aca="false">(20*BE271)/((AO271/18)-3.5)</f>
        <v>135</v>
      </c>
      <c r="BE271" s="3" t="n">
        <v>18</v>
      </c>
      <c r="BF271" s="3" t="n">
        <v>97.4</v>
      </c>
      <c r="BG271" s="3" t="n">
        <v>62.6</v>
      </c>
      <c r="BH271" s="3" t="n">
        <v>78.3</v>
      </c>
      <c r="BI271" s="3" t="n">
        <v>87.9</v>
      </c>
      <c r="BJ271" s="2" t="n">
        <f aca="false">((BE271*15)+(BF271*30)+(BG271*30)+(BH271*30)+(BI271*15))-(BE271*120)</f>
        <v>6577.5</v>
      </c>
      <c r="BK271" s="2" t="n">
        <f aca="false">((BE271*15)+(BF271*30)+(BG271*30)+(BH271*30)+(BI271*15))</f>
        <v>8737.5</v>
      </c>
      <c r="BL271" s="2" t="n">
        <f aca="false">(1/BE271)</f>
        <v>0.0555555555555556</v>
      </c>
      <c r="BM271" s="2" t="n">
        <f aca="false">(BJ271/AU271)</f>
        <v>0.79009009009009</v>
      </c>
      <c r="BN271" s="2" t="n">
        <f aca="false">(BK271/AV271)</f>
        <v>0.403672903672904</v>
      </c>
      <c r="BO271" s="2" t="n">
        <f aca="false">(AX271*BM271)</f>
        <v>1.63297172110719</v>
      </c>
      <c r="BP271" s="2" t="n">
        <f aca="false">(AX271*BN271)</f>
        <v>0.8343180664371</v>
      </c>
      <c r="BQ271" s="2" t="n">
        <v>1</v>
      </c>
      <c r="BR271" s="4" t="n">
        <f aca="false">(BC271*BL271)</f>
        <v>0.0512919896640827</v>
      </c>
      <c r="BS271" s="1" t="n">
        <v>220</v>
      </c>
      <c r="BT271" s="1" t="n">
        <v>1</v>
      </c>
      <c r="BU271" s="1" t="n">
        <v>80</v>
      </c>
      <c r="BV271" s="1" t="n">
        <v>0</v>
      </c>
      <c r="BW271" s="1"/>
      <c r="BX271" s="1"/>
      <c r="BY271" s="1"/>
      <c r="BZ271" s="1" t="n">
        <v>300</v>
      </c>
      <c r="CA271" s="1" t="n">
        <v>1</v>
      </c>
      <c r="CB271" s="1" t="n">
        <v>5</v>
      </c>
      <c r="CC271" s="1" t="n">
        <v>2</v>
      </c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</row>
    <row r="272" customFormat="false" ht="13.8" hidden="false" customHeight="false" outlineLevel="0" collapsed="false">
      <c r="A272" s="1" t="n">
        <v>31026</v>
      </c>
      <c r="B272" s="1" t="n">
        <v>2</v>
      </c>
      <c r="C272" s="1" t="n">
        <v>56</v>
      </c>
      <c r="D272" s="1" t="n">
        <v>1</v>
      </c>
      <c r="E272" s="1" t="n">
        <v>1</v>
      </c>
      <c r="F272" s="1" t="n">
        <v>0</v>
      </c>
      <c r="G272" s="1" t="n">
        <v>1</v>
      </c>
      <c r="H272" s="1" t="n">
        <v>0</v>
      </c>
      <c r="I272" s="1" t="n">
        <v>0</v>
      </c>
      <c r="J272" s="1" t="n">
        <v>0</v>
      </c>
      <c r="K272" s="1" t="n">
        <v>0</v>
      </c>
      <c r="L272" s="1" t="n">
        <v>0</v>
      </c>
      <c r="M272" s="1" t="n">
        <f aca="false">IF(U272&gt;27,1,0)</f>
        <v>1</v>
      </c>
      <c r="N272" s="1" t="n">
        <v>0</v>
      </c>
      <c r="O272" s="1" t="n">
        <v>1</v>
      </c>
      <c r="P272" s="1" t="n">
        <f aca="false">SUM(E272:O272)</f>
        <v>4</v>
      </c>
      <c r="Q272" s="1" t="n">
        <v>120</v>
      </c>
      <c r="R272" s="1" t="n">
        <v>80</v>
      </c>
      <c r="S272" s="1" t="n">
        <v>40</v>
      </c>
      <c r="T272" s="2" t="n">
        <v>93.3333333333333</v>
      </c>
      <c r="U272" s="3" t="n">
        <v>57.3</v>
      </c>
      <c r="V272" s="3" t="n">
        <v>147</v>
      </c>
      <c r="W272" s="2" t="n">
        <v>26.5167291406358</v>
      </c>
      <c r="X272" s="2" t="n">
        <v>1</v>
      </c>
      <c r="Y272" s="3" t="n">
        <v>74</v>
      </c>
      <c r="Z272" s="3" t="n">
        <v>104</v>
      </c>
      <c r="AA272" s="2" t="n">
        <v>40.5477715870585</v>
      </c>
      <c r="AB272" s="2" t="n">
        <v>0.503401360544218</v>
      </c>
      <c r="AC272" s="2" t="n">
        <v>0.711538461538462</v>
      </c>
      <c r="AD272" s="3" t="n">
        <v>35</v>
      </c>
      <c r="AE272" s="3" t="n">
        <v>20.1</v>
      </c>
      <c r="AF272" s="3" t="n">
        <v>37.2</v>
      </c>
      <c r="AG272" s="1" t="n">
        <v>8</v>
      </c>
      <c r="AH272" s="3" t="n">
        <v>44.3</v>
      </c>
      <c r="AI272" s="3" t="n">
        <v>25.4</v>
      </c>
      <c r="AJ272" s="3" t="n">
        <v>35.3</v>
      </c>
      <c r="AK272" s="3" t="n">
        <v>1.9</v>
      </c>
      <c r="AL272" s="1" t="n">
        <v>1137</v>
      </c>
      <c r="AM272" s="1" t="n">
        <v>47</v>
      </c>
      <c r="AN272" s="1" t="n">
        <v>2069</v>
      </c>
      <c r="AO272" s="1" t="n">
        <v>90</v>
      </c>
      <c r="AP272" s="1" t="n">
        <v>180</v>
      </c>
      <c r="AQ272" s="1" t="n">
        <v>181</v>
      </c>
      <c r="AR272" s="1" t="n">
        <v>162</v>
      </c>
      <c r="AS272" s="1" t="n">
        <v>108</v>
      </c>
      <c r="AT272" s="1" t="n">
        <v>1</v>
      </c>
      <c r="AU272" s="1" t="n">
        <v>7860</v>
      </c>
      <c r="AV272" s="1" t="n">
        <f aca="false">((AO272*15)+(AP272*30)+(AQ272*30)+(AR272*30)+(AS272*15))</f>
        <v>18660</v>
      </c>
      <c r="AW272" s="1"/>
      <c r="AX272" s="4" t="n">
        <f aca="false">10000/SQRT((AO272*BE272)*(AVERAGE(AO272:AS272)*AVERAGE(BE272:BI272)))</f>
        <v>7.0539950974507</v>
      </c>
      <c r="AY272" s="4" t="n">
        <v>0</v>
      </c>
      <c r="AZ272" s="2" t="n">
        <f aca="false">(AO272*BE272)/405</f>
        <v>1.31333333333333</v>
      </c>
      <c r="BA272" s="2" t="n">
        <v>0</v>
      </c>
      <c r="BB272" s="2" t="n">
        <f aca="false">1/(LOG(BE272)+LOG(AO272))</f>
        <v>0.366860737298731</v>
      </c>
      <c r="BC272" s="2" t="n">
        <f aca="false">(BF272-BE272)/(AP272-AO272)</f>
        <v>0.0865555555555556</v>
      </c>
      <c r="BD272" s="2" t="n">
        <f aca="false">(20*BE272)/((AO272/18)-3.5)</f>
        <v>78.8</v>
      </c>
      <c r="BE272" s="3" t="n">
        <v>5.91</v>
      </c>
      <c r="BF272" s="3" t="n">
        <v>13.7</v>
      </c>
      <c r="BG272" s="3" t="n">
        <v>38.8</v>
      </c>
      <c r="BH272" s="3" t="n">
        <v>36.5</v>
      </c>
      <c r="BI272" s="3" t="n">
        <v>36.1</v>
      </c>
      <c r="BJ272" s="2" t="n">
        <f aca="false">((BE272*15)+(BF272*30)+(BG272*30)+(BH272*30)+(BI272*15))-(BE272*120)</f>
        <v>2590.95</v>
      </c>
      <c r="BK272" s="2" t="n">
        <f aca="false">((BE272*15)+(BF272*30)+(BG272*30)+(BH272*30)+(BI272*15))</f>
        <v>3300.15</v>
      </c>
      <c r="BL272" s="2" t="n">
        <f aca="false">(1/BE272)</f>
        <v>0.169204737732657</v>
      </c>
      <c r="BM272" s="2" t="n">
        <f aca="false">(BJ272/AU272)</f>
        <v>0.329637404580153</v>
      </c>
      <c r="BN272" s="2" t="n">
        <f aca="false">(BK272/AV272)</f>
        <v>0.17685691318328</v>
      </c>
      <c r="BO272" s="2" t="n">
        <f aca="false">(AX272*BM272)</f>
        <v>2.32526063584477</v>
      </c>
      <c r="BP272" s="2" t="n">
        <f aca="false">(AX272*BN272)</f>
        <v>1.24754779854512</v>
      </c>
      <c r="BQ272" s="2" t="n">
        <v>1</v>
      </c>
      <c r="BR272" s="4" t="n">
        <f aca="false">(BC272*BL272)</f>
        <v>0.0146456100770822</v>
      </c>
      <c r="BS272" s="1" t="n">
        <v>272</v>
      </c>
      <c r="BT272" s="1" t="n">
        <v>1</v>
      </c>
      <c r="BU272" s="1" t="n">
        <v>125</v>
      </c>
      <c r="BV272" s="1" t="n">
        <v>0</v>
      </c>
      <c r="BW272" s="1" t="n">
        <v>175</v>
      </c>
      <c r="BX272" s="1" t="n">
        <v>1</v>
      </c>
      <c r="BY272" s="1" t="n">
        <v>15</v>
      </c>
      <c r="BZ272" s="1" t="n">
        <v>74</v>
      </c>
      <c r="CA272" s="1" t="n">
        <v>0</v>
      </c>
      <c r="CB272" s="1" t="n">
        <v>3</v>
      </c>
      <c r="CC272" s="1"/>
      <c r="CD272" s="1"/>
      <c r="CE272" s="1" t="n">
        <v>1108</v>
      </c>
      <c r="CF272" s="1" t="n">
        <v>24.0794223826715</v>
      </c>
      <c r="CG272" s="1" t="n">
        <v>14.1985559566787</v>
      </c>
      <c r="CH272" s="1" t="n">
        <v>1.62454873646209</v>
      </c>
      <c r="CI272" s="1" t="n">
        <v>2.84296028880866</v>
      </c>
      <c r="CJ272" s="1" t="n">
        <v>2.19314079422383</v>
      </c>
      <c r="CK272" s="1" t="n">
        <v>63.3212996389892</v>
      </c>
      <c r="CL272" s="1" t="n">
        <v>0</v>
      </c>
      <c r="CM272" s="1" t="n">
        <v>5.94</v>
      </c>
      <c r="CN272" s="1" t="n">
        <v>4.45</v>
      </c>
      <c r="CO272" s="1" t="n">
        <v>0</v>
      </c>
      <c r="CP272" s="1" t="n">
        <v>4.68</v>
      </c>
      <c r="CQ272" s="1" t="n">
        <v>0.47</v>
      </c>
      <c r="CR272" s="1" t="n">
        <v>0</v>
      </c>
      <c r="CS272" s="1" t="n">
        <v>0.98</v>
      </c>
      <c r="CT272" s="1" t="n">
        <v>0</v>
      </c>
      <c r="CU272" s="1" t="n">
        <v>66.7</v>
      </c>
      <c r="CV272" s="1" t="n">
        <v>17.48</v>
      </c>
      <c r="CW272" s="1" t="n">
        <v>2</v>
      </c>
      <c r="CX272" s="1" t="n">
        <v>3.5</v>
      </c>
      <c r="CY272" s="1" t="n">
        <v>2.7</v>
      </c>
      <c r="CZ272" s="1" t="n">
        <v>75</v>
      </c>
      <c r="DA272" s="1" t="n">
        <v>175.4</v>
      </c>
      <c r="DB272" s="1" t="n">
        <v>36</v>
      </c>
      <c r="DC272" s="1" t="n">
        <v>14</v>
      </c>
      <c r="DD272" s="1" t="n">
        <v>580</v>
      </c>
      <c r="DE272" s="1" t="n">
        <v>12</v>
      </c>
      <c r="DF272" s="1" t="n">
        <v>1</v>
      </c>
      <c r="DG272" s="1" t="n">
        <v>250</v>
      </c>
      <c r="DH272" s="1" t="s">
        <v>425</v>
      </c>
      <c r="DI272" s="1" t="n">
        <v>0</v>
      </c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</row>
    <row r="273" customFormat="false" ht="13.8" hidden="false" customHeight="false" outlineLevel="0" collapsed="false">
      <c r="A273" s="1" t="n">
        <v>31032</v>
      </c>
      <c r="B273" s="1" t="n">
        <v>2</v>
      </c>
      <c r="C273" s="1" t="n">
        <v>63</v>
      </c>
      <c r="D273" s="1" t="n">
        <v>1</v>
      </c>
      <c r="E273" s="1" t="n">
        <v>1</v>
      </c>
      <c r="F273" s="1" t="n">
        <v>1</v>
      </c>
      <c r="G273" s="1" t="n">
        <v>1</v>
      </c>
      <c r="H273" s="1" t="n">
        <v>1</v>
      </c>
      <c r="I273" s="1" t="n">
        <v>0</v>
      </c>
      <c r="J273" s="1" t="n">
        <v>0</v>
      </c>
      <c r="K273" s="1" t="n">
        <v>0</v>
      </c>
      <c r="L273" s="1" t="n">
        <v>0</v>
      </c>
      <c r="M273" s="1" t="n">
        <f aca="false">IF(U273&gt;27,1,0)</f>
        <v>1</v>
      </c>
      <c r="N273" s="1" t="n">
        <v>0</v>
      </c>
      <c r="O273" s="1" t="n">
        <v>1</v>
      </c>
      <c r="P273" s="1" t="n">
        <f aca="false">SUM(E273:O273)</f>
        <v>6</v>
      </c>
      <c r="Q273" s="1" t="n">
        <v>140</v>
      </c>
      <c r="R273" s="1" t="n">
        <v>90</v>
      </c>
      <c r="S273" s="1" t="n">
        <v>50</v>
      </c>
      <c r="T273" s="2" t="n">
        <v>106.666666666667</v>
      </c>
      <c r="U273" s="3" t="n">
        <v>90.4</v>
      </c>
      <c r="V273" s="3" t="n">
        <v>147</v>
      </c>
      <c r="W273" s="2" t="n">
        <v>41.8344208431672</v>
      </c>
      <c r="X273" s="2" t="n">
        <v>2</v>
      </c>
      <c r="Y273" s="3" t="n">
        <v>113.5</v>
      </c>
      <c r="Z273" s="3" t="n">
        <v>108</v>
      </c>
      <c r="AA273" s="2" t="n">
        <v>44.8107064018245</v>
      </c>
      <c r="AB273" s="2" t="n">
        <v>0.772108843537415</v>
      </c>
      <c r="AC273" s="2" t="n">
        <v>1.05092592592593</v>
      </c>
      <c r="AD273" s="3" t="n">
        <v>48.9</v>
      </c>
      <c r="AE273" s="3" t="n">
        <v>44.2</v>
      </c>
      <c r="AF273" s="3" t="n">
        <v>46.2</v>
      </c>
      <c r="AG273" s="1" t="n">
        <v>16</v>
      </c>
      <c r="AH273" s="3" t="n">
        <v>36.4</v>
      </c>
      <c r="AI273" s="3" t="n">
        <v>32.9</v>
      </c>
      <c r="AJ273" s="3" t="n">
        <v>43.9</v>
      </c>
      <c r="AK273" s="3" t="n">
        <v>2.3</v>
      </c>
      <c r="AL273" s="1" t="n">
        <v>1450</v>
      </c>
      <c r="AM273" s="1" t="n">
        <v>78</v>
      </c>
      <c r="AN273" s="1" t="n">
        <v>2262</v>
      </c>
      <c r="AO273" s="1" t="n">
        <v>261</v>
      </c>
      <c r="AP273" s="1"/>
      <c r="AQ273" s="1"/>
      <c r="AR273" s="1"/>
      <c r="AS273" s="1"/>
      <c r="AT273" s="1" t="n">
        <v>6</v>
      </c>
      <c r="AU273" s="1"/>
      <c r="AV273" s="1"/>
      <c r="AW273" s="1"/>
      <c r="AX273" s="4"/>
      <c r="AY273" s="4"/>
      <c r="AZ273" s="2"/>
      <c r="BA273" s="2"/>
      <c r="BB273" s="2"/>
      <c r="BC273" s="2"/>
      <c r="BD273" s="2"/>
      <c r="BE273" s="3"/>
      <c r="BF273" s="3"/>
      <c r="BG273" s="3"/>
      <c r="BH273" s="3"/>
      <c r="BI273" s="3"/>
      <c r="BJ273" s="2"/>
      <c r="BK273" s="2"/>
      <c r="BL273" s="2"/>
      <c r="BM273" s="2"/>
      <c r="BN273" s="2"/>
      <c r="BO273" s="2"/>
      <c r="BP273" s="2"/>
      <c r="BQ273" s="2"/>
      <c r="BR273" s="4"/>
      <c r="BS273" s="1" t="n">
        <v>188</v>
      </c>
      <c r="BT273" s="1" t="n">
        <v>0</v>
      </c>
      <c r="BU273" s="1" t="n">
        <v>46</v>
      </c>
      <c r="BV273" s="1" t="n">
        <v>1</v>
      </c>
      <c r="BW273" s="1" t="n">
        <v>93</v>
      </c>
      <c r="BX273" s="1" t="n">
        <v>0</v>
      </c>
      <c r="BY273" s="1" t="n">
        <v>49</v>
      </c>
      <c r="BZ273" s="1" t="n">
        <v>246</v>
      </c>
      <c r="CA273" s="1" t="n">
        <v>1</v>
      </c>
      <c r="CB273" s="1" t="n">
        <v>5</v>
      </c>
      <c r="CC273" s="1" t="n">
        <v>2</v>
      </c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</row>
    <row r="274" customFormat="false" ht="13.8" hidden="false" customHeight="false" outlineLevel="0" collapsed="false">
      <c r="A274" s="1" t="n">
        <v>31040</v>
      </c>
      <c r="B274" s="1" t="n">
        <v>2</v>
      </c>
      <c r="C274" s="1" t="n">
        <v>25</v>
      </c>
      <c r="D274" s="1" t="n">
        <v>1</v>
      </c>
      <c r="E274" s="1" t="n">
        <v>1</v>
      </c>
      <c r="F274" s="1" t="n">
        <v>0</v>
      </c>
      <c r="G274" s="1" t="n">
        <v>1</v>
      </c>
      <c r="H274" s="1" t="n">
        <v>0</v>
      </c>
      <c r="I274" s="1" t="n">
        <v>0</v>
      </c>
      <c r="J274" s="1" t="n">
        <v>0</v>
      </c>
      <c r="K274" s="1" t="n">
        <v>1</v>
      </c>
      <c r="L274" s="1" t="n">
        <v>1</v>
      </c>
      <c r="M274" s="1" t="n">
        <f aca="false">IF(U274&gt;27,1,0)</f>
        <v>1</v>
      </c>
      <c r="N274" s="1" t="n">
        <v>1</v>
      </c>
      <c r="O274" s="1" t="n">
        <v>1</v>
      </c>
      <c r="P274" s="1" t="n">
        <f aca="false">SUM(E274:O274)</f>
        <v>7</v>
      </c>
      <c r="Q274" s="1" t="n">
        <v>110</v>
      </c>
      <c r="R274" s="1" t="n">
        <v>70</v>
      </c>
      <c r="S274" s="1" t="n">
        <v>40</v>
      </c>
      <c r="T274" s="2" t="n">
        <v>83.3333333333333</v>
      </c>
      <c r="U274" s="3" t="n">
        <v>88.5</v>
      </c>
      <c r="V274" s="3" t="n">
        <v>162.8</v>
      </c>
      <c r="W274" s="2" t="n">
        <v>33.3913878139922</v>
      </c>
      <c r="X274" s="2" t="n">
        <v>2</v>
      </c>
      <c r="Y274" s="3" t="n">
        <v>97</v>
      </c>
      <c r="Z274" s="3" t="n">
        <v>103</v>
      </c>
      <c r="AA274" s="2" t="n">
        <v>42.4130006138608</v>
      </c>
      <c r="AB274" s="2" t="n">
        <v>0.595823095823096</v>
      </c>
      <c r="AC274" s="2" t="n">
        <v>0.941747572815534</v>
      </c>
      <c r="AD274" s="3" t="n">
        <v>40.6</v>
      </c>
      <c r="AE274" s="3" t="n">
        <v>35.9</v>
      </c>
      <c r="AF274" s="3" t="n">
        <v>52.6</v>
      </c>
      <c r="AG274" s="1" t="n">
        <v>7</v>
      </c>
      <c r="AH274" s="3" t="n">
        <v>43.1</v>
      </c>
      <c r="AI274" s="3" t="n">
        <v>38.1</v>
      </c>
      <c r="AJ274" s="3" t="n">
        <v>49.9</v>
      </c>
      <c r="AK274" s="3" t="n">
        <v>2.7</v>
      </c>
      <c r="AL274" s="1" t="n">
        <v>1652</v>
      </c>
      <c r="AM274" s="1" t="n">
        <v>40</v>
      </c>
      <c r="AN274" s="1" t="n">
        <v>2577</v>
      </c>
      <c r="AO274" s="1" t="n">
        <v>97</v>
      </c>
      <c r="AP274" s="1" t="n">
        <v>193</v>
      </c>
      <c r="AQ274" s="1" t="n">
        <v>143</v>
      </c>
      <c r="AR274" s="1" t="n">
        <v>98</v>
      </c>
      <c r="AS274" s="1" t="n">
        <v>114</v>
      </c>
      <c r="AT274" s="1" t="n">
        <v>1</v>
      </c>
      <c r="AU274" s="1" t="n">
        <v>4545</v>
      </c>
      <c r="AV274" s="1" t="n">
        <f aca="false">((AO274*15)+(AP274*30)+(AQ274*30)+(AR274*30)+(AS274*15))</f>
        <v>16185</v>
      </c>
      <c r="AW274" s="1"/>
      <c r="AX274" s="4"/>
      <c r="AY274" s="4"/>
      <c r="AZ274" s="2"/>
      <c r="BA274" s="2"/>
      <c r="BB274" s="2"/>
      <c r="BC274" s="2"/>
      <c r="BD274" s="2"/>
      <c r="BE274" s="3"/>
      <c r="BF274" s="3"/>
      <c r="BG274" s="3"/>
      <c r="BH274" s="3"/>
      <c r="BI274" s="3"/>
      <c r="BJ274" s="2"/>
      <c r="BK274" s="2"/>
      <c r="BL274" s="2"/>
      <c r="BM274" s="2"/>
      <c r="BN274" s="2"/>
      <c r="BO274" s="2"/>
      <c r="BP274" s="2"/>
      <c r="BQ274" s="2"/>
      <c r="BR274" s="4"/>
      <c r="BS274" s="1" t="n">
        <v>210</v>
      </c>
      <c r="BT274" s="1" t="n">
        <v>1</v>
      </c>
      <c r="BU274" s="1" t="n">
        <v>36</v>
      </c>
      <c r="BV274" s="1" t="n">
        <v>1</v>
      </c>
      <c r="BW274" s="1" t="n">
        <v>142</v>
      </c>
      <c r="BX274" s="1" t="n">
        <v>1</v>
      </c>
      <c r="BY274" s="1" t="n">
        <v>32</v>
      </c>
      <c r="BZ274" s="1" t="n">
        <v>161</v>
      </c>
      <c r="CA274" s="1" t="n">
        <v>1</v>
      </c>
      <c r="CB274" s="1" t="n">
        <v>5</v>
      </c>
      <c r="CC274" s="1" t="n">
        <v>2</v>
      </c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</row>
    <row r="275" customFormat="false" ht="13.8" hidden="false" customHeight="false" outlineLevel="0" collapsed="false">
      <c r="A275" s="1" t="n">
        <v>31043</v>
      </c>
      <c r="B275" s="1" t="n">
        <v>2</v>
      </c>
      <c r="C275" s="1" t="n">
        <v>33</v>
      </c>
      <c r="D275" s="1" t="n">
        <v>1</v>
      </c>
      <c r="E275" s="1" t="n">
        <v>0</v>
      </c>
      <c r="F275" s="1" t="n">
        <v>0</v>
      </c>
      <c r="G275" s="1" t="n">
        <v>0</v>
      </c>
      <c r="H275" s="1" t="n">
        <v>0</v>
      </c>
      <c r="I275" s="1" t="n">
        <v>0</v>
      </c>
      <c r="J275" s="1" t="n">
        <v>0</v>
      </c>
      <c r="K275" s="1" t="n">
        <v>0</v>
      </c>
      <c r="L275" s="1" t="n">
        <v>1</v>
      </c>
      <c r="M275" s="1" t="n">
        <f aca="false">IF(U275&gt;27,1,0)</f>
        <v>1</v>
      </c>
      <c r="N275" s="1" t="n">
        <v>0</v>
      </c>
      <c r="O275" s="1" t="n">
        <v>1</v>
      </c>
      <c r="P275" s="1" t="n">
        <f aca="false">SUM(E275:O275)</f>
        <v>3</v>
      </c>
      <c r="Q275" s="1" t="n">
        <v>130</v>
      </c>
      <c r="R275" s="1" t="n">
        <v>80</v>
      </c>
      <c r="S275" s="1" t="n">
        <v>50</v>
      </c>
      <c r="T275" s="2" t="n">
        <v>96.6666666666667</v>
      </c>
      <c r="U275" s="3" t="n">
        <v>96.7</v>
      </c>
      <c r="V275" s="3" t="n">
        <v>158.3</v>
      </c>
      <c r="W275" s="2" t="n">
        <v>38.5890995171773</v>
      </c>
      <c r="X275" s="2" t="n">
        <v>2</v>
      </c>
      <c r="Y275" s="3" t="n">
        <v>99.7</v>
      </c>
      <c r="Z275" s="3" t="n">
        <v>120.7</v>
      </c>
      <c r="AA275" s="2" t="n">
        <v>44.3397459103586</v>
      </c>
      <c r="AB275" s="2" t="n">
        <v>0.629816803537587</v>
      </c>
      <c r="AC275" s="2" t="n">
        <v>0.826014913007456</v>
      </c>
      <c r="AD275" s="3" t="n">
        <v>47</v>
      </c>
      <c r="AE275" s="3" t="n">
        <v>45.4</v>
      </c>
      <c r="AF275" s="3" t="n">
        <v>51.3</v>
      </c>
      <c r="AG275" s="1" t="n">
        <v>11</v>
      </c>
      <c r="AH275" s="3" t="n">
        <v>38.6</v>
      </c>
      <c r="AI275" s="3" t="n">
        <v>37.3</v>
      </c>
      <c r="AJ275" s="3" t="n">
        <v>48.7</v>
      </c>
      <c r="AK275" s="3" t="n">
        <v>2.6</v>
      </c>
      <c r="AL275" s="1" t="n">
        <v>1627</v>
      </c>
      <c r="AM275" s="1" t="n">
        <v>48</v>
      </c>
      <c r="AN275" s="1" t="n">
        <v>2896</v>
      </c>
      <c r="AO275" s="1" t="n">
        <v>93</v>
      </c>
      <c r="AP275" s="1" t="n">
        <v>129</v>
      </c>
      <c r="AQ275" s="1" t="n">
        <v>163</v>
      </c>
      <c r="AR275" s="1" t="n">
        <v>146</v>
      </c>
      <c r="AS275" s="1" t="n">
        <v>167</v>
      </c>
      <c r="AT275" s="1" t="n">
        <v>3</v>
      </c>
      <c r="AU275" s="1" t="n">
        <v>5880</v>
      </c>
      <c r="AV275" s="1" t="n">
        <f aca="false">((AO275*15)+(AP275*30)+(AQ275*30)+(AR275*30)+(AS275*15))</f>
        <v>17040</v>
      </c>
      <c r="AW275" s="1" t="n">
        <v>6</v>
      </c>
      <c r="AX275" s="4" t="n">
        <f aca="false">10000/SQRT((AO275*BE275)*(AVERAGE(AO275:AS275)*AVERAGE(BE275:BI275)))</f>
        <v>1.53977217469062</v>
      </c>
      <c r="AY275" s="4" t="n">
        <v>1</v>
      </c>
      <c r="AZ275" s="2" t="n">
        <f aca="false">(AO275*BE275)/405</f>
        <v>6.24592592592593</v>
      </c>
      <c r="BA275" s="2" t="n">
        <v>1</v>
      </c>
      <c r="BB275" s="2" t="n">
        <f aca="false">1/(LOG(BE275)+LOG(AO275))</f>
        <v>0.293853882725727</v>
      </c>
      <c r="BC275" s="2" t="n">
        <f aca="false">(BF275-BE275)/(AP275-AO275)</f>
        <v>2.21666666666667</v>
      </c>
      <c r="BD275" s="2" t="n">
        <f aca="false">(20*BE275)/((AO275/18)-3.5)</f>
        <v>326.4</v>
      </c>
      <c r="BE275" s="3" t="n">
        <v>27.2</v>
      </c>
      <c r="BF275" s="3" t="n">
        <v>107</v>
      </c>
      <c r="BG275" s="3" t="n">
        <v>170</v>
      </c>
      <c r="BH275" s="3" t="n">
        <v>139</v>
      </c>
      <c r="BI275" s="3" t="n">
        <v>154</v>
      </c>
      <c r="BJ275" s="2" t="n">
        <f aca="false">((BE275*15)+(BF275*30)+(BG275*30)+(BH275*30)+(BI275*15))-(BE275*120)</f>
        <v>11934</v>
      </c>
      <c r="BK275" s="2" t="n">
        <f aca="false">((BE275*15)+(BF275*30)+(BG275*30)+(BH275*30)+(BI275*15))</f>
        <v>15198</v>
      </c>
      <c r="BL275" s="2" t="n">
        <f aca="false">(1/BE275)</f>
        <v>0.0367647058823529</v>
      </c>
      <c r="BM275" s="2" t="n">
        <f aca="false">(BJ275/AU275)</f>
        <v>2.02959183673469</v>
      </c>
      <c r="BN275" s="2" t="n">
        <f aca="false">(BK275/AV275)</f>
        <v>0.891901408450704</v>
      </c>
      <c r="BO275" s="2" t="n">
        <f aca="false">(AX275*BM275)</f>
        <v>3.12510903618332</v>
      </c>
      <c r="BP275" s="2" t="n">
        <f aca="false">(AX275*BN275)</f>
        <v>1.37332497129977</v>
      </c>
      <c r="BQ275" s="2" t="n">
        <v>2</v>
      </c>
      <c r="BR275" s="4" t="n">
        <f aca="false">(BC275*BL275)</f>
        <v>0.0814950980392157</v>
      </c>
      <c r="BS275" s="1" t="n">
        <v>160</v>
      </c>
      <c r="BT275" s="1" t="n">
        <v>0</v>
      </c>
      <c r="BU275" s="1" t="n">
        <v>66</v>
      </c>
      <c r="BV275" s="1" t="n">
        <v>0</v>
      </c>
      <c r="BW275" s="1" t="n">
        <v>64</v>
      </c>
      <c r="BX275" s="1" t="n">
        <v>0</v>
      </c>
      <c r="BY275" s="1" t="n">
        <v>30</v>
      </c>
      <c r="BZ275" s="1" t="n">
        <v>152</v>
      </c>
      <c r="CA275" s="1" t="n">
        <v>1</v>
      </c>
      <c r="CB275" s="1" t="n">
        <v>5</v>
      </c>
      <c r="CC275" s="1" t="n">
        <v>2</v>
      </c>
      <c r="CD275" s="1"/>
      <c r="CE275" s="1" t="n">
        <v>4633</v>
      </c>
      <c r="CF275" s="1" t="n">
        <v>19.2013813943449</v>
      </c>
      <c r="CG275" s="1" t="n">
        <v>38.0785668033671</v>
      </c>
      <c r="CH275" s="1" t="n">
        <v>2.75847183250594</v>
      </c>
      <c r="CI275" s="1" t="n">
        <v>4.64278005611915</v>
      </c>
      <c r="CJ275" s="1" t="n">
        <v>2.97215627023527</v>
      </c>
      <c r="CK275" s="1" t="n">
        <v>44.1269156054392</v>
      </c>
      <c r="CL275" s="1" t="n">
        <v>0</v>
      </c>
      <c r="CM275" s="1" t="n">
        <v>21.28</v>
      </c>
      <c r="CN275" s="1" t="n">
        <v>19.89</v>
      </c>
      <c r="CO275" s="1" t="n">
        <v>0</v>
      </c>
      <c r="CP275" s="1" t="n">
        <v>6.05</v>
      </c>
      <c r="CQ275" s="1" t="n">
        <v>5.9</v>
      </c>
      <c r="CR275" s="1" t="n">
        <v>2.54</v>
      </c>
      <c r="CS275" s="1" t="n">
        <v>0</v>
      </c>
      <c r="CT275" s="1" t="n">
        <v>0</v>
      </c>
      <c r="CU275" s="1" t="n">
        <v>222.4</v>
      </c>
      <c r="CV275" s="1" t="n">
        <v>196.02</v>
      </c>
      <c r="CW275" s="1" t="n">
        <v>14.2</v>
      </c>
      <c r="CX275" s="1" t="n">
        <v>23.9</v>
      </c>
      <c r="CY275" s="1" t="n">
        <v>15.3</v>
      </c>
      <c r="CZ275" s="1" t="n">
        <v>127</v>
      </c>
      <c r="DA275" s="1" t="n">
        <v>511.1</v>
      </c>
      <c r="DB275" s="1" t="n">
        <v>31</v>
      </c>
      <c r="DC275" s="1" t="n">
        <v>45.7</v>
      </c>
      <c r="DD275" s="1" t="n">
        <v>2634</v>
      </c>
      <c r="DE275" s="1" t="s">
        <v>425</v>
      </c>
      <c r="DF275" s="1" t="s">
        <v>425</v>
      </c>
      <c r="DG275" s="1" t="s">
        <v>425</v>
      </c>
      <c r="DH275" s="1" t="n">
        <v>6</v>
      </c>
      <c r="DI275" s="1" t="n">
        <v>0</v>
      </c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</row>
    <row r="276" customFormat="false" ht="13.8" hidden="false" customHeight="false" outlineLevel="0" collapsed="false">
      <c r="A276" s="1" t="n">
        <v>31047</v>
      </c>
      <c r="B276" s="1" t="n">
        <v>2</v>
      </c>
      <c r="C276" s="1" t="n">
        <v>59</v>
      </c>
      <c r="D276" s="1" t="n">
        <v>1</v>
      </c>
      <c r="E276" s="1" t="n">
        <v>1</v>
      </c>
      <c r="F276" s="1" t="n">
        <v>1</v>
      </c>
      <c r="G276" s="1" t="n">
        <v>1</v>
      </c>
      <c r="H276" s="1" t="n">
        <v>0</v>
      </c>
      <c r="I276" s="1" t="n">
        <v>0</v>
      </c>
      <c r="J276" s="1" t="n">
        <v>0</v>
      </c>
      <c r="K276" s="1" t="n">
        <v>0</v>
      </c>
      <c r="L276" s="1" t="n">
        <v>0</v>
      </c>
      <c r="M276" s="1" t="n">
        <f aca="false">IF(U276&gt;27,1,0)</f>
        <v>1</v>
      </c>
      <c r="N276" s="1" t="n">
        <v>0</v>
      </c>
      <c r="O276" s="1" t="n">
        <v>1</v>
      </c>
      <c r="P276" s="1" t="n">
        <f aca="false">SUM(E276:O276)</f>
        <v>5</v>
      </c>
      <c r="Q276" s="1" t="n">
        <v>100</v>
      </c>
      <c r="R276" s="1" t="n">
        <v>70</v>
      </c>
      <c r="S276" s="1" t="n">
        <v>30</v>
      </c>
      <c r="T276" s="2" t="n">
        <v>80</v>
      </c>
      <c r="U276" s="3" t="n">
        <v>68.5</v>
      </c>
      <c r="V276" s="3" t="n">
        <v>152.5</v>
      </c>
      <c r="W276" s="2" t="n">
        <v>29.4544477291051</v>
      </c>
      <c r="X276" s="2" t="n">
        <v>1</v>
      </c>
      <c r="Y276" s="3" t="n">
        <v>95.6</v>
      </c>
      <c r="Z276" s="3" t="n">
        <v>97.5</v>
      </c>
      <c r="AA276" s="2" t="n">
        <v>45.0098103388442</v>
      </c>
      <c r="AB276" s="2" t="n">
        <v>0.626885245901639</v>
      </c>
      <c r="AC276" s="2" t="n">
        <v>0.98051282051282</v>
      </c>
      <c r="AD276" s="3" t="n">
        <v>37.8</v>
      </c>
      <c r="AE276" s="3" t="n">
        <v>25.9</v>
      </c>
      <c r="AF276" s="3" t="n">
        <v>42.6</v>
      </c>
      <c r="AG276" s="1" t="n">
        <v>9</v>
      </c>
      <c r="AH276" s="3" t="n">
        <v>43.2</v>
      </c>
      <c r="AI276" s="3" t="n">
        <v>29.6</v>
      </c>
      <c r="AJ276" s="3" t="n">
        <v>40.4</v>
      </c>
      <c r="AK276" s="3" t="n">
        <v>2.2</v>
      </c>
      <c r="AL276" s="1" t="n">
        <v>1292</v>
      </c>
      <c r="AM276" s="1" t="n">
        <v>59</v>
      </c>
      <c r="AN276" s="1" t="n">
        <v>2016</v>
      </c>
      <c r="AO276" s="1" t="n">
        <v>99</v>
      </c>
      <c r="AP276" s="1" t="n">
        <v>238</v>
      </c>
      <c r="AQ276" s="1" t="n">
        <v>228</v>
      </c>
      <c r="AR276" s="1" t="n">
        <v>218</v>
      </c>
      <c r="AS276" s="1" t="n">
        <v>217</v>
      </c>
      <c r="AT276" s="1" t="n">
        <v>5</v>
      </c>
      <c r="AU276" s="1" t="n">
        <v>13380</v>
      </c>
      <c r="AV276" s="1" t="n">
        <f aca="false">((AO276*15)+(AP276*30)+(AQ276*30)+(AR276*30)+(AS276*15))</f>
        <v>25260</v>
      </c>
      <c r="AW276" s="1" t="n">
        <v>6</v>
      </c>
      <c r="AX276" s="4" t="n">
        <f aca="false">10000/SQRT((AO276*BE276)*(AVERAGE(AO276:AS276)*AVERAGE(BE276:BI276)))</f>
        <v>2.69239477975103</v>
      </c>
      <c r="AY276" s="4" t="n">
        <v>1</v>
      </c>
      <c r="AZ276" s="2" t="n">
        <f aca="false">(AO276*BE276)/405</f>
        <v>1.75511111111111</v>
      </c>
      <c r="BA276" s="2" t="n">
        <v>0</v>
      </c>
      <c r="BB276" s="2" t="n">
        <f aca="false">1/(LOG(BE276)+LOG(AO276))</f>
        <v>0.35066068906383</v>
      </c>
      <c r="BC276" s="2" t="n">
        <f aca="false">(BF276-BE276)/(AP276-AO276)</f>
        <v>0.394388489208633</v>
      </c>
      <c r="BD276" s="2" t="n">
        <f aca="false">(20*BE276)/((AO276/18)-3.5)</f>
        <v>71.8</v>
      </c>
      <c r="BE276" s="3" t="n">
        <v>7.18</v>
      </c>
      <c r="BF276" s="3" t="n">
        <v>62</v>
      </c>
      <c r="BG276" s="3" t="n">
        <v>116</v>
      </c>
      <c r="BH276" s="3" t="n">
        <v>124</v>
      </c>
      <c r="BI276" s="3" t="n">
        <v>176</v>
      </c>
      <c r="BJ276" s="2" t="n">
        <f aca="false">((BE276*15)+(BF276*30)+(BG276*30)+(BH276*30)+(BI276*15))-(BE276*120)</f>
        <v>10946.1</v>
      </c>
      <c r="BK276" s="2" t="n">
        <f aca="false">((BE276*15)+(BF276*30)+(BG276*30)+(BH276*30)+(BI276*15))</f>
        <v>11807.7</v>
      </c>
      <c r="BL276" s="2" t="n">
        <f aca="false">(1/BE276)</f>
        <v>0.139275766016713</v>
      </c>
      <c r="BM276" s="2" t="n">
        <f aca="false">(BJ276/AU276)</f>
        <v>0.818094170403587</v>
      </c>
      <c r="BN276" s="2" t="n">
        <f aca="false">(BK276/AV276)</f>
        <v>0.467446555819477</v>
      </c>
      <c r="BO276" s="2" t="n">
        <f aca="false">(AX276*BM276)</f>
        <v>2.20263247373937</v>
      </c>
      <c r="BP276" s="2" t="n">
        <f aca="false">(AX276*BN276)</f>
        <v>1.25855066670096</v>
      </c>
      <c r="BQ276" s="2" t="n">
        <v>1</v>
      </c>
      <c r="BR276" s="4" t="n">
        <f aca="false">(BC276*BL276)</f>
        <v>0.0549287589427066</v>
      </c>
      <c r="BS276" s="1" t="n">
        <v>226</v>
      </c>
      <c r="BT276" s="1" t="n">
        <v>1</v>
      </c>
      <c r="BU276" s="1" t="n">
        <v>42</v>
      </c>
      <c r="BV276" s="1" t="n">
        <v>1</v>
      </c>
      <c r="BW276" s="1" t="n">
        <v>158</v>
      </c>
      <c r="BX276" s="1" t="n">
        <v>1</v>
      </c>
      <c r="BY276" s="1" t="n">
        <v>26</v>
      </c>
      <c r="BZ276" s="1" t="n">
        <v>131</v>
      </c>
      <c r="CA276" s="1" t="n">
        <v>0</v>
      </c>
      <c r="CB276" s="1" t="n">
        <v>3</v>
      </c>
      <c r="CC276" s="1"/>
      <c r="CD276" s="1"/>
      <c r="CE276" s="1" t="n">
        <v>2243</v>
      </c>
      <c r="CF276" s="1" t="n">
        <v>13.4997770842622</v>
      </c>
      <c r="CG276" s="1" t="n">
        <v>39.6433348194383</v>
      </c>
      <c r="CH276" s="1" t="n">
        <v>6.86134641105662</v>
      </c>
      <c r="CI276" s="1" t="n">
        <v>13.3615693267945</v>
      </c>
      <c r="CJ276" s="1" t="n">
        <v>4.49398127507802</v>
      </c>
      <c r="CK276" s="1" t="n">
        <v>48.5956308515381</v>
      </c>
      <c r="CL276" s="1" t="n">
        <v>5.5</v>
      </c>
      <c r="CM276" s="1" t="n">
        <v>6.2</v>
      </c>
      <c r="CN276" s="1" t="n">
        <v>9</v>
      </c>
      <c r="CO276" s="1" t="n">
        <v>0</v>
      </c>
      <c r="CP276" s="1" t="n">
        <v>3.4</v>
      </c>
      <c r="CQ276" s="1" t="n">
        <v>7.1</v>
      </c>
      <c r="CR276" s="1" t="n">
        <v>0</v>
      </c>
      <c r="CS276" s="1" t="n">
        <v>0.8</v>
      </c>
      <c r="CT276" s="1" t="n">
        <v>1.1</v>
      </c>
      <c r="CU276" s="1" t="n">
        <v>75.7</v>
      </c>
      <c r="CV276" s="1" t="n">
        <v>98.8</v>
      </c>
      <c r="CW276" s="1" t="n">
        <v>17.1</v>
      </c>
      <c r="CX276" s="1" t="n">
        <v>33.3</v>
      </c>
      <c r="CY276" s="1" t="n">
        <v>11.2</v>
      </c>
      <c r="CZ276" s="1" t="n">
        <v>147</v>
      </c>
      <c r="DA276" s="1" t="n">
        <v>272.5</v>
      </c>
      <c r="DB276" s="1" t="n">
        <v>4.9</v>
      </c>
      <c r="DC276" s="1" t="n">
        <v>15.2</v>
      </c>
      <c r="DD276" s="1" t="n">
        <v>1589</v>
      </c>
      <c r="DE276" s="1" t="n">
        <v>11</v>
      </c>
      <c r="DF276" s="1" t="n">
        <v>3</v>
      </c>
      <c r="DG276" s="1" t="n">
        <v>800</v>
      </c>
      <c r="DH276" s="1" t="n">
        <v>5</v>
      </c>
      <c r="DI276" s="1" t="n">
        <v>500</v>
      </c>
      <c r="DJ276" s="1" t="n">
        <v>25</v>
      </c>
      <c r="DK276" s="1" t="n">
        <v>25</v>
      </c>
      <c r="DL276" s="1" t="n">
        <v>1</v>
      </c>
      <c r="DM276" s="1" t="n">
        <v>1</v>
      </c>
      <c r="DN276" s="1" t="n">
        <v>32.56036</v>
      </c>
      <c r="DO276" s="1" t="n">
        <v>318.3622</v>
      </c>
      <c r="DP276" s="1" t="n">
        <v>0.49</v>
      </c>
      <c r="DQ276" s="1" t="n">
        <v>2</v>
      </c>
      <c r="DR276" s="1" t="n">
        <v>3</v>
      </c>
      <c r="DS276" s="1" t="n">
        <v>1</v>
      </c>
      <c r="DT276" s="1" t="n">
        <v>1967.51</v>
      </c>
      <c r="DU276" s="1" t="n">
        <v>55.7</v>
      </c>
      <c r="DV276" s="1" t="n">
        <v>16.72</v>
      </c>
      <c r="DW276" s="1" t="n">
        <v>26.85</v>
      </c>
      <c r="DX276" s="1" t="n">
        <v>20</v>
      </c>
      <c r="DY276" s="1" t="n">
        <v>334.23</v>
      </c>
      <c r="DZ276" s="1" t="n">
        <v>40.37</v>
      </c>
      <c r="EA276" s="1" t="n">
        <v>29.55</v>
      </c>
      <c r="EB276" s="1" t="n">
        <v>16.6</v>
      </c>
      <c r="EC276" s="1" t="n">
        <v>19.94</v>
      </c>
      <c r="ED276" s="1" t="n">
        <v>9.56</v>
      </c>
      <c r="EE276" s="1" t="n">
        <v>128.61</v>
      </c>
    </row>
    <row r="277" customFormat="false" ht="13.8" hidden="false" customHeight="false" outlineLevel="0" collapsed="false">
      <c r="A277" s="1" t="n">
        <v>31054</v>
      </c>
      <c r="B277" s="1" t="n">
        <v>2</v>
      </c>
      <c r="C277" s="1" t="n">
        <v>55</v>
      </c>
      <c r="D277" s="1" t="n">
        <v>1</v>
      </c>
      <c r="E277" s="1" t="n">
        <v>1</v>
      </c>
      <c r="F277" s="1" t="n">
        <v>1</v>
      </c>
      <c r="G277" s="1" t="n">
        <v>1</v>
      </c>
      <c r="H277" s="1" t="n">
        <v>0</v>
      </c>
      <c r="I277" s="1" t="n">
        <v>1</v>
      </c>
      <c r="J277" s="1" t="n">
        <v>0</v>
      </c>
      <c r="K277" s="1" t="n">
        <v>0</v>
      </c>
      <c r="L277" s="1" t="n">
        <v>0</v>
      </c>
      <c r="M277" s="1" t="n">
        <f aca="false">IF(U277&gt;27,1,0)</f>
        <v>1</v>
      </c>
      <c r="N277" s="1" t="n">
        <v>0</v>
      </c>
      <c r="O277" s="1" t="n">
        <v>0</v>
      </c>
      <c r="P277" s="1" t="n">
        <f aca="false">SUM(E277:O277)</f>
        <v>5</v>
      </c>
      <c r="Q277" s="1" t="n">
        <v>120</v>
      </c>
      <c r="R277" s="1" t="n">
        <v>80</v>
      </c>
      <c r="S277" s="1" t="n">
        <v>40</v>
      </c>
      <c r="T277" s="2" t="n">
        <v>93.3333333333333</v>
      </c>
      <c r="U277" s="3" t="n">
        <v>58.3</v>
      </c>
      <c r="V277" s="3" t="n">
        <v>151</v>
      </c>
      <c r="W277" s="2" t="n">
        <v>25.5690539888601</v>
      </c>
      <c r="X277" s="2" t="n">
        <v>1</v>
      </c>
      <c r="Y277" s="3" t="n">
        <v>81.5</v>
      </c>
      <c r="Z277" s="3" t="n">
        <v>96.7</v>
      </c>
      <c r="AA277" s="2" t="n">
        <v>41.911818516055</v>
      </c>
      <c r="AB277" s="2" t="n">
        <v>0.539735099337748</v>
      </c>
      <c r="AC277" s="2" t="n">
        <v>0.842812823164426</v>
      </c>
      <c r="AD277" s="3" t="n">
        <v>31.6</v>
      </c>
      <c r="AE277" s="3" t="n">
        <v>18.4</v>
      </c>
      <c r="AF277" s="3" t="n">
        <v>39.9</v>
      </c>
      <c r="AG277" s="1" t="n">
        <v>7</v>
      </c>
      <c r="AH277" s="3" t="n">
        <v>46.8</v>
      </c>
      <c r="AI277" s="3" t="n">
        <v>27.3</v>
      </c>
      <c r="AJ277" s="3" t="n">
        <v>37.9</v>
      </c>
      <c r="AK277" s="3" t="n">
        <v>2</v>
      </c>
      <c r="AL277" s="1" t="n">
        <v>1199</v>
      </c>
      <c r="AM277" s="1" t="n">
        <v>40</v>
      </c>
      <c r="AN277" s="1" t="n">
        <v>1966</v>
      </c>
      <c r="AO277" s="1" t="n">
        <v>104</v>
      </c>
      <c r="AP277" s="1" t="n">
        <v>209</v>
      </c>
      <c r="AQ277" s="1" t="n">
        <v>225</v>
      </c>
      <c r="AR277" s="1" t="n">
        <v>215</v>
      </c>
      <c r="AS277" s="1" t="n">
        <v>172</v>
      </c>
      <c r="AT277" s="1" t="n">
        <v>4</v>
      </c>
      <c r="AU277" s="1" t="n">
        <v>11130</v>
      </c>
      <c r="AV277" s="1" t="n">
        <f aca="false">((AO277*15)+(AP277*30)+(AQ277*30)+(AR277*30)+(AS277*15))</f>
        <v>23610</v>
      </c>
      <c r="AW277" s="1" t="n">
        <v>5.1</v>
      </c>
      <c r="AX277" s="4" t="n">
        <f aca="false">10000/SQRT((AO277*BE277)*(AVERAGE(AO277:AS277)*AVERAGE(BE277:BI277)))</f>
        <v>3.78326966623344</v>
      </c>
      <c r="AY277" s="4" t="n">
        <v>0</v>
      </c>
      <c r="AZ277" s="2" t="n">
        <f aca="false">(AO277*BE277)/405</f>
        <v>1.5279012345679</v>
      </c>
      <c r="BA277" s="2" t="n">
        <v>0</v>
      </c>
      <c r="BB277" s="2" t="n">
        <f aca="false">1/(LOG(BE277)+LOG(AO277))</f>
        <v>0.358223886633564</v>
      </c>
      <c r="BC277" s="2" t="n">
        <f aca="false">(BF277-BE277)/(AP277-AO277)</f>
        <v>0.568095238095238</v>
      </c>
      <c r="BD277" s="2" t="n">
        <f aca="false">(20*BE277)/((AO277/18)-3.5)</f>
        <v>52.2439024390244</v>
      </c>
      <c r="BE277" s="3" t="n">
        <v>5.95</v>
      </c>
      <c r="BF277" s="3" t="n">
        <v>65.6</v>
      </c>
      <c r="BG277" s="3" t="n">
        <v>56.5</v>
      </c>
      <c r="BH277" s="3" t="n">
        <v>102</v>
      </c>
      <c r="BI277" s="3" t="n">
        <v>75.1</v>
      </c>
      <c r="BJ277" s="2" t="n">
        <f aca="false">((BE277*15)+(BF277*30)+(BG277*30)+(BH277*30)+(BI277*15))-(BE277*120)</f>
        <v>7224.75</v>
      </c>
      <c r="BK277" s="2" t="n">
        <f aca="false">((BE277*15)+(BF277*30)+(BG277*30)+(BH277*30)+(BI277*15))</f>
        <v>7938.75</v>
      </c>
      <c r="BL277" s="2" t="n">
        <f aca="false">(1/BE277)</f>
        <v>0.168067226890756</v>
      </c>
      <c r="BM277" s="2" t="n">
        <f aca="false">(BJ277/AU277)</f>
        <v>0.649123989218329</v>
      </c>
      <c r="BN277" s="2" t="n">
        <f aca="false">(BK277/AV277)</f>
        <v>0.336245235069886</v>
      </c>
      <c r="BO277" s="2" t="n">
        <f aca="false">(AX277*BM277)</f>
        <v>2.45581109803415</v>
      </c>
      <c r="BP277" s="2" t="n">
        <f aca="false">(AX277*BN277)</f>
        <v>1.27210639825543</v>
      </c>
      <c r="BQ277" s="2" t="n">
        <v>1</v>
      </c>
      <c r="BR277" s="4" t="n">
        <f aca="false">(BC277*BL277)</f>
        <v>0.0954781912765106</v>
      </c>
      <c r="BS277" s="1" t="n">
        <v>189</v>
      </c>
      <c r="BT277" s="1" t="n">
        <v>0</v>
      </c>
      <c r="BU277" s="1" t="n">
        <v>73</v>
      </c>
      <c r="BV277" s="1" t="n">
        <v>0</v>
      </c>
      <c r="BW277" s="1" t="n">
        <v>97</v>
      </c>
      <c r="BX277" s="1" t="n">
        <v>0</v>
      </c>
      <c r="BY277" s="1" t="n">
        <v>19</v>
      </c>
      <c r="BZ277" s="1" t="n">
        <v>94</v>
      </c>
      <c r="CA277" s="1" t="n">
        <v>0</v>
      </c>
      <c r="CB277" s="1" t="n">
        <v>2</v>
      </c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</row>
    <row r="278" customFormat="false" ht="13.8" hidden="false" customHeight="false" outlineLevel="0" collapsed="false">
      <c r="A278" s="1" t="n">
        <v>31058</v>
      </c>
      <c r="B278" s="1" t="n">
        <v>2</v>
      </c>
      <c r="C278" s="1" t="n">
        <v>44</v>
      </c>
      <c r="D278" s="1" t="n">
        <v>1</v>
      </c>
      <c r="E278" s="1" t="n">
        <v>0</v>
      </c>
      <c r="F278" s="1" t="n">
        <v>0</v>
      </c>
      <c r="G278" s="1" t="n">
        <v>1</v>
      </c>
      <c r="H278" s="1" t="n">
        <v>0</v>
      </c>
      <c r="I278" s="1" t="n">
        <v>0</v>
      </c>
      <c r="J278" s="1" t="n">
        <v>0</v>
      </c>
      <c r="K278" s="1" t="n">
        <v>1</v>
      </c>
      <c r="L278" s="1" t="n">
        <v>0</v>
      </c>
      <c r="M278" s="1" t="n">
        <v>1</v>
      </c>
      <c r="N278" s="1" t="n">
        <v>1</v>
      </c>
      <c r="O278" s="1" t="n">
        <v>1</v>
      </c>
      <c r="P278" s="1" t="n">
        <f aca="false">SUM(E278:O278)</f>
        <v>5</v>
      </c>
      <c r="Q278" s="1" t="n">
        <v>120</v>
      </c>
      <c r="R278" s="1" t="n">
        <v>80</v>
      </c>
      <c r="S278" s="1" t="n">
        <v>40</v>
      </c>
      <c r="T278" s="2" t="n">
        <v>93.3333333333333</v>
      </c>
      <c r="U278" s="3" t="n">
        <v>74.4</v>
      </c>
      <c r="V278" s="3" t="n">
        <v>155.5</v>
      </c>
      <c r="W278" s="2" t="n">
        <v>30.7689126456509</v>
      </c>
      <c r="X278" s="2" t="n">
        <v>2</v>
      </c>
      <c r="Y278" s="3" t="n">
        <v>96.7</v>
      </c>
      <c r="Z278" s="3" t="n">
        <v>111.5</v>
      </c>
      <c r="AA278" s="2" t="n">
        <v>42.0537085524124</v>
      </c>
      <c r="AB278" s="2" t="n">
        <v>0.621864951768489</v>
      </c>
      <c r="AC278" s="2" t="n">
        <v>0.867264573991031</v>
      </c>
      <c r="AD278" s="3" t="n">
        <v>40</v>
      </c>
      <c r="AE278" s="3" t="n">
        <v>29.8</v>
      </c>
      <c r="AF278" s="3" t="n">
        <v>44.6</v>
      </c>
      <c r="AG278" s="1" t="n">
        <v>8</v>
      </c>
      <c r="AH278" s="3" t="n">
        <v>42.5</v>
      </c>
      <c r="AI278" s="3" t="n">
        <v>31.6</v>
      </c>
      <c r="AJ278" s="3" t="n">
        <v>42.3</v>
      </c>
      <c r="AK278" s="3" t="n">
        <v>2.3</v>
      </c>
      <c r="AL278" s="1" t="n">
        <v>1373</v>
      </c>
      <c r="AM278" s="1" t="n">
        <v>59</v>
      </c>
      <c r="AN278" s="1" t="n">
        <v>2142</v>
      </c>
      <c r="AO278" s="1" t="n">
        <v>302</v>
      </c>
      <c r="AP278" s="1" t="n">
        <v>383</v>
      </c>
      <c r="AQ278" s="1" t="n">
        <v>459</v>
      </c>
      <c r="AR278" s="1" t="n">
        <v>512</v>
      </c>
      <c r="AS278" s="1" t="n">
        <v>505</v>
      </c>
      <c r="AT278" s="1" t="n">
        <v>5</v>
      </c>
      <c r="AU278" s="1" t="n">
        <f aca="false">((AO278*15)+(AP278*30)+(AQ278*30)+(AR278*30)+(AS278*15))-(AO278*120)</f>
        <v>16485</v>
      </c>
      <c r="AV278" s="1" t="n">
        <f aca="false">((AO278*15)+(AP278*30)+(AQ278*30)+(AR278*30)+(AS278*15))</f>
        <v>52725</v>
      </c>
      <c r="AW278" s="1"/>
      <c r="AX278" s="4" t="n">
        <f aca="false">10000/SQRT((AO278*BE278)*(AVERAGE(AO278:AS278)*AVERAGE(BE278:BI278)))</f>
        <v>2.67300194565817</v>
      </c>
      <c r="AY278" s="4" t="n">
        <v>1</v>
      </c>
      <c r="AZ278" s="2" t="n">
        <f aca="false">(AO278*BE278)/405</f>
        <v>5.94306172839506</v>
      </c>
      <c r="BA278" s="2" t="n">
        <v>1</v>
      </c>
      <c r="BB278" s="2" t="n">
        <f aca="false">1/(LOG(BE278)+LOG(AO278))</f>
        <v>0.295729786297615</v>
      </c>
      <c r="BC278" s="2" t="n">
        <f aca="false">(BF278-BE278)/(AP278-AO278)</f>
        <v>0.0127160493827161</v>
      </c>
      <c r="BD278" s="2" t="n">
        <f aca="false">(20*BE278)/((AO278/18)-3.5)</f>
        <v>12.0050209205021</v>
      </c>
      <c r="BE278" s="3" t="n">
        <v>7.97</v>
      </c>
      <c r="BF278" s="3" t="n">
        <v>9</v>
      </c>
      <c r="BG278" s="3" t="n">
        <v>16.7</v>
      </c>
      <c r="BH278" s="3" t="n">
        <v>17.5</v>
      </c>
      <c r="BI278" s="3" t="n">
        <v>16.1</v>
      </c>
      <c r="BJ278" s="2" t="n">
        <f aca="false">((BE278*15)+(BF278*30)+(BG278*30)+(BH278*30)+(BI278*15))-(BE278*120)</f>
        <v>700.65</v>
      </c>
      <c r="BK278" s="2" t="n">
        <f aca="false">((BE278*15)+(BF278*30)+(BG278*30)+(BH278*30)+(BI278*15))</f>
        <v>1657.05</v>
      </c>
      <c r="BL278" s="2" t="n">
        <f aca="false">(1/BE278)</f>
        <v>0.125470514429109</v>
      </c>
      <c r="BM278" s="2" t="n">
        <f aca="false">(BJ278/AU278)</f>
        <v>0.0425022747952684</v>
      </c>
      <c r="BN278" s="2" t="n">
        <f aca="false">(BK278/AV278)</f>
        <v>0.0314281650071124</v>
      </c>
      <c r="BO278" s="2" t="n">
        <f aca="false">(AX278*BM278)</f>
        <v>0.113608663222651</v>
      </c>
      <c r="BP278" s="2" t="n">
        <f aca="false">(AX278*BN278)</f>
        <v>0.0840075462124775</v>
      </c>
      <c r="BQ278" s="2" t="n">
        <v>1</v>
      </c>
      <c r="BR278" s="4" t="n">
        <f aca="false">(BC278*BL278)</f>
        <v>0.00159548925755534</v>
      </c>
      <c r="BS278" s="1" t="n">
        <v>224</v>
      </c>
      <c r="BT278" s="1" t="n">
        <v>1</v>
      </c>
      <c r="BU278" s="1" t="n">
        <v>41</v>
      </c>
      <c r="BV278" s="1" t="n">
        <v>1</v>
      </c>
      <c r="BW278" s="1" t="n">
        <v>143</v>
      </c>
      <c r="BX278" s="1" t="n">
        <v>1</v>
      </c>
      <c r="BY278" s="1" t="n">
        <v>40</v>
      </c>
      <c r="BZ278" s="1" t="n">
        <v>202</v>
      </c>
      <c r="CA278" s="1" t="n">
        <v>1</v>
      </c>
      <c r="CB278" s="1" t="n">
        <v>5</v>
      </c>
      <c r="CC278" s="1" t="n">
        <v>2</v>
      </c>
      <c r="CD278" s="1"/>
      <c r="CE278" s="1" t="n">
        <v>1316</v>
      </c>
      <c r="CF278" s="1" t="n">
        <v>13.7993920972644</v>
      </c>
      <c r="CG278" s="1" t="n">
        <v>48.9665653495441</v>
      </c>
      <c r="CH278" s="1" t="n">
        <v>14.2249240121581</v>
      </c>
      <c r="CI278" s="1" t="n">
        <v>25.0303951367781</v>
      </c>
      <c r="CJ278" s="1" t="n">
        <v>6.36018237082067</v>
      </c>
      <c r="CK278" s="1" t="n">
        <v>39.2401215805471</v>
      </c>
      <c r="CL278" s="1" t="n">
        <v>0</v>
      </c>
      <c r="CM278" s="1" t="n">
        <v>3.3</v>
      </c>
      <c r="CN278" s="1" t="n">
        <v>4.6</v>
      </c>
      <c r="CO278" s="1" t="n">
        <v>0</v>
      </c>
      <c r="CP278" s="1" t="n">
        <v>1.4</v>
      </c>
      <c r="CQ278" s="1" t="n">
        <v>6.3</v>
      </c>
      <c r="CR278" s="1" t="n">
        <v>0</v>
      </c>
      <c r="CS278" s="1" t="n">
        <v>0</v>
      </c>
      <c r="CT278" s="1" t="n">
        <v>8.6</v>
      </c>
      <c r="CU278" s="1" t="n">
        <v>45.4</v>
      </c>
      <c r="CV278" s="1" t="n">
        <v>71.6</v>
      </c>
      <c r="CW278" s="1" t="n">
        <v>20.8</v>
      </c>
      <c r="CX278" s="1" t="n">
        <v>36.6</v>
      </c>
      <c r="CY278" s="1" t="n">
        <v>9.3</v>
      </c>
      <c r="CZ278" s="1" t="n">
        <v>237</v>
      </c>
      <c r="DA278" s="1" t="n">
        <v>129.1</v>
      </c>
      <c r="DB278" s="1" t="n">
        <v>19.4</v>
      </c>
      <c r="DC278" s="1" t="n">
        <v>12.1</v>
      </c>
      <c r="DD278" s="1" t="n">
        <v>1667</v>
      </c>
      <c r="DE278" s="1" t="n">
        <v>5</v>
      </c>
      <c r="DF278" s="1" t="n">
        <v>4</v>
      </c>
      <c r="DG278" s="1" t="n">
        <v>355</v>
      </c>
      <c r="DH278" s="1" t="n">
        <v>5</v>
      </c>
      <c r="DI278" s="1" t="n">
        <v>240</v>
      </c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</row>
    <row r="279" customFormat="false" ht="13.8" hidden="false" customHeight="false" outlineLevel="0" collapsed="false">
      <c r="A279" s="1" t="n">
        <v>31062</v>
      </c>
      <c r="B279" s="1" t="n">
        <v>2</v>
      </c>
      <c r="C279" s="1" t="n">
        <v>55</v>
      </c>
      <c r="D279" s="1" t="n">
        <v>1</v>
      </c>
      <c r="E279" s="1" t="n">
        <v>0</v>
      </c>
      <c r="F279" s="1" t="n">
        <v>1</v>
      </c>
      <c r="G279" s="1" t="n">
        <v>0</v>
      </c>
      <c r="H279" s="1" t="n">
        <v>0</v>
      </c>
      <c r="I279" s="1" t="n">
        <v>0</v>
      </c>
      <c r="J279" s="1" t="n">
        <v>0</v>
      </c>
      <c r="K279" s="1" t="n">
        <v>0</v>
      </c>
      <c r="L279" s="1" t="n">
        <v>0</v>
      </c>
      <c r="M279" s="1" t="n">
        <f aca="false">IF(U279&gt;27,1,0)</f>
        <v>1</v>
      </c>
      <c r="N279" s="1" t="n">
        <v>1</v>
      </c>
      <c r="O279" s="1" t="n">
        <v>1</v>
      </c>
      <c r="P279" s="1" t="n">
        <f aca="false">SUM(E279:O279)</f>
        <v>4</v>
      </c>
      <c r="Q279" s="1" t="n">
        <v>110</v>
      </c>
      <c r="R279" s="1" t="n">
        <v>90</v>
      </c>
      <c r="S279" s="1" t="n">
        <v>20</v>
      </c>
      <c r="T279" s="2" t="n">
        <v>96.6666666666667</v>
      </c>
      <c r="U279" s="3" t="n">
        <v>59.3</v>
      </c>
      <c r="V279" s="3" t="n">
        <v>154</v>
      </c>
      <c r="W279" s="2" t="n">
        <v>25.0042165626581</v>
      </c>
      <c r="X279" s="2" t="n">
        <v>1</v>
      </c>
      <c r="Y279" s="3" t="n">
        <v>83</v>
      </c>
      <c r="Z279" s="3" t="n">
        <v>97</v>
      </c>
      <c r="AA279" s="2" t="n">
        <v>41.294738506346</v>
      </c>
      <c r="AB279" s="2" t="n">
        <v>0.538961038961039</v>
      </c>
      <c r="AC279" s="2" t="n">
        <v>0.855670103092784</v>
      </c>
      <c r="AD279" s="3" t="n">
        <v>36.7</v>
      </c>
      <c r="AE279" s="3" t="n">
        <v>21.8</v>
      </c>
      <c r="AF279" s="3" t="n">
        <v>37.5</v>
      </c>
      <c r="AG279" s="1" t="n">
        <v>8</v>
      </c>
      <c r="AH279" s="3" t="n">
        <v>43.3</v>
      </c>
      <c r="AI279" s="3" t="n">
        <v>25.7</v>
      </c>
      <c r="AJ279" s="3" t="n">
        <v>35.6</v>
      </c>
      <c r="AK279" s="3" t="n">
        <v>1.9</v>
      </c>
      <c r="AL279" s="1" t="n">
        <v>1152</v>
      </c>
      <c r="AM279" s="1" t="n">
        <v>52</v>
      </c>
      <c r="AN279" s="1" t="n">
        <v>1889</v>
      </c>
      <c r="AO279" s="1" t="n">
        <v>99</v>
      </c>
      <c r="AP279" s="1" t="n">
        <v>182</v>
      </c>
      <c r="AQ279" s="1" t="n">
        <v>158</v>
      </c>
      <c r="AR279" s="1" t="n">
        <v>131</v>
      </c>
      <c r="AS279" s="1" t="n">
        <v>125</v>
      </c>
      <c r="AT279" s="1" t="n">
        <v>1</v>
      </c>
      <c r="AU279" s="1" t="n">
        <v>5610</v>
      </c>
      <c r="AV279" s="1" t="n">
        <f aca="false">((AO279*15)+(AP279*30)+(AQ279*30)+(AR279*30)+(AS279*15))</f>
        <v>17490</v>
      </c>
      <c r="AW279" s="1"/>
      <c r="AX279" s="4"/>
      <c r="AY279" s="4"/>
      <c r="AZ279" s="2"/>
      <c r="BA279" s="2"/>
      <c r="BB279" s="2"/>
      <c r="BC279" s="2"/>
      <c r="BD279" s="2"/>
      <c r="BE279" s="3"/>
      <c r="BF279" s="3"/>
      <c r="BG279" s="3"/>
      <c r="BH279" s="3"/>
      <c r="BI279" s="3"/>
      <c r="BJ279" s="2"/>
      <c r="BK279" s="2"/>
      <c r="BL279" s="2"/>
      <c r="BM279" s="2"/>
      <c r="BN279" s="2"/>
      <c r="BO279" s="2"/>
      <c r="BP279" s="2"/>
      <c r="BQ279" s="2"/>
      <c r="BR279" s="4"/>
      <c r="BS279" s="1" t="n">
        <v>212</v>
      </c>
      <c r="BT279" s="1" t="n">
        <v>1</v>
      </c>
      <c r="BU279" s="1" t="n">
        <v>71</v>
      </c>
      <c r="BV279" s="1" t="n">
        <v>0</v>
      </c>
      <c r="BW279" s="1" t="n">
        <v>115</v>
      </c>
      <c r="BX279" s="1" t="n">
        <v>0</v>
      </c>
      <c r="BY279" s="1" t="n">
        <v>26</v>
      </c>
      <c r="BZ279" s="1" t="n">
        <v>128</v>
      </c>
      <c r="CA279" s="1" t="n">
        <v>0</v>
      </c>
      <c r="CB279" s="1" t="n">
        <v>2</v>
      </c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</row>
    <row r="280" customFormat="false" ht="13.8" hidden="false" customHeight="false" outlineLevel="0" collapsed="false">
      <c r="A280" s="1" t="n">
        <v>31065</v>
      </c>
      <c r="B280" s="1" t="n">
        <v>2</v>
      </c>
      <c r="C280" s="1" t="n">
        <v>60</v>
      </c>
      <c r="D280" s="1" t="n">
        <v>1</v>
      </c>
      <c r="E280" s="1" t="n">
        <v>1</v>
      </c>
      <c r="F280" s="1" t="n">
        <v>1</v>
      </c>
      <c r="G280" s="1" t="n">
        <v>0</v>
      </c>
      <c r="H280" s="1" t="n">
        <v>1</v>
      </c>
      <c r="I280" s="1" t="n">
        <v>0</v>
      </c>
      <c r="J280" s="1" t="n">
        <v>0</v>
      </c>
      <c r="K280" s="1" t="n">
        <v>1</v>
      </c>
      <c r="L280" s="1" t="n">
        <v>0</v>
      </c>
      <c r="M280" s="1" t="n">
        <f aca="false">IF(U280&gt;27,1,0)</f>
        <v>1</v>
      </c>
      <c r="N280" s="1" t="n">
        <v>1</v>
      </c>
      <c r="O280" s="1" t="n">
        <v>1</v>
      </c>
      <c r="P280" s="1" t="n">
        <f aca="false">SUM(E280:O280)</f>
        <v>7</v>
      </c>
      <c r="Q280" s="1" t="n">
        <v>150</v>
      </c>
      <c r="R280" s="1" t="n">
        <v>90</v>
      </c>
      <c r="S280" s="1" t="n">
        <v>60</v>
      </c>
      <c r="T280" s="2" t="n">
        <v>110</v>
      </c>
      <c r="U280" s="3" t="n">
        <v>100.1</v>
      </c>
      <c r="V280" s="3" t="n">
        <v>157</v>
      </c>
      <c r="W280" s="2" t="n">
        <v>40.6101667410443</v>
      </c>
      <c r="X280" s="2" t="n">
        <v>2</v>
      </c>
      <c r="Y280" s="3" t="n">
        <v>116.5</v>
      </c>
      <c r="Z280" s="3" t="n">
        <v>126.5</v>
      </c>
      <c r="AA280" s="2" t="n">
        <v>49.0195310259339</v>
      </c>
      <c r="AB280" s="2" t="n">
        <v>0.74203821656051</v>
      </c>
      <c r="AC280" s="2" t="n">
        <v>0.92094861660079</v>
      </c>
      <c r="AD280" s="3" t="n">
        <v>46.5</v>
      </c>
      <c r="AE280" s="3" t="n">
        <v>46.5</v>
      </c>
      <c r="AF280" s="3" t="n">
        <v>53.6</v>
      </c>
      <c r="AG280" s="1" t="n">
        <v>15</v>
      </c>
      <c r="AH280" s="3" t="n">
        <v>38.6</v>
      </c>
      <c r="AI280" s="3" t="n">
        <v>38.6</v>
      </c>
      <c r="AJ280" s="3" t="n">
        <v>50.9</v>
      </c>
      <c r="AK280" s="3" t="n">
        <v>2.7</v>
      </c>
      <c r="AL280" s="1" t="n">
        <v>1658</v>
      </c>
      <c r="AM280" s="1" t="n">
        <v>75</v>
      </c>
      <c r="AN280" s="1" t="n">
        <v>2586</v>
      </c>
      <c r="AO280" s="1" t="n">
        <v>97</v>
      </c>
      <c r="AP280" s="1" t="n">
        <v>199</v>
      </c>
      <c r="AQ280" s="1" t="n">
        <v>205</v>
      </c>
      <c r="AR280" s="1" t="n">
        <v>166</v>
      </c>
      <c r="AS280" s="1" t="n">
        <v>116</v>
      </c>
      <c r="AT280" s="1" t="n">
        <v>1</v>
      </c>
      <c r="AU280" s="1" t="n">
        <v>8655</v>
      </c>
      <c r="AV280" s="1" t="n">
        <f aca="false">((AO280*15)+(AP280*30)+(AQ280*30)+(AR280*30)+(AS280*15))</f>
        <v>20295</v>
      </c>
      <c r="AW280" s="1"/>
      <c r="AX280" s="4"/>
      <c r="AY280" s="4"/>
      <c r="AZ280" s="2"/>
      <c r="BA280" s="2"/>
      <c r="BB280" s="2"/>
      <c r="BC280" s="2"/>
      <c r="BD280" s="2"/>
      <c r="BE280" s="3"/>
      <c r="BF280" s="3"/>
      <c r="BG280" s="3"/>
      <c r="BH280" s="3"/>
      <c r="BI280" s="3"/>
      <c r="BJ280" s="2"/>
      <c r="BK280" s="2"/>
      <c r="BL280" s="2"/>
      <c r="BM280" s="2"/>
      <c r="BN280" s="2"/>
      <c r="BO280" s="2"/>
      <c r="BP280" s="2"/>
      <c r="BQ280" s="2"/>
      <c r="BR280" s="4"/>
      <c r="BS280" s="1" t="n">
        <v>251</v>
      </c>
      <c r="BT280" s="1" t="n">
        <v>1</v>
      </c>
      <c r="BU280" s="1" t="n">
        <v>51</v>
      </c>
      <c r="BV280" s="1" t="n">
        <v>0</v>
      </c>
      <c r="BW280" s="1" t="n">
        <v>159</v>
      </c>
      <c r="BX280" s="1" t="n">
        <v>1</v>
      </c>
      <c r="BY280" s="1" t="n">
        <v>41</v>
      </c>
      <c r="BZ280" s="1" t="n">
        <v>205</v>
      </c>
      <c r="CA280" s="1" t="n">
        <v>1</v>
      </c>
      <c r="CB280" s="1" t="n">
        <v>5</v>
      </c>
      <c r="CC280" s="1" t="n">
        <v>2</v>
      </c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</row>
    <row r="281" customFormat="false" ht="13.8" hidden="false" customHeight="false" outlineLevel="0" collapsed="false">
      <c r="A281" s="1" t="n">
        <v>31066</v>
      </c>
      <c r="B281" s="1" t="n">
        <v>2</v>
      </c>
      <c r="C281" s="1" t="n">
        <v>44</v>
      </c>
      <c r="D281" s="1" t="n">
        <v>1</v>
      </c>
      <c r="E281" s="1" t="n">
        <v>1</v>
      </c>
      <c r="F281" s="1" t="n">
        <v>0</v>
      </c>
      <c r="G281" s="1" t="n">
        <v>1</v>
      </c>
      <c r="H281" s="1" t="n">
        <v>1</v>
      </c>
      <c r="I281" s="1" t="n">
        <v>0</v>
      </c>
      <c r="J281" s="1" t="n">
        <v>0</v>
      </c>
      <c r="K281" s="1" t="n">
        <v>1</v>
      </c>
      <c r="L281" s="1" t="n">
        <v>0</v>
      </c>
      <c r="M281" s="1" t="n">
        <f aca="false">IF(U281&gt;27,1,0)</f>
        <v>1</v>
      </c>
      <c r="N281" s="1" t="n">
        <v>0</v>
      </c>
      <c r="O281" s="1" t="n">
        <v>1</v>
      </c>
      <c r="P281" s="1" t="n">
        <f aca="false">SUM(E281:O281)</f>
        <v>6</v>
      </c>
      <c r="Q281" s="1" t="n">
        <v>110</v>
      </c>
      <c r="R281" s="1" t="n">
        <v>70</v>
      </c>
      <c r="S281" s="1" t="n">
        <v>40</v>
      </c>
      <c r="T281" s="2" t="n">
        <v>83.3333333333333</v>
      </c>
      <c r="U281" s="3" t="n">
        <v>92.1</v>
      </c>
      <c r="V281" s="3" t="n">
        <v>154</v>
      </c>
      <c r="W281" s="2" t="n">
        <v>38.8345420812953</v>
      </c>
      <c r="X281" s="2" t="n">
        <v>2</v>
      </c>
      <c r="Y281" s="3" t="n">
        <v>101.9</v>
      </c>
      <c r="Z281" s="3" t="n">
        <v>124.7</v>
      </c>
      <c r="AA281" s="2" t="n">
        <v>46.5361865518719</v>
      </c>
      <c r="AB281" s="2" t="n">
        <v>0.661688311688312</v>
      </c>
      <c r="AC281" s="2" t="n">
        <v>0.817161186848436</v>
      </c>
      <c r="AD281" s="3" t="n">
        <v>47.6</v>
      </c>
      <c r="AE281" s="3" t="n">
        <v>43.8</v>
      </c>
      <c r="AF281" s="3" t="n">
        <v>48.3</v>
      </c>
      <c r="AG281" s="1" t="n">
        <v>13</v>
      </c>
      <c r="AH281" s="3" t="n">
        <v>37.8</v>
      </c>
      <c r="AI281" s="3" t="n">
        <v>34.8</v>
      </c>
      <c r="AJ281" s="3" t="n">
        <v>45.8</v>
      </c>
      <c r="AK281" s="3" t="n">
        <v>2.5</v>
      </c>
      <c r="AL281" s="1" t="n">
        <v>1520</v>
      </c>
      <c r="AM281" s="1" t="n">
        <v>60</v>
      </c>
      <c r="AN281" s="1" t="n">
        <v>2371</v>
      </c>
      <c r="AO281" s="1" t="n">
        <v>105</v>
      </c>
      <c r="AP281" s="1" t="n">
        <v>173</v>
      </c>
      <c r="AQ281" s="1" t="n">
        <v>172</v>
      </c>
      <c r="AR281" s="1" t="n">
        <v>156</v>
      </c>
      <c r="AS281" s="1" t="n">
        <v>153</v>
      </c>
      <c r="AT281" s="1" t="n">
        <v>4</v>
      </c>
      <c r="AU281" s="1" t="n">
        <v>6300</v>
      </c>
      <c r="AV281" s="1" t="n">
        <f aca="false">((AO281*15)+(AP281*30)+(AQ281*30)+(AR281*30)+(AS281*15))</f>
        <v>18900</v>
      </c>
      <c r="AW281" s="1" t="n">
        <v>4.6</v>
      </c>
      <c r="AX281" s="4"/>
      <c r="AY281" s="4"/>
      <c r="AZ281" s="2"/>
      <c r="BA281" s="2"/>
      <c r="BB281" s="2"/>
      <c r="BC281" s="2"/>
      <c r="BD281" s="2"/>
      <c r="BE281" s="3"/>
      <c r="BF281" s="3"/>
      <c r="BG281" s="3"/>
      <c r="BH281" s="3"/>
      <c r="BI281" s="3"/>
      <c r="BJ281" s="2"/>
      <c r="BK281" s="2"/>
      <c r="BL281" s="2"/>
      <c r="BM281" s="2"/>
      <c r="BN281" s="2"/>
      <c r="BO281" s="2"/>
      <c r="BP281" s="2"/>
      <c r="BQ281" s="2"/>
      <c r="BR281" s="4"/>
      <c r="BS281" s="1" t="n">
        <v>160</v>
      </c>
      <c r="BT281" s="1" t="n">
        <v>0</v>
      </c>
      <c r="BU281" s="1" t="n">
        <v>40</v>
      </c>
      <c r="BV281" s="1" t="n">
        <v>1</v>
      </c>
      <c r="BW281" s="1" t="n">
        <v>79</v>
      </c>
      <c r="BX281" s="1" t="n">
        <v>0</v>
      </c>
      <c r="BY281" s="1" t="n">
        <v>41</v>
      </c>
      <c r="BZ281" s="1" t="n">
        <v>207</v>
      </c>
      <c r="CA281" s="1" t="n">
        <v>1</v>
      </c>
      <c r="CB281" s="1" t="n">
        <v>5</v>
      </c>
      <c r="CC281" s="1" t="n">
        <v>2</v>
      </c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</row>
    <row r="282" customFormat="false" ht="13.8" hidden="false" customHeight="false" outlineLevel="0" collapsed="false">
      <c r="A282" s="1" t="n">
        <v>31069</v>
      </c>
      <c r="B282" s="1" t="n">
        <v>2</v>
      </c>
      <c r="C282" s="1" t="n">
        <v>51</v>
      </c>
      <c r="D282" s="1" t="n">
        <v>1</v>
      </c>
      <c r="E282" s="1" t="n">
        <v>0</v>
      </c>
      <c r="F282" s="1" t="n">
        <v>1</v>
      </c>
      <c r="G282" s="1" t="n">
        <v>0</v>
      </c>
      <c r="H282" s="1" t="n">
        <v>0</v>
      </c>
      <c r="I282" s="1" t="n">
        <v>0</v>
      </c>
      <c r="J282" s="1" t="n">
        <v>0</v>
      </c>
      <c r="K282" s="1" t="n">
        <v>0</v>
      </c>
      <c r="L282" s="1" t="n">
        <v>0</v>
      </c>
      <c r="M282" s="1" t="n">
        <f aca="false">IF(U282&gt;27,1,0)</f>
        <v>1</v>
      </c>
      <c r="N282" s="1" t="n">
        <v>0</v>
      </c>
      <c r="O282" s="1" t="n">
        <v>1</v>
      </c>
      <c r="P282" s="1" t="n">
        <f aca="false">SUM(E282:O282)</f>
        <v>3</v>
      </c>
      <c r="Q282" s="1" t="n">
        <v>140</v>
      </c>
      <c r="R282" s="1" t="n">
        <v>90</v>
      </c>
      <c r="S282" s="1" t="n">
        <v>50</v>
      </c>
      <c r="T282" s="2" t="n">
        <v>106.666666666667</v>
      </c>
      <c r="U282" s="3" t="n">
        <v>58.8</v>
      </c>
      <c r="V282" s="3" t="n">
        <v>149</v>
      </c>
      <c r="W282" s="2" t="n">
        <v>26.4852934552498</v>
      </c>
      <c r="X282" s="2" t="n">
        <v>1</v>
      </c>
      <c r="Y282" s="3" t="n">
        <v>83.7</v>
      </c>
      <c r="Z282" s="3" t="n">
        <v>102</v>
      </c>
      <c r="AA282" s="2" t="n">
        <v>45.8793302334188</v>
      </c>
      <c r="AB282" s="2" t="n">
        <v>0.561744966442953</v>
      </c>
      <c r="AC282" s="2" t="n">
        <v>0.820588235294118</v>
      </c>
      <c r="AD282" s="3" t="n">
        <v>36.7</v>
      </c>
      <c r="AE282" s="3" t="n">
        <v>21.6</v>
      </c>
      <c r="AF282" s="3" t="n">
        <v>37.2</v>
      </c>
      <c r="AG282" s="1" t="n">
        <v>7</v>
      </c>
      <c r="AH282" s="3" t="n">
        <v>43.4</v>
      </c>
      <c r="AI282" s="3" t="n">
        <v>25.5</v>
      </c>
      <c r="AJ282" s="3" t="n">
        <v>35.3</v>
      </c>
      <c r="AK282" s="3" t="n">
        <v>1.9</v>
      </c>
      <c r="AL282" s="1" t="n">
        <v>1147</v>
      </c>
      <c r="AM282" s="1" t="n">
        <v>51</v>
      </c>
      <c r="AN282" s="1" t="n">
        <v>1881</v>
      </c>
      <c r="AO282" s="1" t="n">
        <v>91</v>
      </c>
      <c r="AP282" s="1" t="n">
        <v>153</v>
      </c>
      <c r="AQ282" s="1" t="n">
        <v>143</v>
      </c>
      <c r="AR282" s="1" t="n">
        <v>138</v>
      </c>
      <c r="AS282" s="1" t="n">
        <v>132</v>
      </c>
      <c r="AT282" s="1" t="n">
        <v>1</v>
      </c>
      <c r="AU282" s="1" t="n">
        <f aca="false">((AO282*15)+(AP282*30)+(AQ282*30)+(AR282*30)+(AS282*15))-(AO282*120)</f>
        <v>5445</v>
      </c>
      <c r="AV282" s="1" t="n">
        <f aca="false">((AO282*15)+(AP282*30)+(AQ282*30)+(AR282*30)+(AS282*15))</f>
        <v>16365</v>
      </c>
      <c r="AW282" s="1"/>
      <c r="AX282" s="4"/>
      <c r="AY282" s="4"/>
      <c r="AZ282" s="2"/>
      <c r="BA282" s="2"/>
      <c r="BB282" s="2"/>
      <c r="BC282" s="2"/>
      <c r="BD282" s="2"/>
      <c r="BE282" s="3"/>
      <c r="BF282" s="3"/>
      <c r="BG282" s="3"/>
      <c r="BH282" s="3"/>
      <c r="BI282" s="3"/>
      <c r="BJ282" s="2"/>
      <c r="BK282" s="2"/>
      <c r="BL282" s="2"/>
      <c r="BM282" s="2"/>
      <c r="BN282" s="2"/>
      <c r="BO282" s="2"/>
      <c r="BP282" s="2"/>
      <c r="BQ282" s="2"/>
      <c r="BR282" s="4"/>
      <c r="BS282" s="1" t="n">
        <v>208</v>
      </c>
      <c r="BT282" s="1" t="n">
        <v>1</v>
      </c>
      <c r="BU282" s="1" t="n">
        <v>48</v>
      </c>
      <c r="BV282" s="1" t="n">
        <v>1</v>
      </c>
      <c r="BW282" s="1" t="n">
        <v>135</v>
      </c>
      <c r="BX282" s="1" t="n">
        <v>1</v>
      </c>
      <c r="BY282" s="1" t="n">
        <v>25</v>
      </c>
      <c r="BZ282" s="1" t="n">
        <v>124</v>
      </c>
      <c r="CA282" s="1" t="n">
        <v>0</v>
      </c>
      <c r="CB282" s="1" t="n">
        <v>3</v>
      </c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</row>
    <row r="283" customFormat="false" ht="13.8" hidden="false" customHeight="false" outlineLevel="0" collapsed="false">
      <c r="A283" s="1" t="n">
        <v>31071</v>
      </c>
      <c r="B283" s="1" t="n">
        <v>2</v>
      </c>
      <c r="C283" s="1" t="n">
        <v>45</v>
      </c>
      <c r="D283" s="1" t="n">
        <v>1</v>
      </c>
      <c r="E283" s="1" t="n">
        <v>1</v>
      </c>
      <c r="F283" s="1" t="n">
        <v>0</v>
      </c>
      <c r="G283" s="1" t="n">
        <v>1</v>
      </c>
      <c r="H283" s="1" t="n">
        <v>0</v>
      </c>
      <c r="I283" s="1" t="n">
        <v>0</v>
      </c>
      <c r="J283" s="1" t="n">
        <v>0</v>
      </c>
      <c r="K283" s="1" t="n">
        <v>0</v>
      </c>
      <c r="L283" s="1" t="n">
        <v>0</v>
      </c>
      <c r="M283" s="1" t="n">
        <f aca="false">IF(U283&gt;27,1,0)</f>
        <v>1</v>
      </c>
      <c r="N283" s="1" t="n">
        <v>0</v>
      </c>
      <c r="O283" s="1" t="n">
        <v>1</v>
      </c>
      <c r="P283" s="1" t="n">
        <f aca="false">SUM(E283:O283)</f>
        <v>4</v>
      </c>
      <c r="Q283" s="1" t="n">
        <v>120</v>
      </c>
      <c r="R283" s="1" t="n">
        <v>70</v>
      </c>
      <c r="S283" s="1" t="n">
        <v>50</v>
      </c>
      <c r="T283" s="2" t="n">
        <v>86.6666666666667</v>
      </c>
      <c r="U283" s="3" t="n">
        <v>52</v>
      </c>
      <c r="V283" s="3" t="n">
        <v>156</v>
      </c>
      <c r="W283" s="2" t="n">
        <v>21.3675213675214</v>
      </c>
      <c r="X283" s="2" t="n">
        <v>0</v>
      </c>
      <c r="Y283" s="3" t="n">
        <v>70.5</v>
      </c>
      <c r="Z283" s="3" t="n">
        <v>93.5</v>
      </c>
      <c r="AA283" s="2" t="n">
        <v>38.798935684401</v>
      </c>
      <c r="AB283" s="2" t="n">
        <v>0.451923076923077</v>
      </c>
      <c r="AC283" s="2" t="n">
        <v>0.754010695187166</v>
      </c>
      <c r="AD283" s="3" t="n">
        <v>27.7</v>
      </c>
      <c r="AE283" s="3" t="n">
        <v>14.4</v>
      </c>
      <c r="AF283" s="3" t="n">
        <v>37.6</v>
      </c>
      <c r="AG283" s="1" t="n">
        <v>4</v>
      </c>
      <c r="AH283" s="3" t="n">
        <v>49.2</v>
      </c>
      <c r="AI283" s="3" t="n">
        <v>25.6</v>
      </c>
      <c r="AJ283" s="3" t="n">
        <v>35.7</v>
      </c>
      <c r="AK283" s="3" t="n">
        <v>1.9</v>
      </c>
      <c r="AL283" s="1" t="n">
        <v>1137</v>
      </c>
      <c r="AM283" s="1" t="n">
        <v>30</v>
      </c>
      <c r="AN283" s="1" t="n">
        <v>1774</v>
      </c>
      <c r="AO283" s="1" t="n">
        <v>84</v>
      </c>
      <c r="AP283" s="1" t="n">
        <v>128</v>
      </c>
      <c r="AQ283" s="1" t="n">
        <v>124</v>
      </c>
      <c r="AR283" s="1" t="n">
        <v>121</v>
      </c>
      <c r="AS283" s="1" t="n">
        <v>109</v>
      </c>
      <c r="AT283" s="1" t="n">
        <v>1</v>
      </c>
      <c r="AU283" s="1" t="n">
        <v>4005</v>
      </c>
      <c r="AV283" s="1" t="n">
        <f aca="false">((AO283*15)+(AP283*30)+(AQ283*30)+(AR283*30)+(AS283*15))</f>
        <v>14085</v>
      </c>
      <c r="AW283" s="1"/>
      <c r="AX283" s="4"/>
      <c r="AY283" s="4"/>
      <c r="AZ283" s="2"/>
      <c r="BA283" s="2"/>
      <c r="BB283" s="2"/>
      <c r="BC283" s="2"/>
      <c r="BD283" s="2"/>
      <c r="BE283" s="3"/>
      <c r="BF283" s="3"/>
      <c r="BG283" s="3"/>
      <c r="BH283" s="3"/>
      <c r="BI283" s="3"/>
      <c r="BJ283" s="2"/>
      <c r="BK283" s="2"/>
      <c r="BL283" s="2"/>
      <c r="BM283" s="2"/>
      <c r="BN283" s="2"/>
      <c r="BO283" s="2"/>
      <c r="BP283" s="2"/>
      <c r="BQ283" s="2"/>
      <c r="BR283" s="4"/>
      <c r="BS283" s="1" t="n">
        <v>122</v>
      </c>
      <c r="BT283" s="1" t="n">
        <v>0</v>
      </c>
      <c r="BU283" s="1" t="n">
        <v>38</v>
      </c>
      <c r="BV283" s="1" t="n">
        <v>1</v>
      </c>
      <c r="BW283" s="1" t="n">
        <v>57</v>
      </c>
      <c r="BX283" s="1" t="n">
        <v>0</v>
      </c>
      <c r="BY283" s="1" t="n">
        <v>27</v>
      </c>
      <c r="BZ283" s="1" t="n">
        <v>137</v>
      </c>
      <c r="CA283" s="1" t="n">
        <v>0</v>
      </c>
      <c r="CB283" s="1" t="n">
        <v>0</v>
      </c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</row>
    <row r="284" customFormat="false" ht="13.8" hidden="false" customHeight="false" outlineLevel="0" collapsed="false">
      <c r="A284" s="1" t="n">
        <v>31072</v>
      </c>
      <c r="B284" s="1" t="n">
        <v>2</v>
      </c>
      <c r="C284" s="1" t="n">
        <v>46</v>
      </c>
      <c r="D284" s="1" t="n">
        <v>1</v>
      </c>
      <c r="E284" s="1" t="n">
        <v>0</v>
      </c>
      <c r="F284" s="1" t="n">
        <v>1</v>
      </c>
      <c r="G284" s="1" t="n">
        <v>1</v>
      </c>
      <c r="H284" s="1" t="n">
        <v>0</v>
      </c>
      <c r="I284" s="1" t="n">
        <v>0</v>
      </c>
      <c r="J284" s="1" t="n">
        <v>0</v>
      </c>
      <c r="K284" s="1" t="n">
        <v>0</v>
      </c>
      <c r="L284" s="1" t="n">
        <v>0</v>
      </c>
      <c r="M284" s="1" t="n">
        <f aca="false">IF(U284&gt;27,1,0)</f>
        <v>1</v>
      </c>
      <c r="N284" s="1" t="n">
        <v>0</v>
      </c>
      <c r="O284" s="1" t="n">
        <v>0</v>
      </c>
      <c r="P284" s="1" t="n">
        <f aca="false">SUM(E284:O284)</f>
        <v>3</v>
      </c>
      <c r="Q284" s="1" t="n">
        <v>110</v>
      </c>
      <c r="R284" s="1" t="n">
        <v>70</v>
      </c>
      <c r="S284" s="1" t="n">
        <v>40</v>
      </c>
      <c r="T284" s="2" t="n">
        <v>83.3333333333333</v>
      </c>
      <c r="U284" s="3" t="n">
        <v>65.5</v>
      </c>
      <c r="V284" s="3" t="n">
        <v>162</v>
      </c>
      <c r="W284" s="2" t="n">
        <v>24.9580856576741</v>
      </c>
      <c r="X284" s="2" t="n">
        <v>0</v>
      </c>
      <c r="Y284" s="3" t="n">
        <v>75</v>
      </c>
      <c r="Z284" s="3" t="n">
        <v>100</v>
      </c>
      <c r="AA284" s="2" t="n">
        <v>43.6824338478542</v>
      </c>
      <c r="AB284" s="2" t="n">
        <v>0.462962962962963</v>
      </c>
      <c r="AC284" s="2" t="n">
        <v>0.75</v>
      </c>
      <c r="AD284" s="3" t="n">
        <v>35</v>
      </c>
      <c r="AE284" s="3" t="n">
        <v>22.9</v>
      </c>
      <c r="AF284" s="3" t="n">
        <v>42.6</v>
      </c>
      <c r="AG284" s="1" t="n">
        <v>6</v>
      </c>
      <c r="AH284" s="3" t="n">
        <v>45.3</v>
      </c>
      <c r="AI284" s="3" t="n">
        <v>29.7</v>
      </c>
      <c r="AJ284" s="3" t="n">
        <v>40.4</v>
      </c>
      <c r="AK284" s="3" t="n">
        <v>2.2</v>
      </c>
      <c r="AL284" s="1" t="n">
        <v>1293</v>
      </c>
      <c r="AM284" s="1" t="n">
        <v>48</v>
      </c>
      <c r="AN284" s="1" t="n">
        <v>2121</v>
      </c>
      <c r="AO284" s="1" t="n">
        <v>88</v>
      </c>
      <c r="AP284" s="1" t="n">
        <v>167</v>
      </c>
      <c r="AQ284" s="1" t="n">
        <v>136</v>
      </c>
      <c r="AR284" s="1" t="n">
        <v>99</v>
      </c>
      <c r="AS284" s="1" t="n">
        <v>96</v>
      </c>
      <c r="AT284" s="1" t="n">
        <v>1</v>
      </c>
      <c r="AU284" s="1" t="n">
        <v>4260</v>
      </c>
      <c r="AV284" s="1" t="n">
        <f aca="false">((AO284*15)+(AP284*30)+(AQ284*30)+(AR284*30)+(AS284*15))</f>
        <v>14820</v>
      </c>
      <c r="AW284" s="1"/>
      <c r="AX284" s="4"/>
      <c r="AY284" s="4"/>
      <c r="AZ284" s="2"/>
      <c r="BA284" s="2"/>
      <c r="BB284" s="2"/>
      <c r="BC284" s="2"/>
      <c r="BD284" s="2"/>
      <c r="BE284" s="3"/>
      <c r="BF284" s="3"/>
      <c r="BG284" s="3"/>
      <c r="BH284" s="3"/>
      <c r="BI284" s="3"/>
      <c r="BJ284" s="2"/>
      <c r="BK284" s="2"/>
      <c r="BL284" s="2"/>
      <c r="BM284" s="2"/>
      <c r="BN284" s="2"/>
      <c r="BO284" s="2"/>
      <c r="BP284" s="2"/>
      <c r="BQ284" s="2"/>
      <c r="BR284" s="4"/>
      <c r="BS284" s="1" t="n">
        <v>192</v>
      </c>
      <c r="BT284" s="1" t="n">
        <v>0</v>
      </c>
      <c r="BU284" s="1" t="n">
        <v>58</v>
      </c>
      <c r="BV284" s="1" t="n">
        <v>0</v>
      </c>
      <c r="BW284" s="1" t="n">
        <v>104</v>
      </c>
      <c r="BX284" s="1" t="n">
        <v>0</v>
      </c>
      <c r="BY284" s="1" t="n">
        <v>30</v>
      </c>
      <c r="BZ284" s="1" t="n">
        <v>148</v>
      </c>
      <c r="CA284" s="1" t="n">
        <v>0</v>
      </c>
      <c r="CB284" s="1" t="n">
        <v>0</v>
      </c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</row>
    <row r="285" customFormat="false" ht="13.8" hidden="false" customHeight="false" outlineLevel="0" collapsed="false">
      <c r="A285" s="1" t="n">
        <v>31076</v>
      </c>
      <c r="B285" s="1" t="n">
        <v>1</v>
      </c>
      <c r="C285" s="1" t="n">
        <v>44</v>
      </c>
      <c r="D285" s="1" t="n">
        <v>1</v>
      </c>
      <c r="E285" s="1" t="n">
        <v>0</v>
      </c>
      <c r="F285" s="1" t="n">
        <v>0</v>
      </c>
      <c r="G285" s="1" t="n">
        <v>0</v>
      </c>
      <c r="H285" s="1" t="n">
        <v>0</v>
      </c>
      <c r="I285" s="1" t="n">
        <v>0</v>
      </c>
      <c r="J285" s="1" t="n">
        <v>0</v>
      </c>
      <c r="K285" s="1" t="n">
        <v>0</v>
      </c>
      <c r="L285" s="1" t="n">
        <v>0</v>
      </c>
      <c r="M285" s="1" t="n">
        <f aca="false">IF(U285&gt;27,1,0)</f>
        <v>1</v>
      </c>
      <c r="N285" s="1" t="n">
        <v>0</v>
      </c>
      <c r="O285" s="1" t="n">
        <v>1</v>
      </c>
      <c r="P285" s="1" t="n">
        <f aca="false">SUM(E285:O285)</f>
        <v>2</v>
      </c>
      <c r="Q285" s="1" t="n">
        <v>140</v>
      </c>
      <c r="R285" s="1" t="n">
        <v>90</v>
      </c>
      <c r="S285" s="1" t="n">
        <v>50</v>
      </c>
      <c r="T285" s="2" t="n">
        <v>106.666666666667</v>
      </c>
      <c r="U285" s="3" t="n">
        <v>91</v>
      </c>
      <c r="V285" s="3" t="n">
        <v>172</v>
      </c>
      <c r="W285" s="2" t="n">
        <v>30.7598702001082</v>
      </c>
      <c r="X285" s="2" t="n">
        <v>2</v>
      </c>
      <c r="Y285" s="3" t="n">
        <v>93.5</v>
      </c>
      <c r="Z285" s="3" t="n">
        <v>109</v>
      </c>
      <c r="AA285" s="2" t="n">
        <v>33.9245794229318</v>
      </c>
      <c r="AB285" s="2" t="n">
        <v>0.543604651162791</v>
      </c>
      <c r="AC285" s="2" t="n">
        <v>0.857798165137615</v>
      </c>
      <c r="AD285" s="3" t="n">
        <v>22.5</v>
      </c>
      <c r="AE285" s="3" t="n">
        <v>20.5</v>
      </c>
      <c r="AF285" s="3" t="n">
        <v>70.5</v>
      </c>
      <c r="AG285" s="1" t="n">
        <v>10</v>
      </c>
      <c r="AH285" s="3" t="n">
        <v>54.5</v>
      </c>
      <c r="AI285" s="3" t="n">
        <v>49.6</v>
      </c>
      <c r="AJ285" s="3" t="n">
        <v>67</v>
      </c>
      <c r="AK285" s="3" t="n">
        <v>3.5</v>
      </c>
      <c r="AL285" s="1" t="n">
        <v>2060</v>
      </c>
      <c r="AM285" s="1" t="n">
        <v>43</v>
      </c>
      <c r="AN285" s="1" t="n">
        <v>3667</v>
      </c>
      <c r="AO285" s="1" t="n">
        <v>108</v>
      </c>
      <c r="AP285" s="1" t="n">
        <v>141</v>
      </c>
      <c r="AQ285" s="1" t="n">
        <v>179</v>
      </c>
      <c r="AR285" s="1" t="n">
        <v>113</v>
      </c>
      <c r="AS285" s="1" t="n">
        <v>100</v>
      </c>
      <c r="AT285" s="1" t="n">
        <v>2</v>
      </c>
      <c r="AU285" s="1" t="n">
        <v>3150</v>
      </c>
      <c r="AV285" s="1" t="n">
        <f aca="false">((AO285*15)+(AP285*30)+(AQ285*30)+(AR285*30)+(AS285*15))</f>
        <v>16110</v>
      </c>
      <c r="AW285" s="1" t="n">
        <v>4.6</v>
      </c>
      <c r="AX285" s="4"/>
      <c r="AY285" s="4"/>
      <c r="AZ285" s="2"/>
      <c r="BA285" s="2"/>
      <c r="BB285" s="2"/>
      <c r="BC285" s="2"/>
      <c r="BD285" s="2"/>
      <c r="BE285" s="3"/>
      <c r="BF285" s="3"/>
      <c r="BG285" s="3"/>
      <c r="BH285" s="3"/>
      <c r="BI285" s="3"/>
      <c r="BJ285" s="2"/>
      <c r="BK285" s="2"/>
      <c r="BL285" s="2"/>
      <c r="BM285" s="2"/>
      <c r="BN285" s="2"/>
      <c r="BO285" s="2"/>
      <c r="BP285" s="2"/>
      <c r="BQ285" s="2"/>
      <c r="BR285" s="4"/>
      <c r="BS285" s="1" t="n">
        <v>211</v>
      </c>
      <c r="BT285" s="1" t="n">
        <v>1</v>
      </c>
      <c r="BU285" s="1" t="n">
        <v>34</v>
      </c>
      <c r="BV285" s="1" t="n">
        <v>1</v>
      </c>
      <c r="BW285" s="1" t="n">
        <v>129</v>
      </c>
      <c r="BX285" s="1" t="n">
        <v>0</v>
      </c>
      <c r="BY285" s="1" t="n">
        <v>48</v>
      </c>
      <c r="BZ285" s="1" t="n">
        <v>241</v>
      </c>
      <c r="CA285" s="1" t="n">
        <v>1</v>
      </c>
      <c r="CB285" s="1" t="n">
        <v>5</v>
      </c>
      <c r="CC285" s="1" t="n">
        <v>2</v>
      </c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</row>
    <row r="286" customFormat="false" ht="13.8" hidden="false" customHeight="false" outlineLevel="0" collapsed="false">
      <c r="A286" s="1" t="n">
        <v>31079</v>
      </c>
      <c r="B286" s="1" t="n">
        <v>1</v>
      </c>
      <c r="C286" s="1" t="n">
        <v>24</v>
      </c>
      <c r="D286" s="1" t="n">
        <v>1</v>
      </c>
      <c r="E286" s="1" t="n">
        <v>1</v>
      </c>
      <c r="F286" s="1" t="n">
        <v>0</v>
      </c>
      <c r="G286" s="1" t="n">
        <v>1</v>
      </c>
      <c r="H286" s="1" t="n">
        <v>0</v>
      </c>
      <c r="I286" s="1" t="n">
        <v>0</v>
      </c>
      <c r="J286" s="1" t="n">
        <v>0</v>
      </c>
      <c r="K286" s="1" t="n">
        <v>0</v>
      </c>
      <c r="L286" s="1" t="n">
        <v>0</v>
      </c>
      <c r="M286" s="1" t="n">
        <f aca="false">IF(U286&gt;27,1,0)</f>
        <v>1</v>
      </c>
      <c r="N286" s="1" t="n">
        <v>0</v>
      </c>
      <c r="O286" s="1" t="n">
        <v>1</v>
      </c>
      <c r="P286" s="1" t="n">
        <f aca="false">SUM(E286:O286)</f>
        <v>4</v>
      </c>
      <c r="Q286" s="1" t="n">
        <v>120</v>
      </c>
      <c r="R286" s="1" t="n">
        <v>80</v>
      </c>
      <c r="S286" s="1" t="n">
        <v>40</v>
      </c>
      <c r="T286" s="2" t="n">
        <v>93.3333333333333</v>
      </c>
      <c r="U286" s="3" t="n">
        <v>79.7</v>
      </c>
      <c r="V286" s="3" t="n">
        <v>181</v>
      </c>
      <c r="W286" s="2" t="n">
        <v>24.327706724459</v>
      </c>
      <c r="X286" s="2" t="n">
        <v>0</v>
      </c>
      <c r="Y286" s="3" t="n">
        <v>88.3</v>
      </c>
      <c r="Z286" s="3" t="n">
        <v>100</v>
      </c>
      <c r="AA286" s="2" t="n">
        <v>39.1502530225938</v>
      </c>
      <c r="AB286" s="2" t="n">
        <v>0.487845303867403</v>
      </c>
      <c r="AC286" s="2" t="n">
        <v>0.883</v>
      </c>
      <c r="AD286" s="3" t="n">
        <v>19.7</v>
      </c>
      <c r="AE286" s="3" t="n">
        <v>15.7</v>
      </c>
      <c r="AF286" s="3" t="n">
        <v>64</v>
      </c>
      <c r="AG286" s="1" t="n">
        <v>4</v>
      </c>
      <c r="AH286" s="3" t="n">
        <v>55</v>
      </c>
      <c r="AI286" s="3" t="n">
        <v>43.8</v>
      </c>
      <c r="AJ286" s="3" t="n">
        <v>60.8</v>
      </c>
      <c r="AK286" s="3" t="n">
        <v>3.2</v>
      </c>
      <c r="AL286" s="1" t="n">
        <v>1900</v>
      </c>
      <c r="AM286" s="1" t="n">
        <v>29</v>
      </c>
      <c r="AN286" s="1" t="n">
        <v>2945</v>
      </c>
      <c r="AO286" s="1" t="n">
        <v>100</v>
      </c>
      <c r="AP286" s="1" t="n">
        <v>184</v>
      </c>
      <c r="AQ286" s="1" t="n">
        <v>165</v>
      </c>
      <c r="AR286" s="1" t="n">
        <v>112</v>
      </c>
      <c r="AS286" s="1" t="n">
        <v>88</v>
      </c>
      <c r="AT286" s="1" t="n">
        <v>2</v>
      </c>
      <c r="AU286" s="1" t="n">
        <v>4650</v>
      </c>
      <c r="AV286" s="1" t="n">
        <f aca="false">((AO286*15)+(AP286*30)+(AQ286*30)+(AR286*30)+(AS286*15))</f>
        <v>16650</v>
      </c>
      <c r="AW286" s="1"/>
      <c r="AX286" s="4"/>
      <c r="AY286" s="4"/>
      <c r="AZ286" s="2"/>
      <c r="BA286" s="2"/>
      <c r="BB286" s="2"/>
      <c r="BC286" s="2"/>
      <c r="BD286" s="2"/>
      <c r="BE286" s="3"/>
      <c r="BF286" s="3"/>
      <c r="BG286" s="3"/>
      <c r="BH286" s="3"/>
      <c r="BI286" s="3"/>
      <c r="BJ286" s="2"/>
      <c r="BK286" s="2"/>
      <c r="BL286" s="2"/>
      <c r="BM286" s="2"/>
      <c r="BN286" s="2"/>
      <c r="BO286" s="2"/>
      <c r="BP286" s="2"/>
      <c r="BQ286" s="2"/>
      <c r="BR286" s="4"/>
      <c r="BS286" s="1" t="n">
        <v>236</v>
      </c>
      <c r="BT286" s="1" t="n">
        <v>1</v>
      </c>
      <c r="BU286" s="1" t="n">
        <v>72</v>
      </c>
      <c r="BV286" s="1" t="n">
        <v>0</v>
      </c>
      <c r="BW286" s="1" t="n">
        <v>144</v>
      </c>
      <c r="BX286" s="1" t="n">
        <v>1</v>
      </c>
      <c r="BY286" s="1" t="n">
        <v>20</v>
      </c>
      <c r="BZ286" s="1" t="n">
        <v>102</v>
      </c>
      <c r="CA286" s="1" t="n">
        <v>0</v>
      </c>
      <c r="CB286" s="1" t="n">
        <v>1</v>
      </c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</row>
    <row r="287" customFormat="false" ht="13.8" hidden="false" customHeight="false" outlineLevel="0" collapsed="false">
      <c r="A287" s="1" t="n">
        <v>31081</v>
      </c>
      <c r="B287" s="1" t="n">
        <v>2</v>
      </c>
      <c r="C287" s="1" t="n">
        <v>57</v>
      </c>
      <c r="D287" s="1" t="n">
        <v>1</v>
      </c>
      <c r="E287" s="1" t="n">
        <v>1</v>
      </c>
      <c r="F287" s="1" t="n">
        <v>1</v>
      </c>
      <c r="G287" s="1" t="n">
        <v>1</v>
      </c>
      <c r="H287" s="1" t="n">
        <v>0</v>
      </c>
      <c r="I287" s="1" t="n">
        <v>0</v>
      </c>
      <c r="J287" s="1" t="n">
        <v>0</v>
      </c>
      <c r="K287" s="1" t="n">
        <v>0</v>
      </c>
      <c r="L287" s="1" t="n">
        <v>0</v>
      </c>
      <c r="M287" s="1" t="n">
        <f aca="false">IF(U287&gt;27,1,0)</f>
        <v>1</v>
      </c>
      <c r="N287" s="1" t="n">
        <v>0</v>
      </c>
      <c r="O287" s="1" t="n">
        <v>1</v>
      </c>
      <c r="P287" s="1" t="n">
        <f aca="false">SUM(E287:O287)</f>
        <v>5</v>
      </c>
      <c r="Q287" s="1" t="n">
        <v>140</v>
      </c>
      <c r="R287" s="1" t="n">
        <v>90</v>
      </c>
      <c r="S287" s="1" t="n">
        <v>50</v>
      </c>
      <c r="T287" s="2" t="n">
        <v>106.666666666667</v>
      </c>
      <c r="U287" s="3" t="n">
        <v>85.6</v>
      </c>
      <c r="V287" s="3" t="n">
        <v>158</v>
      </c>
      <c r="W287" s="2" t="n">
        <v>34.2893767024515</v>
      </c>
      <c r="X287" s="2" t="n">
        <v>2</v>
      </c>
      <c r="Y287" s="3" t="n">
        <v>87.5</v>
      </c>
      <c r="Z287" s="3" t="n">
        <v>122</v>
      </c>
      <c r="AA287" s="2" t="n">
        <v>47.2101535669344</v>
      </c>
      <c r="AB287" s="2" t="n">
        <v>0.55379746835443</v>
      </c>
      <c r="AC287" s="2" t="n">
        <v>0.717213114754098</v>
      </c>
      <c r="AD287" s="3" t="n">
        <v>44.4</v>
      </c>
      <c r="AE287" s="3" t="n">
        <v>38</v>
      </c>
      <c r="AF287" s="3" t="n">
        <v>47.6</v>
      </c>
      <c r="AG287" s="1" t="n">
        <v>12</v>
      </c>
      <c r="AH287" s="3" t="n">
        <v>39.5</v>
      </c>
      <c r="AI287" s="3" t="n">
        <v>33.8</v>
      </c>
      <c r="AJ287" s="3" t="n">
        <v>45.2</v>
      </c>
      <c r="AK287" s="3" t="n">
        <v>2.4</v>
      </c>
      <c r="AL287" s="1" t="n">
        <v>1468</v>
      </c>
      <c r="AM287" s="1" t="n">
        <v>72</v>
      </c>
      <c r="AN287" s="1" t="n">
        <v>2408</v>
      </c>
      <c r="AO287" s="1" t="n">
        <v>97</v>
      </c>
      <c r="AP287" s="1" t="n">
        <v>143</v>
      </c>
      <c r="AQ287" s="1" t="n">
        <v>149</v>
      </c>
      <c r="AR287" s="1" t="n">
        <v>111</v>
      </c>
      <c r="AS287" s="1" t="n">
        <v>107</v>
      </c>
      <c r="AT287" s="1" t="n">
        <v>1</v>
      </c>
      <c r="AU287" s="1" t="n">
        <v>3510</v>
      </c>
      <c r="AV287" s="1" t="n">
        <f aca="false">((AO287*15)+(AP287*30)+(AQ287*30)+(AR287*30)+(AS287*15))</f>
        <v>15150</v>
      </c>
      <c r="AW287" s="1"/>
      <c r="AX287" s="4"/>
      <c r="AY287" s="4"/>
      <c r="AZ287" s="2"/>
      <c r="BA287" s="2"/>
      <c r="BB287" s="2"/>
      <c r="BC287" s="2"/>
      <c r="BD287" s="2"/>
      <c r="BE287" s="3"/>
      <c r="BF287" s="3"/>
      <c r="BG287" s="3"/>
      <c r="BH287" s="3"/>
      <c r="BI287" s="3"/>
      <c r="BJ287" s="2"/>
      <c r="BK287" s="2"/>
      <c r="BL287" s="2"/>
      <c r="BM287" s="2"/>
      <c r="BN287" s="2"/>
      <c r="BO287" s="2"/>
      <c r="BP287" s="2"/>
      <c r="BQ287" s="2"/>
      <c r="BR287" s="4"/>
      <c r="BS287" s="1" t="n">
        <v>192</v>
      </c>
      <c r="BT287" s="1" t="n">
        <v>0</v>
      </c>
      <c r="BU287" s="1" t="n">
        <v>37</v>
      </c>
      <c r="BV287" s="1" t="n">
        <v>1</v>
      </c>
      <c r="BW287" s="1" t="n">
        <v>127</v>
      </c>
      <c r="BX287" s="1" t="n">
        <v>0</v>
      </c>
      <c r="BY287" s="1" t="n">
        <v>28</v>
      </c>
      <c r="BZ287" s="1" t="n">
        <v>140</v>
      </c>
      <c r="CA287" s="1" t="n">
        <v>0</v>
      </c>
      <c r="CB287" s="1" t="n">
        <v>4</v>
      </c>
      <c r="CC287" s="1" t="n">
        <v>1</v>
      </c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</row>
    <row r="288" customFormat="false" ht="13.8" hidden="false" customHeight="false" outlineLevel="0" collapsed="false">
      <c r="A288" s="1" t="n">
        <v>31083</v>
      </c>
      <c r="B288" s="1" t="n">
        <v>1</v>
      </c>
      <c r="C288" s="1" t="n">
        <v>54</v>
      </c>
      <c r="D288" s="1" t="n">
        <v>1</v>
      </c>
      <c r="E288" s="1" t="n">
        <v>1</v>
      </c>
      <c r="F288" s="1" t="n">
        <v>1</v>
      </c>
      <c r="G288" s="1" t="n">
        <v>1</v>
      </c>
      <c r="H288" s="1" t="n">
        <v>0</v>
      </c>
      <c r="I288" s="1" t="n">
        <v>0</v>
      </c>
      <c r="J288" s="1" t="n">
        <v>0</v>
      </c>
      <c r="K288" s="1" t="n">
        <v>0</v>
      </c>
      <c r="L288" s="1" t="n">
        <v>0</v>
      </c>
      <c r="M288" s="1" t="n">
        <v>1</v>
      </c>
      <c r="N288" s="1" t="n">
        <v>0</v>
      </c>
      <c r="O288" s="1" t="n">
        <v>1</v>
      </c>
      <c r="P288" s="1" t="n">
        <f aca="false">SUM(E288:O288)</f>
        <v>5</v>
      </c>
      <c r="Q288" s="1" t="n">
        <v>190</v>
      </c>
      <c r="R288" s="1" t="n">
        <v>130</v>
      </c>
      <c r="S288" s="1" t="n">
        <v>60</v>
      </c>
      <c r="T288" s="2" t="n">
        <v>150</v>
      </c>
      <c r="U288" s="3" t="n">
        <v>103</v>
      </c>
      <c r="V288" s="3" t="n">
        <v>173</v>
      </c>
      <c r="W288" s="2" t="n">
        <v>34.4147816499048</v>
      </c>
      <c r="X288" s="2" t="n">
        <v>2</v>
      </c>
      <c r="Y288" s="3" t="n">
        <v>115.5</v>
      </c>
      <c r="Z288" s="3" t="n">
        <v>114.25</v>
      </c>
      <c r="AA288" s="2" t="n">
        <v>47.1095980958828</v>
      </c>
      <c r="AB288" s="2" t="n">
        <v>0.667630057803468</v>
      </c>
      <c r="AC288" s="2" t="n">
        <v>1.0109409190372</v>
      </c>
      <c r="AD288" s="3" t="n">
        <v>39.3</v>
      </c>
      <c r="AE288" s="3" t="n">
        <v>40.5</v>
      </c>
      <c r="AF288" s="3" t="n">
        <v>62.5</v>
      </c>
      <c r="AG288" s="1" t="n">
        <v>21</v>
      </c>
      <c r="AH288" s="3" t="n">
        <v>45.9</v>
      </c>
      <c r="AI288" s="3" t="n">
        <v>47.3</v>
      </c>
      <c r="AJ288" s="3" t="n">
        <v>59.4</v>
      </c>
      <c r="AK288" s="3" t="n">
        <v>3.1</v>
      </c>
      <c r="AL288" s="1" t="n">
        <v>1889</v>
      </c>
      <c r="AM288" s="1" t="n">
        <v>69</v>
      </c>
      <c r="AN288" s="1" t="n">
        <v>2928</v>
      </c>
      <c r="AO288" s="1" t="n">
        <v>134</v>
      </c>
      <c r="AP288" s="1" t="n">
        <v>203</v>
      </c>
      <c r="AQ288" s="1" t="n">
        <v>237</v>
      </c>
      <c r="AR288" s="1" t="n">
        <v>238</v>
      </c>
      <c r="AS288" s="1" t="n">
        <v>210</v>
      </c>
      <c r="AT288" s="1" t="n">
        <v>5</v>
      </c>
      <c r="AU288" s="1" t="n">
        <f aca="false">((AO288*15)+(AP288*30)+(AQ288*30)+(AR288*30)+(AS288*15))-(AO288*120)</f>
        <v>9420</v>
      </c>
      <c r="AV288" s="1" t="n">
        <f aca="false">((AO288*15)+(AP288*30)+(AQ288*30)+(AR288*30)+(AS288*15))</f>
        <v>25500</v>
      </c>
      <c r="AW288" s="1" t="n">
        <v>4.7</v>
      </c>
      <c r="AX288" s="4"/>
      <c r="AY288" s="4"/>
      <c r="AZ288" s="2"/>
      <c r="BA288" s="2"/>
      <c r="BB288" s="2"/>
      <c r="BC288" s="2"/>
      <c r="BD288" s="2"/>
      <c r="BE288" s="3"/>
      <c r="BF288" s="3"/>
      <c r="BG288" s="3"/>
      <c r="BH288" s="3"/>
      <c r="BI288" s="3"/>
      <c r="BJ288" s="2"/>
      <c r="BK288" s="2"/>
      <c r="BL288" s="2"/>
      <c r="BM288" s="2"/>
      <c r="BN288" s="2"/>
      <c r="BO288" s="2"/>
      <c r="BP288" s="2"/>
      <c r="BQ288" s="2"/>
      <c r="BR288" s="4"/>
      <c r="BS288" s="1" t="n">
        <v>179</v>
      </c>
      <c r="BT288" s="1" t="n">
        <v>0</v>
      </c>
      <c r="BU288" s="1" t="n">
        <v>33</v>
      </c>
      <c r="BV288" s="1" t="n">
        <v>1</v>
      </c>
      <c r="BW288" s="1" t="n">
        <v>110</v>
      </c>
      <c r="BX288" s="1" t="n">
        <v>0</v>
      </c>
      <c r="BY288" s="1" t="n">
        <v>36</v>
      </c>
      <c r="BZ288" s="1" t="n">
        <v>181</v>
      </c>
      <c r="CA288" s="1" t="n">
        <v>1</v>
      </c>
      <c r="CB288" s="1" t="n">
        <v>5</v>
      </c>
      <c r="CC288" s="1" t="n">
        <v>2</v>
      </c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</row>
    <row r="289" customFormat="false" ht="13.8" hidden="false" customHeight="false" outlineLevel="0" collapsed="false">
      <c r="A289" s="1" t="n">
        <v>31085</v>
      </c>
      <c r="B289" s="1" t="n">
        <v>2</v>
      </c>
      <c r="C289" s="1" t="n">
        <v>60</v>
      </c>
      <c r="D289" s="1" t="n">
        <v>1</v>
      </c>
      <c r="E289" s="1" t="n">
        <v>0</v>
      </c>
      <c r="F289" s="1" t="n">
        <v>1</v>
      </c>
      <c r="G289" s="1" t="n">
        <v>1</v>
      </c>
      <c r="H289" s="1" t="n">
        <v>0</v>
      </c>
      <c r="I289" s="1" t="n">
        <v>1</v>
      </c>
      <c r="J289" s="1" t="n">
        <v>0</v>
      </c>
      <c r="K289" s="1" t="n">
        <v>0</v>
      </c>
      <c r="L289" s="1" t="n">
        <v>0</v>
      </c>
      <c r="M289" s="1" t="n">
        <v>1</v>
      </c>
      <c r="N289" s="1" t="n">
        <v>0</v>
      </c>
      <c r="O289" s="1" t="n">
        <v>1</v>
      </c>
      <c r="P289" s="1" t="n">
        <f aca="false">SUM(E289:O289)</f>
        <v>5</v>
      </c>
      <c r="Q289" s="1" t="n">
        <v>110</v>
      </c>
      <c r="R289" s="1" t="n">
        <v>80</v>
      </c>
      <c r="S289" s="1" t="n">
        <v>30</v>
      </c>
      <c r="T289" s="2" t="n">
        <v>90</v>
      </c>
      <c r="U289" s="3" t="n">
        <v>74.7</v>
      </c>
      <c r="V289" s="3" t="n">
        <v>165</v>
      </c>
      <c r="W289" s="2" t="n">
        <v>27.4380165289256</v>
      </c>
      <c r="X289" s="2" t="n">
        <v>1</v>
      </c>
      <c r="Y289" s="3" t="n">
        <v>81.9</v>
      </c>
      <c r="Z289" s="3" t="n">
        <v>104.5</v>
      </c>
      <c r="AA289" s="2" t="n">
        <v>42.4414314141365</v>
      </c>
      <c r="AB289" s="2" t="n">
        <v>0.496363636363636</v>
      </c>
      <c r="AC289" s="2" t="n">
        <v>0.783732057416268</v>
      </c>
      <c r="AD289" s="3" t="n">
        <v>42.7</v>
      </c>
      <c r="AE289" s="3" t="n">
        <v>31.9</v>
      </c>
      <c r="AF289" s="3" t="n">
        <v>42.8</v>
      </c>
      <c r="AG289" s="1" t="n">
        <v>10</v>
      </c>
      <c r="AH289" s="3" t="n">
        <v>40</v>
      </c>
      <c r="AI289" s="3" t="n">
        <v>29.9</v>
      </c>
      <c r="AJ289" s="3" t="n">
        <v>40.6</v>
      </c>
      <c r="AK289" s="3" t="n">
        <v>2.2</v>
      </c>
      <c r="AL289" s="1" t="n">
        <v>1319</v>
      </c>
      <c r="AM289" s="1" t="n">
        <v>75</v>
      </c>
      <c r="AN289" s="1" t="n">
        <v>2058</v>
      </c>
      <c r="AO289" s="1" t="n">
        <v>103</v>
      </c>
      <c r="AP289" s="1" t="n">
        <v>176</v>
      </c>
      <c r="AQ289" s="1" t="n">
        <v>219</v>
      </c>
      <c r="AR289" s="1" t="n">
        <v>171</v>
      </c>
      <c r="AS289" s="1" t="n">
        <v>138</v>
      </c>
      <c r="AT289" s="1" t="n">
        <v>2</v>
      </c>
      <c r="AU289" s="1" t="n">
        <f aca="false">((AO289*15)+(AP289*30)+(AQ289*30)+(AR289*30)+(AS289*15))-(AO289*120)</f>
        <v>8235</v>
      </c>
      <c r="AV289" s="1" t="n">
        <f aca="false">((AO289*15)+(AP289*30)+(AQ289*30)+(AR289*30)+(AS289*15))</f>
        <v>20595</v>
      </c>
      <c r="AW289" s="1" t="n">
        <v>5.73</v>
      </c>
      <c r="AX289" s="4"/>
      <c r="AY289" s="4"/>
      <c r="AZ289" s="2"/>
      <c r="BA289" s="2"/>
      <c r="BB289" s="2"/>
      <c r="BC289" s="2"/>
      <c r="BD289" s="2"/>
      <c r="BE289" s="3"/>
      <c r="BF289" s="3"/>
      <c r="BG289" s="3"/>
      <c r="BH289" s="3"/>
      <c r="BI289" s="3"/>
      <c r="BJ289" s="2"/>
      <c r="BK289" s="2"/>
      <c r="BL289" s="2"/>
      <c r="BM289" s="2"/>
      <c r="BN289" s="2"/>
      <c r="BO289" s="2"/>
      <c r="BP289" s="2"/>
      <c r="BQ289" s="2"/>
      <c r="BR289" s="4"/>
      <c r="BS289" s="1" t="n">
        <v>257</v>
      </c>
      <c r="BT289" s="1" t="n">
        <v>1</v>
      </c>
      <c r="BU289" s="1" t="n">
        <v>36</v>
      </c>
      <c r="BV289" s="1" t="n">
        <v>1</v>
      </c>
      <c r="BW289" s="1" t="n">
        <v>190</v>
      </c>
      <c r="BX289" s="1" t="n">
        <v>1</v>
      </c>
      <c r="BY289" s="1" t="n">
        <v>31</v>
      </c>
      <c r="BZ289" s="1" t="n">
        <v>157</v>
      </c>
      <c r="CA289" s="1" t="n">
        <v>1</v>
      </c>
      <c r="CB289" s="1" t="n">
        <v>3</v>
      </c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</row>
    <row r="290" customFormat="false" ht="13.8" hidden="false" customHeight="false" outlineLevel="0" collapsed="false">
      <c r="A290" s="1" t="n">
        <v>31088</v>
      </c>
      <c r="B290" s="1" t="n">
        <v>1</v>
      </c>
      <c r="C290" s="1" t="n">
        <v>34</v>
      </c>
      <c r="D290" s="1" t="n">
        <v>1</v>
      </c>
      <c r="E290" s="1" t="n">
        <v>0</v>
      </c>
      <c r="F290" s="1" t="n">
        <v>0</v>
      </c>
      <c r="G290" s="1" t="n">
        <v>1</v>
      </c>
      <c r="H290" s="1" t="n">
        <v>1</v>
      </c>
      <c r="I290" s="1" t="n">
        <v>0</v>
      </c>
      <c r="J290" s="1" t="n">
        <v>0</v>
      </c>
      <c r="K290" s="1" t="n">
        <v>0</v>
      </c>
      <c r="L290" s="1" t="n">
        <v>0</v>
      </c>
      <c r="M290" s="1" t="n">
        <v>1</v>
      </c>
      <c r="N290" s="1" t="n">
        <v>1</v>
      </c>
      <c r="O290" s="1" t="n">
        <v>1</v>
      </c>
      <c r="P290" s="1" t="n">
        <f aca="false">SUM(E290:O290)</f>
        <v>5</v>
      </c>
      <c r="Q290" s="1" t="n">
        <v>170</v>
      </c>
      <c r="R290" s="1" t="n">
        <v>110</v>
      </c>
      <c r="S290" s="1" t="n">
        <v>60</v>
      </c>
      <c r="T290" s="2" t="n">
        <v>130</v>
      </c>
      <c r="U290" s="3" t="n">
        <v>118.5</v>
      </c>
      <c r="V290" s="3" t="n">
        <v>174.5</v>
      </c>
      <c r="W290" s="2" t="n">
        <v>38.9159366507664</v>
      </c>
      <c r="X290" s="2" t="n">
        <v>2</v>
      </c>
      <c r="Y290" s="3" t="n">
        <v>118.7</v>
      </c>
      <c r="Z290" s="3" t="n">
        <v>118.5</v>
      </c>
      <c r="AA290" s="2" t="n">
        <v>43.2211026092729</v>
      </c>
      <c r="AB290" s="2" t="n">
        <v>0.680229226361032</v>
      </c>
      <c r="AC290" s="2" t="n">
        <v>1.00168776371308</v>
      </c>
      <c r="AD290" s="3" t="n">
        <v>36.4</v>
      </c>
      <c r="AE290" s="3" t="n">
        <v>43.1</v>
      </c>
      <c r="AF290" s="3" t="n">
        <v>75.4</v>
      </c>
      <c r="AG290" s="1" t="n">
        <v>18</v>
      </c>
      <c r="AH290" s="3" t="n">
        <v>47.5</v>
      </c>
      <c r="AI290" s="3" t="n">
        <v>56.3</v>
      </c>
      <c r="AJ290" s="3" t="n">
        <v>71.7</v>
      </c>
      <c r="AK290" s="3" t="n">
        <v>3.7</v>
      </c>
      <c r="AL290" s="1" t="n">
        <v>2311</v>
      </c>
      <c r="AM290" s="1" t="n">
        <v>49</v>
      </c>
      <c r="AN290" s="1" t="n">
        <v>3582</v>
      </c>
      <c r="AO290" s="1" t="n">
        <v>112</v>
      </c>
      <c r="AP290" s="1" t="n">
        <v>162</v>
      </c>
      <c r="AQ290" s="1" t="n">
        <v>197</v>
      </c>
      <c r="AR290" s="1" t="n">
        <v>171</v>
      </c>
      <c r="AS290" s="1" t="n">
        <v>176</v>
      </c>
      <c r="AT290" s="1" t="n">
        <v>4</v>
      </c>
      <c r="AU290" s="1" t="n">
        <f aca="false">((AO290*15)+(AP290*30)+(AQ290*30)+(AR290*30)+(AS290*15))-(AO290*120)</f>
        <v>6780</v>
      </c>
      <c r="AV290" s="1" t="n">
        <f aca="false">((AO290*15)+(AP290*30)+(AQ290*30)+(AR290*30)+(AS290*15))</f>
        <v>20220</v>
      </c>
      <c r="AW290" s="1" t="n">
        <v>5.56</v>
      </c>
      <c r="AX290" s="4" t="n">
        <f aca="false">10000/SQRT((AO290*BE290)*(AVERAGE(AO290:AS290)*AVERAGE(BE290:BI290)))</f>
        <v>1.38142337503408</v>
      </c>
      <c r="AY290" s="4" t="n">
        <v>1</v>
      </c>
      <c r="AZ290" s="2" t="n">
        <f aca="false">(AO290*BE290)/405</f>
        <v>7.27308641975309</v>
      </c>
      <c r="BA290" s="2" t="n">
        <v>1</v>
      </c>
      <c r="BB290" s="2" t="n">
        <f aca="false">1/(LOG(BE290)+LOG(AO290))</f>
        <v>0.288253072911261</v>
      </c>
      <c r="BC290" s="2" t="n">
        <f aca="false">(BF290-BE290)/(AP290-AO290)</f>
        <v>1.554</v>
      </c>
      <c r="BD290" s="2" t="n">
        <f aca="false">(20*BE290)/((AO290/18)-3.5)</f>
        <v>193.224489795918</v>
      </c>
      <c r="BE290" s="3" t="n">
        <v>26.3</v>
      </c>
      <c r="BF290" s="3" t="n">
        <v>104</v>
      </c>
      <c r="BG290" s="3" t="n">
        <v>134</v>
      </c>
      <c r="BH290" s="3" t="n">
        <v>95.4</v>
      </c>
      <c r="BI290" s="3" t="n">
        <v>184</v>
      </c>
      <c r="BJ290" s="2" t="n">
        <f aca="false">((BE290*15)+(BF290*30)+(BG290*30)+(BH290*30)+(BI290*15))-(BE290*120)</f>
        <v>10000.5</v>
      </c>
      <c r="BK290" s="2" t="n">
        <f aca="false">((BE290*15)+(BF290*30)+(BG290*30)+(BH290*30)+(BI290*15))</f>
        <v>13156.5</v>
      </c>
      <c r="BL290" s="2" t="n">
        <f aca="false">(1/BE290)</f>
        <v>0.0380228136882129</v>
      </c>
      <c r="BM290" s="2" t="n">
        <f aca="false">(BJ290/AU290)</f>
        <v>1.475</v>
      </c>
      <c r="BN290" s="2" t="n">
        <f aca="false">(BK290/AV290)</f>
        <v>0.65066765578635</v>
      </c>
      <c r="BO290" s="2" t="n">
        <f aca="false">(AX290*BM290)</f>
        <v>2.03759947817527</v>
      </c>
      <c r="BP290" s="2" t="n">
        <f aca="false">(AX290*BN290)</f>
        <v>0.898847509081893</v>
      </c>
      <c r="BQ290" s="2" t="n">
        <v>1</v>
      </c>
      <c r="BR290" s="4" t="n">
        <f aca="false">(BC290*BL290)</f>
        <v>0.0590874524714829</v>
      </c>
      <c r="BS290" s="1" t="n">
        <v>193</v>
      </c>
      <c r="BT290" s="1" t="n">
        <v>0</v>
      </c>
      <c r="BU290" s="1" t="n">
        <v>34</v>
      </c>
      <c r="BV290" s="1" t="n">
        <v>1</v>
      </c>
      <c r="BW290" s="1" t="n">
        <v>84</v>
      </c>
      <c r="BX290" s="1" t="n">
        <v>0</v>
      </c>
      <c r="BY290" s="1" t="n">
        <v>70</v>
      </c>
      <c r="BZ290" s="1" t="n">
        <v>350</v>
      </c>
      <c r="CA290" s="1" t="n">
        <v>1</v>
      </c>
      <c r="CB290" s="1" t="n">
        <v>5</v>
      </c>
      <c r="CC290" s="1" t="n">
        <v>2</v>
      </c>
      <c r="CD290" s="1"/>
      <c r="CE290" s="1" t="n">
        <v>1277</v>
      </c>
      <c r="CF290" s="1" t="n">
        <v>11.0571652310102</v>
      </c>
      <c r="CG290" s="1" t="n">
        <v>45.5285826155051</v>
      </c>
      <c r="CH290" s="1" t="n">
        <v>5.56773688332028</v>
      </c>
      <c r="CI290" s="1" t="n">
        <v>21.2842599843383</v>
      </c>
      <c r="CJ290" s="1" t="n">
        <v>10.7126076742365</v>
      </c>
      <c r="CK290" s="1" t="n">
        <v>44.7298355520752</v>
      </c>
      <c r="CL290" s="1" t="n">
        <v>0</v>
      </c>
      <c r="CM290" s="1" t="n">
        <v>1.3</v>
      </c>
      <c r="CN290" s="1" t="n">
        <v>7.1</v>
      </c>
      <c r="CO290" s="1" t="n">
        <v>0</v>
      </c>
      <c r="CP290" s="1" t="n">
        <v>0</v>
      </c>
      <c r="CQ290" s="1" t="n">
        <v>9.2</v>
      </c>
      <c r="CR290" s="1" t="n">
        <v>1.1</v>
      </c>
      <c r="CS290" s="1" t="n">
        <v>0</v>
      </c>
      <c r="CT290" s="1" t="n">
        <v>2.8</v>
      </c>
      <c r="CU290" s="1" t="n">
        <v>35.3</v>
      </c>
      <c r="CV290" s="1" t="n">
        <v>64.6</v>
      </c>
      <c r="CW290" s="1" t="n">
        <v>7.9</v>
      </c>
      <c r="CX290" s="1" t="n">
        <v>30.2</v>
      </c>
      <c r="CY290" s="1" t="n">
        <v>15.2</v>
      </c>
      <c r="CZ290" s="1" t="n">
        <v>25</v>
      </c>
      <c r="DA290" s="1" t="n">
        <v>142.8</v>
      </c>
      <c r="DB290" s="1" t="n">
        <v>4.8</v>
      </c>
      <c r="DC290" s="1" t="n">
        <v>11.9</v>
      </c>
      <c r="DD290" s="1" t="s">
        <v>481</v>
      </c>
      <c r="DE290" s="1" t="n">
        <v>6</v>
      </c>
      <c r="DF290" s="1" t="n">
        <v>2</v>
      </c>
      <c r="DG290" s="1" t="n">
        <v>225</v>
      </c>
      <c r="DH290" s="1" t="s">
        <v>425</v>
      </c>
      <c r="DI290" s="1" t="n">
        <v>300</v>
      </c>
      <c r="DJ290" s="1" t="n">
        <v>4</v>
      </c>
      <c r="DK290" s="1" t="n">
        <v>4</v>
      </c>
      <c r="DL290" s="1" t="n">
        <v>2</v>
      </c>
      <c r="DM290" s="1" t="n">
        <v>2</v>
      </c>
      <c r="DN290" s="1" t="n">
        <v>20.49012</v>
      </c>
      <c r="DO290" s="1" t="n">
        <v>314.9681</v>
      </c>
      <c r="DP290" s="1" t="n">
        <v>0.28</v>
      </c>
      <c r="DQ290" s="1" t="n">
        <v>2</v>
      </c>
      <c r="DR290" s="1" t="n">
        <v>2</v>
      </c>
      <c r="DS290" s="1" t="n">
        <v>2</v>
      </c>
      <c r="DT290" s="1" t="n">
        <v>1980.57</v>
      </c>
      <c r="DU290" s="1" t="n">
        <v>89.63</v>
      </c>
      <c r="DV290" s="1" t="n">
        <v>54.44</v>
      </c>
      <c r="DW290" s="1" t="n">
        <v>25.08</v>
      </c>
      <c r="DX290" s="1" t="n">
        <v>25.47</v>
      </c>
      <c r="DY290" s="1" t="n">
        <v>270.13</v>
      </c>
      <c r="DZ290" s="1" t="n">
        <v>28.37</v>
      </c>
      <c r="EA290" s="1" t="n">
        <v>13.99</v>
      </c>
      <c r="EB290" s="1" t="n">
        <v>16.25</v>
      </c>
      <c r="EC290" s="1" t="n">
        <v>18.36</v>
      </c>
      <c r="ED290" s="1" t="n">
        <v>15.03</v>
      </c>
      <c r="EE290" s="1" t="n">
        <v>220.41</v>
      </c>
    </row>
    <row r="291" customFormat="false" ht="13.8" hidden="false" customHeight="false" outlineLevel="0" collapsed="false">
      <c r="A291" s="1" t="n">
        <v>31089</v>
      </c>
      <c r="B291" s="1" t="n">
        <v>1</v>
      </c>
      <c r="C291" s="1" t="n">
        <v>64</v>
      </c>
      <c r="D291" s="1" t="n">
        <v>1</v>
      </c>
      <c r="E291" s="1" t="n">
        <v>1</v>
      </c>
      <c r="F291" s="1" t="n">
        <v>1</v>
      </c>
      <c r="G291" s="1" t="n">
        <v>0</v>
      </c>
      <c r="H291" s="1" t="n">
        <v>0</v>
      </c>
      <c r="I291" s="1" t="n">
        <v>0</v>
      </c>
      <c r="J291" s="1" t="n">
        <v>0</v>
      </c>
      <c r="K291" s="1" t="n">
        <v>0</v>
      </c>
      <c r="L291" s="1" t="n">
        <v>0</v>
      </c>
      <c r="M291" s="1" t="n">
        <v>1</v>
      </c>
      <c r="N291" s="1" t="n">
        <v>0</v>
      </c>
      <c r="O291" s="1" t="n">
        <v>1</v>
      </c>
      <c r="P291" s="1" t="n">
        <f aca="false">SUM(E291:O291)</f>
        <v>4</v>
      </c>
      <c r="Q291" s="1" t="n">
        <v>160</v>
      </c>
      <c r="R291" s="1" t="n">
        <v>90</v>
      </c>
      <c r="S291" s="1" t="n">
        <v>70</v>
      </c>
      <c r="T291" s="2" t="n">
        <v>113.333333333333</v>
      </c>
      <c r="U291" s="3" t="n">
        <v>91</v>
      </c>
      <c r="V291" s="3" t="n">
        <v>182</v>
      </c>
      <c r="W291" s="2" t="n">
        <v>27.4725274725275</v>
      </c>
      <c r="X291" s="2" t="n">
        <v>1</v>
      </c>
      <c r="Y291" s="3" t="n">
        <v>101.4</v>
      </c>
      <c r="Z291" s="3" t="n">
        <v>101.8</v>
      </c>
      <c r="AA291" s="2" t="n">
        <v>39.4050114080601</v>
      </c>
      <c r="AB291" s="2" t="n">
        <v>0.557142857142857</v>
      </c>
      <c r="AC291" s="2" t="n">
        <v>0.996070726915521</v>
      </c>
      <c r="AD291" s="3" t="n">
        <v>25.2</v>
      </c>
      <c r="AE291" s="3" t="n">
        <v>22.9</v>
      </c>
      <c r="AF291" s="3" t="n">
        <v>68.1</v>
      </c>
      <c r="AG291" s="1" t="n">
        <v>14</v>
      </c>
      <c r="AH291" s="3" t="n">
        <v>50.4</v>
      </c>
      <c r="AI291" s="3" t="n">
        <v>45.9</v>
      </c>
      <c r="AJ291" s="3" t="n">
        <v>64.7</v>
      </c>
      <c r="AK291" s="3" t="n">
        <v>3.4</v>
      </c>
      <c r="AL291" s="1" t="n">
        <v>1979</v>
      </c>
      <c r="AM291" s="1" t="n">
        <v>55</v>
      </c>
      <c r="AN291" s="1" t="n">
        <v>3067</v>
      </c>
      <c r="AO291" s="1" t="n">
        <v>113</v>
      </c>
      <c r="AP291" s="1" t="n">
        <v>151</v>
      </c>
      <c r="AQ291" s="1" t="n">
        <v>192</v>
      </c>
      <c r="AR291" s="1" t="n">
        <v>144</v>
      </c>
      <c r="AS291" s="1" t="n">
        <v>119</v>
      </c>
      <c r="AT291" s="1" t="n">
        <v>2</v>
      </c>
      <c r="AU291" s="1" t="n">
        <f aca="false">((AO291*15)+(AP291*30)+(AQ291*30)+(AR291*30)+(AS291*15))-(AO291*120)</f>
        <v>4530</v>
      </c>
      <c r="AV291" s="1" t="n">
        <f aca="false">((AO291*15)+(AP291*30)+(AQ291*30)+(AR291*30)+(AS291*15))</f>
        <v>18090</v>
      </c>
      <c r="AW291" s="1" t="n">
        <v>6.12</v>
      </c>
      <c r="AX291" s="4"/>
      <c r="AY291" s="4"/>
      <c r="AZ291" s="2"/>
      <c r="BA291" s="2"/>
      <c r="BB291" s="2"/>
      <c r="BC291" s="2"/>
      <c r="BD291" s="2"/>
      <c r="BE291" s="3"/>
      <c r="BF291" s="3"/>
      <c r="BG291" s="3"/>
      <c r="BH291" s="3"/>
      <c r="BI291" s="3"/>
      <c r="BJ291" s="2"/>
      <c r="BK291" s="2"/>
      <c r="BL291" s="2"/>
      <c r="BM291" s="2"/>
      <c r="BN291" s="2"/>
      <c r="BO291" s="2"/>
      <c r="BP291" s="2"/>
      <c r="BQ291" s="2"/>
      <c r="BR291" s="4"/>
      <c r="BS291" s="1" t="n">
        <v>163</v>
      </c>
      <c r="BT291" s="1" t="n">
        <v>0</v>
      </c>
      <c r="BU291" s="1" t="n">
        <v>36</v>
      </c>
      <c r="BV291" s="1" t="n">
        <v>1</v>
      </c>
      <c r="BW291" s="1" t="n">
        <v>70</v>
      </c>
      <c r="BX291" s="1" t="n">
        <v>0</v>
      </c>
      <c r="BY291" s="1" t="n">
        <v>57</v>
      </c>
      <c r="BZ291" s="1" t="n">
        <v>284</v>
      </c>
      <c r="CA291" s="1" t="n">
        <v>1</v>
      </c>
      <c r="CB291" s="1" t="n">
        <v>3</v>
      </c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</row>
    <row r="292" customFormat="false" ht="13.8" hidden="false" customHeight="false" outlineLevel="0" collapsed="false">
      <c r="A292" s="1" t="n">
        <v>31095</v>
      </c>
      <c r="B292" s="1" t="n">
        <v>2</v>
      </c>
      <c r="C292" s="1" t="n">
        <v>55</v>
      </c>
      <c r="D292" s="1" t="n">
        <v>1</v>
      </c>
      <c r="E292" s="1" t="n">
        <v>0</v>
      </c>
      <c r="F292" s="1" t="n">
        <v>1</v>
      </c>
      <c r="G292" s="1" t="n">
        <v>1</v>
      </c>
      <c r="H292" s="1" t="n">
        <v>0</v>
      </c>
      <c r="I292" s="1" t="n">
        <v>1</v>
      </c>
      <c r="J292" s="1" t="n">
        <v>0</v>
      </c>
      <c r="K292" s="1" t="n">
        <v>0</v>
      </c>
      <c r="L292" s="1" t="n">
        <v>0</v>
      </c>
      <c r="M292" s="1" t="n">
        <v>1</v>
      </c>
      <c r="N292" s="1" t="n">
        <v>0</v>
      </c>
      <c r="O292" s="1" t="n">
        <v>1</v>
      </c>
      <c r="P292" s="1" t="n">
        <f aca="false">SUM(E292:O292)</f>
        <v>5</v>
      </c>
      <c r="Q292" s="1" t="n">
        <v>100</v>
      </c>
      <c r="R292" s="1" t="n">
        <v>72</v>
      </c>
      <c r="S292" s="1" t="n">
        <v>28</v>
      </c>
      <c r="T292" s="2" t="n">
        <v>81.3333333333333</v>
      </c>
      <c r="U292" s="3" t="n">
        <v>74.7</v>
      </c>
      <c r="V292" s="3" t="n">
        <v>162</v>
      </c>
      <c r="W292" s="2" t="n">
        <v>28.4636488340192</v>
      </c>
      <c r="X292" s="2" t="n">
        <v>1</v>
      </c>
      <c r="Y292" s="3" t="n">
        <v>85</v>
      </c>
      <c r="Z292" s="3" t="n">
        <v>102</v>
      </c>
      <c r="AA292" s="2" t="n">
        <v>44.1473795621113</v>
      </c>
      <c r="AB292" s="2" t="n">
        <v>0.524691358024691</v>
      </c>
      <c r="AC292" s="2" t="n">
        <v>0.833333333333333</v>
      </c>
      <c r="AD292" s="3" t="n">
        <v>39.9</v>
      </c>
      <c r="AE292" s="3" t="n">
        <v>29.8</v>
      </c>
      <c r="AF292" s="3" t="n">
        <v>44.9</v>
      </c>
      <c r="AG292" s="1" t="n">
        <v>9</v>
      </c>
      <c r="AH292" s="3" t="n">
        <v>42.2</v>
      </c>
      <c r="AI292" s="3" t="n">
        <v>31.5</v>
      </c>
      <c r="AJ292" s="3" t="n">
        <v>42.6</v>
      </c>
      <c r="AK292" s="3" t="n">
        <v>2.3</v>
      </c>
      <c r="AL292" s="1" t="n">
        <v>1369</v>
      </c>
      <c r="AM292" s="1" t="n">
        <v>65</v>
      </c>
      <c r="AN292" s="1" t="n">
        <v>2245</v>
      </c>
      <c r="AO292" s="1" t="n">
        <v>97</v>
      </c>
      <c r="AP292" s="1" t="n">
        <v>156</v>
      </c>
      <c r="AQ292" s="1" t="n">
        <v>120</v>
      </c>
      <c r="AR292" s="1" t="n">
        <v>130</v>
      </c>
      <c r="AS292" s="1" t="n">
        <v>131</v>
      </c>
      <c r="AT292" s="1" t="n">
        <v>1</v>
      </c>
      <c r="AU292" s="1" t="n">
        <f aca="false">((AO292*15)+(AP292*30)+(AQ292*30)+(AR292*30)+(AS292*15))-(AO292*120)</f>
        <v>3960</v>
      </c>
      <c r="AV292" s="1" t="n">
        <f aca="false">((AO292*15)+(AP292*30)+(AQ292*30)+(AR292*30)+(AS292*15))</f>
        <v>15600</v>
      </c>
      <c r="AW292" s="1" t="n">
        <v>5.47</v>
      </c>
      <c r="AX292" s="4"/>
      <c r="AY292" s="4"/>
      <c r="AZ292" s="2"/>
      <c r="BA292" s="2"/>
      <c r="BB292" s="2"/>
      <c r="BC292" s="2"/>
      <c r="BD292" s="2"/>
      <c r="BE292" s="3"/>
      <c r="BF292" s="3"/>
      <c r="BG292" s="3"/>
      <c r="BH292" s="3"/>
      <c r="BI292" s="3"/>
      <c r="BJ292" s="2"/>
      <c r="BK292" s="2"/>
      <c r="BL292" s="2"/>
      <c r="BM292" s="2"/>
      <c r="BN292" s="2"/>
      <c r="BO292" s="2"/>
      <c r="BP292" s="2"/>
      <c r="BQ292" s="2"/>
      <c r="BR292" s="4"/>
      <c r="BS292" s="1" t="n">
        <v>245</v>
      </c>
      <c r="BT292" s="1" t="n">
        <v>1</v>
      </c>
      <c r="BU292" s="1" t="n">
        <v>45</v>
      </c>
      <c r="BV292" s="1" t="n">
        <v>1</v>
      </c>
      <c r="BW292" s="1" t="n">
        <v>175</v>
      </c>
      <c r="BX292" s="1" t="n">
        <v>1</v>
      </c>
      <c r="BY292" s="1" t="n">
        <v>25</v>
      </c>
      <c r="BZ292" s="1" t="n">
        <v>124</v>
      </c>
      <c r="CA292" s="1" t="n">
        <v>0</v>
      </c>
      <c r="CB292" s="1" t="n">
        <v>3</v>
      </c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</row>
    <row r="293" customFormat="false" ht="13.8" hidden="false" customHeight="false" outlineLevel="0" collapsed="false">
      <c r="A293" s="1" t="n">
        <v>31096</v>
      </c>
      <c r="B293" s="1" t="n">
        <v>1</v>
      </c>
      <c r="C293" s="1" t="n">
        <v>68</v>
      </c>
      <c r="D293" s="1" t="n">
        <v>1</v>
      </c>
      <c r="E293" s="1" t="n">
        <v>1</v>
      </c>
      <c r="F293" s="1" t="n">
        <v>1</v>
      </c>
      <c r="G293" s="1" t="n">
        <v>1</v>
      </c>
      <c r="H293" s="1" t="n">
        <v>0</v>
      </c>
      <c r="I293" s="1" t="n">
        <v>0</v>
      </c>
      <c r="J293" s="1" t="n">
        <v>0</v>
      </c>
      <c r="K293" s="1" t="n">
        <v>0</v>
      </c>
      <c r="L293" s="1" t="n">
        <v>0</v>
      </c>
      <c r="M293" s="1" t="n">
        <v>0</v>
      </c>
      <c r="N293" s="1" t="n">
        <v>0</v>
      </c>
      <c r="O293" s="1" t="n">
        <v>1</v>
      </c>
      <c r="P293" s="1" t="n">
        <f aca="false">SUM(E293:O293)</f>
        <v>4</v>
      </c>
      <c r="Q293" s="1" t="n">
        <v>160</v>
      </c>
      <c r="R293" s="1" t="n">
        <v>90</v>
      </c>
      <c r="S293" s="1" t="n">
        <v>70</v>
      </c>
      <c r="T293" s="2" t="n">
        <v>113.333333333333</v>
      </c>
      <c r="U293" s="3" t="n">
        <v>62.2</v>
      </c>
      <c r="V293" s="3" t="n">
        <v>155.5</v>
      </c>
      <c r="W293" s="2" t="n">
        <v>25.7234726688103</v>
      </c>
      <c r="X293" s="2" t="n">
        <v>1</v>
      </c>
      <c r="Y293" s="3" t="n">
        <v>88</v>
      </c>
      <c r="Z293" s="3" t="n">
        <v>94</v>
      </c>
      <c r="AA293" s="2" t="n">
        <v>39.0761035298133</v>
      </c>
      <c r="AB293" s="2" t="n">
        <v>0.565916398713827</v>
      </c>
      <c r="AC293" s="2" t="n">
        <v>0.936170212765957</v>
      </c>
      <c r="AD293" s="3" t="n">
        <v>29.8</v>
      </c>
      <c r="AE293" s="3" t="n">
        <v>18.5</v>
      </c>
      <c r="AF293" s="3" t="n">
        <v>43.7</v>
      </c>
      <c r="AG293" s="1" t="n">
        <v>15</v>
      </c>
      <c r="AH293" s="3" t="n">
        <v>50.6</v>
      </c>
      <c r="AI293" s="3" t="n">
        <v>31.5</v>
      </c>
      <c r="AJ293" s="3" t="n">
        <v>41.4</v>
      </c>
      <c r="AK293" s="3" t="n">
        <v>2.3</v>
      </c>
      <c r="AL293" s="1" t="n">
        <v>1286</v>
      </c>
      <c r="AM293" s="1" t="n">
        <v>72</v>
      </c>
      <c r="AN293" s="1" t="n">
        <v>2289</v>
      </c>
      <c r="AO293" s="1" t="n">
        <v>114</v>
      </c>
      <c r="AP293" s="1" t="n">
        <v>184</v>
      </c>
      <c r="AQ293" s="1" t="n">
        <v>208</v>
      </c>
      <c r="AR293" s="1" t="n">
        <v>205</v>
      </c>
      <c r="AS293" s="1" t="n">
        <v>168</v>
      </c>
      <c r="AT293" s="1" t="n">
        <v>4</v>
      </c>
      <c r="AU293" s="1" t="n">
        <f aca="false">((AO293*15)+(AP293*30)+(AQ293*30)+(AR293*30)+(AS293*15))-(AO293*120)</f>
        <v>8460</v>
      </c>
      <c r="AV293" s="1" t="n">
        <f aca="false">((AO293*15)+(AP293*30)+(AQ293*30)+(AR293*30)+(AS293*15))</f>
        <v>22140</v>
      </c>
      <c r="AW293" s="1" t="n">
        <v>5.85</v>
      </c>
      <c r="AX293" s="4"/>
      <c r="AY293" s="4"/>
      <c r="AZ293" s="2"/>
      <c r="BA293" s="2"/>
      <c r="BB293" s="2"/>
      <c r="BC293" s="2"/>
      <c r="BD293" s="2"/>
      <c r="BE293" s="3"/>
      <c r="BF293" s="3"/>
      <c r="BG293" s="3"/>
      <c r="BH293" s="3"/>
      <c r="BI293" s="3"/>
      <c r="BJ293" s="2"/>
      <c r="BK293" s="2"/>
      <c r="BL293" s="2"/>
      <c r="BM293" s="2"/>
      <c r="BN293" s="2"/>
      <c r="BO293" s="2"/>
      <c r="BP293" s="2"/>
      <c r="BQ293" s="2"/>
      <c r="BR293" s="4"/>
      <c r="BS293" s="1" t="n">
        <v>137</v>
      </c>
      <c r="BT293" s="1" t="n">
        <v>0</v>
      </c>
      <c r="BU293" s="1" t="n">
        <v>34</v>
      </c>
      <c r="BV293" s="1" t="n">
        <v>1</v>
      </c>
      <c r="BW293" s="1" t="n">
        <v>76</v>
      </c>
      <c r="BX293" s="1" t="n">
        <v>0</v>
      </c>
      <c r="BY293" s="1" t="n">
        <v>27</v>
      </c>
      <c r="BZ293" s="1" t="n">
        <v>137</v>
      </c>
      <c r="CA293" s="1" t="n">
        <v>0</v>
      </c>
      <c r="CB293" s="1" t="n">
        <v>2</v>
      </c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</row>
    <row r="294" customFormat="false" ht="13.8" hidden="false" customHeight="false" outlineLevel="0" collapsed="false">
      <c r="A294" s="1" t="n">
        <v>31097</v>
      </c>
      <c r="B294" s="1" t="n">
        <v>1</v>
      </c>
      <c r="C294" s="1" t="n">
        <v>32</v>
      </c>
      <c r="D294" s="1" t="n">
        <v>1</v>
      </c>
      <c r="E294" s="1" t="n">
        <v>1</v>
      </c>
      <c r="F294" s="1" t="n">
        <v>0</v>
      </c>
      <c r="G294" s="1" t="n">
        <v>1</v>
      </c>
      <c r="H294" s="1" t="n">
        <v>0</v>
      </c>
      <c r="I294" s="1" t="n">
        <v>0</v>
      </c>
      <c r="J294" s="1" t="n">
        <v>0</v>
      </c>
      <c r="K294" s="1" t="n">
        <v>0</v>
      </c>
      <c r="L294" s="1" t="n">
        <v>0</v>
      </c>
      <c r="M294" s="1" t="n">
        <v>0</v>
      </c>
      <c r="N294" s="1" t="n">
        <v>0</v>
      </c>
      <c r="O294" s="1" t="n">
        <v>1</v>
      </c>
      <c r="P294" s="1" t="n">
        <f aca="false">SUM(E294:O294)</f>
        <v>3</v>
      </c>
      <c r="Q294" s="1" t="n">
        <v>110</v>
      </c>
      <c r="R294" s="1" t="n">
        <v>84</v>
      </c>
      <c r="S294" s="1" t="n">
        <v>26</v>
      </c>
      <c r="T294" s="2" t="n">
        <v>92.6666666666667</v>
      </c>
      <c r="U294" s="3" t="n">
        <v>83.1</v>
      </c>
      <c r="V294" s="3" t="n">
        <v>178</v>
      </c>
      <c r="W294" s="2" t="n">
        <v>26.2277490215882</v>
      </c>
      <c r="X294" s="2" t="n">
        <v>1</v>
      </c>
      <c r="Y294" s="3" t="n">
        <v>98.2</v>
      </c>
      <c r="Z294" s="3" t="n">
        <v>100.8</v>
      </c>
      <c r="AA294" s="2" t="n">
        <v>36.4394824954489</v>
      </c>
      <c r="AB294" s="2" t="n">
        <v>0.551685393258427</v>
      </c>
      <c r="AC294" s="2" t="n">
        <v>0.974206349206349</v>
      </c>
      <c r="AD294" s="3" t="n">
        <v>23.2</v>
      </c>
      <c r="AE294" s="3" t="n">
        <v>19.3</v>
      </c>
      <c r="AF294" s="3" t="n">
        <v>63.8</v>
      </c>
      <c r="AG294" s="1" t="n">
        <v>7</v>
      </c>
      <c r="AH294" s="3" t="n">
        <v>53.1</v>
      </c>
      <c r="AI294" s="3" t="n">
        <v>44.1</v>
      </c>
      <c r="AJ294" s="3" t="n">
        <v>60.6</v>
      </c>
      <c r="AK294" s="3" t="n">
        <v>3.2</v>
      </c>
      <c r="AL294" s="1" t="n">
        <v>1880</v>
      </c>
      <c r="AM294" s="1" t="n">
        <v>43</v>
      </c>
      <c r="AN294" s="1" t="n">
        <v>2914</v>
      </c>
      <c r="AO294" s="1" t="n">
        <v>92</v>
      </c>
      <c r="AP294" s="1" t="n">
        <v>155</v>
      </c>
      <c r="AQ294" s="1" t="n">
        <v>141</v>
      </c>
      <c r="AR294" s="1" t="n">
        <v>138</v>
      </c>
      <c r="AS294" s="1" t="n">
        <v>125</v>
      </c>
      <c r="AT294" s="1" t="n">
        <v>1</v>
      </c>
      <c r="AU294" s="1" t="n">
        <f aca="false">((AO294*15)+(AP294*30)+(AQ294*30)+(AR294*30)+(AS294*15))-(AO294*120)</f>
        <v>5235</v>
      </c>
      <c r="AV294" s="1" t="n">
        <f aca="false">((AO294*15)+(AP294*30)+(AQ294*30)+(AR294*30)+(AS294*15))</f>
        <v>16275</v>
      </c>
      <c r="AW294" s="1" t="n">
        <v>5.22</v>
      </c>
      <c r="AX294" s="4" t="n">
        <f aca="false">10000/SQRT((AO294*BE294)*(AVERAGE(AO294:AS294)*AVERAGE(BE294:BI294)))</f>
        <v>3.29617003117788</v>
      </c>
      <c r="AY294" s="4" t="n">
        <v>1</v>
      </c>
      <c r="AZ294" s="2" t="n">
        <f aca="false">(AO294*BE294)/405</f>
        <v>1.99446913580247</v>
      </c>
      <c r="BA294" s="2" t="n">
        <v>1</v>
      </c>
      <c r="BB294" s="2" t="n">
        <f aca="false">1/(LOG(BE294)+LOG(AO294))</f>
        <v>0.343963840430286</v>
      </c>
      <c r="BC294" s="2" t="n">
        <f aca="false">(BF294-BE294)/(AP294-AO294)</f>
        <v>1.41936507936508</v>
      </c>
      <c r="BD294" s="2" t="n">
        <f aca="false">(20*BE294)/((AO294/18)-3.5)</f>
        <v>108.993103448276</v>
      </c>
      <c r="BE294" s="3" t="n">
        <v>8.78</v>
      </c>
      <c r="BF294" s="3" t="n">
        <v>98.2</v>
      </c>
      <c r="BG294" s="3" t="n">
        <v>99.6</v>
      </c>
      <c r="BH294" s="3" t="n">
        <v>115</v>
      </c>
      <c r="BI294" s="3" t="n">
        <v>116</v>
      </c>
      <c r="BJ294" s="2" t="n">
        <f aca="false">((BE294*15)+(BF294*30)+(BG294*30)+(BH294*30)+(BI294*15))-(BE294*120)</f>
        <v>10202.1</v>
      </c>
      <c r="BK294" s="2" t="n">
        <f aca="false">((BE294*15)+(BF294*30)+(BG294*30)+(BH294*30)+(BI294*15))</f>
        <v>11255.7</v>
      </c>
      <c r="BL294" s="2" t="n">
        <f aca="false">(1/BE294)</f>
        <v>0.113895216400911</v>
      </c>
      <c r="BM294" s="2" t="n">
        <f aca="false">(BJ294/AU294)</f>
        <v>1.94882521489971</v>
      </c>
      <c r="BN294" s="2" t="n">
        <f aca="false">(BK294/AV294)</f>
        <v>0.691594470046083</v>
      </c>
      <c r="BO294" s="2" t="n">
        <f aca="false">(AX294*BM294)</f>
        <v>6.42365926935624</v>
      </c>
      <c r="BP294" s="2" t="n">
        <f aca="false">(AX294*BN294)</f>
        <v>2.27961296589425</v>
      </c>
      <c r="BQ294" s="2" t="n">
        <v>2</v>
      </c>
      <c r="BR294" s="4" t="n">
        <f aca="false">(BC294*BL294)</f>
        <v>0.161658892866182</v>
      </c>
      <c r="BS294" s="1" t="n">
        <v>118</v>
      </c>
      <c r="BT294" s="1" t="n">
        <v>0</v>
      </c>
      <c r="BU294" s="1" t="n">
        <v>17</v>
      </c>
      <c r="BV294" s="1" t="n">
        <v>1</v>
      </c>
      <c r="BW294" s="1" t="n">
        <v>6</v>
      </c>
      <c r="BX294" s="1" t="n">
        <v>0</v>
      </c>
      <c r="BY294" s="1" t="n">
        <v>95</v>
      </c>
      <c r="BZ294" s="1" t="n">
        <v>475</v>
      </c>
      <c r="CA294" s="1" t="n">
        <v>1</v>
      </c>
      <c r="CB294" s="1" t="n">
        <v>3</v>
      </c>
      <c r="CC294" s="1"/>
      <c r="CD294" s="1"/>
      <c r="CE294" s="1" t="n">
        <v>1856</v>
      </c>
      <c r="CF294" s="1" t="n">
        <v>20.5818965517241</v>
      </c>
      <c r="CG294" s="1" t="n">
        <v>26.9127155172414</v>
      </c>
      <c r="CH294" s="1" t="n">
        <v>4.36422413793104</v>
      </c>
      <c r="CI294" s="1" t="n">
        <v>4.75215517241379</v>
      </c>
      <c r="CJ294" s="1" t="n">
        <v>2.23060344827586</v>
      </c>
      <c r="CK294" s="1" t="n">
        <v>51.5086206896552</v>
      </c>
      <c r="CL294" s="1" t="n">
        <v>1.2</v>
      </c>
      <c r="CM294" s="1" t="n">
        <v>9.2</v>
      </c>
      <c r="CN294" s="1" t="n">
        <v>14.2</v>
      </c>
      <c r="CO294" s="1" t="n">
        <v>0</v>
      </c>
      <c r="CP294" s="1" t="n">
        <v>0</v>
      </c>
      <c r="CQ294" s="1" t="n">
        <v>0.6</v>
      </c>
      <c r="CR294" s="1" t="n">
        <v>1</v>
      </c>
      <c r="CS294" s="1" t="n">
        <v>0</v>
      </c>
      <c r="CT294" s="1" t="n">
        <v>0.7</v>
      </c>
      <c r="CU294" s="1" t="n">
        <v>95.5</v>
      </c>
      <c r="CV294" s="1" t="n">
        <v>55.5</v>
      </c>
      <c r="CW294" s="1" t="n">
        <v>9</v>
      </c>
      <c r="CX294" s="1" t="n">
        <v>9.8</v>
      </c>
      <c r="CY294" s="1" t="n">
        <v>4.6</v>
      </c>
      <c r="CZ294" s="1" t="n">
        <v>191</v>
      </c>
      <c r="DA294" s="1" t="n">
        <v>239</v>
      </c>
      <c r="DB294" s="1" t="n">
        <v>16.2</v>
      </c>
      <c r="DC294" s="1" t="n">
        <v>8.4</v>
      </c>
      <c r="DD294" s="1" t="n">
        <v>1085</v>
      </c>
      <c r="DE294" s="1" t="n">
        <v>12</v>
      </c>
      <c r="DF294" s="1" t="n">
        <v>1</v>
      </c>
      <c r="DG294" s="1" t="n">
        <v>250</v>
      </c>
      <c r="DH294" s="1" t="n">
        <v>12</v>
      </c>
      <c r="DI294" s="1" t="n">
        <v>600</v>
      </c>
      <c r="DJ294" s="1" t="n">
        <v>18</v>
      </c>
      <c r="DK294" s="1" t="n">
        <v>18</v>
      </c>
      <c r="DL294" s="1" t="n">
        <v>2</v>
      </c>
      <c r="DM294" s="1" t="n">
        <v>1</v>
      </c>
      <c r="DN294" s="1" t="n">
        <v>36.26012</v>
      </c>
      <c r="DO294" s="1" t="n">
        <v>49.24491</v>
      </c>
      <c r="DP294" s="1" t="n">
        <v>0.61</v>
      </c>
      <c r="DQ294" s="1" t="n">
        <v>1</v>
      </c>
      <c r="DR294" s="1" t="n">
        <v>3</v>
      </c>
      <c r="DS294" s="1" t="n">
        <v>1</v>
      </c>
      <c r="DT294" s="1" t="n">
        <v>1054.35</v>
      </c>
      <c r="DU294" s="1" t="n">
        <v>27.82</v>
      </c>
      <c r="DV294" s="1" t="n">
        <v>7.07</v>
      </c>
      <c r="DW294" s="1" t="n">
        <v>8.35</v>
      </c>
      <c r="DX294" s="1" t="n">
        <v>12.52</v>
      </c>
      <c r="DY294" s="1" t="n">
        <v>183.06</v>
      </c>
      <c r="DZ294" s="1" t="n">
        <v>23.33</v>
      </c>
      <c r="EA294" s="1" t="n">
        <v>14.31</v>
      </c>
      <c r="EB294" s="1" t="n">
        <v>7.74</v>
      </c>
      <c r="EC294" s="1" t="n">
        <v>8.39</v>
      </c>
      <c r="ED294" s="1" t="n">
        <v>3.87</v>
      </c>
      <c r="EE294" s="1" t="n">
        <v>33.68</v>
      </c>
    </row>
    <row r="295" customFormat="false" ht="13.8" hidden="false" customHeight="false" outlineLevel="0" collapsed="false">
      <c r="A295" s="1" t="n">
        <v>31101</v>
      </c>
      <c r="B295" s="1" t="n">
        <v>2</v>
      </c>
      <c r="C295" s="1" t="n">
        <v>49</v>
      </c>
      <c r="D295" s="1" t="n">
        <v>1</v>
      </c>
      <c r="E295" s="1" t="n">
        <v>0</v>
      </c>
      <c r="F295" s="1" t="n">
        <v>1</v>
      </c>
      <c r="G295" s="1" t="n">
        <v>1</v>
      </c>
      <c r="H295" s="1" t="n">
        <v>0</v>
      </c>
      <c r="I295" s="1" t="n">
        <v>0</v>
      </c>
      <c r="J295" s="1" t="n">
        <v>0</v>
      </c>
      <c r="K295" s="1" t="n">
        <v>1</v>
      </c>
      <c r="L295" s="1" t="n">
        <v>0</v>
      </c>
      <c r="M295" s="1" t="n">
        <v>1</v>
      </c>
      <c r="N295" s="1" t="n">
        <v>0</v>
      </c>
      <c r="O295" s="1" t="n">
        <v>1</v>
      </c>
      <c r="P295" s="1" t="n">
        <f aca="false">SUM(E295:O295)</f>
        <v>5</v>
      </c>
      <c r="Q295" s="1" t="n">
        <v>140</v>
      </c>
      <c r="R295" s="1" t="n">
        <v>100</v>
      </c>
      <c r="S295" s="1" t="n">
        <v>40</v>
      </c>
      <c r="T295" s="2" t="n">
        <v>113.333333333333</v>
      </c>
      <c r="U295" s="3" t="n">
        <v>77.8</v>
      </c>
      <c r="V295" s="3" t="n">
        <v>158</v>
      </c>
      <c r="W295" s="2" t="n">
        <v>31.1648774234898</v>
      </c>
      <c r="X295" s="2" t="n">
        <v>2</v>
      </c>
      <c r="Y295" s="3" t="n">
        <v>93.7</v>
      </c>
      <c r="Z295" s="3" t="n">
        <v>112</v>
      </c>
      <c r="AA295" s="2" t="n">
        <v>42.8105527625766</v>
      </c>
      <c r="AB295" s="2" t="n">
        <v>0.593037974683544</v>
      </c>
      <c r="AC295" s="2" t="n">
        <v>0.836607142857143</v>
      </c>
      <c r="AD295" s="3" t="n">
        <v>40.6</v>
      </c>
      <c r="AE295" s="3" t="n">
        <v>31.6</v>
      </c>
      <c r="AF295" s="3" t="n">
        <v>46.2</v>
      </c>
      <c r="AG295" s="1" t="n">
        <v>9</v>
      </c>
      <c r="AH295" s="3" t="n">
        <v>42</v>
      </c>
      <c r="AI295" s="3" t="n">
        <v>32.7</v>
      </c>
      <c r="AJ295" s="3" t="n">
        <v>43.9</v>
      </c>
      <c r="AK295" s="3" t="n">
        <v>2.3</v>
      </c>
      <c r="AL295" s="1" t="n">
        <v>1415</v>
      </c>
      <c r="AM295" s="1" t="n">
        <v>64</v>
      </c>
      <c r="AN295" s="1" t="n">
        <v>2321</v>
      </c>
      <c r="AO295" s="1" t="n">
        <v>92</v>
      </c>
      <c r="AP295" s="1" t="n">
        <v>170</v>
      </c>
      <c r="AQ295" s="1" t="n">
        <v>192</v>
      </c>
      <c r="AR295" s="1" t="n">
        <v>175</v>
      </c>
      <c r="AS295" s="1" t="n">
        <v>133</v>
      </c>
      <c r="AT295" s="1" t="n">
        <v>1</v>
      </c>
      <c r="AU295" s="1" t="n">
        <f aca="false">((AO295*15)+(AP295*30)+(AQ295*30)+(AR295*30)+(AS295*15))-(AO295*120)</f>
        <v>8445</v>
      </c>
      <c r="AV295" s="1" t="n">
        <f aca="false">((AO295*15)+(AP295*30)+(AQ295*30)+(AR295*30)+(AS295*15))</f>
        <v>19485</v>
      </c>
      <c r="AW295" s="1"/>
      <c r="AX295" s="4"/>
      <c r="AY295" s="4"/>
      <c r="AZ295" s="2"/>
      <c r="BA295" s="2"/>
      <c r="BB295" s="2"/>
      <c r="BC295" s="2"/>
      <c r="BD295" s="2"/>
      <c r="BE295" s="3"/>
      <c r="BF295" s="3"/>
      <c r="BG295" s="3"/>
      <c r="BH295" s="3"/>
      <c r="BI295" s="3"/>
      <c r="BJ295" s="2"/>
      <c r="BK295" s="2"/>
      <c r="BL295" s="2"/>
      <c r="BM295" s="2"/>
      <c r="BN295" s="2"/>
      <c r="BO295" s="2"/>
      <c r="BP295" s="2"/>
      <c r="BQ295" s="2"/>
      <c r="BR295" s="4"/>
      <c r="BS295" s="1" t="n">
        <v>230</v>
      </c>
      <c r="BT295" s="1" t="n">
        <v>1</v>
      </c>
      <c r="BU295" s="1" t="n">
        <v>34</v>
      </c>
      <c r="BV295" s="1" t="n">
        <v>1</v>
      </c>
      <c r="BW295" s="1" t="n">
        <v>152</v>
      </c>
      <c r="BX295" s="1" t="n">
        <v>1</v>
      </c>
      <c r="BY295" s="1" t="n">
        <v>44</v>
      </c>
      <c r="BZ295" s="1" t="n">
        <v>218</v>
      </c>
      <c r="CA295" s="1" t="n">
        <v>1</v>
      </c>
      <c r="CB295" s="1" t="n">
        <v>5</v>
      </c>
      <c r="CC295" s="1" t="n">
        <v>2</v>
      </c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</row>
    <row r="296" customFormat="false" ht="13.8" hidden="false" customHeight="false" outlineLevel="0" collapsed="false">
      <c r="A296" s="1" t="n">
        <v>31106</v>
      </c>
      <c r="B296" s="1" t="n">
        <v>2</v>
      </c>
      <c r="C296" s="1" t="n">
        <v>38</v>
      </c>
      <c r="D296" s="1" t="n">
        <v>1</v>
      </c>
      <c r="E296" s="1" t="n">
        <v>1</v>
      </c>
      <c r="F296" s="1" t="n">
        <v>1</v>
      </c>
      <c r="G296" s="1" t="n">
        <v>1</v>
      </c>
      <c r="H296" s="1" t="n">
        <v>0</v>
      </c>
      <c r="I296" s="1" t="n">
        <v>0</v>
      </c>
      <c r="J296" s="1" t="n">
        <v>0</v>
      </c>
      <c r="K296" s="1" t="n">
        <v>0</v>
      </c>
      <c r="L296" s="1" t="n">
        <v>0</v>
      </c>
      <c r="M296" s="1" t="n">
        <v>1</v>
      </c>
      <c r="N296" s="1" t="n">
        <v>0</v>
      </c>
      <c r="O296" s="1" t="n">
        <v>1</v>
      </c>
      <c r="P296" s="1" t="n">
        <f aca="false">SUM(E296:O296)</f>
        <v>5</v>
      </c>
      <c r="Q296" s="1" t="n">
        <v>110</v>
      </c>
      <c r="R296" s="1" t="n">
        <v>80</v>
      </c>
      <c r="S296" s="1" t="n">
        <v>30</v>
      </c>
      <c r="T296" s="2" t="n">
        <v>90</v>
      </c>
      <c r="U296" s="3" t="n">
        <v>65.9</v>
      </c>
      <c r="V296" s="3" t="n">
        <v>155.5</v>
      </c>
      <c r="W296" s="2" t="n">
        <v>27.2536470880161</v>
      </c>
      <c r="X296" s="2" t="n">
        <v>1</v>
      </c>
      <c r="Y296" s="3" t="n">
        <v>84.7</v>
      </c>
      <c r="Z296" s="3" t="n">
        <v>100</v>
      </c>
      <c r="AA296" s="2" t="n">
        <v>40.9655310824494</v>
      </c>
      <c r="AB296" s="2" t="n">
        <v>0.544694533762058</v>
      </c>
      <c r="AC296" s="2" t="n">
        <v>0.847</v>
      </c>
      <c r="AD296" s="3" t="n">
        <v>34.4</v>
      </c>
      <c r="AE296" s="3" t="n">
        <v>22.7</v>
      </c>
      <c r="AF296" s="3" t="n">
        <v>43.2</v>
      </c>
      <c r="AG296" s="1" t="n">
        <v>6</v>
      </c>
      <c r="AH296" s="3" t="n">
        <v>46</v>
      </c>
      <c r="AI296" s="3" t="n">
        <v>30.3</v>
      </c>
      <c r="AJ296" s="3" t="n">
        <v>41</v>
      </c>
      <c r="AK296" s="3" t="n">
        <v>2.2</v>
      </c>
      <c r="AL296" s="1" t="n">
        <v>1319</v>
      </c>
      <c r="AM296" s="1" t="n">
        <v>45</v>
      </c>
      <c r="AN296" s="1" t="n">
        <v>2058</v>
      </c>
      <c r="AO296" s="1" t="n">
        <v>111</v>
      </c>
      <c r="AP296" s="1" t="n">
        <v>182</v>
      </c>
      <c r="AQ296" s="1" t="n">
        <v>144</v>
      </c>
      <c r="AR296" s="1" t="n">
        <v>79</v>
      </c>
      <c r="AS296" s="1" t="n">
        <v>108</v>
      </c>
      <c r="AT296" s="1" t="n">
        <v>2</v>
      </c>
      <c r="AU296" s="1" t="n">
        <f aca="false">((AO296*15)+(AP296*30)+(AQ296*30)+(AR296*30)+(AS296*15))-(AO296*120)</f>
        <v>2115</v>
      </c>
      <c r="AV296" s="1" t="n">
        <f aca="false">((AO296*15)+(AP296*30)+(AQ296*30)+(AR296*30)+(AS296*15))</f>
        <v>15435</v>
      </c>
      <c r="AW296" s="1" t="n">
        <v>5.69</v>
      </c>
      <c r="AX296" s="4" t="n">
        <f aca="false">10000/SQRT((AO296*BE296)*(AVERAGE(AO296:AS296)*AVERAGE(BE296:BI296)))</f>
        <v>5.09103570971991</v>
      </c>
      <c r="AY296" s="4" t="n">
        <v>1</v>
      </c>
      <c r="AZ296" s="2" t="n">
        <f aca="false">(AO296*BE296)/405</f>
        <v>1.58962962962963</v>
      </c>
      <c r="BA296" s="2" t="n">
        <v>0</v>
      </c>
      <c r="BB296" s="2" t="n">
        <f aca="false">1/(LOG(BE296)+LOG(AO296))</f>
        <v>0.356030139319711</v>
      </c>
      <c r="BC296" s="2" t="n">
        <f aca="false">(BF296-BE296)/(AP296-AO296)</f>
        <v>0.547887323943662</v>
      </c>
      <c r="BD296" s="2" t="n">
        <f aca="false">(20*BE296)/((AO296/18)-3.5)</f>
        <v>43.5</v>
      </c>
      <c r="BE296" s="3" t="n">
        <v>5.8</v>
      </c>
      <c r="BF296" s="3" t="n">
        <v>44.7</v>
      </c>
      <c r="BG296" s="3" t="n">
        <v>78.7</v>
      </c>
      <c r="BH296" s="3" t="n">
        <v>64.7</v>
      </c>
      <c r="BI296" s="3" t="n">
        <v>46.2</v>
      </c>
      <c r="BJ296" s="2" t="n">
        <f aca="false">((BE296*15)+(BF296*30)+(BG296*30)+(BH296*30)+(BI296*15))-(BE296*120)</f>
        <v>5727</v>
      </c>
      <c r="BK296" s="2" t="n">
        <f aca="false">((BE296*15)+(BF296*30)+(BG296*30)+(BH296*30)+(BI296*15))</f>
        <v>6423</v>
      </c>
      <c r="BL296" s="2" t="n">
        <f aca="false">(1/BE296)</f>
        <v>0.172413793103448</v>
      </c>
      <c r="BM296" s="2" t="n">
        <f aca="false">(BJ296/AU296)</f>
        <v>2.70780141843972</v>
      </c>
      <c r="BN296" s="2" t="n">
        <f aca="false">(BK296/AV296)</f>
        <v>0.416132167152575</v>
      </c>
      <c r="BO296" s="2" t="n">
        <f aca="false">(AX296*BM296)</f>
        <v>13.7855137161068</v>
      </c>
      <c r="BP296" s="2" t="n">
        <f aca="false">(AX296*BN296)</f>
        <v>2.11854372293689</v>
      </c>
      <c r="BQ296" s="2" t="n">
        <v>2</v>
      </c>
      <c r="BR296" s="4" t="n">
        <f aca="false">(BC296*BL296)</f>
        <v>0.0944633317144245</v>
      </c>
      <c r="BS296" s="1" t="n">
        <v>190</v>
      </c>
      <c r="BT296" s="1" t="n">
        <v>0</v>
      </c>
      <c r="BU296" s="1" t="n">
        <v>49</v>
      </c>
      <c r="BV296" s="1" t="n">
        <v>1</v>
      </c>
      <c r="BW296" s="1" t="n">
        <v>120</v>
      </c>
      <c r="BX296" s="1" t="n">
        <v>0</v>
      </c>
      <c r="BY296" s="1" t="n">
        <v>21</v>
      </c>
      <c r="BZ296" s="1" t="n">
        <v>107</v>
      </c>
      <c r="CA296" s="1" t="n">
        <v>0</v>
      </c>
      <c r="CB296" s="1" t="n">
        <v>2</v>
      </c>
      <c r="CC296" s="1"/>
      <c r="CD296" s="1"/>
      <c r="CE296" s="1" t="n">
        <v>2318</v>
      </c>
      <c r="CF296" s="1" t="n">
        <v>9.1458153580673</v>
      </c>
      <c r="CG296" s="1" t="n">
        <v>49.2553925798102</v>
      </c>
      <c r="CH296" s="1" t="n">
        <v>7.80414150129422</v>
      </c>
      <c r="CI296" s="1" t="n">
        <v>16.6177739430544</v>
      </c>
      <c r="CJ296" s="1" t="n">
        <v>7.02761000862813</v>
      </c>
      <c r="CK296" s="1" t="n">
        <v>46.2985332182916</v>
      </c>
      <c r="CL296" s="1" t="n">
        <v>11.87</v>
      </c>
      <c r="CM296" s="1" t="n">
        <v>5.02</v>
      </c>
      <c r="CN296" s="1" t="n">
        <v>8.69</v>
      </c>
      <c r="CO296" s="1" t="n">
        <v>0</v>
      </c>
      <c r="CP296" s="1" t="n">
        <v>0.62</v>
      </c>
      <c r="CQ296" s="1" t="n">
        <v>16.82</v>
      </c>
      <c r="CR296" s="1" t="n">
        <v>0</v>
      </c>
      <c r="CS296" s="1" t="n">
        <v>0.79</v>
      </c>
      <c r="CT296" s="1" t="n">
        <v>0</v>
      </c>
      <c r="CU296" s="1" t="n">
        <v>53</v>
      </c>
      <c r="CV296" s="1" t="n">
        <v>126.86</v>
      </c>
      <c r="CW296" s="1" t="n">
        <v>20.1</v>
      </c>
      <c r="CX296" s="1" t="n">
        <v>42.8</v>
      </c>
      <c r="CY296" s="1" t="n">
        <v>18.1</v>
      </c>
      <c r="CZ296" s="1" t="n">
        <v>293</v>
      </c>
      <c r="DA296" s="1" t="n">
        <v>268.3</v>
      </c>
      <c r="DB296" s="1" t="n">
        <v>26.3</v>
      </c>
      <c r="DC296" s="1" t="n">
        <v>4.6</v>
      </c>
      <c r="DD296" s="1" t="n">
        <v>1483</v>
      </c>
      <c r="DE296" s="1" t="n">
        <v>14</v>
      </c>
      <c r="DF296" s="1" t="n">
        <v>2</v>
      </c>
      <c r="DG296" s="1" t="n">
        <v>450</v>
      </c>
      <c r="DH296" s="1" t="s">
        <v>425</v>
      </c>
      <c r="DI296" s="1" t="n">
        <v>750</v>
      </c>
      <c r="DJ296" s="1" t="n">
        <v>26</v>
      </c>
      <c r="DK296" s="1" t="n">
        <v>26</v>
      </c>
      <c r="DL296" s="1" t="n">
        <v>1</v>
      </c>
      <c r="DM296" s="1" t="n">
        <v>1</v>
      </c>
      <c r="DN296" s="1" t="n">
        <v>27.20012</v>
      </c>
      <c r="DO296" s="1" t="n">
        <v>364.9112</v>
      </c>
      <c r="DP296" s="1" t="n">
        <v>0.64</v>
      </c>
      <c r="DQ296" s="1" t="n">
        <v>4</v>
      </c>
      <c r="DR296" s="1" t="n">
        <v>4</v>
      </c>
      <c r="DS296" s="1" t="n">
        <v>3</v>
      </c>
      <c r="DT296" s="1" t="n">
        <v>2020.8</v>
      </c>
      <c r="DU296" s="1" t="n">
        <v>58.76</v>
      </c>
      <c r="DV296" s="1" t="n">
        <v>15.89</v>
      </c>
      <c r="DW296" s="1" t="n">
        <v>15.95</v>
      </c>
      <c r="DX296" s="1" t="n">
        <v>33.24</v>
      </c>
      <c r="DY296" s="1" t="n">
        <v>330.97</v>
      </c>
      <c r="DZ296" s="1" t="n">
        <v>45.59</v>
      </c>
      <c r="EA296" s="1" t="n">
        <v>48.07</v>
      </c>
      <c r="EB296" s="1" t="n">
        <v>13.18</v>
      </c>
      <c r="EC296" s="1" t="n">
        <v>23.24</v>
      </c>
      <c r="ED296" s="1" t="n">
        <v>11.06</v>
      </c>
      <c r="EE296" s="1" t="n">
        <v>126.35</v>
      </c>
    </row>
    <row r="297" customFormat="false" ht="13.8" hidden="false" customHeight="false" outlineLevel="0" collapsed="false">
      <c r="A297" s="1" t="n">
        <v>31108</v>
      </c>
      <c r="B297" s="1" t="n">
        <v>2</v>
      </c>
      <c r="C297" s="1" t="n">
        <v>34</v>
      </c>
      <c r="D297" s="1" t="n">
        <v>1</v>
      </c>
      <c r="E297" s="1" t="n">
        <v>1</v>
      </c>
      <c r="F297" s="1" t="n">
        <v>0</v>
      </c>
      <c r="G297" s="1" t="n">
        <v>1</v>
      </c>
      <c r="H297" s="1" t="n">
        <v>0</v>
      </c>
      <c r="I297" s="1" t="n">
        <v>0</v>
      </c>
      <c r="J297" s="1" t="n">
        <v>0</v>
      </c>
      <c r="K297" s="1" t="n">
        <v>1</v>
      </c>
      <c r="L297" s="1" t="n">
        <v>0</v>
      </c>
      <c r="M297" s="1" t="n">
        <v>1</v>
      </c>
      <c r="N297" s="1" t="n">
        <v>0</v>
      </c>
      <c r="O297" s="1" t="n">
        <v>1</v>
      </c>
      <c r="P297" s="1" t="n">
        <f aca="false">SUM(E297:O297)</f>
        <v>5</v>
      </c>
      <c r="Q297" s="1" t="n">
        <v>110</v>
      </c>
      <c r="R297" s="1" t="n">
        <v>90</v>
      </c>
      <c r="S297" s="1" t="n">
        <v>20</v>
      </c>
      <c r="T297" s="2" t="n">
        <v>96.6666666666667</v>
      </c>
      <c r="U297" s="3" t="n">
        <v>63.4</v>
      </c>
      <c r="V297" s="3" t="n">
        <v>153</v>
      </c>
      <c r="W297" s="2" t="n">
        <v>27.0836003246615</v>
      </c>
      <c r="X297" s="2" t="n">
        <v>1</v>
      </c>
      <c r="Y297" s="3" t="n">
        <v>81.5</v>
      </c>
      <c r="Z297" s="3" t="n">
        <v>100.7</v>
      </c>
      <c r="AA297" s="2" t="n">
        <v>40.7825019609231</v>
      </c>
      <c r="AB297" s="2" t="n">
        <v>0.532679738562092</v>
      </c>
      <c r="AC297" s="2" t="n">
        <v>0.809334657398212</v>
      </c>
      <c r="AD297" s="3" t="n">
        <v>34.9</v>
      </c>
      <c r="AE297" s="3" t="n">
        <v>22.1</v>
      </c>
      <c r="AF297" s="3" t="n">
        <v>41.3</v>
      </c>
      <c r="AG297" s="1" t="n">
        <v>5</v>
      </c>
      <c r="AH297" s="3" t="n">
        <v>45.6</v>
      </c>
      <c r="AI297" s="3" t="n">
        <v>28.9</v>
      </c>
      <c r="AJ297" s="3" t="n">
        <v>39.2</v>
      </c>
      <c r="AK297" s="3" t="n">
        <v>2.1</v>
      </c>
      <c r="AL297" s="1" t="n">
        <v>1277</v>
      </c>
      <c r="AM297" s="1" t="n">
        <v>43</v>
      </c>
      <c r="AN297" s="1" t="n">
        <v>1992</v>
      </c>
      <c r="AO297" s="1" t="n">
        <v>104</v>
      </c>
      <c r="AP297" s="1" t="n">
        <v>207</v>
      </c>
      <c r="AQ297" s="1" t="n">
        <v>248</v>
      </c>
      <c r="AR297" s="1" t="n">
        <v>262</v>
      </c>
      <c r="AS297" s="1" t="n">
        <v>229</v>
      </c>
      <c r="AT297" s="1" t="n">
        <v>5</v>
      </c>
      <c r="AU297" s="1" t="n">
        <f aca="false">((AO297*15)+(AP297*30)+(AQ297*30)+(AR297*30)+(AS297*15))-(AO297*120)</f>
        <v>14025</v>
      </c>
      <c r="AV297" s="1" t="n">
        <f aca="false">((AO297*15)+(AP297*30)+(AQ297*30)+(AR297*30)+(AS297*15))</f>
        <v>26505</v>
      </c>
      <c r="AW297" s="1" t="n">
        <v>5.68</v>
      </c>
      <c r="AX297" s="4"/>
      <c r="AY297" s="4"/>
      <c r="AZ297" s="2"/>
      <c r="BA297" s="2"/>
      <c r="BB297" s="2"/>
      <c r="BC297" s="2"/>
      <c r="BD297" s="2"/>
      <c r="BE297" s="3"/>
      <c r="BF297" s="3"/>
      <c r="BG297" s="3"/>
      <c r="BH297" s="3"/>
      <c r="BI297" s="3"/>
      <c r="BJ297" s="2"/>
      <c r="BK297" s="2"/>
      <c r="BL297" s="2"/>
      <c r="BM297" s="2"/>
      <c r="BN297" s="2"/>
      <c r="BO297" s="2"/>
      <c r="BP297" s="2"/>
      <c r="BQ297" s="2"/>
      <c r="BR297" s="4"/>
      <c r="BS297" s="1" t="n">
        <v>226</v>
      </c>
      <c r="BT297" s="1" t="n">
        <v>1</v>
      </c>
      <c r="BU297" s="1" t="n">
        <v>47</v>
      </c>
      <c r="BV297" s="1" t="n">
        <v>1</v>
      </c>
      <c r="BW297" s="1" t="n">
        <v>153</v>
      </c>
      <c r="BX297" s="1" t="n">
        <v>1</v>
      </c>
      <c r="BY297" s="1" t="n">
        <v>26</v>
      </c>
      <c r="BZ297" s="1" t="n">
        <v>129</v>
      </c>
      <c r="CA297" s="1" t="n">
        <v>0</v>
      </c>
      <c r="CB297" s="1" t="n">
        <v>3</v>
      </c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</row>
    <row r="298" customFormat="false" ht="13.8" hidden="false" customHeight="false" outlineLevel="0" collapsed="false">
      <c r="A298" s="1" t="n">
        <v>31110</v>
      </c>
      <c r="B298" s="1" t="n">
        <v>2</v>
      </c>
      <c r="C298" s="1" t="n">
        <v>56</v>
      </c>
      <c r="D298" s="1" t="n">
        <v>1</v>
      </c>
      <c r="E298" s="1" t="n">
        <v>1</v>
      </c>
      <c r="F298" s="1" t="n">
        <v>1</v>
      </c>
      <c r="G298" s="1" t="n">
        <v>0</v>
      </c>
      <c r="H298" s="1" t="n">
        <v>0</v>
      </c>
      <c r="I298" s="1" t="n">
        <v>1</v>
      </c>
      <c r="J298" s="1" t="n">
        <v>0</v>
      </c>
      <c r="K298" s="1" t="n">
        <v>0</v>
      </c>
      <c r="L298" s="1" t="n">
        <v>0</v>
      </c>
      <c r="M298" s="1" t="n">
        <v>1</v>
      </c>
      <c r="N298" s="1" t="n">
        <v>0</v>
      </c>
      <c r="O298" s="1" t="n">
        <v>1</v>
      </c>
      <c r="P298" s="1" t="n">
        <f aca="false">SUM(E298:O298)</f>
        <v>5</v>
      </c>
      <c r="Q298" s="1" t="n">
        <v>120</v>
      </c>
      <c r="R298" s="1" t="n">
        <v>80</v>
      </c>
      <c r="S298" s="1" t="n">
        <v>40</v>
      </c>
      <c r="T298" s="2" t="n">
        <v>93.3333333333333</v>
      </c>
      <c r="U298" s="3" t="n">
        <v>73.3</v>
      </c>
      <c r="V298" s="3" t="n">
        <v>157</v>
      </c>
      <c r="W298" s="2" t="n">
        <v>29.737514706479</v>
      </c>
      <c r="X298" s="2" t="n">
        <v>1</v>
      </c>
      <c r="Y298" s="3" t="n">
        <v>95</v>
      </c>
      <c r="Z298" s="3" t="n">
        <v>106.5</v>
      </c>
      <c r="AA298" s="2" t="n">
        <v>42.804381123883</v>
      </c>
      <c r="AB298" s="2" t="n">
        <v>0.605095541401274</v>
      </c>
      <c r="AC298" s="2" t="n">
        <v>0.892018779342723</v>
      </c>
      <c r="AD298" s="3" t="n">
        <v>39.2</v>
      </c>
      <c r="AE298" s="3" t="n">
        <v>28.7</v>
      </c>
      <c r="AF298" s="3" t="n">
        <v>44.6</v>
      </c>
      <c r="AG298" s="1" t="n">
        <v>9</v>
      </c>
      <c r="AH298" s="3" t="n">
        <v>42.6</v>
      </c>
      <c r="AI298" s="3" t="n">
        <v>31.2</v>
      </c>
      <c r="AJ298" s="3" t="n">
        <v>42.3</v>
      </c>
      <c r="AK298" s="3" t="n">
        <v>2.3</v>
      </c>
      <c r="AL298" s="1" t="n">
        <v>1356</v>
      </c>
      <c r="AM298" s="1" t="n">
        <v>63</v>
      </c>
      <c r="AN298" s="1" t="n">
        <v>2115</v>
      </c>
      <c r="AO298" s="1" t="n">
        <v>100</v>
      </c>
      <c r="AP298" s="1" t="n">
        <v>229</v>
      </c>
      <c r="AQ298" s="1" t="n">
        <v>190</v>
      </c>
      <c r="AR298" s="1" t="n">
        <v>122</v>
      </c>
      <c r="AS298" s="1" t="n">
        <v>85</v>
      </c>
      <c r="AT298" s="1" t="n">
        <v>2</v>
      </c>
      <c r="AU298" s="1" t="n">
        <f aca="false">((AO298*15)+(AP298*30)+(AQ298*30)+(AR298*30)+(AS298*15))-(AO298*120)</f>
        <v>7005</v>
      </c>
      <c r="AV298" s="1" t="n">
        <f aca="false">((AO298*15)+(AP298*30)+(AQ298*30)+(AR298*30)+(AS298*15))</f>
        <v>19005</v>
      </c>
      <c r="AW298" s="1"/>
      <c r="AX298" s="4"/>
      <c r="AY298" s="4"/>
      <c r="AZ298" s="2"/>
      <c r="BA298" s="2"/>
      <c r="BB298" s="2"/>
      <c r="BC298" s="2"/>
      <c r="BD298" s="2"/>
      <c r="BE298" s="3"/>
      <c r="BF298" s="3"/>
      <c r="BG298" s="3"/>
      <c r="BH298" s="3"/>
      <c r="BI298" s="3"/>
      <c r="BJ298" s="2"/>
      <c r="BK298" s="2"/>
      <c r="BL298" s="2"/>
      <c r="BM298" s="2"/>
      <c r="BN298" s="2"/>
      <c r="BO298" s="2"/>
      <c r="BP298" s="2"/>
      <c r="BQ298" s="2"/>
      <c r="BR298" s="4"/>
      <c r="BS298" s="1" t="n">
        <v>198</v>
      </c>
      <c r="BT298" s="1" t="n">
        <v>0</v>
      </c>
      <c r="BU298" s="1" t="n">
        <v>36</v>
      </c>
      <c r="BV298" s="1" t="n">
        <v>1</v>
      </c>
      <c r="BW298" s="1" t="n">
        <v>137</v>
      </c>
      <c r="BX298" s="1" t="n">
        <v>1</v>
      </c>
      <c r="BY298" s="1" t="n">
        <v>25</v>
      </c>
      <c r="BZ298" s="1" t="n">
        <v>125</v>
      </c>
      <c r="CA298" s="1" t="n">
        <v>0</v>
      </c>
      <c r="CB298" s="1" t="n">
        <v>3</v>
      </c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</row>
    <row r="299" customFormat="false" ht="13.8" hidden="false" customHeight="false" outlineLevel="0" collapsed="false">
      <c r="A299" s="1" t="n">
        <v>31111</v>
      </c>
      <c r="B299" s="1" t="n">
        <v>1</v>
      </c>
      <c r="C299" s="1" t="n">
        <v>42</v>
      </c>
      <c r="D299" s="1" t="n">
        <v>1</v>
      </c>
      <c r="E299" s="1" t="n">
        <v>0</v>
      </c>
      <c r="F299" s="1" t="n">
        <v>0</v>
      </c>
      <c r="G299" s="1" t="n">
        <v>0</v>
      </c>
      <c r="H299" s="1" t="n">
        <v>0</v>
      </c>
      <c r="I299" s="1" t="n">
        <v>0</v>
      </c>
      <c r="J299" s="1" t="n">
        <v>0</v>
      </c>
      <c r="K299" s="1" t="n">
        <v>0</v>
      </c>
      <c r="L299" s="1" t="n">
        <v>0</v>
      </c>
      <c r="M299" s="1" t="n">
        <v>0</v>
      </c>
      <c r="N299" s="1" t="n">
        <v>0</v>
      </c>
      <c r="O299" s="1" t="n">
        <v>1</v>
      </c>
      <c r="P299" s="1" t="n">
        <f aca="false">SUM(E299:O299)</f>
        <v>1</v>
      </c>
      <c r="Q299" s="1" t="n">
        <v>110</v>
      </c>
      <c r="R299" s="1" t="n">
        <v>80</v>
      </c>
      <c r="S299" s="1" t="n">
        <v>30</v>
      </c>
      <c r="T299" s="2" t="n">
        <v>90</v>
      </c>
      <c r="U299" s="3" t="n">
        <v>74.4</v>
      </c>
      <c r="V299" s="3" t="n">
        <v>166.5</v>
      </c>
      <c r="W299" s="2" t="n">
        <v>26.8376484592701</v>
      </c>
      <c r="X299" s="2" t="n">
        <v>1</v>
      </c>
      <c r="Y299" s="3" t="n">
        <v>90.5</v>
      </c>
      <c r="Z299" s="3" t="n">
        <v>97</v>
      </c>
      <c r="AA299" s="2" t="n">
        <v>38.2100282802132</v>
      </c>
      <c r="AB299" s="2" t="n">
        <v>0.543543543543543</v>
      </c>
      <c r="AC299" s="2" t="n">
        <v>0.93298969072165</v>
      </c>
      <c r="AD299" s="3" t="n">
        <v>25.2</v>
      </c>
      <c r="AE299" s="3" t="n">
        <v>18.7</v>
      </c>
      <c r="AF299" s="3" t="n">
        <v>55.7</v>
      </c>
      <c r="AG299" s="1" t="n">
        <v>10</v>
      </c>
      <c r="AH299" s="3" t="n">
        <v>53.4</v>
      </c>
      <c r="AI299" s="3" t="n">
        <v>39.7</v>
      </c>
      <c r="AJ299" s="3" t="n">
        <v>52.9</v>
      </c>
      <c r="AK299" s="3" t="n">
        <v>2.8</v>
      </c>
      <c r="AL299" s="1" t="n">
        <v>1630</v>
      </c>
      <c r="AM299" s="1" t="n">
        <v>53</v>
      </c>
      <c r="AN299" s="1" t="n">
        <v>2901</v>
      </c>
      <c r="AO299" s="1" t="n">
        <v>102</v>
      </c>
      <c r="AP299" s="1" t="n">
        <v>138</v>
      </c>
      <c r="AQ299" s="1" t="n">
        <v>119</v>
      </c>
      <c r="AR299" s="1" t="n">
        <v>115</v>
      </c>
      <c r="AS299" s="1" t="n">
        <v>118</v>
      </c>
      <c r="AT299" s="1" t="n">
        <v>2</v>
      </c>
      <c r="AU299" s="1" t="n">
        <f aca="false">((AO299*15)+(AP299*30)+(AQ299*30)+(AR299*30)+(AS299*15))-(AO299*120)</f>
        <v>2220</v>
      </c>
      <c r="AV299" s="1" t="n">
        <f aca="false">((AO299*15)+(AP299*30)+(AQ299*30)+(AR299*30)+(AS299*15))</f>
        <v>14460</v>
      </c>
      <c r="AW299" s="1" t="n">
        <v>5.63</v>
      </c>
      <c r="AX299" s="4" t="n">
        <f aca="false">10000/SQRT((AO299*BE299)*(AVERAGE(AO299:AS299)*AVERAGE(BE299:BI299)))</f>
        <v>2.89517063057451</v>
      </c>
      <c r="AY299" s="4" t="n">
        <v>1</v>
      </c>
      <c r="AZ299" s="2" t="n">
        <f aca="false">(AO299*BE299)/405</f>
        <v>3.75259259259259</v>
      </c>
      <c r="BA299" s="2" t="n">
        <v>1</v>
      </c>
      <c r="BB299" s="2" t="n">
        <f aca="false">1/(LOG(BE299)+LOG(AO299))</f>
        <v>0.314288849614072</v>
      </c>
      <c r="BC299" s="2" t="n">
        <f aca="false">(BF299-BE299)/(AP299-AO299)</f>
        <v>2.26111111111111</v>
      </c>
      <c r="BD299" s="2" t="n">
        <f aca="false">(20*BE299)/((AO299/18)-3.5)</f>
        <v>137.538461538462</v>
      </c>
      <c r="BE299" s="3" t="n">
        <v>14.9</v>
      </c>
      <c r="BF299" s="3" t="n">
        <v>96.3</v>
      </c>
      <c r="BG299" s="3" t="n">
        <v>81.9</v>
      </c>
      <c r="BH299" s="3" t="n">
        <v>69.9</v>
      </c>
      <c r="BI299" s="3" t="n">
        <v>68.5</v>
      </c>
      <c r="BJ299" s="2" t="n">
        <f aca="false">((BE299*15)+(BF299*30)+(BG299*30)+(BH299*30)+(BI299*15))-(BE299*120)</f>
        <v>6906</v>
      </c>
      <c r="BK299" s="2" t="n">
        <f aca="false">((BE299*15)+(BF299*30)+(BG299*30)+(BH299*30)+(BI299*15))</f>
        <v>8694</v>
      </c>
      <c r="BL299" s="2" t="n">
        <f aca="false">(1/BE299)</f>
        <v>0.0671140939597315</v>
      </c>
      <c r="BM299" s="2" t="n">
        <f aca="false">(BJ299/AU299)</f>
        <v>3.11081081081081</v>
      </c>
      <c r="BN299" s="2" t="n">
        <f aca="false">(BK299/AV299)</f>
        <v>0.601244813278008</v>
      </c>
      <c r="BO299" s="2" t="n">
        <f aca="false">(AX299*BM299)</f>
        <v>9.00632809673314</v>
      </c>
      <c r="BP299" s="2" t="n">
        <f aca="false">(AX299*BN299)</f>
        <v>1.74070632518775</v>
      </c>
      <c r="BQ299" s="2" t="n">
        <v>2</v>
      </c>
      <c r="BR299" s="4" t="n">
        <f aca="false">(BC299*BL299)</f>
        <v>0.151752423564504</v>
      </c>
      <c r="BS299" s="1" t="n">
        <v>154</v>
      </c>
      <c r="BT299" s="1" t="n">
        <v>0</v>
      </c>
      <c r="BU299" s="1" t="n">
        <v>10</v>
      </c>
      <c r="BV299" s="1" t="n">
        <v>1</v>
      </c>
      <c r="BW299" s="1" t="n">
        <v>76</v>
      </c>
      <c r="BX299" s="1" t="n">
        <v>0</v>
      </c>
      <c r="BY299" s="1" t="n">
        <v>68</v>
      </c>
      <c r="BZ299" s="1" t="n">
        <v>338</v>
      </c>
      <c r="CA299" s="1" t="n">
        <v>1</v>
      </c>
      <c r="CB299" s="1" t="n">
        <v>3</v>
      </c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 t="n">
        <v>32.97339</v>
      </c>
      <c r="DO299" s="1" t="n">
        <v>3771.25</v>
      </c>
      <c r="DP299" s="1" t="n">
        <v>0.08</v>
      </c>
      <c r="DQ299" s="1" t="n">
        <v>1</v>
      </c>
      <c r="DR299" s="1" t="n">
        <v>4</v>
      </c>
      <c r="DS299" s="1" t="n">
        <v>1</v>
      </c>
      <c r="DT299" s="1" t="n">
        <v>1789.6</v>
      </c>
      <c r="DU299" s="1" t="n">
        <v>81.18</v>
      </c>
      <c r="DV299" s="1" t="n">
        <v>25.24</v>
      </c>
      <c r="DW299" s="1" t="n">
        <v>16.49</v>
      </c>
      <c r="DX299" s="1" t="n">
        <v>25.03</v>
      </c>
      <c r="DY299" s="1" t="n">
        <v>262.83</v>
      </c>
      <c r="DZ299" s="1" t="n">
        <v>26.69</v>
      </c>
      <c r="EA299" s="1" t="n">
        <v>30.15</v>
      </c>
      <c r="EB299" s="1" t="n">
        <v>12.78</v>
      </c>
      <c r="EC299" s="1" t="n">
        <v>18.99</v>
      </c>
      <c r="ED299" s="1" t="n">
        <v>11.88</v>
      </c>
      <c r="EE299" s="1" t="n">
        <v>138</v>
      </c>
    </row>
    <row r="300" customFormat="false" ht="13.8" hidden="false" customHeight="false" outlineLevel="0" collapsed="false">
      <c r="A300" s="1" t="n">
        <v>31114</v>
      </c>
      <c r="B300" s="1" t="n">
        <v>2</v>
      </c>
      <c r="C300" s="1" t="n">
        <v>19</v>
      </c>
      <c r="D300" s="1" t="n">
        <v>1</v>
      </c>
      <c r="E300" s="1" t="n">
        <v>0</v>
      </c>
      <c r="F300" s="1" t="n">
        <v>0</v>
      </c>
      <c r="G300" s="1" t="n">
        <v>1</v>
      </c>
      <c r="H300" s="1" t="n">
        <v>0</v>
      </c>
      <c r="I300" s="1" t="n">
        <v>0</v>
      </c>
      <c r="J300" s="1" t="n">
        <v>0</v>
      </c>
      <c r="K300" s="1" t="n">
        <v>0</v>
      </c>
      <c r="L300" s="1" t="n">
        <v>0</v>
      </c>
      <c r="M300" s="1" t="n">
        <v>0</v>
      </c>
      <c r="N300" s="1" t="n">
        <v>0</v>
      </c>
      <c r="O300" s="1" t="n">
        <v>0</v>
      </c>
      <c r="P300" s="1" t="n">
        <f aca="false">SUM(E300:O300)</f>
        <v>1</v>
      </c>
      <c r="Q300" s="1" t="n">
        <v>100</v>
      </c>
      <c r="R300" s="1" t="n">
        <v>70</v>
      </c>
      <c r="S300" s="1" t="n">
        <v>30</v>
      </c>
      <c r="T300" s="2" t="n">
        <v>80</v>
      </c>
      <c r="U300" s="3" t="n">
        <v>53.1</v>
      </c>
      <c r="V300" s="3" t="n">
        <v>173.6</v>
      </c>
      <c r="W300" s="2" t="n">
        <v>17.6195608316167</v>
      </c>
      <c r="X300" s="2" t="n">
        <v>0</v>
      </c>
      <c r="Y300" s="3" t="n">
        <v>63</v>
      </c>
      <c r="Z300" s="3" t="n">
        <v>92.1</v>
      </c>
      <c r="AA300" s="2" t="n">
        <v>25.3470542813445</v>
      </c>
      <c r="AB300" s="2" t="n">
        <v>0.362903225806452</v>
      </c>
      <c r="AC300" s="2" t="n">
        <v>0.684039087947883</v>
      </c>
      <c r="AD300" s="3" t="n">
        <v>23.3</v>
      </c>
      <c r="AE300" s="3" t="n">
        <v>12.4</v>
      </c>
      <c r="AF300" s="3" t="n">
        <v>40.7</v>
      </c>
      <c r="AG300" s="1" t="n">
        <v>1</v>
      </c>
      <c r="AH300" s="3" t="n">
        <v>53.5</v>
      </c>
      <c r="AI300" s="3" t="n">
        <v>28.4</v>
      </c>
      <c r="AJ300" s="3" t="n">
        <v>38.6</v>
      </c>
      <c r="AK300" s="3" t="n">
        <v>2.1</v>
      </c>
      <c r="AL300" s="1" t="n">
        <v>1286</v>
      </c>
      <c r="AM300" s="1" t="n">
        <v>12</v>
      </c>
      <c r="AN300" s="1" t="n">
        <v>2341</v>
      </c>
      <c r="AO300" s="1" t="n">
        <v>84</v>
      </c>
      <c r="AP300" s="1" t="n">
        <v>131</v>
      </c>
      <c r="AQ300" s="1" t="n">
        <v>112</v>
      </c>
      <c r="AR300" s="1" t="n">
        <v>67</v>
      </c>
      <c r="AS300" s="1" t="n">
        <v>73</v>
      </c>
      <c r="AT300" s="1" t="n">
        <v>1</v>
      </c>
      <c r="AU300" s="1" t="n">
        <f aca="false">((AO300*15)+(AP300*30)+(AQ300*30)+(AR300*30)+(AS300*15))-(AO300*120)</f>
        <v>1575</v>
      </c>
      <c r="AV300" s="1" t="n">
        <f aca="false">((AO300*15)+(AP300*30)+(AQ300*30)+(AR300*30)+(AS300*15))</f>
        <v>11655</v>
      </c>
      <c r="AW300" s="1"/>
      <c r="AX300" s="4" t="n">
        <f aca="false">10000/SQRT((AO300*BE300)*(AVERAGE(AO300:AS300)*AVERAGE(BE300:BI300)))</f>
        <v>13.8314503199208</v>
      </c>
      <c r="AY300" s="4" t="n">
        <v>0</v>
      </c>
      <c r="AZ300" s="2" t="n">
        <f aca="false">(AO300*BE300)/405</f>
        <v>0.761185185185185</v>
      </c>
      <c r="BA300" s="2" t="n">
        <v>0</v>
      </c>
      <c r="BB300" s="2" t="n">
        <f aca="false">1/(LOG(BE300)+LOG(AO300))</f>
        <v>0.401776599825245</v>
      </c>
      <c r="BC300" s="2" t="n">
        <f aca="false">(BF300-BE300)/(AP300-AO300)</f>
        <v>0.287872340425532</v>
      </c>
      <c r="BD300" s="2" t="n">
        <f aca="false">(20*BE300)/((AO300/18)-3.5)</f>
        <v>62.9142857142857</v>
      </c>
      <c r="BE300" s="3" t="n">
        <v>3.67</v>
      </c>
      <c r="BF300" s="3" t="n">
        <v>17.2</v>
      </c>
      <c r="BG300" s="3" t="n">
        <v>34.8</v>
      </c>
      <c r="BH300" s="3" t="n">
        <v>16.9</v>
      </c>
      <c r="BI300" s="3" t="n">
        <v>18.2</v>
      </c>
      <c r="BJ300" s="2" t="n">
        <f aca="false">((BE300*15)+(BF300*30)+(BG300*30)+(BH300*30)+(BI300*15))-(BE300*120)</f>
        <v>1954.65</v>
      </c>
      <c r="BK300" s="2" t="n">
        <f aca="false">((BE300*15)+(BF300*30)+(BG300*30)+(BH300*30)+(BI300*15))</f>
        <v>2395.05</v>
      </c>
      <c r="BL300" s="2" t="n">
        <f aca="false">(1/BE300)</f>
        <v>0.272479564032698</v>
      </c>
      <c r="BM300" s="2" t="n">
        <f aca="false">(BJ300/AU300)</f>
        <v>1.24104761904762</v>
      </c>
      <c r="BN300" s="2" t="n">
        <f aca="false">(BK300/AV300)</f>
        <v>0.205495495495495</v>
      </c>
      <c r="BO300" s="2" t="n">
        <f aca="false">(AX300*BM300)</f>
        <v>17.1654884875132</v>
      </c>
      <c r="BP300" s="2" t="n">
        <f aca="false">(AX300*BN300)</f>
        <v>2.84230073691346</v>
      </c>
      <c r="BQ300" s="2" t="n">
        <v>2</v>
      </c>
      <c r="BR300" s="4" t="n">
        <f aca="false">(BC300*BL300)</f>
        <v>0.0784393298162212</v>
      </c>
      <c r="BS300" s="1" t="n">
        <v>171</v>
      </c>
      <c r="BT300" s="1" t="n">
        <v>0</v>
      </c>
      <c r="BU300" s="1" t="n">
        <v>56</v>
      </c>
      <c r="BV300" s="1" t="n">
        <v>0</v>
      </c>
      <c r="BW300" s="1" t="n">
        <v>96</v>
      </c>
      <c r="BX300" s="1" t="n">
        <v>0</v>
      </c>
      <c r="BY300" s="1" t="n">
        <v>19</v>
      </c>
      <c r="BZ300" s="1" t="n">
        <v>93</v>
      </c>
      <c r="CA300" s="1" t="n">
        <v>0</v>
      </c>
      <c r="CB300" s="1" t="n">
        <v>0</v>
      </c>
      <c r="CC300" s="1"/>
      <c r="CD300" s="1"/>
      <c r="CE300" s="1" t="n">
        <v>1241</v>
      </c>
      <c r="CF300" s="1" t="n">
        <v>18.0499597099114</v>
      </c>
      <c r="CG300" s="1" t="n">
        <v>24.2949234488316</v>
      </c>
      <c r="CH300" s="1" t="n">
        <v>5.29411764705882</v>
      </c>
      <c r="CI300" s="1" t="n">
        <v>7.1071716357776</v>
      </c>
      <c r="CJ300" s="1" t="n">
        <v>3.77115229653505</v>
      </c>
      <c r="CK300" s="1" t="n">
        <v>57.5020145044319</v>
      </c>
      <c r="CL300" s="1" t="n">
        <v>1.6</v>
      </c>
      <c r="CM300" s="1" t="n">
        <v>3.8</v>
      </c>
      <c r="CN300" s="1" t="n">
        <v>4.2</v>
      </c>
      <c r="CO300" s="1" t="n">
        <v>0</v>
      </c>
      <c r="CP300" s="1" t="n">
        <v>3.2</v>
      </c>
      <c r="CQ300" s="1" t="n">
        <v>2.3</v>
      </c>
      <c r="CR300" s="1" t="n">
        <v>0.7</v>
      </c>
      <c r="CS300" s="1" t="n">
        <v>1.2</v>
      </c>
      <c r="CT300" s="1" t="n">
        <v>1.8</v>
      </c>
      <c r="CU300" s="1" t="n">
        <v>56</v>
      </c>
      <c r="CV300" s="1" t="n">
        <v>33.5</v>
      </c>
      <c r="CW300" s="1" t="n">
        <v>7.3</v>
      </c>
      <c r="CX300" s="1" t="n">
        <v>9.8</v>
      </c>
      <c r="CY300" s="1" t="n">
        <v>5.2</v>
      </c>
      <c r="CZ300" s="1" t="n">
        <v>167</v>
      </c>
      <c r="DA300" s="1" t="n">
        <v>178.4</v>
      </c>
      <c r="DB300" s="1" t="n">
        <v>46.3</v>
      </c>
      <c r="DC300" s="1" t="n">
        <v>21</v>
      </c>
      <c r="DD300" s="1" t="n">
        <v>844</v>
      </c>
      <c r="DE300" s="1" t="s">
        <v>425</v>
      </c>
      <c r="DF300" s="1" t="s">
        <v>425</v>
      </c>
      <c r="DG300" s="1" t="s">
        <v>425</v>
      </c>
      <c r="DH300" s="1" t="s">
        <v>425</v>
      </c>
      <c r="DI300" s="1" t="n">
        <v>0</v>
      </c>
      <c r="DJ300" s="1" t="n">
        <v>0</v>
      </c>
      <c r="DK300" s="1" t="n">
        <v>0</v>
      </c>
      <c r="DL300" s="1" t="n">
        <v>2</v>
      </c>
      <c r="DM300" s="1" t="n">
        <v>2</v>
      </c>
      <c r="DN300" s="1" t="n">
        <v>27.18012</v>
      </c>
      <c r="DO300" s="1" t="n">
        <v>287.0239</v>
      </c>
      <c r="DP300" s="1" t="n">
        <v>0.06</v>
      </c>
      <c r="DQ300" s="1" t="n">
        <v>1</v>
      </c>
      <c r="DR300" s="1" t="n">
        <v>2</v>
      </c>
      <c r="DS300" s="1" t="n">
        <v>1</v>
      </c>
      <c r="DT300" s="1" t="n">
        <v>1113.23</v>
      </c>
      <c r="DU300" s="1" t="n">
        <v>36.6</v>
      </c>
      <c r="DV300" s="1" t="n">
        <v>10.98</v>
      </c>
      <c r="DW300" s="1" t="n">
        <v>8.72</v>
      </c>
      <c r="DX300" s="1" t="n">
        <v>14.03</v>
      </c>
      <c r="DY300" s="1" t="n">
        <v>194.38</v>
      </c>
      <c r="DZ300" s="1" t="n">
        <v>20.61</v>
      </c>
      <c r="EA300" s="1" t="n">
        <v>17.82</v>
      </c>
      <c r="EB300" s="1" t="n">
        <v>5.93</v>
      </c>
      <c r="EC300" s="1" t="n">
        <v>9.55</v>
      </c>
      <c r="ED300" s="1" t="n">
        <v>5.86</v>
      </c>
      <c r="EE300" s="1" t="n">
        <v>126.58</v>
      </c>
    </row>
    <row r="301" customFormat="false" ht="13.8" hidden="false" customHeight="false" outlineLevel="0" collapsed="false">
      <c r="A301" s="1" t="n">
        <v>31118</v>
      </c>
      <c r="B301" s="1" t="n">
        <v>2</v>
      </c>
      <c r="C301" s="1" t="n">
        <v>58</v>
      </c>
      <c r="D301" s="1" t="n">
        <v>1</v>
      </c>
      <c r="E301" s="1" t="n">
        <v>1</v>
      </c>
      <c r="F301" s="1" t="n">
        <v>1</v>
      </c>
      <c r="G301" s="1" t="n">
        <v>0</v>
      </c>
      <c r="H301" s="1" t="n">
        <v>0</v>
      </c>
      <c r="I301" s="1" t="n">
        <v>0</v>
      </c>
      <c r="J301" s="1" t="n">
        <v>0</v>
      </c>
      <c r="K301" s="1" t="n">
        <v>0</v>
      </c>
      <c r="L301" s="1" t="n">
        <v>0</v>
      </c>
      <c r="M301" s="1" t="n">
        <v>0</v>
      </c>
      <c r="N301" s="1" t="n">
        <v>0</v>
      </c>
      <c r="O301" s="1" t="n">
        <v>1</v>
      </c>
      <c r="P301" s="1" t="n">
        <f aca="false">SUM(E301:O301)</f>
        <v>3</v>
      </c>
      <c r="Q301" s="1" t="n">
        <v>120</v>
      </c>
      <c r="R301" s="1" t="n">
        <v>90</v>
      </c>
      <c r="S301" s="1" t="n">
        <v>30</v>
      </c>
      <c r="T301" s="2" t="n">
        <v>100</v>
      </c>
      <c r="U301" s="3" t="n">
        <v>63.1</v>
      </c>
      <c r="V301" s="3" t="n">
        <v>154.5</v>
      </c>
      <c r="W301" s="2" t="n">
        <v>26.4345786072622</v>
      </c>
      <c r="X301" s="2" t="n">
        <v>1</v>
      </c>
      <c r="Y301" s="3" t="n">
        <v>80</v>
      </c>
      <c r="Z301" s="3" t="n">
        <v>107.2</v>
      </c>
      <c r="AA301" s="2" t="n">
        <v>41.052561027596</v>
      </c>
      <c r="AB301" s="2" t="n">
        <v>0.517799352750809</v>
      </c>
      <c r="AC301" s="2" t="n">
        <v>0.746268656716418</v>
      </c>
      <c r="AD301" s="3" t="n">
        <v>39.5</v>
      </c>
      <c r="AE301" s="3" t="n">
        <v>24.9</v>
      </c>
      <c r="AF301" s="3" t="n">
        <v>38.2</v>
      </c>
      <c r="AG301" s="1" t="n">
        <v>9</v>
      </c>
      <c r="AH301" s="3" t="n">
        <v>41.5</v>
      </c>
      <c r="AI301" s="3" t="n">
        <v>26.2</v>
      </c>
      <c r="AJ301" s="3" t="n">
        <v>36.2</v>
      </c>
      <c r="AK301" s="3" t="n">
        <v>2</v>
      </c>
      <c r="AL301" s="1" t="n">
        <v>1178</v>
      </c>
      <c r="AM301" s="1" t="n">
        <v>61</v>
      </c>
      <c r="AN301" s="1" t="n">
        <v>1932</v>
      </c>
      <c r="AO301" s="1" t="n">
        <v>93</v>
      </c>
      <c r="AP301" s="1" t="n">
        <v>156</v>
      </c>
      <c r="AQ301" s="1" t="n">
        <v>88</v>
      </c>
      <c r="AR301" s="1" t="n">
        <v>118</v>
      </c>
      <c r="AS301" s="1" t="n">
        <v>92</v>
      </c>
      <c r="AT301" s="1" t="n">
        <v>1</v>
      </c>
      <c r="AU301" s="1" t="n">
        <f aca="false">((AO301*15)+(AP301*30)+(AQ301*30)+(AR301*30)+(AS301*15))-(AO301*120)</f>
        <v>2475</v>
      </c>
      <c r="AV301" s="1" t="n">
        <f aca="false">((AO301*15)+(AP301*30)+(AQ301*30)+(AR301*30)+(AS301*15))</f>
        <v>13635</v>
      </c>
      <c r="AW301" s="1"/>
      <c r="AX301" s="4" t="n">
        <f aca="false">10000/SQRT((AO301*BE301)*(AVERAGE(AO301:AS301)*AVERAGE(BE301:BI301)))</f>
        <v>5.80106693224969</v>
      </c>
      <c r="AY301" s="4" t="n">
        <v>0</v>
      </c>
      <c r="AZ301" s="2" t="n">
        <f aca="false">(AO301*BE301)/405</f>
        <v>1.40074074074074</v>
      </c>
      <c r="BA301" s="2" t="n">
        <v>0</v>
      </c>
      <c r="BB301" s="2" t="n">
        <f aca="false">1/(LOG(BE301)+LOG(AO301))</f>
        <v>0.363132891955545</v>
      </c>
      <c r="BC301" s="2" t="n">
        <f aca="false">(BF301-BE301)/(AP301-AO301)</f>
        <v>1.24920634920635</v>
      </c>
      <c r="BD301" s="2" t="n">
        <f aca="false">(20*BE301)/((AO301/18)-3.5)</f>
        <v>73.2</v>
      </c>
      <c r="BE301" s="3" t="n">
        <v>6.1</v>
      </c>
      <c r="BF301" s="3" t="n">
        <v>84.8</v>
      </c>
      <c r="BG301" s="3" t="n">
        <v>47.7</v>
      </c>
      <c r="BH301" s="3" t="n">
        <v>54.3</v>
      </c>
      <c r="BI301" s="3" t="n">
        <v>46.5</v>
      </c>
      <c r="BJ301" s="2" t="n">
        <f aca="false">((BE301*15)+(BF301*30)+(BG301*30)+(BH301*30)+(BI301*15))-(BE301*120)</f>
        <v>5661</v>
      </c>
      <c r="BK301" s="2" t="n">
        <f aca="false">((BE301*15)+(BF301*30)+(BG301*30)+(BH301*30)+(BI301*15))</f>
        <v>6393</v>
      </c>
      <c r="BL301" s="2" t="n">
        <f aca="false">(1/BE301)</f>
        <v>0.163934426229508</v>
      </c>
      <c r="BM301" s="2" t="n">
        <f aca="false">(BJ301/AU301)</f>
        <v>2.28727272727273</v>
      </c>
      <c r="BN301" s="2" t="n">
        <f aca="false">(BK301/AV301)</f>
        <v>0.468866886688669</v>
      </c>
      <c r="BO301" s="2" t="n">
        <f aca="false">(AX301*BM301)</f>
        <v>13.2686221832184</v>
      </c>
      <c r="BP301" s="2" t="n">
        <f aca="false">(AX301*BN301)</f>
        <v>2.7199281919965</v>
      </c>
      <c r="BQ301" s="2" t="n">
        <v>2</v>
      </c>
      <c r="BR301" s="4" t="n">
        <f aca="false">(BC301*BL301)</f>
        <v>0.204787926099402</v>
      </c>
      <c r="BS301" s="1" t="n">
        <v>235</v>
      </c>
      <c r="BT301" s="1" t="n">
        <v>1</v>
      </c>
      <c r="BU301" s="1" t="n">
        <v>64</v>
      </c>
      <c r="BV301" s="1" t="n">
        <v>0</v>
      </c>
      <c r="BW301" s="1" t="n">
        <v>149</v>
      </c>
      <c r="BX301" s="1" t="n">
        <v>1</v>
      </c>
      <c r="BY301" s="1" t="n">
        <v>22</v>
      </c>
      <c r="BZ301" s="1" t="n">
        <v>109</v>
      </c>
      <c r="CA301" s="1" t="n">
        <v>0</v>
      </c>
      <c r="CB301" s="1" t="n">
        <v>3</v>
      </c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 t="n">
        <v>24</v>
      </c>
      <c r="DL301" s="1" t="n">
        <v>1</v>
      </c>
      <c r="DM301" s="1" t="n">
        <v>1</v>
      </c>
      <c r="DN301" s="1" t="n">
        <v>22.42</v>
      </c>
      <c r="DO301" s="1" t="n">
        <v>178.2393</v>
      </c>
      <c r="DP301" s="1" t="n">
        <v>0.02</v>
      </c>
      <c r="DQ301" s="1" t="n">
        <v>1</v>
      </c>
      <c r="DR301" s="1" t="n">
        <v>1</v>
      </c>
      <c r="DS301" s="1" t="n">
        <v>1</v>
      </c>
      <c r="DT301" s="1" t="n">
        <v>1412.7</v>
      </c>
      <c r="DU301" s="1" t="n">
        <v>25.01</v>
      </c>
      <c r="DV301" s="1" t="n">
        <v>12.17</v>
      </c>
      <c r="DW301" s="1" t="n">
        <v>8.53</v>
      </c>
      <c r="DX301" s="1" t="n">
        <v>10.93</v>
      </c>
      <c r="DY301" s="1" t="n">
        <v>289.74</v>
      </c>
      <c r="DZ301" s="1" t="n">
        <v>12.52</v>
      </c>
      <c r="EA301" s="1" t="n">
        <v>10.22</v>
      </c>
      <c r="EB301" s="1" t="n">
        <v>6.05</v>
      </c>
      <c r="EC301" s="1" t="n">
        <v>7.51</v>
      </c>
      <c r="ED301" s="1" t="n">
        <v>3.61</v>
      </c>
      <c r="EE301" s="1" t="n">
        <v>76.78</v>
      </c>
    </row>
    <row r="302" customFormat="false" ht="13.8" hidden="false" customHeight="false" outlineLevel="0" collapsed="false">
      <c r="A302" s="1" t="n">
        <v>31119</v>
      </c>
      <c r="B302" s="1" t="n">
        <v>1</v>
      </c>
      <c r="C302" s="1" t="n">
        <v>64</v>
      </c>
      <c r="D302" s="1" t="n">
        <v>1</v>
      </c>
      <c r="E302" s="1" t="n">
        <v>0</v>
      </c>
      <c r="F302" s="1" t="n">
        <v>1</v>
      </c>
      <c r="G302" s="1" t="n">
        <v>0</v>
      </c>
      <c r="H302" s="1" t="n">
        <v>0</v>
      </c>
      <c r="I302" s="1" t="n">
        <v>0</v>
      </c>
      <c r="J302" s="1" t="n">
        <v>0</v>
      </c>
      <c r="K302" s="1" t="n">
        <v>0</v>
      </c>
      <c r="L302" s="1" t="n">
        <v>0</v>
      </c>
      <c r="M302" s="1" t="n">
        <v>0</v>
      </c>
      <c r="N302" s="1" t="n">
        <v>0</v>
      </c>
      <c r="O302" s="1" t="n">
        <v>1</v>
      </c>
      <c r="P302" s="1" t="n">
        <f aca="false">SUM(E302:O302)</f>
        <v>2</v>
      </c>
      <c r="Q302" s="1" t="n">
        <v>125</v>
      </c>
      <c r="R302" s="1" t="n">
        <v>90</v>
      </c>
      <c r="S302" s="1" t="n">
        <v>35</v>
      </c>
      <c r="T302" s="2" t="n">
        <v>101.666666666667</v>
      </c>
      <c r="U302" s="3" t="n">
        <v>70.4</v>
      </c>
      <c r="V302" s="3" t="n">
        <v>163.1</v>
      </c>
      <c r="W302" s="2" t="n">
        <v>26.4645636109995</v>
      </c>
      <c r="X302" s="2" t="n">
        <v>1</v>
      </c>
      <c r="Y302" s="3" t="n">
        <v>91</v>
      </c>
      <c r="Z302" s="3" t="n">
        <v>91</v>
      </c>
      <c r="AA302" s="2" t="n">
        <v>40.8372740429641</v>
      </c>
      <c r="AB302" s="2" t="n">
        <v>0.55793991416309</v>
      </c>
      <c r="AC302" s="2" t="n">
        <v>1</v>
      </c>
      <c r="AD302" s="3" t="n">
        <v>26.1</v>
      </c>
      <c r="AE302" s="3" t="n">
        <v>18.4</v>
      </c>
      <c r="AF302" s="3" t="n">
        <v>52</v>
      </c>
      <c r="AG302" s="1" t="n">
        <v>14</v>
      </c>
      <c r="AH302" s="3" t="n">
        <v>51.8</v>
      </c>
      <c r="AI302" s="3" t="n">
        <v>36.5</v>
      </c>
      <c r="AJ302" s="3" t="n">
        <v>49.4</v>
      </c>
      <c r="AK302" s="3" t="n">
        <v>2.6</v>
      </c>
      <c r="AL302" s="1" t="n">
        <v>1507</v>
      </c>
      <c r="AM302" s="1" t="n">
        <v>60</v>
      </c>
      <c r="AN302" s="1" t="n">
        <v>2682</v>
      </c>
      <c r="AO302" s="1" t="n">
        <v>100</v>
      </c>
      <c r="AP302" s="1" t="n">
        <v>191</v>
      </c>
      <c r="AQ302" s="1" t="n">
        <v>212</v>
      </c>
      <c r="AR302" s="1" t="n">
        <v>142</v>
      </c>
      <c r="AS302" s="1" t="n">
        <v>176</v>
      </c>
      <c r="AT302" s="1" t="n">
        <v>4</v>
      </c>
      <c r="AU302" s="1" t="n">
        <f aca="false">((AO302*15)+(AP302*30)+(AQ302*30)+(AR302*30)+(AS302*15))-(AO302*120)</f>
        <v>8490</v>
      </c>
      <c r="AV302" s="1" t="n">
        <f aca="false">((AO302*15)+(AP302*30)+(AQ302*30)+(AR302*30)+(AS302*15))</f>
        <v>20490</v>
      </c>
      <c r="AW302" s="1" t="n">
        <v>5.3</v>
      </c>
      <c r="AX302" s="4" t="n">
        <f aca="false">10000/SQRT((AO302*BE302)*(AVERAGE(AO302:AS302)*AVERAGE(BE302:BI302)))</f>
        <v>4.14205102945431</v>
      </c>
      <c r="AY302" s="4" t="n">
        <v>0</v>
      </c>
      <c r="AZ302" s="2" t="n">
        <f aca="false">(AO302*BE302)/405</f>
        <v>1.12098765432099</v>
      </c>
      <c r="BA302" s="2" t="n">
        <v>0</v>
      </c>
      <c r="BB302" s="2" t="n">
        <f aca="false">1/(LOG(BE302)+LOG(AO302))</f>
        <v>0.376356409265808</v>
      </c>
      <c r="BC302" s="2" t="n">
        <f aca="false">(BF302-BE302)/(AP302-AO302)</f>
        <v>0.929230769230769</v>
      </c>
      <c r="BD302" s="2" t="n">
        <f aca="false">(20*BE302)/((AO302/18)-3.5)</f>
        <v>44.172972972973</v>
      </c>
      <c r="BE302" s="3" t="n">
        <v>4.54</v>
      </c>
      <c r="BF302" s="3" t="n">
        <v>89.1</v>
      </c>
      <c r="BG302" s="3" t="n">
        <v>133</v>
      </c>
      <c r="BH302" s="3" t="n">
        <v>60.3</v>
      </c>
      <c r="BI302" s="3" t="n">
        <v>104</v>
      </c>
      <c r="BJ302" s="2" t="n">
        <f aca="false">((BE302*15)+(BF302*30)+(BG302*30)+(BH302*30)+(BI302*15))-(BE302*120)</f>
        <v>9555.3</v>
      </c>
      <c r="BK302" s="2" t="n">
        <f aca="false">((BE302*15)+(BF302*30)+(BG302*30)+(BH302*30)+(BI302*15))</f>
        <v>10100.1</v>
      </c>
      <c r="BL302" s="2" t="n">
        <f aca="false">(1/BE302)</f>
        <v>0.220264317180617</v>
      </c>
      <c r="BM302" s="2" t="n">
        <f aca="false">(BJ302/AU302)</f>
        <v>1.12547703180212</v>
      </c>
      <c r="BN302" s="2" t="n">
        <f aca="false">(BK302/AV302)</f>
        <v>0.492928257686676</v>
      </c>
      <c r="BO302" s="2" t="n">
        <f aca="false">(AX302*BM302)</f>
        <v>4.66178329820316</v>
      </c>
      <c r="BP302" s="2" t="n">
        <f aca="false">(AX302*BN302)</f>
        <v>2.04173399719822</v>
      </c>
      <c r="BQ302" s="2" t="n">
        <v>2</v>
      </c>
      <c r="BR302" s="4" t="n">
        <f aca="false">(BC302*BL302)</f>
        <v>0.204676380887835</v>
      </c>
      <c r="BS302" s="1" t="n">
        <v>210</v>
      </c>
      <c r="BT302" s="1" t="n">
        <v>1</v>
      </c>
      <c r="BU302" s="1" t="n">
        <v>41</v>
      </c>
      <c r="BV302" s="1" t="n">
        <v>0</v>
      </c>
      <c r="BW302" s="1" t="n">
        <v>144</v>
      </c>
      <c r="BX302" s="1" t="n">
        <v>1</v>
      </c>
      <c r="BY302" s="1" t="n">
        <v>25</v>
      </c>
      <c r="BZ302" s="1" t="n">
        <v>126</v>
      </c>
      <c r="CA302" s="1" t="n">
        <v>0</v>
      </c>
      <c r="CB302" s="1" t="n">
        <v>3</v>
      </c>
      <c r="CC302" s="1"/>
      <c r="CD302" s="1"/>
      <c r="CE302" s="1" t="n">
        <v>2816</v>
      </c>
      <c r="CF302" s="1" t="n">
        <v>17.8977272727273</v>
      </c>
      <c r="CG302" s="1" t="n">
        <v>33.8586647727273</v>
      </c>
      <c r="CH302" s="1" t="n">
        <v>8.0859375</v>
      </c>
      <c r="CI302" s="1" t="n">
        <v>14.6377840909091</v>
      </c>
      <c r="CJ302" s="1" t="n">
        <v>3.83522727272727</v>
      </c>
      <c r="CK302" s="1" t="n">
        <v>49.8011363636364</v>
      </c>
      <c r="CL302" s="1" t="n">
        <v>0</v>
      </c>
      <c r="CM302" s="1" t="n">
        <v>10.66</v>
      </c>
      <c r="CN302" s="1" t="n">
        <v>17.51</v>
      </c>
      <c r="CO302" s="1" t="n">
        <v>0</v>
      </c>
      <c r="CP302" s="1" t="n">
        <v>4.15</v>
      </c>
      <c r="CQ302" s="1" t="n">
        <v>9.68</v>
      </c>
      <c r="CR302" s="1" t="n">
        <v>2.26</v>
      </c>
      <c r="CS302" s="1" t="n">
        <v>0</v>
      </c>
      <c r="CT302" s="1" t="n">
        <v>0</v>
      </c>
      <c r="CU302" s="1" t="n">
        <v>126</v>
      </c>
      <c r="CV302" s="1" t="n">
        <v>105.94</v>
      </c>
      <c r="CW302" s="1" t="n">
        <v>25.3</v>
      </c>
      <c r="CX302" s="1" t="n">
        <v>45.8</v>
      </c>
      <c r="CY302" s="1" t="n">
        <v>12</v>
      </c>
      <c r="CZ302" s="1" t="n">
        <v>456</v>
      </c>
      <c r="DA302" s="1" t="n">
        <v>350.6</v>
      </c>
      <c r="DB302" s="1" t="n">
        <v>22.3</v>
      </c>
      <c r="DC302" s="1" t="n">
        <v>18.4</v>
      </c>
      <c r="DD302" s="1" t="n">
        <v>6448</v>
      </c>
      <c r="DE302" s="1" t="n">
        <v>6</v>
      </c>
      <c r="DF302" s="1" t="n">
        <v>7</v>
      </c>
      <c r="DG302" s="1" t="n">
        <v>900</v>
      </c>
      <c r="DH302" s="1" t="s">
        <v>425</v>
      </c>
      <c r="DI302" s="1" t="n">
        <v>1200</v>
      </c>
      <c r="DJ302" s="1"/>
      <c r="DK302" s="1" t="n">
        <v>15</v>
      </c>
      <c r="DL302" s="1" t="n">
        <v>2</v>
      </c>
      <c r="DM302" s="1" t="n">
        <v>2</v>
      </c>
      <c r="DN302" s="1" t="n">
        <v>27.46012</v>
      </c>
      <c r="DO302" s="1" t="n">
        <v>325.8814</v>
      </c>
      <c r="DP302" s="1" t="n">
        <v>1.07</v>
      </c>
      <c r="DQ302" s="1" t="n">
        <v>1</v>
      </c>
      <c r="DR302" s="1" t="n">
        <v>2</v>
      </c>
      <c r="DS302" s="1" t="n">
        <v>2</v>
      </c>
      <c r="DT302" s="1" t="n">
        <v>2303.69</v>
      </c>
      <c r="DU302" s="1" t="n">
        <v>55.8</v>
      </c>
      <c r="DV302" s="1" t="n">
        <v>21.98</v>
      </c>
      <c r="DW302" s="1" t="n">
        <v>23.31</v>
      </c>
      <c r="DX302" s="1" t="n">
        <v>24.68</v>
      </c>
      <c r="DY302" s="1" t="n">
        <v>369.97</v>
      </c>
      <c r="DZ302" s="1" t="n">
        <v>39.49</v>
      </c>
      <c r="EA302" s="1" t="n">
        <v>97.46</v>
      </c>
      <c r="EB302" s="1" t="n">
        <v>15.05</v>
      </c>
      <c r="EC302" s="1" t="n">
        <v>23.16</v>
      </c>
      <c r="ED302" s="1" t="n">
        <v>12.04</v>
      </c>
      <c r="EE302" s="1" t="n">
        <v>258.48</v>
      </c>
    </row>
    <row r="303" customFormat="false" ht="13.8" hidden="false" customHeight="false" outlineLevel="0" collapsed="false">
      <c r="A303" s="1" t="n">
        <v>31120</v>
      </c>
      <c r="B303" s="1" t="n">
        <v>1</v>
      </c>
      <c r="C303" s="1" t="n">
        <v>21</v>
      </c>
      <c r="D303" s="1" t="n">
        <v>1</v>
      </c>
      <c r="E303" s="1" t="n">
        <v>0</v>
      </c>
      <c r="F303" s="1" t="n">
        <v>0</v>
      </c>
      <c r="G303" s="1" t="n">
        <v>0</v>
      </c>
      <c r="H303" s="1" t="n">
        <v>0</v>
      </c>
      <c r="I303" s="1" t="n">
        <v>0</v>
      </c>
      <c r="J303" s="1" t="n">
        <v>0</v>
      </c>
      <c r="K303" s="1" t="n">
        <v>0</v>
      </c>
      <c r="L303" s="1" t="n">
        <v>0</v>
      </c>
      <c r="M303" s="1" t="n">
        <v>1</v>
      </c>
      <c r="N303" s="1" t="n">
        <v>0</v>
      </c>
      <c r="O303" s="1" t="n">
        <v>0</v>
      </c>
      <c r="P303" s="1" t="n">
        <f aca="false">SUM(E303:O303)</f>
        <v>1</v>
      </c>
      <c r="Q303" s="1" t="n">
        <v>120</v>
      </c>
      <c r="R303" s="1" t="n">
        <v>80</v>
      </c>
      <c r="S303" s="1" t="n">
        <v>40</v>
      </c>
      <c r="T303" s="2" t="n">
        <v>93.3333333333333</v>
      </c>
      <c r="U303" s="3" t="n">
        <v>85.8</v>
      </c>
      <c r="V303" s="3" t="n">
        <v>170</v>
      </c>
      <c r="W303" s="2" t="n">
        <v>29.6885813148789</v>
      </c>
      <c r="X303" s="2" t="n">
        <v>1</v>
      </c>
      <c r="Y303" s="3" t="n">
        <v>92.5</v>
      </c>
      <c r="Z303" s="3" t="n">
        <v>108</v>
      </c>
      <c r="AA303" s="2" t="n">
        <v>39.2022054618542</v>
      </c>
      <c r="AB303" s="2" t="n">
        <v>0.544117647058823</v>
      </c>
      <c r="AC303" s="2" t="n">
        <v>0.856481481481482</v>
      </c>
      <c r="AD303" s="3" t="n">
        <v>29</v>
      </c>
      <c r="AE303" s="3" t="n">
        <v>24.9</v>
      </c>
      <c r="AF303" s="3" t="n">
        <v>60.9</v>
      </c>
      <c r="AG303" s="1" t="n">
        <v>9</v>
      </c>
      <c r="AH303" s="3" t="n">
        <v>52.2</v>
      </c>
      <c r="AI303" s="3" t="n">
        <v>44.8</v>
      </c>
      <c r="AJ303" s="3" t="n">
        <v>57.9</v>
      </c>
      <c r="AK303" s="3" t="n">
        <v>3</v>
      </c>
      <c r="AL303" s="1" t="n">
        <v>1861</v>
      </c>
      <c r="AM303" s="1" t="n">
        <v>36</v>
      </c>
      <c r="AN303" s="1" t="n">
        <v>3313</v>
      </c>
      <c r="AO303" s="1" t="n">
        <v>94</v>
      </c>
      <c r="AP303" s="1" t="n">
        <v>167</v>
      </c>
      <c r="AQ303" s="1" t="n">
        <v>153</v>
      </c>
      <c r="AR303" s="1" t="n">
        <v>113</v>
      </c>
      <c r="AS303" s="1" t="n">
        <v>138</v>
      </c>
      <c r="AT303" s="1" t="n">
        <v>1</v>
      </c>
      <c r="AU303" s="1" t="n">
        <f aca="false">((AO303*15)+(AP303*30)+(AQ303*30)+(AR303*30)+(AS303*15))-(AO303*120)</f>
        <v>5190</v>
      </c>
      <c r="AV303" s="1" t="n">
        <f aca="false">((AO303*15)+(AP303*30)+(AQ303*30)+(AR303*30)+(AS303*15))</f>
        <v>16470</v>
      </c>
      <c r="AW303" s="1"/>
      <c r="AX303" s="4" t="n">
        <f aca="false">10000/SQRT((AO303*BE303)*(AVERAGE(AO303:AS303)*AVERAGE(BE303:BI303)))</f>
        <v>2.6725537438509</v>
      </c>
      <c r="AY303" s="4" t="n">
        <v>1</v>
      </c>
      <c r="AZ303" s="2" t="n">
        <f aca="false">(AO303*BE303)/405</f>
        <v>2.66913580246914</v>
      </c>
      <c r="BA303" s="2" t="n">
        <v>1</v>
      </c>
      <c r="BB303" s="2" t="n">
        <f aca="false">1/(LOG(BE303)+LOG(AO303))</f>
        <v>0.329616827358635</v>
      </c>
      <c r="BC303" s="2" t="n">
        <f aca="false">(BF303-BE303)/(AP303-AO303)</f>
        <v>2.11643835616438</v>
      </c>
      <c r="BD303" s="2" t="n">
        <f aca="false">(20*BE303)/((AO303/18)-3.5)</f>
        <v>133.548387096774</v>
      </c>
      <c r="BE303" s="3" t="n">
        <v>11.5</v>
      </c>
      <c r="BF303" s="3" t="n">
        <v>166</v>
      </c>
      <c r="BG303" s="3" t="n">
        <v>160</v>
      </c>
      <c r="BH303" s="3" t="n">
        <v>63.4</v>
      </c>
      <c r="BI303" s="3" t="n">
        <v>86</v>
      </c>
      <c r="BJ303" s="2" t="n">
        <f aca="false">((BE303*15)+(BF303*30)+(BG303*30)+(BH303*30)+(BI303*15))-(BE303*120)</f>
        <v>11764.5</v>
      </c>
      <c r="BK303" s="2" t="n">
        <f aca="false">((BE303*15)+(BF303*30)+(BG303*30)+(BH303*30)+(BI303*15))</f>
        <v>13144.5</v>
      </c>
      <c r="BL303" s="2" t="n">
        <f aca="false">(1/BE303)</f>
        <v>0.0869565217391304</v>
      </c>
      <c r="BM303" s="2" t="n">
        <f aca="false">(BJ303/AU303)</f>
        <v>2.26676300578035</v>
      </c>
      <c r="BN303" s="2" t="n">
        <f aca="false">(BK303/AV303)</f>
        <v>0.798087431693989</v>
      </c>
      <c r="BO303" s="2" t="n">
        <f aca="false">(AX303*BM303)</f>
        <v>6.05804595752098</v>
      </c>
      <c r="BP303" s="2" t="n">
        <f aca="false">(AX303*BN303)</f>
        <v>2.13293155349412</v>
      </c>
      <c r="BQ303" s="2" t="n">
        <v>2</v>
      </c>
      <c r="BR303" s="4" t="n">
        <f aca="false">(BC303*BL303)</f>
        <v>0.184038117927338</v>
      </c>
      <c r="BS303" s="1" t="n">
        <v>191</v>
      </c>
      <c r="BT303" s="1" t="n">
        <v>0</v>
      </c>
      <c r="BU303" s="1" t="n">
        <v>48</v>
      </c>
      <c r="BV303" s="1" t="n">
        <v>0</v>
      </c>
      <c r="BW303" s="1" t="n">
        <v>119</v>
      </c>
      <c r="BX303" s="1" t="n">
        <v>0</v>
      </c>
      <c r="BY303" s="1" t="n">
        <v>24</v>
      </c>
      <c r="BZ303" s="1" t="n">
        <v>119</v>
      </c>
      <c r="CA303" s="1" t="n">
        <v>0</v>
      </c>
      <c r="CB303" s="1" t="n">
        <v>2</v>
      </c>
      <c r="CC303" s="1"/>
      <c r="CD303" s="1"/>
      <c r="CE303" s="1" t="n">
        <v>2081</v>
      </c>
      <c r="CF303" s="1" t="n">
        <v>11.7827967323402</v>
      </c>
      <c r="CG303" s="1" t="n">
        <v>51.8981259010091</v>
      </c>
      <c r="CH303" s="1" t="n">
        <v>9.34166266218164</v>
      </c>
      <c r="CI303" s="1" t="n">
        <v>23.4839019702066</v>
      </c>
      <c r="CJ303" s="1" t="n">
        <v>11.4608361364729</v>
      </c>
      <c r="CK303" s="1" t="n">
        <v>37.2513214800577</v>
      </c>
      <c r="CL303" s="1" t="n">
        <v>2.1</v>
      </c>
      <c r="CM303" s="1" t="n">
        <v>5.5</v>
      </c>
      <c r="CN303" s="1" t="n">
        <v>9</v>
      </c>
      <c r="CO303" s="1" t="n">
        <v>0</v>
      </c>
      <c r="CP303" s="1" t="n">
        <v>1.2</v>
      </c>
      <c r="CQ303" s="1" t="n">
        <v>14.6</v>
      </c>
      <c r="CR303" s="1" t="n">
        <v>0</v>
      </c>
      <c r="CS303" s="1" t="n">
        <v>0</v>
      </c>
      <c r="CT303" s="1" t="n">
        <v>1.7</v>
      </c>
      <c r="CU303" s="1" t="n">
        <v>61.3</v>
      </c>
      <c r="CV303" s="1" t="n">
        <v>120</v>
      </c>
      <c r="CW303" s="1" t="n">
        <v>21.6</v>
      </c>
      <c r="CX303" s="1" t="n">
        <v>54.3</v>
      </c>
      <c r="CY303" s="1" t="n">
        <v>26.5</v>
      </c>
      <c r="CZ303" s="1" t="n">
        <v>478</v>
      </c>
      <c r="DA303" s="1" t="n">
        <v>193.8</v>
      </c>
      <c r="DB303" s="1" t="n">
        <v>31.2</v>
      </c>
      <c r="DC303" s="1" t="n">
        <v>14</v>
      </c>
      <c r="DD303" s="1" t="n">
        <v>942</v>
      </c>
      <c r="DE303" s="1" t="n">
        <v>10</v>
      </c>
      <c r="DF303" s="1" t="n">
        <v>2</v>
      </c>
      <c r="DG303" s="1" t="n">
        <v>500</v>
      </c>
      <c r="DH303" s="1" t="n">
        <v>10</v>
      </c>
      <c r="DI303" s="1" t="n">
        <v>0</v>
      </c>
      <c r="DJ303" s="1" t="n">
        <v>19</v>
      </c>
      <c r="DK303" s="1" t="n">
        <v>19</v>
      </c>
      <c r="DL303" s="1" t="n">
        <v>1</v>
      </c>
      <c r="DM303" s="1" t="n">
        <v>1</v>
      </c>
      <c r="DN303" s="1" t="n">
        <v>28.64001</v>
      </c>
      <c r="DO303" s="1" t="n">
        <v>39.84126</v>
      </c>
      <c r="DP303" s="1" t="n">
        <v>0.04</v>
      </c>
      <c r="DQ303" s="1" t="n">
        <v>1</v>
      </c>
      <c r="DR303" s="1" t="n">
        <v>3</v>
      </c>
      <c r="DS303" s="1" t="n">
        <v>2</v>
      </c>
      <c r="DT303" s="1" t="n">
        <v>1934.92</v>
      </c>
      <c r="DU303" s="1" t="n">
        <v>40.41</v>
      </c>
      <c r="DV303" s="1" t="n">
        <v>18.88</v>
      </c>
      <c r="DW303" s="1" t="n">
        <v>16.51</v>
      </c>
      <c r="DX303" s="1" t="n">
        <v>31.2</v>
      </c>
      <c r="DY303" s="1" t="n">
        <v>339.59</v>
      </c>
      <c r="DZ303" s="1" t="n">
        <v>16.1</v>
      </c>
      <c r="EA303" s="1" t="n">
        <v>13.12</v>
      </c>
      <c r="EB303" s="1" t="n">
        <v>11.77</v>
      </c>
      <c r="EC303" s="1" t="n">
        <v>22.03</v>
      </c>
      <c r="ED303" s="1" t="n">
        <v>7.83</v>
      </c>
      <c r="EE303" s="1" t="n">
        <v>241.74</v>
      </c>
    </row>
    <row r="304" customFormat="false" ht="13.8" hidden="false" customHeight="false" outlineLevel="0" collapsed="false">
      <c r="A304" s="1" t="n">
        <v>31121</v>
      </c>
      <c r="B304" s="1" t="n">
        <v>2</v>
      </c>
      <c r="C304" s="1" t="n">
        <v>26</v>
      </c>
      <c r="D304" s="1" t="n">
        <v>1</v>
      </c>
      <c r="E304" s="1" t="n">
        <v>1</v>
      </c>
      <c r="F304" s="1" t="n">
        <v>0</v>
      </c>
      <c r="G304" s="1" t="n">
        <v>0</v>
      </c>
      <c r="H304" s="1" t="n">
        <v>0</v>
      </c>
      <c r="I304" s="1" t="n">
        <v>0</v>
      </c>
      <c r="J304" s="1" t="n">
        <v>0</v>
      </c>
      <c r="K304" s="1" t="n">
        <v>0</v>
      </c>
      <c r="L304" s="1" t="n">
        <v>0</v>
      </c>
      <c r="M304" s="1" t="n">
        <v>0</v>
      </c>
      <c r="N304" s="1" t="n">
        <v>0</v>
      </c>
      <c r="O304" s="1" t="n">
        <v>0</v>
      </c>
      <c r="P304" s="1" t="n">
        <f aca="false">SUM(E304:O304)</f>
        <v>1</v>
      </c>
      <c r="Q304" s="1" t="n">
        <v>110</v>
      </c>
      <c r="R304" s="1" t="n">
        <v>70</v>
      </c>
      <c r="S304" s="1" t="n">
        <v>40</v>
      </c>
      <c r="T304" s="2" t="n">
        <v>83.3333333333333</v>
      </c>
      <c r="U304" s="3" t="n">
        <v>44.9</v>
      </c>
      <c r="V304" s="3" t="n">
        <v>162.5</v>
      </c>
      <c r="W304" s="2" t="n">
        <v>17.003550295858</v>
      </c>
      <c r="X304" s="2" t="n">
        <v>0</v>
      </c>
      <c r="Y304" s="3" t="n">
        <v>61</v>
      </c>
      <c r="Z304" s="3" t="n">
        <v>88.5</v>
      </c>
      <c r="AA304" s="2" t="n">
        <v>33.0971551833621</v>
      </c>
      <c r="AB304" s="2" t="n">
        <v>0.375384615384615</v>
      </c>
      <c r="AC304" s="2" t="n">
        <v>0.689265536723164</v>
      </c>
      <c r="AD304" s="3" t="n">
        <v>18.6</v>
      </c>
      <c r="AE304" s="3" t="n">
        <v>8.4</v>
      </c>
      <c r="AF304" s="3" t="n">
        <v>36.5</v>
      </c>
      <c r="AG304" s="1" t="n">
        <v>1</v>
      </c>
      <c r="AH304" s="3" t="n">
        <v>55.5</v>
      </c>
      <c r="AI304" s="3" t="n">
        <v>24.9</v>
      </c>
      <c r="AJ304" s="3" t="n">
        <v>34.6</v>
      </c>
      <c r="AK304" s="3" t="n">
        <v>1.9</v>
      </c>
      <c r="AL304" s="1" t="n">
        <v>1130</v>
      </c>
      <c r="AM304" s="1" t="n">
        <v>12</v>
      </c>
      <c r="AN304" s="1" t="n">
        <v>1853</v>
      </c>
      <c r="AO304" s="1" t="n">
        <v>86</v>
      </c>
      <c r="AP304" s="1" t="n">
        <v>196</v>
      </c>
      <c r="AQ304" s="1" t="n">
        <v>168</v>
      </c>
      <c r="AR304" s="1" t="n">
        <v>100</v>
      </c>
      <c r="AS304" s="1" t="n">
        <v>136</v>
      </c>
      <c r="AT304" s="1" t="n">
        <v>1</v>
      </c>
      <c r="AU304" s="1" t="n">
        <f aca="false">((AO304*15)+(AP304*30)+(AQ304*30)+(AR304*30)+(AS304*15))-(AO304*120)</f>
        <v>6930</v>
      </c>
      <c r="AV304" s="1" t="n">
        <f aca="false">((AO304*15)+(AP304*30)+(AQ304*30)+(AR304*30)+(AS304*15))</f>
        <v>17250</v>
      </c>
      <c r="AW304" s="1"/>
      <c r="AX304" s="4" t="n">
        <f aca="false">10000/SQRT((AO304*BE304)*(AVERAGE(AO304:AS304)*AVERAGE(BE304:BI304)))</f>
        <v>8.63896349143163</v>
      </c>
      <c r="AY304" s="4" t="n">
        <v>0</v>
      </c>
      <c r="AZ304" s="2" t="n">
        <f aca="false">(AO304*BE304)/405</f>
        <v>0.441679012345679</v>
      </c>
      <c r="BA304" s="2" t="n">
        <v>0</v>
      </c>
      <c r="BB304" s="2" t="n">
        <f aca="false">1/(LOG(BE304)+LOG(AO304))</f>
        <v>0.443938988099482</v>
      </c>
      <c r="BC304" s="2" t="n">
        <f aca="false">(BF304-BE304)/(AP304-AO304)</f>
        <v>0.584727272727273</v>
      </c>
      <c r="BD304" s="2" t="n">
        <f aca="false">(20*BE304)/((AO304/18)-3.5)</f>
        <v>32.5565217391304</v>
      </c>
      <c r="BE304" s="3" t="n">
        <v>2.08</v>
      </c>
      <c r="BF304" s="3" t="n">
        <v>66.4</v>
      </c>
      <c r="BG304" s="3" t="n">
        <v>101</v>
      </c>
      <c r="BH304" s="3" t="n">
        <v>34.2</v>
      </c>
      <c r="BI304" s="3" t="n">
        <v>69.3</v>
      </c>
      <c r="BJ304" s="2" t="n">
        <f aca="false">((BE304*15)+(BF304*30)+(BG304*30)+(BH304*30)+(BI304*15))-(BE304*120)</f>
        <v>6869.1</v>
      </c>
      <c r="BK304" s="2" t="n">
        <f aca="false">((BE304*15)+(BF304*30)+(BG304*30)+(BH304*30)+(BI304*15))</f>
        <v>7118.7</v>
      </c>
      <c r="BL304" s="2" t="n">
        <f aca="false">(1/BE304)</f>
        <v>0.480769230769231</v>
      </c>
      <c r="BM304" s="2" t="n">
        <f aca="false">(BJ304/AU304)</f>
        <v>0.991212121212121</v>
      </c>
      <c r="BN304" s="2" t="n">
        <f aca="false">(BK304/AV304)</f>
        <v>0.412678260869565</v>
      </c>
      <c r="BO304" s="2" t="n">
        <f aca="false">(AX304*BM304)</f>
        <v>8.56304532741602</v>
      </c>
      <c r="BP304" s="2" t="n">
        <f aca="false">(AX304*BN304)</f>
        <v>3.56511242935967</v>
      </c>
      <c r="BQ304" s="2" t="n">
        <v>2</v>
      </c>
      <c r="BR304" s="4" t="n">
        <f aca="false">(BC304*BL304)</f>
        <v>0.281118881118881</v>
      </c>
      <c r="BS304" s="1" t="n">
        <v>177</v>
      </c>
      <c r="BT304" s="1" t="n">
        <v>0</v>
      </c>
      <c r="BU304" s="1" t="n">
        <v>61</v>
      </c>
      <c r="BV304" s="1" t="n">
        <v>0</v>
      </c>
      <c r="BW304" s="1" t="n">
        <v>100</v>
      </c>
      <c r="BX304" s="1" t="n">
        <v>0</v>
      </c>
      <c r="BY304" s="1" t="n">
        <v>16</v>
      </c>
      <c r="BZ304" s="1" t="n">
        <v>82</v>
      </c>
      <c r="CA304" s="1" t="n">
        <v>0</v>
      </c>
      <c r="CB304" s="1" t="n">
        <v>0</v>
      </c>
      <c r="CC304" s="1"/>
      <c r="CD304" s="1"/>
      <c r="CE304" s="1" t="n">
        <v>1612</v>
      </c>
      <c r="CF304" s="1" t="n">
        <v>11.8610421836228</v>
      </c>
      <c r="CG304" s="1" t="n">
        <v>19.7084367245658</v>
      </c>
      <c r="CH304" s="1" t="n">
        <v>2.40074441687345</v>
      </c>
      <c r="CI304" s="1" t="n">
        <v>6.47642679900744</v>
      </c>
      <c r="CJ304" s="1" t="n">
        <v>3.74069478908189</v>
      </c>
      <c r="CK304" s="1" t="n">
        <v>69.6277915632754</v>
      </c>
      <c r="CL304" s="1" t="n">
        <v>3.3</v>
      </c>
      <c r="CM304" s="1" t="n">
        <v>2.4</v>
      </c>
      <c r="CN304" s="1" t="n">
        <v>9.8</v>
      </c>
      <c r="CO304" s="1" t="n">
        <v>0</v>
      </c>
      <c r="CP304" s="1" t="n">
        <v>2.5</v>
      </c>
      <c r="CQ304" s="1" t="n">
        <v>2.9</v>
      </c>
      <c r="CR304" s="1" t="n">
        <v>0</v>
      </c>
      <c r="CS304" s="1" t="n">
        <v>0</v>
      </c>
      <c r="CT304" s="1" t="n">
        <v>9.6</v>
      </c>
      <c r="CU304" s="1" t="n">
        <v>47.8</v>
      </c>
      <c r="CV304" s="1" t="n">
        <v>35.3</v>
      </c>
      <c r="CW304" s="1" t="n">
        <v>4.3</v>
      </c>
      <c r="CX304" s="1" t="n">
        <v>11.6</v>
      </c>
      <c r="CY304" s="1" t="n">
        <v>6.7</v>
      </c>
      <c r="CZ304" s="1" t="n">
        <v>54</v>
      </c>
      <c r="DA304" s="1" t="n">
        <v>280.6</v>
      </c>
      <c r="DB304" s="1" t="n">
        <v>48.6</v>
      </c>
      <c r="DC304" s="1" t="n">
        <v>24.7</v>
      </c>
      <c r="DD304" s="1" t="n">
        <v>1354</v>
      </c>
      <c r="DE304" s="1" t="n">
        <v>14</v>
      </c>
      <c r="DF304" s="1" t="n">
        <v>7</v>
      </c>
      <c r="DG304" s="1" t="n">
        <v>500</v>
      </c>
      <c r="DH304" s="1" t="s">
        <v>425</v>
      </c>
      <c r="DI304" s="1" t="n">
        <v>300</v>
      </c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</row>
    <row r="305" customFormat="false" ht="13.8" hidden="false" customHeight="false" outlineLevel="0" collapsed="false">
      <c r="A305" s="1" t="n">
        <v>31123</v>
      </c>
      <c r="B305" s="1" t="n">
        <v>1</v>
      </c>
      <c r="C305" s="1" t="n">
        <v>44</v>
      </c>
      <c r="D305" s="1" t="n">
        <v>1</v>
      </c>
      <c r="E305" s="1" t="n">
        <v>0</v>
      </c>
      <c r="F305" s="1" t="n">
        <v>0</v>
      </c>
      <c r="G305" s="1" t="n">
        <v>1</v>
      </c>
      <c r="H305" s="1" t="n">
        <v>0</v>
      </c>
      <c r="I305" s="1" t="n">
        <v>1</v>
      </c>
      <c r="J305" s="1" t="n">
        <v>0</v>
      </c>
      <c r="K305" s="1" t="n">
        <v>0</v>
      </c>
      <c r="L305" s="1" t="n">
        <v>0</v>
      </c>
      <c r="M305" s="1" t="n">
        <v>1</v>
      </c>
      <c r="N305" s="1" t="n">
        <v>0</v>
      </c>
      <c r="O305" s="1" t="n">
        <v>1</v>
      </c>
      <c r="P305" s="1" t="n">
        <f aca="false">SUM(E305:O305)</f>
        <v>4</v>
      </c>
      <c r="Q305" s="1" t="n">
        <v>140</v>
      </c>
      <c r="R305" s="1" t="n">
        <v>100</v>
      </c>
      <c r="S305" s="1" t="n">
        <v>40</v>
      </c>
      <c r="T305" s="2" t="n">
        <v>113.333333333333</v>
      </c>
      <c r="U305" s="3" t="n">
        <v>132</v>
      </c>
      <c r="V305" s="3" t="n">
        <v>176.5</v>
      </c>
      <c r="W305" s="2" t="n">
        <v>42.3725413092152</v>
      </c>
      <c r="X305" s="2" t="n">
        <v>2</v>
      </c>
      <c r="Y305" s="3"/>
      <c r="Z305" s="3"/>
      <c r="AA305" s="2"/>
      <c r="AB305" s="2"/>
      <c r="AC305" s="2"/>
      <c r="AD305" s="3"/>
      <c r="AE305" s="3"/>
      <c r="AF305" s="3"/>
      <c r="AG305" s="1"/>
      <c r="AH305" s="3"/>
      <c r="AI305" s="3"/>
      <c r="AJ305" s="3"/>
      <c r="AK305" s="3"/>
      <c r="AL305" s="1"/>
      <c r="AM305" s="1"/>
      <c r="AN305" s="1"/>
      <c r="AO305" s="1" t="n">
        <v>116</v>
      </c>
      <c r="AP305" s="1"/>
      <c r="AQ305" s="1"/>
      <c r="AR305" s="1"/>
      <c r="AS305" s="1" t="n">
        <v>122</v>
      </c>
      <c r="AT305" s="1" t="n">
        <v>2</v>
      </c>
      <c r="AU305" s="1"/>
      <c r="AV305" s="1"/>
      <c r="AW305" s="1" t="n">
        <v>5.46</v>
      </c>
      <c r="AX305" s="4" t="n">
        <f aca="false">10000/SQRT((AO305*BE305)*(AVERAGE(AO305:AS305)*AVERAGE(BE305:BI305)))</f>
        <v>1.97127121667744</v>
      </c>
      <c r="AY305" s="4" t="n">
        <v>1</v>
      </c>
      <c r="AZ305" s="2" t="n">
        <f aca="false">(AO305*BE305)/405</f>
        <v>5.92888888888889</v>
      </c>
      <c r="BA305" s="2" t="n">
        <v>1</v>
      </c>
      <c r="BB305" s="2" t="n">
        <f aca="false">1/(LOG(BE305)+LOG(AO305))</f>
        <v>0.295820499946652</v>
      </c>
      <c r="BC305" s="2" t="n">
        <f aca="false">(BF305-BE305)/(AP305-AO305)</f>
        <v>-0.535344827586207</v>
      </c>
      <c r="BD305" s="2" t="n">
        <f aca="false">(20*BE305)/((AO305/18)-3.5)</f>
        <v>140.603773584906</v>
      </c>
      <c r="BE305" s="3" t="n">
        <v>20.7</v>
      </c>
      <c r="BF305" s="3" t="n">
        <v>82.8</v>
      </c>
      <c r="BG305" s="3" t="n">
        <v>162</v>
      </c>
      <c r="BH305" s="3" t="n">
        <v>85.3</v>
      </c>
      <c r="BI305" s="3" t="n">
        <v>99.5</v>
      </c>
      <c r="BJ305" s="2" t="n">
        <f aca="false">((BE305*15)+(BF305*30)+(BG305*30)+(BH305*30)+(BI305*15))-(BE305*120)</f>
        <v>9222</v>
      </c>
      <c r="BK305" s="2" t="n">
        <f aca="false">((BE305*15)+(BF305*30)+(BG305*30)+(BH305*30)+(BI305*15))</f>
        <v>11706</v>
      </c>
      <c r="BL305" s="2" t="n">
        <f aca="false">(1/BE305)</f>
        <v>0.0483091787439614</v>
      </c>
      <c r="BM305" s="2" t="e">
        <f aca="false">(BJ305/AU305)</f>
        <v>#DIV/0!</v>
      </c>
      <c r="BN305" s="2" t="e">
        <f aca="false">(BK305/AV305)</f>
        <v>#DIV/0!</v>
      </c>
      <c r="BO305" s="2" t="e">
        <f aca="false">(AX305*BM305)</f>
        <v>#DIV/0!</v>
      </c>
      <c r="BP305" s="2" t="e">
        <f aca="false">(AX305*BN305)</f>
        <v>#DIV/0!</v>
      </c>
      <c r="BQ305" s="2"/>
      <c r="BR305" s="4" t="n">
        <f aca="false">(BC305*BL305)</f>
        <v>-0.0258620689655172</v>
      </c>
      <c r="BS305" s="1" t="n">
        <v>129</v>
      </c>
      <c r="BT305" s="1" t="n">
        <v>0</v>
      </c>
      <c r="BU305" s="1" t="n">
        <v>37</v>
      </c>
      <c r="BV305" s="1" t="n">
        <v>1</v>
      </c>
      <c r="BW305" s="1" t="n">
        <v>57</v>
      </c>
      <c r="BX305" s="1" t="n">
        <v>0</v>
      </c>
      <c r="BY305" s="1" t="n">
        <v>35</v>
      </c>
      <c r="BZ305" s="1" t="n">
        <v>57</v>
      </c>
      <c r="CA305" s="1" t="n">
        <v>0</v>
      </c>
      <c r="CB305" s="1" t="n">
        <v>5</v>
      </c>
      <c r="CC305" s="1" t="n">
        <v>2</v>
      </c>
      <c r="CD305" s="1"/>
      <c r="CE305" s="1" t="n">
        <v>1743</v>
      </c>
      <c r="CF305" s="1" t="n">
        <v>12.5989672977625</v>
      </c>
      <c r="CG305" s="1" t="n">
        <v>24.1652323580034</v>
      </c>
      <c r="CH305" s="1" t="n">
        <v>1.80722891566265</v>
      </c>
      <c r="CI305" s="1" t="n">
        <v>7.0223752151463</v>
      </c>
      <c r="CJ305" s="1" t="n">
        <v>4.49225473321859</v>
      </c>
      <c r="CK305" s="1" t="n">
        <v>65.1061388410786</v>
      </c>
      <c r="CL305" s="1" t="n">
        <v>6.9</v>
      </c>
      <c r="CM305" s="1" t="n">
        <v>3.3</v>
      </c>
      <c r="CN305" s="1" t="n">
        <v>12.9</v>
      </c>
      <c r="CO305" s="1" t="n">
        <v>0</v>
      </c>
      <c r="CP305" s="1" t="n">
        <v>0</v>
      </c>
      <c r="CQ305" s="1" t="n">
        <v>2</v>
      </c>
      <c r="CR305" s="1" t="n">
        <v>0</v>
      </c>
      <c r="CS305" s="1" t="n">
        <v>0</v>
      </c>
      <c r="CT305" s="1" t="n">
        <v>2.5</v>
      </c>
      <c r="CU305" s="1" t="n">
        <v>54.9</v>
      </c>
      <c r="CV305" s="1" t="n">
        <v>46.8</v>
      </c>
      <c r="CW305" s="1" t="n">
        <v>3.5</v>
      </c>
      <c r="CX305" s="1" t="n">
        <v>13.6</v>
      </c>
      <c r="CY305" s="1" t="n">
        <v>8.7</v>
      </c>
      <c r="CZ305" s="1" t="n">
        <v>77</v>
      </c>
      <c r="DA305" s="1" t="n">
        <v>283.7</v>
      </c>
      <c r="DB305" s="1" t="n">
        <v>15.8</v>
      </c>
      <c r="DC305" s="1" t="n">
        <v>11.7</v>
      </c>
      <c r="DD305" s="1" t="n">
        <v>1044</v>
      </c>
      <c r="DE305" s="1" t="n">
        <v>7</v>
      </c>
      <c r="DF305" s="1" t="n">
        <v>5</v>
      </c>
      <c r="DG305" s="1" t="n">
        <v>500</v>
      </c>
      <c r="DH305" s="1" t="n">
        <v>25</v>
      </c>
      <c r="DI305" s="1" t="n">
        <v>355</v>
      </c>
      <c r="DJ305" s="1" t="n">
        <v>8</v>
      </c>
      <c r="DK305" s="1" t="n">
        <v>8</v>
      </c>
      <c r="DL305" s="1" t="n">
        <v>2</v>
      </c>
      <c r="DM305" s="1" t="n">
        <v>2</v>
      </c>
      <c r="DN305" s="1" t="n">
        <v>27.96036</v>
      </c>
      <c r="DO305" s="1" t="n">
        <v>293.7171</v>
      </c>
      <c r="DP305" s="1" t="n">
        <v>0.99</v>
      </c>
      <c r="DQ305" s="1"/>
      <c r="DR305" s="1" t="n">
        <v>3</v>
      </c>
      <c r="DS305" s="1" t="n">
        <v>2</v>
      </c>
      <c r="DT305" s="1" t="n">
        <v>1861.02</v>
      </c>
      <c r="DU305" s="1" t="n">
        <v>52.05</v>
      </c>
      <c r="DV305" s="1" t="n">
        <v>18.54</v>
      </c>
      <c r="DW305" s="1" t="n">
        <v>17.21</v>
      </c>
      <c r="DX305" s="1" t="n">
        <v>24.38</v>
      </c>
      <c r="DY305" s="1" t="n">
        <v>276.72</v>
      </c>
      <c r="DZ305" s="1" t="n">
        <v>27.78</v>
      </c>
      <c r="EA305" s="1" t="n">
        <v>31.62</v>
      </c>
      <c r="EB305" s="1" t="n">
        <v>14.79</v>
      </c>
      <c r="EC305" s="1" t="n">
        <v>19.25</v>
      </c>
      <c r="ED305" s="1" t="n">
        <v>10.84</v>
      </c>
      <c r="EE305" s="1" t="n">
        <v>104.4</v>
      </c>
    </row>
    <row r="306" customFormat="false" ht="13.8" hidden="false" customHeight="false" outlineLevel="0" collapsed="false">
      <c r="A306" s="1" t="n">
        <v>31125</v>
      </c>
      <c r="B306" s="1" t="n">
        <v>2</v>
      </c>
      <c r="C306" s="1" t="n">
        <v>19</v>
      </c>
      <c r="D306" s="1" t="n">
        <v>1</v>
      </c>
      <c r="E306" s="1" t="n">
        <v>1</v>
      </c>
      <c r="F306" s="1" t="n">
        <v>0</v>
      </c>
      <c r="G306" s="1" t="n">
        <v>1</v>
      </c>
      <c r="H306" s="1" t="n">
        <v>0</v>
      </c>
      <c r="I306" s="1" t="n">
        <v>0</v>
      </c>
      <c r="J306" s="1" t="n">
        <v>0</v>
      </c>
      <c r="K306" s="1" t="n">
        <v>0</v>
      </c>
      <c r="L306" s="1" t="n">
        <v>0</v>
      </c>
      <c r="M306" s="1" t="n">
        <v>0</v>
      </c>
      <c r="N306" s="1" t="n">
        <v>0</v>
      </c>
      <c r="O306" s="1" t="n">
        <v>1</v>
      </c>
      <c r="P306" s="1" t="n">
        <f aca="false">SUM(E306:O306)</f>
        <v>3</v>
      </c>
      <c r="Q306" s="1" t="n">
        <v>110</v>
      </c>
      <c r="R306" s="1" t="n">
        <v>80</v>
      </c>
      <c r="S306" s="1" t="n">
        <v>30</v>
      </c>
      <c r="T306" s="2" t="n">
        <v>90</v>
      </c>
      <c r="U306" s="3" t="n">
        <v>48.9</v>
      </c>
      <c r="V306" s="3" t="n">
        <v>153.1</v>
      </c>
      <c r="W306" s="2" t="n">
        <v>20.86212185271</v>
      </c>
      <c r="X306" s="2" t="n">
        <v>0</v>
      </c>
      <c r="Y306" s="3" t="n">
        <v>68</v>
      </c>
      <c r="Z306" s="3" t="n">
        <v>89.9</v>
      </c>
      <c r="AA306" s="2" t="n">
        <v>27.8795507653492</v>
      </c>
      <c r="AB306" s="2" t="n">
        <v>0.444154147615937</v>
      </c>
      <c r="AC306" s="2" t="n">
        <v>0.756395995550612</v>
      </c>
      <c r="AD306" s="3" t="n">
        <v>18.6</v>
      </c>
      <c r="AE306" s="3" t="n">
        <v>9.1</v>
      </c>
      <c r="AF306" s="3" t="n">
        <v>39.8</v>
      </c>
      <c r="AG306" s="1" t="n">
        <v>1</v>
      </c>
      <c r="AH306" s="3" t="n">
        <v>56.4</v>
      </c>
      <c r="AI306" s="3" t="n">
        <v>27.6</v>
      </c>
      <c r="AJ306" s="3" t="n">
        <v>37.8</v>
      </c>
      <c r="AK306" s="3" t="n">
        <v>2</v>
      </c>
      <c r="AL306" s="1" t="n">
        <v>1251</v>
      </c>
      <c r="AM306" s="1" t="n">
        <v>12</v>
      </c>
      <c r="AN306" s="1" t="n">
        <v>1952</v>
      </c>
      <c r="AO306" s="1" t="n">
        <v>367</v>
      </c>
      <c r="AP306" s="1" t="n">
        <v>403</v>
      </c>
      <c r="AQ306" s="1" t="n">
        <v>358</v>
      </c>
      <c r="AR306" s="1" t="n">
        <v>520</v>
      </c>
      <c r="AS306" s="1" t="n">
        <v>594</v>
      </c>
      <c r="AT306" s="1" t="n">
        <v>7</v>
      </c>
      <c r="AU306" s="1" t="n">
        <f aca="false">((AO306*15)+(AP306*30)+(AQ306*30)+(AR306*30)+(AS306*15))-(AO306*120)</f>
        <v>8805</v>
      </c>
      <c r="AV306" s="1" t="n">
        <f aca="false">((AO306*15)+(AP306*30)+(AQ306*30)+(AR306*30)+(AS306*15))</f>
        <v>52845</v>
      </c>
      <c r="AW306" s="1" t="n">
        <v>10.08</v>
      </c>
      <c r="AX306" s="4"/>
      <c r="AY306" s="4"/>
      <c r="AZ306" s="2"/>
      <c r="BA306" s="2"/>
      <c r="BB306" s="2"/>
      <c r="BC306" s="2"/>
      <c r="BD306" s="2"/>
      <c r="BE306" s="3"/>
      <c r="BF306" s="3"/>
      <c r="BG306" s="3"/>
      <c r="BH306" s="3"/>
      <c r="BI306" s="3"/>
      <c r="BJ306" s="2"/>
      <c r="BK306" s="2"/>
      <c r="BL306" s="2"/>
      <c r="BM306" s="2"/>
      <c r="BN306" s="2"/>
      <c r="BO306" s="2"/>
      <c r="BP306" s="2"/>
      <c r="BQ306" s="2"/>
      <c r="BR306" s="4"/>
      <c r="BS306" s="1" t="n">
        <v>126</v>
      </c>
      <c r="BT306" s="1" t="n">
        <v>0</v>
      </c>
      <c r="BU306" s="1" t="n">
        <v>41</v>
      </c>
      <c r="BV306" s="1" t="n">
        <v>1</v>
      </c>
      <c r="BW306" s="1" t="n">
        <v>73</v>
      </c>
      <c r="BX306" s="1" t="n">
        <v>0</v>
      </c>
      <c r="BY306" s="1" t="n">
        <v>12</v>
      </c>
      <c r="BZ306" s="1" t="n">
        <v>62</v>
      </c>
      <c r="CA306" s="1" t="n">
        <v>0</v>
      </c>
      <c r="CB306" s="1" t="n">
        <v>0</v>
      </c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</row>
    <row r="307" customFormat="false" ht="13.8" hidden="false" customHeight="false" outlineLevel="0" collapsed="false">
      <c r="A307" s="1" t="n">
        <v>31126</v>
      </c>
      <c r="B307" s="1" t="n">
        <v>1</v>
      </c>
      <c r="C307" s="1" t="n">
        <v>57</v>
      </c>
      <c r="D307" s="1" t="n">
        <v>1</v>
      </c>
      <c r="E307" s="1" t="n">
        <v>1</v>
      </c>
      <c r="F307" s="1" t="n">
        <v>1</v>
      </c>
      <c r="G307" s="1" t="n">
        <v>1</v>
      </c>
      <c r="H307" s="1" t="n">
        <v>0</v>
      </c>
      <c r="I307" s="1" t="n">
        <v>0</v>
      </c>
      <c r="J307" s="1" t="n">
        <v>0</v>
      </c>
      <c r="K307" s="1" t="n">
        <v>0</v>
      </c>
      <c r="L307" s="1" t="n">
        <v>0</v>
      </c>
      <c r="M307" s="1" t="n">
        <v>1</v>
      </c>
      <c r="N307" s="1" t="n">
        <v>0</v>
      </c>
      <c r="O307" s="1" t="n">
        <v>1</v>
      </c>
      <c r="P307" s="1" t="n">
        <f aca="false">SUM(E307:O307)</f>
        <v>5</v>
      </c>
      <c r="Q307" s="1" t="n">
        <v>110</v>
      </c>
      <c r="R307" s="1" t="n">
        <v>80</v>
      </c>
      <c r="S307" s="1" t="n">
        <v>30</v>
      </c>
      <c r="T307" s="2" t="n">
        <v>90</v>
      </c>
      <c r="U307" s="3" t="n">
        <v>82.3</v>
      </c>
      <c r="V307" s="3" t="n">
        <v>173.5</v>
      </c>
      <c r="W307" s="2" t="n">
        <v>27.340148992185</v>
      </c>
      <c r="X307" s="2" t="n">
        <v>1</v>
      </c>
      <c r="Y307" s="3" t="n">
        <v>94</v>
      </c>
      <c r="Z307" s="3" t="n">
        <v>104</v>
      </c>
      <c r="AA307" s="2" t="n">
        <v>51.4850981566867</v>
      </c>
      <c r="AB307" s="2" t="n">
        <v>0.54178674351585</v>
      </c>
      <c r="AC307" s="2" t="n">
        <v>0.903846153846154</v>
      </c>
      <c r="AD307" s="3" t="n">
        <v>26.2</v>
      </c>
      <c r="AE307" s="3" t="n">
        <v>21.6</v>
      </c>
      <c r="AF307" s="3" t="n">
        <v>60.7</v>
      </c>
      <c r="AG307" s="1" t="n">
        <v>13</v>
      </c>
      <c r="AH307" s="3" t="n">
        <v>51</v>
      </c>
      <c r="AI307" s="3" t="n">
        <v>42</v>
      </c>
      <c r="AJ307" s="3" t="n">
        <v>57.7</v>
      </c>
      <c r="AK307" s="3" t="n">
        <v>3</v>
      </c>
      <c r="AL307" s="1" t="n">
        <v>1765</v>
      </c>
      <c r="AM307" s="1" t="n">
        <v>60</v>
      </c>
      <c r="AN307" s="1" t="n">
        <v>2736</v>
      </c>
      <c r="AO307" s="1" t="n">
        <v>93</v>
      </c>
      <c r="AP307" s="1" t="n">
        <v>196</v>
      </c>
      <c r="AQ307" s="1" t="n">
        <v>198</v>
      </c>
      <c r="AR307" s="1" t="n">
        <v>209</v>
      </c>
      <c r="AS307" s="1" t="n">
        <v>165</v>
      </c>
      <c r="AT307" s="1" t="n">
        <v>3</v>
      </c>
      <c r="AU307" s="1" t="n">
        <f aca="false">((AO307*15)+(AP307*30)+(AQ307*30)+(AR307*30)+(AS307*15))-(AO307*120)</f>
        <v>10800</v>
      </c>
      <c r="AV307" s="1" t="n">
        <f aca="false">((AO307*15)+(AP307*30)+(AQ307*30)+(AR307*30)+(AS307*15))</f>
        <v>21960</v>
      </c>
      <c r="AW307" s="1" t="n">
        <v>5.26</v>
      </c>
      <c r="AX307" s="4" t="n">
        <f aca="false">10000/SQRT((AO307*BE307)*(AVERAGE(AO307:AS307)*AVERAGE(BE307:BI307)))</f>
        <v>3.66628241932606</v>
      </c>
      <c r="AY307" s="4" t="n">
        <v>0</v>
      </c>
      <c r="AZ307" s="2" t="n">
        <f aca="false">(AO307*BE307)/405</f>
        <v>1.37088888888889</v>
      </c>
      <c r="BA307" s="2" t="n">
        <v>0</v>
      </c>
      <c r="BB307" s="2" t="n">
        <f aca="false">1/(LOG(BE307)+LOG(AO307))</f>
        <v>0.364370765543632</v>
      </c>
      <c r="BC307" s="2" t="n">
        <f aca="false">(BF307-BE307)/(AP307-AO307)</f>
        <v>0.942038834951456</v>
      </c>
      <c r="BD307" s="2" t="n">
        <f aca="false">(20*BE307)/((AO307/18)-3.5)</f>
        <v>71.64</v>
      </c>
      <c r="BE307" s="3" t="n">
        <v>5.97</v>
      </c>
      <c r="BF307" s="3" t="n">
        <v>103</v>
      </c>
      <c r="BG307" s="3" t="n">
        <v>122</v>
      </c>
      <c r="BH307" s="3" t="n">
        <v>90.1</v>
      </c>
      <c r="BI307" s="3" t="n">
        <v>68</v>
      </c>
      <c r="BJ307" s="2" t="n">
        <f aca="false">((BE307*15)+(BF307*30)+(BG307*30)+(BH307*30)+(BI307*15))-(BE307*120)</f>
        <v>9846.15</v>
      </c>
      <c r="BK307" s="2" t="n">
        <f aca="false">((BE307*15)+(BF307*30)+(BG307*30)+(BH307*30)+(BI307*15))</f>
        <v>10562.55</v>
      </c>
      <c r="BL307" s="2" t="n">
        <f aca="false">(1/BE307)</f>
        <v>0.16750418760469</v>
      </c>
      <c r="BM307" s="2" t="n">
        <f aca="false">(BJ307/AU307)</f>
        <v>0.911680555555556</v>
      </c>
      <c r="BN307" s="2" t="n">
        <f aca="false">(BK307/AV307)</f>
        <v>0.48099043715847</v>
      </c>
      <c r="BO307" s="2" t="n">
        <f aca="false">(AX307*BM307)</f>
        <v>3.34247839287475</v>
      </c>
      <c r="BP307" s="2" t="n">
        <f aca="false">(AX307*BN307)</f>
        <v>1.76344678361806</v>
      </c>
      <c r="BQ307" s="2" t="n">
        <v>2</v>
      </c>
      <c r="BR307" s="4" t="n">
        <f aca="false">(BC307*BL307)</f>
        <v>0.157795449740612</v>
      </c>
      <c r="BS307" s="1" t="n">
        <v>219</v>
      </c>
      <c r="BT307" s="1" t="n">
        <v>1</v>
      </c>
      <c r="BU307" s="1" t="n">
        <v>36</v>
      </c>
      <c r="BV307" s="1" t="n">
        <v>1</v>
      </c>
      <c r="BW307" s="1" t="n">
        <v>150</v>
      </c>
      <c r="BX307" s="1" t="n">
        <v>1</v>
      </c>
      <c r="BY307" s="1" t="n">
        <v>33</v>
      </c>
      <c r="BZ307" s="1" t="n">
        <v>165</v>
      </c>
      <c r="CA307" s="1" t="n">
        <v>1</v>
      </c>
      <c r="CB307" s="1" t="n">
        <v>3</v>
      </c>
      <c r="CC307" s="1"/>
      <c r="CD307" s="1"/>
      <c r="CE307" s="1" t="n">
        <v>1539</v>
      </c>
      <c r="CF307" s="1" t="n">
        <v>17.3619233268356</v>
      </c>
      <c r="CG307" s="1" t="n">
        <v>25.5555555555556</v>
      </c>
      <c r="CH307" s="1" t="n">
        <v>5.6140350877193</v>
      </c>
      <c r="CI307" s="1" t="n">
        <v>10.5263157894737</v>
      </c>
      <c r="CJ307" s="1" t="n">
        <v>6.08187134502924</v>
      </c>
      <c r="CK307" s="1" t="n">
        <v>60.1689408706953</v>
      </c>
      <c r="CL307" s="1" t="n">
        <v>0</v>
      </c>
      <c r="CM307" s="1" t="n">
        <v>6.3</v>
      </c>
      <c r="CN307" s="1" t="n">
        <v>11.9</v>
      </c>
      <c r="CO307" s="1" t="n">
        <v>0</v>
      </c>
      <c r="CP307" s="1" t="n">
        <v>3.2</v>
      </c>
      <c r="CQ307" s="1" t="n">
        <v>2.3</v>
      </c>
      <c r="CR307" s="1" t="n">
        <v>0</v>
      </c>
      <c r="CS307" s="1" t="n">
        <v>0</v>
      </c>
      <c r="CT307" s="1" t="n">
        <v>0.1</v>
      </c>
      <c r="CU307" s="1" t="n">
        <v>66.8</v>
      </c>
      <c r="CV307" s="1" t="n">
        <v>43.7</v>
      </c>
      <c r="CW307" s="1" t="n">
        <v>9.6</v>
      </c>
      <c r="CX307" s="1" t="n">
        <v>18</v>
      </c>
      <c r="CY307" s="1" t="n">
        <v>10.4</v>
      </c>
      <c r="CZ307" s="1" t="n">
        <v>461</v>
      </c>
      <c r="DA307" s="1" t="n">
        <v>231.5</v>
      </c>
      <c r="DB307" s="1" t="n">
        <v>9.7</v>
      </c>
      <c r="DC307" s="1" t="n">
        <v>17.2</v>
      </c>
      <c r="DD307" s="1" t="n">
        <v>480</v>
      </c>
      <c r="DE307" s="1" t="n">
        <v>10</v>
      </c>
      <c r="DF307" s="1" t="n">
        <v>2</v>
      </c>
      <c r="DG307" s="1" t="n">
        <v>500</v>
      </c>
      <c r="DH307" s="1" t="n">
        <v>10</v>
      </c>
      <c r="DI307" s="1" t="n">
        <v>400</v>
      </c>
      <c r="DJ307" s="1" t="n">
        <v>19</v>
      </c>
      <c r="DK307" s="1" t="n">
        <v>19</v>
      </c>
      <c r="DL307" s="1" t="n">
        <v>1</v>
      </c>
      <c r="DM307" s="1" t="n">
        <v>1</v>
      </c>
      <c r="DN307" s="1" t="n">
        <v>37.58036</v>
      </c>
      <c r="DO307" s="1" t="n">
        <v>596.0391</v>
      </c>
      <c r="DP307" s="1" t="n">
        <v>0.19</v>
      </c>
      <c r="DQ307" s="1" t="n">
        <v>1</v>
      </c>
      <c r="DR307" s="1" t="n">
        <v>4</v>
      </c>
      <c r="DS307" s="1" t="n">
        <v>2</v>
      </c>
      <c r="DT307" s="1" t="n">
        <v>3777.5</v>
      </c>
      <c r="DU307" s="1" t="n">
        <v>90.67</v>
      </c>
      <c r="DV307" s="1" t="n">
        <v>36.05</v>
      </c>
      <c r="DW307" s="1" t="n">
        <v>50.04</v>
      </c>
      <c r="DX307" s="1" t="n">
        <v>30.35</v>
      </c>
      <c r="DY307" s="1" t="n">
        <v>676.54</v>
      </c>
      <c r="DZ307" s="1" t="n">
        <v>69.98</v>
      </c>
      <c r="EA307" s="1" t="n">
        <v>49.06</v>
      </c>
      <c r="EB307" s="1" t="n">
        <v>29.93</v>
      </c>
      <c r="EC307" s="1" t="n">
        <v>33.92</v>
      </c>
      <c r="ED307" s="1" t="n">
        <v>16.4</v>
      </c>
      <c r="EE307" s="1" t="n">
        <v>376.96</v>
      </c>
    </row>
    <row r="308" customFormat="false" ht="13.8" hidden="false" customHeight="false" outlineLevel="0" collapsed="false">
      <c r="A308" s="1" t="n">
        <v>31132</v>
      </c>
      <c r="B308" s="1" t="n">
        <v>1</v>
      </c>
      <c r="C308" s="1" t="n">
        <v>51</v>
      </c>
      <c r="D308" s="1" t="n">
        <v>1</v>
      </c>
      <c r="E308" s="1" t="n">
        <v>1</v>
      </c>
      <c r="F308" s="1" t="n">
        <v>1</v>
      </c>
      <c r="G308" s="1" t="n">
        <v>1</v>
      </c>
      <c r="H308" s="1" t="n">
        <v>0</v>
      </c>
      <c r="I308" s="1" t="n">
        <v>0</v>
      </c>
      <c r="J308" s="1" t="n">
        <v>0</v>
      </c>
      <c r="K308" s="1" t="n">
        <v>0</v>
      </c>
      <c r="L308" s="1" t="n">
        <v>0</v>
      </c>
      <c r="M308" s="1" t="n">
        <v>1</v>
      </c>
      <c r="N308" s="1" t="n">
        <v>0</v>
      </c>
      <c r="O308" s="1" t="n">
        <v>1</v>
      </c>
      <c r="P308" s="1" t="n">
        <f aca="false">SUM(E308:O308)</f>
        <v>5</v>
      </c>
      <c r="Q308" s="1" t="n">
        <v>140</v>
      </c>
      <c r="R308" s="1" t="n">
        <v>90</v>
      </c>
      <c r="S308" s="1" t="n">
        <v>50</v>
      </c>
      <c r="T308" s="2" t="n">
        <v>106.666666666667</v>
      </c>
      <c r="U308" s="3" t="n">
        <v>99.6</v>
      </c>
      <c r="V308" s="3" t="n">
        <v>175.5</v>
      </c>
      <c r="W308" s="2" t="n">
        <v>32.3373998587674</v>
      </c>
      <c r="X308" s="2" t="n">
        <v>2</v>
      </c>
      <c r="Y308" s="3" t="n">
        <v>104.55</v>
      </c>
      <c r="Z308" s="3" t="n">
        <v>109.75</v>
      </c>
      <c r="AA308" s="2" t="n">
        <v>44.6923123568842</v>
      </c>
      <c r="AB308" s="2" t="n">
        <v>0.595726495726496</v>
      </c>
      <c r="AC308" s="2" t="n">
        <v>0.952619589977221</v>
      </c>
      <c r="AD308" s="3" t="n">
        <v>31.8</v>
      </c>
      <c r="AE308" s="3" t="n">
        <v>31.7</v>
      </c>
      <c r="AF308" s="3" t="n">
        <v>67.9</v>
      </c>
      <c r="AG308" s="1" t="n">
        <v>16</v>
      </c>
      <c r="AH308" s="3" t="n">
        <v>48.6</v>
      </c>
      <c r="AI308" s="3" t="n">
        <v>48.4</v>
      </c>
      <c r="AJ308" s="3" t="n">
        <v>64.5</v>
      </c>
      <c r="AK308" s="3" t="n">
        <v>3.4</v>
      </c>
      <c r="AL308" s="1" t="n">
        <v>20174</v>
      </c>
      <c r="AM308" s="1" t="n">
        <v>66</v>
      </c>
      <c r="AN308" s="1" t="n">
        <v>3126</v>
      </c>
      <c r="AO308" s="1" t="n">
        <v>248</v>
      </c>
      <c r="AP308" s="1" t="n">
        <v>321</v>
      </c>
      <c r="AQ308" s="1" t="n">
        <v>380</v>
      </c>
      <c r="AR308" s="1" t="n">
        <v>368</v>
      </c>
      <c r="AS308" s="1" t="n">
        <v>364</v>
      </c>
      <c r="AT308" s="1" t="n">
        <v>5</v>
      </c>
      <c r="AU308" s="1" t="n">
        <f aca="false">((AO308*15)+(AP308*30)+(AQ308*30)+(AR308*30)+(AS308*15))-(AO308*120)</f>
        <v>11490</v>
      </c>
      <c r="AV308" s="1" t="n">
        <f aca="false">((AO308*15)+(AP308*30)+(AQ308*30)+(AR308*30)+(AS308*15))</f>
        <v>41250</v>
      </c>
      <c r="AW308" s="1" t="n">
        <v>9.45</v>
      </c>
      <c r="AX308" s="4" t="n">
        <f aca="false">10000/SQRT((AO308*BE308)*(AVERAGE(AO308:AS308)*AVERAGE(BE308:BI308)))</f>
        <v>1.13251861109912</v>
      </c>
      <c r="AY308" s="4" t="n">
        <v>1</v>
      </c>
      <c r="AZ308" s="2" t="n">
        <f aca="false">(AO308*BE308)/405</f>
        <v>18.6153086419753</v>
      </c>
      <c r="BA308" s="2" t="n">
        <v>1</v>
      </c>
      <c r="BB308" s="2" t="n">
        <f aca="false">1/(LOG(BE308)+LOG(AO308))</f>
        <v>0.257909752677334</v>
      </c>
      <c r="BC308" s="2" t="n">
        <f aca="false">(BF308-BE308)/(AP308-AO308)</f>
        <v>-0.108219178082192</v>
      </c>
      <c r="BD308" s="2" t="n">
        <f aca="false">(20*BE308)/((AO308/18)-3.5)</f>
        <v>59.1567567567568</v>
      </c>
      <c r="BE308" s="3" t="n">
        <v>30.4</v>
      </c>
      <c r="BF308" s="3" t="n">
        <v>22.5</v>
      </c>
      <c r="BG308" s="3" t="n">
        <v>36.3</v>
      </c>
      <c r="BH308" s="3" t="n">
        <v>27.9</v>
      </c>
      <c r="BI308" s="3" t="n">
        <v>36.7</v>
      </c>
      <c r="BJ308" s="2" t="n">
        <f aca="false">((BE308*15)+(BF308*30)+(BG308*30)+(BH308*30)+(BI308*15))-(BE308*120)</f>
        <v>-40.5</v>
      </c>
      <c r="BK308" s="2" t="n">
        <f aca="false">((BE308*15)+(BF308*30)+(BG308*30)+(BH308*30)+(BI308*15))</f>
        <v>3607.5</v>
      </c>
      <c r="BL308" s="2" t="n">
        <f aca="false">(1/BE308)</f>
        <v>0.0328947368421053</v>
      </c>
      <c r="BM308" s="2" t="n">
        <f aca="false">(BJ308/AU308)</f>
        <v>-0.00352480417754569</v>
      </c>
      <c r="BN308" s="2" t="n">
        <f aca="false">(BK308/AV308)</f>
        <v>0.0874545454545454</v>
      </c>
      <c r="BO308" s="2" t="n">
        <f aca="false">(AX308*BM308)</f>
        <v>-0.00399190633155041</v>
      </c>
      <c r="BP308" s="2" t="n">
        <f aca="false">(AX308*BN308)</f>
        <v>0.0990439003524863</v>
      </c>
      <c r="BQ308" s="2" t="n">
        <v>1</v>
      </c>
      <c r="BR308" s="4" t="n">
        <f aca="false">(BC308*BL308)</f>
        <v>-0.00355984138428262</v>
      </c>
      <c r="BS308" s="1" t="n">
        <v>208</v>
      </c>
      <c r="BT308" s="1" t="n">
        <v>1</v>
      </c>
      <c r="BU308" s="1" t="n">
        <v>22</v>
      </c>
      <c r="BV308" s="1" t="n">
        <v>1</v>
      </c>
      <c r="BW308" s="1" t="n">
        <v>125</v>
      </c>
      <c r="BX308" s="1" t="n">
        <v>0</v>
      </c>
      <c r="BY308" s="1" t="n">
        <v>61</v>
      </c>
      <c r="BZ308" s="1" t="n">
        <v>305</v>
      </c>
      <c r="CA308" s="1" t="n">
        <v>1</v>
      </c>
      <c r="CB308" s="1" t="n">
        <v>5</v>
      </c>
      <c r="CC308" s="1" t="n">
        <v>2</v>
      </c>
      <c r="CD308" s="1"/>
      <c r="CE308" s="1" t="n">
        <v>1479</v>
      </c>
      <c r="CF308" s="1" t="n">
        <v>12.2244759972955</v>
      </c>
      <c r="CG308" s="1" t="n">
        <v>31.0953346855984</v>
      </c>
      <c r="CH308" s="1" t="n">
        <v>8.33671399594321</v>
      </c>
      <c r="CI308" s="1" t="n">
        <v>7.72819472616633</v>
      </c>
      <c r="CJ308" s="1" t="n">
        <v>2.92089249492901</v>
      </c>
      <c r="CK308" s="1" t="n">
        <v>53.3062880324544</v>
      </c>
      <c r="CL308" s="1" t="n">
        <v>3.9</v>
      </c>
      <c r="CM308" s="1" t="n">
        <v>3.2</v>
      </c>
      <c r="CN308" s="1" t="n">
        <v>8.2</v>
      </c>
      <c r="CO308" s="1" t="n">
        <v>0</v>
      </c>
      <c r="CP308" s="1" t="n">
        <v>0.3</v>
      </c>
      <c r="CQ308" s="1" t="n">
        <v>0.6</v>
      </c>
      <c r="CR308" s="1" t="n">
        <v>0</v>
      </c>
      <c r="CS308" s="1" t="n">
        <v>0</v>
      </c>
      <c r="CT308" s="1" t="n">
        <v>5.5</v>
      </c>
      <c r="CU308" s="1" t="n">
        <v>45.2</v>
      </c>
      <c r="CV308" s="1" t="n">
        <v>51.1</v>
      </c>
      <c r="CW308" s="1" t="n">
        <v>13.7</v>
      </c>
      <c r="CX308" s="1" t="n">
        <v>12.7</v>
      </c>
      <c r="CY308" s="1" t="n">
        <v>4.8</v>
      </c>
      <c r="CZ308" s="1" t="n">
        <v>129</v>
      </c>
      <c r="DA308" s="1" t="n">
        <v>197.1</v>
      </c>
      <c r="DB308" s="1" t="n">
        <v>19.5</v>
      </c>
      <c r="DC308" s="1" t="n">
        <v>10.1</v>
      </c>
      <c r="DD308" s="1" t="n">
        <v>554</v>
      </c>
      <c r="DE308" s="1" t="n">
        <v>8</v>
      </c>
      <c r="DF308" s="1" t="n">
        <v>7</v>
      </c>
      <c r="DG308" s="1" t="n">
        <v>200</v>
      </c>
      <c r="DH308" s="1" t="s">
        <v>425</v>
      </c>
      <c r="DI308" s="1" t="n">
        <v>500</v>
      </c>
      <c r="DJ308" s="1"/>
      <c r="DK308" s="1" t="n">
        <v>24</v>
      </c>
      <c r="DL308" s="1" t="n">
        <v>1</v>
      </c>
      <c r="DM308" s="1" t="n">
        <v>1</v>
      </c>
      <c r="DN308" s="1" t="n">
        <v>28.31012</v>
      </c>
      <c r="DO308" s="1" t="n">
        <v>153.3547</v>
      </c>
      <c r="DP308" s="1" t="n">
        <v>0</v>
      </c>
      <c r="DQ308" s="1" t="n">
        <v>1</v>
      </c>
      <c r="DR308" s="1" t="n">
        <v>3</v>
      </c>
      <c r="DS308" s="1" t="n">
        <v>1</v>
      </c>
      <c r="DT308" s="1" t="n">
        <v>819.07</v>
      </c>
      <c r="DU308" s="1" t="n">
        <v>24.78</v>
      </c>
      <c r="DV308" s="1" t="n">
        <v>8.27</v>
      </c>
      <c r="DW308" s="1" t="n">
        <v>9.21</v>
      </c>
      <c r="DX308" s="1" t="n">
        <v>8.84</v>
      </c>
      <c r="DY308" s="1" t="n">
        <v>141.91</v>
      </c>
      <c r="DZ308" s="1" t="n">
        <v>10.32</v>
      </c>
      <c r="EA308" s="1" t="n">
        <v>6.84</v>
      </c>
      <c r="EB308" s="1" t="n">
        <v>5.24</v>
      </c>
      <c r="EC308" s="1" t="n">
        <v>7.35</v>
      </c>
      <c r="ED308" s="1" t="n">
        <v>4.05</v>
      </c>
      <c r="EE308" s="1" t="n">
        <v>67.13</v>
      </c>
    </row>
    <row r="309" customFormat="false" ht="13.8" hidden="false" customHeight="false" outlineLevel="0" collapsed="false">
      <c r="A309" s="1" t="n">
        <v>31136</v>
      </c>
      <c r="B309" s="1" t="n">
        <v>1</v>
      </c>
      <c r="C309" s="1" t="n">
        <v>22</v>
      </c>
      <c r="D309" s="1" t="n">
        <v>1</v>
      </c>
      <c r="E309" s="1"/>
      <c r="F309" s="1"/>
      <c r="G309" s="1"/>
      <c r="H309" s="1"/>
      <c r="I309" s="1"/>
      <c r="J309" s="1"/>
      <c r="K309" s="1"/>
      <c r="L309" s="1"/>
      <c r="M309" s="1" t="n">
        <v>0</v>
      </c>
      <c r="N309" s="1"/>
      <c r="O309" s="1" t="n">
        <v>1</v>
      </c>
      <c r="P309" s="1" t="n">
        <f aca="false">SUM(E309:O309)</f>
        <v>1</v>
      </c>
      <c r="Q309" s="1" t="n">
        <v>110</v>
      </c>
      <c r="R309" s="1" t="n">
        <v>70</v>
      </c>
      <c r="S309" s="1" t="n">
        <v>40</v>
      </c>
      <c r="T309" s="2" t="n">
        <v>83.3333333333333</v>
      </c>
      <c r="U309" s="3" t="n">
        <v>77.2</v>
      </c>
      <c r="V309" s="3" t="n">
        <v>174</v>
      </c>
      <c r="W309" s="2" t="n">
        <v>25.4987448804333</v>
      </c>
      <c r="X309" s="2" t="n">
        <v>1</v>
      </c>
      <c r="Y309" s="3" t="n">
        <v>87.5</v>
      </c>
      <c r="Z309" s="3" t="n">
        <v>106</v>
      </c>
      <c r="AA309" s="2" t="n">
        <v>38.1158499433715</v>
      </c>
      <c r="AB309" s="2" t="n">
        <v>0.502873563218391</v>
      </c>
      <c r="AC309" s="2" t="n">
        <v>0.825471698113208</v>
      </c>
      <c r="AD309" s="3" t="n">
        <v>26.3</v>
      </c>
      <c r="AE309" s="3"/>
      <c r="AF309" s="3"/>
      <c r="AG309" s="1"/>
      <c r="AH309" s="3"/>
      <c r="AI309" s="3"/>
      <c r="AJ309" s="3"/>
      <c r="AK309" s="3"/>
      <c r="AL309" s="1"/>
      <c r="AM309" s="1"/>
      <c r="AN309" s="1"/>
      <c r="AO309" s="1" t="n">
        <v>85</v>
      </c>
      <c r="AP309" s="1" t="n">
        <v>140</v>
      </c>
      <c r="AQ309" s="1" t="n">
        <v>155</v>
      </c>
      <c r="AR309" s="1" t="n">
        <v>67</v>
      </c>
      <c r="AS309" s="1" t="n">
        <v>79</v>
      </c>
      <c r="AT309" s="1" t="n">
        <v>1</v>
      </c>
      <c r="AU309" s="1" t="n">
        <f aca="false">((AO309*15)+(AP309*30)+(AQ309*30)+(AR309*30)+(AS309*15))-(AO309*120)</f>
        <v>3120</v>
      </c>
      <c r="AV309" s="1" t="n">
        <f aca="false">((AO309*15)+(AP309*30)+(AQ309*30)+(AR309*30)+(AS309*15))</f>
        <v>13320</v>
      </c>
      <c r="AW309" s="1"/>
      <c r="AX309" s="4" t="n">
        <f aca="false">10000/SQRT((AO309*BE309)*(AVERAGE(AO309:AS309)*AVERAGE(BE309:BI309)))</f>
        <v>3.831164769579</v>
      </c>
      <c r="AY309" s="4" t="n">
        <v>0</v>
      </c>
      <c r="AZ309" s="2" t="n">
        <f aca="false">(AO309*BE309)/405</f>
        <v>2.28765432098765</v>
      </c>
      <c r="BA309" s="2" t="n">
        <v>1</v>
      </c>
      <c r="BB309" s="2" t="n">
        <f aca="false">1/(LOG(BE309)+LOG(AO309))</f>
        <v>0.337058342179513</v>
      </c>
      <c r="BC309" s="2" t="n">
        <f aca="false">(BF309-BE309)/(AP309-AO309)</f>
        <v>1.20727272727273</v>
      </c>
      <c r="BD309" s="2" t="n">
        <f aca="false">(20*BE309)/((AO309/18)-3.5)</f>
        <v>178.363636363636</v>
      </c>
      <c r="BE309" s="3" t="n">
        <v>10.9</v>
      </c>
      <c r="BF309" s="3" t="n">
        <v>77.3</v>
      </c>
      <c r="BG309" s="3" t="n">
        <v>102</v>
      </c>
      <c r="BH309" s="3" t="n">
        <v>81.8</v>
      </c>
      <c r="BI309" s="3" t="n">
        <v>77.5</v>
      </c>
      <c r="BJ309" s="2" t="n">
        <f aca="false">((BE309*15)+(BF309*30)+(BG309*30)+(BH309*30)+(BI309*15))-(BE309*120)</f>
        <v>7851</v>
      </c>
      <c r="BK309" s="2" t="n">
        <f aca="false">((BE309*15)+(BF309*30)+(BG309*30)+(BH309*30)+(BI309*15))</f>
        <v>9159</v>
      </c>
      <c r="BL309" s="2" t="n">
        <f aca="false">(1/BE309)</f>
        <v>0.091743119266055</v>
      </c>
      <c r="BM309" s="2" t="n">
        <f aca="false">(BJ309/AU309)</f>
        <v>2.51634615384615</v>
      </c>
      <c r="BN309" s="2" t="n">
        <f aca="false">(BK309/AV309)</f>
        <v>0.687612612612613</v>
      </c>
      <c r="BO309" s="2" t="n">
        <f aca="false">(AX309*BM309)</f>
        <v>9.64053673268101</v>
      </c>
      <c r="BP309" s="2" t="n">
        <f aca="false">(AX309*BN309)</f>
        <v>2.63435721655962</v>
      </c>
      <c r="BQ309" s="2" t="n">
        <v>2</v>
      </c>
      <c r="BR309" s="4" t="n">
        <f aca="false">(BC309*BL309)</f>
        <v>0.110758965804837</v>
      </c>
      <c r="BS309" s="1" t="n">
        <v>193</v>
      </c>
      <c r="BT309" s="1" t="n">
        <v>0</v>
      </c>
      <c r="BU309" s="1" t="n">
        <v>33</v>
      </c>
      <c r="BV309" s="1" t="n">
        <v>1</v>
      </c>
      <c r="BW309" s="1" t="n">
        <v>131</v>
      </c>
      <c r="BX309" s="1" t="n">
        <v>1</v>
      </c>
      <c r="BY309" s="1" t="n">
        <v>29</v>
      </c>
      <c r="BZ309" s="1" t="n">
        <v>144</v>
      </c>
      <c r="CA309" s="1" t="n">
        <v>0</v>
      </c>
      <c r="CB309" s="1" t="n">
        <v>3</v>
      </c>
      <c r="CC309" s="1"/>
      <c r="CD309" s="1"/>
      <c r="CE309" s="1" t="n">
        <v>2079</v>
      </c>
      <c r="CF309" s="1" t="n">
        <v>22.6455026455026</v>
      </c>
      <c r="CG309" s="1" t="n">
        <v>35.2380952380952</v>
      </c>
      <c r="CH309" s="1" t="n">
        <v>15.7142857142857</v>
      </c>
      <c r="CI309" s="1" t="n">
        <v>11.1688311688312</v>
      </c>
      <c r="CJ309" s="1" t="n">
        <v>3.8961038961039</v>
      </c>
      <c r="CK309" s="1" t="n">
        <v>41.5007215007215</v>
      </c>
      <c r="CL309" s="1" t="n">
        <v>0</v>
      </c>
      <c r="CM309" s="1" t="n">
        <v>13.34</v>
      </c>
      <c r="CN309" s="1" t="n">
        <v>13.14</v>
      </c>
      <c r="CO309" s="1" t="n">
        <v>0</v>
      </c>
      <c r="CP309" s="1" t="n">
        <v>0.24</v>
      </c>
      <c r="CQ309" s="1" t="n">
        <v>0</v>
      </c>
      <c r="CR309" s="1" t="n">
        <v>0</v>
      </c>
      <c r="CS309" s="1" t="n">
        <v>0</v>
      </c>
      <c r="CT309" s="1" t="n">
        <v>0</v>
      </c>
      <c r="CU309" s="1" t="n">
        <v>117.7</v>
      </c>
      <c r="CV309" s="1" t="n">
        <v>81.4</v>
      </c>
      <c r="CW309" s="1" t="n">
        <v>36.3</v>
      </c>
      <c r="CX309" s="1" t="n">
        <v>25.8</v>
      </c>
      <c r="CY309" s="1" t="n">
        <v>9</v>
      </c>
      <c r="CZ309" s="1" t="n">
        <v>804</v>
      </c>
      <c r="DA309" s="1" t="n">
        <v>215.7</v>
      </c>
      <c r="DB309" s="1" t="n">
        <v>3.7</v>
      </c>
      <c r="DC309" s="1" t="n">
        <v>13</v>
      </c>
      <c r="DD309" s="1" t="n">
        <v>1676</v>
      </c>
      <c r="DE309" s="1" t="n">
        <v>10</v>
      </c>
      <c r="DF309" s="1" t="n">
        <v>7</v>
      </c>
      <c r="DG309" s="1" t="n">
        <v>350</v>
      </c>
      <c r="DH309" s="1" t="s">
        <v>425</v>
      </c>
      <c r="DI309" s="1" t="n">
        <v>600</v>
      </c>
      <c r="DJ309" s="1" t="n">
        <v>0</v>
      </c>
      <c r="DK309" s="1" t="n">
        <v>0</v>
      </c>
      <c r="DL309" s="1" t="n">
        <v>2</v>
      </c>
      <c r="DM309" s="1" t="n">
        <v>2</v>
      </c>
      <c r="DN309" s="1" t="n">
        <v>24.49012</v>
      </c>
      <c r="DO309" s="1" t="n">
        <v>340.0573</v>
      </c>
      <c r="DP309" s="1" t="n">
        <v>1.29</v>
      </c>
      <c r="DQ309" s="1" t="n">
        <v>6</v>
      </c>
      <c r="DR309" s="1" t="n">
        <v>4</v>
      </c>
      <c r="DS309" s="1" t="n">
        <v>2</v>
      </c>
      <c r="DT309" s="1" t="n">
        <v>1997.81</v>
      </c>
      <c r="DU309" s="1" t="n">
        <v>42.53</v>
      </c>
      <c r="DV309" s="1" t="n">
        <v>6.4</v>
      </c>
      <c r="DW309" s="1" t="n">
        <v>9.87</v>
      </c>
      <c r="DX309" s="1" t="n">
        <v>18.92</v>
      </c>
      <c r="DY309" s="1" t="n">
        <v>318.49</v>
      </c>
      <c r="DZ309" s="1" t="n">
        <v>31.4</v>
      </c>
      <c r="EA309" s="1" t="n">
        <v>63.04</v>
      </c>
      <c r="EB309" s="1" t="n">
        <v>10.59</v>
      </c>
      <c r="EC309" s="1" t="n">
        <v>13.28</v>
      </c>
      <c r="ED309" s="1" t="n">
        <v>13.13</v>
      </c>
      <c r="EE309" s="1" t="n">
        <v>66.2</v>
      </c>
    </row>
    <row r="310" customFormat="false" ht="13.8" hidden="false" customHeight="false" outlineLevel="0" collapsed="false">
      <c r="A310" s="1" t="n">
        <v>31142</v>
      </c>
      <c r="B310" s="1" t="n">
        <v>2</v>
      </c>
      <c r="C310" s="1" t="n">
        <v>42</v>
      </c>
      <c r="D310" s="1" t="n">
        <v>1</v>
      </c>
      <c r="E310" s="1" t="n">
        <v>0</v>
      </c>
      <c r="F310" s="1" t="n">
        <v>0</v>
      </c>
      <c r="G310" s="1" t="n">
        <v>1</v>
      </c>
      <c r="H310" s="1" t="n">
        <v>0</v>
      </c>
      <c r="I310" s="1" t="n">
        <v>1</v>
      </c>
      <c r="J310" s="1" t="n">
        <v>0</v>
      </c>
      <c r="K310" s="1" t="n">
        <v>0</v>
      </c>
      <c r="L310" s="1" t="n">
        <v>0</v>
      </c>
      <c r="M310" s="1" t="n">
        <v>1</v>
      </c>
      <c r="N310" s="1" t="n">
        <v>0</v>
      </c>
      <c r="O310" s="1" t="n">
        <v>1</v>
      </c>
      <c r="P310" s="1" t="n">
        <f aca="false">SUM(E310:O310)</f>
        <v>4</v>
      </c>
      <c r="Q310" s="1" t="n">
        <v>120</v>
      </c>
      <c r="R310" s="1" t="n">
        <v>90</v>
      </c>
      <c r="S310" s="1" t="n">
        <v>30</v>
      </c>
      <c r="T310" s="2" t="n">
        <v>100</v>
      </c>
      <c r="U310" s="3" t="n">
        <v>81.9</v>
      </c>
      <c r="V310" s="3" t="n">
        <v>158.5</v>
      </c>
      <c r="W310" s="2" t="n">
        <v>32.6005831484043</v>
      </c>
      <c r="X310" s="2" t="n">
        <v>2</v>
      </c>
      <c r="Y310" s="3" t="n">
        <v>99.2</v>
      </c>
      <c r="Z310" s="3" t="n">
        <v>109.9</v>
      </c>
      <c r="AA310" s="2" t="n">
        <v>44.4481524700946</v>
      </c>
      <c r="AB310" s="2" t="n">
        <v>0.625867507886435</v>
      </c>
      <c r="AC310" s="2" t="n">
        <v>0.902638762511374</v>
      </c>
      <c r="AD310" s="3" t="n">
        <v>46.5</v>
      </c>
      <c r="AE310" s="3" t="n">
        <v>38.1</v>
      </c>
      <c r="AF310" s="3" t="n">
        <v>43.8</v>
      </c>
      <c r="AG310" s="1" t="n">
        <v>10</v>
      </c>
      <c r="AH310" s="3" t="n">
        <v>38.2</v>
      </c>
      <c r="AI310" s="3" t="n">
        <v>31.3</v>
      </c>
      <c r="AJ310" s="3" t="n">
        <v>41.6</v>
      </c>
      <c r="AK310" s="3" t="n">
        <v>2.2</v>
      </c>
      <c r="AL310" s="1" t="n">
        <v>1386</v>
      </c>
      <c r="AM310" s="1" t="n">
        <v>57</v>
      </c>
      <c r="AN310" s="1" t="n">
        <v>2273</v>
      </c>
      <c r="AO310" s="1" t="n">
        <v>79</v>
      </c>
      <c r="AP310" s="1" t="n">
        <v>153</v>
      </c>
      <c r="AQ310" s="1" t="n">
        <v>118</v>
      </c>
      <c r="AR310" s="1" t="n">
        <v>75</v>
      </c>
      <c r="AS310" s="1" t="n">
        <v>74</v>
      </c>
      <c r="AT310" s="1" t="n">
        <v>1</v>
      </c>
      <c r="AU310" s="1" t="n">
        <f aca="false">((AO310*15)+(AP310*30)+(AQ310*30)+(AR310*30)+(AS310*15))-(AO310*120)</f>
        <v>3195</v>
      </c>
      <c r="AV310" s="1" t="n">
        <f aca="false">((AO310*15)+(AP310*30)+(AQ310*30)+(AR310*30)+(AS310*15))</f>
        <v>12675</v>
      </c>
      <c r="AW310" s="1"/>
      <c r="AX310" s="4" t="n">
        <f aca="false">10000/SQRT((AO310*BE310)*(AVERAGE(AO310:AS310)*AVERAGE(BE310:BI310)))</f>
        <v>2.0895916355834</v>
      </c>
      <c r="AY310" s="4" t="n">
        <v>1</v>
      </c>
      <c r="AZ310" s="2" t="n">
        <f aca="false">(AO310*BE310)/405</f>
        <v>4.74</v>
      </c>
      <c r="BA310" s="2" t="n">
        <v>1</v>
      </c>
      <c r="BB310" s="2" t="n">
        <f aca="false">1/(LOG(BE310)+LOG(AO310))</f>
        <v>0.304577801472812</v>
      </c>
      <c r="BC310" s="2" t="n">
        <f aca="false">(BF310-BE310)/(AP310-AO310)</f>
        <v>2.09054054054054</v>
      </c>
      <c r="BD310" s="2" t="n">
        <f aca="false">(20*BE310)/((AO310/18)-3.5)</f>
        <v>546.75</v>
      </c>
      <c r="BE310" s="3" t="n">
        <v>24.3</v>
      </c>
      <c r="BF310" s="3" t="n">
        <v>179</v>
      </c>
      <c r="BG310" s="3" t="n">
        <v>200</v>
      </c>
      <c r="BH310" s="3" t="n">
        <v>104</v>
      </c>
      <c r="BI310" s="3" t="n">
        <v>90.4</v>
      </c>
      <c r="BJ310" s="2" t="n">
        <f aca="false">((BE310*15)+(BF310*30)+(BG310*30)+(BH310*30)+(BI310*15))-(BE310*120)</f>
        <v>13294.5</v>
      </c>
      <c r="BK310" s="2" t="n">
        <f aca="false">((BE310*15)+(BF310*30)+(BG310*30)+(BH310*30)+(BI310*15))</f>
        <v>16210.5</v>
      </c>
      <c r="BL310" s="2" t="n">
        <f aca="false">(1/BE310)</f>
        <v>0.0411522633744856</v>
      </c>
      <c r="BM310" s="2" t="n">
        <f aca="false">(BJ310/AU310)</f>
        <v>4.16103286384977</v>
      </c>
      <c r="BN310" s="2" t="n">
        <f aca="false">(BK310/AV310)</f>
        <v>1.2789349112426</v>
      </c>
      <c r="BO310" s="2" t="n">
        <f aca="false">(AX310*BM310)</f>
        <v>8.69485946768812</v>
      </c>
      <c r="BP310" s="2" t="n">
        <f aca="false">(AX310*BN310)</f>
        <v>2.67245169298815</v>
      </c>
      <c r="BQ310" s="2" t="n">
        <v>2</v>
      </c>
      <c r="BR310" s="4" t="n">
        <f aca="false">(BC310*BL310)</f>
        <v>0.0860304749193638</v>
      </c>
      <c r="BS310" s="1" t="n">
        <v>172</v>
      </c>
      <c r="BT310" s="1" t="n">
        <v>0</v>
      </c>
      <c r="BU310" s="1" t="n">
        <v>14</v>
      </c>
      <c r="BV310" s="1" t="n">
        <v>1</v>
      </c>
      <c r="BW310" s="1" t="n">
        <v>131</v>
      </c>
      <c r="BX310" s="1" t="n">
        <v>1</v>
      </c>
      <c r="BY310" s="1" t="n">
        <v>27</v>
      </c>
      <c r="BZ310" s="1" t="n">
        <v>134</v>
      </c>
      <c r="CA310" s="1" t="n">
        <v>0</v>
      </c>
      <c r="CB310" s="1" t="n">
        <v>5</v>
      </c>
      <c r="CC310" s="1" t="n">
        <v>2</v>
      </c>
      <c r="CD310" s="1"/>
      <c r="CE310" s="1" t="n">
        <v>2054</v>
      </c>
      <c r="CF310" s="1" t="n">
        <v>11.3729308666018</v>
      </c>
      <c r="CG310" s="1" t="n">
        <v>54.8544303797468</v>
      </c>
      <c r="CH310" s="1" t="n">
        <v>12.1372930866602</v>
      </c>
      <c r="CI310" s="1" t="n">
        <v>13.4518013631938</v>
      </c>
      <c r="CJ310" s="1" t="n">
        <v>9.24537487828627</v>
      </c>
      <c r="CK310" s="1" t="n">
        <v>34.4498539435248</v>
      </c>
      <c r="CL310" s="1" t="n">
        <v>1.04</v>
      </c>
      <c r="CM310" s="1" t="n">
        <v>4.77</v>
      </c>
      <c r="CN310" s="1" t="n">
        <v>6.34</v>
      </c>
      <c r="CO310" s="1" t="n">
        <v>0</v>
      </c>
      <c r="CP310" s="1" t="n">
        <v>0.62</v>
      </c>
      <c r="CQ310" s="1" t="n">
        <v>6.22</v>
      </c>
      <c r="CR310" s="1" t="n">
        <v>0</v>
      </c>
      <c r="CS310" s="1" t="n">
        <v>0</v>
      </c>
      <c r="CT310" s="1" t="n">
        <v>1.98</v>
      </c>
      <c r="CU310" s="1" t="n">
        <v>58.4</v>
      </c>
      <c r="CV310" s="1" t="n">
        <v>125.19</v>
      </c>
      <c r="CW310" s="1" t="n">
        <v>27.7</v>
      </c>
      <c r="CX310" s="1" t="n">
        <v>30.7</v>
      </c>
      <c r="CY310" s="1" t="n">
        <v>21.1</v>
      </c>
      <c r="CZ310" s="1" t="n">
        <v>186</v>
      </c>
      <c r="DA310" s="1" t="n">
        <v>176.9</v>
      </c>
      <c r="DB310" s="1" t="n">
        <v>28.6</v>
      </c>
      <c r="DC310" s="1" t="n">
        <v>11</v>
      </c>
      <c r="DD310" s="1" t="n">
        <v>4040</v>
      </c>
      <c r="DE310" s="1" t="n">
        <v>7</v>
      </c>
      <c r="DF310" s="1" t="n">
        <v>7</v>
      </c>
      <c r="DG310" s="1" t="n">
        <v>250</v>
      </c>
      <c r="DH310" s="1" t="n">
        <v>0</v>
      </c>
      <c r="DI310" s="1" t="n">
        <v>355</v>
      </c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</row>
    <row r="311" customFormat="false" ht="13.8" hidden="false" customHeight="false" outlineLevel="0" collapsed="false">
      <c r="A311" s="1" t="n">
        <v>31143</v>
      </c>
      <c r="B311" s="1" t="n">
        <v>2</v>
      </c>
      <c r="C311" s="1" t="n">
        <v>41</v>
      </c>
      <c r="D311" s="1" t="n">
        <v>1</v>
      </c>
      <c r="E311" s="1" t="n">
        <v>1</v>
      </c>
      <c r="F311" s="1" t="n">
        <v>0</v>
      </c>
      <c r="G311" s="1" t="n">
        <v>1</v>
      </c>
      <c r="H311" s="1" t="n">
        <v>0</v>
      </c>
      <c r="I311" s="1" t="n">
        <v>1</v>
      </c>
      <c r="J311" s="1" t="n">
        <v>0</v>
      </c>
      <c r="K311" s="1" t="n">
        <v>0</v>
      </c>
      <c r="L311" s="1" t="n">
        <v>0</v>
      </c>
      <c r="M311" s="1" t="n">
        <v>1</v>
      </c>
      <c r="N311" s="1" t="n">
        <v>0</v>
      </c>
      <c r="O311" s="1"/>
      <c r="P311" s="1" t="n">
        <f aca="false">SUM(E311:O311)</f>
        <v>4</v>
      </c>
      <c r="Q311" s="1" t="n">
        <v>110</v>
      </c>
      <c r="R311" s="1" t="n">
        <v>70</v>
      </c>
      <c r="S311" s="1" t="n">
        <v>40</v>
      </c>
      <c r="T311" s="2" t="n">
        <v>83.3333333333333</v>
      </c>
      <c r="U311" s="3" t="n">
        <v>87.7</v>
      </c>
      <c r="V311" s="3" t="n">
        <v>167.5</v>
      </c>
      <c r="W311" s="2" t="n">
        <v>31.258632212074</v>
      </c>
      <c r="X311" s="2" t="n">
        <v>2</v>
      </c>
      <c r="Y311" s="3"/>
      <c r="Z311" s="3"/>
      <c r="AA311" s="2"/>
      <c r="AB311" s="2"/>
      <c r="AC311" s="2"/>
      <c r="AD311" s="3" t="n">
        <v>41.9</v>
      </c>
      <c r="AE311" s="3" t="n">
        <v>36.7</v>
      </c>
      <c r="AF311" s="3" t="n">
        <v>51</v>
      </c>
      <c r="AG311" s="1" t="n">
        <v>9</v>
      </c>
      <c r="AH311" s="3" t="n">
        <v>41.7</v>
      </c>
      <c r="AI311" s="3" t="n">
        <v>36.6</v>
      </c>
      <c r="AJ311" s="3" t="n">
        <v>48.4</v>
      </c>
      <c r="AK311" s="3" t="n">
        <v>2.6</v>
      </c>
      <c r="AL311" s="1" t="n">
        <v>1571</v>
      </c>
      <c r="AM311" s="1" t="n">
        <v>56</v>
      </c>
      <c r="AN311" s="1" t="n">
        <v>2451</v>
      </c>
      <c r="AO311" s="1" t="n">
        <v>97</v>
      </c>
      <c r="AP311" s="1" t="n">
        <v>140</v>
      </c>
      <c r="AQ311" s="1" t="n">
        <v>115</v>
      </c>
      <c r="AR311" s="1" t="n">
        <v>128</v>
      </c>
      <c r="AS311" s="1" t="n">
        <v>119</v>
      </c>
      <c r="AT311" s="1" t="n">
        <v>1</v>
      </c>
      <c r="AU311" s="1" t="n">
        <f aca="false">((AO311*15)+(AP311*30)+(AQ311*30)+(AR311*30)+(AS311*15))-(AO311*120)</f>
        <v>3090</v>
      </c>
      <c r="AV311" s="1" t="n">
        <f aca="false">((AO311*15)+(AP311*30)+(AQ311*30)+(AR311*30)+(AS311*15))</f>
        <v>14730</v>
      </c>
      <c r="AW311" s="1" t="n">
        <v>5.23</v>
      </c>
      <c r="AX311" s="4" t="n">
        <f aca="false">10000/SQRT((AO311*BE311)*(AVERAGE(AO311:AS311)*AVERAGE(BE311:BI311)))</f>
        <v>5.90649243545359</v>
      </c>
      <c r="AY311" s="4" t="n">
        <v>0</v>
      </c>
      <c r="AZ311" s="2" t="n">
        <f aca="false">(AO311*BE311)/405</f>
        <v>2.15316049382716</v>
      </c>
      <c r="BA311" s="2" t="n">
        <v>1</v>
      </c>
      <c r="BB311" s="2" t="n">
        <f aca="false">1/(LOG(BE311)+LOG(AO311))</f>
        <v>0.340074583511756</v>
      </c>
      <c r="BC311" s="2" t="n">
        <f aca="false">(BF311-BE311)/(AP311-AO311)</f>
        <v>0.656046511627907</v>
      </c>
      <c r="BD311" s="2" t="n">
        <f aca="false">(20*BE311)/((AO311/18)-3.5)</f>
        <v>95.1882352941176</v>
      </c>
      <c r="BE311" s="3" t="n">
        <v>8.99</v>
      </c>
      <c r="BF311" s="3" t="n">
        <v>37.2</v>
      </c>
      <c r="BG311" s="3" t="n">
        <v>34.1</v>
      </c>
      <c r="BH311" s="3" t="n">
        <v>44.1</v>
      </c>
      <c r="BI311" s="3" t="n">
        <v>12.8</v>
      </c>
      <c r="BJ311" s="2" t="n">
        <f aca="false">((BE311*15)+(BF311*30)+(BG311*30)+(BH311*30)+(BI311*15))-(BE311*120)</f>
        <v>2710.05</v>
      </c>
      <c r="BK311" s="2" t="n">
        <f aca="false">((BE311*15)+(BF311*30)+(BG311*30)+(BH311*30)+(BI311*15))</f>
        <v>3788.85</v>
      </c>
      <c r="BL311" s="2" t="n">
        <f aca="false">(1/BE311)</f>
        <v>0.111234705228031</v>
      </c>
      <c r="BM311" s="2" t="n">
        <f aca="false">(BJ311/AU311)</f>
        <v>0.877038834951456</v>
      </c>
      <c r="BN311" s="2" t="n">
        <f aca="false">(BK311/AV311)</f>
        <v>0.257219959266802</v>
      </c>
      <c r="BO311" s="2" t="n">
        <f aca="false">(AX311*BM311)</f>
        <v>5.18022324423981</v>
      </c>
      <c r="BP311" s="2" t="n">
        <f aca="false">(AX311*BN311)</f>
        <v>1.51926774365705</v>
      </c>
      <c r="BQ311" s="2" t="n">
        <v>2</v>
      </c>
      <c r="BR311" s="4" t="n">
        <f aca="false">(BC311*BL311)</f>
        <v>0.0729751403368083</v>
      </c>
      <c r="BS311" s="1" t="n">
        <v>144</v>
      </c>
      <c r="BT311" s="1" t="n">
        <v>0</v>
      </c>
      <c r="BU311" s="1" t="n">
        <v>28</v>
      </c>
      <c r="BV311" s="1" t="n">
        <v>1</v>
      </c>
      <c r="BW311" s="1" t="n">
        <v>87</v>
      </c>
      <c r="BX311" s="1" t="n">
        <v>0</v>
      </c>
      <c r="BY311" s="1" t="n">
        <v>29</v>
      </c>
      <c r="BZ311" s="1" t="n">
        <v>146</v>
      </c>
      <c r="CA311" s="1" t="n">
        <v>0</v>
      </c>
      <c r="CB311" s="1" t="n">
        <v>5</v>
      </c>
      <c r="CC311" s="1" t="n">
        <v>2</v>
      </c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</row>
    <row r="312" customFormat="false" ht="13.8" hidden="false" customHeight="false" outlineLevel="0" collapsed="false">
      <c r="A312" s="1" t="n">
        <v>31149</v>
      </c>
      <c r="B312" s="1" t="n">
        <v>2</v>
      </c>
      <c r="C312" s="1" t="n">
        <v>70</v>
      </c>
      <c r="D312" s="1" t="n">
        <v>1</v>
      </c>
      <c r="E312" s="1" t="n">
        <v>1</v>
      </c>
      <c r="F312" s="1" t="n">
        <v>1</v>
      </c>
      <c r="G312" s="1" t="n">
        <v>1</v>
      </c>
      <c r="H312" s="1" t="n">
        <v>0</v>
      </c>
      <c r="I312" s="1" t="n">
        <v>0</v>
      </c>
      <c r="J312" s="1" t="n">
        <v>0</v>
      </c>
      <c r="K312" s="1" t="n">
        <v>0</v>
      </c>
      <c r="L312" s="1" t="n">
        <v>0</v>
      </c>
      <c r="M312" s="1" t="n">
        <v>0</v>
      </c>
      <c r="N312" s="1" t="n">
        <v>0</v>
      </c>
      <c r="O312" s="1" t="n">
        <v>1</v>
      </c>
      <c r="P312" s="1" t="n">
        <f aca="false">SUM(E312:O312)</f>
        <v>4</v>
      </c>
      <c r="Q312" s="1" t="n">
        <v>140</v>
      </c>
      <c r="R312" s="1" t="n">
        <v>80</v>
      </c>
      <c r="S312" s="1" t="n">
        <v>60</v>
      </c>
      <c r="T312" s="2" t="n">
        <v>100</v>
      </c>
      <c r="U312" s="3" t="n">
        <v>48.9</v>
      </c>
      <c r="V312" s="3" t="n">
        <v>144</v>
      </c>
      <c r="W312" s="2" t="n">
        <v>23.5821759259259</v>
      </c>
      <c r="X312" s="2" t="n">
        <v>0</v>
      </c>
      <c r="Y312" s="3" t="n">
        <v>80.1</v>
      </c>
      <c r="Z312" s="3" t="n">
        <v>87.35</v>
      </c>
      <c r="AA312" s="2" t="n">
        <v>36.6171143408152</v>
      </c>
      <c r="AB312" s="2" t="n">
        <v>0.55625</v>
      </c>
      <c r="AC312" s="2" t="n">
        <v>0.917000572409846</v>
      </c>
      <c r="AD312" s="3" t="n">
        <v>29.1</v>
      </c>
      <c r="AE312" s="3" t="n">
        <v>14.2</v>
      </c>
      <c r="AF312" s="3" t="n">
        <v>34.7</v>
      </c>
      <c r="AG312" s="1" t="n">
        <v>8</v>
      </c>
      <c r="AH312" s="3" t="n">
        <v>46.8</v>
      </c>
      <c r="AI312" s="3" t="n">
        <v>22.9</v>
      </c>
      <c r="AJ312" s="3" t="n">
        <v>32.9</v>
      </c>
      <c r="AK312" s="3" t="n">
        <v>1.8</v>
      </c>
      <c r="AL312" s="1" t="n">
        <v>1043</v>
      </c>
      <c r="AM312" s="1" t="n">
        <v>59</v>
      </c>
      <c r="AN312" s="1" t="n">
        <v>1711</v>
      </c>
      <c r="AO312" s="1" t="n">
        <v>92</v>
      </c>
      <c r="AP312" s="1" t="n">
        <v>176</v>
      </c>
      <c r="AQ312" s="1" t="n">
        <v>201</v>
      </c>
      <c r="AR312" s="1" t="n">
        <v>159</v>
      </c>
      <c r="AS312" s="1" t="n">
        <v>139</v>
      </c>
      <c r="AT312" s="1" t="n">
        <v>1</v>
      </c>
      <c r="AU312" s="1" t="n">
        <f aca="false">((AO312*15)+(AP312*30)+(AQ312*30)+(AR312*30)+(AS312*15))-(AO312*120)</f>
        <v>8505</v>
      </c>
      <c r="AV312" s="1" t="n">
        <f aca="false">((AO312*15)+(AP312*30)+(AQ312*30)+(AR312*30)+(AS312*15))</f>
        <v>19545</v>
      </c>
      <c r="AW312" s="1"/>
      <c r="AX312" s="4" t="n">
        <f aca="false">10000/SQRT((AO312*BE312)*(AVERAGE(AO312:AS312)*AVERAGE(BE312:BI312)))</f>
        <v>10.1715925405196</v>
      </c>
      <c r="AY312" s="4" t="n">
        <v>0</v>
      </c>
      <c r="AZ312" s="2" t="n">
        <f aca="false">(AO312*BE312)/405</f>
        <v>0.531555555555555</v>
      </c>
      <c r="BA312" s="2" t="n">
        <v>0</v>
      </c>
      <c r="BB312" s="2" t="n">
        <f aca="false">1/(LOG(BE312)+LOG(AO312))</f>
        <v>0.428631984824626</v>
      </c>
      <c r="BC312" s="2" t="n">
        <f aca="false">(BF312-BE312)/(AP312-AO312)</f>
        <v>0.29</v>
      </c>
      <c r="BD312" s="2" t="n">
        <f aca="false">(20*BE312)/((AO312/18)-3.5)</f>
        <v>29.048275862069</v>
      </c>
      <c r="BE312" s="3" t="n">
        <v>2.34</v>
      </c>
      <c r="BF312" s="3" t="n">
        <v>26.7</v>
      </c>
      <c r="BG312" s="3" t="n">
        <v>38.8</v>
      </c>
      <c r="BH312" s="3" t="n">
        <v>40.6</v>
      </c>
      <c r="BI312" s="3" t="n">
        <v>37.9</v>
      </c>
      <c r="BJ312" s="2" t="n">
        <f aca="false">((BE312*15)+(BF312*30)+(BG312*30)+(BH312*30)+(BI312*15))-(BE312*120)</f>
        <v>3505.8</v>
      </c>
      <c r="BK312" s="2" t="n">
        <f aca="false">((BE312*15)+(BF312*30)+(BG312*30)+(BH312*30)+(BI312*15))</f>
        <v>3786.6</v>
      </c>
      <c r="BL312" s="2" t="n">
        <f aca="false">(1/BE312)</f>
        <v>0.427350427350427</v>
      </c>
      <c r="BM312" s="2" t="n">
        <f aca="false">(BJ312/AU312)</f>
        <v>0.412204585537919</v>
      </c>
      <c r="BN312" s="2" t="n">
        <f aca="false">(BK312/AV312)</f>
        <v>0.193737528779739</v>
      </c>
      <c r="BO312" s="2" t="n">
        <f aca="false">(AX312*BM312)</f>
        <v>4.19277708742548</v>
      </c>
      <c r="BP312" s="2" t="n">
        <f aca="false">(AX312*BN312)</f>
        <v>1.9706192025547</v>
      </c>
      <c r="BQ312" s="2" t="n">
        <v>2</v>
      </c>
      <c r="BR312" s="4" t="n">
        <f aca="false">(BC312*BL312)</f>
        <v>0.123931623931624</v>
      </c>
      <c r="BS312" s="1" t="n">
        <v>197</v>
      </c>
      <c r="BT312" s="1" t="n">
        <v>0</v>
      </c>
      <c r="BU312" s="1" t="n">
        <v>34</v>
      </c>
      <c r="BV312" s="1" t="n">
        <v>1</v>
      </c>
      <c r="BW312" s="1" t="n">
        <v>129</v>
      </c>
      <c r="BX312" s="1" t="n">
        <v>0</v>
      </c>
      <c r="BY312" s="1" t="n">
        <v>34</v>
      </c>
      <c r="BZ312" s="1" t="n">
        <v>169</v>
      </c>
      <c r="CA312" s="1" t="n">
        <v>1</v>
      </c>
      <c r="CB312" s="1" t="n">
        <v>1</v>
      </c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</row>
    <row r="313" customFormat="false" ht="13.8" hidden="false" customHeight="false" outlineLevel="0" collapsed="false">
      <c r="A313" s="1" t="n">
        <v>31150</v>
      </c>
      <c r="B313" s="1" t="n">
        <v>1</v>
      </c>
      <c r="C313" s="1" t="n">
        <v>57</v>
      </c>
      <c r="D313" s="1" t="n">
        <v>1</v>
      </c>
      <c r="E313" s="1" t="n">
        <v>0</v>
      </c>
      <c r="F313" s="1" t="n">
        <v>1</v>
      </c>
      <c r="G313" s="1" t="n">
        <v>0</v>
      </c>
      <c r="H313" s="1" t="n">
        <v>0</v>
      </c>
      <c r="I313" s="1" t="n">
        <v>0</v>
      </c>
      <c r="J313" s="1" t="n">
        <v>0</v>
      </c>
      <c r="K313" s="1" t="n">
        <v>0</v>
      </c>
      <c r="L313" s="1" t="n">
        <v>0</v>
      </c>
      <c r="M313" s="1" t="n">
        <v>1</v>
      </c>
      <c r="N313" s="1" t="n">
        <v>0</v>
      </c>
      <c r="O313" s="1" t="n">
        <v>1</v>
      </c>
      <c r="P313" s="1" t="n">
        <f aca="false">SUM(E313:O313)</f>
        <v>3</v>
      </c>
      <c r="Q313" s="1" t="n">
        <v>100</v>
      </c>
      <c r="R313" s="1" t="n">
        <v>80</v>
      </c>
      <c r="S313" s="1" t="n">
        <v>20</v>
      </c>
      <c r="T313" s="2" t="n">
        <v>86.6666666666667</v>
      </c>
      <c r="U313" s="3" t="n">
        <v>77.3</v>
      </c>
      <c r="V313" s="3" t="n">
        <v>167</v>
      </c>
      <c r="W313" s="2" t="n">
        <v>27.7170210477249</v>
      </c>
      <c r="X313" s="2" t="n">
        <v>1</v>
      </c>
      <c r="Y313" s="3" t="n">
        <v>97.75</v>
      </c>
      <c r="Z313" s="3" t="n">
        <v>96.5</v>
      </c>
      <c r="AA313" s="2" t="n">
        <v>40.9222342247061</v>
      </c>
      <c r="AB313" s="2" t="n">
        <v>0.585329341317365</v>
      </c>
      <c r="AC313" s="2" t="n">
        <v>1.01295336787565</v>
      </c>
      <c r="AD313" s="3" t="n">
        <v>31.6</v>
      </c>
      <c r="AE313" s="3" t="n">
        <v>24.4</v>
      </c>
      <c r="AF313" s="3" t="n">
        <v>52.9</v>
      </c>
      <c r="AG313" s="1" t="n">
        <v>15</v>
      </c>
      <c r="AH313" s="3" t="n">
        <v>49.2</v>
      </c>
      <c r="AI313" s="3" t="n">
        <v>38</v>
      </c>
      <c r="AJ313" s="3" t="n">
        <v>50.2</v>
      </c>
      <c r="AK313" s="3" t="n">
        <v>2.7</v>
      </c>
      <c r="AL313" s="1" t="n">
        <v>1559</v>
      </c>
      <c r="AM313" s="1" t="n">
        <v>72</v>
      </c>
      <c r="AN313" s="1" t="n">
        <v>2775</v>
      </c>
      <c r="AO313" s="1" t="n">
        <v>99</v>
      </c>
      <c r="AP313" s="1" t="n">
        <v>156</v>
      </c>
      <c r="AQ313" s="1" t="n">
        <v>134</v>
      </c>
      <c r="AR313" s="1" t="n">
        <v>98</v>
      </c>
      <c r="AS313" s="1" t="n">
        <v>139</v>
      </c>
      <c r="AT313" s="1" t="n">
        <v>1</v>
      </c>
      <c r="AU313" s="1" t="n">
        <f aca="false">((AO313*15)+(AP313*30)+(AQ313*30)+(AR313*30)+(AS313*15))-(AO313*120)</f>
        <v>3330</v>
      </c>
      <c r="AV313" s="1" t="n">
        <f aca="false">((AO313*15)+(AP313*30)+(AQ313*30)+(AR313*30)+(AS313*15))</f>
        <v>15210</v>
      </c>
      <c r="AW313" s="1"/>
      <c r="AX313" s="4"/>
      <c r="AY313" s="4"/>
      <c r="AZ313" s="2"/>
      <c r="BA313" s="2"/>
      <c r="BB313" s="2"/>
      <c r="BC313" s="2"/>
      <c r="BD313" s="2"/>
      <c r="BE313" s="3"/>
      <c r="BF313" s="3"/>
      <c r="BG313" s="3"/>
      <c r="BH313" s="3"/>
      <c r="BI313" s="3"/>
      <c r="BJ313" s="2"/>
      <c r="BK313" s="2"/>
      <c r="BL313" s="2"/>
      <c r="BM313" s="2"/>
      <c r="BN313" s="2"/>
      <c r="BO313" s="2"/>
      <c r="BP313" s="2"/>
      <c r="BQ313" s="2"/>
      <c r="BR313" s="4"/>
      <c r="BS313" s="1" t="n">
        <v>150</v>
      </c>
      <c r="BT313" s="1" t="n">
        <v>0</v>
      </c>
      <c r="BU313" s="1" t="n">
        <v>13</v>
      </c>
      <c r="BV313" s="1" t="n">
        <v>1</v>
      </c>
      <c r="BW313" s="1" t="n">
        <v>106</v>
      </c>
      <c r="BX313" s="1" t="n">
        <v>0</v>
      </c>
      <c r="BY313" s="1" t="n">
        <v>31</v>
      </c>
      <c r="BZ313" s="1" t="n">
        <v>153</v>
      </c>
      <c r="CA313" s="1" t="n">
        <v>1</v>
      </c>
      <c r="CB313" s="1" t="n">
        <v>3</v>
      </c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</row>
    <row r="314" customFormat="false" ht="13.8" hidden="false" customHeight="false" outlineLevel="0" collapsed="false">
      <c r="A314" s="1" t="n">
        <v>31151</v>
      </c>
      <c r="B314" s="1" t="n">
        <v>2</v>
      </c>
      <c r="C314" s="1" t="n">
        <v>53</v>
      </c>
      <c r="D314" s="1" t="n">
        <v>1</v>
      </c>
      <c r="E314" s="1" t="n">
        <v>0</v>
      </c>
      <c r="F314" s="1" t="n">
        <v>1</v>
      </c>
      <c r="G314" s="1" t="n">
        <v>0</v>
      </c>
      <c r="H314" s="1" t="n">
        <v>0</v>
      </c>
      <c r="I314" s="1" t="n">
        <v>0</v>
      </c>
      <c r="J314" s="1" t="n">
        <v>0</v>
      </c>
      <c r="K314" s="1" t="n">
        <v>0</v>
      </c>
      <c r="L314" s="1" t="n">
        <v>0</v>
      </c>
      <c r="M314" s="1" t="n">
        <v>1</v>
      </c>
      <c r="N314" s="1" t="n">
        <v>0</v>
      </c>
      <c r="O314" s="1" t="n">
        <v>1</v>
      </c>
      <c r="P314" s="1" t="n">
        <f aca="false">SUM(E314:O314)</f>
        <v>3</v>
      </c>
      <c r="Q314" s="1" t="n">
        <v>160</v>
      </c>
      <c r="R314" s="1" t="n">
        <v>100</v>
      </c>
      <c r="S314" s="1" t="n">
        <v>60</v>
      </c>
      <c r="T314" s="2" t="n">
        <v>120</v>
      </c>
      <c r="U314" s="3" t="n">
        <v>80.4</v>
      </c>
      <c r="V314" s="3" t="n">
        <v>157</v>
      </c>
      <c r="W314" s="2" t="n">
        <v>32.6179561036959</v>
      </c>
      <c r="X314" s="2" t="n">
        <v>2</v>
      </c>
      <c r="Y314" s="3" t="n">
        <v>97.3</v>
      </c>
      <c r="Z314" s="3" t="n">
        <v>112.5</v>
      </c>
      <c r="AA314" s="2" t="n">
        <v>43.5813711003992</v>
      </c>
      <c r="AB314" s="2" t="n">
        <v>0.619745222929936</v>
      </c>
      <c r="AC314" s="2" t="n">
        <v>0.864888888888889</v>
      </c>
      <c r="AD314" s="3" t="n">
        <v>42.9</v>
      </c>
      <c r="AE314" s="3" t="n">
        <v>34.5</v>
      </c>
      <c r="AF314" s="3" t="n">
        <v>45.9</v>
      </c>
      <c r="AG314" s="1" t="n">
        <v>11</v>
      </c>
      <c r="AH314" s="3" t="n">
        <v>40.4</v>
      </c>
      <c r="AI314" s="3" t="n">
        <v>32.5</v>
      </c>
      <c r="AJ314" s="3" t="n">
        <v>43.6</v>
      </c>
      <c r="AK314" s="3" t="n">
        <v>2.3</v>
      </c>
      <c r="AL314" s="1" t="n">
        <v>1415</v>
      </c>
      <c r="AM314" s="1" t="n">
        <v>67</v>
      </c>
      <c r="AN314" s="1" t="n">
        <v>2321</v>
      </c>
      <c r="AO314" s="1" t="n">
        <v>116</v>
      </c>
      <c r="AP314" s="1" t="n">
        <v>137</v>
      </c>
      <c r="AQ314" s="1" t="n">
        <v>203</v>
      </c>
      <c r="AR314" s="1" t="n">
        <v>256</v>
      </c>
      <c r="AS314" s="1" t="n">
        <v>250</v>
      </c>
      <c r="AT314" s="1" t="n">
        <v>5</v>
      </c>
      <c r="AU314" s="1" t="n">
        <f aca="false">((AO314*15)+(AP314*30)+(AQ314*30)+(AR314*30)+(AS314*15))-(AO314*120)</f>
        <v>9450</v>
      </c>
      <c r="AV314" s="1" t="n">
        <f aca="false">((AO314*15)+(AP314*30)+(AQ314*30)+(AR314*30)+(AS314*15))</f>
        <v>23370</v>
      </c>
      <c r="AW314" s="1" t="n">
        <v>5.09</v>
      </c>
      <c r="AX314" s="4" t="n">
        <f aca="false">10000/SQRT((AO314*BE314)*(AVERAGE(AO314:AS314)*AVERAGE(BE314:BI314)))</f>
        <v>2.21056224700751</v>
      </c>
      <c r="AY314" s="4" t="n">
        <v>1</v>
      </c>
      <c r="AZ314" s="2" t="n">
        <f aca="false">(AO314*BE314)/405</f>
        <v>3.86666666666667</v>
      </c>
      <c r="BA314" s="2" t="n">
        <v>1</v>
      </c>
      <c r="BB314" s="2" t="n">
        <f aca="false">1/(LOG(BE314)+LOG(AO314))</f>
        <v>0.313009446572837</v>
      </c>
      <c r="BC314" s="2" t="n">
        <f aca="false">(BF314-BE314)/(AP314-AO314)</f>
        <v>0.780952380952381</v>
      </c>
      <c r="BD314" s="2" t="n">
        <f aca="false">(20*BE314)/((AO314/18)-3.5)</f>
        <v>91.6981132075472</v>
      </c>
      <c r="BE314" s="3" t="n">
        <v>13.5</v>
      </c>
      <c r="BF314" s="3" t="n">
        <v>29.9</v>
      </c>
      <c r="BG314" s="3" t="n">
        <v>89.2</v>
      </c>
      <c r="BH314" s="3" t="n">
        <v>103</v>
      </c>
      <c r="BI314" s="3" t="n">
        <v>104</v>
      </c>
      <c r="BJ314" s="2" t="n">
        <f aca="false">((BE314*15)+(BF314*30)+(BG314*30)+(BH314*30)+(BI314*15))-(BE314*120)</f>
        <v>6805.5</v>
      </c>
      <c r="BK314" s="2" t="n">
        <f aca="false">((BE314*15)+(BF314*30)+(BG314*30)+(BH314*30)+(BI314*15))</f>
        <v>8425.5</v>
      </c>
      <c r="BL314" s="2" t="n">
        <f aca="false">(1/BE314)</f>
        <v>0.0740740740740741</v>
      </c>
      <c r="BM314" s="2" t="n">
        <f aca="false">(BJ314/AU314)</f>
        <v>0.72015873015873</v>
      </c>
      <c r="BN314" s="2" t="n">
        <f aca="false">(BK314/AV314)</f>
        <v>0.360526315789474</v>
      </c>
      <c r="BO314" s="2" t="n">
        <f aca="false">(AX314*BM314)</f>
        <v>1.59195570074176</v>
      </c>
      <c r="BP314" s="2" t="n">
        <f aca="false">(AX314*BN314)</f>
        <v>0.796965862736919</v>
      </c>
      <c r="BQ314" s="2" t="n">
        <v>1</v>
      </c>
      <c r="BR314" s="4" t="n">
        <f aca="false">(BC314*BL314)</f>
        <v>0.0578483245149912</v>
      </c>
      <c r="BS314" s="1" t="n">
        <v>168</v>
      </c>
      <c r="BT314" s="1" t="n">
        <v>0</v>
      </c>
      <c r="BU314" s="1" t="n">
        <v>30</v>
      </c>
      <c r="BV314" s="1" t="n">
        <v>1</v>
      </c>
      <c r="BW314" s="1" t="n">
        <v>116</v>
      </c>
      <c r="BX314" s="1" t="n">
        <v>0</v>
      </c>
      <c r="BY314" s="1" t="n">
        <v>22</v>
      </c>
      <c r="BZ314" s="1" t="n">
        <v>111</v>
      </c>
      <c r="CA314" s="1" t="n">
        <v>0</v>
      </c>
      <c r="CB314" s="1" t="n">
        <v>5</v>
      </c>
      <c r="CC314" s="1" t="n">
        <v>2</v>
      </c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 t="n">
        <v>0</v>
      </c>
      <c r="DK314" s="1" t="n">
        <v>0</v>
      </c>
      <c r="DL314" s="1" t="n">
        <v>2</v>
      </c>
      <c r="DM314" s="1" t="n">
        <v>2</v>
      </c>
      <c r="DN314" s="1" t="n">
        <v>33.71339</v>
      </c>
      <c r="DO314" s="1" t="n">
        <v>114.9164</v>
      </c>
      <c r="DP314" s="1" t="n">
        <v>0.14</v>
      </c>
      <c r="DQ314" s="1" t="n">
        <v>5</v>
      </c>
      <c r="DR314" s="1" t="n">
        <v>4</v>
      </c>
      <c r="DS314" s="1" t="n">
        <v>3</v>
      </c>
      <c r="DT314" s="1" t="n">
        <v>2033.3</v>
      </c>
      <c r="DU314" s="1" t="n">
        <v>73.45</v>
      </c>
      <c r="DV314" s="1" t="n">
        <v>41.43</v>
      </c>
      <c r="DW314" s="1" t="n">
        <v>41.67</v>
      </c>
      <c r="DX314" s="1" t="n">
        <v>21.93</v>
      </c>
      <c r="DY314" s="1" t="n">
        <v>289.93</v>
      </c>
      <c r="DZ314" s="1" t="n">
        <v>44.45</v>
      </c>
      <c r="EA314" s="1" t="n">
        <v>46.07</v>
      </c>
      <c r="EB314" s="1" t="n">
        <v>28.7</v>
      </c>
      <c r="EC314" s="1" t="n">
        <v>23.02</v>
      </c>
      <c r="ED314" s="1" t="n">
        <v>7.77</v>
      </c>
      <c r="EE314" s="1" t="n">
        <v>265.54</v>
      </c>
    </row>
    <row r="315" customFormat="false" ht="13.8" hidden="false" customHeight="false" outlineLevel="0" collapsed="false">
      <c r="A315" s="1" t="n">
        <v>31156</v>
      </c>
      <c r="B315" s="1" t="n">
        <v>1</v>
      </c>
      <c r="C315" s="1" t="n">
        <v>58</v>
      </c>
      <c r="D315" s="1" t="n">
        <v>1</v>
      </c>
      <c r="E315" s="1" t="n">
        <v>1</v>
      </c>
      <c r="F315" s="1" t="n">
        <v>1</v>
      </c>
      <c r="G315" s="1" t="n">
        <v>1</v>
      </c>
      <c r="H315" s="1" t="n">
        <v>0</v>
      </c>
      <c r="I315" s="1" t="n">
        <v>0</v>
      </c>
      <c r="J315" s="1" t="n">
        <v>0</v>
      </c>
      <c r="K315" s="1" t="n">
        <v>0</v>
      </c>
      <c r="L315" s="1" t="n">
        <v>0</v>
      </c>
      <c r="M315" s="1" t="n">
        <v>0</v>
      </c>
      <c r="N315" s="1" t="n">
        <v>0</v>
      </c>
      <c r="O315" s="1" t="n">
        <v>1</v>
      </c>
      <c r="P315" s="1" t="n">
        <f aca="false">SUM(E315:O315)</f>
        <v>4</v>
      </c>
      <c r="Q315" s="1" t="n">
        <v>115</v>
      </c>
      <c r="R315" s="1" t="n">
        <v>80</v>
      </c>
      <c r="S315" s="1" t="n">
        <v>35</v>
      </c>
      <c r="T315" s="2" t="n">
        <v>91.6666666666667</v>
      </c>
      <c r="U315" s="3" t="n">
        <v>76.3</v>
      </c>
      <c r="V315" s="3" t="n">
        <v>178</v>
      </c>
      <c r="W315" s="2" t="n">
        <v>24.0815553591718</v>
      </c>
      <c r="X315" s="2" t="n">
        <v>0</v>
      </c>
      <c r="Y315" s="3" t="n">
        <v>86.5</v>
      </c>
      <c r="Z315" s="3" t="n">
        <v>102.7</v>
      </c>
      <c r="AA315" s="2" t="n">
        <v>38.8644144589179</v>
      </c>
      <c r="AB315" s="2" t="n">
        <v>0.485955056179775</v>
      </c>
      <c r="AC315" s="2" t="n">
        <v>0.842259006815969</v>
      </c>
      <c r="AD315" s="3" t="n">
        <v>21.4</v>
      </c>
      <c r="AE315" s="3" t="n">
        <v>16.3</v>
      </c>
      <c r="AF315" s="3" t="n">
        <v>60</v>
      </c>
      <c r="AG315" s="1" t="n">
        <v>10</v>
      </c>
      <c r="AH315" s="3" t="n">
        <v>52.8</v>
      </c>
      <c r="AI315" s="3" t="n">
        <v>40.3</v>
      </c>
      <c r="AJ315" s="3" t="n">
        <v>57</v>
      </c>
      <c r="AK315" s="3" t="n">
        <v>3</v>
      </c>
      <c r="AL315" s="1" t="n">
        <v>1724</v>
      </c>
      <c r="AM315" s="1" t="n">
        <v>44</v>
      </c>
      <c r="AN315" s="1" t="n">
        <v>2672</v>
      </c>
      <c r="AO315" s="1" t="n">
        <v>89</v>
      </c>
      <c r="AP315" s="1" t="n">
        <v>128</v>
      </c>
      <c r="AQ315" s="1" t="n">
        <v>143</v>
      </c>
      <c r="AR315" s="1" t="n">
        <v>123</v>
      </c>
      <c r="AS315" s="1" t="n">
        <v>109</v>
      </c>
      <c r="AT315" s="1" t="n">
        <v>1</v>
      </c>
      <c r="AU315" s="1" t="n">
        <f aca="false">((AO315*15)+(AP315*30)+(AQ315*30)+(AR315*30)+(AS315*15))-(AO315*120)</f>
        <v>4110</v>
      </c>
      <c r="AV315" s="1" t="n">
        <f aca="false">((AO315*15)+(AP315*30)+(AQ315*30)+(AR315*30)+(AS315*15))</f>
        <v>14790</v>
      </c>
      <c r="AW315" s="1"/>
      <c r="AX315" s="4"/>
      <c r="AY315" s="4"/>
      <c r="AZ315" s="2"/>
      <c r="BA315" s="2"/>
      <c r="BB315" s="2"/>
      <c r="BC315" s="2"/>
      <c r="BD315" s="2"/>
      <c r="BE315" s="3"/>
      <c r="BF315" s="3"/>
      <c r="BG315" s="3"/>
      <c r="BH315" s="3"/>
      <c r="BI315" s="3"/>
      <c r="BJ315" s="2"/>
      <c r="BK315" s="2"/>
      <c r="BL315" s="2"/>
      <c r="BM315" s="2"/>
      <c r="BN315" s="2"/>
      <c r="BO315" s="2"/>
      <c r="BP315" s="2"/>
      <c r="BQ315" s="2"/>
      <c r="BR315" s="4"/>
      <c r="BS315" s="1" t="n">
        <v>185</v>
      </c>
      <c r="BT315" s="1" t="n">
        <v>0</v>
      </c>
      <c r="BU315" s="1" t="n">
        <v>38</v>
      </c>
      <c r="BV315" s="1" t="n">
        <v>1</v>
      </c>
      <c r="BW315" s="1" t="n">
        <v>94</v>
      </c>
      <c r="BX315" s="1" t="n">
        <v>0</v>
      </c>
      <c r="BY315" s="1" t="n">
        <v>53</v>
      </c>
      <c r="BZ315" s="1" t="n">
        <v>264</v>
      </c>
      <c r="CA315" s="1" t="n">
        <v>1</v>
      </c>
      <c r="CB315" s="1" t="n">
        <v>1</v>
      </c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</row>
    <row r="316" customFormat="false" ht="13.8" hidden="false" customHeight="false" outlineLevel="0" collapsed="false">
      <c r="A316" s="1" t="n">
        <v>31174</v>
      </c>
      <c r="B316" s="1" t="n">
        <v>2</v>
      </c>
      <c r="C316" s="1" t="n">
        <v>44</v>
      </c>
      <c r="D316" s="1" t="n">
        <v>1</v>
      </c>
      <c r="E316" s="1" t="n">
        <v>1</v>
      </c>
      <c r="F316" s="1" t="n">
        <v>0</v>
      </c>
      <c r="G316" s="1" t="n">
        <v>1</v>
      </c>
      <c r="H316" s="1" t="n">
        <v>0</v>
      </c>
      <c r="I316" s="1" t="n">
        <v>0</v>
      </c>
      <c r="J316" s="1" t="n">
        <v>0</v>
      </c>
      <c r="K316" s="1" t="n">
        <v>0</v>
      </c>
      <c r="L316" s="1" t="n">
        <v>0</v>
      </c>
      <c r="M316" s="1" t="n">
        <v>0</v>
      </c>
      <c r="N316" s="1" t="n">
        <v>0</v>
      </c>
      <c r="O316" s="1" t="n">
        <v>1</v>
      </c>
      <c r="P316" s="1" t="n">
        <f aca="false">SUM(E316:O316)</f>
        <v>3</v>
      </c>
      <c r="Q316" s="1" t="n">
        <v>120</v>
      </c>
      <c r="R316" s="1" t="n">
        <v>70</v>
      </c>
      <c r="S316" s="1" t="n">
        <v>50</v>
      </c>
      <c r="T316" s="2" t="n">
        <v>86.6666666666667</v>
      </c>
      <c r="U316" s="3" t="n">
        <v>62.9</v>
      </c>
      <c r="V316" s="3" t="n">
        <v>161</v>
      </c>
      <c r="W316" s="2" t="n">
        <v>24.2660391188612</v>
      </c>
      <c r="X316" s="2" t="n">
        <v>0</v>
      </c>
      <c r="Y316" s="3" t="n">
        <v>80.5</v>
      </c>
      <c r="Z316" s="3" t="n">
        <v>100.5</v>
      </c>
      <c r="AA316" s="2" t="n">
        <v>53.5041011749297</v>
      </c>
      <c r="AB316" s="2" t="n">
        <v>0.5</v>
      </c>
      <c r="AC316" s="2" t="n">
        <v>0.800995024875622</v>
      </c>
      <c r="AD316" s="3" t="n">
        <v>36.4</v>
      </c>
      <c r="AE316" s="3" t="n">
        <v>22.9</v>
      </c>
      <c r="AF316" s="3" t="n">
        <v>40</v>
      </c>
      <c r="AG316" s="1" t="n">
        <v>6</v>
      </c>
      <c r="AH316" s="3" t="n">
        <v>44.2</v>
      </c>
      <c r="AI316" s="3" t="n">
        <v>27.8</v>
      </c>
      <c r="AJ316" s="3" t="n">
        <v>38</v>
      </c>
      <c r="AK316" s="3" t="n">
        <v>2</v>
      </c>
      <c r="AL316" s="1" t="n">
        <v>1230</v>
      </c>
      <c r="AM316" s="1" t="n">
        <v>50</v>
      </c>
      <c r="AN316" s="1" t="n">
        <v>1919</v>
      </c>
      <c r="AO316" s="1" t="n">
        <v>107</v>
      </c>
      <c r="AP316" s="1" t="n">
        <v>193</v>
      </c>
      <c r="AQ316" s="1" t="n">
        <v>123</v>
      </c>
      <c r="AR316" s="1" t="n">
        <v>159</v>
      </c>
      <c r="AS316" s="1" t="n">
        <v>141</v>
      </c>
      <c r="AT316" s="1" t="n">
        <v>4</v>
      </c>
      <c r="AU316" s="1" t="n">
        <f aca="false">((AO316*15)+(AP316*30)+(AQ316*30)+(AR316*30)+(AS316*15))-(AO316*120)</f>
        <v>5130</v>
      </c>
      <c r="AV316" s="1" t="n">
        <f aca="false">((AO316*15)+(AP316*30)+(AQ316*30)+(AR316*30)+(AS316*15))</f>
        <v>17970</v>
      </c>
      <c r="AW316" s="1" t="n">
        <v>5.19</v>
      </c>
      <c r="AX316" s="4" t="n">
        <f aca="false">10000/SQRT((AO316*BE316)*(AVERAGE(AO316:AS316)*AVERAGE(BE316:BI316)))</f>
        <v>4.69441438477725</v>
      </c>
      <c r="AY316" s="4" t="n">
        <v>0</v>
      </c>
      <c r="AZ316" s="2" t="n">
        <f aca="false">(AO316*BE316)/405</f>
        <v>1.94713580246914</v>
      </c>
      <c r="BA316" s="2" t="n">
        <v>0</v>
      </c>
      <c r="BB316" s="2" t="n">
        <f aca="false">1/(LOG(BE316)+LOG(AO316))</f>
        <v>0.34520239678654</v>
      </c>
      <c r="BC316" s="2" t="n">
        <f aca="false">(BF316-BE316)/(AP316-AO316)</f>
        <v>0.571279069767442</v>
      </c>
      <c r="BD316" s="2" t="n">
        <f aca="false">(20*BE316)/((AO316/18)-3.5)</f>
        <v>60.3</v>
      </c>
      <c r="BE316" s="3" t="n">
        <v>7.37</v>
      </c>
      <c r="BF316" s="3" t="n">
        <v>56.5</v>
      </c>
      <c r="BG316" s="3" t="n">
        <v>38.9</v>
      </c>
      <c r="BH316" s="3" t="n">
        <v>61.7</v>
      </c>
      <c r="BI316" s="3" t="n">
        <v>34.5</v>
      </c>
      <c r="BJ316" s="2" t="n">
        <f aca="false">((BE316*15)+(BF316*30)+(BG316*30)+(BH316*30)+(BI316*15))-(BE316*120)</f>
        <v>4456.65</v>
      </c>
      <c r="BK316" s="2" t="n">
        <f aca="false">((BE316*15)+(BF316*30)+(BG316*30)+(BH316*30)+(BI316*15))</f>
        <v>5341.05</v>
      </c>
      <c r="BL316" s="2" t="n">
        <f aca="false">(1/BE316)</f>
        <v>0.135685210312076</v>
      </c>
      <c r="BM316" s="2" t="n">
        <f aca="false">(BJ316/AU316)</f>
        <v>0.868742690058479</v>
      </c>
      <c r="BN316" s="2" t="n">
        <f aca="false">(BK316/AV316)</f>
        <v>0.297220367278798</v>
      </c>
      <c r="BO316" s="2" t="n">
        <f aca="false">(AX316*BM316)</f>
        <v>4.07823818088061</v>
      </c>
      <c r="BP316" s="2" t="n">
        <f aca="false">(AX316*BN316)</f>
        <v>1.39527556760237</v>
      </c>
      <c r="BQ316" s="2" t="n">
        <v>2</v>
      </c>
      <c r="BR316" s="4" t="n">
        <f aca="false">(BC316*BL316)</f>
        <v>0.0775141207282825</v>
      </c>
      <c r="BS316" s="1" t="n">
        <v>188</v>
      </c>
      <c r="BT316" s="1" t="n">
        <v>0</v>
      </c>
      <c r="BU316" s="1" t="n">
        <v>43</v>
      </c>
      <c r="BV316" s="1" t="n">
        <v>1</v>
      </c>
      <c r="BW316" s="1" t="n">
        <v>124</v>
      </c>
      <c r="BX316" s="1" t="n">
        <v>0</v>
      </c>
      <c r="BY316" s="1" t="n">
        <v>21</v>
      </c>
      <c r="BZ316" s="1" t="n">
        <v>104</v>
      </c>
      <c r="CA316" s="1" t="n">
        <v>0</v>
      </c>
      <c r="CB316" s="1" t="n">
        <v>0</v>
      </c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 t="n">
        <v>9</v>
      </c>
      <c r="DL316" s="1" t="n">
        <v>2</v>
      </c>
      <c r="DM316" s="1" t="n">
        <v>2</v>
      </c>
      <c r="DN316" s="1" t="n">
        <v>31.63833</v>
      </c>
      <c r="DO316" s="1" t="n">
        <v>1033.619</v>
      </c>
      <c r="DP316" s="1" t="n">
        <v>0.14</v>
      </c>
      <c r="DQ316" s="1" t="n">
        <v>1</v>
      </c>
      <c r="DR316" s="1" t="n">
        <v>2</v>
      </c>
      <c r="DS316" s="1" t="n">
        <v>1</v>
      </c>
      <c r="DT316" s="1" t="n">
        <v>5339.67</v>
      </c>
      <c r="DU316" s="1" t="n">
        <v>150.9</v>
      </c>
      <c r="DV316" s="1" t="n">
        <v>71.82</v>
      </c>
      <c r="DW316" s="1" t="n">
        <v>84.42</v>
      </c>
      <c r="DX316" s="1" t="n">
        <v>73.32</v>
      </c>
      <c r="DY316" s="1" t="n">
        <v>944.02</v>
      </c>
      <c r="DZ316" s="1" t="n">
        <v>233.14</v>
      </c>
      <c r="EA316" s="1" t="n">
        <v>118.87</v>
      </c>
      <c r="EB316" s="1" t="n">
        <v>59.72</v>
      </c>
      <c r="EC316" s="1" t="n">
        <v>65.98</v>
      </c>
      <c r="ED316" s="1" t="n">
        <v>24.13</v>
      </c>
      <c r="EE316" s="1" t="n">
        <v>462.06</v>
      </c>
    </row>
    <row r="317" customFormat="false" ht="13.8" hidden="false" customHeight="false" outlineLevel="0" collapsed="false">
      <c r="A317" s="1" t="n">
        <v>31176</v>
      </c>
      <c r="B317" s="1" t="n">
        <v>2</v>
      </c>
      <c r="C317" s="1" t="n">
        <v>38</v>
      </c>
      <c r="D317" s="1" t="n">
        <v>1</v>
      </c>
      <c r="E317" s="1" t="n">
        <v>1</v>
      </c>
      <c r="F317" s="1" t="n">
        <v>0</v>
      </c>
      <c r="G317" s="1" t="n">
        <v>1</v>
      </c>
      <c r="H317" s="1" t="n">
        <v>0</v>
      </c>
      <c r="I317" s="1" t="n">
        <v>0</v>
      </c>
      <c r="J317" s="1" t="n">
        <v>0</v>
      </c>
      <c r="K317" s="1" t="n">
        <v>1</v>
      </c>
      <c r="L317" s="1" t="n">
        <v>0</v>
      </c>
      <c r="M317" s="1" t="n">
        <v>0</v>
      </c>
      <c r="N317" s="1" t="n">
        <v>0</v>
      </c>
      <c r="O317" s="1" t="n">
        <v>1</v>
      </c>
      <c r="P317" s="1" t="n">
        <f aca="false">SUM(E317:O317)</f>
        <v>4</v>
      </c>
      <c r="Q317" s="1" t="n">
        <v>110</v>
      </c>
      <c r="R317" s="1" t="n">
        <v>70</v>
      </c>
      <c r="S317" s="1" t="n">
        <v>40</v>
      </c>
      <c r="T317" s="2" t="n">
        <v>83.3333333333333</v>
      </c>
      <c r="U317" s="3" t="n">
        <v>52.5</v>
      </c>
      <c r="V317" s="3" t="n">
        <v>153.5</v>
      </c>
      <c r="W317" s="2" t="n">
        <v>22.2814035162177</v>
      </c>
      <c r="X317" s="2" t="n">
        <v>0</v>
      </c>
      <c r="Y317" s="3" t="n">
        <v>71</v>
      </c>
      <c r="Z317" s="3" t="n">
        <v>96</v>
      </c>
      <c r="AA317" s="2" t="n">
        <v>33.0734924675991</v>
      </c>
      <c r="AB317" s="2" t="n">
        <v>0.462540716612378</v>
      </c>
      <c r="AC317" s="2" t="n">
        <v>0.739583333333333</v>
      </c>
      <c r="AD317" s="3" t="n">
        <v>24.1</v>
      </c>
      <c r="AE317" s="3" t="n">
        <v>12.7</v>
      </c>
      <c r="AF317" s="3" t="n">
        <v>39.8</v>
      </c>
      <c r="AG317" s="1" t="n">
        <v>3</v>
      </c>
      <c r="AH317" s="3" t="n">
        <v>52.2</v>
      </c>
      <c r="AI317" s="3" t="n">
        <v>27.4</v>
      </c>
      <c r="AJ317" s="3" t="n">
        <v>37.8</v>
      </c>
      <c r="AK317" s="3" t="n">
        <v>2</v>
      </c>
      <c r="AL317" s="1" t="n">
        <v>1196</v>
      </c>
      <c r="AM317" s="1" t="n">
        <v>23</v>
      </c>
      <c r="AN317" s="1" t="n">
        <v>1866</v>
      </c>
      <c r="AO317" s="1" t="n">
        <v>83</v>
      </c>
      <c r="AP317" s="1" t="n">
        <v>100</v>
      </c>
      <c r="AQ317" s="1" t="n">
        <v>120</v>
      </c>
      <c r="AR317" s="1" t="n">
        <v>64</v>
      </c>
      <c r="AS317" s="1" t="n">
        <v>80</v>
      </c>
      <c r="AT317" s="1" t="n">
        <v>1</v>
      </c>
      <c r="AU317" s="1" t="n">
        <f aca="false">((AO317*15)+(AP317*30)+(AQ317*30)+(AR317*30)+(AS317*15))-(AO317*120)</f>
        <v>1005</v>
      </c>
      <c r="AV317" s="1" t="n">
        <f aca="false">((AO317*15)+(AP317*30)+(AQ317*30)+(AR317*30)+(AS317*15))</f>
        <v>10965</v>
      </c>
      <c r="AW317" s="1"/>
      <c r="AX317" s="4" t="n">
        <f aca="false">10000/SQRT((AO317*BE317)*(AVERAGE(AO317:AS317)*AVERAGE(BE317:BI317)))</f>
        <v>9.95469324119638</v>
      </c>
      <c r="AY317" s="4" t="n">
        <v>0</v>
      </c>
      <c r="AZ317" s="2" t="n">
        <f aca="false">(AO317*BE317)/405</f>
        <v>0.723432098765432</v>
      </c>
      <c r="BA317" s="2" t="n">
        <v>0</v>
      </c>
      <c r="BB317" s="2" t="n">
        <f aca="false">1/(LOG(BE317)+LOG(AO317))</f>
        <v>0.405374816408365</v>
      </c>
      <c r="BC317" s="2" t="n">
        <f aca="false">(BF317-BE317)/(AP317-AO317)</f>
        <v>2.16294117647059</v>
      </c>
      <c r="BD317" s="2" t="n">
        <f aca="false">(20*BE317)/((AO317/18)-3.5)</f>
        <v>63.54</v>
      </c>
      <c r="BE317" s="3" t="n">
        <v>3.53</v>
      </c>
      <c r="BF317" s="3" t="n">
        <v>40.3</v>
      </c>
      <c r="BG317" s="3" t="n">
        <v>91.3</v>
      </c>
      <c r="BH317" s="3" t="n">
        <v>28.2</v>
      </c>
      <c r="BI317" s="3" t="n">
        <v>29.3</v>
      </c>
      <c r="BJ317" s="2" t="n">
        <f aca="false">((BE317*15)+(BF317*30)+(BG317*30)+(BH317*30)+(BI317*15))-(BE317*120)</f>
        <v>4862.85</v>
      </c>
      <c r="BK317" s="2" t="n">
        <f aca="false">((BE317*15)+(BF317*30)+(BG317*30)+(BH317*30)+(BI317*15))</f>
        <v>5286.45</v>
      </c>
      <c r="BL317" s="2" t="n">
        <f aca="false">(1/BE317)</f>
        <v>0.28328611898017</v>
      </c>
      <c r="BM317" s="2" t="n">
        <f aca="false">(BJ317/AU317)</f>
        <v>4.83865671641791</v>
      </c>
      <c r="BN317" s="2" t="n">
        <f aca="false">(BK317/AV317)</f>
        <v>0.482120383036936</v>
      </c>
      <c r="BO317" s="2" t="n">
        <f aca="false">(AX317*BM317)</f>
        <v>48.1673433113948</v>
      </c>
      <c r="BP317" s="2" t="n">
        <f aca="false">(AX317*BN317)</f>
        <v>4.79936051846079</v>
      </c>
      <c r="BQ317" s="2" t="n">
        <v>2</v>
      </c>
      <c r="BR317" s="4" t="n">
        <f aca="false">(BC317*BL317)</f>
        <v>0.612731211464756</v>
      </c>
      <c r="BS317" s="1" t="n">
        <v>155</v>
      </c>
      <c r="BT317" s="1" t="n">
        <v>0</v>
      </c>
      <c r="BU317" s="1" t="n">
        <v>48</v>
      </c>
      <c r="BV317" s="1" t="n">
        <v>1</v>
      </c>
      <c r="BW317" s="1" t="n">
        <v>86</v>
      </c>
      <c r="BX317" s="1" t="n">
        <v>0</v>
      </c>
      <c r="BY317" s="1" t="n">
        <v>22</v>
      </c>
      <c r="BZ317" s="1" t="n">
        <v>110</v>
      </c>
      <c r="CA317" s="1" t="n">
        <v>0</v>
      </c>
      <c r="CB317" s="1" t="n">
        <v>0</v>
      </c>
      <c r="CC317" s="1"/>
      <c r="CD317" s="1"/>
      <c r="CE317" s="1" t="n">
        <v>1911</v>
      </c>
      <c r="CF317" s="1" t="n">
        <v>16.1590790162219</v>
      </c>
      <c r="CG317" s="1" t="n">
        <v>22.0408163265306</v>
      </c>
      <c r="CH317" s="1" t="n">
        <v>6.02825745682889</v>
      </c>
      <c r="CI317" s="1" t="n">
        <v>6.12244897959184</v>
      </c>
      <c r="CJ317" s="1" t="n">
        <v>1.88383045525903</v>
      </c>
      <c r="CK317" s="1" t="n">
        <v>58.4824699110413</v>
      </c>
      <c r="CL317" s="1" t="n">
        <v>6.3</v>
      </c>
      <c r="CM317" s="1" t="n">
        <v>5.7</v>
      </c>
      <c r="CN317" s="1" t="n">
        <v>11.2</v>
      </c>
      <c r="CO317" s="1" t="n">
        <v>0</v>
      </c>
      <c r="CP317" s="1" t="n">
        <v>1.7</v>
      </c>
      <c r="CQ317" s="1" t="n">
        <v>2.7</v>
      </c>
      <c r="CR317" s="1" t="n">
        <v>1</v>
      </c>
      <c r="CS317" s="1" t="n">
        <v>0</v>
      </c>
      <c r="CT317" s="1" t="n">
        <v>0.1</v>
      </c>
      <c r="CU317" s="1" t="n">
        <v>77.2</v>
      </c>
      <c r="CV317" s="1" t="n">
        <v>46.8</v>
      </c>
      <c r="CW317" s="1" t="n">
        <v>12.8</v>
      </c>
      <c r="CX317" s="1" t="n">
        <v>13</v>
      </c>
      <c r="CY317" s="1" t="n">
        <v>4</v>
      </c>
      <c r="CZ317" s="1" t="n">
        <v>130</v>
      </c>
      <c r="DA317" s="1" t="n">
        <v>279.4</v>
      </c>
      <c r="DB317" s="1" t="n">
        <v>45.7</v>
      </c>
      <c r="DC317" s="1" t="n">
        <v>9.4</v>
      </c>
      <c r="DD317" s="1" t="n">
        <v>1453</v>
      </c>
      <c r="DE317" s="1" t="n">
        <v>6</v>
      </c>
      <c r="DF317" s="1" t="n">
        <v>3</v>
      </c>
      <c r="DG317" s="1" t="n">
        <v>700</v>
      </c>
      <c r="DH317" s="1" t="n">
        <v>6</v>
      </c>
      <c r="DI317" s="1" t="n">
        <v>355</v>
      </c>
      <c r="DJ317" s="1" t="n">
        <v>14</v>
      </c>
      <c r="DK317" s="1" t="n">
        <v>14</v>
      </c>
      <c r="DL317" s="1" t="n">
        <v>2</v>
      </c>
      <c r="DM317" s="1" t="n">
        <v>2</v>
      </c>
      <c r="DN317" s="1" t="n">
        <v>32.06001</v>
      </c>
      <c r="DO317" s="1" t="n">
        <v>184.4232</v>
      </c>
      <c r="DP317" s="1" t="n">
        <v>0.16</v>
      </c>
      <c r="DQ317" s="1" t="n">
        <v>1</v>
      </c>
      <c r="DR317" s="1" t="n">
        <v>4</v>
      </c>
      <c r="DS317" s="1" t="n">
        <v>3</v>
      </c>
      <c r="DT317" s="1" t="n">
        <v>2064.93</v>
      </c>
      <c r="DU317" s="1" t="n">
        <v>58.62</v>
      </c>
      <c r="DV317" s="1" t="n">
        <v>23.97</v>
      </c>
      <c r="DW317" s="1" t="n">
        <v>24.22</v>
      </c>
      <c r="DX317" s="1" t="n">
        <v>20.37</v>
      </c>
      <c r="DY317" s="1" t="n">
        <v>334.35</v>
      </c>
      <c r="DZ317" s="1" t="n">
        <v>24.8</v>
      </c>
      <c r="EA317" s="1" t="n">
        <v>13.37</v>
      </c>
      <c r="EB317" s="1" t="n">
        <v>15.59</v>
      </c>
      <c r="EC317" s="1" t="n">
        <v>21.12</v>
      </c>
      <c r="ED317" s="1" t="n">
        <v>11.71</v>
      </c>
      <c r="EE317" s="1" t="n">
        <v>270.06</v>
      </c>
    </row>
    <row r="318" customFormat="false" ht="13.8" hidden="false" customHeight="false" outlineLevel="0" collapsed="false">
      <c r="A318" s="1" t="n">
        <v>31177</v>
      </c>
      <c r="B318" s="1" t="n">
        <v>2</v>
      </c>
      <c r="C318" s="1" t="n">
        <v>62</v>
      </c>
      <c r="D318" s="1" t="n">
        <v>1</v>
      </c>
      <c r="E318" s="1" t="n">
        <v>1</v>
      </c>
      <c r="F318" s="1" t="n">
        <v>1</v>
      </c>
      <c r="G318" s="1" t="n">
        <v>0</v>
      </c>
      <c r="H318" s="1" t="n">
        <v>0</v>
      </c>
      <c r="I318" s="1" t="n">
        <v>0</v>
      </c>
      <c r="J318" s="1" t="n">
        <v>0</v>
      </c>
      <c r="K318" s="1" t="n">
        <v>0</v>
      </c>
      <c r="L318" s="1" t="n">
        <v>0</v>
      </c>
      <c r="M318" s="1" t="n">
        <v>0</v>
      </c>
      <c r="N318" s="1" t="n">
        <v>0</v>
      </c>
      <c r="O318" s="1" t="n">
        <v>1</v>
      </c>
      <c r="P318" s="1" t="n">
        <f aca="false">SUM(E318:O318)</f>
        <v>3</v>
      </c>
      <c r="Q318" s="1" t="n">
        <v>130</v>
      </c>
      <c r="R318" s="1" t="n">
        <v>90</v>
      </c>
      <c r="S318" s="1" t="n">
        <v>40</v>
      </c>
      <c r="T318" s="2" t="n">
        <v>103.333333333333</v>
      </c>
      <c r="U318" s="3" t="n">
        <v>56.5</v>
      </c>
      <c r="V318" s="3" t="n">
        <v>160.5</v>
      </c>
      <c r="W318" s="2" t="n">
        <v>21.9330169544162</v>
      </c>
      <c r="X318" s="2" t="n">
        <v>0</v>
      </c>
      <c r="Y318" s="3" t="n">
        <v>75.5</v>
      </c>
      <c r="Z318" s="3" t="n">
        <v>92.5</v>
      </c>
      <c r="AA318" s="2" t="n">
        <v>38.9882796527129</v>
      </c>
      <c r="AB318" s="2" t="n">
        <v>0.470404984423676</v>
      </c>
      <c r="AC318" s="2" t="n">
        <v>0.816216216216216</v>
      </c>
      <c r="AD318" s="3" t="n">
        <v>34.2</v>
      </c>
      <c r="AE318" s="3" t="n">
        <v>19.3</v>
      </c>
      <c r="AF318" s="3" t="n">
        <v>37.2</v>
      </c>
      <c r="AG318" s="1" t="n">
        <v>7</v>
      </c>
      <c r="AH318" s="3" t="n">
        <v>44.6</v>
      </c>
      <c r="AI318" s="3" t="n">
        <v>25.2</v>
      </c>
      <c r="AJ318" s="3" t="n">
        <v>35.3</v>
      </c>
      <c r="AK318" s="3" t="n">
        <v>1.9</v>
      </c>
      <c r="AL318" s="1" t="n">
        <v>1130</v>
      </c>
      <c r="AM318" s="1" t="n">
        <v>47</v>
      </c>
      <c r="AN318" s="1" t="n">
        <v>1763</v>
      </c>
      <c r="AO318" s="1" t="n">
        <v>91</v>
      </c>
      <c r="AP318" s="1" t="n">
        <v>128</v>
      </c>
      <c r="AQ318" s="1" t="n">
        <v>121</v>
      </c>
      <c r="AR318" s="1" t="n">
        <v>116</v>
      </c>
      <c r="AS318" s="1" t="n">
        <v>110</v>
      </c>
      <c r="AT318" s="1" t="n">
        <v>1</v>
      </c>
      <c r="AU318" s="1" t="n">
        <f aca="false">((AO318*15)+(AP318*30)+(AQ318*30)+(AR318*30)+(AS318*15))-(AO318*120)</f>
        <v>3045</v>
      </c>
      <c r="AV318" s="1" t="n">
        <f aca="false">((AO318*15)+(AP318*30)+(AQ318*30)+(AR318*30)+(AS318*15))</f>
        <v>13965</v>
      </c>
      <c r="AW318" s="1"/>
      <c r="AX318" s="4"/>
      <c r="AY318" s="4"/>
      <c r="AZ318" s="2"/>
      <c r="BA318" s="2"/>
      <c r="BB318" s="2"/>
      <c r="BC318" s="2"/>
      <c r="BD318" s="2"/>
      <c r="BE318" s="3"/>
      <c r="BF318" s="3"/>
      <c r="BG318" s="3"/>
      <c r="BH318" s="3"/>
      <c r="BI318" s="3"/>
      <c r="BJ318" s="2"/>
      <c r="BK318" s="2"/>
      <c r="BL318" s="2"/>
      <c r="BM318" s="2"/>
      <c r="BN318" s="2"/>
      <c r="BO318" s="2"/>
      <c r="BP318" s="2"/>
      <c r="BQ318" s="2"/>
      <c r="BR318" s="4"/>
      <c r="BS318" s="1" t="n">
        <v>240</v>
      </c>
      <c r="BT318" s="1" t="n">
        <v>1</v>
      </c>
      <c r="BU318" s="1" t="n">
        <v>49</v>
      </c>
      <c r="BV318" s="1" t="n">
        <v>1</v>
      </c>
      <c r="BW318" s="1" t="n">
        <v>163</v>
      </c>
      <c r="BX318" s="1" t="n">
        <v>1</v>
      </c>
      <c r="BY318" s="1" t="n">
        <v>28</v>
      </c>
      <c r="BZ318" s="1" t="n">
        <v>139</v>
      </c>
      <c r="CA318" s="1" t="n">
        <v>0</v>
      </c>
      <c r="CB318" s="1" t="n">
        <v>1</v>
      </c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</row>
    <row r="319" customFormat="false" ht="13.8" hidden="false" customHeight="false" outlineLevel="0" collapsed="false">
      <c r="A319" s="1" t="n">
        <v>31180</v>
      </c>
      <c r="B319" s="1" t="n">
        <v>1</v>
      </c>
      <c r="C319" s="1" t="n">
        <v>61</v>
      </c>
      <c r="D319" s="1" t="n">
        <v>1</v>
      </c>
      <c r="E319" s="1" t="n">
        <v>0</v>
      </c>
      <c r="F319" s="1" t="n">
        <v>1</v>
      </c>
      <c r="G319" s="1" t="n">
        <v>1</v>
      </c>
      <c r="H319" s="1" t="n">
        <v>1</v>
      </c>
      <c r="I319" s="1" t="n">
        <v>0</v>
      </c>
      <c r="J319" s="1" t="n">
        <v>0</v>
      </c>
      <c r="K319" s="1" t="n">
        <v>0</v>
      </c>
      <c r="L319" s="1" t="n">
        <v>0</v>
      </c>
      <c r="M319" s="1" t="n">
        <v>1</v>
      </c>
      <c r="N319" s="1" t="n">
        <v>0</v>
      </c>
      <c r="O319" s="1" t="n">
        <v>1</v>
      </c>
      <c r="P319" s="1" t="n">
        <f aca="false">SUM(E319:O319)</f>
        <v>5</v>
      </c>
      <c r="Q319" s="1" t="n">
        <v>140</v>
      </c>
      <c r="R319" s="1" t="n">
        <v>90</v>
      </c>
      <c r="S319" s="1" t="n">
        <v>50</v>
      </c>
      <c r="T319" s="2" t="n">
        <v>106.666666666667</v>
      </c>
      <c r="U319" s="3" t="n">
        <v>95.3</v>
      </c>
      <c r="V319" s="3" t="n">
        <v>175</v>
      </c>
      <c r="W319" s="2" t="n">
        <v>31.1183673469388</v>
      </c>
      <c r="X319" s="2" t="n">
        <v>2</v>
      </c>
      <c r="Y319" s="3" t="n">
        <v>105.5</v>
      </c>
      <c r="Z319" s="3" t="n">
        <v>113</v>
      </c>
      <c r="AA319" s="2" t="n">
        <v>42.0976140352154</v>
      </c>
      <c r="AB319" s="2" t="n">
        <v>0.602857142857143</v>
      </c>
      <c r="AC319" s="2" t="n">
        <v>0.933628318584071</v>
      </c>
      <c r="AD319" s="3" t="s">
        <v>498</v>
      </c>
      <c r="AE319" s="3" t="n">
        <v>32</v>
      </c>
      <c r="AF319" s="3" t="n">
        <v>63.3</v>
      </c>
      <c r="AG319" s="1" t="n">
        <v>18</v>
      </c>
      <c r="AH319" s="3" t="n">
        <v>47.3</v>
      </c>
      <c r="AI319" s="3" t="n">
        <v>45.1</v>
      </c>
      <c r="AJ319" s="3" t="n">
        <v>60.1</v>
      </c>
      <c r="AK319" s="3" t="n">
        <v>3.2</v>
      </c>
      <c r="AL319" s="1" t="n">
        <v>1875</v>
      </c>
      <c r="AM319" s="1" t="n">
        <v>76</v>
      </c>
      <c r="AN319" s="1" t="n">
        <v>3337</v>
      </c>
      <c r="AO319" s="1" t="n">
        <v>117</v>
      </c>
      <c r="AP319" s="1" t="n">
        <v>190</v>
      </c>
      <c r="AQ319" s="1" t="n">
        <v>249</v>
      </c>
      <c r="AR319" s="1" t="n">
        <v>238</v>
      </c>
      <c r="AS319" s="1" t="n">
        <v>200</v>
      </c>
      <c r="AT319" s="1" t="n">
        <v>5</v>
      </c>
      <c r="AU319" s="1" t="n">
        <f aca="false">((AO319*15)+(AP319*30)+(AQ319*30)+(AR319*30)+(AS319*15))-(AO319*120)</f>
        <v>11025</v>
      </c>
      <c r="AV319" s="1" t="n">
        <f aca="false">((AO319*15)+(AP319*30)+(AQ319*30)+(AR319*30)+(AS319*15))</f>
        <v>25065</v>
      </c>
      <c r="AW319" s="1" t="n">
        <v>5.22</v>
      </c>
      <c r="AX319" s="4" t="n">
        <f aca="false">10000/SQRT((AO319*BE319)*(AVERAGE(AO319:AS319)*AVERAGE(BE319:BI319)))</f>
        <v>0.779389558728971</v>
      </c>
      <c r="AY319" s="4" t="n">
        <v>1</v>
      </c>
      <c r="AZ319" s="2" t="n">
        <f aca="false">(AO319*BE319)/405</f>
        <v>9.79333333333333</v>
      </c>
      <c r="BA319" s="2" t="n">
        <v>1</v>
      </c>
      <c r="BB319" s="2" t="n">
        <f aca="false">1/(LOG(BE319)+LOG(AO319))</f>
        <v>0.277902404658967</v>
      </c>
      <c r="BC319" s="2" t="n">
        <f aca="false">(BF319-BE319)/(AP319-AO319)</f>
        <v>1.04246575342466</v>
      </c>
      <c r="BD319" s="2" t="n">
        <f aca="false">(20*BE319)/((AO319/18)-3.5)</f>
        <v>226</v>
      </c>
      <c r="BE319" s="3" t="n">
        <v>33.9</v>
      </c>
      <c r="BF319" s="3" t="n">
        <v>110</v>
      </c>
      <c r="BG319" s="3" t="n">
        <v>300</v>
      </c>
      <c r="BH319" s="3" t="n">
        <v>300</v>
      </c>
      <c r="BI319" s="3" t="n">
        <v>300</v>
      </c>
      <c r="BJ319" s="2" t="n">
        <f aca="false">((BE319*15)+(BF319*30)+(BG319*30)+(BH319*30)+(BI319*15))-(BE319*120)</f>
        <v>22240.5</v>
      </c>
      <c r="BK319" s="2" t="n">
        <f aca="false">((BE319*15)+(BF319*30)+(BG319*30)+(BH319*30)+(BI319*15))</f>
        <v>26308.5</v>
      </c>
      <c r="BL319" s="2" t="n">
        <f aca="false">(1/BE319)</f>
        <v>0.0294985250737463</v>
      </c>
      <c r="BM319" s="2" t="n">
        <f aca="false">(BJ319/AU319)</f>
        <v>2.01727891156463</v>
      </c>
      <c r="BN319" s="2" t="n">
        <f aca="false">(BK319/AV319)</f>
        <v>1.04961101137044</v>
      </c>
      <c r="BO319" s="2" t="n">
        <f aca="false">(AX319*BM319)</f>
        <v>1.57224612071761</v>
      </c>
      <c r="BP319" s="2" t="n">
        <f aca="false">(AX319*BN319)</f>
        <v>0.818055862989073</v>
      </c>
      <c r="BQ319" s="2" t="n">
        <v>1</v>
      </c>
      <c r="BR319" s="4" t="n">
        <f aca="false">(BC319*BL319)</f>
        <v>0.0307512021659191</v>
      </c>
      <c r="BS319" s="1" t="n">
        <v>229</v>
      </c>
      <c r="BT319" s="1" t="n">
        <v>1</v>
      </c>
      <c r="BU319" s="1" t="n">
        <v>36</v>
      </c>
      <c r="BV319" s="1" t="n">
        <v>1</v>
      </c>
      <c r="BW319" s="1" t="n">
        <v>155</v>
      </c>
      <c r="BX319" s="1" t="n">
        <v>1</v>
      </c>
      <c r="BY319" s="1" t="n">
        <v>38</v>
      </c>
      <c r="BZ319" s="1" t="n">
        <v>378</v>
      </c>
      <c r="CA319" s="1" t="n">
        <v>1</v>
      </c>
      <c r="CB319" s="1" t="n">
        <v>5</v>
      </c>
      <c r="CC319" s="1" t="n">
        <v>2</v>
      </c>
      <c r="CD319" s="1"/>
      <c r="CE319" s="1" t="n">
        <v>2248</v>
      </c>
      <c r="CF319" s="1" t="n">
        <v>20.9608540925267</v>
      </c>
      <c r="CG319" s="1" t="n">
        <v>32.6690391459075</v>
      </c>
      <c r="CH319" s="1" t="n">
        <v>11.4501779359431</v>
      </c>
      <c r="CI319" s="1" t="n">
        <v>5.9653024911032</v>
      </c>
      <c r="CJ319" s="1" t="n">
        <v>3.12277580071174</v>
      </c>
      <c r="CK319" s="1" t="n">
        <v>44.0747330960854</v>
      </c>
      <c r="CL319" s="1" t="n">
        <v>4.2</v>
      </c>
      <c r="CM319" s="1" t="n">
        <v>13.7</v>
      </c>
      <c r="CN319" s="1" t="n">
        <v>10.6</v>
      </c>
      <c r="CO319" s="1" t="n">
        <v>0</v>
      </c>
      <c r="CP319" s="1" t="n">
        <v>1.2</v>
      </c>
      <c r="CQ319" s="1" t="n">
        <v>1.3</v>
      </c>
      <c r="CR319" s="1" t="n">
        <v>0</v>
      </c>
      <c r="CS319" s="1" t="n">
        <v>0</v>
      </c>
      <c r="CT319" s="1" t="n">
        <v>3</v>
      </c>
      <c r="CU319" s="1" t="n">
        <v>117.8</v>
      </c>
      <c r="CV319" s="1" t="n">
        <v>81.6</v>
      </c>
      <c r="CW319" s="1" t="n">
        <v>28.6</v>
      </c>
      <c r="CX319" s="1" t="n">
        <v>14.9</v>
      </c>
      <c r="CY319" s="1" t="n">
        <v>7.8</v>
      </c>
      <c r="CZ319" s="1" t="n">
        <v>379</v>
      </c>
      <c r="DA319" s="1" t="n">
        <v>247.7</v>
      </c>
      <c r="DB319" s="1" t="n">
        <v>54.2</v>
      </c>
      <c r="DC319" s="1" t="n">
        <v>14.1</v>
      </c>
      <c r="DD319" s="1" t="n">
        <v>2464</v>
      </c>
      <c r="DE319" s="1" t="n">
        <v>1</v>
      </c>
      <c r="DF319" s="1" t="n">
        <v>7</v>
      </c>
      <c r="DG319" s="1" t="n">
        <v>700</v>
      </c>
      <c r="DH319" s="1" t="s">
        <v>425</v>
      </c>
      <c r="DI319" s="1" t="n">
        <v>600</v>
      </c>
      <c r="DJ319" s="1" t="n">
        <v>16</v>
      </c>
      <c r="DK319" s="1" t="n">
        <v>16</v>
      </c>
      <c r="DL319" s="1" t="n">
        <v>2</v>
      </c>
      <c r="DM319" s="1" t="n">
        <v>1</v>
      </c>
      <c r="DN319" s="1" t="n">
        <v>7.11</v>
      </c>
      <c r="DO319" s="1"/>
      <c r="DP319" s="1"/>
      <c r="DQ319" s="1" t="n">
        <v>1</v>
      </c>
      <c r="DR319" s="1" t="n">
        <v>3</v>
      </c>
      <c r="DS319" s="1" t="n">
        <v>1</v>
      </c>
      <c r="DT319" s="1" t="n">
        <v>890.56</v>
      </c>
      <c r="DU319" s="1" t="n">
        <v>19.27</v>
      </c>
      <c r="DV319" s="1" t="n">
        <v>8.88</v>
      </c>
      <c r="DW319" s="1" t="n">
        <v>6.82</v>
      </c>
      <c r="DX319" s="1" t="n">
        <v>38.19</v>
      </c>
      <c r="DY319" s="1" t="n">
        <v>105.25</v>
      </c>
      <c r="DZ319" s="1" t="n">
        <v>13.22</v>
      </c>
      <c r="EA319" s="1" t="n">
        <v>13.58</v>
      </c>
      <c r="EB319" s="1" t="n">
        <v>9.52</v>
      </c>
      <c r="EC319" s="1" t="n">
        <v>25.23</v>
      </c>
      <c r="ED319" s="1" t="n">
        <v>6.52</v>
      </c>
      <c r="EE319" s="1" t="n">
        <v>153.12</v>
      </c>
    </row>
    <row r="320" customFormat="false" ht="13.8" hidden="false" customHeight="false" outlineLevel="0" collapsed="false">
      <c r="A320" s="1" t="n">
        <v>31184</v>
      </c>
      <c r="B320" s="1" t="n">
        <v>2</v>
      </c>
      <c r="C320" s="1" t="n">
        <v>38</v>
      </c>
      <c r="D320" s="1" t="n">
        <v>1</v>
      </c>
      <c r="E320" s="1" t="n">
        <v>1</v>
      </c>
      <c r="F320" s="1" t="n">
        <v>0</v>
      </c>
      <c r="G320" s="1" t="n">
        <v>1</v>
      </c>
      <c r="H320" s="1" t="n">
        <v>0</v>
      </c>
      <c r="I320" s="1" t="n">
        <v>0</v>
      </c>
      <c r="J320" s="1" t="n">
        <v>0</v>
      </c>
      <c r="K320" s="1" t="n">
        <v>0</v>
      </c>
      <c r="L320" s="1" t="n">
        <v>0</v>
      </c>
      <c r="M320" s="1" t="n">
        <v>1</v>
      </c>
      <c r="N320" s="1" t="n">
        <v>0</v>
      </c>
      <c r="O320" s="1" t="n">
        <v>1</v>
      </c>
      <c r="P320" s="1" t="n">
        <f aca="false">SUM(E320:O320)</f>
        <v>4</v>
      </c>
      <c r="Q320" s="1" t="n">
        <v>130</v>
      </c>
      <c r="R320" s="1" t="n">
        <v>90</v>
      </c>
      <c r="S320" s="1" t="n">
        <v>40</v>
      </c>
      <c r="T320" s="2" t="n">
        <v>103.333333333333</v>
      </c>
      <c r="U320" s="3" t="n">
        <v>69.2</v>
      </c>
      <c r="V320" s="3" t="n">
        <v>155.8</v>
      </c>
      <c r="W320" s="2" t="n">
        <v>28.5082912987092</v>
      </c>
      <c r="X320" s="2" t="n">
        <v>1</v>
      </c>
      <c r="Y320" s="3" t="n">
        <v>83.2</v>
      </c>
      <c r="Z320" s="3" t="n">
        <v>105.5</v>
      </c>
      <c r="AA320" s="2" t="n">
        <v>40.0148810095192</v>
      </c>
      <c r="AB320" s="2" t="n">
        <v>0.534017971758665</v>
      </c>
      <c r="AC320" s="2" t="n">
        <v>0.788625592417062</v>
      </c>
      <c r="AD320" s="3" t="n">
        <v>38.4</v>
      </c>
      <c r="AE320" s="3" t="n">
        <v>26.6</v>
      </c>
      <c r="AF320" s="3" t="n">
        <v>42.6</v>
      </c>
      <c r="AG320" s="1" t="n">
        <v>7</v>
      </c>
      <c r="AH320" s="3" t="n">
        <v>43.4</v>
      </c>
      <c r="AI320" s="3" t="n">
        <v>30</v>
      </c>
      <c r="AJ320" s="3" t="n">
        <v>40.4</v>
      </c>
      <c r="AK320" s="3" t="n">
        <v>2.2</v>
      </c>
      <c r="AL320" s="1" t="n">
        <v>1319</v>
      </c>
      <c r="AM320" s="1" t="n">
        <v>53</v>
      </c>
      <c r="AN320" s="1" t="n">
        <v>2163</v>
      </c>
      <c r="AO320" s="1" t="n">
        <v>92</v>
      </c>
      <c r="AP320" s="1" t="n">
        <v>100</v>
      </c>
      <c r="AQ320" s="1" t="n">
        <v>139</v>
      </c>
      <c r="AR320" s="1" t="n">
        <v>134</v>
      </c>
      <c r="AS320" s="1" t="n">
        <v>103</v>
      </c>
      <c r="AT320" s="1" t="n">
        <v>1</v>
      </c>
      <c r="AU320" s="1" t="n">
        <f aca="false">((AO320*15)+(AP320*30)+(AQ320*30)+(AR320*30)+(AS320*15))-(AO320*120)</f>
        <v>3075</v>
      </c>
      <c r="AV320" s="1" t="n">
        <f aca="false">((AO320*15)+(AP320*30)+(AQ320*30)+(AR320*30)+(AS320*15))</f>
        <v>14115</v>
      </c>
      <c r="AW320" s="1"/>
      <c r="AX320" s="4" t="n">
        <f aca="false">10000/SQRT((AO320*BE320)*(AVERAGE(AO320:AS320)*AVERAGE(BE320:BI320)))</f>
        <v>5.18902051400544</v>
      </c>
      <c r="AY320" s="4" t="n">
        <v>0</v>
      </c>
      <c r="AZ320" s="2" t="n">
        <f aca="false">(AO320*BE320)/405</f>
        <v>1.41748148148148</v>
      </c>
      <c r="BA320" s="2" t="n">
        <v>0</v>
      </c>
      <c r="BB320" s="2" t="n">
        <f aca="false">1/(LOG(BE320)+LOG(AO320))</f>
        <v>0.362453786717165</v>
      </c>
      <c r="BC320" s="2" t="n">
        <f aca="false">(BF320-BE320)/(AP320-AO320)</f>
        <v>5.97</v>
      </c>
      <c r="BD320" s="2" t="n">
        <f aca="false">(20*BE320)/((AO320/18)-3.5)</f>
        <v>77.4620689655173</v>
      </c>
      <c r="BE320" s="3" t="n">
        <v>6.24</v>
      </c>
      <c r="BF320" s="3" t="n">
        <v>54</v>
      </c>
      <c r="BG320" s="3" t="n">
        <v>83.5</v>
      </c>
      <c r="BH320" s="3" t="n">
        <v>59.2</v>
      </c>
      <c r="BI320" s="3" t="n">
        <v>81.8</v>
      </c>
      <c r="BJ320" s="2" t="n">
        <f aca="false">((BE320*15)+(BF320*30)+(BG320*30)+(BH320*30)+(BI320*15))-(BE320*120)</f>
        <v>6472.8</v>
      </c>
      <c r="BK320" s="2" t="n">
        <f aca="false">((BE320*15)+(BF320*30)+(BG320*30)+(BH320*30)+(BI320*15))</f>
        <v>7221.6</v>
      </c>
      <c r="BL320" s="2" t="n">
        <f aca="false">(1/BE320)</f>
        <v>0.16025641025641</v>
      </c>
      <c r="BM320" s="2" t="n">
        <f aca="false">(BJ320/AU320)</f>
        <v>2.1049756097561</v>
      </c>
      <c r="BN320" s="2" t="n">
        <f aca="false">(BK320/AV320)</f>
        <v>0.511625929861849</v>
      </c>
      <c r="BO320" s="2" t="n">
        <f aca="false">(AX320*BM320)</f>
        <v>10.9227616205055</v>
      </c>
      <c r="BP320" s="2" t="n">
        <f aca="false">(AX320*BN320)</f>
        <v>2.65483744555024</v>
      </c>
      <c r="BQ320" s="2" t="n">
        <v>2</v>
      </c>
      <c r="BR320" s="4" t="n">
        <f aca="false">(BC320*BL320)</f>
        <v>0.956730769230769</v>
      </c>
      <c r="BS320" s="1" t="n">
        <v>145</v>
      </c>
      <c r="BT320" s="1" t="n">
        <v>0</v>
      </c>
      <c r="BU320" s="1" t="n">
        <v>37</v>
      </c>
      <c r="BV320" s="1" t="n">
        <v>1</v>
      </c>
      <c r="BW320" s="1" t="n">
        <v>81</v>
      </c>
      <c r="BX320" s="1" t="n">
        <v>0</v>
      </c>
      <c r="BY320" s="1" t="n">
        <v>27</v>
      </c>
      <c r="BZ320" s="1" t="n">
        <v>133</v>
      </c>
      <c r="CA320" s="1" t="n">
        <v>0</v>
      </c>
      <c r="CB320" s="1" t="n">
        <v>2</v>
      </c>
      <c r="CC320" s="1"/>
      <c r="CD320" s="1"/>
      <c r="CE320" s="1" t="n">
        <v>1958</v>
      </c>
      <c r="CF320" s="1" t="n">
        <v>15.3217568947906</v>
      </c>
      <c r="CG320" s="1" t="n">
        <v>17.3426966292135</v>
      </c>
      <c r="CH320" s="1" t="n">
        <v>3.585291113381</v>
      </c>
      <c r="CI320" s="1" t="n">
        <v>4.82635342185904</v>
      </c>
      <c r="CJ320" s="1" t="n">
        <v>2.66598569969356</v>
      </c>
      <c r="CK320" s="1" t="n">
        <v>69.6016343207354</v>
      </c>
      <c r="CL320" s="1" t="n">
        <v>7.13</v>
      </c>
      <c r="CM320" s="1" t="n">
        <v>5.68</v>
      </c>
      <c r="CN320" s="1" t="n">
        <v>9.25</v>
      </c>
      <c r="CO320" s="1" t="n">
        <v>0</v>
      </c>
      <c r="CP320" s="1" t="n">
        <v>6.12</v>
      </c>
      <c r="CQ320" s="1" t="n">
        <v>0.46</v>
      </c>
      <c r="CR320" s="1" t="n">
        <v>0</v>
      </c>
      <c r="CS320" s="1" t="n">
        <v>0</v>
      </c>
      <c r="CT320" s="1" t="n">
        <v>0</v>
      </c>
      <c r="CU320" s="1" t="n">
        <v>75</v>
      </c>
      <c r="CV320" s="1" t="n">
        <v>37.73</v>
      </c>
      <c r="CW320" s="1" t="n">
        <v>7.8</v>
      </c>
      <c r="CX320" s="1" t="n">
        <v>10.5</v>
      </c>
      <c r="CY320" s="1" t="n">
        <v>5.8</v>
      </c>
      <c r="CZ320" s="1" t="n">
        <v>446</v>
      </c>
      <c r="DA320" s="1" t="n">
        <v>340.7</v>
      </c>
      <c r="DB320" s="1" t="n">
        <v>44.9</v>
      </c>
      <c r="DC320" s="1" t="n">
        <v>36</v>
      </c>
      <c r="DD320" s="1" t="n">
        <v>2313</v>
      </c>
      <c r="DE320" s="1" t="n">
        <v>6</v>
      </c>
      <c r="DF320" s="1" t="n">
        <v>3</v>
      </c>
      <c r="DG320" s="1" t="n">
        <v>250</v>
      </c>
      <c r="DH320" s="1" t="s">
        <v>425</v>
      </c>
      <c r="DI320" s="1" t="n">
        <v>450</v>
      </c>
      <c r="DJ320" s="1" t="n">
        <v>4</v>
      </c>
      <c r="DK320" s="1" t="n">
        <v>4</v>
      </c>
      <c r="DL320" s="1" t="n">
        <v>2</v>
      </c>
      <c r="DM320" s="1" t="n">
        <v>2</v>
      </c>
      <c r="DN320" s="1" t="n">
        <v>26.13036</v>
      </c>
      <c r="DO320" s="1" t="n">
        <v>205.3456</v>
      </c>
      <c r="DP320" s="1" t="n">
        <v>0</v>
      </c>
      <c r="DQ320" s="1" t="n">
        <v>1</v>
      </c>
      <c r="DR320" s="1" t="n">
        <v>3</v>
      </c>
      <c r="DS320" s="1" t="n">
        <v>1</v>
      </c>
      <c r="DT320" s="1" t="n">
        <v>2167.62</v>
      </c>
      <c r="DU320" s="1" t="n">
        <v>68.35</v>
      </c>
      <c r="DV320" s="1" t="n">
        <v>27.87</v>
      </c>
      <c r="DW320" s="1" t="n">
        <v>24.66</v>
      </c>
      <c r="DX320" s="1" t="n">
        <v>23.48</v>
      </c>
      <c r="DY320" s="1" t="n">
        <v>353.9</v>
      </c>
      <c r="DZ320" s="1" t="n">
        <v>33.04</v>
      </c>
      <c r="EA320" s="1" t="n">
        <v>33.45</v>
      </c>
      <c r="EB320" s="1" t="n">
        <v>15.27</v>
      </c>
      <c r="EC320" s="1" t="n">
        <v>22.95</v>
      </c>
      <c r="ED320" s="1" t="n">
        <v>12.83</v>
      </c>
      <c r="EE320" s="1" t="n">
        <v>279.89</v>
      </c>
    </row>
    <row r="321" customFormat="false" ht="13.8" hidden="false" customHeight="false" outlineLevel="0" collapsed="false">
      <c r="A321" s="1" t="n">
        <v>31188</v>
      </c>
      <c r="B321" s="1" t="n">
        <v>2</v>
      </c>
      <c r="C321" s="1" t="n">
        <v>58</v>
      </c>
      <c r="D321" s="1" t="n">
        <v>1</v>
      </c>
      <c r="E321" s="1" t="n">
        <v>1</v>
      </c>
      <c r="F321" s="1" t="n">
        <v>1</v>
      </c>
      <c r="G321" s="1" t="n">
        <v>1</v>
      </c>
      <c r="H321" s="1" t="n">
        <v>1</v>
      </c>
      <c r="I321" s="1" t="n">
        <v>1</v>
      </c>
      <c r="J321" s="1" t="n">
        <v>0</v>
      </c>
      <c r="K321" s="1" t="n">
        <v>0</v>
      </c>
      <c r="L321" s="1" t="n">
        <v>0</v>
      </c>
      <c r="M321" s="1" t="n">
        <v>1</v>
      </c>
      <c r="N321" s="1" t="n">
        <v>0</v>
      </c>
      <c r="O321" s="1" t="n">
        <v>1</v>
      </c>
      <c r="P321" s="1" t="n">
        <f aca="false">SUM(E321:O321)</f>
        <v>7</v>
      </c>
      <c r="Q321" s="1" t="n">
        <v>130</v>
      </c>
      <c r="R321" s="1" t="n">
        <v>90</v>
      </c>
      <c r="S321" s="1" t="n">
        <v>40</v>
      </c>
      <c r="T321" s="2" t="n">
        <v>103.333333333333</v>
      </c>
      <c r="U321" s="3" t="n">
        <v>74.7</v>
      </c>
      <c r="V321" s="3" t="n">
        <v>154.5</v>
      </c>
      <c r="W321" s="2" t="n">
        <v>31.2941841832406</v>
      </c>
      <c r="X321" s="2" t="n">
        <v>2</v>
      </c>
      <c r="Y321" s="3" t="n">
        <v>104.75</v>
      </c>
      <c r="Z321" s="3" t="n">
        <v>107.25</v>
      </c>
      <c r="AA321" s="2" t="n">
        <v>44.476764691479</v>
      </c>
      <c r="AB321" s="2" t="n">
        <v>0.677993527508091</v>
      </c>
      <c r="AC321" s="2" t="n">
        <v>0.976689976689977</v>
      </c>
      <c r="AD321" s="3" t="n">
        <v>42.7</v>
      </c>
      <c r="AE321" s="3" t="n">
        <v>31.9</v>
      </c>
      <c r="AF321" s="3" t="n">
        <v>42.8</v>
      </c>
      <c r="AG321" s="1" t="n">
        <v>11</v>
      </c>
      <c r="AH321" s="3" t="n">
        <v>40.2</v>
      </c>
      <c r="AI321" s="3" t="n">
        <v>30</v>
      </c>
      <c r="AJ321" s="3" t="n">
        <v>40.6</v>
      </c>
      <c r="AK321" s="3" t="n">
        <v>2.2</v>
      </c>
      <c r="AL321" s="1" t="n">
        <v>1320</v>
      </c>
      <c r="AM321" s="1" t="n">
        <v>73</v>
      </c>
      <c r="AN321" s="1" t="n">
        <v>2059</v>
      </c>
      <c r="AO321" s="1" t="n">
        <v>202</v>
      </c>
      <c r="AP321" s="1" t="n">
        <v>326</v>
      </c>
      <c r="AQ321" s="1" t="n">
        <v>403</v>
      </c>
      <c r="AR321" s="1" t="n">
        <v>426</v>
      </c>
      <c r="AS321" s="1" t="n">
        <v>390</v>
      </c>
      <c r="AT321" s="1" t="n">
        <v>5</v>
      </c>
      <c r="AU321" s="1" t="n">
        <f aca="false">((AO321*15)+(AP321*30)+(AQ321*30)+(AR321*30)+(AS321*15))-(AO321*120)</f>
        <v>19290</v>
      </c>
      <c r="AV321" s="1" t="n">
        <f aca="false">((AO321*15)+(AP321*30)+(AQ321*30)+(AR321*30)+(AS321*15))</f>
        <v>43530</v>
      </c>
      <c r="AW321" s="1" t="n">
        <v>8.4</v>
      </c>
      <c r="AX321" s="4"/>
      <c r="AY321" s="4"/>
      <c r="AZ321" s="2"/>
      <c r="BA321" s="2"/>
      <c r="BB321" s="2"/>
      <c r="BC321" s="2"/>
      <c r="BD321" s="2"/>
      <c r="BE321" s="3"/>
      <c r="BF321" s="3"/>
      <c r="BG321" s="3"/>
      <c r="BH321" s="3"/>
      <c r="BI321" s="3"/>
      <c r="BJ321" s="2"/>
      <c r="BK321" s="2"/>
      <c r="BL321" s="2"/>
      <c r="BM321" s="2"/>
      <c r="BN321" s="2"/>
      <c r="BO321" s="2"/>
      <c r="BP321" s="2"/>
      <c r="BQ321" s="2"/>
      <c r="BR321" s="4"/>
      <c r="BS321" s="1" t="n">
        <v>168</v>
      </c>
      <c r="BT321" s="1" t="n">
        <v>0</v>
      </c>
      <c r="BU321" s="1" t="n">
        <v>40</v>
      </c>
      <c r="BV321" s="1" t="n">
        <v>1</v>
      </c>
      <c r="BW321" s="1" t="n">
        <v>91</v>
      </c>
      <c r="BX321" s="1" t="n">
        <v>0</v>
      </c>
      <c r="BY321" s="1" t="n">
        <v>37</v>
      </c>
      <c r="BZ321" s="1" t="n">
        <v>183</v>
      </c>
      <c r="CA321" s="1" t="n">
        <v>1</v>
      </c>
      <c r="CB321" s="1" t="n">
        <v>5</v>
      </c>
      <c r="CC321" s="1" t="n">
        <v>2</v>
      </c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</row>
    <row r="322" customFormat="false" ht="13.8" hidden="false" customHeight="false" outlineLevel="0" collapsed="false">
      <c r="A322" s="1" t="n">
        <v>31194</v>
      </c>
      <c r="B322" s="1" t="n">
        <v>2</v>
      </c>
      <c r="C322" s="1" t="n">
        <v>47</v>
      </c>
      <c r="D322" s="1" t="n">
        <v>1</v>
      </c>
      <c r="E322" s="1" t="n">
        <v>1</v>
      </c>
      <c r="F322" s="1" t="n">
        <v>1</v>
      </c>
      <c r="G322" s="1" t="n">
        <v>1</v>
      </c>
      <c r="H322" s="1" t="n">
        <v>0</v>
      </c>
      <c r="I322" s="1" t="n">
        <v>0</v>
      </c>
      <c r="J322" s="1" t="n">
        <v>0</v>
      </c>
      <c r="K322" s="1" t="n">
        <v>0</v>
      </c>
      <c r="L322" s="1" t="n">
        <v>0</v>
      </c>
      <c r="M322" s="1" t="n">
        <v>0</v>
      </c>
      <c r="N322" s="1" t="n">
        <v>0</v>
      </c>
      <c r="O322" s="1" t="n">
        <v>1</v>
      </c>
      <c r="P322" s="1" t="n">
        <f aca="false">SUM(E322:O322)</f>
        <v>4</v>
      </c>
      <c r="Q322" s="1" t="n">
        <v>120</v>
      </c>
      <c r="R322" s="1" t="n">
        <v>80</v>
      </c>
      <c r="S322" s="1" t="n">
        <v>40</v>
      </c>
      <c r="T322" s="2" t="n">
        <v>93.3333333333333</v>
      </c>
      <c r="U322" s="3" t="n">
        <v>65.1</v>
      </c>
      <c r="V322" s="3" t="n">
        <v>160.5</v>
      </c>
      <c r="W322" s="2" t="n">
        <v>25.2714938713716</v>
      </c>
      <c r="X322" s="2" t="n">
        <v>1</v>
      </c>
      <c r="Y322" s="3" t="n">
        <v>80</v>
      </c>
      <c r="Z322" s="3" t="n">
        <v>94.25</v>
      </c>
      <c r="AA322" s="2" t="n">
        <v>38.7370508620729</v>
      </c>
      <c r="AB322" s="2" t="n">
        <v>0.498442367601246</v>
      </c>
      <c r="AC322" s="2" t="n">
        <v>0.848806366047745</v>
      </c>
      <c r="AD322" s="3" t="n">
        <v>38.2</v>
      </c>
      <c r="AE322" s="3" t="n">
        <v>24.9</v>
      </c>
      <c r="AF322" s="3" t="n">
        <v>40.2</v>
      </c>
      <c r="AG322" s="1" t="n">
        <v>7</v>
      </c>
      <c r="AH322" s="3" t="n">
        <v>43</v>
      </c>
      <c r="AI322" s="3" t="n">
        <v>28</v>
      </c>
      <c r="AJ322" s="3" t="n">
        <v>38.1</v>
      </c>
      <c r="AK322" s="3" t="n">
        <v>2.1</v>
      </c>
      <c r="AL322" s="1" t="n">
        <v>1239</v>
      </c>
      <c r="AM322" s="1" t="n">
        <v>56</v>
      </c>
      <c r="AN322" s="1" t="n">
        <v>1933</v>
      </c>
      <c r="AO322" s="1" t="n">
        <v>92</v>
      </c>
      <c r="AP322" s="1" t="n">
        <v>140</v>
      </c>
      <c r="AQ322" s="1" t="n">
        <v>147</v>
      </c>
      <c r="AR322" s="1" t="n">
        <v>143</v>
      </c>
      <c r="AS322" s="1" t="n">
        <v>125</v>
      </c>
      <c r="AT322" s="1" t="n">
        <v>1</v>
      </c>
      <c r="AU322" s="1" t="n">
        <f aca="false">((AO322*15)+(AP322*30)+(AQ322*30)+(AR322*30)+(AS322*15))-(AO322*120)</f>
        <v>5115</v>
      </c>
      <c r="AV322" s="1" t="n">
        <f aca="false">((AO322*15)+(AP322*30)+(AQ322*30)+(AR322*30)+(AS322*15))</f>
        <v>16155</v>
      </c>
      <c r="AW322" s="1"/>
      <c r="AX322" s="4" t="n">
        <f aca="false">10000/SQRT((AO322*BE322)*(AVERAGE(AO322:AS322)*AVERAGE(BE322:BI322)))</f>
        <v>3.1801314825111</v>
      </c>
      <c r="AY322" s="4" t="n">
        <v>1</v>
      </c>
      <c r="AZ322" s="2" t="n">
        <f aca="false">(AO322*BE322)/405</f>
        <v>2.33975308641975</v>
      </c>
      <c r="BA322" s="2" t="n">
        <v>1</v>
      </c>
      <c r="BB322" s="2" t="n">
        <f aca="false">1/(LOG(BE322)+LOG(AO322))</f>
        <v>0.335950945286527</v>
      </c>
      <c r="BC322" s="2" t="n">
        <f aca="false">(BF322-BE322)/(AP322-AO322)</f>
        <v>1.35833333333333</v>
      </c>
      <c r="BD322" s="2" t="n">
        <f aca="false">(20*BE322)/((AO322/18)-3.5)</f>
        <v>127.862068965517</v>
      </c>
      <c r="BE322" s="3" t="n">
        <v>10.3</v>
      </c>
      <c r="BF322" s="3" t="n">
        <v>75.5</v>
      </c>
      <c r="BG322" s="3" t="n">
        <v>95.4</v>
      </c>
      <c r="BH322" s="3" t="n">
        <v>120</v>
      </c>
      <c r="BI322" s="3" t="n">
        <v>102</v>
      </c>
      <c r="BJ322" s="2" t="n">
        <f aca="false">((BE322*15)+(BF322*30)+(BG322*30)+(BH322*30)+(BI322*15))-(BE322*120)</f>
        <v>9175.5</v>
      </c>
      <c r="BK322" s="2" t="n">
        <f aca="false">((BE322*15)+(BF322*30)+(BG322*30)+(BH322*30)+(BI322*15))</f>
        <v>10411.5</v>
      </c>
      <c r="BL322" s="2" t="n">
        <f aca="false">(1/BE322)</f>
        <v>0.0970873786407767</v>
      </c>
      <c r="BM322" s="2" t="n">
        <f aca="false">(BJ322/AU322)</f>
        <v>1.79384164222874</v>
      </c>
      <c r="BN322" s="2" t="n">
        <f aca="false">(BK322/AV322)</f>
        <v>0.64447539461467</v>
      </c>
      <c r="BO322" s="2" t="n">
        <f aca="false">(AX322*BM322)</f>
        <v>5.70465228109103</v>
      </c>
      <c r="BP322" s="2" t="n">
        <f aca="false">(AX322*BN322)</f>
        <v>2.04951649211788</v>
      </c>
      <c r="BQ322" s="2" t="n">
        <v>2</v>
      </c>
      <c r="BR322" s="4" t="n">
        <f aca="false">(BC322*BL322)</f>
        <v>0.131877022653722</v>
      </c>
      <c r="BS322" s="1" t="n">
        <v>159</v>
      </c>
      <c r="BT322" s="1" t="n">
        <v>0</v>
      </c>
      <c r="BU322" s="1" t="n">
        <v>32</v>
      </c>
      <c r="BV322" s="1" t="n">
        <v>1</v>
      </c>
      <c r="BW322" s="1" t="n">
        <v>84</v>
      </c>
      <c r="BX322" s="1" t="n">
        <v>0</v>
      </c>
      <c r="BY322" s="1" t="n">
        <v>43</v>
      </c>
      <c r="BZ322" s="1" t="n">
        <v>216</v>
      </c>
      <c r="CA322" s="1" t="n">
        <v>1</v>
      </c>
      <c r="CB322" s="1" t="n">
        <v>3</v>
      </c>
      <c r="CC322" s="1"/>
      <c r="CD322" s="1"/>
      <c r="CE322" s="1" t="n">
        <v>1303</v>
      </c>
      <c r="CF322" s="1" t="n">
        <v>12.3714504988488</v>
      </c>
      <c r="CG322" s="1" t="n">
        <v>29.4520337682272</v>
      </c>
      <c r="CH322" s="1" t="n">
        <v>12.432847275518</v>
      </c>
      <c r="CI322" s="1" t="n">
        <v>10.5679201841903</v>
      </c>
      <c r="CJ322" s="1" t="n">
        <v>4.21335379892556</v>
      </c>
      <c r="CK322" s="1" t="n">
        <v>60.8135072908672</v>
      </c>
      <c r="CL322" s="1" t="n">
        <v>6.13</v>
      </c>
      <c r="CM322" s="1" t="n">
        <v>3.09</v>
      </c>
      <c r="CN322" s="1" t="n">
        <v>5.57</v>
      </c>
      <c r="CO322" s="1" t="n">
        <v>0</v>
      </c>
      <c r="CP322" s="1" t="n">
        <v>0.32</v>
      </c>
      <c r="CQ322" s="1" t="n">
        <v>1.87</v>
      </c>
      <c r="CR322" s="1" t="n">
        <v>0</v>
      </c>
      <c r="CS322" s="1" t="n">
        <v>0.03</v>
      </c>
      <c r="CT322" s="1" t="n">
        <v>0</v>
      </c>
      <c r="CU322" s="1" t="n">
        <v>40.3</v>
      </c>
      <c r="CV322" s="1" t="n">
        <v>42.64</v>
      </c>
      <c r="CW322" s="1" t="n">
        <v>18</v>
      </c>
      <c r="CX322" s="1" t="n">
        <v>15.3</v>
      </c>
      <c r="CY322" s="1" t="n">
        <v>6.1</v>
      </c>
      <c r="CZ322" s="1" t="n">
        <v>127</v>
      </c>
      <c r="DA322" s="1" t="n">
        <v>198.1</v>
      </c>
      <c r="DB322" s="1" t="n">
        <v>14.4</v>
      </c>
      <c r="DC322" s="1" t="n">
        <v>12.8</v>
      </c>
      <c r="DD322" s="1" t="n">
        <v>1362</v>
      </c>
      <c r="DE322" s="1" t="n">
        <v>4</v>
      </c>
      <c r="DF322" s="1" t="n">
        <v>7</v>
      </c>
      <c r="DG322" s="1" t="n">
        <v>250</v>
      </c>
      <c r="DH322" s="1" t="s">
        <v>425</v>
      </c>
      <c r="DI322" s="1" t="n">
        <v>900</v>
      </c>
      <c r="DJ322" s="1" t="n">
        <v>14</v>
      </c>
      <c r="DK322" s="1" t="n">
        <v>14</v>
      </c>
      <c r="DL322" s="1" t="n">
        <v>2</v>
      </c>
      <c r="DM322" s="1" t="n">
        <v>2</v>
      </c>
      <c r="DN322" s="1" t="n">
        <v>26.62012</v>
      </c>
      <c r="DO322" s="1" t="n">
        <v>274.8151</v>
      </c>
      <c r="DP322" s="1" t="n">
        <v>0.02</v>
      </c>
      <c r="DQ322" s="1" t="n">
        <v>5</v>
      </c>
      <c r="DR322" s="1" t="n">
        <v>2</v>
      </c>
      <c r="DS322" s="1" t="n">
        <v>3</v>
      </c>
      <c r="DT322" s="1" t="n">
        <v>1157.07</v>
      </c>
      <c r="DU322" s="1" t="n">
        <v>30.27</v>
      </c>
      <c r="DV322" s="1" t="n">
        <v>5.83</v>
      </c>
      <c r="DW322" s="1" t="n">
        <v>5.61</v>
      </c>
      <c r="DX322" s="1" t="n">
        <v>16.09</v>
      </c>
      <c r="DY322" s="1" t="n">
        <v>215.04</v>
      </c>
      <c r="DZ322" s="1" t="n">
        <v>14.68</v>
      </c>
      <c r="EA322" s="1" t="n">
        <v>13.09</v>
      </c>
      <c r="EB322" s="1" t="n">
        <v>5.41</v>
      </c>
      <c r="EC322" s="1" t="n">
        <v>8.68</v>
      </c>
      <c r="ED322" s="1" t="n">
        <v>5.04</v>
      </c>
      <c r="EE322" s="1" t="n">
        <v>30.94</v>
      </c>
    </row>
    <row r="323" customFormat="false" ht="13.8" hidden="false" customHeight="false" outlineLevel="0" collapsed="false">
      <c r="A323" s="1" t="n">
        <v>31201</v>
      </c>
      <c r="B323" s="1" t="n">
        <v>1</v>
      </c>
      <c r="C323" s="1" t="n">
        <v>20</v>
      </c>
      <c r="D323" s="1" t="n">
        <v>1</v>
      </c>
      <c r="E323" s="1" t="n">
        <v>1</v>
      </c>
      <c r="F323" s="1" t="n">
        <v>0</v>
      </c>
      <c r="G323" s="1" t="n">
        <v>1</v>
      </c>
      <c r="H323" s="1" t="n">
        <v>0</v>
      </c>
      <c r="I323" s="1" t="n">
        <v>0</v>
      </c>
      <c r="J323" s="1" t="n">
        <v>0</v>
      </c>
      <c r="K323" s="1" t="n">
        <v>0</v>
      </c>
      <c r="L323" s="1" t="n">
        <v>0</v>
      </c>
      <c r="M323" s="1" t="n">
        <v>0</v>
      </c>
      <c r="N323" s="1" t="n">
        <v>0</v>
      </c>
      <c r="O323" s="1" t="n">
        <v>0</v>
      </c>
      <c r="P323" s="1" t="n">
        <f aca="false">SUM(E323:O323)</f>
        <v>2</v>
      </c>
      <c r="Q323" s="1" t="n">
        <v>120</v>
      </c>
      <c r="R323" s="1" t="n">
        <v>80</v>
      </c>
      <c r="S323" s="1" t="n">
        <v>40</v>
      </c>
      <c r="T323" s="2" t="n">
        <v>93.3333333333333</v>
      </c>
      <c r="U323" s="3" t="n">
        <v>84.7</v>
      </c>
      <c r="V323" s="3" t="n">
        <v>180.5</v>
      </c>
      <c r="W323" s="2" t="n">
        <v>25.9973450173034</v>
      </c>
      <c r="X323" s="2" t="n">
        <v>1</v>
      </c>
      <c r="Y323" s="3" t="n">
        <v>89</v>
      </c>
      <c r="Z323" s="3" t="n">
        <v>101</v>
      </c>
      <c r="AA323" s="2" t="n">
        <v>34.7598699535101</v>
      </c>
      <c r="AB323" s="2" t="n">
        <v>0.493074792243767</v>
      </c>
      <c r="AC323" s="2" t="n">
        <v>0.881188118811881</v>
      </c>
      <c r="AD323" s="3" t="n">
        <v>18.5</v>
      </c>
      <c r="AE323" s="3" t="n">
        <v>15.7</v>
      </c>
      <c r="AF323" s="3" t="n">
        <v>69</v>
      </c>
      <c r="AG323" s="1" t="n">
        <v>4</v>
      </c>
      <c r="AH323" s="3" t="n">
        <v>56.3</v>
      </c>
      <c r="AI323" s="3" t="n">
        <v>47.7</v>
      </c>
      <c r="AJ323" s="3" t="n">
        <v>65.6</v>
      </c>
      <c r="AK323" s="3" t="n">
        <v>3.4</v>
      </c>
      <c r="AL323" s="1" t="n">
        <v>2068</v>
      </c>
      <c r="AM323" s="1" t="n">
        <v>23</v>
      </c>
      <c r="AN323" s="1" t="n">
        <v>3205</v>
      </c>
      <c r="AO323" s="1" t="n">
        <v>94</v>
      </c>
      <c r="AP323" s="1" t="n">
        <v>116</v>
      </c>
      <c r="AQ323" s="1" t="n">
        <v>100</v>
      </c>
      <c r="AR323" s="1" t="n">
        <v>78</v>
      </c>
      <c r="AS323" s="1" t="n">
        <v>74</v>
      </c>
      <c r="AT323" s="1" t="n">
        <v>1</v>
      </c>
      <c r="AU323" s="1" t="n">
        <f aca="false">((AO323*15)+(AP323*30)+(AQ323*30)+(AR323*30)+(AS323*15))-(AO323*120)</f>
        <v>60</v>
      </c>
      <c r="AV323" s="1" t="n">
        <f aca="false">((AO323*15)+(AP323*30)+(AQ323*30)+(AR323*30)+(AS323*15))</f>
        <v>11340</v>
      </c>
      <c r="AW323" s="1"/>
      <c r="AX323" s="4" t="n">
        <f aca="false">10000/SQRT((AO323*BE323)*(AVERAGE(AO323:AS323)*AVERAGE(BE323:BI323)))</f>
        <v>6.81844608606594</v>
      </c>
      <c r="AY323" s="4" t="n">
        <v>0</v>
      </c>
      <c r="AZ323" s="2" t="n">
        <f aca="false">(AO323*BE323)/405</f>
        <v>1.52720987654321</v>
      </c>
      <c r="BA323" s="2" t="n">
        <v>0</v>
      </c>
      <c r="BB323" s="2" t="n">
        <f aca="false">1/(LOG(BE323)+LOG(AO323))</f>
        <v>0.358249111563952</v>
      </c>
      <c r="BC323" s="2" t="n">
        <f aca="false">(BF323-BE323)/(AP323-AO323)</f>
        <v>2.44636363636364</v>
      </c>
      <c r="BD323" s="2" t="n">
        <f aca="false">(20*BE323)/((AO323/18)-3.5)</f>
        <v>76.4129032258064</v>
      </c>
      <c r="BE323" s="3" t="n">
        <v>6.58</v>
      </c>
      <c r="BF323" s="3" t="n">
        <v>60.4</v>
      </c>
      <c r="BG323" s="3" t="n">
        <v>55.1</v>
      </c>
      <c r="BH323" s="3" t="n">
        <v>37.8</v>
      </c>
      <c r="BI323" s="3" t="n">
        <v>28.3</v>
      </c>
      <c r="BJ323" s="2" t="n">
        <f aca="false">((BE323*15)+(BF323*30)+(BG323*30)+(BH323*30)+(BI323*15))-(BE323*120)</f>
        <v>4332.6</v>
      </c>
      <c r="BK323" s="2" t="n">
        <f aca="false">((BE323*15)+(BF323*30)+(BG323*30)+(BH323*30)+(BI323*15))</f>
        <v>5122.2</v>
      </c>
      <c r="BL323" s="2" t="n">
        <f aca="false">(1/BE323)</f>
        <v>0.151975683890578</v>
      </c>
      <c r="BM323" s="2" t="n">
        <f aca="false">(BJ323/AU323)</f>
        <v>72.21</v>
      </c>
      <c r="BN323" s="2" t="n">
        <f aca="false">(BK323/AV323)</f>
        <v>0.451693121693122</v>
      </c>
      <c r="BO323" s="2" t="n">
        <f aca="false">(AX323*BM323)</f>
        <v>492.359991874821</v>
      </c>
      <c r="BP323" s="2" t="n">
        <f aca="false">(AX323*BN323)</f>
        <v>3.07984519771137</v>
      </c>
      <c r="BQ323" s="2" t="n">
        <v>2</v>
      </c>
      <c r="BR323" s="4" t="n">
        <f aca="false">(BC323*BL323)</f>
        <v>0.371787786681404</v>
      </c>
      <c r="BS323" s="1" t="n">
        <v>168</v>
      </c>
      <c r="BT323" s="1" t="n">
        <v>0</v>
      </c>
      <c r="BU323" s="1" t="n">
        <v>47</v>
      </c>
      <c r="BV323" s="1" t="n">
        <v>0</v>
      </c>
      <c r="BW323" s="1" t="n">
        <v>109</v>
      </c>
      <c r="BX323" s="1" t="n">
        <v>0</v>
      </c>
      <c r="BY323" s="1" t="n">
        <v>112</v>
      </c>
      <c r="BZ323" s="1" t="n">
        <v>59</v>
      </c>
      <c r="CA323" s="1" t="n">
        <v>0</v>
      </c>
      <c r="CB323" s="1" t="n">
        <v>2</v>
      </c>
      <c r="CC323" s="1"/>
      <c r="CD323" s="1"/>
      <c r="CE323" s="1" t="n">
        <v>2478</v>
      </c>
      <c r="CF323" s="1" t="n">
        <v>13.4301856335755</v>
      </c>
      <c r="CG323" s="1" t="n">
        <v>22.543583535109</v>
      </c>
      <c r="CH323" s="1" t="n">
        <v>5.62953995157385</v>
      </c>
      <c r="CI323" s="1" t="n">
        <v>5.84745762711864</v>
      </c>
      <c r="CJ323" s="1" t="n">
        <v>3.34140435835351</v>
      </c>
      <c r="CK323" s="1" t="n">
        <v>69.5076674737692</v>
      </c>
      <c r="CL323" s="1" t="n">
        <v>11.48</v>
      </c>
      <c r="CM323" s="1" t="n">
        <v>4.89</v>
      </c>
      <c r="CN323" s="1" t="n">
        <v>16.52</v>
      </c>
      <c r="CO323" s="1" t="n">
        <v>0</v>
      </c>
      <c r="CP323" s="1" t="n">
        <v>4.2</v>
      </c>
      <c r="CQ323" s="1" t="n">
        <v>1.03</v>
      </c>
      <c r="CR323" s="1" t="n">
        <v>1.27</v>
      </c>
      <c r="CS323" s="1" t="n">
        <v>0.19</v>
      </c>
      <c r="CT323" s="1" t="n">
        <v>0</v>
      </c>
      <c r="CU323" s="1" t="n">
        <v>83.2</v>
      </c>
      <c r="CV323" s="1" t="n">
        <v>62.07</v>
      </c>
      <c r="CW323" s="1" t="n">
        <v>15.5</v>
      </c>
      <c r="CX323" s="1" t="n">
        <v>16.1</v>
      </c>
      <c r="CY323" s="1" t="n">
        <v>9.2</v>
      </c>
      <c r="CZ323" s="1" t="n">
        <v>130</v>
      </c>
      <c r="DA323" s="1" t="n">
        <v>430.6</v>
      </c>
      <c r="DB323" s="1" t="n">
        <v>104.6</v>
      </c>
      <c r="DC323" s="1" t="n">
        <v>24.2</v>
      </c>
      <c r="DD323" s="1" t="n">
        <v>2409</v>
      </c>
      <c r="DE323" s="1" t="n">
        <v>10</v>
      </c>
      <c r="DF323" s="1" t="n">
        <v>4</v>
      </c>
      <c r="DG323" s="1" t="n">
        <v>600</v>
      </c>
      <c r="DH323" s="1" t="n">
        <v>15</v>
      </c>
      <c r="DI323" s="1" t="n">
        <v>450</v>
      </c>
      <c r="DJ323" s="1" t="n">
        <v>16</v>
      </c>
      <c r="DK323" s="1" t="n">
        <v>16</v>
      </c>
      <c r="DL323" s="1" t="n">
        <v>2</v>
      </c>
      <c r="DM323" s="1" t="n">
        <v>1</v>
      </c>
      <c r="DN323" s="1" t="n">
        <v>27.79012</v>
      </c>
      <c r="DO323" s="1" t="n">
        <v>98.8527</v>
      </c>
      <c r="DP323" s="1" t="n">
        <v>0</v>
      </c>
      <c r="DQ323" s="1" t="n">
        <v>1</v>
      </c>
      <c r="DR323" s="1" t="n">
        <v>3</v>
      </c>
      <c r="DS323" s="1" t="n">
        <v>1</v>
      </c>
      <c r="DT323" s="1" t="n">
        <v>1168.9</v>
      </c>
      <c r="DU323" s="1" t="n">
        <v>36.13</v>
      </c>
      <c r="DV323" s="1" t="n">
        <v>13.03</v>
      </c>
      <c r="DW323" s="1" t="n">
        <v>9.7</v>
      </c>
      <c r="DX323" s="1" t="n">
        <v>15.7</v>
      </c>
      <c r="DY323" s="1" t="n">
        <v>217.77</v>
      </c>
      <c r="DZ323" s="1" t="n">
        <v>16.28</v>
      </c>
      <c r="EA323" s="1" t="n">
        <v>19.31</v>
      </c>
      <c r="EB323" s="1" t="n">
        <v>7.53</v>
      </c>
      <c r="EC323" s="1" t="n">
        <v>14.54</v>
      </c>
      <c r="ED323" s="1" t="n">
        <v>8.66</v>
      </c>
      <c r="EE323" s="1" t="n">
        <v>122.65</v>
      </c>
    </row>
    <row r="324" customFormat="false" ht="13.8" hidden="false" customHeight="false" outlineLevel="0" collapsed="false">
      <c r="A324" s="1" t="n">
        <v>31204</v>
      </c>
      <c r="B324" s="1" t="n">
        <v>1</v>
      </c>
      <c r="C324" s="1" t="n">
        <v>22</v>
      </c>
      <c r="D324" s="1" t="n">
        <v>1</v>
      </c>
      <c r="E324" s="1" t="n">
        <v>0</v>
      </c>
      <c r="F324" s="1" t="n">
        <v>0</v>
      </c>
      <c r="G324" s="1" t="n">
        <v>1</v>
      </c>
      <c r="H324" s="1" t="n">
        <v>0</v>
      </c>
      <c r="I324" s="1" t="n">
        <v>0</v>
      </c>
      <c r="J324" s="1" t="n">
        <v>0</v>
      </c>
      <c r="K324" s="1" t="n">
        <v>0</v>
      </c>
      <c r="L324" s="1" t="n">
        <v>0</v>
      </c>
      <c r="M324" s="1" t="n">
        <v>0</v>
      </c>
      <c r="N324" s="1" t="n">
        <v>0</v>
      </c>
      <c r="O324" s="1" t="n">
        <v>0</v>
      </c>
      <c r="P324" s="1" t="n">
        <f aca="false">SUM(E324:O324)</f>
        <v>1</v>
      </c>
      <c r="Q324" s="1" t="n">
        <v>116</v>
      </c>
      <c r="R324" s="1" t="n">
        <v>74</v>
      </c>
      <c r="S324" s="1" t="n">
        <v>42</v>
      </c>
      <c r="T324" s="2" t="n">
        <v>88</v>
      </c>
      <c r="U324" s="3" t="n">
        <v>82.7</v>
      </c>
      <c r="V324" s="3" t="n">
        <v>176</v>
      </c>
      <c r="W324" s="2" t="n">
        <v>26.6980888429752</v>
      </c>
      <c r="X324" s="2" t="n">
        <v>1</v>
      </c>
      <c r="Y324" s="3" t="n">
        <v>86.75</v>
      </c>
      <c r="Z324" s="3" t="n">
        <v>105</v>
      </c>
      <c r="AA324" s="2" t="n">
        <v>32.5539492430695</v>
      </c>
      <c r="AB324" s="2" t="n">
        <v>0.492897727272727</v>
      </c>
      <c r="AC324" s="2" t="n">
        <v>0.826190476190476</v>
      </c>
      <c r="AD324" s="3" t="n">
        <v>22.6</v>
      </c>
      <c r="AE324" s="3" t="n">
        <v>18.7</v>
      </c>
      <c r="AF324" s="3" t="n">
        <v>64</v>
      </c>
      <c r="AG324" s="1" t="n">
        <v>5</v>
      </c>
      <c r="AH324" s="3" t="n">
        <v>54.3</v>
      </c>
      <c r="AI324" s="3" t="n">
        <v>44.9</v>
      </c>
      <c r="AJ324" s="3" t="n">
        <v>60.8</v>
      </c>
      <c r="AK324" s="3" t="n">
        <v>3.2</v>
      </c>
      <c r="AL324" s="1" t="n">
        <v>1921</v>
      </c>
      <c r="AM324" s="1" t="n">
        <v>36</v>
      </c>
      <c r="AN324" s="1" t="n">
        <v>31419</v>
      </c>
      <c r="AO324" s="1" t="n">
        <v>90</v>
      </c>
      <c r="AP324" s="1" t="n">
        <v>136</v>
      </c>
      <c r="AQ324" s="1" t="n">
        <v>116</v>
      </c>
      <c r="AR324" s="1" t="n">
        <v>112</v>
      </c>
      <c r="AS324" s="1" t="n">
        <v>122</v>
      </c>
      <c r="AT324" s="1" t="n">
        <v>1</v>
      </c>
      <c r="AU324" s="1" t="n">
        <f aca="false">((AO324*15)+(AP324*30)+(AQ324*30)+(AR324*30)+(AS324*15))-(AO324*120)</f>
        <v>3300</v>
      </c>
      <c r="AV324" s="1" t="n">
        <f aca="false">((AO324*15)+(AP324*30)+(AQ324*30)+(AR324*30)+(AS324*15))</f>
        <v>14100</v>
      </c>
      <c r="AW324" s="1"/>
      <c r="AX324" s="4" t="n">
        <f aca="false">10000/SQRT((AO324*BE324)*(AVERAGE(AO324:AS324)*AVERAGE(BE324:BI324)))</f>
        <v>12.934059250121</v>
      </c>
      <c r="AY324" s="4" t="n">
        <v>0</v>
      </c>
      <c r="AZ324" s="2" t="n">
        <f aca="false">(AO324*BE324)/405</f>
        <v>0.615555555555556</v>
      </c>
      <c r="BA324" s="2" t="n">
        <v>0</v>
      </c>
      <c r="BB324" s="2" t="n">
        <f aca="false">1/(LOG(BE324)+LOG(AO324))</f>
        <v>0.417236493760253</v>
      </c>
      <c r="BC324" s="2" t="n">
        <f aca="false">(BF324-BE324)/(AP324-AO324)</f>
        <v>0.611521739130435</v>
      </c>
      <c r="BD324" s="2" t="n">
        <f aca="false">(20*BE324)/((AO324/18)-3.5)</f>
        <v>36.9333333333333</v>
      </c>
      <c r="BE324" s="3" t="n">
        <v>2.77</v>
      </c>
      <c r="BF324" s="3" t="n">
        <v>30.9</v>
      </c>
      <c r="BG324" s="3" t="n">
        <v>22.5</v>
      </c>
      <c r="BH324" s="3" t="n">
        <v>24.2</v>
      </c>
      <c r="BI324" s="3" t="n">
        <v>23.7</v>
      </c>
      <c r="BJ324" s="2" t="n">
        <f aca="false">((BE324*15)+(BF324*30)+(BG324*30)+(BH324*30)+(BI324*15))-(BE324*120)</f>
        <v>2392.65</v>
      </c>
      <c r="BK324" s="2" t="n">
        <f aca="false">((BE324*15)+(BF324*30)+(BG324*30)+(BH324*30)+(BI324*15))</f>
        <v>2725.05</v>
      </c>
      <c r="BL324" s="2" t="n">
        <f aca="false">(1/BE324)</f>
        <v>0.36101083032491</v>
      </c>
      <c r="BM324" s="2" t="n">
        <f aca="false">(BJ324/AU324)</f>
        <v>0.725045454545455</v>
      </c>
      <c r="BN324" s="2" t="n">
        <f aca="false">(BK324/AV324)</f>
        <v>0.193265957446809</v>
      </c>
      <c r="BO324" s="2" t="n">
        <f aca="false">(AX324*BM324)</f>
        <v>9.3777808681218</v>
      </c>
      <c r="BP324" s="2" t="n">
        <f aca="false">(AX324*BN324)</f>
        <v>2.49971334464838</v>
      </c>
      <c r="BQ324" s="2" t="n">
        <v>2</v>
      </c>
      <c r="BR324" s="4" t="n">
        <f aca="false">(BC324*BL324)</f>
        <v>0.220765970805211</v>
      </c>
      <c r="BS324" s="1" t="n">
        <v>120</v>
      </c>
      <c r="BT324" s="1" t="n">
        <v>0</v>
      </c>
      <c r="BU324" s="1" t="n">
        <v>43</v>
      </c>
      <c r="BV324" s="1" t="n">
        <v>0</v>
      </c>
      <c r="BW324" s="1" t="n">
        <v>63</v>
      </c>
      <c r="BX324" s="1" t="n">
        <v>0</v>
      </c>
      <c r="BY324" s="1" t="n">
        <v>14</v>
      </c>
      <c r="BZ324" s="1" t="n">
        <v>69</v>
      </c>
      <c r="CA324" s="1" t="n">
        <v>0</v>
      </c>
      <c r="CB324" s="1" t="n">
        <v>2</v>
      </c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 t="n">
        <v>0</v>
      </c>
      <c r="DK324" s="1" t="n">
        <v>0</v>
      </c>
      <c r="DL324" s="1" t="n">
        <v>2</v>
      </c>
      <c r="DM324" s="1" t="n">
        <v>2</v>
      </c>
      <c r="DN324" s="1" t="n">
        <v>18.67</v>
      </c>
      <c r="DO324" s="1" t="n">
        <v>164.482</v>
      </c>
      <c r="DP324" s="1" t="n">
        <v>0</v>
      </c>
      <c r="DQ324" s="1" t="n">
        <v>2</v>
      </c>
      <c r="DR324" s="1" t="n">
        <v>4</v>
      </c>
      <c r="DS324" s="1" t="n">
        <v>1</v>
      </c>
      <c r="DT324" s="1" t="n">
        <v>1451.15</v>
      </c>
      <c r="DU324" s="1" t="n">
        <v>43.99</v>
      </c>
      <c r="DV324" s="1" t="n">
        <v>20.17</v>
      </c>
      <c r="DW324" s="1" t="n">
        <v>22.59</v>
      </c>
      <c r="DX324" s="1" t="n">
        <v>18.8</v>
      </c>
      <c r="DY324" s="1" t="n">
        <v>221.82</v>
      </c>
      <c r="DZ324" s="1" t="n">
        <v>23.44</v>
      </c>
      <c r="EA324" s="1" t="n">
        <v>15</v>
      </c>
      <c r="EB324" s="1" t="n">
        <v>15.26</v>
      </c>
      <c r="EC324" s="1" t="n">
        <v>17.52</v>
      </c>
      <c r="ED324" s="1" t="n">
        <v>7.55</v>
      </c>
      <c r="EE324" s="1" t="n">
        <v>171.82</v>
      </c>
    </row>
    <row r="325" customFormat="false" ht="13.8" hidden="false" customHeight="false" outlineLevel="0" collapsed="false">
      <c r="A325" s="1" t="n">
        <v>31206</v>
      </c>
      <c r="B325" s="1" t="n">
        <v>2</v>
      </c>
      <c r="C325" s="1" t="n">
        <v>33</v>
      </c>
      <c r="D325" s="1" t="n">
        <v>1</v>
      </c>
      <c r="E325" s="1" t="n">
        <v>1</v>
      </c>
      <c r="F325" s="1" t="n">
        <v>0</v>
      </c>
      <c r="G325" s="1" t="n">
        <v>1</v>
      </c>
      <c r="H325" s="1" t="n">
        <v>0</v>
      </c>
      <c r="I325" s="1" t="n">
        <v>0</v>
      </c>
      <c r="J325" s="1" t="n">
        <v>0</v>
      </c>
      <c r="K325" s="1" t="n">
        <v>0</v>
      </c>
      <c r="L325" s="1" t="n">
        <v>0</v>
      </c>
      <c r="M325" s="1" t="n">
        <v>1</v>
      </c>
      <c r="N325" s="1" t="n">
        <v>0</v>
      </c>
      <c r="O325" s="1" t="n">
        <v>1</v>
      </c>
      <c r="P325" s="1" t="n">
        <f aca="false">SUM(E325:O325)</f>
        <v>4</v>
      </c>
      <c r="Q325" s="1" t="n">
        <v>110</v>
      </c>
      <c r="R325" s="1" t="n">
        <v>70</v>
      </c>
      <c r="S325" s="1" t="n">
        <v>40</v>
      </c>
      <c r="T325" s="2" t="n">
        <v>83.3333333333333</v>
      </c>
      <c r="U325" s="3" t="n">
        <v>72.6</v>
      </c>
      <c r="V325" s="3" t="n">
        <v>151</v>
      </c>
      <c r="W325" s="2" t="n">
        <v>31.8407087408447</v>
      </c>
      <c r="X325" s="2" t="n">
        <v>2</v>
      </c>
      <c r="Y325" s="3" t="n">
        <v>94.25</v>
      </c>
      <c r="Z325" s="3" t="n">
        <v>108.25</v>
      </c>
      <c r="AA325" s="2" t="n">
        <v>36.6335322091419</v>
      </c>
      <c r="AB325" s="2" t="n">
        <v>0.624172185430464</v>
      </c>
      <c r="AC325" s="2" t="n">
        <v>0.87066974595843</v>
      </c>
      <c r="AD325" s="3" t="n">
        <v>38.9</v>
      </c>
      <c r="AE325" s="3" t="n">
        <v>28.2</v>
      </c>
      <c r="AF325" s="3" t="n">
        <v>44.4</v>
      </c>
      <c r="AG325" s="1" t="n">
        <v>7</v>
      </c>
      <c r="AH325" s="3" t="n">
        <v>43.4</v>
      </c>
      <c r="AI325" s="3" t="n">
        <v>31.5</v>
      </c>
      <c r="AJ325" s="3" t="n">
        <v>42.1</v>
      </c>
      <c r="AK325" s="3" t="n">
        <v>2.3</v>
      </c>
      <c r="AL325" s="1" t="n">
        <v>1381</v>
      </c>
      <c r="AM325" s="1" t="n">
        <v>48</v>
      </c>
      <c r="AN325" s="1" t="n">
        <v>2154</v>
      </c>
      <c r="AO325" s="1" t="n">
        <v>109</v>
      </c>
      <c r="AP325" s="1" t="n">
        <v>170</v>
      </c>
      <c r="AQ325" s="1" t="n">
        <v>189</v>
      </c>
      <c r="AR325" s="1" t="n">
        <v>173</v>
      </c>
      <c r="AS325" s="1" t="n">
        <v>140</v>
      </c>
      <c r="AT325" s="1" t="n">
        <v>4</v>
      </c>
      <c r="AU325" s="1" t="n">
        <f aca="false">((AO325*15)+(AP325*30)+(AQ325*30)+(AR325*30)+(AS325*15))-(AO325*120)</f>
        <v>6615</v>
      </c>
      <c r="AV325" s="1" t="n">
        <f aca="false">((AO325*15)+(AP325*30)+(AQ325*30)+(AR325*30)+(AS325*15))</f>
        <v>19695</v>
      </c>
      <c r="AW325" s="1" t="n">
        <v>5.52</v>
      </c>
      <c r="AX325" s="4" t="n">
        <f aca="false">10000/SQRT((AO325*BE325)*(AVERAGE(AO325:AS325)*AVERAGE(BE325:BI325)))</f>
        <v>1.7080111254416</v>
      </c>
      <c r="AY325" s="4" t="n">
        <v>1</v>
      </c>
      <c r="AZ325" s="2" t="n">
        <f aca="false">(AO325*BE325)/405</f>
        <v>5.75950617283951</v>
      </c>
      <c r="BA325" s="2" t="n">
        <v>1</v>
      </c>
      <c r="BB325" s="2" t="n">
        <f aca="false">1/(LOG(BE325)+LOG(AO325))</f>
        <v>0.296926195854597</v>
      </c>
      <c r="BC325" s="2" t="n">
        <f aca="false">(BF325-BE325)/(AP325-AO325)</f>
        <v>0.888524590163934</v>
      </c>
      <c r="BD325" s="2" t="n">
        <f aca="false">(20*BE325)/((AO325/18)-3.5)</f>
        <v>167.478260869565</v>
      </c>
      <c r="BE325" s="3" t="n">
        <v>21.4</v>
      </c>
      <c r="BF325" s="3" t="n">
        <v>75.6</v>
      </c>
      <c r="BG325" s="3" t="n">
        <v>93.4</v>
      </c>
      <c r="BH325" s="3" t="n">
        <v>145</v>
      </c>
      <c r="BI325" s="3" t="n">
        <v>135</v>
      </c>
      <c r="BJ325" s="2" t="n">
        <f aca="false">((BE325*15)+(BF325*30)+(BG325*30)+(BH325*30)+(BI325*15))-(BE325*120)</f>
        <v>9198</v>
      </c>
      <c r="BK325" s="2" t="n">
        <f aca="false">((BE325*15)+(BF325*30)+(BG325*30)+(BH325*30)+(BI325*15))</f>
        <v>11766</v>
      </c>
      <c r="BL325" s="2" t="n">
        <f aca="false">(1/BE325)</f>
        <v>0.0467289719626168</v>
      </c>
      <c r="BM325" s="2" t="n">
        <f aca="false">(BJ325/AU325)</f>
        <v>1.39047619047619</v>
      </c>
      <c r="BN325" s="2" t="n">
        <f aca="false">(BK325/AV325)</f>
        <v>0.597410510281797</v>
      </c>
      <c r="BO325" s="2" t="n">
        <f aca="false">(AX325*BM325)</f>
        <v>2.37494880299499</v>
      </c>
      <c r="BP325" s="2" t="n">
        <f aca="false">(AX325*BN325)</f>
        <v>1.02038379801706</v>
      </c>
      <c r="BQ325" s="2" t="n">
        <v>1</v>
      </c>
      <c r="BR325" s="4" t="n">
        <f aca="false">(BC325*BL325)</f>
        <v>0.0415198406618661</v>
      </c>
      <c r="BS325" s="1" t="n">
        <v>199</v>
      </c>
      <c r="BT325" s="1" t="n">
        <v>0</v>
      </c>
      <c r="BU325" s="1" t="n">
        <v>35</v>
      </c>
      <c r="BV325" s="1" t="n">
        <v>1</v>
      </c>
      <c r="BW325" s="1" t="n">
        <v>133</v>
      </c>
      <c r="BX325" s="1" t="n">
        <v>1</v>
      </c>
      <c r="BY325" s="1" t="n">
        <v>31</v>
      </c>
      <c r="BZ325" s="1" t="n">
        <v>157</v>
      </c>
      <c r="CA325" s="1" t="n">
        <v>1</v>
      </c>
      <c r="CB325" s="1" t="n">
        <v>5</v>
      </c>
      <c r="CC325" s="1" t="n">
        <v>2</v>
      </c>
      <c r="CD325" s="1"/>
      <c r="CE325" s="1" t="n">
        <v>2555</v>
      </c>
      <c r="CF325" s="1" t="n">
        <v>10.4422700587084</v>
      </c>
      <c r="CG325" s="1" t="n">
        <v>28.2399217221135</v>
      </c>
      <c r="CH325" s="1" t="n">
        <v>6.19960861056751</v>
      </c>
      <c r="CI325" s="1" t="n">
        <v>10.320939334638</v>
      </c>
      <c r="CJ325" s="1" t="n">
        <v>4.68493150684932</v>
      </c>
      <c r="CK325" s="1" t="n">
        <v>59.5381604696673</v>
      </c>
      <c r="CL325" s="1" t="n">
        <v>2.73</v>
      </c>
      <c r="CM325" s="1" t="n">
        <v>1.85</v>
      </c>
      <c r="CN325" s="1" t="n">
        <v>21.03</v>
      </c>
      <c r="CO325" s="1" t="n">
        <v>0</v>
      </c>
      <c r="CP325" s="1" t="n">
        <v>1.18</v>
      </c>
      <c r="CQ325" s="1" t="n">
        <v>8.42</v>
      </c>
      <c r="CR325" s="1" t="n">
        <v>0</v>
      </c>
      <c r="CS325" s="1" t="n">
        <v>0</v>
      </c>
      <c r="CT325" s="1" t="n">
        <v>0</v>
      </c>
      <c r="CU325" s="1" t="n">
        <v>66.7</v>
      </c>
      <c r="CV325" s="1" t="n">
        <v>80.17</v>
      </c>
      <c r="CW325" s="1" t="n">
        <v>17.6</v>
      </c>
      <c r="CX325" s="1" t="n">
        <v>29.3</v>
      </c>
      <c r="CY325" s="1" t="n">
        <v>13.3</v>
      </c>
      <c r="CZ325" s="1" t="n">
        <v>70</v>
      </c>
      <c r="DA325" s="1" t="n">
        <v>380.3</v>
      </c>
      <c r="DB325" s="1" t="n">
        <v>41</v>
      </c>
      <c r="DC325" s="1" t="n">
        <v>27.5</v>
      </c>
      <c r="DD325" s="1" t="n">
        <v>3677</v>
      </c>
      <c r="DE325" s="1" t="n">
        <v>10</v>
      </c>
      <c r="DF325" s="1" t="n">
        <v>1</v>
      </c>
      <c r="DG325" s="1" t="n">
        <v>450</v>
      </c>
      <c r="DH325" s="1" t="n">
        <v>15</v>
      </c>
      <c r="DI325" s="1" t="n">
        <v>600</v>
      </c>
      <c r="DJ325" s="1" t="n">
        <v>28</v>
      </c>
      <c r="DK325" s="1" t="n">
        <v>28</v>
      </c>
      <c r="DL325" s="1" t="n">
        <v>1</v>
      </c>
      <c r="DM325" s="1" t="n">
        <v>1</v>
      </c>
      <c r="DN325" s="1" t="n">
        <v>27.81</v>
      </c>
      <c r="DO325" s="1" t="n">
        <v>427.0354</v>
      </c>
      <c r="DP325" s="1" t="n">
        <v>1.66</v>
      </c>
      <c r="DQ325" s="1" t="n">
        <v>1</v>
      </c>
      <c r="DR325" s="1" t="n">
        <v>1</v>
      </c>
      <c r="DS325" s="1" t="n">
        <v>1</v>
      </c>
      <c r="DT325" s="1" t="n">
        <v>1954.37</v>
      </c>
      <c r="DU325" s="1" t="n">
        <v>62.35</v>
      </c>
      <c r="DV325" s="1" t="n">
        <v>5.7</v>
      </c>
      <c r="DW325" s="1" t="n">
        <v>6.75</v>
      </c>
      <c r="DX325" s="1" t="n">
        <v>24.19</v>
      </c>
      <c r="DY325" s="1" t="n">
        <v>301.42</v>
      </c>
      <c r="DZ325" s="1" t="n">
        <v>24.75</v>
      </c>
      <c r="EA325" s="1" t="n">
        <v>12.64</v>
      </c>
      <c r="EB325" s="1" t="n">
        <v>9.18</v>
      </c>
      <c r="EC325" s="1" t="n">
        <v>12.87</v>
      </c>
      <c r="ED325" s="1" t="n">
        <v>7.03</v>
      </c>
      <c r="EE325" s="1" t="n">
        <v>48.85</v>
      </c>
    </row>
    <row r="326" customFormat="false" ht="13.8" hidden="false" customHeight="false" outlineLevel="0" collapsed="false">
      <c r="A326" s="1" t="n">
        <v>31208</v>
      </c>
      <c r="B326" s="1" t="n">
        <v>2</v>
      </c>
      <c r="C326" s="1" t="n">
        <v>56</v>
      </c>
      <c r="D326" s="1" t="n">
        <v>1</v>
      </c>
      <c r="E326" s="1" t="n">
        <v>1</v>
      </c>
      <c r="F326" s="1" t="n">
        <v>1</v>
      </c>
      <c r="G326" s="1" t="n">
        <v>1</v>
      </c>
      <c r="H326" s="1" t="n">
        <v>1</v>
      </c>
      <c r="I326" s="1" t="n">
        <v>1</v>
      </c>
      <c r="J326" s="1" t="n">
        <v>0</v>
      </c>
      <c r="K326" s="1" t="n">
        <v>0</v>
      </c>
      <c r="L326" s="1" t="n">
        <v>0</v>
      </c>
      <c r="M326" s="1" t="n">
        <v>1</v>
      </c>
      <c r="N326" s="1" t="n">
        <v>0</v>
      </c>
      <c r="O326" s="1" t="n">
        <v>1</v>
      </c>
      <c r="P326" s="1" t="n">
        <f aca="false">SUM(E326:O326)</f>
        <v>7</v>
      </c>
      <c r="Q326" s="1" t="n">
        <v>124</v>
      </c>
      <c r="R326" s="1" t="n">
        <v>80</v>
      </c>
      <c r="S326" s="1" t="n">
        <v>44</v>
      </c>
      <c r="T326" s="2" t="n">
        <v>94.6666666666667</v>
      </c>
      <c r="U326" s="3" t="n">
        <v>81.7</v>
      </c>
      <c r="V326" s="3" t="n">
        <v>149</v>
      </c>
      <c r="W326" s="2" t="n">
        <v>36.8001441376515</v>
      </c>
      <c r="X326" s="2" t="n">
        <v>2</v>
      </c>
      <c r="Y326" s="3" t="n">
        <v>107.25</v>
      </c>
      <c r="Z326" s="3" t="n">
        <v>114</v>
      </c>
      <c r="AA326" s="2" t="n">
        <v>43.335644745761</v>
      </c>
      <c r="AB326" s="2" t="n">
        <v>0.719798657718121</v>
      </c>
      <c r="AC326" s="2" t="n">
        <v>0.94078947368421</v>
      </c>
      <c r="AD326" s="3" t="n">
        <v>43.5</v>
      </c>
      <c r="AE326" s="3" t="n">
        <v>35.5</v>
      </c>
      <c r="AF326" s="3" t="n">
        <v>46.2</v>
      </c>
      <c r="AG326" s="1" t="n">
        <v>12</v>
      </c>
      <c r="AH326" s="3" t="n">
        <v>40</v>
      </c>
      <c r="AI326" s="3" t="n">
        <v>32.7</v>
      </c>
      <c r="AJ326" s="3" t="n">
        <v>43.9</v>
      </c>
      <c r="AK326" s="3" t="n">
        <v>2.3</v>
      </c>
      <c r="AL326" s="1" t="n">
        <v>1423</v>
      </c>
      <c r="AM326" s="1" t="n">
        <v>71</v>
      </c>
      <c r="AN326" s="1" t="n">
        <v>2220</v>
      </c>
      <c r="AO326" s="1" t="n">
        <v>97</v>
      </c>
      <c r="AP326" s="1" t="n">
        <v>209</v>
      </c>
      <c r="AQ326" s="1" t="n">
        <v>207</v>
      </c>
      <c r="AR326" s="1" t="n">
        <v>205</v>
      </c>
      <c r="AS326" s="1" t="n">
        <v>139</v>
      </c>
      <c r="AT326" s="1" t="n">
        <v>6</v>
      </c>
      <c r="AU326" s="1" t="n">
        <f aca="false">((AO326*15)+(AP326*30)+(AQ326*30)+(AR326*30)+(AS326*15))-(AO326*120)</f>
        <v>10530</v>
      </c>
      <c r="AV326" s="1" t="n">
        <f aca="false">((AO326*15)+(AP326*30)+(AQ326*30)+(AR326*30)+(AS326*15))</f>
        <v>22170</v>
      </c>
      <c r="AW326" s="1"/>
      <c r="AX326" s="4" t="n">
        <f aca="false">10000/SQRT((AO326*BE326)*(AVERAGE(AO326:AS326)*AVERAGE(BE326:BI326)))</f>
        <v>1.55566030733791</v>
      </c>
      <c r="AY326" s="4" t="n">
        <v>1</v>
      </c>
      <c r="AZ326" s="2" t="n">
        <f aca="false">(AO326*BE326)/405</f>
        <v>3.9758024691358</v>
      </c>
      <c r="BA326" s="2" t="n">
        <v>1</v>
      </c>
      <c r="BB326" s="2" t="n">
        <f aca="false">1/(LOG(BE326)+LOG(AO326))</f>
        <v>0.311829583710695</v>
      </c>
      <c r="BC326" s="2" t="n">
        <f aca="false">(BF326-BE326)/(AP326-AO326)</f>
        <v>1.1375</v>
      </c>
      <c r="BD326" s="2" t="n">
        <f aca="false">(20*BE326)/((AO326/18)-3.5)</f>
        <v>175.764705882353</v>
      </c>
      <c r="BE326" s="3" t="n">
        <v>16.6</v>
      </c>
      <c r="BF326" s="3" t="n">
        <v>144</v>
      </c>
      <c r="BG326" s="3" t="n">
        <v>196</v>
      </c>
      <c r="BH326" s="3" t="n">
        <v>215</v>
      </c>
      <c r="BI326" s="3" t="n">
        <v>177</v>
      </c>
      <c r="BJ326" s="2" t="n">
        <f aca="false">((BE326*15)+(BF326*30)+(BG326*30)+(BH326*30)+(BI326*15))-(BE326*120)</f>
        <v>17562</v>
      </c>
      <c r="BK326" s="2" t="n">
        <f aca="false">((BE326*15)+(BF326*30)+(BG326*30)+(BH326*30)+(BI326*15))</f>
        <v>19554</v>
      </c>
      <c r="BL326" s="2" t="n">
        <f aca="false">(1/BE326)</f>
        <v>0.0602409638554217</v>
      </c>
      <c r="BM326" s="2" t="n">
        <f aca="false">(BJ326/AU326)</f>
        <v>1.66780626780627</v>
      </c>
      <c r="BN326" s="2" t="n">
        <f aca="false">(BK326/AV326)</f>
        <v>0.882002706359946</v>
      </c>
      <c r="BO326" s="2" t="n">
        <f aca="false">(AX326*BM326)</f>
        <v>2.59454001115559</v>
      </c>
      <c r="BP326" s="2" t="n">
        <f aca="false">(AX326*BN326)</f>
        <v>1.37209660124878</v>
      </c>
      <c r="BQ326" s="2" t="n">
        <v>2</v>
      </c>
      <c r="BR326" s="4" t="n">
        <f aca="false">(BC326*BL326)</f>
        <v>0.0685240963855422</v>
      </c>
      <c r="BS326" s="1" t="n">
        <v>204</v>
      </c>
      <c r="BT326" s="1" t="n">
        <v>1</v>
      </c>
      <c r="BU326" s="1" t="n">
        <v>48</v>
      </c>
      <c r="BV326" s="1" t="n">
        <v>1</v>
      </c>
      <c r="BW326" s="1" t="n">
        <v>94</v>
      </c>
      <c r="BX326" s="1" t="n">
        <v>0</v>
      </c>
      <c r="BY326" s="1" t="n">
        <v>62</v>
      </c>
      <c r="BZ326" s="1" t="n">
        <v>312</v>
      </c>
      <c r="CA326" s="1" t="n">
        <v>1</v>
      </c>
      <c r="CB326" s="1" t="n">
        <v>5</v>
      </c>
      <c r="CC326" s="1" t="n">
        <v>2</v>
      </c>
      <c r="CD326" s="1"/>
      <c r="CE326" s="1" t="n">
        <v>1572</v>
      </c>
      <c r="CF326" s="1" t="n">
        <v>17.3282442748092</v>
      </c>
      <c r="CG326" s="1" t="n">
        <v>24.7270992366412</v>
      </c>
      <c r="CH326" s="1" t="n">
        <v>6.69847328244275</v>
      </c>
      <c r="CI326" s="1" t="n">
        <v>7.15648854961832</v>
      </c>
      <c r="CJ326" s="1" t="n">
        <v>3.43511450381679</v>
      </c>
      <c r="CK326" s="1" t="n">
        <v>61.1959287531807</v>
      </c>
      <c r="CL326" s="1" t="n">
        <v>4.6</v>
      </c>
      <c r="CM326" s="1" t="n">
        <v>5.52</v>
      </c>
      <c r="CN326" s="1" t="n">
        <v>5.37</v>
      </c>
      <c r="CO326" s="1" t="n">
        <v>0</v>
      </c>
      <c r="CP326" s="1" t="n">
        <v>4.98</v>
      </c>
      <c r="CQ326" s="1" t="n">
        <v>1</v>
      </c>
      <c r="CR326" s="1" t="n">
        <v>0</v>
      </c>
      <c r="CS326" s="1" t="n">
        <v>0.96</v>
      </c>
      <c r="CT326" s="1" t="n">
        <v>0</v>
      </c>
      <c r="CU326" s="1" t="n">
        <v>68.1</v>
      </c>
      <c r="CV326" s="1" t="n">
        <v>43.19</v>
      </c>
      <c r="CW326" s="1" t="n">
        <v>11.7</v>
      </c>
      <c r="CX326" s="1" t="n">
        <v>12.5</v>
      </c>
      <c r="CY326" s="1" t="n">
        <v>6</v>
      </c>
      <c r="CZ326" s="1" t="n">
        <v>504</v>
      </c>
      <c r="DA326" s="1" t="n">
        <v>240.5</v>
      </c>
      <c r="DB326" s="1" t="n">
        <v>83</v>
      </c>
      <c r="DC326" s="1" t="n">
        <v>21.7</v>
      </c>
      <c r="DD326" s="1" t="n">
        <v>530</v>
      </c>
      <c r="DE326" s="1" t="n">
        <v>6</v>
      </c>
      <c r="DF326" s="1" t="n">
        <v>3</v>
      </c>
      <c r="DG326" s="1" t="n">
        <v>250</v>
      </c>
      <c r="DH326" s="1" t="n">
        <v>12</v>
      </c>
      <c r="DI326" s="1" t="n">
        <v>600</v>
      </c>
      <c r="DJ326" s="1"/>
      <c r="DK326" s="1" t="n">
        <v>18</v>
      </c>
      <c r="DL326" s="1" t="n">
        <v>2</v>
      </c>
      <c r="DM326" s="1" t="n">
        <v>1</v>
      </c>
      <c r="DN326" s="1" t="n">
        <v>31.97012</v>
      </c>
      <c r="DO326" s="1" t="n">
        <v>191.2293</v>
      </c>
      <c r="DP326" s="1" t="n">
        <v>0.11</v>
      </c>
      <c r="DQ326" s="1" t="n">
        <v>5</v>
      </c>
      <c r="DR326" s="1" t="n">
        <v>2</v>
      </c>
      <c r="DS326" s="1" t="n">
        <v>2</v>
      </c>
      <c r="DT326" s="1" t="n">
        <v>2103.58</v>
      </c>
      <c r="DU326" s="1" t="n">
        <v>37.03</v>
      </c>
      <c r="DV326" s="1" t="n">
        <v>8.81</v>
      </c>
      <c r="DW326" s="1" t="n">
        <v>14.64</v>
      </c>
      <c r="DX326" s="1" t="n">
        <v>18.5</v>
      </c>
      <c r="DY326" s="1" t="n">
        <v>422.87</v>
      </c>
      <c r="DZ326" s="1" t="n">
        <v>40.65</v>
      </c>
      <c r="EA326" s="1" t="n">
        <v>27.82</v>
      </c>
      <c r="EB326" s="1" t="n">
        <v>11.95</v>
      </c>
      <c r="EC326" s="1" t="n">
        <v>13.37</v>
      </c>
      <c r="ED326" s="1" t="n">
        <v>6.32</v>
      </c>
      <c r="EE326" s="1" t="n">
        <v>76.33</v>
      </c>
    </row>
    <row r="327" customFormat="false" ht="13.8" hidden="false" customHeight="false" outlineLevel="0" collapsed="false">
      <c r="A327" s="1" t="n">
        <v>31209</v>
      </c>
      <c r="B327" s="1" t="n">
        <v>1</v>
      </c>
      <c r="C327" s="1" t="n">
        <v>67</v>
      </c>
      <c r="D327" s="1" t="n">
        <v>1</v>
      </c>
      <c r="E327" s="1" t="n">
        <v>1</v>
      </c>
      <c r="F327" s="1" t="n">
        <v>1</v>
      </c>
      <c r="G327" s="1" t="n">
        <v>1</v>
      </c>
      <c r="H327" s="1" t="n">
        <v>0</v>
      </c>
      <c r="I327" s="1" t="n">
        <v>0</v>
      </c>
      <c r="J327" s="1" t="n">
        <v>0</v>
      </c>
      <c r="K327" s="1" t="n">
        <v>0</v>
      </c>
      <c r="L327" s="1" t="n">
        <v>0</v>
      </c>
      <c r="M327" s="1" t="n">
        <v>1</v>
      </c>
      <c r="N327" s="1" t="n">
        <v>0</v>
      </c>
      <c r="O327" s="1" t="n">
        <v>1</v>
      </c>
      <c r="P327" s="1" t="n">
        <f aca="false">SUM(E327:O327)</f>
        <v>5</v>
      </c>
      <c r="Q327" s="1" t="n">
        <v>130</v>
      </c>
      <c r="R327" s="1" t="n">
        <v>80</v>
      </c>
      <c r="S327" s="1" t="n">
        <v>50</v>
      </c>
      <c r="T327" s="2" t="n">
        <v>96.6666666666667</v>
      </c>
      <c r="U327" s="3" t="n">
        <v>79.8</v>
      </c>
      <c r="V327" s="3" t="n">
        <v>163.5</v>
      </c>
      <c r="W327" s="2" t="n">
        <v>29.8515837611873</v>
      </c>
      <c r="X327" s="2" t="n">
        <v>1</v>
      </c>
      <c r="Y327" s="3" t="n">
        <v>97.05</v>
      </c>
      <c r="Z327" s="3" t="n">
        <v>103.2</v>
      </c>
      <c r="AA327" s="2" t="n">
        <v>41.8541684953008</v>
      </c>
      <c r="AB327" s="2" t="n">
        <v>0.593577981651376</v>
      </c>
      <c r="AC327" s="2" t="n">
        <v>0.940406976744186</v>
      </c>
      <c r="AD327" s="3" t="n">
        <v>30.4</v>
      </c>
      <c r="AE327" s="3" t="n">
        <v>24.3</v>
      </c>
      <c r="AF327" s="3" t="n">
        <v>55.5</v>
      </c>
      <c r="AG327" s="1" t="n">
        <v>17</v>
      </c>
      <c r="AH327" s="3" t="n">
        <v>49.7</v>
      </c>
      <c r="AI327" s="3" t="n">
        <v>39.7</v>
      </c>
      <c r="AJ327" s="3" t="n">
        <v>52.7</v>
      </c>
      <c r="AK327" s="3" t="n">
        <v>2.8</v>
      </c>
      <c r="AL327" s="1" t="n">
        <v>1622</v>
      </c>
      <c r="AM327" s="1" t="n">
        <v>77</v>
      </c>
      <c r="AN327" s="1" t="n">
        <v>2514</v>
      </c>
      <c r="AO327" s="1" t="n">
        <v>120</v>
      </c>
      <c r="AP327" s="1" t="n">
        <v>203</v>
      </c>
      <c r="AQ327" s="1" t="n">
        <v>249</v>
      </c>
      <c r="AR327" s="1" t="n">
        <v>221</v>
      </c>
      <c r="AS327" s="1" t="n">
        <v>194</v>
      </c>
      <c r="AT327" s="1" t="n">
        <v>4</v>
      </c>
      <c r="AU327" s="1" t="n">
        <f aca="false">((AO327*15)+(AP327*30)+(AQ327*30)+(AR327*30)+(AS327*15))-(AO327*120)</f>
        <v>10500</v>
      </c>
      <c r="AV327" s="1" t="n">
        <f aca="false">((AO327*15)+(AP327*30)+(AQ327*30)+(AR327*30)+(AS327*15))</f>
        <v>24900</v>
      </c>
      <c r="AW327" s="1" t="n">
        <v>5.84</v>
      </c>
      <c r="AX327" s="4" t="n">
        <f aca="false">10000/SQRT((AO327*BE327)*(AVERAGE(AO327:AS327)*AVERAGE(BE327:BI327)))</f>
        <v>4.55733768454951</v>
      </c>
      <c r="AY327" s="4" t="n">
        <v>0</v>
      </c>
      <c r="AZ327" s="2" t="n">
        <f aca="false">(AO327*BE327)/405</f>
        <v>2.0562962962963</v>
      </c>
      <c r="BA327" s="2" t="n">
        <v>1</v>
      </c>
      <c r="BB327" s="2" t="n">
        <f aca="false">1/(LOG(BE327)+LOG(AO327))</f>
        <v>0.342402348424561</v>
      </c>
      <c r="BC327" s="2" t="n">
        <f aca="false">(BF327-BE327)/(AP327-AO327)</f>
        <v>0.192289156626506</v>
      </c>
      <c r="BD327" s="2" t="n">
        <f aca="false">(20*BE327)/((AO327/18)-3.5)</f>
        <v>43.8315789473684</v>
      </c>
      <c r="BE327" s="3" t="n">
        <v>6.94</v>
      </c>
      <c r="BF327" s="3" t="n">
        <v>22.9</v>
      </c>
      <c r="BG327" s="3" t="n">
        <v>39.5</v>
      </c>
      <c r="BH327" s="3" t="n">
        <v>39.2</v>
      </c>
      <c r="BI327" s="3" t="n">
        <v>37.9</v>
      </c>
      <c r="BJ327" s="2" t="n">
        <f aca="false">((BE327*15)+(BF327*30)+(BG327*30)+(BH327*30)+(BI327*15))-(BE327*120)</f>
        <v>2887.8</v>
      </c>
      <c r="BK327" s="2" t="n">
        <f aca="false">((BE327*15)+(BF327*30)+(BG327*30)+(BH327*30)+(BI327*15))</f>
        <v>3720.6</v>
      </c>
      <c r="BL327" s="2" t="n">
        <f aca="false">(1/BE327)</f>
        <v>0.144092219020173</v>
      </c>
      <c r="BM327" s="2" t="n">
        <f aca="false">(BJ327/AU327)</f>
        <v>0.275028571428571</v>
      </c>
      <c r="BN327" s="2" t="n">
        <f aca="false">(BK327/AV327)</f>
        <v>0.149421686746988</v>
      </c>
      <c r="BO327" s="2" t="n">
        <f aca="false">(AX327*BM327)</f>
        <v>1.25339807289925</v>
      </c>
      <c r="BP327" s="2" t="n">
        <f aca="false">(AX327*BN327)</f>
        <v>0.680965083901001</v>
      </c>
      <c r="BQ327" s="2" t="n">
        <v>1</v>
      </c>
      <c r="BR327" s="4" t="n">
        <f aca="false">(BC327*BL327)</f>
        <v>0.0277073712718308</v>
      </c>
      <c r="BS327" s="1" t="n">
        <v>217</v>
      </c>
      <c r="BT327" s="1" t="n">
        <v>1</v>
      </c>
      <c r="BU327" s="1" t="n">
        <v>32</v>
      </c>
      <c r="BV327" s="1" t="n">
        <v>1</v>
      </c>
      <c r="BW327" s="1" t="n">
        <v>143</v>
      </c>
      <c r="BX327" s="1" t="n">
        <v>1</v>
      </c>
      <c r="BY327" s="1" t="n">
        <v>42</v>
      </c>
      <c r="BZ327" s="1" t="n">
        <v>211</v>
      </c>
      <c r="CA327" s="1" t="n">
        <v>1</v>
      </c>
      <c r="CB327" s="1" t="n">
        <v>3</v>
      </c>
      <c r="CC327" s="1"/>
      <c r="CD327" s="1"/>
      <c r="CE327" s="1" t="n">
        <v>1912</v>
      </c>
      <c r="CF327" s="1" t="n">
        <v>17.4686192468619</v>
      </c>
      <c r="CG327" s="1" t="n">
        <v>31.9142259414226</v>
      </c>
      <c r="CH327" s="1" t="n">
        <v>8.04916317991632</v>
      </c>
      <c r="CI327" s="1" t="n">
        <v>10.8734309623431</v>
      </c>
      <c r="CJ327" s="1" t="n">
        <v>4.0010460251046</v>
      </c>
      <c r="CK327" s="1" t="n">
        <v>51.8619246861925</v>
      </c>
      <c r="CL327" s="1" t="n">
        <v>4.8</v>
      </c>
      <c r="CM327" s="1" t="n">
        <v>4.9</v>
      </c>
      <c r="CN327" s="1" t="n">
        <v>6</v>
      </c>
      <c r="CO327" s="1" t="n">
        <v>0</v>
      </c>
      <c r="CP327" s="1" t="n">
        <v>3</v>
      </c>
      <c r="CQ327" s="1" t="n">
        <v>4</v>
      </c>
      <c r="CR327" s="1" t="n">
        <v>1.2</v>
      </c>
      <c r="CS327" s="1" t="n">
        <v>0.4</v>
      </c>
      <c r="CT327" s="1" t="n">
        <v>7.9</v>
      </c>
      <c r="CU327" s="1" t="n">
        <v>83.5</v>
      </c>
      <c r="CV327" s="1" t="n">
        <v>67.8</v>
      </c>
      <c r="CW327" s="1" t="n">
        <v>17.1</v>
      </c>
      <c r="CX327" s="1" t="n">
        <v>23.1</v>
      </c>
      <c r="CY327" s="1" t="n">
        <v>8.5</v>
      </c>
      <c r="CZ327" s="1" t="n">
        <v>141</v>
      </c>
      <c r="DA327" s="1" t="n">
        <v>247.9</v>
      </c>
      <c r="DB327" s="1" t="n">
        <v>80.2</v>
      </c>
      <c r="DC327" s="1" t="n">
        <v>26.1</v>
      </c>
      <c r="DD327" s="1" t="n">
        <v>267</v>
      </c>
      <c r="DE327" s="1" t="n">
        <v>6</v>
      </c>
      <c r="DF327" s="1" t="n">
        <v>2</v>
      </c>
      <c r="DG327" s="1" t="n">
        <v>300</v>
      </c>
      <c r="DH327" s="1" t="n">
        <v>6</v>
      </c>
      <c r="DI327" s="1" t="n">
        <v>500</v>
      </c>
      <c r="DJ327" s="1" t="n">
        <v>15</v>
      </c>
      <c r="DK327" s="1" t="n">
        <v>15</v>
      </c>
      <c r="DL327" s="1" t="n">
        <v>2</v>
      </c>
      <c r="DM327" s="1" t="n">
        <v>2</v>
      </c>
      <c r="DN327" s="1" t="n">
        <v>30.53036</v>
      </c>
      <c r="DO327" s="1" t="n">
        <v>45.19289</v>
      </c>
      <c r="DP327" s="1" t="n">
        <v>0.23</v>
      </c>
      <c r="DQ327" s="1" t="n">
        <v>1</v>
      </c>
      <c r="DR327" s="1" t="n">
        <v>4</v>
      </c>
      <c r="DS327" s="1" t="n">
        <v>1</v>
      </c>
      <c r="DT327" s="1" t="n">
        <v>2330.16</v>
      </c>
      <c r="DU327" s="1" t="n">
        <v>54.39</v>
      </c>
      <c r="DV327" s="1" t="n">
        <v>24.87</v>
      </c>
      <c r="DW327" s="1" t="n">
        <v>26.88</v>
      </c>
      <c r="DX327" s="1" t="n">
        <v>28.08</v>
      </c>
      <c r="DY327" s="1" t="n">
        <v>401.28</v>
      </c>
      <c r="DZ327" s="1" t="n">
        <v>36.2</v>
      </c>
      <c r="EA327" s="1" t="n">
        <v>32.45</v>
      </c>
      <c r="EB327" s="1" t="n">
        <v>16.31</v>
      </c>
      <c r="EC327" s="1" t="n">
        <v>25.16</v>
      </c>
      <c r="ED327" s="1" t="n">
        <v>9.78</v>
      </c>
      <c r="EE327" s="1" t="n">
        <v>131.3</v>
      </c>
    </row>
    <row r="328" customFormat="false" ht="13.8" hidden="false" customHeight="false" outlineLevel="0" collapsed="false">
      <c r="A328" s="1" t="n">
        <v>31210</v>
      </c>
      <c r="B328" s="1" t="n">
        <v>2</v>
      </c>
      <c r="C328" s="1" t="n">
        <v>53</v>
      </c>
      <c r="D328" s="1" t="n">
        <v>1</v>
      </c>
      <c r="E328" s="1" t="n">
        <v>1</v>
      </c>
      <c r="F328" s="1" t="n">
        <v>1</v>
      </c>
      <c r="G328" s="1" t="n">
        <v>1</v>
      </c>
      <c r="H328" s="1" t="n">
        <v>1</v>
      </c>
      <c r="I328" s="1" t="n">
        <v>0</v>
      </c>
      <c r="J328" s="1" t="n">
        <v>0</v>
      </c>
      <c r="K328" s="1" t="n">
        <v>0</v>
      </c>
      <c r="L328" s="1" t="n">
        <v>0</v>
      </c>
      <c r="M328" s="1" t="n">
        <v>1</v>
      </c>
      <c r="N328" s="1" t="n">
        <v>1</v>
      </c>
      <c r="O328" s="1" t="n">
        <v>1</v>
      </c>
      <c r="P328" s="1" t="n">
        <f aca="false">SUM(E328:O328)</f>
        <v>7</v>
      </c>
      <c r="Q328" s="1" t="n">
        <v>130</v>
      </c>
      <c r="R328" s="1" t="n">
        <v>94</v>
      </c>
      <c r="S328" s="1" t="n">
        <v>36</v>
      </c>
      <c r="T328" s="2" t="n">
        <v>106</v>
      </c>
      <c r="U328" s="3" t="n">
        <v>107</v>
      </c>
      <c r="V328" s="3" t="n">
        <v>152</v>
      </c>
      <c r="W328" s="2" t="n">
        <v>46.3123268698061</v>
      </c>
      <c r="X328" s="2" t="n">
        <v>2</v>
      </c>
      <c r="Y328" s="3" t="n">
        <v>127.5</v>
      </c>
      <c r="Z328" s="3" t="n">
        <v>116</v>
      </c>
      <c r="AA328" s="2" t="n">
        <v>50.1884027381303</v>
      </c>
      <c r="AB328" s="2" t="n">
        <v>0.838815789473684</v>
      </c>
      <c r="AC328" s="2" t="n">
        <v>1.09913793103448</v>
      </c>
      <c r="AD328" s="3" t="n">
        <v>46.7</v>
      </c>
      <c r="AE328" s="3" t="n">
        <v>50</v>
      </c>
      <c r="AF328" s="3" t="n">
        <v>57</v>
      </c>
      <c r="AG328" s="1" t="n">
        <v>16</v>
      </c>
      <c r="AH328" s="3" t="n">
        <v>38.8</v>
      </c>
      <c r="AI328" s="3" t="n">
        <v>41.5</v>
      </c>
      <c r="AJ328" s="3" t="n">
        <v>54.1</v>
      </c>
      <c r="AK328" s="3" t="n">
        <v>2.9</v>
      </c>
      <c r="AL328" s="1" t="n">
        <v>1770</v>
      </c>
      <c r="AM328" s="1" t="n">
        <v>68</v>
      </c>
      <c r="AN328" s="1" t="n">
        <v>2761</v>
      </c>
      <c r="AO328" s="1" t="n">
        <v>106</v>
      </c>
      <c r="AP328" s="1" t="n">
        <v>156</v>
      </c>
      <c r="AQ328" s="1" t="n">
        <v>191</v>
      </c>
      <c r="AR328" s="1" t="n">
        <v>178</v>
      </c>
      <c r="AS328" s="1" t="n">
        <v>113</v>
      </c>
      <c r="AT328" s="1" t="n">
        <v>2</v>
      </c>
      <c r="AU328" s="1" t="n">
        <f aca="false">((AO328*15)+(AP328*30)+(AQ328*30)+(AR328*30)+(AS328*15))-(AO328*120)</f>
        <v>6315</v>
      </c>
      <c r="AV328" s="1" t="n">
        <f aca="false">((AO328*15)+(AP328*30)+(AQ328*30)+(AR328*30)+(AS328*15))</f>
        <v>19035</v>
      </c>
      <c r="AW328" s="1" t="n">
        <v>5.66</v>
      </c>
      <c r="AX328" s="4"/>
      <c r="AY328" s="4"/>
      <c r="AZ328" s="2"/>
      <c r="BA328" s="2"/>
      <c r="BB328" s="2"/>
      <c r="BC328" s="2"/>
      <c r="BD328" s="2"/>
      <c r="BE328" s="3"/>
      <c r="BF328" s="3"/>
      <c r="BG328" s="3"/>
      <c r="BH328" s="3"/>
      <c r="BI328" s="3"/>
      <c r="BJ328" s="2"/>
      <c r="BK328" s="2"/>
      <c r="BL328" s="2"/>
      <c r="BM328" s="2"/>
      <c r="BN328" s="2"/>
      <c r="BO328" s="2"/>
      <c r="BP328" s="2"/>
      <c r="BQ328" s="2"/>
      <c r="BR328" s="4"/>
      <c r="BS328" s="1" t="n">
        <v>188</v>
      </c>
      <c r="BT328" s="1" t="n">
        <v>0</v>
      </c>
      <c r="BU328" s="1" t="n">
        <v>42</v>
      </c>
      <c r="BV328" s="1" t="n">
        <v>1</v>
      </c>
      <c r="BW328" s="1" t="n">
        <v>116</v>
      </c>
      <c r="BX328" s="1" t="n">
        <v>0</v>
      </c>
      <c r="BY328" s="1" t="n">
        <v>30</v>
      </c>
      <c r="BZ328" s="1" t="n">
        <v>148</v>
      </c>
      <c r="CA328" s="1" t="n">
        <v>0</v>
      </c>
      <c r="CB328" s="1" t="n">
        <v>4</v>
      </c>
      <c r="CC328" s="1" t="n">
        <v>1</v>
      </c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</row>
    <row r="329" customFormat="false" ht="13.8" hidden="false" customHeight="false" outlineLevel="0" collapsed="false">
      <c r="A329" s="1" t="n">
        <v>31211</v>
      </c>
      <c r="B329" s="1" t="n">
        <v>2</v>
      </c>
      <c r="C329" s="1" t="n">
        <v>54</v>
      </c>
      <c r="D329" s="1" t="n">
        <v>1</v>
      </c>
      <c r="E329" s="1" t="n">
        <v>0</v>
      </c>
      <c r="F329" s="1" t="n">
        <v>1</v>
      </c>
      <c r="G329" s="1" t="n">
        <v>1</v>
      </c>
      <c r="H329" s="1" t="n">
        <v>0</v>
      </c>
      <c r="I329" s="1" t="n">
        <v>0</v>
      </c>
      <c r="J329" s="1" t="n">
        <v>0</v>
      </c>
      <c r="K329" s="1" t="n">
        <v>0</v>
      </c>
      <c r="L329" s="1" t="n">
        <v>0</v>
      </c>
      <c r="M329" s="1" t="n">
        <v>0</v>
      </c>
      <c r="N329" s="1" t="n">
        <v>0</v>
      </c>
      <c r="O329" s="1" t="n">
        <v>1</v>
      </c>
      <c r="P329" s="1" t="n">
        <f aca="false">SUM(E329:O329)</f>
        <v>3</v>
      </c>
      <c r="Q329" s="1" t="n">
        <v>100</v>
      </c>
      <c r="R329" s="1" t="n">
        <v>70</v>
      </c>
      <c r="S329" s="1" t="n">
        <v>30</v>
      </c>
      <c r="T329" s="2" t="n">
        <v>80</v>
      </c>
      <c r="U329" s="3" t="n">
        <v>59.9</v>
      </c>
      <c r="V329" s="3" t="n">
        <v>153</v>
      </c>
      <c r="W329" s="2" t="n">
        <v>25.5884488871801</v>
      </c>
      <c r="X329" s="2" t="n">
        <v>1</v>
      </c>
      <c r="Y329" s="3"/>
      <c r="Z329" s="3"/>
      <c r="AA329" s="2"/>
      <c r="AB329" s="2"/>
      <c r="AC329" s="2"/>
      <c r="AD329" s="3" t="n">
        <v>35.4</v>
      </c>
      <c r="AE329" s="3" t="n">
        <v>21.2</v>
      </c>
      <c r="AF329" s="3" t="n">
        <v>38.7</v>
      </c>
      <c r="AG329" s="1" t="n">
        <v>7</v>
      </c>
      <c r="AH329" s="3" t="n">
        <v>44.4</v>
      </c>
      <c r="AI329" s="3" t="n">
        <v>26.6</v>
      </c>
      <c r="AJ329" s="3" t="n">
        <v>36.7</v>
      </c>
      <c r="AK329" s="3" t="n">
        <v>2</v>
      </c>
      <c r="AL329" s="1" t="n">
        <v>1180</v>
      </c>
      <c r="AM329" s="1" t="n">
        <v>48</v>
      </c>
      <c r="AN329" s="1" t="n">
        <v>1841</v>
      </c>
      <c r="AO329" s="1" t="n">
        <v>97</v>
      </c>
      <c r="AP329" s="1" t="n">
        <v>151</v>
      </c>
      <c r="AQ329" s="1" t="n">
        <v>148</v>
      </c>
      <c r="AR329" s="1" t="n">
        <v>126</v>
      </c>
      <c r="AS329" s="1" t="n">
        <v>126</v>
      </c>
      <c r="AT329" s="1" t="n">
        <v>1</v>
      </c>
      <c r="AU329" s="1" t="n">
        <f aca="false">((AO329*15)+(AP329*30)+(AQ329*30)+(AR329*30)+(AS329*15))-(AO329*120)</f>
        <v>4455</v>
      </c>
      <c r="AV329" s="1" t="n">
        <f aca="false">((AO329*15)+(AP329*30)+(AQ329*30)+(AR329*30)+(AS329*15))</f>
        <v>16095</v>
      </c>
      <c r="AW329" s="1"/>
      <c r="AX329" s="4" t="n">
        <f aca="false">10000/SQRT((AO329*BE329)*(AVERAGE(AO329:AS329)*AVERAGE(BE329:BI329)))</f>
        <v>5.85842085342341</v>
      </c>
      <c r="AY329" s="4" t="n">
        <v>0</v>
      </c>
      <c r="AZ329" s="2" t="n">
        <f aca="false">(AO329*BE329)/405</f>
        <v>1.19992592592593</v>
      </c>
      <c r="BA329" s="2" t="n">
        <v>0</v>
      </c>
      <c r="BB329" s="2" t="n">
        <f aca="false">1/(LOG(BE329)+LOG(AO329))</f>
        <v>0.372216362236107</v>
      </c>
      <c r="BC329" s="2" t="n">
        <f aca="false">(BF329-BE329)/(AP329-AO329)</f>
        <v>0.672037037037037</v>
      </c>
      <c r="BD329" s="2" t="n">
        <f aca="false">(20*BE329)/((AO329/18)-3.5)</f>
        <v>53.0470588235294</v>
      </c>
      <c r="BE329" s="3" t="n">
        <v>5.01</v>
      </c>
      <c r="BF329" s="3" t="n">
        <v>41.3</v>
      </c>
      <c r="BG329" s="3" t="n">
        <v>70.6</v>
      </c>
      <c r="BH329" s="3" t="n">
        <v>56</v>
      </c>
      <c r="BI329" s="3" t="n">
        <v>58.4</v>
      </c>
      <c r="BJ329" s="2" t="n">
        <f aca="false">((BE329*15)+(BF329*30)+(BG329*30)+(BH329*30)+(BI329*15))-(BE329*120)</f>
        <v>5386.95</v>
      </c>
      <c r="BK329" s="2" t="n">
        <f aca="false">((BE329*15)+(BF329*30)+(BG329*30)+(BH329*30)+(BI329*15))</f>
        <v>5988.15</v>
      </c>
      <c r="BL329" s="2" t="n">
        <f aca="false">(1/BE329)</f>
        <v>0.199600798403194</v>
      </c>
      <c r="BM329" s="2" t="n">
        <f aca="false">(BJ329/AU329)</f>
        <v>1.20919191919192</v>
      </c>
      <c r="BN329" s="2" t="n">
        <f aca="false">(BK329/AV329)</f>
        <v>0.372050326188257</v>
      </c>
      <c r="BO329" s="2" t="n">
        <f aca="false">(AX329*BM329)</f>
        <v>7.08395515518501</v>
      </c>
      <c r="BP329" s="2" t="n">
        <f aca="false">(AX329*BN329)</f>
        <v>2.17962738946427</v>
      </c>
      <c r="BQ329" s="2" t="n">
        <v>2</v>
      </c>
      <c r="BR329" s="4" t="n">
        <f aca="false">(BC329*BL329)</f>
        <v>0.134139129149109</v>
      </c>
      <c r="BS329" s="1" t="n">
        <v>225</v>
      </c>
      <c r="BT329" s="1" t="n">
        <v>1</v>
      </c>
      <c r="BU329" s="1" t="n">
        <v>47</v>
      </c>
      <c r="BV329" s="1" t="n">
        <v>1</v>
      </c>
      <c r="BW329" s="1" t="n">
        <v>154</v>
      </c>
      <c r="BX329" s="1" t="n">
        <v>1</v>
      </c>
      <c r="BY329" s="1" t="n">
        <v>24</v>
      </c>
      <c r="BZ329" s="1" t="n">
        <v>122</v>
      </c>
      <c r="CA329" s="1" t="n">
        <v>0</v>
      </c>
      <c r="CB329" s="1" t="n">
        <v>3</v>
      </c>
      <c r="CC329" s="1"/>
      <c r="CD329" s="1"/>
      <c r="CE329" s="1"/>
      <c r="CF329" s="1" t="e">
        <f aca="false">{#DIV/0!}</f>
        <v>#N/A</v>
      </c>
      <c r="CG329" s="1" t="e">
        <f aca="false">{#DIV/0!}</f>
        <v>#N/A</v>
      </c>
      <c r="CH329" s="1" t="e">
        <f aca="false">{#DIV/0!}</f>
        <v>#N/A</v>
      </c>
      <c r="CI329" s="1" t="e">
        <f aca="false">{#DIV/0!}</f>
        <v>#N/A</v>
      </c>
      <c r="CJ329" s="1" t="e">
        <f aca="false">{#DIV/0!}</f>
        <v>#N/A</v>
      </c>
      <c r="CK329" s="1" t="e">
        <f aca="false">{#DIV/0!}</f>
        <v>#N/A</v>
      </c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 t="n">
        <v>32</v>
      </c>
      <c r="DK329" s="1" t="n">
        <v>32</v>
      </c>
      <c r="DL329" s="1" t="n">
        <v>1</v>
      </c>
      <c r="DM329" s="1" t="n">
        <v>1</v>
      </c>
      <c r="DN329" s="1" t="n">
        <v>30.76036</v>
      </c>
      <c r="DO329" s="1" t="n">
        <v>201.228</v>
      </c>
      <c r="DP329" s="1" t="n">
        <v>0.63</v>
      </c>
      <c r="DQ329" s="1" t="n">
        <v>1</v>
      </c>
      <c r="DR329" s="1" t="n">
        <v>1</v>
      </c>
      <c r="DS329" s="1" t="n">
        <v>3</v>
      </c>
      <c r="DT329" s="1" t="n">
        <v>2085.43</v>
      </c>
      <c r="DU329" s="1" t="n">
        <v>46.95</v>
      </c>
      <c r="DV329" s="1" t="n">
        <v>13.55</v>
      </c>
      <c r="DW329" s="1" t="n">
        <v>19.69</v>
      </c>
      <c r="DX329" s="1" t="n">
        <v>18.9</v>
      </c>
      <c r="DY329" s="1" t="n">
        <v>365.36</v>
      </c>
      <c r="DZ329" s="1" t="n">
        <v>47.9</v>
      </c>
      <c r="EA329" s="1" t="n">
        <v>35.33</v>
      </c>
      <c r="EB329" s="1" t="n">
        <v>16.16</v>
      </c>
      <c r="EC329" s="1" t="n">
        <v>16.01</v>
      </c>
      <c r="ED329" s="1" t="n">
        <v>7.25</v>
      </c>
      <c r="EE329" s="1" t="n">
        <v>143.89</v>
      </c>
    </row>
    <row r="330" customFormat="false" ht="13.8" hidden="false" customHeight="false" outlineLevel="0" collapsed="false">
      <c r="A330" s="1" t="n">
        <v>31213</v>
      </c>
      <c r="B330" s="1" t="n">
        <v>1</v>
      </c>
      <c r="C330" s="1" t="n">
        <v>41</v>
      </c>
      <c r="D330" s="1" t="n">
        <v>1</v>
      </c>
      <c r="E330" s="1" t="n">
        <v>1</v>
      </c>
      <c r="F330" s="1" t="n">
        <v>0</v>
      </c>
      <c r="G330" s="1" t="n">
        <v>1</v>
      </c>
      <c r="H330" s="1" t="n">
        <v>0</v>
      </c>
      <c r="I330" s="1" t="n">
        <v>0</v>
      </c>
      <c r="J330" s="1" t="n">
        <v>0</v>
      </c>
      <c r="K330" s="1" t="n">
        <v>0</v>
      </c>
      <c r="L330" s="1" t="n">
        <v>0</v>
      </c>
      <c r="M330" s="1" t="n">
        <v>1</v>
      </c>
      <c r="N330" s="1" t="n">
        <v>0</v>
      </c>
      <c r="O330" s="1" t="n">
        <v>1</v>
      </c>
      <c r="P330" s="1" t="n">
        <f aca="false">SUM(E330:O330)</f>
        <v>4</v>
      </c>
      <c r="Q330" s="1" t="n">
        <v>128</v>
      </c>
      <c r="R330" s="1" t="n">
        <v>84</v>
      </c>
      <c r="S330" s="1" t="n">
        <v>44</v>
      </c>
      <c r="T330" s="2" t="n">
        <v>98.6666666666667</v>
      </c>
      <c r="U330" s="3" t="n">
        <v>130.1</v>
      </c>
      <c r="V330" s="3" t="n">
        <v>176.2</v>
      </c>
      <c r="W330" s="2" t="n">
        <v>41.9049655934787</v>
      </c>
      <c r="X330" s="2" t="n">
        <v>2</v>
      </c>
      <c r="Y330" s="3"/>
      <c r="Z330" s="3"/>
      <c r="AA330" s="2"/>
      <c r="AB330" s="2"/>
      <c r="AC330" s="2"/>
      <c r="AD330" s="3" t="n">
        <v>44.6</v>
      </c>
      <c r="AE330" s="3" t="n">
        <v>58</v>
      </c>
      <c r="AF330" s="3" t="n">
        <v>72.1</v>
      </c>
      <c r="AG330" s="1" t="n">
        <v>26</v>
      </c>
      <c r="AH330" s="3" t="n">
        <v>44.5</v>
      </c>
      <c r="AI330" s="3" t="n">
        <v>57.9</v>
      </c>
      <c r="AJ330" s="3" t="n">
        <v>68.5</v>
      </c>
      <c r="AK330" s="3" t="n">
        <v>3.6</v>
      </c>
      <c r="AL330" s="1" t="n">
        <v>2253</v>
      </c>
      <c r="AM330" s="1" t="n">
        <v>56</v>
      </c>
      <c r="AN330" s="1" t="n">
        <v>3492</v>
      </c>
      <c r="AO330" s="1" t="n">
        <v>143</v>
      </c>
      <c r="AP330" s="1" t="n">
        <v>209</v>
      </c>
      <c r="AQ330" s="1" t="n">
        <v>287</v>
      </c>
      <c r="AR330" s="1" t="n">
        <v>270</v>
      </c>
      <c r="AS330" s="1" t="n">
        <v>224</v>
      </c>
      <c r="AT330" s="1" t="n">
        <v>5</v>
      </c>
      <c r="AU330" s="1" t="n">
        <f aca="false">((AO330*15)+(AP330*30)+(AQ330*30)+(AR330*30)+(AS330*15))-(AO330*120)</f>
        <v>11325</v>
      </c>
      <c r="AV330" s="1" t="n">
        <f aca="false">((AO330*15)+(AP330*30)+(AQ330*30)+(AR330*30)+(AS330*15))</f>
        <v>28485</v>
      </c>
      <c r="AW330" s="1" t="n">
        <v>6.04</v>
      </c>
      <c r="AX330" s="4"/>
      <c r="AY330" s="4"/>
      <c r="AZ330" s="2"/>
      <c r="BA330" s="2"/>
      <c r="BB330" s="2"/>
      <c r="BC330" s="2"/>
      <c r="BD330" s="2"/>
      <c r="BE330" s="3"/>
      <c r="BF330" s="3"/>
      <c r="BG330" s="3"/>
      <c r="BH330" s="3"/>
      <c r="BI330" s="3"/>
      <c r="BJ330" s="2"/>
      <c r="BK330" s="2"/>
      <c r="BL330" s="2"/>
      <c r="BM330" s="2"/>
      <c r="BN330" s="2"/>
      <c r="BO330" s="2"/>
      <c r="BP330" s="2"/>
      <c r="BQ330" s="2"/>
      <c r="BR330" s="4"/>
      <c r="BS330" s="1" t="n">
        <v>230</v>
      </c>
      <c r="BT330" s="1" t="n">
        <v>1</v>
      </c>
      <c r="BU330" s="1" t="n">
        <v>32</v>
      </c>
      <c r="BV330" s="1" t="n">
        <v>1</v>
      </c>
      <c r="BW330" s="1" t="n">
        <v>168</v>
      </c>
      <c r="BX330" s="1" t="n">
        <v>1</v>
      </c>
      <c r="BY330" s="1" t="n">
        <v>30</v>
      </c>
      <c r="BZ330" s="1" t="n">
        <v>150</v>
      </c>
      <c r="CA330" s="1" t="n">
        <v>0</v>
      </c>
      <c r="CB330" s="1" t="n">
        <v>5</v>
      </c>
      <c r="CC330" s="1" t="n">
        <v>2</v>
      </c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</row>
    <row r="331" customFormat="false" ht="13.8" hidden="false" customHeight="false" outlineLevel="0" collapsed="false">
      <c r="A331" s="1" t="n">
        <v>31216</v>
      </c>
      <c r="B331" s="1" t="n">
        <v>2</v>
      </c>
      <c r="C331" s="1" t="n">
        <v>33</v>
      </c>
      <c r="D331" s="1" t="n">
        <v>1</v>
      </c>
      <c r="E331" s="1" t="n">
        <v>1</v>
      </c>
      <c r="F331" s="1" t="n">
        <v>0</v>
      </c>
      <c r="G331" s="1" t="n">
        <v>0</v>
      </c>
      <c r="H331" s="1" t="n">
        <v>0</v>
      </c>
      <c r="I331" s="1" t="n">
        <v>0</v>
      </c>
      <c r="J331" s="1" t="n">
        <v>0</v>
      </c>
      <c r="K331" s="1" t="n">
        <v>0</v>
      </c>
      <c r="L331" s="1" t="n">
        <v>0</v>
      </c>
      <c r="M331" s="1" t="n">
        <v>1</v>
      </c>
      <c r="N331" s="1" t="n">
        <v>0</v>
      </c>
      <c r="O331" s="1" t="n">
        <v>1</v>
      </c>
      <c r="P331" s="1" t="n">
        <f aca="false">SUM(E331:O331)</f>
        <v>3</v>
      </c>
      <c r="Q331" s="1" t="n">
        <v>108</v>
      </c>
      <c r="R331" s="1" t="n">
        <v>75</v>
      </c>
      <c r="S331" s="1" t="n">
        <v>33</v>
      </c>
      <c r="T331" s="2" t="n">
        <v>86</v>
      </c>
      <c r="U331" s="3" t="n">
        <v>80.3</v>
      </c>
      <c r="V331" s="3" t="n">
        <v>157.2</v>
      </c>
      <c r="W331" s="2" t="n">
        <v>32.494545124928</v>
      </c>
      <c r="X331" s="2" t="n">
        <v>2</v>
      </c>
      <c r="Y331" s="3" t="n">
        <v>88.5</v>
      </c>
      <c r="Z331" s="3" t="n">
        <v>118.2</v>
      </c>
      <c r="AA331" s="2" t="n">
        <v>41.5542230087757</v>
      </c>
      <c r="AB331" s="2" t="n">
        <v>0.562977099236641</v>
      </c>
      <c r="AC331" s="2" t="n">
        <v>0.748730964467005</v>
      </c>
      <c r="AD331" s="3" t="n">
        <v>43.4</v>
      </c>
      <c r="AE331" s="3" t="n">
        <v>34.9</v>
      </c>
      <c r="AF331" s="3" t="n">
        <v>45.4</v>
      </c>
      <c r="AG331" s="1" t="n">
        <v>8</v>
      </c>
      <c r="AH331" s="3" t="n">
        <v>40.5</v>
      </c>
      <c r="AI331" s="3" t="n">
        <v>32.5</v>
      </c>
      <c r="AJ331" s="3" t="n">
        <v>43.1</v>
      </c>
      <c r="AK331" s="3" t="n">
        <v>2.3</v>
      </c>
      <c r="AL331" s="1" t="n">
        <v>1432</v>
      </c>
      <c r="AM331" s="1" t="n">
        <v>48</v>
      </c>
      <c r="AN331" s="1" t="n">
        <v>2234</v>
      </c>
      <c r="AO331" s="1" t="n">
        <v>104</v>
      </c>
      <c r="AP331" s="1" t="n">
        <v>131</v>
      </c>
      <c r="AQ331" s="1" t="n">
        <v>130</v>
      </c>
      <c r="AR331" s="1" t="n">
        <v>121</v>
      </c>
      <c r="AS331" s="1" t="n">
        <v>119</v>
      </c>
      <c r="AT331" s="1" t="n">
        <v>2</v>
      </c>
      <c r="AU331" s="1" t="n">
        <f aca="false">((AO331*15)+(AP331*30)+(AQ331*30)+(AR331*30)+(AS331*15))-(AO331*120)</f>
        <v>2325</v>
      </c>
      <c r="AV331" s="1" t="n">
        <f aca="false">((AO331*15)+(AP331*30)+(AQ331*30)+(AR331*30)+(AS331*15))</f>
        <v>14805</v>
      </c>
      <c r="AW331" s="1" t="n">
        <v>5.21</v>
      </c>
      <c r="AX331" s="4"/>
      <c r="AY331" s="4"/>
      <c r="AZ331" s="2"/>
      <c r="BA331" s="2"/>
      <c r="BB331" s="2"/>
      <c r="BC331" s="2"/>
      <c r="BD331" s="2"/>
      <c r="BE331" s="3"/>
      <c r="BF331" s="3"/>
      <c r="BG331" s="3"/>
      <c r="BH331" s="3"/>
      <c r="BI331" s="3"/>
      <c r="BJ331" s="2"/>
      <c r="BK331" s="2"/>
      <c r="BL331" s="2"/>
      <c r="BM331" s="2"/>
      <c r="BN331" s="2"/>
      <c r="BO331" s="2"/>
      <c r="BP331" s="2"/>
      <c r="BQ331" s="2"/>
      <c r="BR331" s="4"/>
      <c r="BS331" s="1" t="n">
        <v>270</v>
      </c>
      <c r="BT331" s="1" t="n">
        <v>1</v>
      </c>
      <c r="BU331" s="1" t="n">
        <v>47</v>
      </c>
      <c r="BV331" s="1" t="n">
        <v>1</v>
      </c>
      <c r="BW331" s="1" t="n">
        <v>165</v>
      </c>
      <c r="BX331" s="1" t="n">
        <v>1</v>
      </c>
      <c r="BY331" s="1" t="n">
        <v>58</v>
      </c>
      <c r="BZ331" s="1" t="n">
        <v>290</v>
      </c>
      <c r="CA331" s="1" t="n">
        <v>1</v>
      </c>
      <c r="CB331" s="1" t="n">
        <v>5</v>
      </c>
      <c r="CC331" s="1" t="n">
        <v>2</v>
      </c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</row>
    <row r="332" customFormat="false" ht="13.8" hidden="false" customHeight="false" outlineLevel="0" collapsed="false">
      <c r="A332" s="1" t="n">
        <v>31229</v>
      </c>
      <c r="B332" s="1" t="n">
        <v>2</v>
      </c>
      <c r="C332" s="1" t="n">
        <v>49</v>
      </c>
      <c r="D332" s="1" t="n">
        <v>1</v>
      </c>
      <c r="E332" s="1" t="n">
        <v>0</v>
      </c>
      <c r="F332" s="1" t="n">
        <v>1</v>
      </c>
      <c r="G332" s="1" t="n">
        <v>1</v>
      </c>
      <c r="H332" s="1" t="n">
        <v>0</v>
      </c>
      <c r="I332" s="1" t="n">
        <v>0</v>
      </c>
      <c r="J332" s="1" t="n">
        <v>0</v>
      </c>
      <c r="K332" s="1" t="n">
        <v>0</v>
      </c>
      <c r="L332" s="1" t="n">
        <v>0</v>
      </c>
      <c r="M332" s="1" t="n">
        <v>0</v>
      </c>
      <c r="N332" s="1" t="n">
        <v>0</v>
      </c>
      <c r="O332" s="1" t="n">
        <v>1</v>
      </c>
      <c r="P332" s="1" t="n">
        <f aca="false">SUM(E332:O332)</f>
        <v>3</v>
      </c>
      <c r="Q332" s="1" t="n">
        <v>120</v>
      </c>
      <c r="R332" s="1" t="n">
        <v>80</v>
      </c>
      <c r="S332" s="1" t="n">
        <v>40</v>
      </c>
      <c r="T332" s="2" t="n">
        <v>93.3333333333333</v>
      </c>
      <c r="U332" s="3" t="n">
        <v>58.8</v>
      </c>
      <c r="V332" s="3" t="n">
        <v>154</v>
      </c>
      <c r="W332" s="2" t="n">
        <v>24.7933884297521</v>
      </c>
      <c r="X332" s="2" t="n">
        <v>0</v>
      </c>
      <c r="Y332" s="3" t="n">
        <v>83</v>
      </c>
      <c r="Z332" s="3" t="n">
        <v>103</v>
      </c>
      <c r="AA332" s="2"/>
      <c r="AB332" s="2" t="n">
        <v>0.538961038961039</v>
      </c>
      <c r="AC332" s="2" t="n">
        <v>0.805825242718447</v>
      </c>
      <c r="AD332" s="3" t="n">
        <v>34</v>
      </c>
      <c r="AE332" s="3" t="n">
        <v>20</v>
      </c>
      <c r="AF332" s="3" t="n">
        <v>38.8</v>
      </c>
      <c r="AG332" s="1" t="n">
        <v>6</v>
      </c>
      <c r="AH332" s="3" t="n">
        <v>45.4</v>
      </c>
      <c r="AI332" s="3" t="n">
        <v>26.7</v>
      </c>
      <c r="AJ332" s="3" t="n">
        <v>36.8</v>
      </c>
      <c r="AK332" s="3" t="n">
        <v>2</v>
      </c>
      <c r="AL332" s="1" t="n">
        <v>1183</v>
      </c>
      <c r="AM332" s="1" t="n">
        <v>44</v>
      </c>
      <c r="AN332" s="1" t="n">
        <v>2153</v>
      </c>
      <c r="AO332" s="1" t="n">
        <v>90</v>
      </c>
      <c r="AP332" s="1" t="n">
        <v>127</v>
      </c>
      <c r="AQ332" s="1" t="n">
        <v>132</v>
      </c>
      <c r="AR332" s="1" t="n">
        <v>106</v>
      </c>
      <c r="AS332" s="1" t="n">
        <v>113</v>
      </c>
      <c r="AT332" s="1" t="n">
        <v>1</v>
      </c>
      <c r="AU332" s="1" t="n">
        <f aca="false">((AO332*15)+(AP332*30)+(AQ332*30)+(AR332*30)+(AS332*15))-(AO332*120)</f>
        <v>3195</v>
      </c>
      <c r="AV332" s="1" t="n">
        <f aca="false">((AO332*15)+(AP332*30)+(AQ332*30)+(AR332*30)+(AS332*15))</f>
        <v>13995</v>
      </c>
      <c r="AW332" s="1"/>
      <c r="AX332" s="4" t="n">
        <f aca="false">10000/SQRT((AO332*BE332)*(AVERAGE(AO332:AS332)*AVERAGE(BE332:BI332)))</f>
        <v>4.11242475042694</v>
      </c>
      <c r="AY332" s="4" t="n">
        <v>0</v>
      </c>
      <c r="AZ332" s="2" t="n">
        <f aca="false">(AO332*BE332)/405</f>
        <v>2.8</v>
      </c>
      <c r="BA332" s="2" t="n">
        <v>1</v>
      </c>
      <c r="BB332" s="2" t="n">
        <f aca="false">1/(LOG(BE332)+LOG(AO332))</f>
        <v>0.3273737072878</v>
      </c>
      <c r="BC332" s="2" t="n">
        <f aca="false">(BF332-BE332)/(AP332-AO332)</f>
        <v>0.694594594594595</v>
      </c>
      <c r="BD332" s="2" t="n">
        <f aca="false">(20*BE332)/((AO332/18)-3.5)</f>
        <v>168</v>
      </c>
      <c r="BE332" s="3" t="n">
        <v>12.6</v>
      </c>
      <c r="BF332" s="3" t="n">
        <v>38.3</v>
      </c>
      <c r="BG332" s="3" t="n">
        <v>55.2</v>
      </c>
      <c r="BH332" s="3" t="n">
        <v>63.9</v>
      </c>
      <c r="BI332" s="3" t="n">
        <v>59.5</v>
      </c>
      <c r="BJ332" s="2" t="n">
        <f aca="false">((BE332*15)+(BF332*30)+(BG332*30)+(BH332*30)+(BI332*15))-(BE332*120)</f>
        <v>4291.5</v>
      </c>
      <c r="BK332" s="2" t="n">
        <f aca="false">((BE332*15)+(BF332*30)+(BG332*30)+(BH332*30)+(BI332*15))</f>
        <v>5803.5</v>
      </c>
      <c r="BL332" s="2" t="n">
        <f aca="false">(1/BE332)</f>
        <v>0.0793650793650794</v>
      </c>
      <c r="BM332" s="2" t="n">
        <f aca="false">(BJ332/AU332)</f>
        <v>1.34319248826291</v>
      </c>
      <c r="BN332" s="2" t="n">
        <f aca="false">(BK332/AV332)</f>
        <v>0.414683815648446</v>
      </c>
      <c r="BO332" s="2" t="n">
        <f aca="false">(AX332*BM332)</f>
        <v>5.52377803331994</v>
      </c>
      <c r="BP332" s="2" t="n">
        <f aca="false">(AX332*BN332)</f>
        <v>1.70535598707415</v>
      </c>
      <c r="BQ332" s="2" t="n">
        <v>2</v>
      </c>
      <c r="BR332" s="4" t="n">
        <f aca="false">(BC332*BL332)</f>
        <v>0.0551265551265551</v>
      </c>
      <c r="BS332" s="1" t="n">
        <v>273</v>
      </c>
      <c r="BT332" s="1" t="n">
        <v>1</v>
      </c>
      <c r="BU332" s="1" t="n">
        <v>55</v>
      </c>
      <c r="BV332" s="1" t="n">
        <v>0</v>
      </c>
      <c r="BW332" s="1" t="n">
        <v>181</v>
      </c>
      <c r="BX332" s="1" t="n">
        <v>1</v>
      </c>
      <c r="BY332" s="1" t="n">
        <v>37</v>
      </c>
      <c r="BZ332" s="1" t="n">
        <v>186</v>
      </c>
      <c r="CA332" s="1" t="n">
        <v>1</v>
      </c>
      <c r="CB332" s="1" t="n">
        <v>1</v>
      </c>
      <c r="CC332" s="1"/>
      <c r="CD332" s="1"/>
      <c r="CE332" s="1" t="n">
        <v>1144</v>
      </c>
      <c r="CF332" s="1" t="n">
        <v>22.4825174825175</v>
      </c>
      <c r="CG332" s="1" t="n">
        <v>18.2989510489511</v>
      </c>
      <c r="CH332" s="1" t="n">
        <v>4.87762237762238</v>
      </c>
      <c r="CI332" s="1" t="n">
        <v>5.74300699300699</v>
      </c>
      <c r="CJ332" s="1" t="n">
        <v>3.69755244755245</v>
      </c>
      <c r="CK332" s="1" t="n">
        <v>60.6993006993007</v>
      </c>
      <c r="CL332" s="1" t="n">
        <v>2.16</v>
      </c>
      <c r="CM332" s="1" t="n">
        <v>4.65</v>
      </c>
      <c r="CN332" s="1" t="n">
        <v>5.44</v>
      </c>
      <c r="CO332" s="1" t="n">
        <v>0</v>
      </c>
      <c r="CP332" s="1" t="n">
        <v>1.8</v>
      </c>
      <c r="CQ332" s="1" t="n">
        <v>0.68</v>
      </c>
      <c r="CR332" s="1" t="n">
        <v>0</v>
      </c>
      <c r="CS332" s="1" t="n">
        <v>0.96</v>
      </c>
      <c r="CT332" s="1" t="n">
        <v>0</v>
      </c>
      <c r="CU332" s="1" t="n">
        <v>64.3</v>
      </c>
      <c r="CV332" s="1" t="n">
        <v>23.26</v>
      </c>
      <c r="CW332" s="1" t="n">
        <v>6.2</v>
      </c>
      <c r="CX332" s="1" t="n">
        <v>7.3</v>
      </c>
      <c r="CY332" s="1" t="n">
        <v>4.7</v>
      </c>
      <c r="CZ332" s="1" t="n">
        <v>255</v>
      </c>
      <c r="DA332" s="1" t="n">
        <v>173.6</v>
      </c>
      <c r="DB332" s="1" t="n">
        <v>18.8</v>
      </c>
      <c r="DC332" s="1" t="n">
        <v>24.9</v>
      </c>
      <c r="DD332" s="1" t="n">
        <v>1102</v>
      </c>
      <c r="DE332" s="1" t="n">
        <v>6</v>
      </c>
      <c r="DF332" s="1" t="n">
        <v>7</v>
      </c>
      <c r="DG332" s="1" t="n">
        <v>300</v>
      </c>
      <c r="DH332" s="1" t="s">
        <v>425</v>
      </c>
      <c r="DI332" s="1" t="n">
        <v>0</v>
      </c>
      <c r="DJ332" s="1"/>
      <c r="DK332" s="1" t="n">
        <v>10</v>
      </c>
      <c r="DL332" s="1" t="n">
        <v>2</v>
      </c>
      <c r="DM332" s="1" t="n">
        <v>2</v>
      </c>
      <c r="DN332" s="1" t="n">
        <v>29.09012</v>
      </c>
      <c r="DO332" s="1" t="n">
        <v>56.93733</v>
      </c>
      <c r="DP332" s="1" t="n">
        <v>0.06</v>
      </c>
      <c r="DQ332" s="1" t="n">
        <v>6</v>
      </c>
      <c r="DR332" s="1" t="n">
        <v>3</v>
      </c>
      <c r="DS332" s="1" t="n">
        <v>1</v>
      </c>
      <c r="DT332" s="1" t="n">
        <v>955.47</v>
      </c>
      <c r="DU332" s="1" t="n">
        <v>31.4</v>
      </c>
      <c r="DV332" s="1" t="n">
        <v>13.68</v>
      </c>
      <c r="DW332" s="1" t="n">
        <v>13.44</v>
      </c>
      <c r="DX332" s="1" t="n">
        <v>16.23</v>
      </c>
      <c r="DY332" s="1" t="n">
        <v>140.04</v>
      </c>
      <c r="DZ332" s="1" t="n">
        <v>16.04</v>
      </c>
      <c r="EA332" s="1" t="n">
        <v>11.32</v>
      </c>
      <c r="EB332" s="1" t="n">
        <v>8.18</v>
      </c>
      <c r="EC332" s="1" t="n">
        <v>13.15</v>
      </c>
      <c r="ED332" s="1" t="n">
        <v>6.26</v>
      </c>
      <c r="EE332" s="1" t="n">
        <v>157.29</v>
      </c>
    </row>
    <row r="333" customFormat="false" ht="13.8" hidden="false" customHeight="false" outlineLevel="0" collapsed="false">
      <c r="A333" s="1" t="n">
        <v>31232</v>
      </c>
      <c r="B333" s="1" t="n">
        <v>2</v>
      </c>
      <c r="C333" s="1" t="n">
        <v>25</v>
      </c>
      <c r="D333" s="1" t="n">
        <v>1</v>
      </c>
      <c r="E333" s="1" t="n">
        <v>1</v>
      </c>
      <c r="F333" s="1" t="n">
        <v>0</v>
      </c>
      <c r="G333" s="1" t="n">
        <v>0</v>
      </c>
      <c r="H333" s="1" t="n">
        <v>0</v>
      </c>
      <c r="I333" s="1" t="n">
        <v>0</v>
      </c>
      <c r="J333" s="1" t="n">
        <v>0</v>
      </c>
      <c r="K333" s="1" t="n">
        <v>0</v>
      </c>
      <c r="L333" s="1" t="n">
        <v>0</v>
      </c>
      <c r="M333" s="1" t="n">
        <v>0</v>
      </c>
      <c r="N333" s="1" t="n">
        <v>0</v>
      </c>
      <c r="O333" s="1" t="n">
        <v>1</v>
      </c>
      <c r="P333" s="1" t="n">
        <f aca="false">SUM(E333:O333)</f>
        <v>2</v>
      </c>
      <c r="Q333" s="1" t="n">
        <v>100</v>
      </c>
      <c r="R333" s="1" t="n">
        <v>78</v>
      </c>
      <c r="S333" s="1" t="n">
        <v>22</v>
      </c>
      <c r="T333" s="2" t="n">
        <v>85.3333333333333</v>
      </c>
      <c r="U333" s="3" t="n">
        <v>53.1</v>
      </c>
      <c r="V333" s="3" t="n">
        <v>173</v>
      </c>
      <c r="W333" s="2" t="n">
        <v>17.7419893748538</v>
      </c>
      <c r="X333" s="2" t="n">
        <v>0</v>
      </c>
      <c r="Y333" s="3" t="n">
        <v>33.5</v>
      </c>
      <c r="Z333" s="3" t="n">
        <v>92</v>
      </c>
      <c r="AA333" s="2" t="n">
        <v>28.4666247927077</v>
      </c>
      <c r="AB333" s="2" t="n">
        <v>0.19364161849711</v>
      </c>
      <c r="AC333" s="2" t="n">
        <v>0.364130434782609</v>
      </c>
      <c r="AD333" s="3" t="n">
        <v>21.9</v>
      </c>
      <c r="AE333" s="3" t="n">
        <v>11.6</v>
      </c>
      <c r="AF333" s="3" t="n">
        <v>41.5</v>
      </c>
      <c r="AG333" s="1" t="n">
        <v>1</v>
      </c>
      <c r="AH333" s="3" t="n">
        <v>54.2</v>
      </c>
      <c r="AI333" s="3" t="n">
        <v>28.8</v>
      </c>
      <c r="AJ333" s="3" t="n">
        <v>39.4</v>
      </c>
      <c r="AK333" s="3" t="n">
        <v>2.1</v>
      </c>
      <c r="AL333" s="1" t="n">
        <v>1270</v>
      </c>
      <c r="AM333" s="1" t="n">
        <v>12</v>
      </c>
      <c r="AN333" s="1" t="n">
        <v>1981</v>
      </c>
      <c r="AO333" s="1" t="n">
        <v>93</v>
      </c>
      <c r="AP333" s="1" t="n">
        <v>141</v>
      </c>
      <c r="AQ333" s="1" t="n">
        <v>93</v>
      </c>
      <c r="AR333" s="1" t="n">
        <v>85</v>
      </c>
      <c r="AS333" s="1" t="n">
        <v>104</v>
      </c>
      <c r="AT333" s="1" t="n">
        <v>1</v>
      </c>
      <c r="AU333" s="1" t="n">
        <f aca="false">((AO333*15)+(AP333*30)+(AQ333*30)+(AR333*30)+(AS333*15))-(AO333*120)</f>
        <v>1365</v>
      </c>
      <c r="AV333" s="1" t="n">
        <f aca="false">((AO333*15)+(AP333*30)+(AQ333*30)+(AR333*30)+(AS333*15))</f>
        <v>12525</v>
      </c>
      <c r="AW333" s="1"/>
      <c r="AX333" s="4" t="n">
        <f aca="false">10000/SQRT((AO333*BE333)*(AVERAGE(AO333:AS333)*AVERAGE(BE333:BI333)))</f>
        <v>8.36994829867805</v>
      </c>
      <c r="AY333" s="4" t="n">
        <v>0</v>
      </c>
      <c r="AZ333" s="2" t="n">
        <f aca="false">(AO333*BE333)/405</f>
        <v>1.29051851851852</v>
      </c>
      <c r="BA333" s="2" t="n">
        <v>0</v>
      </c>
      <c r="BB333" s="2" t="n">
        <f aca="false">1/(LOG(BE333)+LOG(AO333))</f>
        <v>0.367887908528468</v>
      </c>
      <c r="BC333" s="2" t="n">
        <f aca="false">(BF333-BE333)/(AP333-AO333)</f>
        <v>0.324583333333333</v>
      </c>
      <c r="BD333" s="2" t="n">
        <f aca="false">(20*BE333)/((AO333/18)-3.5)</f>
        <v>67.44</v>
      </c>
      <c r="BE333" s="3" t="n">
        <v>5.62</v>
      </c>
      <c r="BF333" s="3" t="n">
        <v>21.2</v>
      </c>
      <c r="BG333" s="3" t="n">
        <v>31.5</v>
      </c>
      <c r="BH333" s="3" t="n">
        <v>34.5</v>
      </c>
      <c r="BI333" s="3" t="n">
        <v>39.5</v>
      </c>
      <c r="BJ333" s="2" t="n">
        <f aca="false">((BE333*15)+(BF333*30)+(BG333*30)+(BH333*30)+(BI333*15))-(BE333*120)</f>
        <v>2618.4</v>
      </c>
      <c r="BK333" s="2" t="n">
        <f aca="false">((BE333*15)+(BF333*30)+(BG333*30)+(BH333*30)+(BI333*15))</f>
        <v>3292.8</v>
      </c>
      <c r="BL333" s="2" t="n">
        <f aca="false">(1/BE333)</f>
        <v>0.177935943060498</v>
      </c>
      <c r="BM333" s="2" t="n">
        <f aca="false">(BJ333/AU333)</f>
        <v>1.91824175824176</v>
      </c>
      <c r="BN333" s="2" t="n">
        <f aca="false">(BK333/AV333)</f>
        <v>0.262898203592814</v>
      </c>
      <c r="BO333" s="2" t="n">
        <f aca="false">(AX333*BM333)</f>
        <v>16.0555843408488</v>
      </c>
      <c r="BP333" s="2" t="n">
        <f aca="false">(AX333*BN333)</f>
        <v>2.20044437188719</v>
      </c>
      <c r="BQ333" s="2" t="n">
        <v>2</v>
      </c>
      <c r="BR333" s="4" t="n">
        <f aca="false">(BC333*BL333)</f>
        <v>0.0577550415183867</v>
      </c>
      <c r="BS333" s="1" t="n">
        <v>139</v>
      </c>
      <c r="BT333" s="1" t="n">
        <v>0</v>
      </c>
      <c r="BU333" s="1" t="n">
        <v>41</v>
      </c>
      <c r="BV333" s="1" t="n">
        <v>1</v>
      </c>
      <c r="BW333" s="1" t="n">
        <v>81</v>
      </c>
      <c r="BX333" s="1" t="n">
        <v>0</v>
      </c>
      <c r="BY333" s="1" t="n">
        <v>17</v>
      </c>
      <c r="BZ333" s="1" t="n">
        <v>84</v>
      </c>
      <c r="CA333" s="1" t="n">
        <v>0</v>
      </c>
      <c r="CB333" s="1" t="n">
        <v>0</v>
      </c>
      <c r="CC333" s="1"/>
      <c r="CD333" s="1"/>
      <c r="CE333" s="1" t="n">
        <v>1902</v>
      </c>
      <c r="CF333" s="1" t="n">
        <v>21.4931650893796</v>
      </c>
      <c r="CG333" s="1" t="n">
        <v>37.5236593059937</v>
      </c>
      <c r="CH333" s="1" t="n">
        <v>8.2807570977918</v>
      </c>
      <c r="CI333" s="1" t="n">
        <v>10.6940063091483</v>
      </c>
      <c r="CJ333" s="1" t="n">
        <v>11.1198738170347</v>
      </c>
      <c r="CK333" s="1" t="n">
        <v>41.4090431125131</v>
      </c>
      <c r="CL333" s="1" t="n">
        <v>0.6</v>
      </c>
      <c r="CM333" s="1" t="n">
        <v>5.3</v>
      </c>
      <c r="CN333" s="1" t="n">
        <v>6</v>
      </c>
      <c r="CO333" s="1" t="n">
        <v>0</v>
      </c>
      <c r="CP333" s="1" t="n">
        <v>1.1</v>
      </c>
      <c r="CQ333" s="1" t="n">
        <v>9.2</v>
      </c>
      <c r="CR333" s="1" t="n">
        <v>3.7</v>
      </c>
      <c r="CS333" s="1" t="n">
        <v>1.4</v>
      </c>
      <c r="CT333" s="1" t="n">
        <v>0.8</v>
      </c>
      <c r="CU333" s="1" t="n">
        <v>102.2</v>
      </c>
      <c r="CV333" s="1" t="n">
        <v>79.3</v>
      </c>
      <c r="CW333" s="1" t="n">
        <v>17.5</v>
      </c>
      <c r="CX333" s="1" t="n">
        <v>22.6</v>
      </c>
      <c r="CY333" s="1" t="n">
        <v>23.5</v>
      </c>
      <c r="CZ333" s="1" t="n">
        <v>315</v>
      </c>
      <c r="DA333" s="1" t="n">
        <v>196.9</v>
      </c>
      <c r="DB333" s="1" t="n">
        <v>38.8</v>
      </c>
      <c r="DC333" s="1" t="n">
        <v>27.1</v>
      </c>
      <c r="DD333" s="1" t="n">
        <v>1778</v>
      </c>
      <c r="DE333" s="1" t="n">
        <v>5</v>
      </c>
      <c r="DF333" s="1" t="n">
        <v>7</v>
      </c>
      <c r="DG333" s="1" t="n">
        <v>1000</v>
      </c>
      <c r="DH333" s="1" t="n">
        <v>5</v>
      </c>
      <c r="DI333" s="1" t="n">
        <v>600</v>
      </c>
      <c r="DJ333" s="1" t="n">
        <v>27</v>
      </c>
      <c r="DK333" s="1" t="n">
        <v>27</v>
      </c>
      <c r="DL333" s="1" t="n">
        <v>1</v>
      </c>
      <c r="DM333" s="1" t="n">
        <v>1</v>
      </c>
      <c r="DN333" s="1" t="n">
        <v>22.13012</v>
      </c>
      <c r="DO333" s="1"/>
      <c r="DP333" s="1" t="n">
        <v>0.04</v>
      </c>
      <c r="DQ333" s="1" t="n">
        <v>1</v>
      </c>
      <c r="DR333" s="1" t="n">
        <v>3</v>
      </c>
      <c r="DS333" s="1" t="n">
        <v>1</v>
      </c>
      <c r="DT333" s="1" t="n">
        <v>2324.03</v>
      </c>
      <c r="DU333" s="1" t="n">
        <v>56.85</v>
      </c>
      <c r="DV333" s="1" t="n">
        <v>15.62</v>
      </c>
      <c r="DW333" s="1" t="n">
        <v>21.65</v>
      </c>
      <c r="DX333" s="1" t="n">
        <v>42.28</v>
      </c>
      <c r="DY333" s="1" t="n">
        <v>389.73</v>
      </c>
      <c r="DZ333" s="1" t="n">
        <v>74.79</v>
      </c>
      <c r="EA333" s="1" t="n">
        <v>67.73</v>
      </c>
      <c r="EB333" s="1" t="n">
        <v>15.34</v>
      </c>
      <c r="EC333" s="1" t="n">
        <v>29.52</v>
      </c>
      <c r="ED333" s="1" t="n">
        <v>16.19</v>
      </c>
      <c r="EE333" s="1" t="n">
        <v>84.96</v>
      </c>
    </row>
    <row r="334" customFormat="false" ht="13.8" hidden="false" customHeight="false" outlineLevel="0" collapsed="false">
      <c r="A334" s="1" t="n">
        <v>31238</v>
      </c>
      <c r="B334" s="1" t="n">
        <v>2</v>
      </c>
      <c r="C334" s="1" t="n">
        <v>44</v>
      </c>
      <c r="D334" s="1" t="n">
        <v>1</v>
      </c>
      <c r="E334" s="1" t="n">
        <v>0</v>
      </c>
      <c r="F334" s="1" t="n">
        <v>0</v>
      </c>
      <c r="G334" s="1" t="n">
        <v>1</v>
      </c>
      <c r="H334" s="1" t="n">
        <v>1</v>
      </c>
      <c r="I334" s="1" t="n">
        <v>0</v>
      </c>
      <c r="J334" s="1" t="n">
        <v>0</v>
      </c>
      <c r="K334" s="1" t="n">
        <v>1</v>
      </c>
      <c r="L334" s="1" t="n">
        <v>0</v>
      </c>
      <c r="M334" s="1" t="n">
        <v>0</v>
      </c>
      <c r="N334" s="1" t="n">
        <v>0</v>
      </c>
      <c r="O334" s="1" t="n">
        <v>1</v>
      </c>
      <c r="P334" s="1" t="n">
        <f aca="false">SUM(E334:O334)</f>
        <v>4</v>
      </c>
      <c r="Q334" s="1" t="n">
        <v>120</v>
      </c>
      <c r="R334" s="1" t="n">
        <v>80</v>
      </c>
      <c r="S334" s="1" t="n">
        <v>40</v>
      </c>
      <c r="T334" s="2" t="n">
        <v>93.3333333333333</v>
      </c>
      <c r="U334" s="3" t="n">
        <v>58.2</v>
      </c>
      <c r="V334" s="3" t="n">
        <v>153.5</v>
      </c>
      <c r="W334" s="2" t="n">
        <v>24.7005273265499</v>
      </c>
      <c r="X334" s="2" t="n">
        <v>0</v>
      </c>
      <c r="Y334" s="3"/>
      <c r="Z334" s="3"/>
      <c r="AA334" s="2"/>
      <c r="AB334" s="2"/>
      <c r="AC334" s="2"/>
      <c r="AD334" s="3" t="n">
        <v>31.5</v>
      </c>
      <c r="AE334" s="3" t="n">
        <v>18.3</v>
      </c>
      <c r="AF334" s="3" t="n">
        <v>39.9</v>
      </c>
      <c r="AG334" s="1" t="n">
        <v>5</v>
      </c>
      <c r="AH334" s="3" t="n">
        <v>47.3</v>
      </c>
      <c r="AI334" s="3" t="n">
        <v>27.5</v>
      </c>
      <c r="AJ334" s="3" t="n">
        <v>37.9</v>
      </c>
      <c r="AK334" s="3" t="n">
        <v>2</v>
      </c>
      <c r="AL334" s="1" t="n">
        <v>1210</v>
      </c>
      <c r="AM334" s="1" t="n">
        <v>37</v>
      </c>
      <c r="AN334" s="1" t="n">
        <v>1984</v>
      </c>
      <c r="AO334" s="1" t="n">
        <v>375</v>
      </c>
      <c r="AP334" s="1" t="n">
        <v>436</v>
      </c>
      <c r="AQ334" s="1" t="n">
        <v>500</v>
      </c>
      <c r="AR334" s="1" t="n">
        <v>538</v>
      </c>
      <c r="AS334" s="1" t="n">
        <v>506</v>
      </c>
      <c r="AT334" s="1" t="n">
        <v>6</v>
      </c>
      <c r="AU334" s="1" t="n">
        <f aca="false">((AO334*15)+(AP334*30)+(AQ334*30)+(AR334*30)+(AS334*15))-(AO334*120)</f>
        <v>12435</v>
      </c>
      <c r="AV334" s="1" t="n">
        <f aca="false">((AO334*15)+(AP334*30)+(AQ334*30)+(AR334*30)+(AS334*15))</f>
        <v>57435</v>
      </c>
      <c r="AW334" s="1"/>
      <c r="AX334" s="4" t="n">
        <f aca="false">10000/SQRT((AO334*BE334)*(AVERAGE(AO334:AS334)*AVERAGE(BE334:BI334)))</f>
        <v>7.32846858614321</v>
      </c>
      <c r="AY334" s="4" t="n">
        <v>0</v>
      </c>
      <c r="AZ334" s="2" t="n">
        <f aca="false">(AO334*BE334)/405</f>
        <v>2.64814814814815</v>
      </c>
      <c r="BA334" s="2" t="n">
        <v>1</v>
      </c>
      <c r="BB334" s="2" t="n">
        <f aca="false">1/(LOG(BE334)+LOG(AO334))</f>
        <v>0.329989734256059</v>
      </c>
      <c r="BC334" s="2" t="n">
        <f aca="false">(BF334-BE334)/(AP334-AO334)</f>
        <v>0.0249180327868852</v>
      </c>
      <c r="BD334" s="2" t="n">
        <f aca="false">(20*BE334)/((AO334/18)-3.5)</f>
        <v>3.3</v>
      </c>
      <c r="BE334" s="3" t="n">
        <v>2.86</v>
      </c>
      <c r="BF334" s="3" t="n">
        <v>4.38</v>
      </c>
      <c r="BG334" s="3" t="n">
        <v>4.02</v>
      </c>
      <c r="BH334" s="3" t="n">
        <v>3.5</v>
      </c>
      <c r="BI334" s="3" t="n">
        <v>3.67</v>
      </c>
      <c r="BJ334" s="2" t="n">
        <f aca="false">((BE334*15)+(BF334*30)+(BG334*30)+(BH334*30)+(BI334*15))-(BE334*120)</f>
        <v>111.75</v>
      </c>
      <c r="BK334" s="2" t="n">
        <f aca="false">((BE334*15)+(BF334*30)+(BG334*30)+(BH334*30)+(BI334*15))</f>
        <v>454.95</v>
      </c>
      <c r="BL334" s="2" t="n">
        <f aca="false">(1/BE334)</f>
        <v>0.34965034965035</v>
      </c>
      <c r="BM334" s="2" t="n">
        <f aca="false">(BJ334/AU334)</f>
        <v>0.00898673100120627</v>
      </c>
      <c r="BN334" s="2" t="n">
        <f aca="false">(BK334/AV334)</f>
        <v>0.00792112823191434</v>
      </c>
      <c r="BO334" s="2" t="n">
        <f aca="false">(AX334*BM334)</f>
        <v>0.0658589758344595</v>
      </c>
      <c r="BP334" s="2" t="n">
        <f aca="false">(AX334*BN334)</f>
        <v>0.0580497394143963</v>
      </c>
      <c r="BQ334" s="2" t="n">
        <v>1</v>
      </c>
      <c r="BR334" s="4" t="n">
        <f aca="false">(BC334*BL334)</f>
        <v>0.0087125988765333</v>
      </c>
      <c r="BS334" s="1" t="n">
        <v>247</v>
      </c>
      <c r="BT334" s="1" t="n">
        <v>1</v>
      </c>
      <c r="BU334" s="1" t="n">
        <v>36</v>
      </c>
      <c r="BV334" s="1" t="n">
        <v>1</v>
      </c>
      <c r="BW334" s="1" t="n">
        <v>175</v>
      </c>
      <c r="BX334" s="1" t="n">
        <v>1</v>
      </c>
      <c r="BY334" s="1" t="n">
        <v>36</v>
      </c>
      <c r="BZ334" s="1" t="n">
        <v>182</v>
      </c>
      <c r="CA334" s="1" t="n">
        <v>1</v>
      </c>
      <c r="CB334" s="1" t="n">
        <v>1</v>
      </c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 t="n">
        <v>18.33</v>
      </c>
      <c r="DO334" s="1"/>
      <c r="DP334" s="1"/>
      <c r="DQ334" s="1" t="n">
        <v>3</v>
      </c>
      <c r="DR334" s="1" t="n">
        <v>1</v>
      </c>
      <c r="DS334" s="1" t="n">
        <v>1</v>
      </c>
      <c r="DT334" s="1" t="n">
        <v>2668.36</v>
      </c>
      <c r="DU334" s="1" t="n">
        <v>85.65</v>
      </c>
      <c r="DV334" s="1" t="n">
        <v>25.8</v>
      </c>
      <c r="DW334" s="1" t="n">
        <v>43.97</v>
      </c>
      <c r="DX334" s="1" t="n">
        <v>35.03</v>
      </c>
      <c r="DY334" s="1" t="n">
        <v>388.69</v>
      </c>
      <c r="DZ334" s="1" t="n">
        <v>47.94</v>
      </c>
      <c r="EA334" s="1" t="n">
        <v>31.88</v>
      </c>
      <c r="EB334" s="1" t="n">
        <v>23.31</v>
      </c>
      <c r="EC334" s="1" t="n">
        <v>32.73</v>
      </c>
      <c r="ED334" s="1" t="n">
        <v>16.46</v>
      </c>
      <c r="EE334" s="1" t="n">
        <v>377.42</v>
      </c>
    </row>
    <row r="335" customFormat="false" ht="13.8" hidden="false" customHeight="false" outlineLevel="0" collapsed="false">
      <c r="A335" s="1" t="n">
        <v>31240</v>
      </c>
      <c r="B335" s="1" t="n">
        <v>2</v>
      </c>
      <c r="C335" s="1" t="n">
        <v>37</v>
      </c>
      <c r="D335" s="1" t="n">
        <v>1</v>
      </c>
      <c r="E335" s="1" t="n">
        <v>1</v>
      </c>
      <c r="F335" s="1" t="n">
        <v>0</v>
      </c>
      <c r="G335" s="1" t="n">
        <v>0</v>
      </c>
      <c r="H335" s="1" t="n">
        <v>0</v>
      </c>
      <c r="I335" s="1" t="n">
        <v>0</v>
      </c>
      <c r="J335" s="1" t="n">
        <v>0</v>
      </c>
      <c r="K335" s="1" t="n">
        <v>0</v>
      </c>
      <c r="L335" s="1" t="n">
        <v>0</v>
      </c>
      <c r="M335" s="1" t="n">
        <v>0</v>
      </c>
      <c r="N335" s="1" t="n">
        <v>0</v>
      </c>
      <c r="O335" s="1" t="n">
        <v>1</v>
      </c>
      <c r="P335" s="1" t="n">
        <f aca="false">SUM(E335:O335)</f>
        <v>2</v>
      </c>
      <c r="Q335" s="1" t="n">
        <v>120</v>
      </c>
      <c r="R335" s="1" t="n">
        <v>80</v>
      </c>
      <c r="S335" s="1" t="n">
        <v>40</v>
      </c>
      <c r="T335" s="2" t="n">
        <v>93.3333333333333</v>
      </c>
      <c r="U335" s="3" t="n">
        <v>62.8</v>
      </c>
      <c r="V335" s="3" t="n">
        <v>163.5</v>
      </c>
      <c r="W335" s="2" t="n">
        <v>23.4922238120622</v>
      </c>
      <c r="X335" s="2" t="n">
        <v>0</v>
      </c>
      <c r="Y335" s="3"/>
      <c r="Z335" s="3"/>
      <c r="AA335" s="2"/>
      <c r="AB335" s="2"/>
      <c r="AC335" s="2"/>
      <c r="AD335" s="3" t="n">
        <v>35.7</v>
      </c>
      <c r="AE335" s="3" t="n">
        <v>22.4</v>
      </c>
      <c r="AF335" s="3" t="n">
        <v>40.4</v>
      </c>
      <c r="AG335" s="1" t="n">
        <v>5</v>
      </c>
      <c r="AH335" s="3" t="n">
        <v>44.9</v>
      </c>
      <c r="AI335" s="3" t="n">
        <v>28.2</v>
      </c>
      <c r="AJ335" s="3" t="n">
        <v>38.3</v>
      </c>
      <c r="AK335" s="3" t="n">
        <v>2.1</v>
      </c>
      <c r="AL335" s="1" t="n">
        <v>1249</v>
      </c>
      <c r="AM335" s="1" t="n">
        <v>46</v>
      </c>
      <c r="AN335" s="1" t="n">
        <v>1948</v>
      </c>
      <c r="AO335" s="1" t="n">
        <v>91</v>
      </c>
      <c r="AP335" s="1" t="n">
        <v>112</v>
      </c>
      <c r="AQ335" s="1" t="n">
        <v>90</v>
      </c>
      <c r="AR335" s="1" t="n">
        <v>84</v>
      </c>
      <c r="AS335" s="1" t="n">
        <v>88</v>
      </c>
      <c r="AT335" s="1" t="n">
        <v>1</v>
      </c>
      <c r="AU335" s="1" t="n">
        <f aca="false">((AO335*15)+(AP335*30)+(AQ335*30)+(AR335*30)+(AS335*15))-(AO335*120)</f>
        <v>345</v>
      </c>
      <c r="AV335" s="1" t="n">
        <f aca="false">((AO335*15)+(AP335*30)+(AQ335*30)+(AR335*30)+(AS335*15))</f>
        <v>11265</v>
      </c>
      <c r="AW335" s="1"/>
      <c r="AX335" s="4"/>
      <c r="AY335" s="4"/>
      <c r="AZ335" s="2"/>
      <c r="BA335" s="2"/>
      <c r="BB335" s="2"/>
      <c r="BC335" s="2"/>
      <c r="BD335" s="2"/>
      <c r="BE335" s="3"/>
      <c r="BF335" s="3"/>
      <c r="BG335" s="3"/>
      <c r="BH335" s="3"/>
      <c r="BI335" s="3"/>
      <c r="BJ335" s="2"/>
      <c r="BK335" s="2"/>
      <c r="BL335" s="2"/>
      <c r="BM335" s="2"/>
      <c r="BN335" s="2"/>
      <c r="BO335" s="2"/>
      <c r="BP335" s="2"/>
      <c r="BQ335" s="2"/>
      <c r="BR335" s="4"/>
      <c r="BS335" s="1" t="n">
        <v>249</v>
      </c>
      <c r="BT335" s="1" t="n">
        <v>1</v>
      </c>
      <c r="BU335" s="1" t="n">
        <v>46</v>
      </c>
      <c r="BV335" s="1" t="n">
        <v>1</v>
      </c>
      <c r="BW335" s="1" t="n">
        <v>179</v>
      </c>
      <c r="BX335" s="1" t="n">
        <v>1</v>
      </c>
      <c r="BY335" s="1" t="n">
        <v>24</v>
      </c>
      <c r="BZ335" s="1" t="n">
        <v>122</v>
      </c>
      <c r="CA335" s="1" t="n">
        <v>0</v>
      </c>
      <c r="CB335" s="1" t="n">
        <v>1</v>
      </c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</row>
    <row r="336" customFormat="false" ht="13.8" hidden="false" customHeight="false" outlineLevel="0" collapsed="false">
      <c r="A336" s="1" t="n">
        <v>31241</v>
      </c>
      <c r="B336" s="1" t="n">
        <v>2</v>
      </c>
      <c r="C336" s="1" t="n">
        <v>47</v>
      </c>
      <c r="D336" s="1" t="n">
        <v>1</v>
      </c>
      <c r="E336" s="1" t="n">
        <v>1</v>
      </c>
      <c r="F336" s="1" t="n">
        <v>1</v>
      </c>
      <c r="G336" s="1" t="n">
        <v>1</v>
      </c>
      <c r="H336" s="1" t="n">
        <v>0</v>
      </c>
      <c r="I336" s="1" t="n">
        <v>0</v>
      </c>
      <c r="J336" s="1" t="n">
        <v>0</v>
      </c>
      <c r="K336" s="1" t="n">
        <v>0</v>
      </c>
      <c r="L336" s="1" t="n">
        <v>0</v>
      </c>
      <c r="M336" s="1" t="n">
        <v>1</v>
      </c>
      <c r="N336" s="1" t="n">
        <v>0</v>
      </c>
      <c r="O336" s="1" t="n">
        <v>0</v>
      </c>
      <c r="P336" s="1" t="n">
        <f aca="false">SUM(E336:O336)</f>
        <v>4</v>
      </c>
      <c r="Q336" s="1" t="n">
        <v>122</v>
      </c>
      <c r="R336" s="1" t="n">
        <v>84</v>
      </c>
      <c r="S336" s="1" t="n">
        <v>38</v>
      </c>
      <c r="T336" s="2" t="n">
        <v>96.6666666666667</v>
      </c>
      <c r="U336" s="3" t="n">
        <v>89.2</v>
      </c>
      <c r="V336" s="3" t="n">
        <v>159.5</v>
      </c>
      <c r="W336" s="2" t="n">
        <v>35.0625485205531</v>
      </c>
      <c r="X336" s="2" t="n">
        <v>2</v>
      </c>
      <c r="Y336" s="3" t="n">
        <v>95</v>
      </c>
      <c r="Z336" s="3" t="n">
        <v>118</v>
      </c>
      <c r="AA336" s="2" t="n">
        <v>45.0699301770606</v>
      </c>
      <c r="AB336" s="2" t="n">
        <v>0.595611285266458</v>
      </c>
      <c r="AC336" s="2" t="n">
        <v>0.805084745762712</v>
      </c>
      <c r="AD336" s="3" t="n">
        <v>46.3</v>
      </c>
      <c r="AE336" s="3" t="n">
        <v>41.3</v>
      </c>
      <c r="AF336" s="3" t="n">
        <v>47.9</v>
      </c>
      <c r="AG336" s="1" t="n">
        <v>12</v>
      </c>
      <c r="AH336" s="3" t="n">
        <v>38.6</v>
      </c>
      <c r="AI336" s="3" t="n">
        <v>34.4</v>
      </c>
      <c r="AJ336" s="3" t="n">
        <v>45.5</v>
      </c>
      <c r="AK336" s="3" t="n">
        <v>2.4</v>
      </c>
      <c r="AL336" s="1" t="n">
        <v>1498</v>
      </c>
      <c r="AM336" s="1" t="n">
        <v>62</v>
      </c>
      <c r="AN336" s="1" t="n">
        <v>2337</v>
      </c>
      <c r="AO336" s="1" t="n">
        <v>104</v>
      </c>
      <c r="AP336" s="1" t="n">
        <v>128</v>
      </c>
      <c r="AQ336" s="1" t="n">
        <v>152</v>
      </c>
      <c r="AR336" s="1" t="n">
        <v>170</v>
      </c>
      <c r="AS336" s="1" t="n">
        <v>168</v>
      </c>
      <c r="AT336" s="1" t="n">
        <v>4</v>
      </c>
      <c r="AU336" s="1" t="n">
        <f aca="false">((AO336*15)+(AP336*30)+(AQ336*30)+(AR336*30)+(AS336*15))-(AO336*120)</f>
        <v>5100</v>
      </c>
      <c r="AV336" s="1" t="n">
        <f aca="false">((AO336*15)+(AP336*30)+(AQ336*30)+(AR336*30)+(AS336*15))</f>
        <v>17580</v>
      </c>
      <c r="AW336" s="1" t="n">
        <v>5.58</v>
      </c>
      <c r="AX336" s="4" t="n">
        <f aca="false">10000/SQRT((AO336*BE336)*(AVERAGE(AO336:AS336)*AVERAGE(BE336:BI336)))</f>
        <v>2.2301967544315</v>
      </c>
      <c r="AY336" s="4" t="n">
        <v>1</v>
      </c>
      <c r="AZ336" s="2" t="n">
        <f aca="false">(AO336*BE336)/405</f>
        <v>4.00592592592593</v>
      </c>
      <c r="BA336" s="2" t="n">
        <v>1</v>
      </c>
      <c r="BB336" s="2" t="n">
        <f aca="false">1/(LOG(BE336)+LOG(AO336))</f>
        <v>0.311511152853445</v>
      </c>
      <c r="BC336" s="2" t="n">
        <f aca="false">(BF336-BE336)/(AP336-AO336)</f>
        <v>1.22916666666667</v>
      </c>
      <c r="BD336" s="2" t="n">
        <f aca="false">(20*BE336)/((AO336/18)-3.5)</f>
        <v>136.975609756098</v>
      </c>
      <c r="BE336" s="3" t="n">
        <v>15.6</v>
      </c>
      <c r="BF336" s="3" t="n">
        <v>45.1</v>
      </c>
      <c r="BG336" s="3" t="n">
        <v>90.4</v>
      </c>
      <c r="BH336" s="3" t="n">
        <v>130</v>
      </c>
      <c r="BI336" s="3" t="n">
        <v>148</v>
      </c>
      <c r="BJ336" s="2" t="n">
        <f aca="false">((BE336*15)+(BF336*30)+(BG336*30)+(BH336*30)+(BI336*15))-(BE336*120)</f>
        <v>8547</v>
      </c>
      <c r="BK336" s="2" t="n">
        <f aca="false">((BE336*15)+(BF336*30)+(BG336*30)+(BH336*30)+(BI336*15))</f>
        <v>10419</v>
      </c>
      <c r="BL336" s="2" t="n">
        <f aca="false">(1/BE336)</f>
        <v>0.0641025641025641</v>
      </c>
      <c r="BM336" s="2" t="n">
        <f aca="false">(BJ336/AU336)</f>
        <v>1.67588235294118</v>
      </c>
      <c r="BN336" s="2" t="n">
        <f aca="false">(BK336/AV336)</f>
        <v>0.592662116040956</v>
      </c>
      <c r="BO336" s="2" t="n">
        <f aca="false">(AX336*BM336)</f>
        <v>3.73754738433843</v>
      </c>
      <c r="BP336" s="2" t="n">
        <f aca="false">(AX336*BN336)</f>
        <v>1.32175312766904</v>
      </c>
      <c r="BQ336" s="2" t="n">
        <v>2</v>
      </c>
      <c r="BR336" s="4" t="n">
        <f aca="false">(BC336*BL336)</f>
        <v>0.0787927350427351</v>
      </c>
      <c r="BS336" s="1" t="n">
        <v>182</v>
      </c>
      <c r="BT336" s="1" t="n">
        <v>0</v>
      </c>
      <c r="BU336" s="1" t="n">
        <v>56</v>
      </c>
      <c r="BV336" s="1" t="n">
        <v>0</v>
      </c>
      <c r="BW336" s="1" t="n">
        <v>103</v>
      </c>
      <c r="BX336" s="1" t="n">
        <v>0</v>
      </c>
      <c r="BY336" s="1" t="n">
        <v>23</v>
      </c>
      <c r="BZ336" s="1" t="n">
        <v>114</v>
      </c>
      <c r="CA336" s="1" t="n">
        <v>0</v>
      </c>
      <c r="CB336" s="1" t="n">
        <v>4</v>
      </c>
      <c r="CC336" s="1" t="n">
        <v>1</v>
      </c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 t="n">
        <v>7</v>
      </c>
      <c r="DK336" s="1" t="n">
        <v>7</v>
      </c>
      <c r="DL336" s="1" t="n">
        <v>2</v>
      </c>
      <c r="DM336" s="1" t="n">
        <v>2</v>
      </c>
      <c r="DN336" s="1" t="n">
        <v>27.22001</v>
      </c>
      <c r="DO336" s="1" t="n">
        <v>196.1087</v>
      </c>
      <c r="DP336" s="1" t="n">
        <v>0</v>
      </c>
      <c r="DQ336" s="1" t="n">
        <v>4</v>
      </c>
      <c r="DR336" s="1" t="n">
        <v>3</v>
      </c>
      <c r="DS336" s="1" t="n">
        <v>2</v>
      </c>
      <c r="DT336" s="1" t="n">
        <v>1774.22</v>
      </c>
      <c r="DU336" s="1" t="n">
        <v>34.24</v>
      </c>
      <c r="DV336" s="1" t="n">
        <v>15.65</v>
      </c>
      <c r="DW336" s="1" t="n">
        <v>15.07</v>
      </c>
      <c r="DX336" s="1" t="n">
        <v>13.75</v>
      </c>
      <c r="DY336" s="1" t="n">
        <v>351.83</v>
      </c>
      <c r="DZ336" s="1" t="n">
        <v>32.03</v>
      </c>
      <c r="EA336" s="1" t="n">
        <v>22.01</v>
      </c>
      <c r="EB336" s="1" t="n">
        <v>8.43</v>
      </c>
      <c r="EC336" s="1" t="n">
        <v>12.14</v>
      </c>
      <c r="ED336" s="1" t="n">
        <v>6.42</v>
      </c>
      <c r="EE336" s="1" t="n">
        <v>88.25</v>
      </c>
    </row>
    <row r="337" customFormat="false" ht="13.8" hidden="false" customHeight="false" outlineLevel="0" collapsed="false">
      <c r="A337" s="1" t="n">
        <v>31242</v>
      </c>
      <c r="B337" s="1" t="n">
        <v>2</v>
      </c>
      <c r="C337" s="1" t="n">
        <v>19</v>
      </c>
      <c r="D337" s="1" t="n">
        <v>1</v>
      </c>
      <c r="E337" s="1" t="n">
        <v>1</v>
      </c>
      <c r="F337" s="1" t="n">
        <v>0</v>
      </c>
      <c r="G337" s="1" t="n">
        <v>1</v>
      </c>
      <c r="H337" s="1" t="n">
        <v>0</v>
      </c>
      <c r="I337" s="1" t="n">
        <v>0</v>
      </c>
      <c r="J337" s="1" t="n">
        <v>0</v>
      </c>
      <c r="K337" s="1" t="n">
        <v>0</v>
      </c>
      <c r="L337" s="1" t="n">
        <v>0</v>
      </c>
      <c r="M337" s="1" t="n">
        <v>0</v>
      </c>
      <c r="N337" s="1" t="n">
        <v>0</v>
      </c>
      <c r="O337" s="1" t="n">
        <v>0</v>
      </c>
      <c r="P337" s="1" t="n">
        <f aca="false">SUM(E337:O337)</f>
        <v>2</v>
      </c>
      <c r="Q337" s="1" t="n">
        <v>118</v>
      </c>
      <c r="R337" s="1" t="n">
        <v>76</v>
      </c>
      <c r="S337" s="1" t="n">
        <v>42</v>
      </c>
      <c r="T337" s="2" t="n">
        <v>90</v>
      </c>
      <c r="U337" s="3" t="n">
        <v>55.8</v>
      </c>
      <c r="V337" s="3" t="n">
        <v>169</v>
      </c>
      <c r="W337" s="2" t="n">
        <v>19.5371310528343</v>
      </c>
      <c r="X337" s="2" t="n">
        <v>0</v>
      </c>
      <c r="Y337" s="3" t="n">
        <v>67.4</v>
      </c>
      <c r="Z337" s="3" t="n">
        <v>96.5</v>
      </c>
      <c r="AA337" s="2" t="n">
        <v>30.7335450984397</v>
      </c>
      <c r="AB337" s="2" t="n">
        <v>0.398816568047337</v>
      </c>
      <c r="AC337" s="2" t="n">
        <v>0.698445595854922</v>
      </c>
      <c r="AD337" s="3" t="n">
        <v>21.4</v>
      </c>
      <c r="AE337" s="3" t="n">
        <v>11.9</v>
      </c>
      <c r="AF337" s="3" t="n">
        <v>43.9</v>
      </c>
      <c r="AG337" s="1" t="n">
        <v>1</v>
      </c>
      <c r="AH337" s="3" t="n">
        <v>55</v>
      </c>
      <c r="AI337" s="3" t="n">
        <v>30.7</v>
      </c>
      <c r="AJ337" s="3" t="n">
        <v>41.7</v>
      </c>
      <c r="AK337" s="3" t="n">
        <v>2.2</v>
      </c>
      <c r="AL337" s="1" t="n">
        <v>1365</v>
      </c>
      <c r="AM337" s="1" t="n">
        <v>12</v>
      </c>
      <c r="AN337" s="1" t="n">
        <v>2239</v>
      </c>
      <c r="AO337" s="1" t="n">
        <v>89</v>
      </c>
      <c r="AP337" s="1" t="n">
        <v>124</v>
      </c>
      <c r="AQ337" s="1" t="n">
        <v>81</v>
      </c>
      <c r="AR337" s="1" t="n">
        <v>66</v>
      </c>
      <c r="AS337" s="1" t="n">
        <v>83</v>
      </c>
      <c r="AT337" s="1" t="n">
        <v>1</v>
      </c>
      <c r="AU337" s="1" t="n">
        <f aca="false">((AO337*15)+(AP337*30)+(AQ337*30)+(AR337*30)+(AS337*15))-(AO337*120)</f>
        <v>30</v>
      </c>
      <c r="AV337" s="1" t="n">
        <f aca="false">((AO337*15)+(AP337*30)+(AQ337*30)+(AR337*30)+(AS337*15))</f>
        <v>10710</v>
      </c>
      <c r="AW337" s="1"/>
      <c r="AX337" s="4" t="n">
        <f aca="false">10000/SQRT((AO337*BE337)*(AVERAGE(AO337:AS337)*AVERAGE(BE337:BI337)))</f>
        <v>6.21384068075856</v>
      </c>
      <c r="AY337" s="4" t="n">
        <v>0</v>
      </c>
      <c r="AZ337" s="2" t="n">
        <f aca="false">(AO337*BE337)/405</f>
        <v>2.02172839506173</v>
      </c>
      <c r="BA337" s="2" t="n">
        <v>1</v>
      </c>
      <c r="BB337" s="2" t="n">
        <f aca="false">1/(LOG(BE337)+LOG(AO337))</f>
        <v>0.343267749854529</v>
      </c>
      <c r="BC337" s="2" t="n">
        <f aca="false">(BF337-BE337)/(AP337-AO337)</f>
        <v>0.922857142857143</v>
      </c>
      <c r="BD337" s="2" t="n">
        <f aca="false">(20*BE337)/((AO337/18)-3.5)</f>
        <v>127.384615384615</v>
      </c>
      <c r="BE337" s="3" t="n">
        <v>9.2</v>
      </c>
      <c r="BF337" s="3" t="n">
        <v>41.5</v>
      </c>
      <c r="BG337" s="3" t="n">
        <v>49</v>
      </c>
      <c r="BH337" s="3" t="n">
        <v>34</v>
      </c>
      <c r="BI337" s="3" t="n">
        <v>44.8</v>
      </c>
      <c r="BJ337" s="2" t="n">
        <f aca="false">((BE337*15)+(BF337*30)+(BG337*30)+(BH337*30)+(BI337*15))-(BE337*120)</f>
        <v>3441</v>
      </c>
      <c r="BK337" s="2" t="n">
        <f aca="false">((BE337*15)+(BF337*30)+(BG337*30)+(BH337*30)+(BI337*15))</f>
        <v>4545</v>
      </c>
      <c r="BL337" s="2" t="n">
        <f aca="false">(1/BE337)</f>
        <v>0.108695652173913</v>
      </c>
      <c r="BM337" s="2" t="n">
        <f aca="false">(BJ337/AU337)</f>
        <v>114.7</v>
      </c>
      <c r="BN337" s="2" t="n">
        <f aca="false">(BK337/AV337)</f>
        <v>0.42436974789916</v>
      </c>
      <c r="BO337" s="2" t="n">
        <f aca="false">(AX337*BM337)</f>
        <v>712.727526083007</v>
      </c>
      <c r="BP337" s="2" t="n">
        <f aca="false">(AX337*BN337)</f>
        <v>2.63696600317905</v>
      </c>
      <c r="BQ337" s="2" t="n">
        <v>2</v>
      </c>
      <c r="BR337" s="4" t="n">
        <f aca="false">(BC337*BL337)</f>
        <v>0.100310559006211</v>
      </c>
      <c r="BS337" s="1" t="n">
        <v>166</v>
      </c>
      <c r="BT337" s="1" t="n">
        <v>0</v>
      </c>
      <c r="BU337" s="1" t="n">
        <v>54</v>
      </c>
      <c r="BV337" s="1" t="n">
        <v>0</v>
      </c>
      <c r="BW337" s="1" t="n">
        <v>98</v>
      </c>
      <c r="BX337" s="1" t="n">
        <v>0</v>
      </c>
      <c r="BY337" s="1" t="n">
        <v>14</v>
      </c>
      <c r="BZ337" s="1" t="n">
        <v>70</v>
      </c>
      <c r="CA337" s="1" t="n">
        <v>0</v>
      </c>
      <c r="CB337" s="1" t="n">
        <v>0</v>
      </c>
      <c r="CC337" s="1"/>
      <c r="CD337" s="1"/>
      <c r="CE337" s="1" t="n">
        <v>1555</v>
      </c>
      <c r="CF337" s="1" t="n">
        <v>11.4212218649518</v>
      </c>
      <c r="CG337" s="1" t="n">
        <v>29.9807073954984</v>
      </c>
      <c r="CH337" s="1" t="n">
        <v>7.29260450160772</v>
      </c>
      <c r="CI337" s="1" t="n">
        <v>11.1704180064309</v>
      </c>
      <c r="CJ337" s="1" t="n">
        <v>8.85530546623794</v>
      </c>
      <c r="CK337" s="1" t="n">
        <v>61.7363344051447</v>
      </c>
      <c r="CL337" s="1" t="n">
        <v>3.26</v>
      </c>
      <c r="CM337" s="1" t="n">
        <v>2.75</v>
      </c>
      <c r="CN337" s="1" t="n">
        <v>7.02</v>
      </c>
      <c r="CO337" s="1" t="n">
        <v>0</v>
      </c>
      <c r="CP337" s="1" t="n">
        <v>5.49</v>
      </c>
      <c r="CQ337" s="1" t="n">
        <v>6.87</v>
      </c>
      <c r="CR337" s="1" t="n">
        <v>0</v>
      </c>
      <c r="CS337" s="1" t="n">
        <v>0.72</v>
      </c>
      <c r="CT337" s="1" t="n">
        <v>0</v>
      </c>
      <c r="CU337" s="1" t="n">
        <v>44.4</v>
      </c>
      <c r="CV337" s="1" t="n">
        <v>51.8</v>
      </c>
      <c r="CW337" s="1" t="n">
        <v>12.6</v>
      </c>
      <c r="CX337" s="1" t="n">
        <v>19.3</v>
      </c>
      <c r="CY337" s="1" t="n">
        <v>15.3</v>
      </c>
      <c r="CZ337" s="1" t="n">
        <v>119</v>
      </c>
      <c r="DA337" s="1" t="n">
        <v>240</v>
      </c>
      <c r="DB337" s="1" t="n">
        <v>36.2</v>
      </c>
      <c r="DC337" s="1" t="n">
        <v>14.7</v>
      </c>
      <c r="DD337" s="1" t="n">
        <v>2307</v>
      </c>
      <c r="DE337" s="1" t="n">
        <v>5</v>
      </c>
      <c r="DF337" s="1" t="n">
        <v>7</v>
      </c>
      <c r="DG337" s="1" t="n">
        <v>500</v>
      </c>
      <c r="DH337" s="1" t="n">
        <v>3</v>
      </c>
      <c r="DI337" s="1" t="n">
        <v>400</v>
      </c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</row>
    <row r="338" customFormat="false" ht="13.8" hidden="false" customHeight="false" outlineLevel="0" collapsed="false">
      <c r="A338" s="1" t="n">
        <v>31243</v>
      </c>
      <c r="B338" s="1" t="n">
        <v>2</v>
      </c>
      <c r="C338" s="1" t="n">
        <v>20</v>
      </c>
      <c r="D338" s="1" t="n">
        <v>1</v>
      </c>
      <c r="E338" s="1" t="n">
        <v>1</v>
      </c>
      <c r="F338" s="1" t="n">
        <v>0</v>
      </c>
      <c r="G338" s="1" t="n">
        <v>1</v>
      </c>
      <c r="H338" s="1" t="n">
        <v>0</v>
      </c>
      <c r="I338" s="1" t="n">
        <v>0</v>
      </c>
      <c r="J338" s="1" t="n">
        <v>0</v>
      </c>
      <c r="K338" s="1" t="n">
        <v>0</v>
      </c>
      <c r="L338" s="1" t="n">
        <v>0</v>
      </c>
      <c r="M338" s="1" t="n">
        <v>0</v>
      </c>
      <c r="N338" s="1" t="n">
        <v>0</v>
      </c>
      <c r="O338" s="1" t="n">
        <v>1</v>
      </c>
      <c r="P338" s="1" t="n">
        <f aca="false">SUM(E338:O338)</f>
        <v>3</v>
      </c>
      <c r="Q338" s="1" t="n">
        <v>120</v>
      </c>
      <c r="R338" s="1" t="n">
        <v>72</v>
      </c>
      <c r="S338" s="1" t="n">
        <v>48</v>
      </c>
      <c r="T338" s="2" t="n">
        <v>88</v>
      </c>
      <c r="U338" s="3" t="n">
        <v>57.4</v>
      </c>
      <c r="V338" s="3" t="n">
        <v>164.3</v>
      </c>
      <c r="W338" s="2" t="n">
        <v>21.2635986084568</v>
      </c>
      <c r="X338" s="2" t="n">
        <v>0</v>
      </c>
      <c r="Y338" s="3" t="n">
        <v>70.7</v>
      </c>
      <c r="Z338" s="3" t="n">
        <v>95.6</v>
      </c>
      <c r="AA338" s="2" t="n">
        <v>33.9685758552864</v>
      </c>
      <c r="AB338" s="2" t="n">
        <v>0.430310407790627</v>
      </c>
      <c r="AC338" s="2" t="n">
        <v>0.739539748953975</v>
      </c>
      <c r="AD338" s="3" t="n">
        <v>23.7</v>
      </c>
      <c r="AE338" s="3" t="n">
        <v>13.6</v>
      </c>
      <c r="AF338" s="3" t="n">
        <v>43.8</v>
      </c>
      <c r="AG338" s="1" t="n">
        <v>1</v>
      </c>
      <c r="AH338" s="3" t="n">
        <v>53.5</v>
      </c>
      <c r="AI338" s="3" t="n">
        <v>30.7</v>
      </c>
      <c r="AJ338" s="3" t="n">
        <v>41.6</v>
      </c>
      <c r="AK338" s="3" t="n">
        <v>2.2</v>
      </c>
      <c r="AL338" s="1" t="n">
        <v>1362</v>
      </c>
      <c r="AM338" s="1" t="n">
        <v>12</v>
      </c>
      <c r="AN338" s="1" t="n">
        <v>2125</v>
      </c>
      <c r="AO338" s="1" t="n">
        <v>97</v>
      </c>
      <c r="AP338" s="1" t="n">
        <v>126</v>
      </c>
      <c r="AQ338" s="1" t="n">
        <v>134</v>
      </c>
      <c r="AR338" s="1" t="n">
        <v>140</v>
      </c>
      <c r="AS338" s="1" t="n">
        <v>110</v>
      </c>
      <c r="AT338" s="1" t="n">
        <v>1</v>
      </c>
      <c r="AU338" s="1" t="n">
        <f aca="false">((AO338*15)+(AP338*30)+(AQ338*30)+(AR338*30)+(AS338*15))-(AO338*120)</f>
        <v>3465</v>
      </c>
      <c r="AV338" s="1" t="n">
        <f aca="false">((AO338*15)+(AP338*30)+(AQ338*30)+(AR338*30)+(AS338*15))</f>
        <v>15105</v>
      </c>
      <c r="AW338" s="1"/>
      <c r="AX338" s="4" t="n">
        <f aca="false">10000/SQRT((AO338*BE338)*(AVERAGE(AO338:AS338)*AVERAGE(BE338:BI338)))</f>
        <v>7.21003462841395</v>
      </c>
      <c r="AY338" s="4" t="n">
        <v>0</v>
      </c>
      <c r="AZ338" s="2" t="n">
        <f aca="false">(AO338*BE338)/405</f>
        <v>1.18316049382716</v>
      </c>
      <c r="BA338" s="2" t="n">
        <v>0</v>
      </c>
      <c r="BB338" s="2" t="n">
        <f aca="false">1/(LOG(BE338)+LOG(AO338))</f>
        <v>0.37306491000024</v>
      </c>
      <c r="BC338" s="2" t="n">
        <f aca="false">(BF338-BE338)/(AP338-AO338)</f>
        <v>0.622758620689655</v>
      </c>
      <c r="BD338" s="2" t="n">
        <f aca="false">(20*BE338)/((AO338/18)-3.5)</f>
        <v>52.3058823529412</v>
      </c>
      <c r="BE338" s="3" t="n">
        <v>4.94</v>
      </c>
      <c r="BF338" s="3" t="n">
        <v>23</v>
      </c>
      <c r="BG338" s="3" t="n">
        <v>35.9</v>
      </c>
      <c r="BH338" s="3" t="n">
        <v>44.8</v>
      </c>
      <c r="BI338" s="3" t="n">
        <v>56.7</v>
      </c>
      <c r="BJ338" s="2" t="n">
        <f aca="false">((BE338*15)+(BF338*30)+(BG338*30)+(BH338*30)+(BI338*15))-(BE338*120)</f>
        <v>3442.8</v>
      </c>
      <c r="BK338" s="2" t="n">
        <f aca="false">((BE338*15)+(BF338*30)+(BG338*30)+(BH338*30)+(BI338*15))</f>
        <v>4035.6</v>
      </c>
      <c r="BL338" s="2" t="n">
        <f aca="false">(1/BE338)</f>
        <v>0.202429149797571</v>
      </c>
      <c r="BM338" s="2" t="n">
        <f aca="false">(BJ338/AU338)</f>
        <v>0.993593073593073</v>
      </c>
      <c r="BN338" s="2" t="n">
        <f aca="false">(BK338/AV338)</f>
        <v>0.267169811320755</v>
      </c>
      <c r="BO338" s="2" t="n">
        <f aca="false">(AX338*BM338)</f>
        <v>7.16384046715831</v>
      </c>
      <c r="BP338" s="2" t="n">
        <f aca="false">(AX338*BN338)</f>
        <v>1.92630359128946</v>
      </c>
      <c r="BQ338" s="2" t="n">
        <v>2</v>
      </c>
      <c r="BR338" s="4" t="n">
        <f aca="false">(BC338*BL338)</f>
        <v>0.126064498115315</v>
      </c>
      <c r="BS338" s="1" t="n">
        <v>134</v>
      </c>
      <c r="BT338" s="1" t="n">
        <v>0</v>
      </c>
      <c r="BU338" s="1" t="n">
        <v>34</v>
      </c>
      <c r="BV338" s="1" t="n">
        <v>1</v>
      </c>
      <c r="BW338" s="1" t="n">
        <v>86</v>
      </c>
      <c r="BX338" s="1" t="n">
        <v>0</v>
      </c>
      <c r="BY338" s="1" t="n">
        <v>14</v>
      </c>
      <c r="BZ338" s="1" t="n">
        <v>71</v>
      </c>
      <c r="CA338" s="1" t="n">
        <v>0</v>
      </c>
      <c r="CB338" s="1" t="n">
        <v>0</v>
      </c>
      <c r="CC338" s="1"/>
      <c r="CD338" s="1"/>
      <c r="CE338" s="1" t="n">
        <v>1278</v>
      </c>
      <c r="CF338" s="1" t="n">
        <v>19.7496087636933</v>
      </c>
      <c r="CG338" s="1" t="n">
        <v>17.169014084507</v>
      </c>
      <c r="CH338" s="1" t="n">
        <v>4.22535211267606</v>
      </c>
      <c r="CI338" s="1" t="n">
        <v>7.04225352112676</v>
      </c>
      <c r="CJ338" s="1" t="n">
        <v>2.95774647887324</v>
      </c>
      <c r="CK338" s="1" t="n">
        <v>64.2566510172144</v>
      </c>
      <c r="CL338" s="1" t="n">
        <v>4.98</v>
      </c>
      <c r="CM338" s="1" t="n">
        <v>5.99</v>
      </c>
      <c r="CN338" s="1" t="n">
        <v>4.38</v>
      </c>
      <c r="CO338" s="1" t="n">
        <v>0</v>
      </c>
      <c r="CP338" s="1" t="n">
        <v>4.38</v>
      </c>
      <c r="CQ338" s="1" t="n">
        <v>1.09</v>
      </c>
      <c r="CR338" s="1" t="n">
        <v>0</v>
      </c>
      <c r="CS338" s="1" t="n">
        <v>0</v>
      </c>
      <c r="CT338" s="1" t="n">
        <v>0</v>
      </c>
      <c r="CU338" s="1" t="n">
        <v>63.1</v>
      </c>
      <c r="CV338" s="1" t="n">
        <v>24.38</v>
      </c>
      <c r="CW338" s="1" t="n">
        <v>6</v>
      </c>
      <c r="CX338" s="1" t="n">
        <v>10</v>
      </c>
      <c r="CY338" s="1" t="n">
        <v>4.2</v>
      </c>
      <c r="CZ338" s="1" t="n">
        <v>148</v>
      </c>
      <c r="DA338" s="1" t="n">
        <v>205.3</v>
      </c>
      <c r="DB338" s="1" t="n">
        <v>47</v>
      </c>
      <c r="DC338" s="1" t="n">
        <v>17.8</v>
      </c>
      <c r="DD338" s="1" t="n">
        <v>2716</v>
      </c>
      <c r="DE338" s="1" t="n">
        <v>10</v>
      </c>
      <c r="DF338" s="1" t="n">
        <v>1</v>
      </c>
      <c r="DG338" s="1" t="n">
        <v>450</v>
      </c>
      <c r="DH338" s="1" t="n">
        <v>5</v>
      </c>
      <c r="DI338" s="1" t="n">
        <v>0</v>
      </c>
      <c r="DJ338" s="1" t="n">
        <v>23</v>
      </c>
      <c r="DK338" s="1" t="n">
        <v>23</v>
      </c>
      <c r="DL338" s="1" t="n">
        <v>1</v>
      </c>
      <c r="DM338" s="1" t="n">
        <v>1</v>
      </c>
      <c r="DN338" s="1" t="n">
        <v>27.05012</v>
      </c>
      <c r="DO338" s="1" t="n">
        <v>47.11957</v>
      </c>
      <c r="DP338" s="1" t="n">
        <v>0.68</v>
      </c>
      <c r="DQ338" s="1" t="n">
        <v>2</v>
      </c>
      <c r="DR338" s="1" t="n">
        <v>4</v>
      </c>
      <c r="DS338" s="1" t="n">
        <v>1</v>
      </c>
      <c r="DT338" s="1" t="n">
        <v>1127.62</v>
      </c>
      <c r="DU338" s="1" t="n">
        <v>36.51</v>
      </c>
      <c r="DV338" s="1" t="n">
        <v>9.87</v>
      </c>
      <c r="DW338" s="1" t="n">
        <v>12.67</v>
      </c>
      <c r="DX338" s="1" t="n">
        <v>9.39</v>
      </c>
      <c r="DY338" s="1" t="n">
        <v>165.43</v>
      </c>
      <c r="DZ338" s="1" t="n">
        <v>13.99</v>
      </c>
      <c r="EA338" s="1" t="n">
        <v>12.92</v>
      </c>
      <c r="EB338" s="1" t="n">
        <v>7.69</v>
      </c>
      <c r="EC338" s="1" t="n">
        <v>10.06</v>
      </c>
      <c r="ED338" s="1" t="n">
        <v>7.67</v>
      </c>
      <c r="EE338" s="1" t="n">
        <v>76.53</v>
      </c>
    </row>
    <row r="339" customFormat="false" ht="13.8" hidden="false" customHeight="false" outlineLevel="0" collapsed="false">
      <c r="A339" s="1" t="n">
        <v>31246</v>
      </c>
      <c r="B339" s="1" t="n">
        <v>2</v>
      </c>
      <c r="C339" s="1" t="n">
        <v>57</v>
      </c>
      <c r="D339" s="1" t="n">
        <v>1</v>
      </c>
      <c r="E339" s="1" t="n">
        <v>0</v>
      </c>
      <c r="F339" s="1" t="n">
        <v>1</v>
      </c>
      <c r="G339" s="1" t="n">
        <v>1</v>
      </c>
      <c r="H339" s="1" t="n">
        <v>0</v>
      </c>
      <c r="I339" s="1" t="n">
        <v>0</v>
      </c>
      <c r="J339" s="1" t="n">
        <v>0</v>
      </c>
      <c r="K339" s="1" t="n">
        <v>0</v>
      </c>
      <c r="L339" s="1" t="n">
        <v>0</v>
      </c>
      <c r="M339" s="1" t="n">
        <v>0</v>
      </c>
      <c r="N339" s="1" t="n">
        <v>0</v>
      </c>
      <c r="O339" s="1" t="n">
        <v>1</v>
      </c>
      <c r="P339" s="1" t="n">
        <f aca="false">SUM(E339:O339)</f>
        <v>3</v>
      </c>
      <c r="Q339" s="1" t="n">
        <v>110</v>
      </c>
      <c r="R339" s="1" t="n">
        <v>72</v>
      </c>
      <c r="S339" s="1" t="n">
        <v>38</v>
      </c>
      <c r="T339" s="2" t="n">
        <v>84.6666666666667</v>
      </c>
      <c r="U339" s="3" t="n">
        <v>61.7</v>
      </c>
      <c r="V339" s="3" t="n">
        <v>154.5</v>
      </c>
      <c r="W339" s="2" t="n">
        <v>25.8480744860234</v>
      </c>
      <c r="X339" s="2" t="n">
        <v>1</v>
      </c>
      <c r="Y339" s="3"/>
      <c r="Z339" s="3"/>
      <c r="AA339" s="2"/>
      <c r="AB339" s="2"/>
      <c r="AC339" s="2"/>
      <c r="AD339" s="3" t="n">
        <v>38.9</v>
      </c>
      <c r="AE339" s="3" t="n">
        <v>24</v>
      </c>
      <c r="AF339" s="3" t="n">
        <v>37.7</v>
      </c>
      <c r="AG339" s="1" t="n">
        <v>8</v>
      </c>
      <c r="AH339" s="3" t="n">
        <v>42</v>
      </c>
      <c r="AI339" s="3" t="n">
        <v>25.9</v>
      </c>
      <c r="AJ339" s="3" t="n">
        <v>35.8</v>
      </c>
      <c r="AK339" s="3" t="n">
        <v>1.9</v>
      </c>
      <c r="AL339" s="1" t="n">
        <v>1163</v>
      </c>
      <c r="AM339" s="1" t="n">
        <v>59</v>
      </c>
      <c r="AN339" s="1" t="n">
        <v>1814</v>
      </c>
      <c r="AO339" s="1" t="n">
        <v>112</v>
      </c>
      <c r="AP339" s="1" t="n">
        <v>163</v>
      </c>
      <c r="AQ339" s="1" t="n">
        <v>204</v>
      </c>
      <c r="AR339" s="1" t="n">
        <v>181</v>
      </c>
      <c r="AS339" s="1" t="n">
        <v>186</v>
      </c>
      <c r="AT339" s="1" t="n">
        <v>4</v>
      </c>
      <c r="AU339" s="1" t="n">
        <f aca="false">((AO339*15)+(AP339*30)+(AQ339*30)+(AR339*30)+(AS339*15))-(AO339*120)</f>
        <v>7470</v>
      </c>
      <c r="AV339" s="1" t="n">
        <f aca="false">((AO339*15)+(AP339*30)+(AQ339*30)+(AR339*30)+(AS339*15))</f>
        <v>20910</v>
      </c>
      <c r="AW339" s="1" t="n">
        <v>5.68</v>
      </c>
      <c r="AX339" s="4" t="n">
        <f aca="false">10000/SQRT((AO339*BE339)*(AVERAGE(AO339:AS339)*AVERAGE(BE339:BI339)))</f>
        <v>1.95419642809134</v>
      </c>
      <c r="AY339" s="4" t="n">
        <v>1</v>
      </c>
      <c r="AZ339" s="2" t="n">
        <f aca="false">(AO339*BE339)/405</f>
        <v>5.42024691358025</v>
      </c>
      <c r="BA339" s="2" t="n">
        <v>1</v>
      </c>
      <c r="BB339" s="2" t="n">
        <f aca="false">1/(LOG(BE339)+LOG(AO339))</f>
        <v>0.299269116521848</v>
      </c>
      <c r="BC339" s="2" t="n">
        <f aca="false">(BF339-BE339)/(AP339-AO339)</f>
        <v>1.25882352941176</v>
      </c>
      <c r="BD339" s="2" t="n">
        <f aca="false">(20*BE339)/((AO339/18)-3.5)</f>
        <v>144</v>
      </c>
      <c r="BE339" s="3" t="n">
        <v>19.6</v>
      </c>
      <c r="BF339" s="3" t="n">
        <v>83.8</v>
      </c>
      <c r="BG339" s="3" t="n">
        <v>63.7</v>
      </c>
      <c r="BH339" s="3" t="n">
        <v>80.4</v>
      </c>
      <c r="BI339" s="3" t="n">
        <v>105</v>
      </c>
      <c r="BJ339" s="2" t="n">
        <f aca="false">((BE339*15)+(BF339*30)+(BG339*30)+(BH339*30)+(BI339*15))-(BE339*120)</f>
        <v>6354</v>
      </c>
      <c r="BK339" s="2" t="n">
        <f aca="false">((BE339*15)+(BF339*30)+(BG339*30)+(BH339*30)+(BI339*15))</f>
        <v>8706</v>
      </c>
      <c r="BL339" s="2" t="n">
        <f aca="false">(1/BE339)</f>
        <v>0.0510204081632653</v>
      </c>
      <c r="BM339" s="2" t="n">
        <f aca="false">(BJ339/AU339)</f>
        <v>0.850602409638554</v>
      </c>
      <c r="BN339" s="2" t="n">
        <f aca="false">(BK339/AV339)</f>
        <v>0.41635581061693</v>
      </c>
      <c r="BO339" s="2" t="n">
        <f aca="false">(AX339*BM339)</f>
        <v>1.66224419064155</v>
      </c>
      <c r="BP339" s="2" t="n">
        <f aca="false">(AX339*BN339)</f>
        <v>0.813641037922677</v>
      </c>
      <c r="BQ339" s="2" t="n">
        <v>1</v>
      </c>
      <c r="BR339" s="4" t="n">
        <f aca="false">(BC339*BL339)</f>
        <v>0.0642256902761104</v>
      </c>
      <c r="BS339" s="1" t="n">
        <v>318</v>
      </c>
      <c r="BT339" s="1" t="n">
        <v>1</v>
      </c>
      <c r="BU339" s="1" t="n">
        <v>29</v>
      </c>
      <c r="BV339" s="1" t="n">
        <v>1</v>
      </c>
      <c r="BW339" s="1" t="n">
        <v>252</v>
      </c>
      <c r="BX339" s="1" t="n">
        <v>1</v>
      </c>
      <c r="BY339" s="1" t="n">
        <v>37</v>
      </c>
      <c r="BZ339" s="1" t="n">
        <v>372</v>
      </c>
      <c r="CA339" s="1" t="n">
        <v>1</v>
      </c>
      <c r="CB339" s="1" t="n">
        <v>3</v>
      </c>
      <c r="CC339" s="1"/>
      <c r="CD339" s="1"/>
      <c r="CE339" s="1" t="n">
        <v>1776</v>
      </c>
      <c r="CF339" s="1" t="n">
        <v>20.1351351351351</v>
      </c>
      <c r="CG339" s="1" t="n">
        <v>40.0844594594595</v>
      </c>
      <c r="CH339" s="1" t="n">
        <v>5.4222972972973</v>
      </c>
      <c r="CI339" s="1" t="n">
        <v>12.3648648648649</v>
      </c>
      <c r="CJ339" s="1" t="n">
        <v>5.92905405405405</v>
      </c>
      <c r="CK339" s="1" t="n">
        <v>41.4414414414414</v>
      </c>
      <c r="CL339" s="1" t="n">
        <v>0.7</v>
      </c>
      <c r="CM339" s="1" t="n">
        <v>7.8</v>
      </c>
      <c r="CN339" s="1" t="n">
        <v>3.1</v>
      </c>
      <c r="CO339" s="1" t="n">
        <v>0</v>
      </c>
      <c r="CP339" s="1" t="n">
        <v>3.2</v>
      </c>
      <c r="CQ339" s="1" t="n">
        <v>4.7</v>
      </c>
      <c r="CR339" s="1" t="n">
        <v>0</v>
      </c>
      <c r="CS339" s="1" t="n">
        <v>2.2</v>
      </c>
      <c r="CT339" s="1" t="n">
        <v>5.5</v>
      </c>
      <c r="CU339" s="1" t="n">
        <v>89.4</v>
      </c>
      <c r="CV339" s="1" t="n">
        <v>79.1</v>
      </c>
      <c r="CW339" s="1" t="n">
        <v>10.7</v>
      </c>
      <c r="CX339" s="1" t="n">
        <v>24.4</v>
      </c>
      <c r="CY339" s="1" t="n">
        <v>11.7</v>
      </c>
      <c r="CZ339" s="1" t="n">
        <v>523</v>
      </c>
      <c r="DA339" s="1" t="n">
        <v>184</v>
      </c>
      <c r="DB339" s="1" t="n">
        <v>33.3</v>
      </c>
      <c r="DC339" s="1" t="n">
        <v>31.1</v>
      </c>
      <c r="DD339" s="1" t="n">
        <v>238</v>
      </c>
      <c r="DE339" s="1" t="s">
        <v>425</v>
      </c>
      <c r="DF339" s="1" t="s">
        <v>425</v>
      </c>
      <c r="DG339" s="1" t="s">
        <v>425</v>
      </c>
      <c r="DH339" s="1" t="n">
        <v>20</v>
      </c>
      <c r="DI339" s="1" t="n">
        <v>600</v>
      </c>
      <c r="DJ339" s="1" t="n">
        <v>5</v>
      </c>
      <c r="DK339" s="1" t="n">
        <v>5</v>
      </c>
      <c r="DL339" s="1" t="n">
        <v>2</v>
      </c>
      <c r="DM339" s="1" t="n">
        <v>2</v>
      </c>
      <c r="DN339" s="1" t="n">
        <v>31.88339</v>
      </c>
      <c r="DO339" s="1" t="n">
        <v>424.7825</v>
      </c>
      <c r="DP339" s="1" t="n">
        <v>0.06</v>
      </c>
      <c r="DQ339" s="1" t="n">
        <v>1</v>
      </c>
      <c r="DR339" s="1" t="n">
        <v>4</v>
      </c>
      <c r="DS339" s="1" t="n">
        <v>1</v>
      </c>
      <c r="DT339" s="1" t="n">
        <v>3719.36</v>
      </c>
      <c r="DU339" s="1" t="n">
        <v>91.2</v>
      </c>
      <c r="DV339" s="1" t="n">
        <v>26.87</v>
      </c>
      <c r="DW339" s="1" t="n">
        <v>29.1</v>
      </c>
      <c r="DX339" s="1" t="n">
        <v>31.27</v>
      </c>
      <c r="DY339" s="1" t="n">
        <v>724.24</v>
      </c>
      <c r="DZ339" s="1" t="n">
        <v>104</v>
      </c>
      <c r="EA339" s="1" t="n">
        <v>66.53</v>
      </c>
      <c r="EB339" s="1" t="n">
        <v>19.18</v>
      </c>
      <c r="EC339" s="1" t="n">
        <v>24.18</v>
      </c>
      <c r="ED339" s="1" t="n">
        <v>15.65</v>
      </c>
      <c r="EE339" s="1" t="n">
        <v>290.43</v>
      </c>
    </row>
    <row r="340" customFormat="false" ht="13.8" hidden="false" customHeight="false" outlineLevel="0" collapsed="false">
      <c r="A340" s="1" t="n">
        <v>31250</v>
      </c>
      <c r="B340" s="1" t="n">
        <v>2</v>
      </c>
      <c r="C340" s="1" t="n">
        <v>56</v>
      </c>
      <c r="D340" s="1" t="n">
        <v>1</v>
      </c>
      <c r="E340" s="1" t="n">
        <v>1</v>
      </c>
      <c r="F340" s="1" t="n">
        <v>1</v>
      </c>
      <c r="G340" s="1" t="n">
        <v>1</v>
      </c>
      <c r="H340" s="1" t="n">
        <v>0</v>
      </c>
      <c r="I340" s="1" t="n">
        <v>1</v>
      </c>
      <c r="J340" s="1" t="n">
        <v>0</v>
      </c>
      <c r="K340" s="1" t="n">
        <v>1</v>
      </c>
      <c r="L340" s="1" t="n">
        <v>0</v>
      </c>
      <c r="M340" s="1" t="n">
        <v>1</v>
      </c>
      <c r="N340" s="1" t="n">
        <v>0</v>
      </c>
      <c r="O340" s="1" t="n">
        <v>1</v>
      </c>
      <c r="P340" s="1" t="n">
        <f aca="false">SUM(E340:O340)</f>
        <v>7</v>
      </c>
      <c r="Q340" s="1" t="n">
        <v>120</v>
      </c>
      <c r="R340" s="1" t="n">
        <v>80</v>
      </c>
      <c r="S340" s="1" t="n">
        <v>40</v>
      </c>
      <c r="T340" s="2" t="n">
        <v>93.3333333333333</v>
      </c>
      <c r="U340" s="3" t="n">
        <v>76.8</v>
      </c>
      <c r="V340" s="3" t="n">
        <v>165</v>
      </c>
      <c r="W340" s="2" t="n">
        <v>28.2093663911846</v>
      </c>
      <c r="X340" s="2" t="n">
        <v>1</v>
      </c>
      <c r="Y340" s="3" t="n">
        <v>97</v>
      </c>
      <c r="Z340" s="3" t="n">
        <v>101</v>
      </c>
      <c r="AA340" s="2" t="n">
        <v>44.4526181527893</v>
      </c>
      <c r="AB340" s="2" t="n">
        <v>0.587878787878788</v>
      </c>
      <c r="AC340" s="2" t="n">
        <v>0.96039603960396</v>
      </c>
      <c r="AD340" s="3" t="n">
        <v>39.4</v>
      </c>
      <c r="AE340" s="3" t="n">
        <v>30.3</v>
      </c>
      <c r="AF340" s="3" t="n">
        <v>46.5</v>
      </c>
      <c r="AG340" s="1" t="n">
        <v>9</v>
      </c>
      <c r="AH340" s="3" t="n">
        <v>42.7</v>
      </c>
      <c r="AI340" s="3" t="n">
        <v>32.8</v>
      </c>
      <c r="AJ340" s="3" t="n">
        <v>44.1</v>
      </c>
      <c r="AK340" s="3" t="n">
        <v>2.4</v>
      </c>
      <c r="AL340" s="1" t="n">
        <v>1411</v>
      </c>
      <c r="AM340" s="1" t="n">
        <v>65</v>
      </c>
      <c r="AN340" s="1" t="n">
        <v>2201</v>
      </c>
      <c r="AO340" s="1" t="n">
        <v>117</v>
      </c>
      <c r="AP340" s="1" t="n">
        <v>172</v>
      </c>
      <c r="AQ340" s="1" t="n">
        <v>227</v>
      </c>
      <c r="AR340" s="1" t="n">
        <v>230</v>
      </c>
      <c r="AS340" s="1" t="n">
        <v>240</v>
      </c>
      <c r="AT340" s="1" t="n">
        <v>5</v>
      </c>
      <c r="AU340" s="1" t="n">
        <f aca="false">((AO340*15)+(AP340*30)+(AQ340*30)+(AR340*30)+(AS340*15))-(AO340*120)</f>
        <v>10185</v>
      </c>
      <c r="AV340" s="1" t="n">
        <f aca="false">((AO340*15)+(AP340*30)+(AQ340*30)+(AR340*30)+(AS340*15))</f>
        <v>24225</v>
      </c>
      <c r="AW340" s="1" t="n">
        <v>5.86</v>
      </c>
      <c r="AX340" s="4"/>
      <c r="AY340" s="4"/>
      <c r="AZ340" s="2"/>
      <c r="BA340" s="2"/>
      <c r="BB340" s="2"/>
      <c r="BC340" s="2"/>
      <c r="BD340" s="2"/>
      <c r="BE340" s="3"/>
      <c r="BF340" s="3"/>
      <c r="BG340" s="3"/>
      <c r="BH340" s="3"/>
      <c r="BI340" s="3"/>
      <c r="BJ340" s="2"/>
      <c r="BK340" s="2"/>
      <c r="BL340" s="2"/>
      <c r="BM340" s="2"/>
      <c r="BN340" s="2"/>
      <c r="BO340" s="2"/>
      <c r="BP340" s="2"/>
      <c r="BQ340" s="2"/>
      <c r="BR340" s="4"/>
      <c r="BS340" s="1" t="n">
        <v>242</v>
      </c>
      <c r="BT340" s="1" t="n">
        <v>1</v>
      </c>
      <c r="BU340" s="1" t="n">
        <v>43</v>
      </c>
      <c r="BV340" s="1" t="n">
        <v>1</v>
      </c>
      <c r="BW340" s="1" t="n">
        <v>156</v>
      </c>
      <c r="BX340" s="1" t="n">
        <v>1</v>
      </c>
      <c r="BY340" s="1" t="n">
        <v>43</v>
      </c>
      <c r="BZ340" s="1" t="n">
        <v>215</v>
      </c>
      <c r="CA340" s="1" t="n">
        <v>1</v>
      </c>
      <c r="CB340" s="1" t="n">
        <v>3</v>
      </c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</row>
    <row r="341" customFormat="false" ht="13.8" hidden="false" customHeight="false" outlineLevel="0" collapsed="false">
      <c r="A341" s="1" t="n">
        <v>31252</v>
      </c>
      <c r="B341" s="1" t="n">
        <v>2</v>
      </c>
      <c r="C341" s="1" t="n">
        <v>22</v>
      </c>
      <c r="D341" s="1" t="n">
        <v>1</v>
      </c>
      <c r="E341" s="1" t="n">
        <v>1</v>
      </c>
      <c r="F341" s="1" t="n">
        <v>0</v>
      </c>
      <c r="G341" s="1" t="n">
        <v>1</v>
      </c>
      <c r="H341" s="1" t="n">
        <v>0</v>
      </c>
      <c r="I341" s="1" t="n">
        <v>0</v>
      </c>
      <c r="J341" s="1" t="n">
        <v>0</v>
      </c>
      <c r="K341" s="1" t="n">
        <v>0</v>
      </c>
      <c r="L341" s="1" t="n">
        <v>0</v>
      </c>
      <c r="M341" s="1" t="n">
        <v>0</v>
      </c>
      <c r="N341" s="1" t="n">
        <v>0</v>
      </c>
      <c r="O341" s="1" t="n">
        <v>1</v>
      </c>
      <c r="P341" s="1" t="n">
        <f aca="false">SUM(E341:O341)</f>
        <v>3</v>
      </c>
      <c r="Q341" s="1" t="n">
        <v>110</v>
      </c>
      <c r="R341" s="1" t="n">
        <v>80</v>
      </c>
      <c r="S341" s="1" t="n">
        <v>30</v>
      </c>
      <c r="T341" s="2" t="n">
        <v>90</v>
      </c>
      <c r="U341" s="3" t="n">
        <v>49.6</v>
      </c>
      <c r="V341" s="3" t="n">
        <v>161.5</v>
      </c>
      <c r="W341" s="2" t="n">
        <v>19.0167642745545</v>
      </c>
      <c r="X341" s="2" t="n">
        <v>0</v>
      </c>
      <c r="Y341" s="3" t="n">
        <v>63.1</v>
      </c>
      <c r="Z341" s="3" t="n">
        <v>94.8</v>
      </c>
      <c r="AA341" s="2" t="n">
        <v>31.8678410430329</v>
      </c>
      <c r="AB341" s="2" t="n">
        <v>0.390712074303406</v>
      </c>
      <c r="AC341" s="2" t="n">
        <v>0.665611814345992</v>
      </c>
      <c r="AD341" s="3" t="n">
        <v>23.5</v>
      </c>
      <c r="AE341" s="3"/>
      <c r="AF341" s="3"/>
      <c r="AG341" s="1" t="n">
        <v>2</v>
      </c>
      <c r="AH341" s="3"/>
      <c r="AI341" s="3"/>
      <c r="AJ341" s="3"/>
      <c r="AK341" s="3"/>
      <c r="AL341" s="1"/>
      <c r="AM341" s="1" t="n">
        <v>18</v>
      </c>
      <c r="AN341" s="1"/>
      <c r="AO341" s="1" t="n">
        <v>90</v>
      </c>
      <c r="AP341" s="1" t="n">
        <v>146</v>
      </c>
      <c r="AQ341" s="1" t="n">
        <v>159</v>
      </c>
      <c r="AR341" s="1" t="n">
        <v>107</v>
      </c>
      <c r="AS341" s="1" t="n">
        <v>90</v>
      </c>
      <c r="AT341" s="1" t="n">
        <v>1</v>
      </c>
      <c r="AU341" s="1" t="n">
        <f aca="false">((AO341*15)+(AP341*30)+(AQ341*30)+(AR341*30)+(AS341*15))-(AO341*120)</f>
        <v>4260</v>
      </c>
      <c r="AV341" s="1" t="n">
        <f aca="false">((AO341*15)+(AP341*30)+(AQ341*30)+(AR341*30)+(AS341*15))</f>
        <v>15060</v>
      </c>
      <c r="AW341" s="1"/>
      <c r="AX341" s="4" t="n">
        <f aca="false">10000/SQRT((AO341*BE341)*(AVERAGE(AO341:AS341)*AVERAGE(BE341:BI341)))</f>
        <v>4.57202033007184</v>
      </c>
      <c r="AY341" s="4" t="n">
        <v>0</v>
      </c>
      <c r="AZ341" s="2" t="n">
        <f aca="false">(AO341*BE341)/405</f>
        <v>1.50888888888889</v>
      </c>
      <c r="BA341" s="2" t="n">
        <v>0</v>
      </c>
      <c r="BB341" s="2" t="n">
        <f aca="false">1/(LOG(BE341)+LOG(AO341))</f>
        <v>0.358923079246781</v>
      </c>
      <c r="BC341" s="2" t="n">
        <f aca="false">(BF341-BE341)/(AP341-AO341)</f>
        <v>0.826964285714286</v>
      </c>
      <c r="BD341" s="2" t="n">
        <f aca="false">(20*BE341)/((AO341/18)-3.5)</f>
        <v>90.5333333333333</v>
      </c>
      <c r="BE341" s="3" t="n">
        <v>6.79</v>
      </c>
      <c r="BF341" s="3" t="n">
        <v>53.1</v>
      </c>
      <c r="BG341" s="3" t="n">
        <v>90.4</v>
      </c>
      <c r="BH341" s="3" t="n">
        <v>108</v>
      </c>
      <c r="BI341" s="3" t="n">
        <v>72.3</v>
      </c>
      <c r="BJ341" s="2" t="n">
        <f aca="false">((BE341*15)+(BF341*30)+(BG341*30)+(BH341*30)+(BI341*15))-(BE341*120)</f>
        <v>7916.55</v>
      </c>
      <c r="BK341" s="2" t="n">
        <f aca="false">((BE341*15)+(BF341*30)+(BG341*30)+(BH341*30)+(BI341*15))</f>
        <v>8731.35</v>
      </c>
      <c r="BL341" s="2" t="n">
        <f aca="false">(1/BE341)</f>
        <v>0.147275405007364</v>
      </c>
      <c r="BM341" s="2" t="n">
        <f aca="false">(BJ341/AU341)</f>
        <v>1.85834507042254</v>
      </c>
      <c r="BN341" s="2" t="n">
        <f aca="false">(BK341/AV341)</f>
        <v>0.579770916334661</v>
      </c>
      <c r="BO341" s="2" t="n">
        <f aca="false">(AX341*BM341)</f>
        <v>8.49639144226062</v>
      </c>
      <c r="BP341" s="2" t="n">
        <f aca="false">(AX341*BN341)</f>
        <v>2.65072441626645</v>
      </c>
      <c r="BQ341" s="2" t="n">
        <v>2</v>
      </c>
      <c r="BR341" s="4" t="n">
        <f aca="false">(BC341*BL341)</f>
        <v>0.121791500105197</v>
      </c>
      <c r="BS341" s="1" t="n">
        <v>152</v>
      </c>
      <c r="BT341" s="1" t="n">
        <v>0</v>
      </c>
      <c r="BU341" s="1" t="n">
        <v>43</v>
      </c>
      <c r="BV341" s="1" t="n">
        <v>1</v>
      </c>
      <c r="BW341" s="1" t="n">
        <v>98</v>
      </c>
      <c r="BX341" s="1" t="n">
        <v>0</v>
      </c>
      <c r="BY341" s="1" t="n">
        <v>11</v>
      </c>
      <c r="BZ341" s="1" t="n">
        <v>53</v>
      </c>
      <c r="CA341" s="1" t="n">
        <v>0</v>
      </c>
      <c r="CB341" s="1" t="n">
        <v>0</v>
      </c>
      <c r="CC341" s="1"/>
      <c r="CD341" s="1"/>
      <c r="CE341" s="1" t="n">
        <v>2598</v>
      </c>
      <c r="CF341" s="1" t="n">
        <v>19.4611239414935</v>
      </c>
      <c r="CG341" s="1" t="n">
        <v>23.2448036951501</v>
      </c>
      <c r="CH341" s="1" t="n">
        <v>6.65127020785219</v>
      </c>
      <c r="CI341" s="1" t="n">
        <v>8.31408775981524</v>
      </c>
      <c r="CJ341" s="1" t="n">
        <v>5.36951501154734</v>
      </c>
      <c r="CK341" s="1" t="n">
        <v>58.3833718244804</v>
      </c>
      <c r="CL341" s="1" t="n">
        <v>5.5</v>
      </c>
      <c r="CM341" s="1" t="n">
        <v>7.4</v>
      </c>
      <c r="CN341" s="1" t="n">
        <v>18.8</v>
      </c>
      <c r="CO341" s="1" t="n">
        <v>0</v>
      </c>
      <c r="CP341" s="1" t="n">
        <v>0</v>
      </c>
      <c r="CQ341" s="1" t="n">
        <v>0</v>
      </c>
      <c r="CR341" s="1" t="n">
        <v>3.4</v>
      </c>
      <c r="CS341" s="1" t="n">
        <v>0</v>
      </c>
      <c r="CT341" s="1" t="n">
        <v>0</v>
      </c>
      <c r="CU341" s="1" t="n">
        <v>126.4</v>
      </c>
      <c r="CV341" s="1" t="n">
        <v>67.1</v>
      </c>
      <c r="CW341" s="1" t="n">
        <v>19.2</v>
      </c>
      <c r="CX341" s="1" t="n">
        <v>24</v>
      </c>
      <c r="CY341" s="1" t="n">
        <v>15.5</v>
      </c>
      <c r="CZ341" s="1" t="n">
        <v>121</v>
      </c>
      <c r="DA341" s="1" t="n">
        <v>379.2</v>
      </c>
      <c r="DB341" s="1" t="n">
        <v>7.7</v>
      </c>
      <c r="DC341" s="1" t="n">
        <v>8.1</v>
      </c>
      <c r="DD341" s="1" t="n">
        <v>1225</v>
      </c>
      <c r="DE341" s="1" t="n">
        <v>7</v>
      </c>
      <c r="DF341" s="1" t="n">
        <v>2</v>
      </c>
      <c r="DG341" s="1" t="n">
        <v>500</v>
      </c>
      <c r="DH341" s="1" t="n">
        <v>12</v>
      </c>
      <c r="DI341" s="1" t="n">
        <v>1000</v>
      </c>
      <c r="DJ341" s="1" t="n">
        <v>16</v>
      </c>
      <c r="DK341" s="1" t="n">
        <v>16</v>
      </c>
      <c r="DL341" s="1" t="n">
        <v>2</v>
      </c>
      <c r="DM341" s="1" t="n">
        <v>1</v>
      </c>
      <c r="DN341" s="1" t="n">
        <v>17.70036</v>
      </c>
      <c r="DO341" s="1" t="n">
        <v>1245.805</v>
      </c>
      <c r="DP341" s="1" t="n">
        <v>0.04</v>
      </c>
      <c r="DQ341" s="1" t="n">
        <v>3</v>
      </c>
      <c r="DR341" s="1" t="n">
        <v>4</v>
      </c>
      <c r="DS341" s="1" t="n">
        <v>1</v>
      </c>
      <c r="DT341" s="1" t="n">
        <v>4407.6</v>
      </c>
      <c r="DU341" s="1" t="n">
        <v>162.26</v>
      </c>
      <c r="DV341" s="1" t="n">
        <v>23.61</v>
      </c>
      <c r="DW341" s="1" t="n">
        <v>18.19</v>
      </c>
      <c r="DX341" s="1" t="n">
        <v>55.64</v>
      </c>
      <c r="DY341" s="1" t="n">
        <v>768.35</v>
      </c>
      <c r="DZ341" s="1" t="n">
        <v>59.22</v>
      </c>
      <c r="EA341" s="1" t="n">
        <v>40.82</v>
      </c>
      <c r="EB341" s="1" t="n">
        <v>21.41</v>
      </c>
      <c r="EC341" s="1" t="n">
        <v>25.51</v>
      </c>
      <c r="ED341" s="1" t="n">
        <v>15.23</v>
      </c>
      <c r="EE341" s="1" t="n">
        <v>340.56</v>
      </c>
    </row>
    <row r="342" customFormat="false" ht="13.8" hidden="false" customHeight="false" outlineLevel="0" collapsed="false">
      <c r="A342" s="1" t="n">
        <v>31253</v>
      </c>
      <c r="B342" s="1" t="n">
        <v>1</v>
      </c>
      <c r="C342" s="1" t="n">
        <v>64</v>
      </c>
      <c r="D342" s="1" t="n">
        <v>1</v>
      </c>
      <c r="E342" s="1" t="n">
        <v>1</v>
      </c>
      <c r="F342" s="1" t="n">
        <v>1</v>
      </c>
      <c r="G342" s="1" t="n">
        <v>1</v>
      </c>
      <c r="H342" s="1" t="n">
        <v>0</v>
      </c>
      <c r="I342" s="1" t="n">
        <v>0</v>
      </c>
      <c r="J342" s="1" t="n">
        <v>0</v>
      </c>
      <c r="K342" s="1" t="n">
        <v>0</v>
      </c>
      <c r="L342" s="1" t="n">
        <v>0</v>
      </c>
      <c r="M342" s="1" t="n">
        <v>0</v>
      </c>
      <c r="N342" s="1" t="n">
        <v>0</v>
      </c>
      <c r="O342" s="1" t="n">
        <v>1</v>
      </c>
      <c r="P342" s="1" t="n">
        <f aca="false">SUM(E342:O342)</f>
        <v>4</v>
      </c>
      <c r="Q342" s="1" t="n">
        <v>130</v>
      </c>
      <c r="R342" s="1" t="n">
        <v>88</v>
      </c>
      <c r="S342" s="1" t="n">
        <v>42</v>
      </c>
      <c r="T342" s="2" t="n">
        <v>102</v>
      </c>
      <c r="U342" s="3" t="n">
        <v>73.3</v>
      </c>
      <c r="V342" s="3" t="n">
        <v>167</v>
      </c>
      <c r="W342" s="2" t="n">
        <v>26.28276381369</v>
      </c>
      <c r="X342" s="2" t="n">
        <v>1</v>
      </c>
      <c r="Y342" s="3" t="n">
        <v>98.5</v>
      </c>
      <c r="Z342" s="3" t="n">
        <v>97</v>
      </c>
      <c r="AA342" s="2" t="n">
        <v>36.2161460653087</v>
      </c>
      <c r="AB342" s="2" t="n">
        <v>0.589820359281437</v>
      </c>
      <c r="AC342" s="2" t="n">
        <v>1.01546391752577</v>
      </c>
      <c r="AD342" s="3" t="n">
        <v>25.5</v>
      </c>
      <c r="AE342" s="3"/>
      <c r="AF342" s="3"/>
      <c r="AG342" s="1"/>
      <c r="AH342" s="3"/>
      <c r="AI342" s="3"/>
      <c r="AJ342" s="3"/>
      <c r="AK342" s="3"/>
      <c r="AL342" s="1"/>
      <c r="AM342" s="1"/>
      <c r="AN342" s="1"/>
      <c r="AO342" s="1" t="n">
        <v>124</v>
      </c>
      <c r="AP342" s="1" t="n">
        <v>253</v>
      </c>
      <c r="AQ342" s="1" t="n">
        <v>303</v>
      </c>
      <c r="AR342" s="1" t="n">
        <v>324</v>
      </c>
      <c r="AS342" s="1" t="n">
        <v>327</v>
      </c>
      <c r="AT342" s="1" t="n">
        <v>5</v>
      </c>
      <c r="AU342" s="1" t="n">
        <f aca="false">((AO342*15)+(AP342*30)+(AQ342*30)+(AR342*30)+(AS342*15))-(AO342*120)</f>
        <v>18285</v>
      </c>
      <c r="AV342" s="1" t="n">
        <f aca="false">((AO342*15)+(AP342*30)+(AQ342*30)+(AR342*30)+(AS342*15))</f>
        <v>33165</v>
      </c>
      <c r="AW342" s="1"/>
      <c r="AX342" s="4"/>
      <c r="AY342" s="4"/>
      <c r="AZ342" s="2"/>
      <c r="BA342" s="2"/>
      <c r="BB342" s="2"/>
      <c r="BC342" s="2"/>
      <c r="BD342" s="2"/>
      <c r="BE342" s="3"/>
      <c r="BF342" s="3"/>
      <c r="BG342" s="3"/>
      <c r="BH342" s="3"/>
      <c r="BI342" s="3"/>
      <c r="BJ342" s="2"/>
      <c r="BK342" s="2"/>
      <c r="BL342" s="2"/>
      <c r="BM342" s="2"/>
      <c r="BN342" s="2"/>
      <c r="BO342" s="2"/>
      <c r="BP342" s="2"/>
      <c r="BQ342" s="2"/>
      <c r="BR342" s="4"/>
      <c r="BS342" s="1" t="n">
        <v>214</v>
      </c>
      <c r="BT342" s="1" t="n">
        <v>1</v>
      </c>
      <c r="BU342" s="1" t="n">
        <v>36</v>
      </c>
      <c r="BV342" s="1" t="n">
        <v>1</v>
      </c>
      <c r="BW342" s="1" t="n">
        <v>144</v>
      </c>
      <c r="BX342" s="1" t="n">
        <v>1</v>
      </c>
      <c r="BY342" s="1" t="n">
        <v>34</v>
      </c>
      <c r="BZ342" s="1" t="n">
        <v>172</v>
      </c>
      <c r="CA342" s="1" t="n">
        <v>1</v>
      </c>
      <c r="CB342" s="1" t="n">
        <v>3</v>
      </c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</row>
    <row r="343" customFormat="false" ht="13.8" hidden="false" customHeight="false" outlineLevel="0" collapsed="false">
      <c r="A343" s="1" t="n">
        <v>31256</v>
      </c>
      <c r="B343" s="1" t="n">
        <v>2</v>
      </c>
      <c r="C343" s="1" t="n">
        <v>31</v>
      </c>
      <c r="D343" s="1" t="n">
        <v>1</v>
      </c>
      <c r="E343" s="1" t="n">
        <v>1</v>
      </c>
      <c r="F343" s="1" t="n">
        <v>0</v>
      </c>
      <c r="G343" s="1" t="n">
        <v>1</v>
      </c>
      <c r="H343" s="1" t="n">
        <v>0</v>
      </c>
      <c r="I343" s="1" t="n">
        <v>0</v>
      </c>
      <c r="J343" s="1" t="n">
        <v>0</v>
      </c>
      <c r="K343" s="1" t="n">
        <v>0</v>
      </c>
      <c r="L343" s="1" t="n">
        <v>0</v>
      </c>
      <c r="M343" s="1" t="n">
        <v>0</v>
      </c>
      <c r="N343" s="1" t="n">
        <v>0</v>
      </c>
      <c r="O343" s="1" t="n">
        <v>1</v>
      </c>
      <c r="P343" s="1" t="n">
        <f aca="false">SUM(E343:O343)</f>
        <v>3</v>
      </c>
      <c r="Q343" s="1" t="n">
        <v>102</v>
      </c>
      <c r="R343" s="1" t="n">
        <v>72</v>
      </c>
      <c r="S343" s="1" t="n">
        <v>30</v>
      </c>
      <c r="T343" s="2" t="n">
        <v>82</v>
      </c>
      <c r="U343" s="3" t="n">
        <v>54.2</v>
      </c>
      <c r="V343" s="3" t="n">
        <v>169</v>
      </c>
      <c r="W343" s="2" t="n">
        <v>18.976926578201</v>
      </c>
      <c r="X343" s="2" t="n">
        <v>0</v>
      </c>
      <c r="Y343" s="3" t="n">
        <v>69</v>
      </c>
      <c r="Z343" s="3" t="n">
        <v>89</v>
      </c>
      <c r="AA343" s="2" t="n">
        <v>30.404283618479</v>
      </c>
      <c r="AB343" s="2" t="n">
        <v>0.408284023668639</v>
      </c>
      <c r="AC343" s="2" t="n">
        <v>0.775280898876405</v>
      </c>
      <c r="AD343" s="3" t="n">
        <v>22.6</v>
      </c>
      <c r="AE343" s="3"/>
      <c r="AF343" s="3"/>
      <c r="AG343" s="1"/>
      <c r="AH343" s="3"/>
      <c r="AI343" s="3"/>
      <c r="AJ343" s="3"/>
      <c r="AK343" s="3"/>
      <c r="AL343" s="1"/>
      <c r="AM343" s="1"/>
      <c r="AN343" s="1"/>
      <c r="AO343" s="1" t="n">
        <v>83</v>
      </c>
      <c r="AP343" s="1" t="n">
        <v>90</v>
      </c>
      <c r="AQ343" s="1" t="n">
        <v>82</v>
      </c>
      <c r="AR343" s="1" t="n">
        <v>80</v>
      </c>
      <c r="AS343" s="1" t="n">
        <v>78</v>
      </c>
      <c r="AT343" s="1" t="n">
        <v>1</v>
      </c>
      <c r="AU343" s="1" t="n">
        <f aca="false">((AO343*15)+(AP343*30)+(AQ343*30)+(AR343*30)+(AS343*15))-(AO343*120)</f>
        <v>15</v>
      </c>
      <c r="AV343" s="1" t="n">
        <f aca="false">((AO343*15)+(AP343*30)+(AQ343*30)+(AR343*30)+(AS343*15))</f>
        <v>9975</v>
      </c>
      <c r="AW343" s="1"/>
      <c r="AX343" s="4" t="n">
        <f aca="false">10000/SQRT((AO343*BE343)*(AVERAGE(AO343:AS343)*AVERAGE(BE343:BI343)))</f>
        <v>5.79471419219115</v>
      </c>
      <c r="AY343" s="4" t="n">
        <v>0</v>
      </c>
      <c r="AZ343" s="2" t="n">
        <f aca="false">(AO343*BE343)/405</f>
        <v>2.17234567901235</v>
      </c>
      <c r="BA343" s="2" t="n">
        <v>1</v>
      </c>
      <c r="BB343" s="2" t="n">
        <f aca="false">1/(LOG(BE343)+LOG(AO343))</f>
        <v>0.339629618414726</v>
      </c>
      <c r="BC343" s="2" t="n">
        <f aca="false">(BF343-BE343)/(AP343-AO343)</f>
        <v>5.12857142857143</v>
      </c>
      <c r="BD343" s="2" t="n">
        <f aca="false">(20*BE343)/((AO343/18)-3.5)</f>
        <v>190.8</v>
      </c>
      <c r="BE343" s="3" t="n">
        <v>10.6</v>
      </c>
      <c r="BF343" s="3" t="n">
        <v>46.5</v>
      </c>
      <c r="BG343" s="3" t="n">
        <v>43.5</v>
      </c>
      <c r="BH343" s="3" t="n">
        <v>43</v>
      </c>
      <c r="BI343" s="3" t="n">
        <v>61.3</v>
      </c>
      <c r="BJ343" s="2" t="n">
        <f aca="false">((BE343*15)+(BF343*30)+(BG343*30)+(BH343*30)+(BI343*15))-(BE343*120)</f>
        <v>3796.5</v>
      </c>
      <c r="BK343" s="2" t="n">
        <f aca="false">((BE343*15)+(BF343*30)+(BG343*30)+(BH343*30)+(BI343*15))</f>
        <v>5068.5</v>
      </c>
      <c r="BL343" s="2" t="n">
        <f aca="false">(1/BE343)</f>
        <v>0.0943396226415094</v>
      </c>
      <c r="BM343" s="2" t="n">
        <f aca="false">(BJ343/AU343)</f>
        <v>253.1</v>
      </c>
      <c r="BN343" s="2" t="n">
        <f aca="false">(BK343/AV343)</f>
        <v>0.50812030075188</v>
      </c>
      <c r="BO343" s="2" t="n">
        <f aca="false">(AX343*BM343)</f>
        <v>1466.64216204358</v>
      </c>
      <c r="BP343" s="2" t="n">
        <f aca="false">(AX343*BN343)</f>
        <v>2.94441191810735</v>
      </c>
      <c r="BQ343" s="2" t="n">
        <v>2</v>
      </c>
      <c r="BR343" s="4" t="n">
        <f aca="false">(BC343*BL343)</f>
        <v>0.483827493261455</v>
      </c>
      <c r="BS343" s="1" t="n">
        <v>164</v>
      </c>
      <c r="BT343" s="1" t="n">
        <v>0</v>
      </c>
      <c r="BU343" s="1" t="n">
        <v>41</v>
      </c>
      <c r="BV343" s="1" t="n">
        <v>1</v>
      </c>
      <c r="BW343" s="1" t="n">
        <v>103</v>
      </c>
      <c r="BX343" s="1" t="n">
        <v>0</v>
      </c>
      <c r="BY343" s="1" t="n">
        <v>20</v>
      </c>
      <c r="BZ343" s="1" t="n">
        <v>102</v>
      </c>
      <c r="CA343" s="1" t="n">
        <v>0</v>
      </c>
      <c r="CB343" s="1" t="n">
        <v>1</v>
      </c>
      <c r="CC343" s="1"/>
      <c r="CD343" s="1"/>
      <c r="CE343" s="1" t="n">
        <v>1544</v>
      </c>
      <c r="CF343" s="1" t="n">
        <v>13.2901554404145</v>
      </c>
      <c r="CG343" s="1" t="n">
        <v>28.9585492227979</v>
      </c>
      <c r="CH343" s="1" t="n">
        <v>13.2318652849741</v>
      </c>
      <c r="CI343" s="1" t="n">
        <v>6.87823834196891</v>
      </c>
      <c r="CJ343" s="1" t="n">
        <v>1.80699481865285</v>
      </c>
      <c r="CK343" s="1" t="n">
        <v>61.6839378238342</v>
      </c>
      <c r="CL343" s="1" t="n">
        <v>3.55</v>
      </c>
      <c r="CM343" s="1" t="n">
        <v>2.66</v>
      </c>
      <c r="CN343" s="1" t="n">
        <v>6.7</v>
      </c>
      <c r="CO343" s="1" t="n">
        <v>0</v>
      </c>
      <c r="CP343" s="1" t="n">
        <v>4.76</v>
      </c>
      <c r="CQ343" s="1" t="n">
        <v>3.99</v>
      </c>
      <c r="CR343" s="1" t="n">
        <v>0</v>
      </c>
      <c r="CS343" s="1" t="n">
        <v>0.96</v>
      </c>
      <c r="CT343" s="1" t="n">
        <v>0</v>
      </c>
      <c r="CU343" s="1" t="n">
        <v>51.3</v>
      </c>
      <c r="CV343" s="1" t="n">
        <v>49.68</v>
      </c>
      <c r="CW343" s="1" t="n">
        <v>22.7</v>
      </c>
      <c r="CX343" s="1" t="n">
        <v>11.8</v>
      </c>
      <c r="CY343" s="1" t="n">
        <v>3.1</v>
      </c>
      <c r="CZ343" s="1" t="n">
        <v>170</v>
      </c>
      <c r="DA343" s="1" t="n">
        <v>238.1</v>
      </c>
      <c r="DB343" s="1" t="n">
        <v>37.9</v>
      </c>
      <c r="DC343" s="1" t="n">
        <v>14.8</v>
      </c>
      <c r="DD343" s="1" t="n">
        <v>1611</v>
      </c>
      <c r="DE343" s="1" t="n">
        <v>12</v>
      </c>
      <c r="DF343" s="1" t="n">
        <v>3</v>
      </c>
      <c r="DG343" s="1" t="n">
        <v>330</v>
      </c>
      <c r="DH343" s="1" t="s">
        <v>425</v>
      </c>
      <c r="DI343" s="1" t="n">
        <v>500</v>
      </c>
      <c r="DJ343" s="1" t="n">
        <v>9</v>
      </c>
      <c r="DK343" s="1" t="n">
        <v>9</v>
      </c>
      <c r="DL343" s="1" t="n">
        <v>2</v>
      </c>
      <c r="DM343" s="1" t="n">
        <v>2</v>
      </c>
      <c r="DN343" s="1" t="n">
        <v>27.15001</v>
      </c>
      <c r="DO343" s="1" t="n">
        <v>177.0345</v>
      </c>
      <c r="DP343" s="1" t="n">
        <v>1.67</v>
      </c>
      <c r="DQ343" s="1" t="n">
        <v>1</v>
      </c>
      <c r="DR343" s="1"/>
      <c r="DS343" s="1" t="n">
        <v>3</v>
      </c>
      <c r="DT343" s="1" t="n">
        <v>1744.53</v>
      </c>
      <c r="DU343" s="1" t="n">
        <v>47.55</v>
      </c>
      <c r="DV343" s="1" t="n">
        <v>19.55</v>
      </c>
      <c r="DW343" s="1" t="n">
        <v>18.89</v>
      </c>
      <c r="DX343" s="1" t="n">
        <v>14.9</v>
      </c>
      <c r="DY343" s="1" t="n">
        <v>233.93</v>
      </c>
      <c r="DZ343" s="1" t="n">
        <v>20.74</v>
      </c>
      <c r="EA343" s="1" t="n">
        <v>28.68</v>
      </c>
      <c r="EB343" s="1" t="n">
        <v>12.3</v>
      </c>
      <c r="EC343" s="1" t="n">
        <v>15.49</v>
      </c>
      <c r="ED343" s="1" t="n">
        <v>6.38</v>
      </c>
      <c r="EE343" s="1" t="n">
        <v>179.46</v>
      </c>
    </row>
    <row r="344" customFormat="false" ht="13.8" hidden="false" customHeight="false" outlineLevel="0" collapsed="false">
      <c r="A344" s="1" t="n">
        <v>31263</v>
      </c>
      <c r="B344" s="1" t="n">
        <v>2</v>
      </c>
      <c r="C344" s="1" t="n">
        <v>69</v>
      </c>
      <c r="D344" s="1" t="n">
        <v>1</v>
      </c>
      <c r="E344" s="1" t="n">
        <v>1</v>
      </c>
      <c r="F344" s="1" t="n">
        <v>1</v>
      </c>
      <c r="G344" s="1" t="n">
        <v>1</v>
      </c>
      <c r="H344" s="1" t="n">
        <v>0</v>
      </c>
      <c r="I344" s="1" t="n">
        <v>1</v>
      </c>
      <c r="J344" s="1" t="n">
        <v>0</v>
      </c>
      <c r="K344" s="1" t="n">
        <v>1</v>
      </c>
      <c r="L344" s="1" t="n">
        <v>0</v>
      </c>
      <c r="M344" s="1" t="n">
        <v>1</v>
      </c>
      <c r="N344" s="1" t="n">
        <v>0</v>
      </c>
      <c r="O344" s="1" t="n">
        <v>1</v>
      </c>
      <c r="P344" s="1" t="n">
        <f aca="false">SUM(E344:O344)</f>
        <v>7</v>
      </c>
      <c r="Q344" s="1" t="n">
        <v>130</v>
      </c>
      <c r="R344" s="1" t="n">
        <v>80</v>
      </c>
      <c r="S344" s="1" t="n">
        <v>50</v>
      </c>
      <c r="T344" s="2" t="n">
        <v>96.6666666666667</v>
      </c>
      <c r="U344" s="3" t="n">
        <v>75.1</v>
      </c>
      <c r="V344" s="3" t="n">
        <v>158.5</v>
      </c>
      <c r="W344" s="2" t="n">
        <v>29.8938192239947</v>
      </c>
      <c r="X344" s="2" t="n">
        <v>1</v>
      </c>
      <c r="Y344" s="3" t="n">
        <v>94</v>
      </c>
      <c r="Z344" s="3" t="n">
        <v>109</v>
      </c>
      <c r="AA344" s="2" t="e">
        <f aca="false">{#NUM!}</f>
        <v>#N/A</v>
      </c>
      <c r="AB344" s="2" t="n">
        <v>0.593059936908517</v>
      </c>
      <c r="AC344" s="2" t="n">
        <v>0.862385321100918</v>
      </c>
      <c r="AD344" s="3" t="n">
        <v>41.9</v>
      </c>
      <c r="AE344" s="3"/>
      <c r="AF344" s="3"/>
      <c r="AG344" s="1"/>
      <c r="AH344" s="3"/>
      <c r="AI344" s="3"/>
      <c r="AJ344" s="3"/>
      <c r="AK344" s="3"/>
      <c r="AL344" s="1"/>
      <c r="AM344" s="1"/>
      <c r="AN344" s="1"/>
      <c r="AO344" s="1" t="n">
        <v>106</v>
      </c>
      <c r="AP344" s="1" t="n">
        <v>125</v>
      </c>
      <c r="AQ344" s="1" t="n">
        <v>151</v>
      </c>
      <c r="AR344" s="1" t="n">
        <v>188</v>
      </c>
      <c r="AS344" s="1" t="n">
        <v>184</v>
      </c>
      <c r="AT344" s="1" t="n">
        <v>4</v>
      </c>
      <c r="AU344" s="1" t="n">
        <f aca="false">((AO344*15)+(AP344*30)+(AQ344*30)+(AR344*30)+(AS344*15))-(AO344*120)</f>
        <v>5550</v>
      </c>
      <c r="AV344" s="1" t="n">
        <f aca="false">((AO344*15)+(AP344*30)+(AQ344*30)+(AR344*30)+(AS344*15))</f>
        <v>18270</v>
      </c>
      <c r="AW344" s="1" t="n">
        <v>5.62</v>
      </c>
      <c r="AX344" s="4"/>
      <c r="AY344" s="4"/>
      <c r="AZ344" s="2"/>
      <c r="BA344" s="2"/>
      <c r="BB344" s="2"/>
      <c r="BC344" s="2"/>
      <c r="BD344" s="2"/>
      <c r="BE344" s="3"/>
      <c r="BF344" s="3"/>
      <c r="BG344" s="3"/>
      <c r="BH344" s="3"/>
      <c r="BI344" s="3"/>
      <c r="BJ344" s="2"/>
      <c r="BK344" s="2"/>
      <c r="BL344" s="2"/>
      <c r="BM344" s="2"/>
      <c r="BN344" s="2"/>
      <c r="BO344" s="2"/>
      <c r="BP344" s="2"/>
      <c r="BQ344" s="2"/>
      <c r="BR344" s="4"/>
      <c r="BS344" s="1" t="n">
        <v>244</v>
      </c>
      <c r="BT344" s="1" t="n">
        <v>1</v>
      </c>
      <c r="BU344" s="1" t="n">
        <v>32</v>
      </c>
      <c r="BV344" s="1" t="n">
        <v>1</v>
      </c>
      <c r="BW344" s="1" t="n">
        <v>157</v>
      </c>
      <c r="BX344" s="1" t="n">
        <v>1</v>
      </c>
      <c r="BY344" s="1" t="n">
        <v>35</v>
      </c>
      <c r="BZ344" s="1" t="n">
        <v>174</v>
      </c>
      <c r="CA344" s="1" t="n">
        <v>1</v>
      </c>
      <c r="CB344" s="1" t="n">
        <v>3</v>
      </c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</row>
    <row r="345" customFormat="false" ht="13.8" hidden="false" customHeight="false" outlineLevel="0" collapsed="false">
      <c r="A345" s="1" t="n">
        <v>31264</v>
      </c>
      <c r="B345" s="1" t="n">
        <v>1</v>
      </c>
      <c r="C345" s="1" t="n">
        <v>19</v>
      </c>
      <c r="D345" s="1" t="n">
        <v>1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</v>
      </c>
      <c r="J345" s="1" t="n">
        <v>0</v>
      </c>
      <c r="K345" s="1" t="n">
        <v>0</v>
      </c>
      <c r="L345" s="1" t="n">
        <v>0</v>
      </c>
      <c r="M345" s="1" t="n">
        <v>0</v>
      </c>
      <c r="N345" s="1" t="n">
        <v>0</v>
      </c>
      <c r="O345" s="1" t="n">
        <v>0</v>
      </c>
      <c r="P345" s="1" t="n">
        <f aca="false">SUM(E345:O345)</f>
        <v>0</v>
      </c>
      <c r="Q345" s="1" t="n">
        <v>120</v>
      </c>
      <c r="R345" s="1" t="n">
        <v>80</v>
      </c>
      <c r="S345" s="1" t="n">
        <v>40</v>
      </c>
      <c r="T345" s="2" t="n">
        <v>93.3333333333333</v>
      </c>
      <c r="U345" s="3" t="n">
        <v>84.9</v>
      </c>
      <c r="V345" s="3" t="n">
        <v>180</v>
      </c>
      <c r="W345" s="2" t="n">
        <v>26.2037037037037</v>
      </c>
      <c r="X345" s="2" t="n">
        <v>1</v>
      </c>
      <c r="Y345" s="3"/>
      <c r="Z345" s="3"/>
      <c r="AA345" s="2"/>
      <c r="AB345" s="2"/>
      <c r="AC345" s="2"/>
      <c r="AD345" s="3" t="n">
        <v>23</v>
      </c>
      <c r="AE345" s="3"/>
      <c r="AF345" s="3"/>
      <c r="AG345" s="1"/>
      <c r="AH345" s="3"/>
      <c r="AI345" s="3"/>
      <c r="AJ345" s="3"/>
      <c r="AK345" s="3"/>
      <c r="AL345" s="1"/>
      <c r="AM345" s="1"/>
      <c r="AN345" s="1"/>
      <c r="AO345" s="1" t="n">
        <v>93</v>
      </c>
      <c r="AP345" s="1" t="n">
        <v>172</v>
      </c>
      <c r="AQ345" s="1" t="n">
        <v>138</v>
      </c>
      <c r="AR345" s="1" t="n">
        <v>117</v>
      </c>
      <c r="AS345" s="1" t="n">
        <v>115</v>
      </c>
      <c r="AT345" s="1" t="n">
        <v>1</v>
      </c>
      <c r="AU345" s="1" t="n">
        <f aca="false">((AO345*15)+(AP345*30)+(AQ345*30)+(AR345*30)+(AS345*15))-(AO345*120)</f>
        <v>4770</v>
      </c>
      <c r="AV345" s="1" t="n">
        <f aca="false">((AO345*15)+(AP345*30)+(AQ345*30)+(AR345*30)+(AS345*15))</f>
        <v>15930</v>
      </c>
      <c r="AW345" s="1"/>
      <c r="AX345" s="4" t="n">
        <f aca="false">10000/SQRT((AO345*BE345)*(AVERAGE(AO345:AS345)*AVERAGE(BE345:BI345)))</f>
        <v>4.28418015024021</v>
      </c>
      <c r="AY345" s="4" t="n">
        <v>0</v>
      </c>
      <c r="AZ345" s="2" t="n">
        <f aca="false">(AO345*BE345)/405</f>
        <v>1.53392592592593</v>
      </c>
      <c r="BA345" s="2" t="n">
        <v>0</v>
      </c>
      <c r="BB345" s="2" t="n">
        <f aca="false">1/(LOG(BE345)+LOG(AO345))</f>
        <v>0.358004700906545</v>
      </c>
      <c r="BC345" s="2" t="n">
        <f aca="false">(BF345-BE345)/(AP345-AO345)</f>
        <v>1.26987341772152</v>
      </c>
      <c r="BD345" s="2" t="n">
        <f aca="false">(20*BE345)/((AO345/18)-3.5)</f>
        <v>80.16</v>
      </c>
      <c r="BE345" s="3" t="n">
        <v>6.68</v>
      </c>
      <c r="BF345" s="3" t="n">
        <v>107</v>
      </c>
      <c r="BG345" s="3" t="n">
        <v>86.1</v>
      </c>
      <c r="BH345" s="3" t="n">
        <v>68.6</v>
      </c>
      <c r="BI345" s="3" t="n">
        <v>76.9</v>
      </c>
      <c r="BJ345" s="2" t="n">
        <f aca="false">((BE345*15)+(BF345*30)+(BG345*30)+(BH345*30)+(BI345*15))-(BE345*120)</f>
        <v>8303.1</v>
      </c>
      <c r="BK345" s="2" t="n">
        <f aca="false">((BE345*15)+(BF345*30)+(BG345*30)+(BH345*30)+(BI345*15))</f>
        <v>9104.7</v>
      </c>
      <c r="BL345" s="2" t="n">
        <f aca="false">(1/BE345)</f>
        <v>0.149700598802395</v>
      </c>
      <c r="BM345" s="2" t="n">
        <f aca="false">(BJ345/AU345)</f>
        <v>1.74069182389937</v>
      </c>
      <c r="BN345" s="2" t="n">
        <f aca="false">(BK345/AV345)</f>
        <v>0.571544256120527</v>
      </c>
      <c r="BO345" s="2" t="n">
        <f aca="false">(AX345*BM345)</f>
        <v>7.45743735963512</v>
      </c>
      <c r="BP345" s="2" t="n">
        <f aca="false">(AX345*BN345)</f>
        <v>2.44859855705537</v>
      </c>
      <c r="BQ345" s="2" t="n">
        <v>2</v>
      </c>
      <c r="BR345" s="4" t="n">
        <f aca="false">(BC345*BL345)</f>
        <v>0.190100811036156</v>
      </c>
      <c r="BS345" s="1" t="n">
        <v>177</v>
      </c>
      <c r="BT345" s="1" t="n">
        <v>0</v>
      </c>
      <c r="BU345" s="1" t="n">
        <v>35</v>
      </c>
      <c r="BV345" s="1" t="n">
        <v>1</v>
      </c>
      <c r="BW345" s="1" t="n">
        <v>119</v>
      </c>
      <c r="BX345" s="1" t="n">
        <v>0</v>
      </c>
      <c r="BY345" s="1" t="n">
        <v>23</v>
      </c>
      <c r="BZ345" s="1" t="n">
        <v>113</v>
      </c>
      <c r="CA345" s="1" t="n">
        <v>0</v>
      </c>
      <c r="CB345" s="1" t="n">
        <v>2</v>
      </c>
      <c r="CC345" s="1"/>
      <c r="CD345" s="1"/>
      <c r="CE345" s="1" t="n">
        <v>1697</v>
      </c>
      <c r="CF345" s="1" t="n">
        <v>20.082498526812</v>
      </c>
      <c r="CG345" s="1" t="n">
        <v>25.6688273423689</v>
      </c>
      <c r="CH345" s="1" t="n">
        <v>9.28108426635239</v>
      </c>
      <c r="CI345" s="1" t="n">
        <v>8.69770182675309</v>
      </c>
      <c r="CJ345" s="1" t="n">
        <v>2.65173836181497</v>
      </c>
      <c r="CK345" s="1" t="n">
        <v>55.7690041249263</v>
      </c>
      <c r="CL345" s="1" t="n">
        <v>0</v>
      </c>
      <c r="CM345" s="1" t="n">
        <v>4.6</v>
      </c>
      <c r="CN345" s="1" t="n">
        <v>6.8</v>
      </c>
      <c r="CO345" s="1" t="n">
        <v>0</v>
      </c>
      <c r="CP345" s="1" t="n">
        <v>4.3</v>
      </c>
      <c r="CQ345" s="1" t="n">
        <v>2.7</v>
      </c>
      <c r="CR345" s="1" t="n">
        <v>2</v>
      </c>
      <c r="CS345" s="1" t="n">
        <v>0.4</v>
      </c>
      <c r="CT345" s="1" t="n">
        <v>4.9</v>
      </c>
      <c r="CU345" s="1" t="n">
        <v>85.2</v>
      </c>
      <c r="CV345" s="1" t="n">
        <v>48.4</v>
      </c>
      <c r="CW345" s="1" t="n">
        <v>17.5</v>
      </c>
      <c r="CX345" s="1" t="n">
        <v>16.4</v>
      </c>
      <c r="CY345" s="1" t="n">
        <v>5</v>
      </c>
      <c r="CZ345" s="1" t="n">
        <v>339</v>
      </c>
      <c r="DA345" s="1" t="n">
        <v>236.6</v>
      </c>
      <c r="DB345" s="1" t="n">
        <v>25</v>
      </c>
      <c r="DC345" s="1" t="n">
        <v>21.5</v>
      </c>
      <c r="DD345" s="1" t="n">
        <v>746</v>
      </c>
      <c r="DE345" s="1" t="n">
        <v>6</v>
      </c>
      <c r="DF345" s="1" t="n">
        <v>1</v>
      </c>
      <c r="DG345" s="1" t="n">
        <v>180</v>
      </c>
      <c r="DH345" s="1" t="s">
        <v>425</v>
      </c>
      <c r="DI345" s="1" t="n">
        <v>300</v>
      </c>
      <c r="DJ345" s="1" t="n">
        <v>23</v>
      </c>
      <c r="DK345" s="1" t="n">
        <v>23</v>
      </c>
      <c r="DL345" s="1" t="n">
        <v>1</v>
      </c>
      <c r="DM345" s="1" t="n">
        <v>1</v>
      </c>
      <c r="DN345" s="1" t="n">
        <v>26.94339</v>
      </c>
      <c r="DO345" s="1" t="n">
        <v>477.9448</v>
      </c>
      <c r="DP345" s="1" t="n">
        <v>0.04</v>
      </c>
      <c r="DQ345" s="1" t="n">
        <v>1</v>
      </c>
      <c r="DR345" s="1" t="n">
        <v>4</v>
      </c>
      <c r="DS345" s="1" t="n">
        <v>1</v>
      </c>
      <c r="DT345" s="1" t="n">
        <v>2154.21</v>
      </c>
      <c r="DU345" s="1" t="n">
        <v>83.89</v>
      </c>
      <c r="DV345" s="1" t="n">
        <v>16.9</v>
      </c>
      <c r="DW345" s="1" t="n">
        <v>20.22</v>
      </c>
      <c r="DX345" s="1" t="n">
        <v>21.05</v>
      </c>
      <c r="DY345" s="1" t="n">
        <v>377.95</v>
      </c>
      <c r="DZ345" s="1" t="n">
        <v>55.68</v>
      </c>
      <c r="EA345" s="1" t="n">
        <v>51.26</v>
      </c>
      <c r="EB345" s="1" t="n">
        <v>11.33</v>
      </c>
      <c r="EC345" s="1" t="n">
        <v>16.45</v>
      </c>
      <c r="ED345" s="1" t="n">
        <v>10.75</v>
      </c>
      <c r="EE345" s="1" t="n">
        <v>181.55</v>
      </c>
    </row>
    <row r="346" customFormat="false" ht="13.8" hidden="false" customHeight="false" outlineLevel="0" collapsed="false">
      <c r="A346" s="1" t="n">
        <v>31267</v>
      </c>
      <c r="B346" s="1" t="n">
        <v>1</v>
      </c>
      <c r="C346" s="1" t="n">
        <v>46</v>
      </c>
      <c r="D346" s="1" t="n">
        <v>1</v>
      </c>
      <c r="E346" s="1" t="n">
        <v>1</v>
      </c>
      <c r="F346" s="1" t="n">
        <v>1</v>
      </c>
      <c r="G346" s="1" t="n">
        <v>1</v>
      </c>
      <c r="H346" s="1" t="n">
        <v>0</v>
      </c>
      <c r="I346" s="1" t="n">
        <v>0</v>
      </c>
      <c r="J346" s="1" t="n">
        <v>0</v>
      </c>
      <c r="K346" s="1" t="n">
        <v>0</v>
      </c>
      <c r="L346" s="1" t="n">
        <v>0</v>
      </c>
      <c r="M346" s="1" t="n">
        <v>1</v>
      </c>
      <c r="N346" s="1" t="n">
        <v>0</v>
      </c>
      <c r="O346" s="1" t="n">
        <v>1</v>
      </c>
      <c r="P346" s="1" t="n">
        <f aca="false">SUM(E346:O346)</f>
        <v>5</v>
      </c>
      <c r="Q346" s="1" t="n">
        <v>130</v>
      </c>
      <c r="R346" s="1" t="n">
        <v>90</v>
      </c>
      <c r="S346" s="1" t="n">
        <v>40</v>
      </c>
      <c r="T346" s="2" t="n">
        <v>103.333333333333</v>
      </c>
      <c r="U346" s="3" t="n">
        <v>80.9</v>
      </c>
      <c r="V346" s="3" t="n">
        <v>166.8</v>
      </c>
      <c r="W346" s="2" t="n">
        <v>29.0774574584936</v>
      </c>
      <c r="X346" s="2" t="n">
        <v>1</v>
      </c>
      <c r="Y346" s="3" t="n">
        <v>98.5</v>
      </c>
      <c r="Z346" s="3" t="n">
        <v>99</v>
      </c>
      <c r="AA346" s="2" t="e">
        <f aca="false">{#NUM!}</f>
        <v>#N/A</v>
      </c>
      <c r="AB346" s="2" t="n">
        <v>0.59052757793765</v>
      </c>
      <c r="AC346" s="2" t="n">
        <v>0.994949494949495</v>
      </c>
      <c r="AD346" s="3" t="n">
        <v>28.4</v>
      </c>
      <c r="AE346" s="3"/>
      <c r="AF346" s="3"/>
      <c r="AG346" s="1"/>
      <c r="AH346" s="3"/>
      <c r="AI346" s="3"/>
      <c r="AJ346" s="3"/>
      <c r="AK346" s="3"/>
      <c r="AL346" s="1"/>
      <c r="AM346" s="1"/>
      <c r="AN346" s="1"/>
      <c r="AO346" s="1" t="n">
        <v>104</v>
      </c>
      <c r="AP346" s="1" t="n">
        <v>185</v>
      </c>
      <c r="AQ346" s="1" t="n">
        <v>209</v>
      </c>
      <c r="AR346" s="1" t="n">
        <v>163</v>
      </c>
      <c r="AS346" s="1" t="n">
        <v>147</v>
      </c>
      <c r="AT346" s="1" t="n">
        <v>4</v>
      </c>
      <c r="AU346" s="1" t="n">
        <f aca="false">((AO346*15)+(AP346*30)+(AQ346*30)+(AR346*30)+(AS346*15))-(AO346*120)</f>
        <v>7995</v>
      </c>
      <c r="AV346" s="1" t="n">
        <f aca="false">((AO346*15)+(AP346*30)+(AQ346*30)+(AR346*30)+(AS346*15))</f>
        <v>20475</v>
      </c>
      <c r="AW346" s="1" t="n">
        <v>5.75</v>
      </c>
      <c r="AX346" s="4"/>
      <c r="AY346" s="4"/>
      <c r="AZ346" s="2"/>
      <c r="BA346" s="2"/>
      <c r="BB346" s="2"/>
      <c r="BC346" s="2"/>
      <c r="BD346" s="2"/>
      <c r="BE346" s="3"/>
      <c r="BF346" s="3"/>
      <c r="BG346" s="3"/>
      <c r="BH346" s="3"/>
      <c r="BI346" s="3"/>
      <c r="BJ346" s="2"/>
      <c r="BK346" s="2"/>
      <c r="BL346" s="2"/>
      <c r="BM346" s="2"/>
      <c r="BN346" s="2"/>
      <c r="BO346" s="2"/>
      <c r="BP346" s="2"/>
      <c r="BQ346" s="2"/>
      <c r="BR346" s="4"/>
      <c r="BS346" s="1" t="n">
        <v>225</v>
      </c>
      <c r="BT346" s="1" t="n">
        <v>1</v>
      </c>
      <c r="BU346" s="1" t="n">
        <v>40</v>
      </c>
      <c r="BV346" s="1" t="n">
        <v>0</v>
      </c>
      <c r="BW346" s="1" t="n">
        <v>153</v>
      </c>
      <c r="BX346" s="1" t="n">
        <v>1</v>
      </c>
      <c r="BY346" s="1" t="n">
        <v>32</v>
      </c>
      <c r="BZ346" s="1" t="n">
        <v>162</v>
      </c>
      <c r="CA346" s="1" t="n">
        <v>1</v>
      </c>
      <c r="CB346" s="1" t="n">
        <v>3</v>
      </c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</row>
    <row r="347" customFormat="false" ht="13.8" hidden="false" customHeight="false" outlineLevel="0" collapsed="false">
      <c r="A347" s="1" t="n">
        <v>31268</v>
      </c>
      <c r="B347" s="1" t="n">
        <v>2</v>
      </c>
      <c r="C347" s="1" t="n">
        <v>69</v>
      </c>
      <c r="D347" s="1" t="n">
        <v>1</v>
      </c>
      <c r="E347" s="1" t="n">
        <v>1</v>
      </c>
      <c r="F347" s="1" t="n">
        <v>1</v>
      </c>
      <c r="G347" s="1" t="n">
        <v>1</v>
      </c>
      <c r="H347" s="1" t="n">
        <v>1</v>
      </c>
      <c r="I347" s="1" t="n">
        <v>0</v>
      </c>
      <c r="J347" s="1" t="n">
        <v>0</v>
      </c>
      <c r="K347" s="1" t="n">
        <v>0</v>
      </c>
      <c r="L347" s="1" t="n">
        <v>0</v>
      </c>
      <c r="M347" s="1" t="n">
        <v>0</v>
      </c>
      <c r="N347" s="1" t="n">
        <v>0</v>
      </c>
      <c r="O347" s="1" t="n">
        <v>1</v>
      </c>
      <c r="P347" s="1" t="n">
        <f aca="false">SUM(E347:O347)</f>
        <v>5</v>
      </c>
      <c r="Q347" s="1" t="n">
        <v>140</v>
      </c>
      <c r="R347" s="1" t="n">
        <v>80</v>
      </c>
      <c r="S347" s="1" t="n">
        <v>60</v>
      </c>
      <c r="T347" s="2" t="n">
        <v>100</v>
      </c>
      <c r="U347" s="3" t="n">
        <v>60.5</v>
      </c>
      <c r="V347" s="3" t="n">
        <v>150</v>
      </c>
      <c r="W347" s="2" t="n">
        <v>26.8888888888889</v>
      </c>
      <c r="X347" s="2" t="n">
        <v>1</v>
      </c>
      <c r="Y347" s="3" t="n">
        <v>95</v>
      </c>
      <c r="Z347" s="3" t="n">
        <v>97</v>
      </c>
      <c r="AA347" s="2" t="e">
        <f aca="false">{#NUM!}</f>
        <v>#N/A</v>
      </c>
      <c r="AB347" s="2" t="n">
        <v>0.633333333333333</v>
      </c>
      <c r="AC347" s="2" t="n">
        <v>0.979381443298969</v>
      </c>
      <c r="AD347" s="3" t="n">
        <v>34</v>
      </c>
      <c r="AE347" s="3"/>
      <c r="AF347" s="3"/>
      <c r="AG347" s="1"/>
      <c r="AH347" s="3"/>
      <c r="AI347" s="3"/>
      <c r="AJ347" s="3"/>
      <c r="AK347" s="3"/>
      <c r="AL347" s="1"/>
      <c r="AM347" s="1"/>
      <c r="AN347" s="1"/>
      <c r="AO347" s="1" t="n">
        <v>176</v>
      </c>
      <c r="AP347" s="1" t="n">
        <v>287</v>
      </c>
      <c r="AQ347" s="1" t="n">
        <v>352</v>
      </c>
      <c r="AR347" s="1" t="n">
        <v>391</v>
      </c>
      <c r="AS347" s="1" t="n">
        <v>338</v>
      </c>
      <c r="AT347" s="1" t="n">
        <v>6</v>
      </c>
      <c r="AU347" s="1" t="n">
        <f aca="false">((AO347*15)+(AP347*30)+(AQ347*30)+(AR347*30)+(AS347*15))-(AO347*120)</f>
        <v>17490</v>
      </c>
      <c r="AV347" s="1" t="n">
        <f aca="false">((AO347*15)+(AP347*30)+(AQ347*30)+(AR347*30)+(AS347*15))</f>
        <v>38610</v>
      </c>
      <c r="AW347" s="1"/>
      <c r="AX347" s="4"/>
      <c r="AY347" s="4"/>
      <c r="AZ347" s="2"/>
      <c r="BA347" s="2"/>
      <c r="BB347" s="2"/>
      <c r="BC347" s="2"/>
      <c r="BD347" s="2"/>
      <c r="BE347" s="3"/>
      <c r="BF347" s="3"/>
      <c r="BG347" s="3"/>
      <c r="BH347" s="3"/>
      <c r="BI347" s="3"/>
      <c r="BJ347" s="2"/>
      <c r="BK347" s="2"/>
      <c r="BL347" s="2"/>
      <c r="BM347" s="2"/>
      <c r="BN347" s="2"/>
      <c r="BO347" s="2"/>
      <c r="BP347" s="2"/>
      <c r="BQ347" s="2"/>
      <c r="BR347" s="4"/>
      <c r="BS347" s="1" t="n">
        <v>251</v>
      </c>
      <c r="BT347" s="1" t="n">
        <v>1</v>
      </c>
      <c r="BU347" s="1" t="n">
        <v>48</v>
      </c>
      <c r="BV347" s="1" t="n">
        <v>1</v>
      </c>
      <c r="BW347" s="1" t="n">
        <v>177</v>
      </c>
      <c r="BX347" s="1" t="n">
        <v>1</v>
      </c>
      <c r="BY347" s="1" t="n">
        <v>26</v>
      </c>
      <c r="BZ347" s="1" t="n">
        <v>131</v>
      </c>
      <c r="CA347" s="1" t="n">
        <v>0</v>
      </c>
      <c r="CB347" s="1" t="n">
        <v>3</v>
      </c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</row>
    <row r="348" customFormat="false" ht="13.8" hidden="false" customHeight="false" outlineLevel="0" collapsed="false">
      <c r="A348" s="1" t="n">
        <v>31269</v>
      </c>
      <c r="B348" s="1" t="n">
        <v>2</v>
      </c>
      <c r="C348" s="1" t="n">
        <v>48</v>
      </c>
      <c r="D348" s="1" t="n">
        <v>1</v>
      </c>
      <c r="E348" s="1" t="n">
        <v>1</v>
      </c>
      <c r="F348" s="1" t="n">
        <v>1</v>
      </c>
      <c r="G348" s="1" t="n">
        <v>1</v>
      </c>
      <c r="H348" s="1" t="n">
        <v>0</v>
      </c>
      <c r="I348" s="1" t="n">
        <v>0</v>
      </c>
      <c r="J348" s="1" t="n">
        <v>0</v>
      </c>
      <c r="K348" s="1" t="n">
        <v>1</v>
      </c>
      <c r="L348" s="1" t="n">
        <v>0</v>
      </c>
      <c r="M348" s="1" t="n">
        <v>0</v>
      </c>
      <c r="N348" s="1" t="n">
        <v>0</v>
      </c>
      <c r="O348" s="1" t="n">
        <v>1</v>
      </c>
      <c r="P348" s="1" t="n">
        <f aca="false">SUM(E348:O348)</f>
        <v>5</v>
      </c>
      <c r="Q348" s="1" t="n">
        <v>116</v>
      </c>
      <c r="R348" s="1" t="n">
        <v>72</v>
      </c>
      <c r="S348" s="1" t="n">
        <v>44</v>
      </c>
      <c r="T348" s="2" t="n">
        <v>86.6666666666667</v>
      </c>
      <c r="U348" s="3" t="n">
        <v>60.8</v>
      </c>
      <c r="V348" s="3" t="n">
        <v>157</v>
      </c>
      <c r="W348" s="2" t="n">
        <v>24.6663150634914</v>
      </c>
      <c r="X348" s="2" t="n">
        <v>0</v>
      </c>
      <c r="Y348" s="3" t="n">
        <v>74</v>
      </c>
      <c r="Z348" s="3" t="n">
        <v>96.5</v>
      </c>
      <c r="AA348" s="2"/>
      <c r="AB348" s="2"/>
      <c r="AC348" s="2"/>
      <c r="AD348" s="3" t="n">
        <v>33.4</v>
      </c>
      <c r="AE348" s="3"/>
      <c r="AF348" s="3"/>
      <c r="AG348" s="1"/>
      <c r="AH348" s="3"/>
      <c r="AI348" s="3"/>
      <c r="AJ348" s="3"/>
      <c r="AK348" s="3"/>
      <c r="AL348" s="1"/>
      <c r="AM348" s="1"/>
      <c r="AN348" s="1"/>
      <c r="AO348" s="1" t="n">
        <v>96</v>
      </c>
      <c r="AP348" s="1" t="n">
        <v>117</v>
      </c>
      <c r="AQ348" s="1" t="n">
        <v>108</v>
      </c>
      <c r="AR348" s="1" t="n">
        <v>74</v>
      </c>
      <c r="AS348" s="1" t="n">
        <v>104</v>
      </c>
      <c r="AT348" s="1" t="n">
        <v>1</v>
      </c>
      <c r="AU348" s="1" t="n">
        <f aca="false">((AO348*15)+(AP348*30)+(AQ348*30)+(AR348*30)+(AS348*15))-(AO348*120)</f>
        <v>450</v>
      </c>
      <c r="AV348" s="1" t="n">
        <f aca="false">((AO348*15)+(AP348*30)+(AQ348*30)+(AR348*30)+(AS348*15))</f>
        <v>11970</v>
      </c>
      <c r="AW348" s="1"/>
      <c r="AX348" s="4" t="n">
        <f aca="false">10000/SQRT((AO348*BE348)*(AVERAGE(AO348:AS348)*AVERAGE(BE348:BI348)))</f>
        <v>8.55740647748736</v>
      </c>
      <c r="AY348" s="4" t="n">
        <v>0</v>
      </c>
      <c r="AZ348" s="2" t="n">
        <f aca="false">(AO348*BE348)/405</f>
        <v>0.865185185185185</v>
      </c>
      <c r="BA348" s="2" t="n">
        <v>0</v>
      </c>
      <c r="BB348" s="2" t="n">
        <f aca="false">1/(LOG(BE348)+LOG(AO348))</f>
        <v>0.392994619779491</v>
      </c>
      <c r="BC348" s="2" t="n">
        <f aca="false">(BF348-BE348)/(AP348-AO348)</f>
        <v>2.45</v>
      </c>
      <c r="BD348" s="2" t="n">
        <f aca="false">(20*BE348)/((AO348/18)-3.5)</f>
        <v>39.8181818181818</v>
      </c>
      <c r="BE348" s="3" t="n">
        <v>3.65</v>
      </c>
      <c r="BF348" s="3" t="n">
        <v>55.1</v>
      </c>
      <c r="BG348" s="3" t="n">
        <v>52.8</v>
      </c>
      <c r="BH348" s="3" t="n">
        <v>32.6</v>
      </c>
      <c r="BI348" s="3" t="n">
        <v>51.1</v>
      </c>
      <c r="BJ348" s="2" t="n">
        <f aca="false">((BE348*15)+(BF348*30)+(BG348*30)+(BH348*30)+(BI348*15))-(BE348*120)</f>
        <v>4598.25</v>
      </c>
      <c r="BK348" s="2" t="n">
        <f aca="false">((BE348*15)+(BF348*30)+(BG348*30)+(BH348*30)+(BI348*15))</f>
        <v>5036.25</v>
      </c>
      <c r="BL348" s="2" t="n">
        <f aca="false">(1/BE348)</f>
        <v>0.273972602739726</v>
      </c>
      <c r="BM348" s="2" t="n">
        <f aca="false">(BJ348/AU348)</f>
        <v>10.2183333333333</v>
      </c>
      <c r="BN348" s="2" t="n">
        <f aca="false">(BK348/AV348)</f>
        <v>0.420739348370927</v>
      </c>
      <c r="BO348" s="2" t="n">
        <f aca="false">(AX348*BM348)</f>
        <v>87.4424318557917</v>
      </c>
      <c r="BP348" s="2" t="n">
        <f aca="false">(AX348*BN348)</f>
        <v>3.60043762508318</v>
      </c>
      <c r="BQ348" s="2" t="n">
        <v>2</v>
      </c>
      <c r="BR348" s="4" t="n">
        <f aca="false">(BC348*BL348)</f>
        <v>0.671232876712329</v>
      </c>
      <c r="BS348" s="1" t="n">
        <v>232</v>
      </c>
      <c r="BT348" s="1" t="n">
        <v>1</v>
      </c>
      <c r="BU348" s="1" t="n">
        <v>46</v>
      </c>
      <c r="BV348" s="1" t="n">
        <v>1</v>
      </c>
      <c r="BW348" s="1" t="n">
        <v>162</v>
      </c>
      <c r="BX348" s="1" t="n">
        <v>1</v>
      </c>
      <c r="BY348" s="1" t="n">
        <v>24</v>
      </c>
      <c r="BZ348" s="1" t="n">
        <v>119</v>
      </c>
      <c r="CA348" s="1" t="n">
        <v>0</v>
      </c>
      <c r="CB348" s="1" t="n">
        <v>1</v>
      </c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 t="n">
        <v>3</v>
      </c>
      <c r="DK348" s="1" t="n">
        <v>3</v>
      </c>
      <c r="DL348" s="1" t="n">
        <v>2</v>
      </c>
      <c r="DM348" s="1" t="n">
        <v>2</v>
      </c>
      <c r="DN348" s="1" t="n">
        <v>33.71036</v>
      </c>
      <c r="DO348" s="1" t="n">
        <v>190.1762</v>
      </c>
      <c r="DP348" s="1" t="n">
        <v>0.08</v>
      </c>
      <c r="DQ348" s="1" t="n">
        <v>1</v>
      </c>
      <c r="DR348" s="1" t="n">
        <v>4</v>
      </c>
      <c r="DS348" s="1" t="n">
        <v>1</v>
      </c>
      <c r="DT348" s="1" t="n">
        <v>1580.81</v>
      </c>
      <c r="DU348" s="1" t="n">
        <v>39.78</v>
      </c>
      <c r="DV348" s="1" t="n">
        <v>17.47</v>
      </c>
      <c r="DW348" s="1" t="n">
        <v>15.31</v>
      </c>
      <c r="DX348" s="1" t="n">
        <v>10.1</v>
      </c>
      <c r="DY348" s="1" t="n">
        <v>331.02</v>
      </c>
      <c r="DZ348" s="1" t="n">
        <v>13.91</v>
      </c>
      <c r="EA348" s="1" t="n">
        <v>11.19</v>
      </c>
      <c r="EB348" s="1" t="n">
        <v>9.28</v>
      </c>
      <c r="EC348" s="1" t="n">
        <v>11.76</v>
      </c>
      <c r="ED348" s="1" t="n">
        <v>5.44</v>
      </c>
      <c r="EE348" s="1" t="n">
        <v>231.98</v>
      </c>
    </row>
    <row r="349" customFormat="false" ht="13.8" hidden="false" customHeight="false" outlineLevel="0" collapsed="false">
      <c r="A349" s="1" t="n">
        <v>31270</v>
      </c>
      <c r="B349" s="1" t="n">
        <v>2</v>
      </c>
      <c r="C349" s="1" t="n">
        <v>17</v>
      </c>
      <c r="D349" s="1" t="n">
        <v>1</v>
      </c>
      <c r="E349" s="1" t="n">
        <v>0</v>
      </c>
      <c r="F349" s="1" t="n">
        <v>0</v>
      </c>
      <c r="G349" s="1" t="n">
        <v>1</v>
      </c>
      <c r="H349" s="1" t="n">
        <v>0</v>
      </c>
      <c r="I349" s="1" t="n">
        <v>0</v>
      </c>
      <c r="J349" s="1" t="n">
        <v>0</v>
      </c>
      <c r="K349" s="1" t="n">
        <v>0</v>
      </c>
      <c r="L349" s="1" t="n">
        <v>0</v>
      </c>
      <c r="M349" s="1" t="n">
        <v>0</v>
      </c>
      <c r="N349" s="1" t="n">
        <v>0</v>
      </c>
      <c r="O349" s="1" t="n">
        <v>1</v>
      </c>
      <c r="P349" s="1" t="n">
        <f aca="false">SUM(E349:O349)</f>
        <v>2</v>
      </c>
      <c r="Q349" s="1" t="n">
        <v>104</v>
      </c>
      <c r="R349" s="1" t="n">
        <v>70</v>
      </c>
      <c r="S349" s="1" t="n">
        <v>34</v>
      </c>
      <c r="T349" s="2" t="n">
        <v>81.3333333333333</v>
      </c>
      <c r="U349" s="3" t="n">
        <v>64</v>
      </c>
      <c r="V349" s="3" t="n">
        <v>162.5</v>
      </c>
      <c r="W349" s="2" t="n">
        <v>24.2366863905325</v>
      </c>
      <c r="X349" s="2" t="n">
        <v>0</v>
      </c>
      <c r="Y349" s="3" t="n">
        <v>90</v>
      </c>
      <c r="Z349" s="3" t="n">
        <v>101</v>
      </c>
      <c r="AA349" s="2"/>
      <c r="AB349" s="2"/>
      <c r="AC349" s="2"/>
      <c r="AD349" s="3" t="n">
        <v>33.1</v>
      </c>
      <c r="AE349" s="3"/>
      <c r="AF349" s="3"/>
      <c r="AG349" s="1"/>
      <c r="AH349" s="3"/>
      <c r="AI349" s="3"/>
      <c r="AJ349" s="3"/>
      <c r="AK349" s="3"/>
      <c r="AL349" s="1"/>
      <c r="AM349" s="1"/>
      <c r="AN349" s="1"/>
      <c r="AO349" s="1" t="n">
        <v>100</v>
      </c>
      <c r="AP349" s="1" t="n">
        <v>157</v>
      </c>
      <c r="AQ349" s="1" t="n">
        <v>146</v>
      </c>
      <c r="AR349" s="1" t="n">
        <v>90</v>
      </c>
      <c r="AS349" s="1" t="n">
        <v>117</v>
      </c>
      <c r="AT349" s="1" t="n">
        <v>2</v>
      </c>
      <c r="AU349" s="1" t="n">
        <f aca="false">((AO349*15)+(AP349*30)+(AQ349*30)+(AR349*30)+(AS349*15))-(AO349*120)</f>
        <v>3045</v>
      </c>
      <c r="AV349" s="1" t="n">
        <f aca="false">((AO349*15)+(AP349*30)+(AQ349*30)+(AR349*30)+(AS349*15))</f>
        <v>15045</v>
      </c>
      <c r="AW349" s="1"/>
      <c r="AX349" s="4"/>
      <c r="AY349" s="4"/>
      <c r="AZ349" s="2"/>
      <c r="BA349" s="2"/>
      <c r="BB349" s="2"/>
      <c r="BC349" s="2"/>
      <c r="BD349" s="2"/>
      <c r="BE349" s="3"/>
      <c r="BF349" s="3"/>
      <c r="BG349" s="3"/>
      <c r="BH349" s="3"/>
      <c r="BI349" s="3"/>
      <c r="BJ349" s="2"/>
      <c r="BK349" s="2"/>
      <c r="BL349" s="2"/>
      <c r="BM349" s="2"/>
      <c r="BN349" s="2"/>
      <c r="BO349" s="2"/>
      <c r="BP349" s="2"/>
      <c r="BQ349" s="2"/>
      <c r="BR349" s="4"/>
      <c r="BS349" s="1" t="n">
        <v>206</v>
      </c>
      <c r="BT349" s="1" t="n">
        <v>1</v>
      </c>
      <c r="BU349" s="1" t="n">
        <v>53</v>
      </c>
      <c r="BV349" s="1" t="n">
        <v>0</v>
      </c>
      <c r="BW349" s="1" t="n">
        <v>136</v>
      </c>
      <c r="BX349" s="1" t="n">
        <v>1</v>
      </c>
      <c r="BY349" s="1" t="n">
        <v>20</v>
      </c>
      <c r="BZ349" s="1" t="n">
        <v>102</v>
      </c>
      <c r="CA349" s="1" t="n">
        <v>0</v>
      </c>
      <c r="CB349" s="1" t="n">
        <v>1</v>
      </c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</row>
    <row r="350" customFormat="false" ht="13.8" hidden="false" customHeight="false" outlineLevel="0" collapsed="false">
      <c r="A350" s="1" t="n">
        <v>31271</v>
      </c>
      <c r="B350" s="1" t="n">
        <v>2</v>
      </c>
      <c r="C350" s="1" t="n">
        <v>24</v>
      </c>
      <c r="D350" s="1" t="n">
        <v>1</v>
      </c>
      <c r="E350" s="1" t="n">
        <v>1</v>
      </c>
      <c r="F350" s="1" t="n">
        <v>0</v>
      </c>
      <c r="G350" s="1" t="n">
        <v>1</v>
      </c>
      <c r="H350" s="1" t="n">
        <v>0</v>
      </c>
      <c r="I350" s="1" t="n">
        <v>0</v>
      </c>
      <c r="J350" s="1" t="n">
        <v>0</v>
      </c>
      <c r="K350" s="1" t="n">
        <v>0</v>
      </c>
      <c r="L350" s="1" t="n">
        <v>0</v>
      </c>
      <c r="M350" s="1" t="n">
        <v>1</v>
      </c>
      <c r="N350" s="1" t="n">
        <v>1</v>
      </c>
      <c r="O350" s="1" t="n">
        <v>0</v>
      </c>
      <c r="P350" s="1" t="n">
        <f aca="false">SUM(E350:O350)</f>
        <v>4</v>
      </c>
      <c r="Q350" s="1" t="n">
        <v>140</v>
      </c>
      <c r="R350" s="1" t="n">
        <v>86</v>
      </c>
      <c r="S350" s="1" t="n">
        <v>54</v>
      </c>
      <c r="T350" s="2" t="n">
        <v>104</v>
      </c>
      <c r="U350" s="3" t="n">
        <v>114.6</v>
      </c>
      <c r="V350" s="3" t="n">
        <v>154</v>
      </c>
      <c r="W350" s="2" t="n">
        <v>48.3218080620678</v>
      </c>
      <c r="X350" s="2" t="n">
        <v>2</v>
      </c>
      <c r="Y350" s="3" t="n">
        <v>134</v>
      </c>
      <c r="Z350" s="3" t="n">
        <v>133</v>
      </c>
      <c r="AA350" s="2"/>
      <c r="AB350" s="2"/>
      <c r="AC350" s="2"/>
      <c r="AD350" s="3" t="n">
        <v>50.5</v>
      </c>
      <c r="AE350" s="3"/>
      <c r="AF350" s="3"/>
      <c r="AG350" s="1"/>
      <c r="AH350" s="3"/>
      <c r="AI350" s="3"/>
      <c r="AJ350" s="3"/>
      <c r="AK350" s="3"/>
      <c r="AL350" s="1"/>
      <c r="AM350" s="1"/>
      <c r="AN350" s="1"/>
      <c r="AO350" s="1" t="n">
        <v>97</v>
      </c>
      <c r="AP350" s="1" t="n">
        <v>141</v>
      </c>
      <c r="AQ350" s="1" t="n">
        <v>152</v>
      </c>
      <c r="AR350" s="1" t="n">
        <v>135</v>
      </c>
      <c r="AS350" s="1" t="n">
        <v>116</v>
      </c>
      <c r="AT350" s="1" t="n">
        <v>1</v>
      </c>
      <c r="AU350" s="1" t="n">
        <f aca="false">((AO350*15)+(AP350*30)+(AQ350*30)+(AR350*30)+(AS350*15))-(AO350*120)</f>
        <v>4395</v>
      </c>
      <c r="AV350" s="1" t="n">
        <f aca="false">((AO350*15)+(AP350*30)+(AQ350*30)+(AR350*30)+(AS350*15))</f>
        <v>16035</v>
      </c>
      <c r="AW350" s="1"/>
      <c r="AX350" s="4"/>
      <c r="AY350" s="4"/>
      <c r="AZ350" s="2"/>
      <c r="BA350" s="2"/>
      <c r="BB350" s="2"/>
      <c r="BC350" s="2"/>
      <c r="BD350" s="2"/>
      <c r="BE350" s="3"/>
      <c r="BF350" s="3"/>
      <c r="BG350" s="3"/>
      <c r="BH350" s="3"/>
      <c r="BI350" s="3"/>
      <c r="BJ350" s="2"/>
      <c r="BK350" s="2"/>
      <c r="BL350" s="2"/>
      <c r="BM350" s="2"/>
      <c r="BN350" s="2"/>
      <c r="BO350" s="2"/>
      <c r="BP350" s="2"/>
      <c r="BQ350" s="2"/>
      <c r="BR350" s="4"/>
      <c r="BS350" s="1" t="n">
        <v>199</v>
      </c>
      <c r="BT350" s="1" t="n">
        <v>0</v>
      </c>
      <c r="BU350" s="1"/>
      <c r="BV350" s="1"/>
      <c r="BW350" s="1"/>
      <c r="BX350" s="1"/>
      <c r="BY350" s="1"/>
      <c r="BZ350" s="1" t="n">
        <v>128</v>
      </c>
      <c r="CA350" s="1" t="n">
        <v>0</v>
      </c>
      <c r="CB350" s="1" t="n">
        <v>4</v>
      </c>
      <c r="CC350" s="1" t="n">
        <v>1</v>
      </c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</row>
    <row r="351" customFormat="false" ht="13.8" hidden="false" customHeight="false" outlineLevel="0" collapsed="false">
      <c r="A351" s="1" t="n">
        <v>31272</v>
      </c>
      <c r="B351" s="1" t="n">
        <v>2</v>
      </c>
      <c r="C351" s="1" t="n">
        <v>44</v>
      </c>
      <c r="D351" s="1" t="n">
        <v>1</v>
      </c>
      <c r="E351" s="1" t="n">
        <v>1</v>
      </c>
      <c r="F351" s="1" t="n">
        <v>1</v>
      </c>
      <c r="G351" s="1" t="n">
        <v>1</v>
      </c>
      <c r="H351" s="1" t="n">
        <v>0</v>
      </c>
      <c r="I351" s="1" t="n">
        <v>0</v>
      </c>
      <c r="J351" s="1" t="n">
        <v>0</v>
      </c>
      <c r="K351" s="1" t="n">
        <v>0</v>
      </c>
      <c r="L351" s="1" t="n">
        <v>0</v>
      </c>
      <c r="M351" s="1" t="n">
        <v>1</v>
      </c>
      <c r="N351" s="1" t="n">
        <v>1</v>
      </c>
      <c r="O351" s="1" t="n">
        <v>1</v>
      </c>
      <c r="P351" s="1" t="n">
        <f aca="false">SUM(E351:O351)</f>
        <v>6</v>
      </c>
      <c r="Q351" s="1" t="n">
        <v>104</v>
      </c>
      <c r="R351" s="1" t="n">
        <v>70</v>
      </c>
      <c r="S351" s="1" t="n">
        <v>34</v>
      </c>
      <c r="T351" s="2" t="n">
        <v>81.3333333333333</v>
      </c>
      <c r="U351" s="3" t="n">
        <v>78</v>
      </c>
      <c r="V351" s="3" t="n">
        <v>149</v>
      </c>
      <c r="W351" s="2" t="n">
        <v>35.1335525426783</v>
      </c>
      <c r="X351" s="2" t="n">
        <v>2</v>
      </c>
      <c r="Y351" s="3" t="n">
        <v>105</v>
      </c>
      <c r="Z351" s="3" t="n">
        <v>106</v>
      </c>
      <c r="AA351" s="2"/>
      <c r="AB351" s="2"/>
      <c r="AC351" s="2"/>
      <c r="AD351" s="3" t="n">
        <v>41.5</v>
      </c>
      <c r="AE351" s="3"/>
      <c r="AF351" s="3"/>
      <c r="AG351" s="1"/>
      <c r="AH351" s="3"/>
      <c r="AI351" s="3"/>
      <c r="AJ351" s="3"/>
      <c r="AK351" s="3"/>
      <c r="AL351" s="1"/>
      <c r="AM351" s="1"/>
      <c r="AN351" s="1"/>
      <c r="AO351" s="1" t="n">
        <v>97</v>
      </c>
      <c r="AP351" s="1" t="n">
        <v>191</v>
      </c>
      <c r="AQ351" s="1" t="n">
        <v>203</v>
      </c>
      <c r="AR351" s="1" t="n">
        <v>150</v>
      </c>
      <c r="AS351" s="1" t="n">
        <v>124</v>
      </c>
      <c r="AT351" s="1" t="n">
        <v>1</v>
      </c>
      <c r="AU351" s="1" t="n">
        <f aca="false">((AO351*15)+(AP351*30)+(AQ351*30)+(AR351*30)+(AS351*15))-(AO351*120)</f>
        <v>7995</v>
      </c>
      <c r="AV351" s="1" t="n">
        <f aca="false">((AO351*15)+(AP351*30)+(AQ351*30)+(AR351*30)+(AS351*15))</f>
        <v>19635</v>
      </c>
      <c r="AW351" s="1"/>
      <c r="AX351" s="4"/>
      <c r="AY351" s="4"/>
      <c r="AZ351" s="2"/>
      <c r="BA351" s="2"/>
      <c r="BB351" s="2"/>
      <c r="BC351" s="2"/>
      <c r="BD351" s="2"/>
      <c r="BE351" s="3"/>
      <c r="BF351" s="3"/>
      <c r="BG351" s="3"/>
      <c r="BH351" s="3"/>
      <c r="BI351" s="3"/>
      <c r="BJ351" s="2"/>
      <c r="BK351" s="2"/>
      <c r="BL351" s="2"/>
      <c r="BM351" s="2"/>
      <c r="BN351" s="2"/>
      <c r="BO351" s="2"/>
      <c r="BP351" s="2"/>
      <c r="BQ351" s="2"/>
      <c r="BR351" s="4"/>
      <c r="BS351" s="1" t="n">
        <v>214</v>
      </c>
      <c r="BT351" s="1" t="n">
        <v>1</v>
      </c>
      <c r="BU351" s="1"/>
      <c r="BV351" s="1"/>
      <c r="BW351" s="1"/>
      <c r="BX351" s="1"/>
      <c r="BY351" s="1"/>
      <c r="BZ351" s="1" t="n">
        <v>252</v>
      </c>
      <c r="CA351" s="1" t="n">
        <v>1</v>
      </c>
      <c r="CB351" s="1" t="n">
        <v>5</v>
      </c>
      <c r="CC351" s="1" t="n">
        <v>2</v>
      </c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</row>
    <row r="352" customFormat="false" ht="13.8" hidden="false" customHeight="false" outlineLevel="0" collapsed="false">
      <c r="A352" s="1" t="n">
        <v>31273</v>
      </c>
      <c r="B352" s="1" t="n">
        <v>1</v>
      </c>
      <c r="C352" s="1" t="n">
        <v>56</v>
      </c>
      <c r="D352" s="1" t="n">
        <v>1</v>
      </c>
      <c r="E352" s="1" t="n">
        <v>1</v>
      </c>
      <c r="F352" s="1" t="n">
        <v>1</v>
      </c>
      <c r="G352" s="1" t="n">
        <v>0</v>
      </c>
      <c r="H352" s="1" t="n">
        <v>0</v>
      </c>
      <c r="I352" s="1" t="n">
        <v>0</v>
      </c>
      <c r="J352" s="1" t="n">
        <v>0</v>
      </c>
      <c r="K352" s="1" t="n">
        <v>0</v>
      </c>
      <c r="L352" s="1" t="n">
        <v>0</v>
      </c>
      <c r="M352" s="1" t="n">
        <v>0</v>
      </c>
      <c r="N352" s="1" t="n">
        <v>0</v>
      </c>
      <c r="O352" s="1" t="n">
        <v>1</v>
      </c>
      <c r="P352" s="1" t="n">
        <f aca="false">SUM(E352:O352)</f>
        <v>3</v>
      </c>
      <c r="Q352" s="1" t="n">
        <v>116</v>
      </c>
      <c r="R352" s="1" t="n">
        <v>84</v>
      </c>
      <c r="S352" s="1" t="n">
        <v>32</v>
      </c>
      <c r="T352" s="2" t="n">
        <v>94.6666666666667</v>
      </c>
      <c r="U352" s="3" t="n">
        <v>67.6</v>
      </c>
      <c r="V352" s="3" t="n">
        <v>163.5</v>
      </c>
      <c r="W352" s="2" t="n">
        <v>25.2878077976975</v>
      </c>
      <c r="X352" s="2" t="n">
        <v>1</v>
      </c>
      <c r="Y352" s="3" t="n">
        <v>92</v>
      </c>
      <c r="Z352" s="3" t="n">
        <v>94</v>
      </c>
      <c r="AA352" s="2"/>
      <c r="AB352" s="2"/>
      <c r="AC352" s="2"/>
      <c r="AD352" s="3" t="n">
        <v>24.6</v>
      </c>
      <c r="AE352" s="3"/>
      <c r="AF352" s="3"/>
      <c r="AG352" s="1"/>
      <c r="AH352" s="3"/>
      <c r="AI352" s="3"/>
      <c r="AJ352" s="3"/>
      <c r="AK352" s="3"/>
      <c r="AL352" s="1"/>
      <c r="AM352" s="1"/>
      <c r="AN352" s="1"/>
      <c r="AO352" s="1" t="n">
        <v>82</v>
      </c>
      <c r="AP352" s="1" t="n">
        <v>120</v>
      </c>
      <c r="AQ352" s="1" t="n">
        <v>127</v>
      </c>
      <c r="AR352" s="1" t="n">
        <v>94</v>
      </c>
      <c r="AS352" s="1" t="n">
        <v>107</v>
      </c>
      <c r="AT352" s="1" t="n">
        <v>1</v>
      </c>
      <c r="AU352" s="1" t="n">
        <f aca="false">((AO352*15)+(AP352*30)+(AQ352*30)+(AR352*30)+(AS352*15))-(AO352*120)</f>
        <v>3225</v>
      </c>
      <c r="AV352" s="1" t="n">
        <f aca="false">((AO352*15)+(AP352*30)+(AQ352*30)+(AR352*30)+(AS352*15))</f>
        <v>13065</v>
      </c>
      <c r="AW352" s="1"/>
      <c r="AX352" s="4" t="n">
        <f aca="false">10000/SQRT((AO352*BE352)*(AVERAGE(AO352:AS352)*AVERAGE(BE352:BI352)))</f>
        <v>5.41647668046229</v>
      </c>
      <c r="AY352" s="4" t="n">
        <v>0</v>
      </c>
      <c r="AZ352" s="2" t="n">
        <f aca="false">(AO352*BE352)/405</f>
        <v>1.33832098765432</v>
      </c>
      <c r="BA352" s="2" t="n">
        <v>0</v>
      </c>
      <c r="BB352" s="2" t="n">
        <f aca="false">1/(LOG(BE352)+LOG(AO352))</f>
        <v>0.365762399229673</v>
      </c>
      <c r="BC352" s="2" t="n">
        <f aca="false">(BF352-BE352)/(AP352-AO352)</f>
        <v>1.91815789473684</v>
      </c>
      <c r="BD352" s="2" t="n">
        <f aca="false">(20*BE352)/((AO352/18)-3.5)</f>
        <v>125.242105263158</v>
      </c>
      <c r="BE352" s="3" t="n">
        <v>6.61</v>
      </c>
      <c r="BF352" s="3" t="n">
        <v>79.5</v>
      </c>
      <c r="BG352" s="3" t="n">
        <v>125</v>
      </c>
      <c r="BH352" s="3" t="n">
        <v>78.6</v>
      </c>
      <c r="BI352" s="3" t="n">
        <v>6.92</v>
      </c>
      <c r="BJ352" s="2" t="n">
        <f aca="false">((BE352*15)+(BF352*30)+(BG352*30)+(BH352*30)+(BI352*15))-(BE352*120)</f>
        <v>7902.75</v>
      </c>
      <c r="BK352" s="2" t="n">
        <f aca="false">((BE352*15)+(BF352*30)+(BG352*30)+(BH352*30)+(BI352*15))</f>
        <v>8695.95</v>
      </c>
      <c r="BL352" s="2" t="n">
        <f aca="false">(1/BE352)</f>
        <v>0.151285930408472</v>
      </c>
      <c r="BM352" s="2" t="n">
        <f aca="false">(BJ352/AU352)</f>
        <v>2.45046511627907</v>
      </c>
      <c r="BN352" s="2" t="n">
        <f aca="false">(BK352/AV352)</f>
        <v>0.665591274397244</v>
      </c>
      <c r="BO352" s="2" t="n">
        <f aca="false">(AX352*BM352)</f>
        <v>13.2728871586119</v>
      </c>
      <c r="BP352" s="2" t="n">
        <f aca="false">(AX352*BN352)</f>
        <v>3.60515961649185</v>
      </c>
      <c r="BQ352" s="2" t="n">
        <v>2</v>
      </c>
      <c r="BR352" s="4" t="n">
        <f aca="false">(BC352*BL352)</f>
        <v>0.290190301775619</v>
      </c>
      <c r="BS352" s="1" t="n">
        <v>217</v>
      </c>
      <c r="BT352" s="1" t="n">
        <v>1</v>
      </c>
      <c r="BU352" s="1"/>
      <c r="BV352" s="1"/>
      <c r="BW352" s="1"/>
      <c r="BX352" s="1"/>
      <c r="BY352" s="1"/>
      <c r="BZ352" s="1" t="n">
        <v>95</v>
      </c>
      <c r="CA352" s="1" t="n">
        <v>0</v>
      </c>
      <c r="CB352" s="1" t="n">
        <v>2</v>
      </c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 t="n">
        <v>10</v>
      </c>
      <c r="DK352" s="1" t="n">
        <v>10</v>
      </c>
      <c r="DL352" s="1" t="n">
        <v>2</v>
      </c>
      <c r="DM352" s="1" t="n">
        <v>2</v>
      </c>
      <c r="DN352" s="1" t="n">
        <v>31.59339</v>
      </c>
      <c r="DO352" s="1" t="n">
        <v>166.8641</v>
      </c>
      <c r="DP352" s="1" t="n">
        <v>0.08</v>
      </c>
      <c r="DQ352" s="1" t="n">
        <v>2</v>
      </c>
      <c r="DR352" s="1" t="n">
        <v>4</v>
      </c>
      <c r="DS352" s="1" t="n">
        <v>1</v>
      </c>
      <c r="DT352" s="1" t="n">
        <v>2262.88</v>
      </c>
      <c r="DU352" s="1" t="n">
        <v>75.51</v>
      </c>
      <c r="DV352" s="1" t="n">
        <v>22.71</v>
      </c>
      <c r="DW352" s="1" t="n">
        <v>30.6</v>
      </c>
      <c r="DX352" s="1" t="n">
        <v>30.91</v>
      </c>
      <c r="DY352" s="1" t="n">
        <v>343.02</v>
      </c>
      <c r="DZ352" s="1" t="n">
        <v>38.63</v>
      </c>
      <c r="EA352" s="1" t="n">
        <v>39.37</v>
      </c>
      <c r="EB352" s="1" t="n">
        <v>19.1</v>
      </c>
      <c r="EC352" s="1" t="n">
        <v>26.32</v>
      </c>
      <c r="ED352" s="1" t="n">
        <v>16.75</v>
      </c>
      <c r="EE352" s="1" t="n">
        <v>184.86</v>
      </c>
    </row>
    <row r="353" customFormat="false" ht="13.8" hidden="false" customHeight="false" outlineLevel="0" collapsed="false">
      <c r="A353" s="1" t="n">
        <v>31274</v>
      </c>
      <c r="B353" s="1" t="n">
        <v>2</v>
      </c>
      <c r="C353" s="1" t="n">
        <v>49</v>
      </c>
      <c r="D353" s="1" t="n">
        <v>1</v>
      </c>
      <c r="E353" s="1" t="n">
        <v>1</v>
      </c>
      <c r="F353" s="1" t="n">
        <v>1</v>
      </c>
      <c r="G353" s="1" t="n">
        <v>1</v>
      </c>
      <c r="H353" s="1" t="n">
        <v>1</v>
      </c>
      <c r="I353" s="1" t="n">
        <v>0</v>
      </c>
      <c r="J353" s="1" t="n">
        <v>0</v>
      </c>
      <c r="K353" s="1" t="n">
        <v>0</v>
      </c>
      <c r="L353" s="1" t="n">
        <v>0</v>
      </c>
      <c r="M353" s="1" t="n">
        <v>1</v>
      </c>
      <c r="N353" s="1" t="n">
        <v>0</v>
      </c>
      <c r="O353" s="1" t="n">
        <v>0</v>
      </c>
      <c r="P353" s="1" t="n">
        <f aca="false">SUM(E353:O353)</f>
        <v>5</v>
      </c>
      <c r="Q353" s="1" t="n">
        <v>120</v>
      </c>
      <c r="R353" s="1" t="n">
        <v>86</v>
      </c>
      <c r="S353" s="1" t="n">
        <v>34</v>
      </c>
      <c r="T353" s="2" t="n">
        <v>97.3333333333333</v>
      </c>
      <c r="U353" s="3" t="n">
        <v>81.6</v>
      </c>
      <c r="V353" s="3" t="n">
        <v>159</v>
      </c>
      <c r="W353" s="2" t="n">
        <v>32.2772042245164</v>
      </c>
      <c r="X353" s="2" t="n">
        <v>2</v>
      </c>
      <c r="Y353" s="3" t="n">
        <v>101</v>
      </c>
      <c r="Z353" s="3" t="n">
        <v>117.2</v>
      </c>
      <c r="AA353" s="2"/>
      <c r="AB353" s="2"/>
      <c r="AC353" s="2"/>
      <c r="AD353" s="3" t="n">
        <v>44.3</v>
      </c>
      <c r="AE353" s="3"/>
      <c r="AF353" s="3"/>
      <c r="AG353" s="1"/>
      <c r="AH353" s="3"/>
      <c r="AI353" s="3"/>
      <c r="AJ353" s="3"/>
      <c r="AK353" s="3"/>
      <c r="AL353" s="1"/>
      <c r="AM353" s="1"/>
      <c r="AN353" s="1"/>
      <c r="AO353" s="1" t="n">
        <v>91</v>
      </c>
      <c r="AP353" s="1" t="n">
        <v>125</v>
      </c>
      <c r="AQ353" s="1" t="n">
        <v>138</v>
      </c>
      <c r="AR353" s="1" t="n">
        <v>102</v>
      </c>
      <c r="AS353" s="1" t="n">
        <v>115</v>
      </c>
      <c r="AT353" s="1" t="n">
        <v>1</v>
      </c>
      <c r="AU353" s="1" t="n">
        <f aca="false">((AO353*15)+(AP353*30)+(AQ353*30)+(AR353*30)+(AS353*15))-(AO353*120)</f>
        <v>3120</v>
      </c>
      <c r="AV353" s="1" t="n">
        <f aca="false">((AO353*15)+(AP353*30)+(AQ353*30)+(AR353*30)+(AS353*15))</f>
        <v>14040</v>
      </c>
      <c r="AW353" s="1"/>
      <c r="AX353" s="4"/>
      <c r="AY353" s="4"/>
      <c r="AZ353" s="2"/>
      <c r="BA353" s="2"/>
      <c r="BB353" s="2"/>
      <c r="BC353" s="2"/>
      <c r="BD353" s="2"/>
      <c r="BE353" s="3"/>
      <c r="BF353" s="3"/>
      <c r="BG353" s="3"/>
      <c r="BH353" s="3"/>
      <c r="BI353" s="3"/>
      <c r="BJ353" s="2"/>
      <c r="BK353" s="2"/>
      <c r="BL353" s="2"/>
      <c r="BM353" s="2"/>
      <c r="BN353" s="2"/>
      <c r="BO353" s="2"/>
      <c r="BP353" s="2"/>
      <c r="BQ353" s="2"/>
      <c r="BR353" s="4"/>
      <c r="BS353" s="1" t="n">
        <v>185</v>
      </c>
      <c r="BT353" s="1" t="n">
        <v>0</v>
      </c>
      <c r="BU353" s="1"/>
      <c r="BV353" s="1"/>
      <c r="BW353" s="1"/>
      <c r="BX353" s="1"/>
      <c r="BY353" s="1"/>
      <c r="BZ353" s="1" t="n">
        <v>100</v>
      </c>
      <c r="CA353" s="1" t="n">
        <v>0</v>
      </c>
      <c r="CB353" s="1" t="n">
        <v>4</v>
      </c>
      <c r="CC353" s="1" t="n">
        <v>1</v>
      </c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</row>
    <row r="354" customFormat="false" ht="13.8" hidden="false" customHeight="false" outlineLevel="0" collapsed="false">
      <c r="A354" s="1" t="n">
        <v>31275</v>
      </c>
      <c r="B354" s="1" t="n">
        <v>1</v>
      </c>
      <c r="C354" s="1" t="n">
        <v>48</v>
      </c>
      <c r="D354" s="1" t="n">
        <v>1</v>
      </c>
      <c r="E354" s="1" t="n">
        <v>1</v>
      </c>
      <c r="F354" s="1" t="n">
        <v>1</v>
      </c>
      <c r="G354" s="1" t="n">
        <v>1</v>
      </c>
      <c r="H354" s="1" t="n">
        <v>0</v>
      </c>
      <c r="I354" s="1" t="n">
        <v>0</v>
      </c>
      <c r="J354" s="1" t="n">
        <v>0</v>
      </c>
      <c r="K354" s="1" t="n">
        <v>0</v>
      </c>
      <c r="L354" s="1" t="n">
        <v>0</v>
      </c>
      <c r="M354" s="1" t="n">
        <v>1</v>
      </c>
      <c r="N354" s="1" t="n">
        <v>0</v>
      </c>
      <c r="O354" s="1" t="s">
        <v>500</v>
      </c>
      <c r="P354" s="1" t="n">
        <f aca="false">SUM(E354:O354)</f>
        <v>4</v>
      </c>
      <c r="Q354" s="1" t="n">
        <v>100</v>
      </c>
      <c r="R354" s="1" t="n">
        <v>80</v>
      </c>
      <c r="S354" s="1" t="n">
        <v>20</v>
      </c>
      <c r="T354" s="2" t="n">
        <v>86.6666666666667</v>
      </c>
      <c r="U354" s="3" t="n">
        <v>112.4</v>
      </c>
      <c r="V354" s="3" t="n">
        <v>173.5</v>
      </c>
      <c r="W354" s="2" t="n">
        <v>37.339401539752</v>
      </c>
      <c r="X354" s="2" t="n">
        <v>2</v>
      </c>
      <c r="Y354" s="3" t="n">
        <v>114</v>
      </c>
      <c r="Z354" s="3" t="n">
        <v>118.5</v>
      </c>
      <c r="AA354" s="2"/>
      <c r="AB354" s="2"/>
      <c r="AC354" s="2"/>
      <c r="AD354" s="3" t="n">
        <v>39.3</v>
      </c>
      <c r="AE354" s="3"/>
      <c r="AF354" s="3"/>
      <c r="AG354" s="1"/>
      <c r="AH354" s="3"/>
      <c r="AI354" s="3"/>
      <c r="AJ354" s="3"/>
      <c r="AK354" s="3"/>
      <c r="AL354" s="1"/>
      <c r="AM354" s="1"/>
      <c r="AN354" s="1"/>
      <c r="AO354" s="1" t="n">
        <v>217</v>
      </c>
      <c r="AP354" s="1"/>
      <c r="AQ354" s="1"/>
      <c r="AR354" s="1"/>
      <c r="AS354" s="1"/>
      <c r="AT354" s="1" t="n">
        <v>5</v>
      </c>
      <c r="AU354" s="1"/>
      <c r="AV354" s="1"/>
      <c r="AW354" s="1"/>
      <c r="AX354" s="4"/>
      <c r="AY354" s="4"/>
      <c r="AZ354" s="2"/>
      <c r="BA354" s="2"/>
      <c r="BB354" s="2"/>
      <c r="BC354" s="2"/>
      <c r="BD354" s="2"/>
      <c r="BE354" s="3"/>
      <c r="BF354" s="3"/>
      <c r="BG354" s="3"/>
      <c r="BH354" s="3"/>
      <c r="BI354" s="3"/>
      <c r="BJ354" s="2"/>
      <c r="BK354" s="2"/>
      <c r="BL354" s="2"/>
      <c r="BM354" s="2"/>
      <c r="BN354" s="2"/>
      <c r="BO354" s="2"/>
      <c r="BP354" s="2"/>
      <c r="BQ354" s="2"/>
      <c r="BR354" s="4"/>
      <c r="BS354" s="1"/>
      <c r="BT354" s="1"/>
      <c r="BU354" s="1"/>
      <c r="BV354" s="1"/>
      <c r="BW354" s="1"/>
      <c r="BX354" s="1"/>
      <c r="BY354" s="1"/>
      <c r="BZ354" s="1"/>
      <c r="CA354" s="1"/>
      <c r="CB354" s="1" t="n">
        <v>4</v>
      </c>
      <c r="CC354" s="1" t="n">
        <v>1</v>
      </c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</row>
    <row r="355" customFormat="false" ht="13.8" hidden="false" customHeight="false" outlineLevel="0" collapsed="false">
      <c r="A355" s="1" t="n">
        <v>31278</v>
      </c>
      <c r="B355" s="1" t="n">
        <v>2</v>
      </c>
      <c r="C355" s="1" t="n">
        <v>25</v>
      </c>
      <c r="D355" s="1" t="n">
        <v>1</v>
      </c>
      <c r="E355" s="1" t="n">
        <v>0</v>
      </c>
      <c r="F355" s="1" t="n">
        <v>0</v>
      </c>
      <c r="G355" s="1" t="n">
        <v>1</v>
      </c>
      <c r="H355" s="1" t="n">
        <v>0</v>
      </c>
      <c r="I355" s="1" t="n">
        <v>0</v>
      </c>
      <c r="J355" s="1" t="n">
        <v>0</v>
      </c>
      <c r="K355" s="1" t="n">
        <v>0</v>
      </c>
      <c r="L355" s="1" t="n">
        <v>1</v>
      </c>
      <c r="M355" s="1" t="n">
        <v>1</v>
      </c>
      <c r="N355" s="1" t="n">
        <v>0</v>
      </c>
      <c r="O355" s="1"/>
      <c r="P355" s="1" t="n">
        <f aca="false">SUM(E355:O355)</f>
        <v>3</v>
      </c>
      <c r="Q355" s="1" t="n">
        <v>120</v>
      </c>
      <c r="R355" s="1" t="n">
        <v>90</v>
      </c>
      <c r="S355" s="1" t="n">
        <v>30</v>
      </c>
      <c r="T355" s="2" t="n">
        <v>100</v>
      </c>
      <c r="U355" s="3" t="n">
        <v>84.3</v>
      </c>
      <c r="V355" s="3" t="n">
        <v>167</v>
      </c>
      <c r="W355" s="2" t="n">
        <v>30.226971207286</v>
      </c>
      <c r="X355" s="2" t="n">
        <v>2</v>
      </c>
      <c r="Y355" s="3" t="n">
        <v>101</v>
      </c>
      <c r="Z355" s="3" t="n">
        <v>104</v>
      </c>
      <c r="AA355" s="2"/>
      <c r="AB355" s="2"/>
      <c r="AC355" s="2"/>
      <c r="AD355" s="3" t="n">
        <v>39.8</v>
      </c>
      <c r="AE355" s="3"/>
      <c r="AF355" s="3"/>
      <c r="AG355" s="1"/>
      <c r="AH355" s="3"/>
      <c r="AI355" s="3"/>
      <c r="AJ355" s="3"/>
      <c r="AK355" s="3"/>
      <c r="AL355" s="1"/>
      <c r="AM355" s="1"/>
      <c r="AN355" s="1"/>
      <c r="AO355" s="1" t="n">
        <v>87</v>
      </c>
      <c r="AP355" s="1" t="n">
        <v>124</v>
      </c>
      <c r="AQ355" s="1" t="n">
        <v>108</v>
      </c>
      <c r="AR355" s="1" t="n">
        <v>99</v>
      </c>
      <c r="AS355" s="1" t="n">
        <v>116</v>
      </c>
      <c r="AT355" s="1" t="n">
        <v>1</v>
      </c>
      <c r="AU355" s="1" t="n">
        <f aca="false">((AO355*15)+(AP355*30)+(AQ355*30)+(AR355*30)+(AS355*15))-(AO355*120)</f>
        <v>2535</v>
      </c>
      <c r="AV355" s="1" t="n">
        <f aca="false">((AO355*15)+(AP355*30)+(AQ355*30)+(AR355*30)+(AS355*15))</f>
        <v>12975</v>
      </c>
      <c r="AW355" s="1"/>
      <c r="AX355" s="4" t="n">
        <f aca="false">10000/SQRT((AO355*BE355)*(AVERAGE(AO355:AS355)*AVERAGE(BE355:BI355)))</f>
        <v>3.97699205527227</v>
      </c>
      <c r="AY355" s="4" t="n">
        <v>0</v>
      </c>
      <c r="AZ355" s="2" t="n">
        <f aca="false">(AO355*BE355)/405</f>
        <v>2.49185185185185</v>
      </c>
      <c r="BA355" s="2" t="n">
        <v>1</v>
      </c>
      <c r="BB355" s="2" t="n">
        <f aca="false">1/(LOG(BE355)+LOG(AO355))</f>
        <v>0.332892002665651</v>
      </c>
      <c r="BC355" s="2" t="n">
        <f aca="false">(BF355-BE355)/(AP355-AO355)</f>
        <v>2.21081081081081</v>
      </c>
      <c r="BD355" s="2" t="n">
        <f aca="false">(20*BE355)/((AO355/18)-3.5)</f>
        <v>174</v>
      </c>
      <c r="BE355" s="3" t="n">
        <v>11.6</v>
      </c>
      <c r="BF355" s="3" t="n">
        <v>93.4</v>
      </c>
      <c r="BG355" s="3" t="n">
        <v>59.7</v>
      </c>
      <c r="BH355" s="3" t="n">
        <v>46.9</v>
      </c>
      <c r="BI355" s="3" t="n">
        <v>81.7</v>
      </c>
      <c r="BJ355" s="2" t="n">
        <f aca="false">((BE355*15)+(BF355*30)+(BG355*30)+(BH355*30)+(BI355*15))-(BE355*120)</f>
        <v>6007.5</v>
      </c>
      <c r="BK355" s="2" t="n">
        <f aca="false">((BE355*15)+(BF355*30)+(BG355*30)+(BH355*30)+(BI355*15))</f>
        <v>7399.5</v>
      </c>
      <c r="BL355" s="2" t="n">
        <f aca="false">(1/BE355)</f>
        <v>0.0862068965517241</v>
      </c>
      <c r="BM355" s="2" t="n">
        <f aca="false">(BJ355/AU355)</f>
        <v>2.3698224852071</v>
      </c>
      <c r="BN355" s="2" t="n">
        <f aca="false">(BK355/AV355)</f>
        <v>0.57028901734104</v>
      </c>
      <c r="BO355" s="2" t="n">
        <f aca="false">(AX355*BM355)</f>
        <v>9.42476519607422</v>
      </c>
      <c r="BP355" s="2" t="n">
        <f aca="false">(AX355*BN355)</f>
        <v>2.26803489117435</v>
      </c>
      <c r="BQ355" s="2" t="n">
        <v>2</v>
      </c>
      <c r="BR355" s="4" t="n">
        <f aca="false">(BC355*BL355)</f>
        <v>0.190587138863001</v>
      </c>
      <c r="BS355" s="1" t="n">
        <v>180</v>
      </c>
      <c r="BT355" s="1" t="n">
        <v>0</v>
      </c>
      <c r="BU355" s="1"/>
      <c r="BV355" s="1"/>
      <c r="BW355" s="1"/>
      <c r="BX355" s="1"/>
      <c r="BY355" s="1"/>
      <c r="BZ355" s="1" t="n">
        <v>138</v>
      </c>
      <c r="CA355" s="1" t="n">
        <v>0</v>
      </c>
      <c r="CB355" s="1" t="n">
        <v>4</v>
      </c>
      <c r="CC355" s="1" t="n">
        <v>1</v>
      </c>
      <c r="CD355" s="1"/>
      <c r="CE355" s="1" t="n">
        <v>1927</v>
      </c>
      <c r="CF355" s="1" t="n">
        <v>19.9688635184224</v>
      </c>
      <c r="CG355" s="1" t="n">
        <v>36.2895692786715</v>
      </c>
      <c r="CH355" s="1" t="n">
        <v>7.23923196678775</v>
      </c>
      <c r="CI355" s="1" t="n">
        <v>19.6626881162429</v>
      </c>
      <c r="CJ355" s="1" t="n">
        <v>6.3051375194603</v>
      </c>
      <c r="CK355" s="1" t="n">
        <v>45.0648676699533</v>
      </c>
      <c r="CL355" s="1" t="n">
        <v>5.9</v>
      </c>
      <c r="CM355" s="1" t="n">
        <v>9.4</v>
      </c>
      <c r="CN355" s="1" t="n">
        <v>7.2</v>
      </c>
      <c r="CO355" s="1" t="n">
        <v>0</v>
      </c>
      <c r="CP355" s="1" t="n">
        <v>1.1</v>
      </c>
      <c r="CQ355" s="1" t="n">
        <v>9.5</v>
      </c>
      <c r="CR355" s="1" t="n">
        <v>0</v>
      </c>
      <c r="CS355" s="1" t="n">
        <v>1.6</v>
      </c>
      <c r="CT355" s="1" t="n">
        <v>3.1</v>
      </c>
      <c r="CU355" s="1" t="n">
        <v>96.2</v>
      </c>
      <c r="CV355" s="1" t="n">
        <v>77.7</v>
      </c>
      <c r="CW355" s="1" t="n">
        <v>15.5</v>
      </c>
      <c r="CX355" s="1" t="n">
        <v>42.1</v>
      </c>
      <c r="CY355" s="1" t="n">
        <v>13.5</v>
      </c>
      <c r="CZ355" s="1" t="n">
        <v>155</v>
      </c>
      <c r="DA355" s="1" t="n">
        <v>217.1</v>
      </c>
      <c r="DB355" s="1" t="n">
        <v>30.4</v>
      </c>
      <c r="DC355" s="1" t="n">
        <v>26.1</v>
      </c>
      <c r="DD355" s="1" t="n">
        <v>2117</v>
      </c>
      <c r="DE355" s="1" t="n">
        <v>10</v>
      </c>
      <c r="DF355" s="1" t="n">
        <v>1</v>
      </c>
      <c r="DG355" s="1" t="n">
        <v>240</v>
      </c>
      <c r="DH355" s="1" t="n">
        <v>17</v>
      </c>
      <c r="DI355" s="1" t="n">
        <v>600</v>
      </c>
      <c r="DJ355" s="1" t="n">
        <v>21</v>
      </c>
      <c r="DK355" s="1" t="n">
        <v>21</v>
      </c>
      <c r="DL355" s="1" t="n">
        <v>1</v>
      </c>
      <c r="DM355" s="1" t="n">
        <v>1</v>
      </c>
      <c r="DN355" s="1" t="n">
        <v>33.30036</v>
      </c>
      <c r="DO355" s="1" t="n">
        <v>201.3824</v>
      </c>
      <c r="DP355" s="1" t="n">
        <v>0.02</v>
      </c>
      <c r="DQ355" s="1" t="n">
        <v>1</v>
      </c>
      <c r="DR355" s="1" t="n">
        <v>4</v>
      </c>
      <c r="DS355" s="1" t="n">
        <v>2</v>
      </c>
      <c r="DT355" s="1" t="n">
        <v>1829.38</v>
      </c>
      <c r="DU355" s="1" t="n">
        <v>53.88</v>
      </c>
      <c r="DV355" s="1" t="n">
        <v>20</v>
      </c>
      <c r="DW355" s="1" t="n">
        <v>17.09</v>
      </c>
      <c r="DX355" s="1" t="n">
        <v>22.68</v>
      </c>
      <c r="DY355" s="1" t="n">
        <v>320.05</v>
      </c>
      <c r="DZ355" s="1" t="n">
        <v>37.62</v>
      </c>
      <c r="EA355" s="1" t="n">
        <v>35.1</v>
      </c>
      <c r="EB355" s="1" t="n">
        <v>12.51</v>
      </c>
      <c r="EC355" s="1" t="n">
        <v>17.16</v>
      </c>
      <c r="ED355" s="1" t="n">
        <v>8.04</v>
      </c>
      <c r="EE355" s="1" t="n">
        <v>218.98</v>
      </c>
    </row>
    <row r="356" customFormat="false" ht="13.8" hidden="false" customHeight="false" outlineLevel="0" collapsed="false">
      <c r="A356" s="1" t="n">
        <v>31279</v>
      </c>
      <c r="B356" s="1" t="n">
        <v>2</v>
      </c>
      <c r="C356" s="1" t="n">
        <v>51</v>
      </c>
      <c r="D356" s="1" t="n">
        <v>1</v>
      </c>
      <c r="E356" s="1" t="n">
        <v>1</v>
      </c>
      <c r="F356" s="1" t="n">
        <v>1</v>
      </c>
      <c r="G356" s="1" t="n">
        <v>1</v>
      </c>
      <c r="H356" s="1" t="n">
        <v>0</v>
      </c>
      <c r="I356" s="1" t="n">
        <v>0</v>
      </c>
      <c r="J356" s="1" t="n">
        <v>0</v>
      </c>
      <c r="K356" s="1" t="n">
        <v>0</v>
      </c>
      <c r="L356" s="1" t="n">
        <v>0</v>
      </c>
      <c r="M356" s="1" t="n">
        <v>1</v>
      </c>
      <c r="N356" s="1" t="n">
        <v>0</v>
      </c>
      <c r="O356" s="1" t="n">
        <v>0</v>
      </c>
      <c r="P356" s="1" t="n">
        <f aca="false">SUM(E356:O356)</f>
        <v>4</v>
      </c>
      <c r="Q356" s="1" t="n">
        <v>110</v>
      </c>
      <c r="R356" s="1" t="n">
        <v>90</v>
      </c>
      <c r="S356" s="1" t="n">
        <v>20</v>
      </c>
      <c r="T356" s="2" t="n">
        <v>96.6666666666667</v>
      </c>
      <c r="U356" s="3" t="n">
        <v>72.8</v>
      </c>
      <c r="V356" s="3" t="n">
        <v>163.3</v>
      </c>
      <c r="W356" s="2" t="n">
        <v>27.2997713644148</v>
      </c>
      <c r="X356" s="2" t="n">
        <v>1</v>
      </c>
      <c r="Y356" s="3" t="n">
        <v>88</v>
      </c>
      <c r="Z356" s="3" t="n">
        <v>106</v>
      </c>
      <c r="AA356" s="2"/>
      <c r="AB356" s="2"/>
      <c r="AC356" s="2"/>
      <c r="AD356" s="3" t="n">
        <v>38</v>
      </c>
      <c r="AE356" s="3"/>
      <c r="AF356" s="3"/>
      <c r="AG356" s="1"/>
      <c r="AH356" s="3"/>
      <c r="AI356" s="3"/>
      <c r="AJ356" s="3"/>
      <c r="AK356" s="3"/>
      <c r="AL356" s="1"/>
      <c r="AM356" s="1"/>
      <c r="AN356" s="1"/>
      <c r="AO356" s="1" t="n">
        <v>83</v>
      </c>
      <c r="AP356" s="1" t="n">
        <v>163</v>
      </c>
      <c r="AQ356" s="1" t="n">
        <v>106</v>
      </c>
      <c r="AR356" s="1" t="n">
        <v>117</v>
      </c>
      <c r="AS356" s="1" t="n">
        <v>122</v>
      </c>
      <c r="AT356" s="1" t="n">
        <v>1</v>
      </c>
      <c r="AU356" s="1" t="n">
        <f aca="false">((AO356*15)+(AP356*30)+(AQ356*30)+(AR356*30)+(AS356*15))-(AO356*120)</f>
        <v>4695</v>
      </c>
      <c r="AV356" s="1" t="n">
        <f aca="false">((AO356*15)+(AP356*30)+(AQ356*30)+(AR356*30)+(AS356*15))</f>
        <v>14655</v>
      </c>
      <c r="AW356" s="1"/>
      <c r="AX356" s="4"/>
      <c r="AY356" s="4"/>
      <c r="AZ356" s="2"/>
      <c r="BA356" s="2"/>
      <c r="BB356" s="2"/>
      <c r="BC356" s="2"/>
      <c r="BD356" s="2"/>
      <c r="BE356" s="3"/>
      <c r="BF356" s="3"/>
      <c r="BG356" s="3"/>
      <c r="BH356" s="3"/>
      <c r="BI356" s="3"/>
      <c r="BJ356" s="2"/>
      <c r="BK356" s="2"/>
      <c r="BL356" s="2"/>
      <c r="BM356" s="2"/>
      <c r="BN356" s="2"/>
      <c r="BO356" s="2"/>
      <c r="BP356" s="2"/>
      <c r="BQ356" s="2"/>
      <c r="BR356" s="4"/>
      <c r="BS356" s="1" t="n">
        <v>149</v>
      </c>
      <c r="BT356" s="1" t="n">
        <v>0</v>
      </c>
      <c r="BU356" s="1"/>
      <c r="BV356" s="1"/>
      <c r="BW356" s="1"/>
      <c r="BX356" s="1"/>
      <c r="BY356" s="1"/>
      <c r="BZ356" s="1" t="n">
        <v>89</v>
      </c>
      <c r="CA356" s="1" t="n">
        <v>0</v>
      </c>
      <c r="CB356" s="1" t="n">
        <v>2</v>
      </c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</row>
    <row r="357" customFormat="false" ht="13.8" hidden="false" customHeight="false" outlineLevel="0" collapsed="false">
      <c r="A357" s="1" t="n">
        <v>31280</v>
      </c>
      <c r="B357" s="1" t="n">
        <v>1</v>
      </c>
      <c r="C357" s="1" t="n">
        <v>56</v>
      </c>
      <c r="D357" s="1" t="n">
        <v>1</v>
      </c>
      <c r="E357" s="1" t="n">
        <v>1</v>
      </c>
      <c r="F357" s="1" t="n">
        <v>1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</v>
      </c>
      <c r="L357" s="1" t="n">
        <v>0</v>
      </c>
      <c r="M357" s="1" t="n">
        <v>0</v>
      </c>
      <c r="N357" s="1" t="n">
        <v>0</v>
      </c>
      <c r="O357" s="1" t="n">
        <v>0</v>
      </c>
      <c r="P357" s="1" t="n">
        <f aca="false">SUM(E357:O357)</f>
        <v>2</v>
      </c>
      <c r="Q357" s="1" t="n">
        <v>100</v>
      </c>
      <c r="R357" s="1" t="n">
        <v>70</v>
      </c>
      <c r="S357" s="1" t="n">
        <v>30</v>
      </c>
      <c r="T357" s="2" t="n">
        <v>80</v>
      </c>
      <c r="U357" s="3" t="n">
        <v>63.7</v>
      </c>
      <c r="V357" s="3" t="n">
        <v>174</v>
      </c>
      <c r="W357" s="2" t="n">
        <v>21.0397674725855</v>
      </c>
      <c r="X357" s="2" t="n">
        <v>0</v>
      </c>
      <c r="Y357" s="3" t="n">
        <v>79</v>
      </c>
      <c r="Z357" s="3" t="n">
        <v>96</v>
      </c>
      <c r="AA357" s="2"/>
      <c r="AB357" s="2"/>
      <c r="AC357" s="2"/>
      <c r="AD357" s="3" t="n">
        <v>13.5</v>
      </c>
      <c r="AE357" s="3"/>
      <c r="AF357" s="3"/>
      <c r="AG357" s="1"/>
      <c r="AH357" s="3"/>
      <c r="AI357" s="3"/>
      <c r="AJ357" s="3"/>
      <c r="AK357" s="3"/>
      <c r="AL357" s="1"/>
      <c r="AM357" s="1"/>
      <c r="AN357" s="1"/>
      <c r="AO357" s="1" t="n">
        <v>90</v>
      </c>
      <c r="AP357" s="1" t="n">
        <v>154</v>
      </c>
      <c r="AQ357" s="1" t="n">
        <v>139</v>
      </c>
      <c r="AR357" s="1" t="n">
        <v>126</v>
      </c>
      <c r="AS357" s="1" t="n">
        <v>111</v>
      </c>
      <c r="AT357" s="1" t="n">
        <v>1</v>
      </c>
      <c r="AU357" s="1" t="n">
        <f aca="false">((AO357*15)+(AP357*30)+(AQ357*30)+(AR357*30)+(AS357*15))-(AO357*120)</f>
        <v>4785</v>
      </c>
      <c r="AV357" s="1" t="n">
        <f aca="false">((AO357*15)+(AP357*30)+(AQ357*30)+(AR357*30)+(AS357*15))</f>
        <v>15585</v>
      </c>
      <c r="AW357" s="1"/>
      <c r="AX357" s="4"/>
      <c r="AY357" s="4"/>
      <c r="AZ357" s="2"/>
      <c r="BA357" s="2"/>
      <c r="BB357" s="2"/>
      <c r="BC357" s="2"/>
      <c r="BD357" s="2"/>
      <c r="BE357" s="3"/>
      <c r="BF357" s="3"/>
      <c r="BG357" s="3"/>
      <c r="BH357" s="3"/>
      <c r="BI357" s="3"/>
      <c r="BJ357" s="2"/>
      <c r="BK357" s="2"/>
      <c r="BL357" s="2"/>
      <c r="BM357" s="2"/>
      <c r="BN357" s="2"/>
      <c r="BO357" s="2"/>
      <c r="BP357" s="2"/>
      <c r="BQ357" s="2"/>
      <c r="BR357" s="4"/>
      <c r="BS357" s="1" t="n">
        <v>157</v>
      </c>
      <c r="BT357" s="1" t="n">
        <v>0</v>
      </c>
      <c r="BU357" s="1"/>
      <c r="BV357" s="1"/>
      <c r="BW357" s="1"/>
      <c r="BX357" s="1"/>
      <c r="BY357" s="1"/>
      <c r="BZ357" s="1" t="n">
        <v>90</v>
      </c>
      <c r="CA357" s="1" t="n">
        <v>0</v>
      </c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</row>
    <row r="358" customFormat="false" ht="13.8" hidden="false" customHeight="false" outlineLevel="0" collapsed="false">
      <c r="A358" s="1" t="n">
        <v>31281</v>
      </c>
      <c r="B358" s="1" t="n">
        <v>2</v>
      </c>
      <c r="C358" s="1" t="n">
        <v>47</v>
      </c>
      <c r="D358" s="1" t="n">
        <v>1</v>
      </c>
      <c r="E358" s="1" t="n">
        <v>1</v>
      </c>
      <c r="F358" s="1" t="n">
        <v>1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</v>
      </c>
      <c r="L358" s="1" t="n">
        <v>0</v>
      </c>
      <c r="M358" s="1" t="n">
        <v>1</v>
      </c>
      <c r="N358" s="1" t="n">
        <v>0</v>
      </c>
      <c r="O358" s="1" t="n">
        <v>1</v>
      </c>
      <c r="P358" s="1" t="n">
        <f aca="false">SUM(E358:O358)</f>
        <v>4</v>
      </c>
      <c r="Q358" s="1" t="n">
        <v>100</v>
      </c>
      <c r="R358" s="1" t="n">
        <v>70</v>
      </c>
      <c r="S358" s="1" t="n">
        <v>30</v>
      </c>
      <c r="T358" s="2" t="n">
        <v>80</v>
      </c>
      <c r="U358" s="3" t="n">
        <v>67.6</v>
      </c>
      <c r="V358" s="3" t="n">
        <v>155.5</v>
      </c>
      <c r="W358" s="2" t="n">
        <v>27.956700199543</v>
      </c>
      <c r="X358" s="2" t="n">
        <v>1</v>
      </c>
      <c r="Y358" s="3" t="n">
        <v>86</v>
      </c>
      <c r="Z358" s="3" t="n">
        <v>105</v>
      </c>
      <c r="AA358" s="2"/>
      <c r="AB358" s="2"/>
      <c r="AC358" s="2"/>
      <c r="AD358" s="3" t="n">
        <v>39.4</v>
      </c>
      <c r="AE358" s="3"/>
      <c r="AF358" s="3"/>
      <c r="AG358" s="1"/>
      <c r="AH358" s="3"/>
      <c r="AI358" s="3"/>
      <c r="AJ358" s="3"/>
      <c r="AK358" s="3"/>
      <c r="AL358" s="1"/>
      <c r="AM358" s="1"/>
      <c r="AN358" s="1"/>
      <c r="AO358" s="1" t="n">
        <v>84</v>
      </c>
      <c r="AP358" s="1" t="n">
        <v>132</v>
      </c>
      <c r="AQ358" s="1" t="n">
        <v>105</v>
      </c>
      <c r="AR358" s="1" t="n">
        <v>141</v>
      </c>
      <c r="AS358" s="1" t="n">
        <v>131</v>
      </c>
      <c r="AT358" s="1" t="n">
        <v>1</v>
      </c>
      <c r="AU358" s="1" t="n">
        <f aca="false">((AO358*15)+(AP358*30)+(AQ358*30)+(AR358*30)+(AS358*15))-(AO358*120)</f>
        <v>4485</v>
      </c>
      <c r="AV358" s="1" t="n">
        <f aca="false">((AO358*15)+(AP358*30)+(AQ358*30)+(AR358*30)+(AS358*15))</f>
        <v>14565</v>
      </c>
      <c r="AW358" s="1"/>
      <c r="AX358" s="4" t="n">
        <f aca="false">10000/SQRT((AO358*BE358)*(AVERAGE(AO358:AS358)*AVERAGE(BE358:BI358)))</f>
        <v>4.52641346840096</v>
      </c>
      <c r="AY358" s="4" t="n">
        <v>0</v>
      </c>
      <c r="AZ358" s="2" t="n">
        <f aca="false">(AO358*BE358)/405</f>
        <v>2.06162962962963</v>
      </c>
      <c r="BA358" s="2" t="n">
        <v>1</v>
      </c>
      <c r="BB358" s="2" t="n">
        <f aca="false">1/(LOG(BE358)+LOG(AO358))</f>
        <v>0.342270510315724</v>
      </c>
      <c r="BC358" s="2" t="n">
        <f aca="false">(BF358-BE358)/(AP358-AO358)</f>
        <v>1.0825</v>
      </c>
      <c r="BD358" s="2" t="n">
        <f aca="false">(20*BE358)/((AO358/18)-3.5)</f>
        <v>170.4</v>
      </c>
      <c r="BE358" s="3" t="n">
        <v>9.94</v>
      </c>
      <c r="BF358" s="3" t="n">
        <v>61.9</v>
      </c>
      <c r="BG358" s="3" t="n">
        <v>70.9</v>
      </c>
      <c r="BH358" s="3" t="n">
        <v>38.3</v>
      </c>
      <c r="BI358" s="3" t="n">
        <v>65.4</v>
      </c>
      <c r="BJ358" s="2" t="n">
        <f aca="false">((BE358*15)+(BF358*30)+(BG358*30)+(BH358*30)+(BI358*15))-(BE358*120)</f>
        <v>5070.3</v>
      </c>
      <c r="BK358" s="2" t="n">
        <f aca="false">((BE358*15)+(BF358*30)+(BG358*30)+(BH358*30)+(BI358*15))</f>
        <v>6263.1</v>
      </c>
      <c r="BL358" s="2" t="n">
        <f aca="false">(1/BE358)</f>
        <v>0.100603621730382</v>
      </c>
      <c r="BM358" s="2" t="n">
        <f aca="false">(BJ358/AU358)</f>
        <v>1.1305016722408</v>
      </c>
      <c r="BN358" s="2" t="n">
        <f aca="false">(BK358/AV358)</f>
        <v>0.430010298661174</v>
      </c>
      <c r="BO358" s="2" t="n">
        <f aca="false">(AX358*BM358)</f>
        <v>5.11711799528058</v>
      </c>
      <c r="BP358" s="2" t="n">
        <f aca="false">(AX358*BN358)</f>
        <v>1.94640440741106</v>
      </c>
      <c r="BQ358" s="2" t="n">
        <v>2</v>
      </c>
      <c r="BR358" s="4" t="n">
        <f aca="false">(BC358*BL358)</f>
        <v>0.108903420523139</v>
      </c>
      <c r="BS358" s="1" t="n">
        <v>181</v>
      </c>
      <c r="BT358" s="1" t="n">
        <v>0</v>
      </c>
      <c r="BU358" s="1"/>
      <c r="BV358" s="1"/>
      <c r="BW358" s="1"/>
      <c r="BX358" s="1"/>
      <c r="BY358" s="1"/>
      <c r="BZ358" s="1" t="n">
        <v>215</v>
      </c>
      <c r="CA358" s="1" t="n">
        <v>1</v>
      </c>
      <c r="CB358" s="1" t="n">
        <v>3</v>
      </c>
      <c r="CC358" s="1"/>
      <c r="CD358" s="1"/>
      <c r="CE358" s="1" t="n">
        <v>1468</v>
      </c>
      <c r="CF358" s="1" t="n">
        <v>20.4359673024523</v>
      </c>
      <c r="CG358" s="1" t="n">
        <v>26.0006811989101</v>
      </c>
      <c r="CH358" s="1" t="n">
        <v>12.4455040871935</v>
      </c>
      <c r="CI358" s="1" t="n">
        <v>7.9700272479564</v>
      </c>
      <c r="CJ358" s="1" t="n">
        <v>2.88147138964578</v>
      </c>
      <c r="CK358" s="1" t="n">
        <v>53.841961852861</v>
      </c>
      <c r="CL358" s="1" t="n">
        <v>0</v>
      </c>
      <c r="CM358" s="1" t="n">
        <v>6.67</v>
      </c>
      <c r="CN358" s="1" t="n">
        <v>10.45</v>
      </c>
      <c r="CO358" s="1" t="n">
        <v>0</v>
      </c>
      <c r="CP358" s="1" t="n">
        <v>0</v>
      </c>
      <c r="CQ358" s="1" t="n">
        <v>0.92</v>
      </c>
      <c r="CR358" s="1" t="n">
        <v>0</v>
      </c>
      <c r="CS358" s="1" t="n">
        <v>0.98</v>
      </c>
      <c r="CT358" s="1" t="n">
        <v>0</v>
      </c>
      <c r="CU358" s="1" t="n">
        <v>75</v>
      </c>
      <c r="CV358" s="1" t="n">
        <v>42.41</v>
      </c>
      <c r="CW358" s="1" t="n">
        <v>20.3</v>
      </c>
      <c r="CX358" s="1" t="n">
        <v>13</v>
      </c>
      <c r="CY358" s="1" t="n">
        <v>4.7</v>
      </c>
      <c r="CZ358" s="1" t="n">
        <v>178</v>
      </c>
      <c r="DA358" s="1" t="n">
        <v>197.6</v>
      </c>
      <c r="DB358" s="1" t="n">
        <v>5.1</v>
      </c>
      <c r="DC358" s="1" t="n">
        <v>10.3</v>
      </c>
      <c r="DD358" s="1" t="n">
        <v>926</v>
      </c>
      <c r="DE358" s="1" t="n">
        <v>6</v>
      </c>
      <c r="DF358" s="1" t="n">
        <v>2</v>
      </c>
      <c r="DG358" s="1" t="n">
        <v>450</v>
      </c>
      <c r="DH358" s="1" t="s">
        <v>425</v>
      </c>
      <c r="DI358" s="1" t="n">
        <v>250</v>
      </c>
      <c r="DJ358" s="1" t="n">
        <v>20</v>
      </c>
      <c r="DK358" s="1" t="n">
        <v>20</v>
      </c>
      <c r="DL358" s="1" t="n">
        <v>1</v>
      </c>
      <c r="DM358" s="1" t="n">
        <v>1</v>
      </c>
      <c r="DN358" s="1" t="n">
        <v>30.42012</v>
      </c>
      <c r="DO358" s="1" t="n">
        <v>654.4562</v>
      </c>
      <c r="DP358" s="1" t="n">
        <v>0.08</v>
      </c>
      <c r="DQ358" s="1" t="n">
        <v>1</v>
      </c>
      <c r="DR358" s="1" t="n">
        <v>4</v>
      </c>
      <c r="DS358" s="1" t="n">
        <v>2</v>
      </c>
      <c r="DT358" s="1" t="n">
        <v>2971.61</v>
      </c>
      <c r="DU358" s="1" t="n">
        <v>80.33</v>
      </c>
      <c r="DV358" s="1" t="n">
        <v>19.45</v>
      </c>
      <c r="DW358" s="1" t="n">
        <v>20.33</v>
      </c>
      <c r="DX358" s="1" t="n">
        <v>55.32</v>
      </c>
      <c r="DY358" s="1" t="n">
        <v>463.46</v>
      </c>
      <c r="DZ358" s="1" t="n">
        <v>27.17</v>
      </c>
      <c r="EA358" s="1" t="n">
        <v>24.32</v>
      </c>
      <c r="EB358" s="1" t="n">
        <v>21.06</v>
      </c>
      <c r="EC358" s="1" t="n">
        <v>39.53</v>
      </c>
      <c r="ED358" s="1" t="n">
        <v>19.48</v>
      </c>
      <c r="EE358" s="1" t="n">
        <v>170.58</v>
      </c>
    </row>
    <row r="359" customFormat="false" ht="13.8" hidden="false" customHeight="false" outlineLevel="0" collapsed="false">
      <c r="A359" s="1" t="n">
        <v>31282</v>
      </c>
      <c r="B359" s="1" t="n">
        <v>1</v>
      </c>
      <c r="C359" s="1" t="n">
        <v>47</v>
      </c>
      <c r="D359" s="1" t="n">
        <v>1</v>
      </c>
      <c r="E359" s="1" t="n">
        <v>1</v>
      </c>
      <c r="F359" s="1" t="n">
        <v>1</v>
      </c>
      <c r="G359" s="1" t="n">
        <v>0</v>
      </c>
      <c r="H359" s="1" t="n">
        <v>1</v>
      </c>
      <c r="I359" s="1" t="n">
        <v>0</v>
      </c>
      <c r="J359" s="1" t="n">
        <v>0</v>
      </c>
      <c r="K359" s="1" t="n">
        <v>0</v>
      </c>
      <c r="L359" s="1" t="n">
        <v>0</v>
      </c>
      <c r="M359" s="1" t="n">
        <v>1</v>
      </c>
      <c r="N359" s="1" t="n">
        <v>0</v>
      </c>
      <c r="O359" s="1" t="n">
        <v>0</v>
      </c>
      <c r="P359" s="1" t="n">
        <f aca="false">SUM(E359:O359)</f>
        <v>4</v>
      </c>
      <c r="Q359" s="1" t="n">
        <v>124</v>
      </c>
      <c r="R359" s="1" t="n">
        <v>86</v>
      </c>
      <c r="S359" s="1" t="n">
        <v>38</v>
      </c>
      <c r="T359" s="2" t="n">
        <v>98.6666666666667</v>
      </c>
      <c r="U359" s="3" t="n">
        <v>74.8</v>
      </c>
      <c r="V359" s="3" t="n">
        <v>164.5</v>
      </c>
      <c r="W359" s="2" t="n">
        <v>27.6420210456297</v>
      </c>
      <c r="X359" s="2" t="n">
        <v>1</v>
      </c>
      <c r="Y359" s="3" t="n">
        <v>98</v>
      </c>
      <c r="Z359" s="3" t="n">
        <v>100.5</v>
      </c>
      <c r="AA359" s="2"/>
      <c r="AB359" s="2"/>
      <c r="AC359" s="2"/>
      <c r="AD359" s="3" t="n">
        <v>29.8</v>
      </c>
      <c r="AE359" s="3"/>
      <c r="AF359" s="3"/>
      <c r="AG359" s="1"/>
      <c r="AH359" s="3"/>
      <c r="AI359" s="3"/>
      <c r="AJ359" s="3"/>
      <c r="AK359" s="3"/>
      <c r="AL359" s="1"/>
      <c r="AM359" s="1"/>
      <c r="AN359" s="1"/>
      <c r="AO359" s="1" t="n">
        <v>92</v>
      </c>
      <c r="AP359" s="1" t="n">
        <v>122</v>
      </c>
      <c r="AQ359" s="1" t="n">
        <v>127</v>
      </c>
      <c r="AR359" s="1" t="n">
        <v>141</v>
      </c>
      <c r="AS359" s="1" t="n">
        <v>123</v>
      </c>
      <c r="AT359" s="1" t="n">
        <v>1</v>
      </c>
      <c r="AU359" s="1" t="n">
        <f aca="false">((AO359*15)+(AP359*30)+(AQ359*30)+(AR359*30)+(AS359*15))-(AO359*120)</f>
        <v>3885</v>
      </c>
      <c r="AV359" s="1" t="n">
        <f aca="false">((AO359*15)+(AP359*30)+(AQ359*30)+(AR359*30)+(AS359*15))</f>
        <v>14925</v>
      </c>
      <c r="AW359" s="1"/>
      <c r="AX359" s="4" t="n">
        <f aca="false">10000/SQRT((AO359*BE359)*(AVERAGE(AO359:AS359)*AVERAGE(BE359:BI359)))</f>
        <v>8.00520940522248</v>
      </c>
      <c r="AY359" s="4" t="n">
        <v>0</v>
      </c>
      <c r="AZ359" s="2" t="n">
        <f aca="false">(AO359*BE359)/405</f>
        <v>0.874567901234568</v>
      </c>
      <c r="BA359" s="2" t="n">
        <v>0</v>
      </c>
      <c r="BB359" s="2" t="n">
        <f aca="false">1/(LOG(BE359)+LOG(AO359))</f>
        <v>0.392272459000258</v>
      </c>
      <c r="BC359" s="2" t="n">
        <f aca="false">(BF359-BE359)/(AP359-AO359)</f>
        <v>1.045</v>
      </c>
      <c r="BD359" s="2" t="n">
        <f aca="false">(20*BE359)/((AO359/18)-3.5)</f>
        <v>47.7931034482759</v>
      </c>
      <c r="BE359" s="3" t="n">
        <v>3.85</v>
      </c>
      <c r="BF359" s="3" t="n">
        <v>35.2</v>
      </c>
      <c r="BG359" s="3" t="n">
        <v>52.4</v>
      </c>
      <c r="BH359" s="3" t="n">
        <v>39</v>
      </c>
      <c r="BI359" s="3" t="n">
        <v>51.6</v>
      </c>
      <c r="BJ359" s="2" t="n">
        <f aca="false">((BE359*15)+(BF359*30)+(BG359*30)+(BH359*30)+(BI359*15))-(BE359*120)</f>
        <v>4167.75</v>
      </c>
      <c r="BK359" s="2" t="n">
        <f aca="false">((BE359*15)+(BF359*30)+(BG359*30)+(BH359*30)+(BI359*15))</f>
        <v>4629.75</v>
      </c>
      <c r="BL359" s="2" t="n">
        <f aca="false">(1/BE359)</f>
        <v>0.25974025974026</v>
      </c>
      <c r="BM359" s="2" t="n">
        <f aca="false">(BJ359/AU359)</f>
        <v>1.07277992277992</v>
      </c>
      <c r="BN359" s="2" t="n">
        <f aca="false">(BK359/AV359)</f>
        <v>0.310201005025126</v>
      </c>
      <c r="BO359" s="2" t="n">
        <f aca="false">(AX359*BM359)</f>
        <v>8.58782792757168</v>
      </c>
      <c r="BP359" s="2" t="n">
        <f aca="false">(AX359*BN359)</f>
        <v>2.4832240029366</v>
      </c>
      <c r="BQ359" s="2" t="n">
        <v>2</v>
      </c>
      <c r="BR359" s="4" t="n">
        <f aca="false">(BC359*BL359)</f>
        <v>0.271428571428571</v>
      </c>
      <c r="BS359" s="1" t="n">
        <v>164</v>
      </c>
      <c r="BT359" s="1" t="n">
        <v>0</v>
      </c>
      <c r="BU359" s="1"/>
      <c r="BV359" s="1"/>
      <c r="BW359" s="1"/>
      <c r="BX359" s="1"/>
      <c r="BY359" s="1"/>
      <c r="BZ359" s="1" t="n">
        <v>123</v>
      </c>
      <c r="CA359" s="1" t="n">
        <v>0</v>
      </c>
      <c r="CB359" s="1" t="n">
        <v>2</v>
      </c>
      <c r="CC359" s="1"/>
      <c r="CD359" s="1"/>
      <c r="CE359" s="1" t="n">
        <v>1342</v>
      </c>
      <c r="CF359" s="1" t="n">
        <v>23.7555886736215</v>
      </c>
      <c r="CG359" s="1" t="n">
        <v>18.8785394932936</v>
      </c>
      <c r="CH359" s="1" t="n">
        <v>8.78539493293592</v>
      </c>
      <c r="CI359" s="1" t="n">
        <v>5.76751117734724</v>
      </c>
      <c r="CJ359" s="1" t="n">
        <v>2.14605067064083</v>
      </c>
      <c r="CK359" s="1" t="n">
        <v>56.3934426229508</v>
      </c>
      <c r="CL359" s="1" t="n">
        <v>3.9</v>
      </c>
      <c r="CM359" s="1" t="n">
        <v>7.47</v>
      </c>
      <c r="CN359" s="1" t="n">
        <v>7.96</v>
      </c>
      <c r="CO359" s="1" t="n">
        <v>0</v>
      </c>
      <c r="CP359" s="1" t="n">
        <v>0</v>
      </c>
      <c r="CQ359" s="1" t="n">
        <v>1.32</v>
      </c>
      <c r="CR359" s="1" t="n">
        <v>0</v>
      </c>
      <c r="CS359" s="1" t="n">
        <v>1.82</v>
      </c>
      <c r="CT359" s="1" t="n">
        <v>0</v>
      </c>
      <c r="CU359" s="1" t="n">
        <v>79.7</v>
      </c>
      <c r="CV359" s="1" t="n">
        <v>28.15</v>
      </c>
      <c r="CW359" s="1" t="n">
        <v>13.1</v>
      </c>
      <c r="CX359" s="1" t="n">
        <v>8.6</v>
      </c>
      <c r="CY359" s="1" t="n">
        <v>3.2</v>
      </c>
      <c r="CZ359" s="1" t="n">
        <v>216</v>
      </c>
      <c r="DA359" s="1" t="n">
        <v>189.2</v>
      </c>
      <c r="DB359" s="1" t="n">
        <v>39.3</v>
      </c>
      <c r="DC359" s="1" t="n">
        <v>3.3</v>
      </c>
      <c r="DD359" s="1" t="n">
        <v>2989</v>
      </c>
      <c r="DE359" s="1" t="n">
        <v>7</v>
      </c>
      <c r="DF359" s="1" t="n">
        <v>7</v>
      </c>
      <c r="DG359" s="1" t="n">
        <v>250</v>
      </c>
      <c r="DH359" s="1" t="n">
        <v>4</v>
      </c>
      <c r="DI359" s="1" t="n">
        <v>450</v>
      </c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</row>
    <row r="360" customFormat="false" ht="13.8" hidden="false" customHeight="false" outlineLevel="0" collapsed="false">
      <c r="A360" s="1" t="n">
        <v>31284</v>
      </c>
      <c r="B360" s="1" t="n">
        <v>2</v>
      </c>
      <c r="C360" s="1" t="n">
        <v>34</v>
      </c>
      <c r="D360" s="1" t="n">
        <v>1</v>
      </c>
      <c r="E360" s="1" t="n">
        <v>1</v>
      </c>
      <c r="F360" s="1" t="n">
        <v>0</v>
      </c>
      <c r="G360" s="1" t="n">
        <v>1</v>
      </c>
      <c r="H360" s="1" t="n">
        <v>0</v>
      </c>
      <c r="I360" s="1" t="n">
        <v>0</v>
      </c>
      <c r="J360" s="1" t="n">
        <v>0</v>
      </c>
      <c r="K360" s="1" t="n">
        <v>0</v>
      </c>
      <c r="L360" s="1" t="n">
        <v>0</v>
      </c>
      <c r="M360" s="1" t="n">
        <v>0</v>
      </c>
      <c r="N360" s="1" t="n">
        <v>0</v>
      </c>
      <c r="O360" s="1" t="n">
        <v>0</v>
      </c>
      <c r="P360" s="1" t="n">
        <f aca="false">SUM(E360:O360)</f>
        <v>2</v>
      </c>
      <c r="Q360" s="1" t="n">
        <v>118</v>
      </c>
      <c r="R360" s="1" t="n">
        <v>84</v>
      </c>
      <c r="S360" s="1" t="n">
        <v>34</v>
      </c>
      <c r="T360" s="2" t="n">
        <v>95.3333333333333</v>
      </c>
      <c r="U360" s="3" t="n">
        <v>51.2</v>
      </c>
      <c r="V360" s="3" t="n">
        <v>162</v>
      </c>
      <c r="W360" s="2" t="n">
        <v>19.5092211553117</v>
      </c>
      <c r="X360" s="2" t="n">
        <v>0</v>
      </c>
      <c r="Y360" s="3" t="n">
        <v>83</v>
      </c>
      <c r="Z360" s="3" t="n">
        <v>88.6</v>
      </c>
      <c r="AA360" s="2"/>
      <c r="AB360" s="2"/>
      <c r="AC360" s="2"/>
      <c r="AD360" s="3" t="n">
        <v>22.2</v>
      </c>
      <c r="AE360" s="3"/>
      <c r="AF360" s="3"/>
      <c r="AG360" s="1"/>
      <c r="AH360" s="3"/>
      <c r="AI360" s="3"/>
      <c r="AJ360" s="3"/>
      <c r="AK360" s="3"/>
      <c r="AL360" s="1"/>
      <c r="AM360" s="1"/>
      <c r="AN360" s="1"/>
      <c r="AO360" s="1" t="n">
        <v>89</v>
      </c>
      <c r="AP360" s="1" t="n">
        <v>120</v>
      </c>
      <c r="AQ360" s="1" t="n">
        <v>80</v>
      </c>
      <c r="AR360" s="1" t="n">
        <v>98</v>
      </c>
      <c r="AS360" s="1" t="n">
        <v>78</v>
      </c>
      <c r="AT360" s="1" t="n">
        <v>1</v>
      </c>
      <c r="AU360" s="1" t="n">
        <f aca="false">((AO360*15)+(AP360*30)+(AQ360*30)+(AR360*30)+(AS360*15))-(AO360*120)</f>
        <v>765</v>
      </c>
      <c r="AV360" s="1" t="n">
        <f aca="false">((AO360*15)+(AP360*30)+(AQ360*30)+(AR360*30)+(AS360*15))</f>
        <v>11445</v>
      </c>
      <c r="AW360" s="1"/>
      <c r="AX360" s="4" t="n">
        <f aca="false">10000/SQRT((AO360*BE360)*(AVERAGE(AO360:AS360)*AVERAGE(BE360:BI360)))</f>
        <v>3.26635079771895</v>
      </c>
      <c r="AY360" s="4" t="n">
        <v>1</v>
      </c>
      <c r="AZ360" s="2" t="n">
        <f aca="false">(AO360*BE360)/405</f>
        <v>2.61506172839506</v>
      </c>
      <c r="BA360" s="2" t="n">
        <v>1</v>
      </c>
      <c r="BB360" s="2" t="n">
        <f aca="false">1/(LOG(BE360)+LOG(AO360))</f>
        <v>0.330585400808795</v>
      </c>
      <c r="BC360" s="2" t="n">
        <f aca="false">(BF360-BE360)/(AP360-AO360)</f>
        <v>3.35806451612903</v>
      </c>
      <c r="BD360" s="2" t="n">
        <f aca="false">(20*BE360)/((AO360/18)-3.5)</f>
        <v>164.769230769231</v>
      </c>
      <c r="BE360" s="3" t="n">
        <v>11.9</v>
      </c>
      <c r="BF360" s="3" t="n">
        <v>116</v>
      </c>
      <c r="BG360" s="3" t="n">
        <v>123</v>
      </c>
      <c r="BH360" s="3" t="n">
        <v>135</v>
      </c>
      <c r="BI360" s="3" t="n">
        <v>89.9</v>
      </c>
      <c r="BJ360" s="2" t="n">
        <f aca="false">((BE360*15)+(BF360*30)+(BG360*30)+(BH360*30)+(BI360*15))-(BE360*120)</f>
        <v>11319</v>
      </c>
      <c r="BK360" s="2" t="n">
        <f aca="false">((BE360*15)+(BF360*30)+(BG360*30)+(BH360*30)+(BI360*15))</f>
        <v>12747</v>
      </c>
      <c r="BL360" s="2" t="n">
        <f aca="false">(1/BE360)</f>
        <v>0.0840336134453781</v>
      </c>
      <c r="BM360" s="2" t="n">
        <f aca="false">(BJ360/AU360)</f>
        <v>14.7960784313726</v>
      </c>
      <c r="BN360" s="2" t="n">
        <f aca="false">(BK360/AV360)</f>
        <v>1.11376146788991</v>
      </c>
      <c r="BO360" s="2" t="n">
        <f aca="false">(AX360*BM360)</f>
        <v>48.329182587426</v>
      </c>
      <c r="BP360" s="2" t="n">
        <f aca="false">(AX360*BN360)</f>
        <v>3.63793565911084</v>
      </c>
      <c r="BQ360" s="2" t="n">
        <v>2</v>
      </c>
      <c r="BR360" s="4" t="n">
        <f aca="false">(BC360*BL360)</f>
        <v>0.282190295473028</v>
      </c>
      <c r="BS360" s="1" t="n">
        <v>119</v>
      </c>
      <c r="BT360" s="1" t="n">
        <v>0</v>
      </c>
      <c r="BU360" s="1"/>
      <c r="BV360" s="1"/>
      <c r="BW360" s="1"/>
      <c r="BX360" s="1"/>
      <c r="BY360" s="1"/>
      <c r="BZ360" s="1" t="n">
        <v>76</v>
      </c>
      <c r="CA360" s="1" t="n">
        <v>0</v>
      </c>
      <c r="CB360" s="1"/>
      <c r="CC360" s="1"/>
      <c r="CD360" s="1"/>
      <c r="CE360" s="1" t="n">
        <v>1999</v>
      </c>
      <c r="CF360" s="1" t="n">
        <v>12.6063031515758</v>
      </c>
      <c r="CG360" s="1" t="n">
        <v>49.9254627313657</v>
      </c>
      <c r="CH360" s="1" t="n">
        <v>12.1560780390195</v>
      </c>
      <c r="CI360" s="1" t="n">
        <v>17.4687343671836</v>
      </c>
      <c r="CJ360" s="1" t="n">
        <v>6.30315157578789</v>
      </c>
      <c r="CK360" s="1" t="n">
        <v>37.4387193596798</v>
      </c>
      <c r="CL360" s="1" t="n">
        <v>7.84</v>
      </c>
      <c r="CM360" s="1" t="n">
        <v>6.57</v>
      </c>
      <c r="CN360" s="1" t="n">
        <v>4.95</v>
      </c>
      <c r="CO360" s="1" t="n">
        <v>0</v>
      </c>
      <c r="CP360" s="1" t="n">
        <v>0</v>
      </c>
      <c r="CQ360" s="1" t="n">
        <v>8.3</v>
      </c>
      <c r="CR360" s="1" t="n">
        <v>0</v>
      </c>
      <c r="CS360" s="1" t="n">
        <v>0</v>
      </c>
      <c r="CT360" s="1" t="n">
        <v>1.33</v>
      </c>
      <c r="CU360" s="1" t="n">
        <v>63</v>
      </c>
      <c r="CV360" s="1" t="n">
        <v>110.89</v>
      </c>
      <c r="CW360" s="1" t="n">
        <v>27</v>
      </c>
      <c r="CX360" s="1" t="n">
        <v>38.8</v>
      </c>
      <c r="CY360" s="1" t="n">
        <v>14</v>
      </c>
      <c r="CZ360" s="1" t="n">
        <v>210</v>
      </c>
      <c r="DA360" s="1" t="n">
        <v>187.1</v>
      </c>
      <c r="DB360" s="1" t="n">
        <v>78.9</v>
      </c>
      <c r="DC360" s="1" t="n">
        <v>3.7</v>
      </c>
      <c r="DD360" s="1" t="n">
        <v>3502</v>
      </c>
      <c r="DE360" s="1" t="n">
        <v>7</v>
      </c>
      <c r="DF360" s="1" t="n">
        <v>5</v>
      </c>
      <c r="DG360" s="1" t="n">
        <v>250</v>
      </c>
      <c r="DH360" s="1" t="n">
        <v>7</v>
      </c>
      <c r="DI360" s="1" t="n">
        <v>450</v>
      </c>
      <c r="DJ360" s="1" t="n">
        <v>29</v>
      </c>
      <c r="DK360" s="1" t="n">
        <v>29</v>
      </c>
      <c r="DL360" s="1" t="n">
        <v>1</v>
      </c>
      <c r="DM360" s="1" t="n">
        <v>1</v>
      </c>
      <c r="DN360" s="1" t="n">
        <v>27.41001</v>
      </c>
      <c r="DO360" s="1" t="n">
        <v>120.6173</v>
      </c>
      <c r="DP360" s="1" t="n">
        <v>0</v>
      </c>
      <c r="DQ360" s="1" t="n">
        <v>2</v>
      </c>
      <c r="DR360" s="1" t="n">
        <v>2</v>
      </c>
      <c r="DS360" s="1" t="n">
        <v>1</v>
      </c>
      <c r="DT360" s="1" t="n">
        <v>1059.37</v>
      </c>
      <c r="DU360" s="1" t="n">
        <v>25.23</v>
      </c>
      <c r="DV360" s="1" t="n">
        <v>11.17</v>
      </c>
      <c r="DW360" s="1" t="n">
        <v>15.72</v>
      </c>
      <c r="DX360" s="1" t="n">
        <v>21.67</v>
      </c>
      <c r="DY360" s="1" t="n">
        <v>153.02</v>
      </c>
      <c r="DZ360" s="1" t="n">
        <v>27.99</v>
      </c>
      <c r="EA360" s="1" t="n">
        <v>22.59</v>
      </c>
      <c r="EB360" s="1" t="n">
        <v>11.81</v>
      </c>
      <c r="EC360" s="1" t="n">
        <v>17.49</v>
      </c>
      <c r="ED360" s="1" t="n">
        <v>6.32</v>
      </c>
      <c r="EE360" s="1" t="n">
        <v>60.8</v>
      </c>
    </row>
    <row r="361" customFormat="false" ht="13.8" hidden="false" customHeight="false" outlineLevel="0" collapsed="false">
      <c r="A361" s="1" t="n">
        <v>31285</v>
      </c>
      <c r="B361" s="1" t="n">
        <v>2</v>
      </c>
      <c r="C361" s="1" t="n">
        <v>59</v>
      </c>
      <c r="D361" s="1" t="n">
        <v>1</v>
      </c>
      <c r="E361" s="1" t="n">
        <v>1</v>
      </c>
      <c r="F361" s="1" t="n">
        <v>1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1</v>
      </c>
      <c r="L361" s="1" t="n">
        <v>0</v>
      </c>
      <c r="M361" s="1" t="n">
        <v>1</v>
      </c>
      <c r="N361" s="1" t="n">
        <v>0</v>
      </c>
      <c r="O361" s="1" t="n">
        <v>1</v>
      </c>
      <c r="P361" s="1" t="n">
        <f aca="false">SUM(E361:O361)</f>
        <v>5</v>
      </c>
      <c r="Q361" s="1" t="n">
        <v>128</v>
      </c>
      <c r="R361" s="1" t="n">
        <v>88</v>
      </c>
      <c r="S361" s="1" t="n">
        <v>40</v>
      </c>
      <c r="T361" s="2" t="n">
        <v>101.333333333333</v>
      </c>
      <c r="U361" s="3" t="n">
        <v>91.5</v>
      </c>
      <c r="V361" s="3" t="n">
        <v>153</v>
      </c>
      <c r="W361" s="2" t="n">
        <v>39.0875304370114</v>
      </c>
      <c r="X361" s="2" t="n">
        <v>2</v>
      </c>
      <c r="Y361" s="3" t="n">
        <v>114</v>
      </c>
      <c r="Z361" s="3" t="n">
        <v>126</v>
      </c>
      <c r="AA361" s="2"/>
      <c r="AB361" s="2"/>
      <c r="AC361" s="2"/>
      <c r="AD361" s="3" t="n">
        <v>48.4</v>
      </c>
      <c r="AE361" s="3"/>
      <c r="AF361" s="3"/>
      <c r="AG361" s="1"/>
      <c r="AH361" s="3"/>
      <c r="AI361" s="3"/>
      <c r="AJ361" s="3"/>
      <c r="AK361" s="3"/>
      <c r="AL361" s="1"/>
      <c r="AM361" s="1"/>
      <c r="AN361" s="1"/>
      <c r="AO361" s="1" t="n">
        <v>98</v>
      </c>
      <c r="AP361" s="1" t="n">
        <v>135</v>
      </c>
      <c r="AQ361" s="1" t="n">
        <v>125</v>
      </c>
      <c r="AR361" s="1" t="n">
        <v>172</v>
      </c>
      <c r="AS361" s="1" t="n">
        <v>165</v>
      </c>
      <c r="AT361" s="1" t="n">
        <v>3</v>
      </c>
      <c r="AU361" s="1" t="n">
        <f aca="false">((AO361*15)+(AP361*30)+(AQ361*30)+(AR361*30)+(AS361*15))-(AO361*120)</f>
        <v>5145</v>
      </c>
      <c r="AV361" s="1" t="n">
        <f aca="false">((AO361*15)+(AP361*30)+(AQ361*30)+(AR361*30)+(AS361*15))</f>
        <v>16905</v>
      </c>
      <c r="AW361" s="1"/>
      <c r="AX361" s="4" t="n">
        <f aca="false">10000/SQRT((AO361*BE361)*(AVERAGE(AO361:AS361)*AVERAGE(BE361:BI361)))</f>
        <v>4.34639801644655</v>
      </c>
      <c r="AY361" s="4" t="n">
        <v>0</v>
      </c>
      <c r="AZ361" s="2" t="n">
        <f aca="false">(AO361*BE361)/405</f>
        <v>2.30118518518519</v>
      </c>
      <c r="BA361" s="2" t="n">
        <v>1</v>
      </c>
      <c r="BB361" s="2" t="n">
        <f aca="false">1/(LOG(BE361)+LOG(AO361))</f>
        <v>0.336767623026772</v>
      </c>
      <c r="BC361" s="2" t="n">
        <f aca="false">(BF361-BE361)/(AP361-AO361)</f>
        <v>0.967297297297297</v>
      </c>
      <c r="BD361" s="2" t="n">
        <f aca="false">(20*BE361)/((AO361/18)-3.5)</f>
        <v>97.8171428571428</v>
      </c>
      <c r="BE361" s="3" t="n">
        <v>9.51</v>
      </c>
      <c r="BF361" s="3" t="n">
        <v>45.3</v>
      </c>
      <c r="BG361" s="3" t="n">
        <v>28.8</v>
      </c>
      <c r="BH361" s="3" t="n">
        <v>61</v>
      </c>
      <c r="BI361" s="3" t="n">
        <v>59.7</v>
      </c>
      <c r="BJ361" s="2" t="n">
        <f aca="false">((BE361*15)+(BF361*30)+(BG361*30)+(BH361*30)+(BI361*15))-(BE361*120)</f>
        <v>3949.95</v>
      </c>
      <c r="BK361" s="2" t="n">
        <f aca="false">((BE361*15)+(BF361*30)+(BG361*30)+(BH361*30)+(BI361*15))</f>
        <v>5091.15</v>
      </c>
      <c r="BL361" s="2" t="n">
        <f aca="false">(1/BE361)</f>
        <v>0.10515247108307</v>
      </c>
      <c r="BM361" s="2" t="n">
        <f aca="false">(BJ361/AU361)</f>
        <v>0.767725947521866</v>
      </c>
      <c r="BN361" s="2" t="n">
        <f aca="false">(BK361/AV361)</f>
        <v>0.301162377994676</v>
      </c>
      <c r="BO361" s="2" t="n">
        <f aca="false">(AX361*BM361)</f>
        <v>3.33684253548359</v>
      </c>
      <c r="BP361" s="2" t="n">
        <f aca="false">(AX361*BN361)</f>
        <v>1.30897156234439</v>
      </c>
      <c r="BQ361" s="2" t="n">
        <v>1</v>
      </c>
      <c r="BR361" s="4" t="n">
        <f aca="false">(BC361*BL361)</f>
        <v>0.101713701082786</v>
      </c>
      <c r="BS361" s="1" t="n">
        <v>206</v>
      </c>
      <c r="BT361" s="1" t="n">
        <v>1</v>
      </c>
      <c r="BU361" s="1"/>
      <c r="BV361" s="1"/>
      <c r="BW361" s="1"/>
      <c r="BX361" s="1"/>
      <c r="BY361" s="1"/>
      <c r="BZ361" s="1" t="n">
        <v>176</v>
      </c>
      <c r="CA361" s="1" t="n">
        <v>1</v>
      </c>
      <c r="CB361" s="1" t="n">
        <v>5</v>
      </c>
      <c r="CC361" s="1" t="n">
        <v>2</v>
      </c>
      <c r="CD361" s="1"/>
      <c r="CE361" s="1" t="n">
        <v>1627</v>
      </c>
      <c r="CF361" s="1" t="n">
        <v>13.7922556853104</v>
      </c>
      <c r="CG361" s="1" t="n">
        <v>23.1333743085433</v>
      </c>
      <c r="CH361" s="1" t="n">
        <v>10.0676090964966</v>
      </c>
      <c r="CI361" s="1" t="n">
        <v>8.07621389059619</v>
      </c>
      <c r="CJ361" s="1" t="n">
        <v>2.54456054087277</v>
      </c>
      <c r="CK361" s="1" t="n">
        <v>65.3718500307314</v>
      </c>
      <c r="CL361" s="1" t="n">
        <v>7.36</v>
      </c>
      <c r="CM361" s="1" t="n">
        <v>2.3</v>
      </c>
      <c r="CN361" s="1" t="n">
        <v>4.41</v>
      </c>
      <c r="CO361" s="1" t="n">
        <v>0</v>
      </c>
      <c r="CP361" s="1" t="n">
        <v>0.71</v>
      </c>
      <c r="CQ361" s="1" t="n">
        <v>0.77</v>
      </c>
      <c r="CR361" s="1" t="n">
        <v>0</v>
      </c>
      <c r="CS361" s="1" t="n">
        <v>1.82</v>
      </c>
      <c r="CT361" s="1" t="n">
        <v>1.62</v>
      </c>
      <c r="CU361" s="1" t="n">
        <v>56.1</v>
      </c>
      <c r="CV361" s="1" t="n">
        <v>41.82</v>
      </c>
      <c r="CW361" s="1" t="n">
        <v>18.2</v>
      </c>
      <c r="CX361" s="1" t="n">
        <v>14.6</v>
      </c>
      <c r="CY361" s="1" t="n">
        <v>4.6</v>
      </c>
      <c r="CZ361" s="1" t="n">
        <v>157</v>
      </c>
      <c r="DA361" s="1" t="n">
        <v>265.9</v>
      </c>
      <c r="DB361" s="1" t="n">
        <v>75.2</v>
      </c>
      <c r="DC361" s="1" t="n">
        <v>14.9</v>
      </c>
      <c r="DD361" s="1" t="n">
        <v>1847</v>
      </c>
      <c r="DE361" s="1" t="n">
        <v>6</v>
      </c>
      <c r="DF361" s="1" t="n">
        <v>2</v>
      </c>
      <c r="DG361" s="1" t="n">
        <v>450</v>
      </c>
      <c r="DH361" s="1" t="s">
        <v>425</v>
      </c>
      <c r="DI361" s="1" t="n">
        <v>450</v>
      </c>
      <c r="DJ361" s="1"/>
      <c r="DK361" s="1" t="n">
        <v>36</v>
      </c>
      <c r="DL361" s="1" t="n">
        <v>1</v>
      </c>
      <c r="DM361" s="1" t="n">
        <v>1</v>
      </c>
      <c r="DN361" s="1" t="n">
        <v>22.17012</v>
      </c>
      <c r="DO361" s="1" t="n">
        <v>102.3081</v>
      </c>
      <c r="DP361" s="1" t="n">
        <v>0.04</v>
      </c>
      <c r="DQ361" s="1" t="n">
        <v>1</v>
      </c>
      <c r="DR361" s="1" t="n">
        <v>2</v>
      </c>
      <c r="DS361" s="1" t="n">
        <v>2</v>
      </c>
      <c r="DT361" s="1" t="n">
        <v>1557.86</v>
      </c>
      <c r="DU361" s="1" t="n">
        <v>42.19</v>
      </c>
      <c r="DV361" s="1" t="n">
        <v>18.03</v>
      </c>
      <c r="DW361" s="1" t="n">
        <v>19.14</v>
      </c>
      <c r="DX361" s="1" t="n">
        <v>23.45</v>
      </c>
      <c r="DY361" s="1" t="n">
        <v>249.13</v>
      </c>
      <c r="DZ361" s="1" t="n">
        <v>37.13</v>
      </c>
      <c r="EA361" s="1" t="n">
        <v>31.9</v>
      </c>
      <c r="EB361" s="1" t="n">
        <v>14.17</v>
      </c>
      <c r="EC361" s="1" t="n">
        <v>18.97</v>
      </c>
      <c r="ED361" s="1" t="n">
        <v>8.67</v>
      </c>
      <c r="EE361" s="1" t="n">
        <v>168.17</v>
      </c>
    </row>
    <row r="362" customFormat="false" ht="13.8" hidden="false" customHeight="false" outlineLevel="0" collapsed="false">
      <c r="A362" s="1" t="n">
        <v>31287</v>
      </c>
      <c r="B362" s="1" t="n">
        <v>2</v>
      </c>
      <c r="C362" s="1" t="n">
        <v>51</v>
      </c>
      <c r="D362" s="1" t="n">
        <v>1</v>
      </c>
      <c r="E362" s="1" t="n">
        <v>1</v>
      </c>
      <c r="F362" s="1" t="n">
        <v>1</v>
      </c>
      <c r="G362" s="1" t="n">
        <v>0</v>
      </c>
      <c r="H362" s="1" t="n">
        <v>1</v>
      </c>
      <c r="I362" s="1" t="n">
        <v>0</v>
      </c>
      <c r="J362" s="1" t="n">
        <v>0</v>
      </c>
      <c r="K362" s="1" t="n">
        <v>0</v>
      </c>
      <c r="L362" s="1" t="n">
        <v>0</v>
      </c>
      <c r="M362" s="1" t="n">
        <v>1</v>
      </c>
      <c r="N362" s="1" t="n">
        <v>0</v>
      </c>
      <c r="O362" s="1" t="n">
        <v>0</v>
      </c>
      <c r="P362" s="1" t="n">
        <f aca="false">SUM(E362:O362)</f>
        <v>4</v>
      </c>
      <c r="Q362" s="1" t="n">
        <v>152</v>
      </c>
      <c r="R362" s="1" t="n">
        <v>78</v>
      </c>
      <c r="S362" s="1" t="n">
        <v>74</v>
      </c>
      <c r="T362" s="2" t="n">
        <v>102.666666666667</v>
      </c>
      <c r="U362" s="3" t="n">
        <v>102.2</v>
      </c>
      <c r="V362" s="3" t="n">
        <v>157</v>
      </c>
      <c r="W362" s="2" t="n">
        <v>41.4621282810662</v>
      </c>
      <c r="X362" s="2" t="n">
        <v>2</v>
      </c>
      <c r="Y362" s="3" t="n">
        <v>106</v>
      </c>
      <c r="Z362" s="3" t="n">
        <v>130</v>
      </c>
      <c r="AA362" s="2"/>
      <c r="AB362" s="2"/>
      <c r="AC362" s="2"/>
      <c r="AD362" s="3" t="n">
        <v>46.2</v>
      </c>
      <c r="AE362" s="3"/>
      <c r="AF362" s="3"/>
      <c r="AG362" s="1"/>
      <c r="AH362" s="3"/>
      <c r="AI362" s="3"/>
      <c r="AJ362" s="3"/>
      <c r="AK362" s="3"/>
      <c r="AL362" s="1"/>
      <c r="AM362" s="1"/>
      <c r="AN362" s="1"/>
      <c r="AO362" s="1" t="n">
        <v>144</v>
      </c>
      <c r="AP362" s="1" t="n">
        <v>229</v>
      </c>
      <c r="AQ362" s="1" t="n">
        <v>300</v>
      </c>
      <c r="AR362" s="1" t="n">
        <v>299</v>
      </c>
      <c r="AS362" s="1" t="n">
        <v>298</v>
      </c>
      <c r="AT362" s="1" t="n">
        <v>5</v>
      </c>
      <c r="AU362" s="1" t="n">
        <f aca="false">((AO362*15)+(AP362*30)+(AQ362*30)+(AR362*30)+(AS362*15))-(AO362*120)</f>
        <v>14190</v>
      </c>
      <c r="AV362" s="1" t="n">
        <f aca="false">((AO362*15)+(AP362*30)+(AQ362*30)+(AR362*30)+(AS362*15))</f>
        <v>31470</v>
      </c>
      <c r="AW362" s="1"/>
      <c r="AX362" s="4" t="n">
        <f aca="false">10000/SQRT((AO362*BE362)*(AVERAGE(AO362:AS362)*AVERAGE(BE362:BI362)))</f>
        <v>1.22846986294364</v>
      </c>
      <c r="AY362" s="4" t="n">
        <v>1</v>
      </c>
      <c r="AZ362" s="2" t="n">
        <f aca="false">(AO362*BE362)/405</f>
        <v>7.92888888888889</v>
      </c>
      <c r="BA362" s="2" t="n">
        <v>1</v>
      </c>
      <c r="BB362" s="2" t="n">
        <f aca="false">1/(LOG(BE362)+LOG(AO362))</f>
        <v>0.285171046672918</v>
      </c>
      <c r="BC362" s="2" t="n">
        <f aca="false">(BF362-BE362)/(AP362-AO362)</f>
        <v>0.265882352941176</v>
      </c>
      <c r="BD362" s="2" t="n">
        <f aca="false">(20*BE362)/((AO362/18)-3.5)</f>
        <v>99.1111111111111</v>
      </c>
      <c r="BE362" s="3" t="n">
        <v>22.3</v>
      </c>
      <c r="BF362" s="3" t="n">
        <v>44.9</v>
      </c>
      <c r="BG362" s="3" t="n">
        <v>101</v>
      </c>
      <c r="BH362" s="3" t="n">
        <v>122</v>
      </c>
      <c r="BI362" s="3" t="n">
        <v>116</v>
      </c>
      <c r="BJ362" s="2" t="n">
        <f aca="false">((BE362*15)+(BF362*30)+(BG362*30)+(BH362*30)+(BI362*15))-(BE362*120)</f>
        <v>7435.5</v>
      </c>
      <c r="BK362" s="2" t="n">
        <f aca="false">((BE362*15)+(BF362*30)+(BG362*30)+(BH362*30)+(BI362*15))</f>
        <v>10111.5</v>
      </c>
      <c r="BL362" s="2" t="n">
        <f aca="false">(1/BE362)</f>
        <v>0.0448430493273543</v>
      </c>
      <c r="BM362" s="2" t="n">
        <f aca="false">(BJ362/AU362)</f>
        <v>0.52399577167019</v>
      </c>
      <c r="BN362" s="2" t="n">
        <f aca="false">(BK362/AV362)</f>
        <v>0.321306005719733</v>
      </c>
      <c r="BO362" s="2" t="n">
        <f aca="false">(AX362*BM362)</f>
        <v>0.643713013806727</v>
      </c>
      <c r="BP362" s="2" t="n">
        <f aca="false">(AX362*BN362)</f>
        <v>0.39471474480949</v>
      </c>
      <c r="BQ362" s="2" t="n">
        <v>1</v>
      </c>
      <c r="BR362" s="4" t="n">
        <f aca="false">(BC362*BL362)</f>
        <v>0.0119229754682142</v>
      </c>
      <c r="BS362" s="1" t="n">
        <v>175</v>
      </c>
      <c r="BT362" s="1" t="n">
        <v>0</v>
      </c>
      <c r="BU362" s="1"/>
      <c r="BV362" s="1"/>
      <c r="BW362" s="1"/>
      <c r="BX362" s="1"/>
      <c r="BY362" s="1"/>
      <c r="BZ362" s="1" t="n">
        <v>118</v>
      </c>
      <c r="CA362" s="1" t="n">
        <v>0</v>
      </c>
      <c r="CB362" s="1" t="n">
        <v>4</v>
      </c>
      <c r="CC362" s="1" t="n">
        <v>1</v>
      </c>
      <c r="CD362" s="1"/>
      <c r="CE362" s="1" t="n">
        <v>2153</v>
      </c>
      <c r="CF362" s="1" t="n">
        <v>15.4946586158848</v>
      </c>
      <c r="CG362" s="1" t="n">
        <v>23.2837900603809</v>
      </c>
      <c r="CH362" s="1" t="n">
        <v>2.88434742220158</v>
      </c>
      <c r="CI362" s="1" t="n">
        <v>6.01950766372504</v>
      </c>
      <c r="CJ362" s="1" t="n">
        <v>3.1769623780771</v>
      </c>
      <c r="CK362" s="1" t="n">
        <v>61.1425917324663</v>
      </c>
      <c r="CL362" s="1" t="n">
        <v>9</v>
      </c>
      <c r="CM362" s="1" t="n">
        <v>7.7</v>
      </c>
      <c r="CN362" s="1" t="n">
        <v>11.1</v>
      </c>
      <c r="CO362" s="1" t="n">
        <v>0</v>
      </c>
      <c r="CP362" s="1" t="n">
        <v>2.4</v>
      </c>
      <c r="CQ362" s="1" t="n">
        <v>4</v>
      </c>
      <c r="CR362" s="1" t="n">
        <v>0</v>
      </c>
      <c r="CS362" s="1" t="n">
        <v>0.4</v>
      </c>
      <c r="CT362" s="1" t="n">
        <v>3.8</v>
      </c>
      <c r="CU362" s="1" t="n">
        <v>83.4</v>
      </c>
      <c r="CV362" s="1" t="n">
        <v>55.7</v>
      </c>
      <c r="CW362" s="1" t="n">
        <v>6.9</v>
      </c>
      <c r="CX362" s="1" t="n">
        <v>14.4</v>
      </c>
      <c r="CY362" s="1" t="n">
        <v>7.6</v>
      </c>
      <c r="CZ362" s="1" t="n">
        <v>146</v>
      </c>
      <c r="DA362" s="1" t="n">
        <v>329.1</v>
      </c>
      <c r="DB362" s="1" t="n">
        <v>66.8</v>
      </c>
      <c r="DC362" s="1" t="n">
        <v>22.6</v>
      </c>
      <c r="DD362" s="1" t="n">
        <v>2441</v>
      </c>
      <c r="DE362" s="1" t="n">
        <v>2</v>
      </c>
      <c r="DF362" s="1" t="n">
        <v>7</v>
      </c>
      <c r="DG362" s="1" t="n">
        <v>200</v>
      </c>
      <c r="DH362" s="1" t="n">
        <v>6</v>
      </c>
      <c r="DI362" s="1" t="n">
        <v>600</v>
      </c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</row>
    <row r="363" customFormat="false" ht="13.8" hidden="false" customHeight="false" outlineLevel="0" collapsed="false">
      <c r="A363" s="1" t="n">
        <v>31288</v>
      </c>
      <c r="B363" s="1" t="n">
        <v>2</v>
      </c>
      <c r="C363" s="1" t="n">
        <v>53</v>
      </c>
      <c r="D363" s="1" t="n">
        <v>1</v>
      </c>
      <c r="E363" s="1" t="n">
        <v>1</v>
      </c>
      <c r="F363" s="1" t="n">
        <v>1</v>
      </c>
      <c r="G363" s="1" t="n">
        <v>1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</v>
      </c>
      <c r="M363" s="1" t="n">
        <v>1</v>
      </c>
      <c r="N363" s="1" t="n">
        <v>0</v>
      </c>
      <c r="O363" s="1" t="n">
        <v>0</v>
      </c>
      <c r="P363" s="1" t="n">
        <f aca="false">SUM(E363:O363)</f>
        <v>4</v>
      </c>
      <c r="Q363" s="1" t="n">
        <v>132</v>
      </c>
      <c r="R363" s="1" t="n">
        <v>70</v>
      </c>
      <c r="S363" s="1" t="n">
        <v>62</v>
      </c>
      <c r="T363" s="2" t="n">
        <v>90.6666666666667</v>
      </c>
      <c r="U363" s="3" t="n">
        <v>68.7</v>
      </c>
      <c r="V363" s="3" t="n">
        <v>152.2</v>
      </c>
      <c r="W363" s="2" t="n">
        <v>29.6570146825966</v>
      </c>
      <c r="X363" s="2" t="n">
        <v>1</v>
      </c>
      <c r="Y363" s="3" t="n">
        <v>90</v>
      </c>
      <c r="Z363" s="3" t="n">
        <v>105</v>
      </c>
      <c r="AA363" s="2"/>
      <c r="AB363" s="2"/>
      <c r="AC363" s="2"/>
      <c r="AD363" s="3" t="n">
        <v>39.5</v>
      </c>
      <c r="AE363" s="3"/>
      <c r="AF363" s="3"/>
      <c r="AG363" s="1"/>
      <c r="AH363" s="3"/>
      <c r="AI363" s="3"/>
      <c r="AJ363" s="3"/>
      <c r="AK363" s="3"/>
      <c r="AL363" s="1"/>
      <c r="AM363" s="1"/>
      <c r="AN363" s="1"/>
      <c r="AO363" s="1" t="n">
        <v>97</v>
      </c>
      <c r="AP363" s="1" t="n">
        <v>134</v>
      </c>
      <c r="AQ363" s="1" t="n">
        <v>110</v>
      </c>
      <c r="AR363" s="1" t="n">
        <v>96</v>
      </c>
      <c r="AS363" s="1" t="n">
        <v>90</v>
      </c>
      <c r="AT363" s="1" t="n">
        <v>1</v>
      </c>
      <c r="AU363" s="1" t="n">
        <f aca="false">((AO363*15)+(AP363*30)+(AQ363*30)+(AR363*30)+(AS363*15))-(AO363*120)</f>
        <v>1365</v>
      </c>
      <c r="AV363" s="1" t="n">
        <f aca="false">((AO363*15)+(AP363*30)+(AQ363*30)+(AR363*30)+(AS363*15))</f>
        <v>13005</v>
      </c>
      <c r="AW363" s="1"/>
      <c r="AX363" s="4" t="n">
        <f aca="false">10000/SQRT((AO363*BE363)*(AVERAGE(AO363:AS363)*AVERAGE(BE363:BI363)))</f>
        <v>2.77793165480343</v>
      </c>
      <c r="AY363" s="4" t="n">
        <v>1</v>
      </c>
      <c r="AZ363" s="2" t="n">
        <f aca="false">(AO363*BE363)/405</f>
        <v>3.18543209876543</v>
      </c>
      <c r="BA363" s="2" t="n">
        <v>1</v>
      </c>
      <c r="BB363" s="2" t="n">
        <f aca="false">1/(LOG(BE363)+LOG(AO363))</f>
        <v>0.321478970408942</v>
      </c>
      <c r="BC363" s="2" t="n">
        <f aca="false">(BF363-BE363)/(AP363-AO363)</f>
        <v>4.42432432432432</v>
      </c>
      <c r="BD363" s="2" t="n">
        <f aca="false">(20*BE363)/((AO363/18)-3.5)</f>
        <v>140.823529411765</v>
      </c>
      <c r="BE363" s="3" t="n">
        <v>13.3</v>
      </c>
      <c r="BF363" s="3" t="n">
        <v>177</v>
      </c>
      <c r="BG363" s="3" t="n">
        <v>98</v>
      </c>
      <c r="BH363" s="3" t="n">
        <v>69.2</v>
      </c>
      <c r="BI363" s="3" t="n">
        <v>119</v>
      </c>
      <c r="BJ363" s="2" t="n">
        <f aca="false">((BE363*15)+(BF363*30)+(BG363*30)+(BH363*30)+(BI363*15))-(BE363*120)</f>
        <v>10714.5</v>
      </c>
      <c r="BK363" s="2" t="n">
        <f aca="false">((BE363*15)+(BF363*30)+(BG363*30)+(BH363*30)+(BI363*15))</f>
        <v>12310.5</v>
      </c>
      <c r="BL363" s="2" t="n">
        <f aca="false">(1/BE363)</f>
        <v>0.075187969924812</v>
      </c>
      <c r="BM363" s="2" t="n">
        <f aca="false">(BJ363/AU363)</f>
        <v>7.84945054945055</v>
      </c>
      <c r="BN363" s="2" t="n">
        <f aca="false">(BK363/AV363)</f>
        <v>0.946597462514418</v>
      </c>
      <c r="BO363" s="2" t="n">
        <f aca="false">(AX363*BM363)</f>
        <v>21.8052371541328</v>
      </c>
      <c r="BP363" s="2" t="n">
        <f aca="false">(AX363*BN363)</f>
        <v>2.6295830554754</v>
      </c>
      <c r="BQ363" s="2" t="n">
        <v>2</v>
      </c>
      <c r="BR363" s="4" t="n">
        <f aca="false">(BC363*BL363)</f>
        <v>0.332655964234912</v>
      </c>
      <c r="BS363" s="1" t="n">
        <v>195</v>
      </c>
      <c r="BT363" s="1" t="n">
        <v>0</v>
      </c>
      <c r="BU363" s="1"/>
      <c r="BV363" s="1"/>
      <c r="BW363" s="1"/>
      <c r="BX363" s="1"/>
      <c r="BY363" s="1"/>
      <c r="BZ363" s="1" t="n">
        <v>124</v>
      </c>
      <c r="CA363" s="1" t="n">
        <v>0</v>
      </c>
      <c r="CB363" s="1" t="n">
        <v>2</v>
      </c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</row>
    <row r="364" customFormat="false" ht="13.8" hidden="false" customHeight="false" outlineLevel="0" collapsed="false">
      <c r="A364" s="1" t="n">
        <v>31289</v>
      </c>
      <c r="B364" s="1" t="n">
        <v>1</v>
      </c>
      <c r="C364" s="1" t="n">
        <v>55</v>
      </c>
      <c r="D364" s="1" t="n">
        <v>1</v>
      </c>
      <c r="E364" s="1" t="n">
        <v>1</v>
      </c>
      <c r="F364" s="1" t="n">
        <v>1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</v>
      </c>
      <c r="M364" s="1" t="n">
        <v>1</v>
      </c>
      <c r="N364" s="1" t="n">
        <v>0</v>
      </c>
      <c r="O364" s="1" t="n">
        <v>1</v>
      </c>
      <c r="P364" s="1" t="n">
        <f aca="false">SUM(E364:O364)</f>
        <v>4</v>
      </c>
      <c r="Q364" s="1" t="n">
        <v>118</v>
      </c>
      <c r="R364" s="1" t="n">
        <v>78</v>
      </c>
      <c r="S364" s="1" t="n">
        <v>40</v>
      </c>
      <c r="T364" s="2" t="n">
        <v>91.3333333333333</v>
      </c>
      <c r="U364" s="3" t="n">
        <v>72.6</v>
      </c>
      <c r="V364" s="3" t="n">
        <v>156</v>
      </c>
      <c r="W364" s="2" t="n">
        <v>29.8323471400394</v>
      </c>
      <c r="X364" s="2" t="n">
        <v>1</v>
      </c>
      <c r="Y364" s="3" t="n">
        <v>94</v>
      </c>
      <c r="Z364" s="3" t="n">
        <v>100</v>
      </c>
      <c r="AA364" s="2"/>
      <c r="AB364" s="2"/>
      <c r="AC364" s="2"/>
      <c r="AD364" s="3" t="n">
        <v>38.1</v>
      </c>
      <c r="AE364" s="3"/>
      <c r="AF364" s="3"/>
      <c r="AG364" s="1"/>
      <c r="AH364" s="3"/>
      <c r="AI364" s="3"/>
      <c r="AJ364" s="3"/>
      <c r="AK364" s="3"/>
      <c r="AL364" s="1"/>
      <c r="AM364" s="1"/>
      <c r="AN364" s="1"/>
      <c r="AO364" s="1" t="n">
        <v>94</v>
      </c>
      <c r="AP364" s="1" t="n">
        <v>163</v>
      </c>
      <c r="AQ364" s="1" t="n">
        <v>148</v>
      </c>
      <c r="AR364" s="1" t="n">
        <v>140</v>
      </c>
      <c r="AS364" s="1" t="n">
        <v>155</v>
      </c>
      <c r="AT364" s="1" t="n">
        <v>3</v>
      </c>
      <c r="AU364" s="1" t="n">
        <f aca="false">((AO364*15)+(AP364*30)+(AQ364*30)+(AR364*30)+(AS364*15))-(AO364*120)</f>
        <v>5985</v>
      </c>
      <c r="AV364" s="1" t="n">
        <f aca="false">((AO364*15)+(AP364*30)+(AQ364*30)+(AR364*30)+(AS364*15))</f>
        <v>17265</v>
      </c>
      <c r="AW364" s="1"/>
      <c r="AX364" s="4" t="n">
        <f aca="false">10000/SQRT((AO364*BE364)*(AVERAGE(AO364:AS364)*AVERAGE(BE364:BI364)))</f>
        <v>3.90657572623804</v>
      </c>
      <c r="AY364" s="4" t="n">
        <v>0</v>
      </c>
      <c r="AZ364" s="2" t="n">
        <f aca="false">(AO364*BE364)/405</f>
        <v>2.10745679012346</v>
      </c>
      <c r="BA364" s="2" t="n">
        <v>1</v>
      </c>
      <c r="BB364" s="2" t="n">
        <f aca="false">1/(LOG(BE364)+LOG(AO364))</f>
        <v>0.341155610481925</v>
      </c>
      <c r="BC364" s="2" t="n">
        <f aca="false">(BF364-BE364)/(AP364-AO364)</f>
        <v>0.620579710144928</v>
      </c>
      <c r="BD364" s="2" t="n">
        <f aca="false">(20*BE364)/((AO364/18)-3.5)</f>
        <v>105.445161290323</v>
      </c>
      <c r="BE364" s="3" t="n">
        <v>9.08</v>
      </c>
      <c r="BF364" s="3" t="n">
        <v>51.9</v>
      </c>
      <c r="BG364" s="3" t="n">
        <v>83.9</v>
      </c>
      <c r="BH364" s="3" t="n">
        <v>71.6</v>
      </c>
      <c r="BI364" s="3" t="n">
        <v>57.7</v>
      </c>
      <c r="BJ364" s="2" t="n">
        <f aca="false">((BE364*15)+(BF364*30)+(BG364*30)+(BH364*30)+(BI364*15))-(BE364*120)</f>
        <v>6134.1</v>
      </c>
      <c r="BK364" s="2" t="n">
        <f aca="false">((BE364*15)+(BF364*30)+(BG364*30)+(BH364*30)+(BI364*15))</f>
        <v>7223.7</v>
      </c>
      <c r="BL364" s="2" t="n">
        <f aca="false">(1/BE364)</f>
        <v>0.110132158590308</v>
      </c>
      <c r="BM364" s="2" t="n">
        <f aca="false">(BJ364/AU364)</f>
        <v>1.02491228070175</v>
      </c>
      <c r="BN364" s="2" t="n">
        <f aca="false">(BK364/AV364)</f>
        <v>0.418401390095569</v>
      </c>
      <c r="BO364" s="2" t="n">
        <f aca="false">(AX364*BM364)</f>
        <v>4.00389743731274</v>
      </c>
      <c r="BP364" s="2" t="n">
        <f aca="false">(AX364*BN364)</f>
        <v>1.6345167143716</v>
      </c>
      <c r="BQ364" s="2" t="n">
        <v>2</v>
      </c>
      <c r="BR364" s="4" t="n">
        <f aca="false">(BC364*BL364)</f>
        <v>0.0683457830556088</v>
      </c>
      <c r="BS364" s="1" t="n">
        <v>205</v>
      </c>
      <c r="BT364" s="1" t="n">
        <v>1</v>
      </c>
      <c r="BU364" s="1"/>
      <c r="BV364" s="1"/>
      <c r="BW364" s="1"/>
      <c r="BX364" s="1"/>
      <c r="BY364" s="1"/>
      <c r="BZ364" s="1" t="n">
        <v>489</v>
      </c>
      <c r="CA364" s="1" t="n">
        <v>1</v>
      </c>
      <c r="CB364" s="1" t="n">
        <v>3</v>
      </c>
      <c r="CC364" s="1"/>
      <c r="CD364" s="1"/>
      <c r="CE364" s="1" t="n">
        <v>2773</v>
      </c>
      <c r="CF364" s="1" t="n">
        <v>8.1644428416877</v>
      </c>
      <c r="CG364" s="1" t="n">
        <v>10.6033177064551</v>
      </c>
      <c r="CH364" s="1" t="n">
        <v>2.07717273710783</v>
      </c>
      <c r="CI364" s="1" t="n">
        <v>2.95347998557519</v>
      </c>
      <c r="CJ364" s="1" t="n">
        <v>2.62892174540209</v>
      </c>
      <c r="CK364" s="1" t="n">
        <v>85.0342589253516</v>
      </c>
      <c r="CL364" s="1" t="n">
        <v>20.49</v>
      </c>
      <c r="CM364" s="1" t="n">
        <v>1.75</v>
      </c>
      <c r="CN364" s="1" t="n">
        <v>17.14</v>
      </c>
      <c r="CO364" s="1" t="n">
        <v>0</v>
      </c>
      <c r="CP364" s="1" t="n">
        <v>7.43</v>
      </c>
      <c r="CQ364" s="1" t="n">
        <v>0.45</v>
      </c>
      <c r="CR364" s="1" t="n">
        <v>0</v>
      </c>
      <c r="CS364" s="1" t="n">
        <v>0</v>
      </c>
      <c r="CT364" s="1" t="n">
        <v>0</v>
      </c>
      <c r="CU364" s="1" t="n">
        <v>56.6</v>
      </c>
      <c r="CV364" s="1" t="n">
        <v>32.67</v>
      </c>
      <c r="CW364" s="1" t="n">
        <v>6.4</v>
      </c>
      <c r="CX364" s="1" t="n">
        <v>9.1</v>
      </c>
      <c r="CY364" s="1" t="n">
        <v>8.1</v>
      </c>
      <c r="CZ364" s="1" t="n">
        <v>494</v>
      </c>
      <c r="DA364" s="1" t="n">
        <v>589.5</v>
      </c>
      <c r="DB364" s="1" t="n">
        <v>143.3</v>
      </c>
      <c r="DC364" s="1" t="n">
        <v>26.5</v>
      </c>
      <c r="DD364" s="1" t="n">
        <v>5878</v>
      </c>
      <c r="DE364" s="1" t="n">
        <v>5</v>
      </c>
      <c r="DF364" s="1" t="n">
        <v>7</v>
      </c>
      <c r="DG364" s="1" t="n">
        <v>1000</v>
      </c>
      <c r="DH364" s="1" t="n">
        <v>5</v>
      </c>
      <c r="DI364" s="1" t="n">
        <v>2000</v>
      </c>
      <c r="DJ364" s="1"/>
      <c r="DK364" s="1"/>
      <c r="DL364" s="1"/>
      <c r="DM364" s="1"/>
      <c r="DN364" s="1" t="n">
        <v>35.64012</v>
      </c>
      <c r="DO364" s="1" t="n">
        <v>6404.703</v>
      </c>
      <c r="DP364" s="1" t="n">
        <v>0.61</v>
      </c>
      <c r="DQ364" s="1" t="n">
        <v>1</v>
      </c>
      <c r="DR364" s="1" t="n">
        <v>2</v>
      </c>
      <c r="DS364" s="1" t="n">
        <v>2</v>
      </c>
      <c r="DT364" s="1" t="n">
        <v>2844.74</v>
      </c>
      <c r="DU364" s="1" t="n">
        <v>67.45</v>
      </c>
      <c r="DV364" s="1" t="n">
        <v>17.84</v>
      </c>
      <c r="DW364" s="1" t="n">
        <v>23.58</v>
      </c>
      <c r="DX364" s="1" t="n">
        <v>24.39</v>
      </c>
      <c r="DY364" s="1" t="n">
        <v>513.37</v>
      </c>
      <c r="DZ364" s="1" t="n">
        <v>49.14</v>
      </c>
      <c r="EA364" s="1" t="n">
        <v>59.7</v>
      </c>
      <c r="EB364" s="1" t="n">
        <v>14.16</v>
      </c>
      <c r="EC364" s="1" t="n">
        <v>19.05</v>
      </c>
      <c r="ED364" s="1" t="n">
        <v>10.96</v>
      </c>
      <c r="EE364" s="1" t="n">
        <v>119.6</v>
      </c>
    </row>
    <row r="365" customFormat="false" ht="13.8" hidden="false" customHeight="false" outlineLevel="0" collapsed="false">
      <c r="A365" s="1" t="n">
        <v>31291</v>
      </c>
      <c r="B365" s="1" t="n">
        <v>1</v>
      </c>
      <c r="C365" s="1" t="n">
        <v>47</v>
      </c>
      <c r="D365" s="1" t="n">
        <v>1</v>
      </c>
      <c r="E365" s="1" t="n">
        <v>0</v>
      </c>
      <c r="F365" s="1" t="n">
        <v>1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</v>
      </c>
      <c r="M365" s="1" t="n">
        <v>0</v>
      </c>
      <c r="N365" s="1" t="n">
        <v>0</v>
      </c>
      <c r="O365" s="1" t="n">
        <v>1</v>
      </c>
      <c r="P365" s="1" t="n">
        <f aca="false">SUM(E365:O365)</f>
        <v>2</v>
      </c>
      <c r="Q365" s="1" t="n">
        <v>104</v>
      </c>
      <c r="R365" s="1" t="n">
        <v>80</v>
      </c>
      <c r="S365" s="1" t="n">
        <v>24</v>
      </c>
      <c r="T365" s="2" t="n">
        <v>88</v>
      </c>
      <c r="U365" s="3" t="n">
        <v>71.9</v>
      </c>
      <c r="V365" s="3" t="n">
        <v>174</v>
      </c>
      <c r="W365" s="2" t="n">
        <v>23.7481833795746</v>
      </c>
      <c r="X365" s="2" t="n">
        <v>0</v>
      </c>
      <c r="Y365" s="3" t="n">
        <v>87.5</v>
      </c>
      <c r="Z365" s="3" t="n">
        <v>97</v>
      </c>
      <c r="AA365" s="2"/>
      <c r="AB365" s="2"/>
      <c r="AC365" s="2"/>
      <c r="AD365" s="3" t="n">
        <v>21.5</v>
      </c>
      <c r="AE365" s="3"/>
      <c r="AF365" s="3"/>
      <c r="AG365" s="1"/>
      <c r="AH365" s="3"/>
      <c r="AI365" s="3"/>
      <c r="AJ365" s="3"/>
      <c r="AK365" s="3"/>
      <c r="AL365" s="1"/>
      <c r="AM365" s="1"/>
      <c r="AN365" s="1"/>
      <c r="AO365" s="1" t="n">
        <v>89</v>
      </c>
      <c r="AP365" s="1" t="n">
        <v>161</v>
      </c>
      <c r="AQ365" s="1" t="n">
        <v>131</v>
      </c>
      <c r="AR365" s="1" t="n">
        <v>124</v>
      </c>
      <c r="AS365" s="1" t="n">
        <v>65</v>
      </c>
      <c r="AT365" s="1" t="n">
        <v>1</v>
      </c>
      <c r="AU365" s="1" t="n">
        <f aca="false">((AO365*15)+(AP365*30)+(AQ365*30)+(AR365*30)+(AS365*15))-(AO365*120)</f>
        <v>4110</v>
      </c>
      <c r="AV365" s="1" t="n">
        <f aca="false">((AO365*15)+(AP365*30)+(AQ365*30)+(AR365*30)+(AS365*15))</f>
        <v>14790</v>
      </c>
      <c r="AW365" s="1"/>
      <c r="AX365" s="4" t="n">
        <f aca="false">10000/SQRT((AO365*BE365)*(AVERAGE(AO365:AS365)*AVERAGE(BE365:BI365)))</f>
        <v>9.0252775784858</v>
      </c>
      <c r="AY365" s="4" t="n">
        <v>0</v>
      </c>
      <c r="AZ365" s="2" t="n">
        <f aca="false">(AO365*BE365)/405</f>
        <v>0.722987654320988</v>
      </c>
      <c r="BA365" s="2" t="n">
        <v>0</v>
      </c>
      <c r="BB365" s="2" t="n">
        <f aca="false">1/(LOG(BE365)+LOG(AO365))</f>
        <v>0.405418679372629</v>
      </c>
      <c r="BC365" s="2" t="n">
        <f aca="false">(BF365-BE365)/(AP365-AO365)</f>
        <v>0.870972222222222</v>
      </c>
      <c r="BD365" s="2" t="n">
        <f aca="false">(20*BE365)/((AO365/18)-3.5)</f>
        <v>45.5538461538461</v>
      </c>
      <c r="BE365" s="3" t="n">
        <v>3.29</v>
      </c>
      <c r="BF365" s="3" t="n">
        <v>66</v>
      </c>
      <c r="BG365" s="3" t="n">
        <v>44.7</v>
      </c>
      <c r="BH365" s="3" t="n">
        <v>50.8</v>
      </c>
      <c r="BI365" s="3" t="n">
        <v>19.1</v>
      </c>
      <c r="BJ365" s="2" t="n">
        <f aca="false">((BE365*15)+(BF365*30)+(BG365*30)+(BH365*30)+(BI365*15))-(BE365*120)</f>
        <v>4786.05</v>
      </c>
      <c r="BK365" s="2" t="n">
        <f aca="false">((BE365*15)+(BF365*30)+(BG365*30)+(BH365*30)+(BI365*15))</f>
        <v>5180.85</v>
      </c>
      <c r="BL365" s="2" t="n">
        <f aca="false">(1/BE365)</f>
        <v>0.303951367781155</v>
      </c>
      <c r="BM365" s="2" t="n">
        <f aca="false">(BJ365/AU365)</f>
        <v>1.16448905109489</v>
      </c>
      <c r="BN365" s="2" t="n">
        <f aca="false">(BK365/AV365)</f>
        <v>0.350294117647059</v>
      </c>
      <c r="BO365" s="2" t="n">
        <f aca="false">(AX365*BM365)</f>
        <v>10.5098369232389</v>
      </c>
      <c r="BP365" s="2" t="n">
        <f aca="false">(AX365*BN365)</f>
        <v>3.16150164587547</v>
      </c>
      <c r="BQ365" s="2" t="n">
        <v>2</v>
      </c>
      <c r="BR365" s="4" t="n">
        <f aca="false">(BC365*BL365)</f>
        <v>0.264733198243837</v>
      </c>
      <c r="BS365" s="1" t="n">
        <v>208</v>
      </c>
      <c r="BT365" s="1" t="n">
        <v>1</v>
      </c>
      <c r="BU365" s="1" t="n">
        <v>18</v>
      </c>
      <c r="BV365" s="1" t="n">
        <v>1</v>
      </c>
      <c r="BW365" s="1" t="n">
        <v>149</v>
      </c>
      <c r="BX365" s="1" t="n">
        <v>1</v>
      </c>
      <c r="BY365" s="1" t="n">
        <v>41</v>
      </c>
      <c r="BZ365" s="1" t="n">
        <v>206</v>
      </c>
      <c r="CA365" s="1" t="n">
        <v>1</v>
      </c>
      <c r="CB365" s="1" t="n">
        <v>1</v>
      </c>
      <c r="CC365" s="1"/>
      <c r="CD365" s="1"/>
      <c r="CE365" s="1" t="n">
        <v>1882</v>
      </c>
      <c r="CF365" s="1" t="n">
        <v>18.3421891604676</v>
      </c>
      <c r="CG365" s="1" t="n">
        <v>31.9925611052072</v>
      </c>
      <c r="CH365" s="1" t="n">
        <v>6.1211477151966</v>
      </c>
      <c r="CI365" s="1" t="n">
        <v>8.56004250797025</v>
      </c>
      <c r="CJ365" s="1" t="n">
        <v>3.20403825717322</v>
      </c>
      <c r="CK365" s="1" t="n">
        <v>49.1817215727949</v>
      </c>
      <c r="CL365" s="1" t="n">
        <v>3.8</v>
      </c>
      <c r="CM365" s="1" t="n">
        <v>7</v>
      </c>
      <c r="CN365" s="1" t="n">
        <v>9.6</v>
      </c>
      <c r="CO365" s="1" t="n">
        <v>0</v>
      </c>
      <c r="CP365" s="1" t="n">
        <v>0</v>
      </c>
      <c r="CQ365" s="1" t="n">
        <v>2.3</v>
      </c>
      <c r="CR365" s="1" t="n">
        <v>1.3</v>
      </c>
      <c r="CS365" s="1" t="n">
        <v>0</v>
      </c>
      <c r="CT365" s="1" t="n">
        <v>6.4</v>
      </c>
      <c r="CU365" s="1" t="n">
        <v>86.3</v>
      </c>
      <c r="CV365" s="1" t="n">
        <v>66.9</v>
      </c>
      <c r="CW365" s="1" t="n">
        <v>12.8</v>
      </c>
      <c r="CX365" s="1" t="n">
        <v>17.9</v>
      </c>
      <c r="CY365" s="1" t="n">
        <v>6.7</v>
      </c>
      <c r="CZ365" s="1" t="n">
        <v>255</v>
      </c>
      <c r="DA365" s="1" t="n">
        <v>231.4</v>
      </c>
      <c r="DB365" s="1" t="n">
        <v>61.4</v>
      </c>
      <c r="DC365" s="1" t="n">
        <v>10.2</v>
      </c>
      <c r="DD365" s="1" t="n">
        <v>2154</v>
      </c>
      <c r="DE365" s="1" t="n">
        <v>8</v>
      </c>
      <c r="DF365" s="1" t="n">
        <v>2</v>
      </c>
      <c r="DG365" s="1" t="n">
        <v>500</v>
      </c>
      <c r="DH365" s="1" t="n">
        <v>31</v>
      </c>
      <c r="DI365" s="1" t="n">
        <v>600</v>
      </c>
      <c r="DJ365" s="1"/>
      <c r="DK365" s="1" t="n">
        <v>19</v>
      </c>
      <c r="DL365" s="1" t="n">
        <v>1</v>
      </c>
      <c r="DM365" s="1" t="n">
        <v>1</v>
      </c>
      <c r="DN365" s="1" t="n">
        <v>27.90339</v>
      </c>
      <c r="DO365" s="1" t="n">
        <v>122.7139</v>
      </c>
      <c r="DP365" s="1" t="n">
        <v>0.02</v>
      </c>
      <c r="DQ365" s="1" t="n">
        <v>1</v>
      </c>
      <c r="DR365" s="1" t="n">
        <v>4</v>
      </c>
      <c r="DS365" s="1" t="n">
        <v>2</v>
      </c>
      <c r="DT365" s="1" t="n">
        <v>1739.23</v>
      </c>
      <c r="DU365" s="1" t="n">
        <v>59.9</v>
      </c>
      <c r="DV365" s="1" t="n">
        <v>15.72</v>
      </c>
      <c r="DW365" s="1" t="n">
        <v>18.59</v>
      </c>
      <c r="DX365" s="1" t="n">
        <v>21.39</v>
      </c>
      <c r="DY365" s="1" t="n">
        <v>270.2</v>
      </c>
      <c r="DZ365" s="1" t="n">
        <v>36.76</v>
      </c>
      <c r="EA365" s="1" t="n">
        <v>24.3</v>
      </c>
      <c r="EB365" s="1" t="n">
        <v>14.36</v>
      </c>
      <c r="EC365" s="1" t="n">
        <v>17.88</v>
      </c>
      <c r="ED365" s="1" t="n">
        <v>12.03</v>
      </c>
      <c r="EE365" s="1" t="n">
        <v>174.37</v>
      </c>
    </row>
    <row r="366" customFormat="false" ht="13.8" hidden="false" customHeight="false" outlineLevel="0" collapsed="false">
      <c r="A366" s="1" t="n">
        <v>31295</v>
      </c>
      <c r="B366" s="1" t="n">
        <v>2</v>
      </c>
      <c r="C366" s="1" t="n">
        <v>44</v>
      </c>
      <c r="D366" s="1" t="n">
        <v>1</v>
      </c>
      <c r="E366" s="1" t="n">
        <v>1</v>
      </c>
      <c r="F366" s="1" t="n">
        <v>0</v>
      </c>
      <c r="G366" s="1" t="n">
        <v>1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</v>
      </c>
      <c r="M366" s="1" t="n">
        <v>0</v>
      </c>
      <c r="N366" s="1" t="n">
        <v>0</v>
      </c>
      <c r="O366" s="1" t="n">
        <v>1</v>
      </c>
      <c r="P366" s="1" t="n">
        <f aca="false">SUM(E366:O366)</f>
        <v>3</v>
      </c>
      <c r="Q366" s="1" t="n">
        <v>98</v>
      </c>
      <c r="R366" s="1" t="n">
        <v>66</v>
      </c>
      <c r="S366" s="1" t="n">
        <v>32</v>
      </c>
      <c r="T366" s="2" t="n">
        <v>76.6666666666667</v>
      </c>
      <c r="U366" s="3" t="n">
        <v>63.4</v>
      </c>
      <c r="V366" s="3" t="n">
        <v>158.2</v>
      </c>
      <c r="W366" s="2" t="n">
        <v>25.3323978193361</v>
      </c>
      <c r="X366" s="2" t="n">
        <v>1</v>
      </c>
      <c r="Y366" s="3" t="n">
        <v>78</v>
      </c>
      <c r="Z366" s="3" t="n">
        <v>94</v>
      </c>
      <c r="AA366" s="2" t="e">
        <f aca="false">{#NUM!}</f>
        <v>#N/A</v>
      </c>
      <c r="AB366" s="2" t="n">
        <v>0.493046776232617</v>
      </c>
      <c r="AC366" s="2" t="n">
        <v>0.829787234042553</v>
      </c>
      <c r="AD366" s="3" t="n">
        <v>34.4</v>
      </c>
      <c r="AE366" s="3"/>
      <c r="AF366" s="3"/>
      <c r="AG366" s="1"/>
      <c r="AH366" s="3"/>
      <c r="AI366" s="3"/>
      <c r="AJ366" s="3"/>
      <c r="AK366" s="3"/>
      <c r="AL366" s="1"/>
      <c r="AM366" s="1"/>
      <c r="AN366" s="1"/>
      <c r="AO366" s="1" t="n">
        <v>96</v>
      </c>
      <c r="AP366" s="1" t="n">
        <v>150</v>
      </c>
      <c r="AQ366" s="1" t="n">
        <v>187</v>
      </c>
      <c r="AR366" s="1" t="n">
        <v>147</v>
      </c>
      <c r="AS366" s="1" t="n">
        <v>116</v>
      </c>
      <c r="AT366" s="1" t="n">
        <v>1</v>
      </c>
      <c r="AU366" s="1" t="n">
        <f aca="false">((AO366*15)+(AP366*30)+(AQ366*30)+(AR366*30)+(AS366*15))-(AO366*120)</f>
        <v>6180</v>
      </c>
      <c r="AV366" s="1" t="n">
        <f aca="false">((AO366*15)+(AP366*30)+(AQ366*30)+(AR366*30)+(AS366*15))</f>
        <v>17700</v>
      </c>
      <c r="AW366" s="1" t="n">
        <v>5.31</v>
      </c>
      <c r="AX366" s="4" t="n">
        <f aca="false">10000/SQRT((AO366*BE366)*(AVERAGE(AO366:AS366)*AVERAGE(BE366:BI366)))</f>
        <v>1.78897745047835</v>
      </c>
      <c r="AY366" s="4" t="n">
        <v>1</v>
      </c>
      <c r="AZ366" s="2" t="n">
        <f aca="false">(AO366*BE366)/405</f>
        <v>8.65185185185185</v>
      </c>
      <c r="BA366" s="2" t="n">
        <v>1</v>
      </c>
      <c r="BB366" s="2" t="n">
        <f aca="false">1/(LOG(BE366)+LOG(AO366))</f>
        <v>0.282122137587079</v>
      </c>
      <c r="BC366" s="2" t="n">
        <f aca="false">(BF366-BE366)/(AP366-AO366)</f>
        <v>0.692592592592593</v>
      </c>
      <c r="BD366" s="2" t="n">
        <f aca="false">(20*BE366)/((AO366/18)-3.5)</f>
        <v>398.181818181818</v>
      </c>
      <c r="BE366" s="3" t="n">
        <v>36.5</v>
      </c>
      <c r="BF366" s="3" t="n">
        <v>73.9</v>
      </c>
      <c r="BG366" s="3" t="n">
        <v>68.7</v>
      </c>
      <c r="BH366" s="3" t="n">
        <v>82.2</v>
      </c>
      <c r="BI366" s="3" t="n">
        <v>59</v>
      </c>
      <c r="BJ366" s="2" t="n">
        <f aca="false">((BE366*15)+(BF366*30)+(BG366*30)+(BH366*30)+(BI366*15))-(BE366*120)</f>
        <v>3796.5</v>
      </c>
      <c r="BK366" s="2" t="n">
        <f aca="false">((BE366*15)+(BF366*30)+(BG366*30)+(BH366*30)+(BI366*15))</f>
        <v>8176.5</v>
      </c>
      <c r="BL366" s="2" t="n">
        <f aca="false">(1/BE366)</f>
        <v>0.0273972602739726</v>
      </c>
      <c r="BM366" s="2" t="n">
        <f aca="false">(BJ366/AU366)</f>
        <v>0.614320388349515</v>
      </c>
      <c r="BN366" s="2" t="n">
        <f aca="false">(BK366/AV366)</f>
        <v>0.461949152542373</v>
      </c>
      <c r="BO366" s="2" t="n">
        <f aca="false">(AX366*BM366)</f>
        <v>1.09900532212639</v>
      </c>
      <c r="BP366" s="2" t="n">
        <f aca="false">(AX366*BN366)</f>
        <v>0.826416617165891</v>
      </c>
      <c r="BQ366" s="2" t="n">
        <v>1</v>
      </c>
      <c r="BR366" s="4" t="n">
        <f aca="false">(BC366*BL366)</f>
        <v>0.0189751395230847</v>
      </c>
      <c r="BS366" s="1" t="n">
        <v>163</v>
      </c>
      <c r="BT366" s="1" t="n">
        <v>0</v>
      </c>
      <c r="BU366" s="1" t="n">
        <v>32</v>
      </c>
      <c r="BV366" s="1" t="n">
        <v>1</v>
      </c>
      <c r="BW366" s="1" t="n">
        <v>80</v>
      </c>
      <c r="BX366" s="1" t="n">
        <v>0</v>
      </c>
      <c r="BY366" s="1" t="n">
        <v>51</v>
      </c>
      <c r="BZ366" s="1" t="n">
        <v>256</v>
      </c>
      <c r="CA366" s="1" t="n">
        <v>1</v>
      </c>
      <c r="CB366" s="1" t="n">
        <v>3</v>
      </c>
      <c r="CC366" s="1"/>
      <c r="CD366" s="1"/>
      <c r="CE366" s="1" t="n">
        <v>1112</v>
      </c>
      <c r="CF366" s="1" t="n">
        <v>22.841726618705</v>
      </c>
      <c r="CG366" s="1" t="n">
        <v>19.1007194244604</v>
      </c>
      <c r="CH366" s="1" t="n">
        <v>3.07553956834532</v>
      </c>
      <c r="CI366" s="1" t="n">
        <v>4.85611510791367</v>
      </c>
      <c r="CJ366" s="1" t="n">
        <v>3.56115107913669</v>
      </c>
      <c r="CK366" s="1" t="n">
        <v>61.726618705036</v>
      </c>
      <c r="CL366" s="1" t="n">
        <v>1.8</v>
      </c>
      <c r="CM366" s="1" t="n">
        <v>5.9</v>
      </c>
      <c r="CN366" s="1" t="n">
        <v>6.2</v>
      </c>
      <c r="CO366" s="1" t="n">
        <v>0</v>
      </c>
      <c r="CP366" s="1" t="n">
        <v>1.5</v>
      </c>
      <c r="CQ366" s="1" t="n">
        <v>0.7</v>
      </c>
      <c r="CR366" s="1" t="n">
        <v>0</v>
      </c>
      <c r="CS366" s="1" t="n">
        <v>0</v>
      </c>
      <c r="CT366" s="1" t="n">
        <v>4.6</v>
      </c>
      <c r="CU366" s="1" t="n">
        <v>63.5</v>
      </c>
      <c r="CV366" s="1" t="n">
        <v>23.6</v>
      </c>
      <c r="CW366" s="1" t="n">
        <v>3.8</v>
      </c>
      <c r="CX366" s="1" t="n">
        <v>6</v>
      </c>
      <c r="CY366" s="1" t="n">
        <v>4.4</v>
      </c>
      <c r="CZ366" s="1" t="n">
        <v>287</v>
      </c>
      <c r="DA366" s="1" t="n">
        <v>171.6</v>
      </c>
      <c r="DB366" s="1" t="n">
        <v>20.4</v>
      </c>
      <c r="DC366" s="1" t="n">
        <v>13.2</v>
      </c>
      <c r="DD366" s="1" t="n">
        <v>997</v>
      </c>
      <c r="DE366" s="1" t="n">
        <v>10</v>
      </c>
      <c r="DF366" s="1" t="n">
        <v>1</v>
      </c>
      <c r="DG366" s="1" t="n">
        <v>240</v>
      </c>
      <c r="DH366" s="1" t="s">
        <v>425</v>
      </c>
      <c r="DI366" s="1" t="n">
        <v>600</v>
      </c>
      <c r="DJ366" s="1" t="n">
        <v>7</v>
      </c>
      <c r="DK366" s="1" t="n">
        <v>7</v>
      </c>
      <c r="DL366" s="1" t="n">
        <v>2</v>
      </c>
      <c r="DM366" s="1" t="n">
        <v>2</v>
      </c>
      <c r="DN366" s="1" t="n">
        <v>27.3</v>
      </c>
      <c r="DO366" s="1" t="n">
        <v>932.2097</v>
      </c>
      <c r="DP366" s="1" t="n">
        <v>0</v>
      </c>
      <c r="DQ366" s="1" t="n">
        <v>1</v>
      </c>
      <c r="DR366" s="1" t="n">
        <v>3</v>
      </c>
      <c r="DS366" s="1" t="n">
        <v>1</v>
      </c>
      <c r="DT366" s="1" t="n">
        <v>5007.16</v>
      </c>
      <c r="DU366" s="1" t="n">
        <v>98.06</v>
      </c>
      <c r="DV366" s="1" t="n">
        <v>27.59</v>
      </c>
      <c r="DW366" s="1" t="n">
        <v>32.67</v>
      </c>
      <c r="DX366" s="1" t="n">
        <v>153.64</v>
      </c>
      <c r="DY366" s="1" t="n">
        <v>755.79</v>
      </c>
      <c r="DZ366" s="1" t="n">
        <v>62.25</v>
      </c>
      <c r="EA366" s="1" t="n">
        <v>65.9</v>
      </c>
      <c r="EB366" s="1" t="n">
        <v>39.64</v>
      </c>
      <c r="EC366" s="1" t="n">
        <v>99.92</v>
      </c>
      <c r="ED366" s="1" t="n">
        <v>29.54</v>
      </c>
      <c r="EE366" s="1" t="n">
        <v>271.59</v>
      </c>
    </row>
    <row r="367" customFormat="false" ht="13.8" hidden="false" customHeight="false" outlineLevel="0" collapsed="false">
      <c r="A367" s="1" t="n">
        <v>31298</v>
      </c>
      <c r="B367" s="1" t="n">
        <v>2</v>
      </c>
      <c r="C367" s="1" t="n">
        <v>33</v>
      </c>
      <c r="D367" s="1" t="n">
        <v>1</v>
      </c>
      <c r="E367" s="1" t="n">
        <v>0</v>
      </c>
      <c r="F367" s="1" t="n">
        <v>1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</v>
      </c>
      <c r="M367" s="1" t="n">
        <v>0</v>
      </c>
      <c r="N367" s="1" t="n">
        <v>0</v>
      </c>
      <c r="O367" s="1" t="n">
        <v>1</v>
      </c>
      <c r="P367" s="1" t="n">
        <f aca="false">SUM(E367:O367)</f>
        <v>2</v>
      </c>
      <c r="Q367" s="1" t="n">
        <v>110</v>
      </c>
      <c r="R367" s="1" t="n">
        <v>74</v>
      </c>
      <c r="S367" s="1" t="n">
        <v>36</v>
      </c>
      <c r="T367" s="2" t="n">
        <v>86</v>
      </c>
      <c r="U367" s="3" t="n">
        <v>69</v>
      </c>
      <c r="V367" s="3" t="n">
        <v>168.5</v>
      </c>
      <c r="W367" s="2" t="n">
        <v>24.3024064665534</v>
      </c>
      <c r="X367" s="2" t="n">
        <v>0</v>
      </c>
      <c r="Y367" s="3" t="n">
        <v>80</v>
      </c>
      <c r="Z367" s="3" t="n">
        <v>101</v>
      </c>
      <c r="AA367" s="2"/>
      <c r="AB367" s="2"/>
      <c r="AC367" s="2"/>
      <c r="AD367" s="3" t="n">
        <v>35.2</v>
      </c>
      <c r="AE367" s="3"/>
      <c r="AF367" s="3"/>
      <c r="AG367" s="1"/>
      <c r="AH367" s="3"/>
      <c r="AI367" s="3"/>
      <c r="AJ367" s="3"/>
      <c r="AK367" s="3"/>
      <c r="AL367" s="1"/>
      <c r="AM367" s="1"/>
      <c r="AN367" s="1"/>
      <c r="AO367" s="1" t="n">
        <v>90</v>
      </c>
      <c r="AP367" s="1" t="n">
        <v>146</v>
      </c>
      <c r="AQ367" s="1" t="n">
        <v>171</v>
      </c>
      <c r="AR367" s="1" t="n">
        <v>157</v>
      </c>
      <c r="AS367" s="1" t="n">
        <v>116</v>
      </c>
      <c r="AT367" s="1" t="n">
        <v>1</v>
      </c>
      <c r="AU367" s="1" t="n">
        <f aca="false">((AO367*15)+(AP367*30)+(AQ367*30)+(AR367*30)+(AS367*15))-(AO367*120)</f>
        <v>6510</v>
      </c>
      <c r="AV367" s="1" t="n">
        <f aca="false">((AO367*15)+(AP367*30)+(AQ367*30)+(AR367*30)+(AS367*15))</f>
        <v>17310</v>
      </c>
      <c r="AW367" s="1"/>
      <c r="AX367" s="4" t="n">
        <f aca="false">10000/SQRT((AO367*BE367)*(AVERAGE(AO367:AS367)*AVERAGE(BE367:BI367)))</f>
        <v>7.56759438654163</v>
      </c>
      <c r="AY367" s="4" t="n">
        <v>0</v>
      </c>
      <c r="AZ367" s="2" t="n">
        <f aca="false">(AO367*BE367)/405</f>
        <v>1.15777777777778</v>
      </c>
      <c r="BA367" s="2" t="n">
        <v>0</v>
      </c>
      <c r="BB367" s="2" t="n">
        <f aca="false">1/(LOG(BE367)+LOG(AO367))</f>
        <v>0.374380367816443</v>
      </c>
      <c r="BC367" s="2" t="n">
        <f aca="false">(BF367-BE367)/(AP367-AO367)</f>
        <v>0.687321428571429</v>
      </c>
      <c r="BD367" s="2" t="n">
        <f aca="false">(20*BE367)/((AO367/18)-3.5)</f>
        <v>69.4666666666667</v>
      </c>
      <c r="BE367" s="3" t="n">
        <v>5.21</v>
      </c>
      <c r="BF367" s="3" t="n">
        <v>43.7</v>
      </c>
      <c r="BG367" s="3" t="n">
        <v>38.2</v>
      </c>
      <c r="BH367" s="3" t="n">
        <v>20</v>
      </c>
      <c r="BI367" s="3" t="n">
        <v>29.8</v>
      </c>
      <c r="BJ367" s="2" t="n">
        <f aca="false">((BE367*15)+(BF367*30)+(BG367*30)+(BH367*30)+(BI367*15))-(BE367*120)</f>
        <v>2956.95</v>
      </c>
      <c r="BK367" s="2" t="n">
        <f aca="false">((BE367*15)+(BF367*30)+(BG367*30)+(BH367*30)+(BI367*15))</f>
        <v>3582.15</v>
      </c>
      <c r="BL367" s="2" t="n">
        <f aca="false">(1/BE367)</f>
        <v>0.191938579654511</v>
      </c>
      <c r="BM367" s="2" t="n">
        <f aca="false">(BJ367/AU367)</f>
        <v>0.454216589861751</v>
      </c>
      <c r="BN367" s="2" t="n">
        <f aca="false">(BK367/AV367)</f>
        <v>0.206941074523397</v>
      </c>
      <c r="BO367" s="2" t="n">
        <f aca="false">(AX367*BM367)</f>
        <v>3.43732691571187</v>
      </c>
      <c r="BP367" s="2" t="n">
        <f aca="false">(AX367*BN367)</f>
        <v>1.56604611390815</v>
      </c>
      <c r="BQ367" s="2" t="n">
        <v>2</v>
      </c>
      <c r="BR367" s="4" t="n">
        <f aca="false">(BC367*BL367)</f>
        <v>0.131923498766109</v>
      </c>
      <c r="BS367" s="1" t="n">
        <v>215</v>
      </c>
      <c r="BT367" s="1" t="n">
        <v>1</v>
      </c>
      <c r="BU367" s="1"/>
      <c r="BV367" s="1"/>
      <c r="BW367" s="1"/>
      <c r="BX367" s="1"/>
      <c r="BY367" s="1"/>
      <c r="BZ367" s="1" t="n">
        <v>99</v>
      </c>
      <c r="CA367" s="1" t="n">
        <v>0</v>
      </c>
      <c r="CB367" s="1"/>
      <c r="CC367" s="1"/>
      <c r="CD367" s="1"/>
      <c r="CE367" s="1" t="n">
        <v>773</v>
      </c>
      <c r="CF367" s="1" t="n">
        <v>22.5614489003881</v>
      </c>
      <c r="CG367" s="1" t="n">
        <v>20.1655886157827</v>
      </c>
      <c r="CH367" s="1" t="n">
        <v>3.14359637774903</v>
      </c>
      <c r="CI367" s="1" t="n">
        <v>6.98576972833118</v>
      </c>
      <c r="CJ367" s="1" t="n">
        <v>6.17076326002587</v>
      </c>
      <c r="CK367" s="1" t="n">
        <v>62.0957309184994</v>
      </c>
      <c r="CL367" s="1" t="n">
        <v>0</v>
      </c>
      <c r="CM367" s="1" t="n">
        <v>2.83</v>
      </c>
      <c r="CN367" s="1" t="n">
        <v>3.95</v>
      </c>
      <c r="CO367" s="1" t="n">
        <v>0</v>
      </c>
      <c r="CP367" s="1" t="n">
        <v>2.81</v>
      </c>
      <c r="CQ367" s="1" t="n">
        <v>0</v>
      </c>
      <c r="CR367" s="1" t="n">
        <v>0.96</v>
      </c>
      <c r="CS367" s="1" t="n">
        <v>0.72</v>
      </c>
      <c r="CT367" s="1" t="n">
        <v>0</v>
      </c>
      <c r="CU367" s="1" t="n">
        <v>43.6</v>
      </c>
      <c r="CV367" s="1" t="n">
        <v>17.32</v>
      </c>
      <c r="CW367" s="1" t="n">
        <v>2.7</v>
      </c>
      <c r="CX367" s="1" t="n">
        <v>6</v>
      </c>
      <c r="CY367" s="1" t="n">
        <v>5.3</v>
      </c>
      <c r="CZ367" s="1" t="n">
        <v>78</v>
      </c>
      <c r="DA367" s="1" t="n">
        <v>120</v>
      </c>
      <c r="DB367" s="1" t="n">
        <v>39.2</v>
      </c>
      <c r="DC367" s="1" t="n">
        <v>19.1</v>
      </c>
      <c r="DD367" s="1" t="n">
        <v>692</v>
      </c>
      <c r="DE367" s="1" t="n">
        <v>7</v>
      </c>
      <c r="DF367" s="1" t="n">
        <v>1</v>
      </c>
      <c r="DG367" s="1" t="n">
        <v>255</v>
      </c>
      <c r="DH367" s="1" t="s">
        <v>425</v>
      </c>
      <c r="DI367" s="1" t="n">
        <v>0</v>
      </c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</row>
    <row r="368" customFormat="false" ht="13.8" hidden="false" customHeight="false" outlineLevel="0" collapsed="false">
      <c r="A368" s="1" t="n">
        <v>31299</v>
      </c>
      <c r="B368" s="1" t="n">
        <v>2</v>
      </c>
      <c r="C368" s="1" t="n">
        <v>45</v>
      </c>
      <c r="D368" s="1" t="n">
        <v>1</v>
      </c>
      <c r="E368" s="1" t="n">
        <v>1</v>
      </c>
      <c r="F368" s="1" t="n">
        <v>0</v>
      </c>
      <c r="G368" s="1" t="n">
        <v>1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</v>
      </c>
      <c r="M368" s="1" t="n">
        <v>0</v>
      </c>
      <c r="N368" s="1" t="n">
        <v>0</v>
      </c>
      <c r="O368" s="1" t="n">
        <v>1</v>
      </c>
      <c r="P368" s="1" t="n">
        <f aca="false">SUM(E368:O368)</f>
        <v>3</v>
      </c>
      <c r="Q368" s="1" t="n">
        <v>110</v>
      </c>
      <c r="R368" s="1" t="n">
        <v>78</v>
      </c>
      <c r="S368" s="1" t="n">
        <v>32</v>
      </c>
      <c r="T368" s="2" t="n">
        <v>88.6666666666667</v>
      </c>
      <c r="U368" s="3" t="n">
        <v>67.3</v>
      </c>
      <c r="V368" s="3" t="n">
        <v>158.5</v>
      </c>
      <c r="W368" s="2" t="n">
        <v>26.7890017812895</v>
      </c>
      <c r="X368" s="2" t="n">
        <v>1</v>
      </c>
      <c r="Y368" s="3" t="n">
        <v>87</v>
      </c>
      <c r="Z368" s="3" t="n">
        <v>103.6</v>
      </c>
      <c r="AA368" s="2"/>
      <c r="AB368" s="2"/>
      <c r="AC368" s="2"/>
      <c r="AD368" s="3" t="n">
        <v>38.4</v>
      </c>
      <c r="AE368" s="3"/>
      <c r="AF368" s="3"/>
      <c r="AG368" s="1"/>
      <c r="AH368" s="3"/>
      <c r="AI368" s="3"/>
      <c r="AJ368" s="3"/>
      <c r="AK368" s="3"/>
      <c r="AL368" s="1"/>
      <c r="AM368" s="1"/>
      <c r="AN368" s="1"/>
      <c r="AO368" s="1" t="n">
        <v>97</v>
      </c>
      <c r="AP368" s="1" t="n">
        <v>169</v>
      </c>
      <c r="AQ368" s="1" t="n">
        <v>179</v>
      </c>
      <c r="AR368" s="1" t="n">
        <v>176</v>
      </c>
      <c r="AS368" s="1" t="n">
        <v>152</v>
      </c>
      <c r="AT368" s="1" t="n">
        <v>3</v>
      </c>
      <c r="AU368" s="1" t="n">
        <f aca="false">((AO368*15)+(AP368*30)+(AQ368*30)+(AR368*30)+(AS368*15))-(AO368*120)</f>
        <v>7815</v>
      </c>
      <c r="AV368" s="1" t="n">
        <f aca="false">((AO368*15)+(AP368*30)+(AQ368*30)+(AR368*30)+(AS368*15))</f>
        <v>19455</v>
      </c>
      <c r="AW368" s="1" t="n">
        <v>5.46</v>
      </c>
      <c r="AX368" s="4" t="n">
        <f aca="false">10000/SQRT((AO368*BE368)*(AVERAGE(AO368:AS368)*AVERAGE(BE368:BI368)))</f>
        <v>2.77287136167719</v>
      </c>
      <c r="AY368" s="4" t="n">
        <v>1</v>
      </c>
      <c r="AZ368" s="2" t="n">
        <f aca="false">(AO368*BE368)/405</f>
        <v>3.54469135802469</v>
      </c>
      <c r="BA368" s="2" t="n">
        <v>1</v>
      </c>
      <c r="BB368" s="2" t="n">
        <f aca="false">1/(LOG(BE368)+LOG(AO368))</f>
        <v>0.316753058193702</v>
      </c>
      <c r="BC368" s="2" t="n">
        <f aca="false">(BF368-BE368)/(AP368-AO368)</f>
        <v>0.416666666666667</v>
      </c>
      <c r="BD368" s="2" t="n">
        <f aca="false">(20*BE368)/((AO368/18)-3.5)</f>
        <v>156.705882352941</v>
      </c>
      <c r="BE368" s="3" t="n">
        <v>14.8</v>
      </c>
      <c r="BF368" s="3" t="n">
        <v>44.8</v>
      </c>
      <c r="BG368" s="3" t="n">
        <v>67.1</v>
      </c>
      <c r="BH368" s="3" t="n">
        <v>79.1</v>
      </c>
      <c r="BI368" s="3" t="n">
        <v>87.2</v>
      </c>
      <c r="BJ368" s="2" t="n">
        <f aca="false">((BE368*15)+(BF368*30)+(BG368*30)+(BH368*30)+(BI368*15))-(BE368*120)</f>
        <v>5484</v>
      </c>
      <c r="BK368" s="2" t="n">
        <f aca="false">((BE368*15)+(BF368*30)+(BG368*30)+(BH368*30)+(BI368*15))</f>
        <v>7260</v>
      </c>
      <c r="BL368" s="2" t="n">
        <f aca="false">(1/BE368)</f>
        <v>0.0675675675675676</v>
      </c>
      <c r="BM368" s="2" t="n">
        <f aca="false">(BJ368/AU368)</f>
        <v>0.701727447216891</v>
      </c>
      <c r="BN368" s="2" t="n">
        <f aca="false">(BK368/AV368)</f>
        <v>0.373168851195066</v>
      </c>
      <c r="BO368" s="2" t="n">
        <f aca="false">(AX368*BM368)</f>
        <v>1.94579994209056</v>
      </c>
      <c r="BP368" s="2" t="n">
        <f aca="false">(AX368*BN368)</f>
        <v>1.03474922054878</v>
      </c>
      <c r="BQ368" s="2" t="n">
        <v>1</v>
      </c>
      <c r="BR368" s="4" t="n">
        <f aca="false">(BC368*BL368)</f>
        <v>0.0281531531531531</v>
      </c>
      <c r="BS368" s="1" t="n">
        <v>225</v>
      </c>
      <c r="BT368" s="1" t="n">
        <v>1</v>
      </c>
      <c r="BU368" s="1" t="n">
        <v>28</v>
      </c>
      <c r="BV368" s="1" t="n">
        <v>1</v>
      </c>
      <c r="BW368" s="1" t="n">
        <v>195</v>
      </c>
      <c r="BX368" s="1" t="n">
        <v>1</v>
      </c>
      <c r="BY368" s="1" t="n">
        <v>32</v>
      </c>
      <c r="BZ368" s="1" t="n">
        <v>161</v>
      </c>
      <c r="CA368" s="1" t="n">
        <v>1</v>
      </c>
      <c r="CB368" s="1" t="n">
        <v>3</v>
      </c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 t="n">
        <v>38</v>
      </c>
      <c r="DK368" s="1" t="n">
        <v>38</v>
      </c>
      <c r="DL368" s="1" t="n">
        <v>1</v>
      </c>
      <c r="DM368" s="1" t="n">
        <v>1</v>
      </c>
      <c r="DN368" s="1" t="n">
        <v>30.34</v>
      </c>
      <c r="DO368" s="1" t="n">
        <v>98.02417</v>
      </c>
      <c r="DP368" s="1" t="n">
        <v>0.52</v>
      </c>
      <c r="DQ368" s="1" t="n">
        <v>4</v>
      </c>
      <c r="DR368" s="1" t="n">
        <v>4</v>
      </c>
      <c r="DS368" s="1" t="n">
        <v>1</v>
      </c>
      <c r="DT368" s="1" t="n">
        <v>1803.44</v>
      </c>
      <c r="DU368" s="1" t="n">
        <v>62.55</v>
      </c>
      <c r="DV368" s="1" t="n">
        <v>30.33</v>
      </c>
      <c r="DW368" s="1" t="n">
        <v>35.82</v>
      </c>
      <c r="DX368" s="1" t="n">
        <v>14.11</v>
      </c>
      <c r="DY368" s="1" t="n">
        <v>252.04</v>
      </c>
      <c r="DZ368" s="1" t="n">
        <v>29.1</v>
      </c>
      <c r="EA368" s="1" t="n">
        <v>37.65</v>
      </c>
      <c r="EB368" s="1" t="n">
        <v>14.76</v>
      </c>
      <c r="EC368" s="1" t="n">
        <v>19.67</v>
      </c>
      <c r="ED368" s="1" t="n">
        <v>13.43</v>
      </c>
      <c r="EE368" s="1" t="n">
        <v>291.54</v>
      </c>
    </row>
    <row r="369" customFormat="false" ht="13.8" hidden="false" customHeight="false" outlineLevel="0" collapsed="false">
      <c r="A369" s="1" t="n">
        <v>31302</v>
      </c>
      <c r="B369" s="1" t="n">
        <v>2</v>
      </c>
      <c r="C369" s="1" t="n">
        <v>54</v>
      </c>
      <c r="D369" s="1" t="n">
        <v>1</v>
      </c>
      <c r="E369" s="1" t="n">
        <v>0</v>
      </c>
      <c r="F369" s="1" t="n">
        <v>1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</v>
      </c>
      <c r="M369" s="1" t="n">
        <v>1</v>
      </c>
      <c r="N369" s="1" t="n">
        <v>0</v>
      </c>
      <c r="O369" s="1"/>
      <c r="P369" s="1" t="n">
        <f aca="false">SUM(E369:O369)</f>
        <v>2</v>
      </c>
      <c r="Q369" s="1" t="n">
        <v>124</v>
      </c>
      <c r="R369" s="1" t="n">
        <v>86</v>
      </c>
      <c r="S369" s="1"/>
      <c r="T369" s="2"/>
      <c r="U369" s="3" t="n">
        <v>63</v>
      </c>
      <c r="V369" s="3" t="n">
        <v>143</v>
      </c>
      <c r="W369" s="2" t="n">
        <v>30.8083524866742</v>
      </c>
      <c r="X369" s="2" t="n">
        <v>2</v>
      </c>
      <c r="Y369" s="3" t="n">
        <v>93</v>
      </c>
      <c r="Z369" s="3" t="n">
        <v>106</v>
      </c>
      <c r="AA369" s="2"/>
      <c r="AB369" s="2"/>
      <c r="AC369" s="2"/>
      <c r="AD369" s="3" t="n">
        <v>50.5</v>
      </c>
      <c r="AE369" s="3"/>
      <c r="AF369" s="3"/>
      <c r="AG369" s="1"/>
      <c r="AH369" s="3"/>
      <c r="AI369" s="3"/>
      <c r="AJ369" s="3"/>
      <c r="AK369" s="3"/>
      <c r="AL369" s="1"/>
      <c r="AM369" s="1"/>
      <c r="AN369" s="1"/>
      <c r="AO369" s="1" t="n">
        <v>92</v>
      </c>
      <c r="AP369" s="1" t="n">
        <v>130</v>
      </c>
      <c r="AQ369" s="1" t="n">
        <v>120</v>
      </c>
      <c r="AR369" s="1" t="n">
        <v>100</v>
      </c>
      <c r="AS369" s="1" t="n">
        <v>117</v>
      </c>
      <c r="AT369" s="1" t="n">
        <v>1</v>
      </c>
      <c r="AU369" s="1" t="n">
        <f aca="false">((AO369*15)+(AP369*30)+(AQ369*30)+(AR369*30)+(AS369*15))-(AO369*120)</f>
        <v>2595</v>
      </c>
      <c r="AV369" s="1" t="n">
        <f aca="false">((AO369*15)+(AP369*30)+(AQ369*30)+(AR369*30)+(AS369*15))</f>
        <v>13635</v>
      </c>
      <c r="AW369" s="1"/>
      <c r="AX369" s="4" t="n">
        <f aca="false">10000/SQRT((AO369*BE369)*(AVERAGE(AO369:AS369)*AVERAGE(BE369:BI369)))</f>
        <v>3.41481563409055</v>
      </c>
      <c r="AY369" s="4" t="n">
        <v>1</v>
      </c>
      <c r="AZ369" s="2" t="n">
        <f aca="false">(AO369*BE369)/405</f>
        <v>3.29382716049383</v>
      </c>
      <c r="BA369" s="2" t="n">
        <v>1</v>
      </c>
      <c r="BB369" s="2" t="n">
        <f aca="false">1/(LOG(BE369)+LOG(AO369))</f>
        <v>0.319984043846615</v>
      </c>
      <c r="BC369" s="2" t="n">
        <f aca="false">(BF369-BE369)/(AP369-AO369)</f>
        <v>1.28947368421053</v>
      </c>
      <c r="BD369" s="2" t="n">
        <f aca="false">(20*BE369)/((AO369/18)-3.5)</f>
        <v>180</v>
      </c>
      <c r="BE369" s="3" t="n">
        <v>14.5</v>
      </c>
      <c r="BF369" s="3" t="n">
        <v>63.5</v>
      </c>
      <c r="BG369" s="3" t="n">
        <v>80.6</v>
      </c>
      <c r="BH369" s="3" t="n">
        <v>52</v>
      </c>
      <c r="BI369" s="3" t="n">
        <v>76.9</v>
      </c>
      <c r="BJ369" s="2" t="n">
        <f aca="false">((BE369*15)+(BF369*30)+(BG369*30)+(BH369*30)+(BI369*15))-(BE369*120)</f>
        <v>5514</v>
      </c>
      <c r="BK369" s="2" t="n">
        <f aca="false">((BE369*15)+(BF369*30)+(BG369*30)+(BH369*30)+(BI369*15))</f>
        <v>7254</v>
      </c>
      <c r="BL369" s="2" t="n">
        <f aca="false">(1/BE369)</f>
        <v>0.0689655172413793</v>
      </c>
      <c r="BM369" s="2" t="n">
        <f aca="false">(BJ369/AU369)</f>
        <v>2.12485549132948</v>
      </c>
      <c r="BN369" s="2" t="n">
        <f aca="false">(BK369/AV369)</f>
        <v>0.532013201320132</v>
      </c>
      <c r="BO369" s="2" t="n">
        <f aca="false">(AX369*BM369)</f>
        <v>7.25598975197506</v>
      </c>
      <c r="BP369" s="2" t="n">
        <f aca="false">(AX369*BN369)</f>
        <v>1.81672699741055</v>
      </c>
      <c r="BQ369" s="2" t="n">
        <v>2</v>
      </c>
      <c r="BR369" s="4" t="n">
        <f aca="false">(BC369*BL369)</f>
        <v>0.088929219600726</v>
      </c>
      <c r="BS369" s="1" t="n">
        <v>190</v>
      </c>
      <c r="BT369" s="1" t="n">
        <v>0</v>
      </c>
      <c r="BU369" s="1" t="n">
        <v>27</v>
      </c>
      <c r="BV369" s="1" t="n">
        <v>1</v>
      </c>
      <c r="BW369" s="1" t="n">
        <v>123</v>
      </c>
      <c r="BX369" s="1" t="n">
        <v>0</v>
      </c>
      <c r="BY369" s="1" t="n">
        <v>40</v>
      </c>
      <c r="BZ369" s="1" t="n">
        <v>200</v>
      </c>
      <c r="CA369" s="1" t="n">
        <v>1</v>
      </c>
      <c r="CB369" s="1" t="n">
        <v>5</v>
      </c>
      <c r="CC369" s="1" t="n">
        <v>2</v>
      </c>
      <c r="CD369" s="1"/>
      <c r="CE369" s="1" t="n">
        <v>2400</v>
      </c>
      <c r="CF369" s="1" t="n">
        <v>10.9833333333333</v>
      </c>
      <c r="CG369" s="1" t="n">
        <v>40.0875</v>
      </c>
      <c r="CH369" s="1" t="n">
        <v>5.7</v>
      </c>
      <c r="CI369" s="1" t="n">
        <v>14.7375</v>
      </c>
      <c r="CJ369" s="1" t="n">
        <v>7.3875</v>
      </c>
      <c r="CK369" s="1" t="n">
        <v>50.8</v>
      </c>
      <c r="CL369" s="1" t="n">
        <v>5.1</v>
      </c>
      <c r="CM369" s="1" t="n">
        <v>3.5</v>
      </c>
      <c r="CN369" s="1" t="n">
        <v>12.4</v>
      </c>
      <c r="CO369" s="1" t="n">
        <v>0</v>
      </c>
      <c r="CP369" s="1" t="n">
        <v>2.9</v>
      </c>
      <c r="CQ369" s="1" t="n">
        <v>10.1</v>
      </c>
      <c r="CR369" s="1" t="n">
        <v>0.5</v>
      </c>
      <c r="CS369" s="1" t="n">
        <v>0.2</v>
      </c>
      <c r="CT369" s="1" t="n">
        <v>2.5</v>
      </c>
      <c r="CU369" s="1" t="n">
        <v>65.9</v>
      </c>
      <c r="CV369" s="1" t="n">
        <v>106.9</v>
      </c>
      <c r="CW369" s="1" t="n">
        <v>15.2</v>
      </c>
      <c r="CX369" s="1" t="n">
        <v>39.3</v>
      </c>
      <c r="CY369" s="1" t="n">
        <v>19.7</v>
      </c>
      <c r="CZ369" s="1" t="n">
        <v>219</v>
      </c>
      <c r="DA369" s="1" t="n">
        <v>304.8</v>
      </c>
      <c r="DB369" s="1" t="n">
        <v>88.9</v>
      </c>
      <c r="DC369" s="1" t="n">
        <v>15</v>
      </c>
      <c r="DD369" s="1" t="n">
        <v>1740</v>
      </c>
      <c r="DE369" s="1" t="n">
        <v>8</v>
      </c>
      <c r="DF369" s="1" t="n">
        <v>2</v>
      </c>
      <c r="DG369" s="1" t="n">
        <v>500</v>
      </c>
      <c r="DH369" s="1" t="n">
        <v>8</v>
      </c>
      <c r="DI369" s="1" t="n">
        <v>200</v>
      </c>
      <c r="DJ369" s="1" t="n">
        <v>3</v>
      </c>
      <c r="DK369" s="1" t="n">
        <v>3</v>
      </c>
      <c r="DL369" s="1" t="n">
        <v>2</v>
      </c>
      <c r="DM369" s="1" t="n">
        <v>2</v>
      </c>
      <c r="DN369" s="1" t="n">
        <v>29.50036</v>
      </c>
      <c r="DO369" s="1" t="n">
        <v>332.0951</v>
      </c>
      <c r="DP369" s="1" t="n">
        <v>0.18</v>
      </c>
      <c r="DQ369" s="1" t="n">
        <v>1</v>
      </c>
      <c r="DR369" s="1" t="n">
        <v>4</v>
      </c>
      <c r="DS369" s="1" t="n">
        <v>3</v>
      </c>
      <c r="DT369" s="1" t="n">
        <v>2264.39</v>
      </c>
      <c r="DU369" s="1" t="n">
        <v>72.78</v>
      </c>
      <c r="DV369" s="1" t="n">
        <v>26.34</v>
      </c>
      <c r="DW369" s="1" t="n">
        <v>28.3</v>
      </c>
      <c r="DX369" s="1" t="n">
        <v>35.56</v>
      </c>
      <c r="DY369" s="1" t="n">
        <v>340.76</v>
      </c>
      <c r="DZ369" s="1" t="n">
        <v>36.23</v>
      </c>
      <c r="EA369" s="1" t="n">
        <v>23.69</v>
      </c>
      <c r="EB369" s="1" t="n">
        <v>19.56</v>
      </c>
      <c r="EC369" s="1" t="n">
        <v>24.88</v>
      </c>
      <c r="ED369" s="1" t="n">
        <v>11.47</v>
      </c>
      <c r="EE369" s="1" t="n">
        <v>203.55</v>
      </c>
    </row>
    <row r="370" customFormat="false" ht="13.8" hidden="false" customHeight="false" outlineLevel="0" collapsed="false">
      <c r="A370" s="1" t="n">
        <v>31303</v>
      </c>
      <c r="B370" s="1" t="n">
        <v>2</v>
      </c>
      <c r="C370" s="1"/>
      <c r="D370" s="1" t="n">
        <v>1</v>
      </c>
      <c r="E370" s="1"/>
      <c r="F370" s="1"/>
      <c r="G370" s="1"/>
      <c r="H370" s="1"/>
      <c r="I370" s="1"/>
      <c r="J370" s="1"/>
      <c r="K370" s="1"/>
      <c r="L370" s="1"/>
      <c r="M370" s="1" t="n">
        <v>1</v>
      </c>
      <c r="N370" s="1"/>
      <c r="O370" s="1" t="n">
        <v>1</v>
      </c>
      <c r="P370" s="1" t="n">
        <f aca="false">SUM(E370:O370)</f>
        <v>2</v>
      </c>
      <c r="Q370" s="1" t="n">
        <v>120</v>
      </c>
      <c r="R370" s="1" t="n">
        <v>80</v>
      </c>
      <c r="S370" s="1" t="n">
        <v>40</v>
      </c>
      <c r="T370" s="2" t="n">
        <v>93.3333333333333</v>
      </c>
      <c r="U370" s="3" t="n">
        <v>81.8</v>
      </c>
      <c r="V370" s="3" t="n">
        <v>163</v>
      </c>
      <c r="W370" s="2" t="n">
        <v>30.7877601716286</v>
      </c>
      <c r="X370" s="2" t="n">
        <v>2</v>
      </c>
      <c r="Y370" s="3" t="n">
        <v>93</v>
      </c>
      <c r="Z370" s="3" t="n">
        <v>111</v>
      </c>
      <c r="AA370" s="2"/>
      <c r="AB370" s="2"/>
      <c r="AC370" s="2"/>
      <c r="AD370" s="3" t="n">
        <v>42.2</v>
      </c>
      <c r="AE370" s="3"/>
      <c r="AF370" s="3"/>
      <c r="AG370" s="1"/>
      <c r="AH370" s="3"/>
      <c r="AI370" s="3"/>
      <c r="AJ370" s="3"/>
      <c r="AK370" s="3"/>
      <c r="AL370" s="1"/>
      <c r="AM370" s="1"/>
      <c r="AN370" s="1"/>
      <c r="AO370" s="1" t="n">
        <v>95</v>
      </c>
      <c r="AP370" s="1" t="n">
        <v>139</v>
      </c>
      <c r="AQ370" s="1" t="n">
        <v>140</v>
      </c>
      <c r="AR370" s="1" t="n">
        <v>134</v>
      </c>
      <c r="AS370" s="1" t="n">
        <v>124</v>
      </c>
      <c r="AT370" s="1" t="n">
        <v>1</v>
      </c>
      <c r="AU370" s="1" t="n">
        <f aca="false">((AO370*15)+(AP370*30)+(AQ370*30)+(AR370*30)+(AS370*15))-(AO370*120)</f>
        <v>4275</v>
      </c>
      <c r="AV370" s="1" t="n">
        <f aca="false">((AO370*15)+(AP370*30)+(AQ370*30)+(AR370*30)+(AS370*15))</f>
        <v>15675</v>
      </c>
      <c r="AW370" s="1"/>
      <c r="AX370" s="4" t="n">
        <f aca="false">10000/SQRT((AO370*BE370)*(AVERAGE(AO370:AS370)*AVERAGE(BE370:BI370)))</f>
        <v>4.43127268776695</v>
      </c>
      <c r="AY370" s="4" t="n">
        <v>0</v>
      </c>
      <c r="AZ370" s="2" t="n">
        <f aca="false">(AO370*BE370)/405</f>
        <v>2.88518518518519</v>
      </c>
      <c r="BA370" s="2" t="n">
        <v>1</v>
      </c>
      <c r="BB370" s="2" t="n">
        <f aca="false">1/(LOG(BE370)+LOG(AO370))</f>
        <v>0.325984691219915</v>
      </c>
      <c r="BC370" s="2" t="n">
        <f aca="false">(BF370-BE370)/(AP370-AO370)</f>
        <v>0.35</v>
      </c>
      <c r="BD370" s="2" t="n">
        <f aca="false">(20*BE370)/((AO370/18)-3.5)</f>
        <v>138.375</v>
      </c>
      <c r="BE370" s="3" t="n">
        <v>12.3</v>
      </c>
      <c r="BF370" s="3" t="n">
        <v>27.7</v>
      </c>
      <c r="BG370" s="3" t="n">
        <v>41.8</v>
      </c>
      <c r="BH370" s="3" t="n">
        <v>52.6</v>
      </c>
      <c r="BI370" s="3" t="n">
        <v>38</v>
      </c>
      <c r="BJ370" s="2" t="n">
        <f aca="false">((BE370*15)+(BF370*30)+(BG370*30)+(BH370*30)+(BI370*15))-(BE370*120)</f>
        <v>2941.5</v>
      </c>
      <c r="BK370" s="2" t="n">
        <f aca="false">((BE370*15)+(BF370*30)+(BG370*30)+(BH370*30)+(BI370*15))</f>
        <v>4417.5</v>
      </c>
      <c r="BL370" s="2" t="n">
        <f aca="false">(1/BE370)</f>
        <v>0.0813008130081301</v>
      </c>
      <c r="BM370" s="2" t="n">
        <f aca="false">(BJ370/AU370)</f>
        <v>0.688070175438596</v>
      </c>
      <c r="BN370" s="2" t="n">
        <f aca="false">(BK370/AV370)</f>
        <v>0.281818181818182</v>
      </c>
      <c r="BO370" s="2" t="n">
        <f aca="false">(AX370*BM370)</f>
        <v>3.04902657568807</v>
      </c>
      <c r="BP370" s="2" t="n">
        <f aca="false">(AX370*BN370)</f>
        <v>1.24881321200705</v>
      </c>
      <c r="BQ370" s="2" t="n">
        <v>1</v>
      </c>
      <c r="BR370" s="4" t="n">
        <f aca="false">(BC370*BL370)</f>
        <v>0.0284552845528455</v>
      </c>
      <c r="BS370" s="1" t="n">
        <v>224</v>
      </c>
      <c r="BT370" s="1" t="n">
        <v>1</v>
      </c>
      <c r="BU370" s="1" t="n">
        <v>25</v>
      </c>
      <c r="BV370" s="1" t="n">
        <v>1</v>
      </c>
      <c r="BW370" s="1" t="n">
        <v>145</v>
      </c>
      <c r="BX370" s="1" t="n">
        <v>1</v>
      </c>
      <c r="BY370" s="1" t="n">
        <v>54</v>
      </c>
      <c r="BZ370" s="1" t="n">
        <v>268</v>
      </c>
      <c r="CA370" s="1" t="n">
        <v>1</v>
      </c>
      <c r="CB370" s="1" t="n">
        <v>5</v>
      </c>
      <c r="CC370" s="1" t="n">
        <v>2</v>
      </c>
      <c r="CD370" s="1"/>
      <c r="CE370" s="1" t="n">
        <v>2324</v>
      </c>
      <c r="CF370" s="1" t="n">
        <v>31.9793459552496</v>
      </c>
      <c r="CG370" s="1" t="n">
        <v>25.6949225473322</v>
      </c>
      <c r="CH370" s="1" t="n">
        <v>4.80206540447504</v>
      </c>
      <c r="CI370" s="1" t="n">
        <v>4.53098106712565</v>
      </c>
      <c r="CJ370" s="1" t="n">
        <v>1.89759036144578</v>
      </c>
      <c r="CK370" s="1" t="n">
        <v>41.5490533562823</v>
      </c>
      <c r="CL370" s="1" t="n">
        <v>7.77</v>
      </c>
      <c r="CM370" s="1" t="n">
        <v>16.42</v>
      </c>
      <c r="CN370" s="1" t="n">
        <v>4.94</v>
      </c>
      <c r="CO370" s="1" t="n">
        <v>0</v>
      </c>
      <c r="CP370" s="1" t="n">
        <v>1.1</v>
      </c>
      <c r="CQ370" s="1" t="n">
        <v>1.43</v>
      </c>
      <c r="CR370" s="1" t="n">
        <v>0</v>
      </c>
      <c r="CS370" s="1" t="n">
        <v>7.26</v>
      </c>
      <c r="CT370" s="1" t="n">
        <v>0</v>
      </c>
      <c r="CU370" s="1" t="n">
        <v>185.8</v>
      </c>
      <c r="CV370" s="1" t="n">
        <v>66.35</v>
      </c>
      <c r="CW370" s="1" t="n">
        <v>12.4</v>
      </c>
      <c r="CX370" s="1" t="n">
        <v>11.7</v>
      </c>
      <c r="CY370" s="1" t="n">
        <v>4.9</v>
      </c>
      <c r="CZ370" s="1" t="n">
        <v>653</v>
      </c>
      <c r="DA370" s="1" t="n">
        <v>241.4</v>
      </c>
      <c r="DB370" s="1" t="n">
        <v>18.5</v>
      </c>
      <c r="DC370" s="1" t="n">
        <v>5.8</v>
      </c>
      <c r="DD370" s="1" t="n">
        <v>2926</v>
      </c>
      <c r="DE370" s="1" t="n">
        <v>3</v>
      </c>
      <c r="DF370" s="1" t="n">
        <v>5</v>
      </c>
      <c r="DG370" s="1" t="n">
        <v>400</v>
      </c>
      <c r="DH370" s="1" t="n">
        <v>3</v>
      </c>
      <c r="DI370" s="1" t="n">
        <v>500</v>
      </c>
      <c r="DJ370" s="1" t="n">
        <v>23</v>
      </c>
      <c r="DK370" s="1" t="n">
        <v>23</v>
      </c>
      <c r="DL370" s="1" t="n">
        <v>1</v>
      </c>
      <c r="DM370" s="1" t="n">
        <v>1</v>
      </c>
      <c r="DN370" s="1" t="n">
        <v>27.24036</v>
      </c>
      <c r="DO370" s="1" t="n">
        <v>109.3957</v>
      </c>
      <c r="DP370" s="1" t="n">
        <v>0.61</v>
      </c>
      <c r="DQ370" s="1" t="n">
        <v>2</v>
      </c>
      <c r="DR370" s="1" t="n">
        <v>4</v>
      </c>
      <c r="DS370" s="1" t="n">
        <v>3</v>
      </c>
      <c r="DT370" s="1" t="n">
        <v>2329.77</v>
      </c>
      <c r="DU370" s="1" t="n">
        <v>97.77</v>
      </c>
      <c r="DV370" s="1" t="n">
        <v>39.11</v>
      </c>
      <c r="DW370" s="1" t="n">
        <v>37.41</v>
      </c>
      <c r="DX370" s="1" t="n">
        <v>30.38</v>
      </c>
      <c r="DY370" s="1" t="n">
        <v>296.84</v>
      </c>
      <c r="DZ370" s="1" t="n">
        <v>38.54</v>
      </c>
      <c r="EA370" s="1" t="n">
        <v>28.79</v>
      </c>
      <c r="EB370" s="1" t="n">
        <v>21.15</v>
      </c>
      <c r="EC370" s="1" t="n">
        <v>29.66</v>
      </c>
      <c r="ED370" s="1" t="n">
        <v>13.65</v>
      </c>
      <c r="EE370" s="1" t="n">
        <v>245.45</v>
      </c>
    </row>
    <row r="371" customFormat="false" ht="13.8" hidden="false" customHeight="false" outlineLevel="0" collapsed="false">
      <c r="A371" s="1" t="n">
        <v>31305</v>
      </c>
      <c r="B371" s="1" t="n">
        <v>1</v>
      </c>
      <c r="C371" s="1"/>
      <c r="D371" s="1" t="n">
        <v>1</v>
      </c>
      <c r="E371" s="1"/>
      <c r="F371" s="1"/>
      <c r="G371" s="1"/>
      <c r="H371" s="1"/>
      <c r="I371" s="1"/>
      <c r="J371" s="1"/>
      <c r="K371" s="1"/>
      <c r="L371" s="1"/>
      <c r="M371" s="1" t="n">
        <v>0</v>
      </c>
      <c r="N371" s="1"/>
      <c r="O371" s="1" t="n">
        <v>0</v>
      </c>
      <c r="P371" s="1" t="n">
        <f aca="false">SUM(E371:O371)</f>
        <v>0</v>
      </c>
      <c r="Q371" s="1" t="n">
        <v>150</v>
      </c>
      <c r="R371" s="1" t="n">
        <v>108</v>
      </c>
      <c r="S371" s="1" t="n">
        <v>42</v>
      </c>
      <c r="T371" s="2" t="n">
        <v>122</v>
      </c>
      <c r="U371" s="3" t="n">
        <v>69.4</v>
      </c>
      <c r="V371" s="3" t="n">
        <v>165</v>
      </c>
      <c r="W371" s="2" t="n">
        <v>25.4912764003673</v>
      </c>
      <c r="X371" s="2" t="n">
        <v>1</v>
      </c>
      <c r="Y371" s="3" t="n">
        <v>87.5</v>
      </c>
      <c r="Z371" s="3" t="n">
        <v>97</v>
      </c>
      <c r="AA371" s="2"/>
      <c r="AB371" s="2"/>
      <c r="AC371" s="2"/>
      <c r="AD371" s="3" t="n">
        <v>25.2</v>
      </c>
      <c r="AE371" s="3"/>
      <c r="AF371" s="3"/>
      <c r="AG371" s="1"/>
      <c r="AH371" s="3"/>
      <c r="AI371" s="3"/>
      <c r="AJ371" s="3"/>
      <c r="AK371" s="3"/>
      <c r="AL371" s="1"/>
      <c r="AM371" s="1"/>
      <c r="AN371" s="1"/>
      <c r="AO371" s="1" t="n">
        <v>99</v>
      </c>
      <c r="AP371" s="1" t="n">
        <v>142</v>
      </c>
      <c r="AQ371" s="1" t="n">
        <v>157</v>
      </c>
      <c r="AR371" s="1" t="n">
        <v>143</v>
      </c>
      <c r="AS371" s="1" t="n">
        <v>146</v>
      </c>
      <c r="AT371" s="1" t="n">
        <v>3</v>
      </c>
      <c r="AU371" s="1" t="n">
        <f aca="false">((AO371*15)+(AP371*30)+(AQ371*30)+(AR371*30)+(AS371*15))-(AO371*120)</f>
        <v>5055</v>
      </c>
      <c r="AV371" s="1" t="n">
        <f aca="false">((AO371*15)+(AP371*30)+(AQ371*30)+(AR371*30)+(AS371*15))</f>
        <v>16935</v>
      </c>
      <c r="AW371" s="1" t="n">
        <v>5.14</v>
      </c>
      <c r="AX371" s="4" t="n">
        <f aca="false">10000/SQRT((AO371*BE371)*(AVERAGE(AO371:AS371)*AVERAGE(BE371:BI371)))</f>
        <v>2.55283838532525</v>
      </c>
      <c r="AY371" s="4" t="n">
        <v>1</v>
      </c>
      <c r="AZ371" s="2" t="n">
        <f aca="false">(AO371*BE371)/405</f>
        <v>4.37555555555556</v>
      </c>
      <c r="BA371" s="2" t="n">
        <v>1</v>
      </c>
      <c r="BB371" s="2" t="n">
        <f aca="false">1/(LOG(BE371)+LOG(AO371))</f>
        <v>0.307835500872792</v>
      </c>
      <c r="BC371" s="2" t="n">
        <f aca="false">(BF371-BE371)/(AP371-AO371)</f>
        <v>0.211627906976744</v>
      </c>
      <c r="BD371" s="2" t="n">
        <f aca="false">(20*BE371)/((AO371/18)-3.5)</f>
        <v>179</v>
      </c>
      <c r="BE371" s="3" t="n">
        <v>17.9</v>
      </c>
      <c r="BF371" s="3" t="n">
        <v>27</v>
      </c>
      <c r="BG371" s="3" t="n">
        <v>69</v>
      </c>
      <c r="BH371" s="3" t="n">
        <v>121</v>
      </c>
      <c r="BI371" s="3" t="n">
        <v>80.2</v>
      </c>
      <c r="BJ371" s="2" t="n">
        <f aca="false">((BE371*15)+(BF371*30)+(BG371*30)+(BH371*30)+(BI371*15))-(BE371*120)</f>
        <v>5833.5</v>
      </c>
      <c r="BK371" s="2" t="n">
        <f aca="false">((BE371*15)+(BF371*30)+(BG371*30)+(BH371*30)+(BI371*15))</f>
        <v>7981.5</v>
      </c>
      <c r="BL371" s="2" t="n">
        <f aca="false">(1/BE371)</f>
        <v>0.0558659217877095</v>
      </c>
      <c r="BM371" s="2" t="n">
        <f aca="false">(BJ371/AU371)</f>
        <v>1.1540059347181</v>
      </c>
      <c r="BN371" s="2" t="n">
        <f aca="false">(BK371/AV371)</f>
        <v>0.471302037201063</v>
      </c>
      <c r="BO371" s="2" t="n">
        <f aca="false">(AX371*BM371)</f>
        <v>2.94599064704151</v>
      </c>
      <c r="BP371" s="2" t="n">
        <f aca="false">(AX371*BN371)</f>
        <v>1.20315793164886</v>
      </c>
      <c r="BQ371" s="2" t="n">
        <v>1</v>
      </c>
      <c r="BR371" s="4" t="n">
        <f aca="false">(BC371*BL371)</f>
        <v>0.0118227880992595</v>
      </c>
      <c r="BS371" s="1" t="n">
        <v>173</v>
      </c>
      <c r="BT371" s="1" t="n">
        <v>0</v>
      </c>
      <c r="BU371" s="1" t="n">
        <v>40</v>
      </c>
      <c r="BV371" s="1" t="n">
        <v>0</v>
      </c>
      <c r="BW371" s="1" t="n">
        <v>102</v>
      </c>
      <c r="BX371" s="1" t="n">
        <v>0</v>
      </c>
      <c r="BY371" s="1" t="n">
        <v>31</v>
      </c>
      <c r="BZ371" s="1" t="n">
        <v>155</v>
      </c>
      <c r="CA371" s="1" t="n">
        <v>1</v>
      </c>
      <c r="CB371" s="1" t="n">
        <v>3</v>
      </c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</row>
    <row r="372" customFormat="false" ht="13.8" hidden="false" customHeight="false" outlineLevel="0" collapsed="false">
      <c r="A372" s="1" t="n">
        <v>31306</v>
      </c>
      <c r="B372" s="1" t="n">
        <v>2</v>
      </c>
      <c r="C372" s="1"/>
      <c r="D372" s="1" t="n">
        <v>1</v>
      </c>
      <c r="E372" s="1"/>
      <c r="F372" s="1"/>
      <c r="G372" s="1"/>
      <c r="H372" s="1"/>
      <c r="I372" s="1"/>
      <c r="J372" s="1"/>
      <c r="K372" s="1"/>
      <c r="L372" s="1"/>
      <c r="M372" s="1" t="n">
        <v>0</v>
      </c>
      <c r="N372" s="1"/>
      <c r="O372" s="1" t="n">
        <v>1</v>
      </c>
      <c r="P372" s="1" t="n">
        <f aca="false">SUM(E372:O372)</f>
        <v>1</v>
      </c>
      <c r="Q372" s="1" t="n">
        <v>100</v>
      </c>
      <c r="R372" s="1" t="n">
        <v>68</v>
      </c>
      <c r="S372" s="1" t="n">
        <v>32</v>
      </c>
      <c r="T372" s="2" t="n">
        <v>78.6666666666667</v>
      </c>
      <c r="U372" s="3" t="n">
        <v>59.3</v>
      </c>
      <c r="V372" s="3" t="n">
        <v>167</v>
      </c>
      <c r="W372" s="2" t="n">
        <v>21.2628634945677</v>
      </c>
      <c r="X372" s="2" t="n">
        <v>0</v>
      </c>
      <c r="Y372" s="3" t="n">
        <v>73</v>
      </c>
      <c r="Z372" s="3" t="n">
        <v>94.5</v>
      </c>
      <c r="AA372" s="2"/>
      <c r="AB372" s="2"/>
      <c r="AC372" s="2"/>
      <c r="AD372" s="3" t="n">
        <v>28</v>
      </c>
      <c r="AE372" s="3"/>
      <c r="AF372" s="3"/>
      <c r="AG372" s="1"/>
      <c r="AH372" s="3"/>
      <c r="AI372" s="3"/>
      <c r="AJ372" s="3"/>
      <c r="AK372" s="3"/>
      <c r="AL372" s="1"/>
      <c r="AM372" s="1"/>
      <c r="AN372" s="1"/>
      <c r="AO372" s="1" t="n">
        <v>96</v>
      </c>
      <c r="AP372" s="1" t="n">
        <v>143</v>
      </c>
      <c r="AQ372" s="1" t="n">
        <v>112</v>
      </c>
      <c r="AR372" s="1" t="n">
        <v>123</v>
      </c>
      <c r="AS372" s="1" t="n">
        <v>95</v>
      </c>
      <c r="AT372" s="1" t="n">
        <v>1</v>
      </c>
      <c r="AU372" s="1" t="n">
        <f aca="false">((AO372*15)+(AP372*30)+(AQ372*30)+(AR372*30)+(AS372*15))-(AO372*120)</f>
        <v>2685</v>
      </c>
      <c r="AV372" s="1" t="n">
        <f aca="false">((AO372*15)+(AP372*30)+(AQ372*30)+(AR372*30)+(AS372*15))</f>
        <v>14205</v>
      </c>
      <c r="AW372" s="1"/>
      <c r="AX372" s="4"/>
      <c r="AY372" s="4"/>
      <c r="AZ372" s="2"/>
      <c r="BA372" s="2"/>
      <c r="BB372" s="2"/>
      <c r="BC372" s="2"/>
      <c r="BD372" s="2"/>
      <c r="BE372" s="3"/>
      <c r="BF372" s="3"/>
      <c r="BG372" s="3"/>
      <c r="BH372" s="3"/>
      <c r="BI372" s="3"/>
      <c r="BJ372" s="2"/>
      <c r="BK372" s="2"/>
      <c r="BL372" s="2"/>
      <c r="BM372" s="2"/>
      <c r="BN372" s="2"/>
      <c r="BO372" s="2"/>
      <c r="BP372" s="2"/>
      <c r="BQ372" s="2"/>
      <c r="BR372" s="4"/>
      <c r="BS372" s="1" t="n">
        <v>223</v>
      </c>
      <c r="BT372" s="1" t="n">
        <v>1</v>
      </c>
      <c r="BU372" s="1" t="n">
        <v>40</v>
      </c>
      <c r="BV372" s="1" t="n">
        <v>1</v>
      </c>
      <c r="BW372" s="1" t="n">
        <v>170</v>
      </c>
      <c r="BX372" s="1" t="n">
        <v>1</v>
      </c>
      <c r="BY372" s="1" t="n">
        <v>13</v>
      </c>
      <c r="BZ372" s="1" t="n">
        <v>66</v>
      </c>
      <c r="CA372" s="1" t="n">
        <v>0</v>
      </c>
      <c r="CB372" s="1" t="n">
        <v>1</v>
      </c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</row>
    <row r="373" customFormat="false" ht="13.8" hidden="false" customHeight="false" outlineLevel="0" collapsed="false">
      <c r="A373" s="1" t="n">
        <v>31307</v>
      </c>
      <c r="B373" s="1" t="n">
        <v>2</v>
      </c>
      <c r="C373" s="1" t="n">
        <v>70</v>
      </c>
      <c r="D373" s="1" t="n">
        <v>1</v>
      </c>
      <c r="E373" s="1" t="n">
        <v>1</v>
      </c>
      <c r="F373" s="1" t="n">
        <v>1</v>
      </c>
      <c r="G373" s="1" t="n">
        <v>1</v>
      </c>
      <c r="H373" s="1" t="n">
        <v>1</v>
      </c>
      <c r="I373" s="1" t="n">
        <v>0</v>
      </c>
      <c r="J373" s="1" t="n">
        <v>0</v>
      </c>
      <c r="K373" s="1" t="n">
        <v>0</v>
      </c>
      <c r="L373" s="1" t="n">
        <v>0</v>
      </c>
      <c r="M373" s="1" t="n">
        <v>1</v>
      </c>
      <c r="N373" s="1" t="n">
        <v>0</v>
      </c>
      <c r="O373" s="1" t="n">
        <v>1</v>
      </c>
      <c r="P373" s="1" t="n">
        <f aca="false">SUM(E373:O373)</f>
        <v>6</v>
      </c>
      <c r="Q373" s="1" t="n">
        <v>150</v>
      </c>
      <c r="R373" s="1" t="n">
        <v>86</v>
      </c>
      <c r="S373" s="1" t="n">
        <v>64</v>
      </c>
      <c r="T373" s="2" t="n">
        <v>107.333333333333</v>
      </c>
      <c r="U373" s="3" t="n">
        <v>83.1</v>
      </c>
      <c r="V373" s="3" t="n">
        <v>150</v>
      </c>
      <c r="W373" s="2" t="n">
        <v>36.9333333333333</v>
      </c>
      <c r="X373" s="2" t="n">
        <v>2</v>
      </c>
      <c r="Y373" s="3" t="n">
        <v>101</v>
      </c>
      <c r="Z373" s="3" t="n">
        <v>113</v>
      </c>
      <c r="AA373" s="2" t="e">
        <f aca="false">{#NUM!}</f>
        <v>#N/A</v>
      </c>
      <c r="AB373" s="2" t="n">
        <v>0.673333333333333</v>
      </c>
      <c r="AC373" s="2" t="n">
        <v>0.893805309734513</v>
      </c>
      <c r="AD373" s="3" t="n">
        <v>44.4</v>
      </c>
      <c r="AE373" s="3"/>
      <c r="AF373" s="3"/>
      <c r="AG373" s="1"/>
      <c r="AH373" s="3"/>
      <c r="AI373" s="3"/>
      <c r="AJ373" s="3"/>
      <c r="AK373" s="3"/>
      <c r="AL373" s="1"/>
      <c r="AM373" s="1"/>
      <c r="AN373" s="1"/>
      <c r="AO373" s="1" t="n">
        <v>91</v>
      </c>
      <c r="AP373" s="1" t="n">
        <v>114</v>
      </c>
      <c r="AQ373" s="1" t="n">
        <v>130</v>
      </c>
      <c r="AR373" s="1" t="n">
        <v>107</v>
      </c>
      <c r="AS373" s="1" t="n">
        <v>130</v>
      </c>
      <c r="AT373" s="1" t="n">
        <v>1</v>
      </c>
      <c r="AU373" s="1" t="n">
        <f aca="false">((AO373*15)+(AP373*30)+(AQ373*30)+(AR373*30)+(AS373*15))-(AO373*120)</f>
        <v>2925</v>
      </c>
      <c r="AV373" s="1" t="n">
        <f aca="false">((AO373*15)+(AP373*30)+(AQ373*30)+(AR373*30)+(AS373*15))</f>
        <v>13845</v>
      </c>
      <c r="AW373" s="1"/>
      <c r="AX373" s="4" t="n">
        <f aca="false">10000/SQRT((AO373*BE373)*(AVERAGE(AO373:AS373)*AVERAGE(BE373:BI373)))</f>
        <v>3.59905479344228</v>
      </c>
      <c r="AY373" s="4" t="n">
        <v>1</v>
      </c>
      <c r="AZ373" s="2" t="n">
        <f aca="false">(AO373*BE373)/405</f>
        <v>2.38172839506173</v>
      </c>
      <c r="BA373" s="2" t="n">
        <v>1</v>
      </c>
      <c r="BB373" s="2" t="n">
        <f aca="false">1/(LOG(BE373)+LOG(AO373))</f>
        <v>0.335081648912712</v>
      </c>
      <c r="BC373" s="2" t="n">
        <f aca="false">(BF373-BE373)/(AP373-AO373)</f>
        <v>4.32173913043478</v>
      </c>
      <c r="BD373" s="2" t="n">
        <f aca="false">(20*BE373)/((AO373/18)-3.5)</f>
        <v>136.285714285714</v>
      </c>
      <c r="BE373" s="3" t="n">
        <v>10.6</v>
      </c>
      <c r="BF373" s="3" t="n">
        <v>110</v>
      </c>
      <c r="BG373" s="3" t="n">
        <v>102</v>
      </c>
      <c r="BH373" s="3" t="n">
        <v>75.1</v>
      </c>
      <c r="BI373" s="3" t="n">
        <v>52.1</v>
      </c>
      <c r="BJ373" s="2" t="n">
        <f aca="false">((BE373*15)+(BF373*30)+(BG373*30)+(BH373*30)+(BI373*15))-(BE373*120)</f>
        <v>8281.5</v>
      </c>
      <c r="BK373" s="2" t="n">
        <f aca="false">((BE373*15)+(BF373*30)+(BG373*30)+(BH373*30)+(BI373*15))</f>
        <v>9553.5</v>
      </c>
      <c r="BL373" s="2" t="n">
        <f aca="false">(1/BE373)</f>
        <v>0.0943396226415094</v>
      </c>
      <c r="BM373" s="2" t="n">
        <f aca="false">(BJ373/AU373)</f>
        <v>2.83128205128205</v>
      </c>
      <c r="BN373" s="2" t="n">
        <f aca="false">(BK373/AV373)</f>
        <v>0.690032502708559</v>
      </c>
      <c r="BO373" s="2" t="n">
        <f aca="false">(AX373*BM373)</f>
        <v>10.1899392382538</v>
      </c>
      <c r="BP373" s="2" t="n">
        <f aca="false">(AX373*BN373)</f>
        <v>2.48346478650421</v>
      </c>
      <c r="BQ373" s="2" t="n">
        <v>2</v>
      </c>
      <c r="BR373" s="4" t="n">
        <f aca="false">(BC373*BL373)</f>
        <v>0.407711238720263</v>
      </c>
      <c r="BS373" s="1" t="n">
        <v>255</v>
      </c>
      <c r="BT373" s="1" t="n">
        <v>1</v>
      </c>
      <c r="BU373" s="1" t="n">
        <v>28</v>
      </c>
      <c r="BV373" s="1" t="n">
        <v>1</v>
      </c>
      <c r="BW373" s="1" t="n">
        <v>195</v>
      </c>
      <c r="BX373" s="1" t="n">
        <v>1</v>
      </c>
      <c r="BY373" s="1" t="n">
        <v>32</v>
      </c>
      <c r="BZ373" s="1" t="n">
        <v>161</v>
      </c>
      <c r="CA373" s="1" t="n">
        <v>1</v>
      </c>
      <c r="CB373" s="1" t="n">
        <v>5</v>
      </c>
      <c r="CC373" s="1" t="n">
        <v>2</v>
      </c>
      <c r="CD373" s="1"/>
      <c r="CE373" s="1" t="n">
        <v>1136</v>
      </c>
      <c r="CF373" s="1" t="n">
        <v>16.7253521126761</v>
      </c>
      <c r="CG373" s="1" t="n">
        <v>32.0862676056338</v>
      </c>
      <c r="CH373" s="1" t="n">
        <v>9.19014084507042</v>
      </c>
      <c r="CI373" s="1" t="n">
        <v>6.81338028169014</v>
      </c>
      <c r="CJ373" s="1" t="n">
        <v>2.93133802816901</v>
      </c>
      <c r="CK373" s="1" t="n">
        <v>50.7746478873239</v>
      </c>
      <c r="CL373" s="1" t="n">
        <v>6.6</v>
      </c>
      <c r="CM373" s="1" t="n">
        <v>5</v>
      </c>
      <c r="CN373" s="1" t="n">
        <v>4.1</v>
      </c>
      <c r="CO373" s="1" t="n">
        <v>0</v>
      </c>
      <c r="CP373" s="1" t="n">
        <v>0</v>
      </c>
      <c r="CQ373" s="1" t="n">
        <v>0</v>
      </c>
      <c r="CR373" s="1" t="n">
        <v>0</v>
      </c>
      <c r="CS373" s="1" t="n">
        <v>0</v>
      </c>
      <c r="CT373" s="1" t="n">
        <v>2.9</v>
      </c>
      <c r="CU373" s="1" t="n">
        <v>47.5</v>
      </c>
      <c r="CV373" s="1" t="n">
        <v>40.5</v>
      </c>
      <c r="CW373" s="1" t="n">
        <v>11.6</v>
      </c>
      <c r="CX373" s="1" t="n">
        <v>8.6</v>
      </c>
      <c r="CY373" s="1" t="n">
        <v>3.7</v>
      </c>
      <c r="CZ373" s="1" t="n">
        <v>500</v>
      </c>
      <c r="DA373" s="1" t="n">
        <v>144.2</v>
      </c>
      <c r="DB373" s="1" t="n">
        <v>11</v>
      </c>
      <c r="DC373" s="1" t="n">
        <v>5.9</v>
      </c>
      <c r="DD373" s="1" t="n">
        <v>1645</v>
      </c>
      <c r="DE373" s="1" t="n">
        <v>10</v>
      </c>
      <c r="DF373" s="1" t="n">
        <v>1</v>
      </c>
      <c r="DG373" s="1" t="n">
        <v>355</v>
      </c>
      <c r="DH373" s="1" t="s">
        <v>425</v>
      </c>
      <c r="DI373" s="1" t="n">
        <v>450</v>
      </c>
      <c r="DJ373" s="1"/>
      <c r="DK373" s="1"/>
      <c r="DL373" s="1"/>
      <c r="DM373" s="1"/>
      <c r="DN373" s="1" t="n">
        <v>9.490359</v>
      </c>
      <c r="DO373" s="1"/>
      <c r="DP373" s="1"/>
      <c r="DQ373" s="1" t="n">
        <v>6</v>
      </c>
      <c r="DR373" s="1"/>
      <c r="DS373" s="1" t="n">
        <v>2</v>
      </c>
      <c r="DT373" s="1" t="n">
        <v>1648.93</v>
      </c>
      <c r="DU373" s="1" t="n">
        <v>62.36</v>
      </c>
      <c r="DV373" s="1" t="n">
        <v>17.68</v>
      </c>
      <c r="DW373" s="1" t="n">
        <v>11.58</v>
      </c>
      <c r="DX373" s="1" t="n">
        <v>14.62</v>
      </c>
      <c r="DY373" s="1" t="n">
        <v>237.21</v>
      </c>
      <c r="DZ373" s="1" t="n">
        <v>8.97</v>
      </c>
      <c r="EA373" s="1" t="n">
        <v>7.2</v>
      </c>
      <c r="EB373" s="1" t="n">
        <v>7.83</v>
      </c>
      <c r="EC373" s="1" t="n">
        <v>10.07</v>
      </c>
      <c r="ED373" s="1" t="n">
        <v>2.18</v>
      </c>
      <c r="EE373" s="1" t="n">
        <v>62.17</v>
      </c>
    </row>
    <row r="374" customFormat="false" ht="13.8" hidden="false" customHeight="false" outlineLevel="0" collapsed="false">
      <c r="A374" s="1" t="n">
        <v>31309</v>
      </c>
      <c r="B374" s="1" t="n">
        <v>2</v>
      </c>
      <c r="C374" s="1" t="n">
        <v>47</v>
      </c>
      <c r="D374" s="1" t="n">
        <v>1</v>
      </c>
      <c r="E374" s="1" t="n">
        <v>1</v>
      </c>
      <c r="F374" s="1" t="n">
        <v>1</v>
      </c>
      <c r="G374" s="1" t="n">
        <v>0</v>
      </c>
      <c r="H374" s="1" t="n">
        <v>1</v>
      </c>
      <c r="I374" s="1" t="n">
        <v>0</v>
      </c>
      <c r="J374" s="1" t="n">
        <v>0</v>
      </c>
      <c r="K374" s="1" t="n">
        <v>0</v>
      </c>
      <c r="L374" s="1" t="n">
        <v>0</v>
      </c>
      <c r="M374" s="1" t="n">
        <v>1</v>
      </c>
      <c r="N374" s="1" t="n">
        <v>0</v>
      </c>
      <c r="O374" s="1" t="n">
        <v>1</v>
      </c>
      <c r="P374" s="1" t="n">
        <f aca="false">SUM(E374:O374)</f>
        <v>5</v>
      </c>
      <c r="Q374" s="1" t="n">
        <v>160</v>
      </c>
      <c r="R374" s="1" t="n">
        <v>100</v>
      </c>
      <c r="S374" s="1" t="n">
        <v>60</v>
      </c>
      <c r="T374" s="2" t="n">
        <v>120</v>
      </c>
      <c r="U374" s="3" t="n">
        <v>117.3</v>
      </c>
      <c r="V374" s="3" t="n">
        <v>154.3</v>
      </c>
      <c r="W374" s="2" t="n">
        <v>49.268139222605</v>
      </c>
      <c r="X374" s="2" t="n">
        <v>2</v>
      </c>
      <c r="Y374" s="3" t="n">
        <v>130</v>
      </c>
      <c r="Z374" s="3" t="n">
        <v>140</v>
      </c>
      <c r="AA374" s="2"/>
      <c r="AB374" s="2"/>
      <c r="AC374" s="2"/>
      <c r="AD374" s="3" t="n">
        <v>53</v>
      </c>
      <c r="AE374" s="3"/>
      <c r="AF374" s="3"/>
      <c r="AG374" s="1"/>
      <c r="AH374" s="3"/>
      <c r="AI374" s="3"/>
      <c r="AJ374" s="3"/>
      <c r="AK374" s="3"/>
      <c r="AL374" s="1"/>
      <c r="AM374" s="1"/>
      <c r="AN374" s="1"/>
      <c r="AO374" s="1" t="n">
        <v>128</v>
      </c>
      <c r="AP374" s="1" t="n">
        <v>245</v>
      </c>
      <c r="AQ374" s="1" t="n">
        <v>279</v>
      </c>
      <c r="AR374" s="1" t="n">
        <v>197</v>
      </c>
      <c r="AS374" s="1" t="n">
        <v>156</v>
      </c>
      <c r="AT374" s="1" t="n">
        <v>5</v>
      </c>
      <c r="AU374" s="1" t="n">
        <f aca="false">((AO374*15)+(AP374*30)+(AQ374*30)+(AR374*30)+(AS374*15))-(AO374*120)</f>
        <v>10530</v>
      </c>
      <c r="AV374" s="1" t="n">
        <f aca="false">((AO374*15)+(AP374*30)+(AQ374*30)+(AR374*30)+(AS374*15))</f>
        <v>25890</v>
      </c>
      <c r="AW374" s="1" t="n">
        <v>5.35</v>
      </c>
      <c r="AX374" s="4" t="n">
        <f aca="false">10000/SQRT((AO374*BE374)*(AVERAGE(AO374:AS374)*AVERAGE(BE374:BI374)))</f>
        <v>5.42933998577098</v>
      </c>
      <c r="AY374" s="4" t="n">
        <v>0</v>
      </c>
      <c r="AZ374" s="2" t="n">
        <f aca="false">(AO374*BE374)/405</f>
        <v>1.2958024691358</v>
      </c>
      <c r="BA374" s="2" t="n">
        <v>0</v>
      </c>
      <c r="BB374" s="2" t="n">
        <f aca="false">1/(LOG(BE374)+LOG(AO374))</f>
        <v>0.367647893280494</v>
      </c>
      <c r="BC374" s="2" t="n">
        <f aca="false">(BF374-BE374)/(AP374-AO374)</f>
        <v>0.2</v>
      </c>
      <c r="BD374" s="2" t="n">
        <f aca="false">(20*BE374)/((AO374/18)-3.5)</f>
        <v>22.7076923076923</v>
      </c>
      <c r="BE374" s="3" t="n">
        <v>4.1</v>
      </c>
      <c r="BF374" s="3" t="n">
        <v>27.5</v>
      </c>
      <c r="BG374" s="3" t="n">
        <v>30</v>
      </c>
      <c r="BH374" s="3" t="n">
        <v>37.9</v>
      </c>
      <c r="BI374" s="3" t="n">
        <v>61.3</v>
      </c>
      <c r="BJ374" s="2" t="n">
        <f aca="false">((BE374*15)+(BF374*30)+(BG374*30)+(BH374*30)+(BI374*15))-(BE374*120)</f>
        <v>3351</v>
      </c>
      <c r="BK374" s="2" t="n">
        <f aca="false">((BE374*15)+(BF374*30)+(BG374*30)+(BH374*30)+(BI374*15))</f>
        <v>3843</v>
      </c>
      <c r="BL374" s="2" t="n">
        <f aca="false">(1/BE374)</f>
        <v>0.24390243902439</v>
      </c>
      <c r="BM374" s="2" t="n">
        <f aca="false">(BJ374/AU374)</f>
        <v>0.318233618233618</v>
      </c>
      <c r="BN374" s="2" t="n">
        <f aca="false">(BK374/AV374)</f>
        <v>0.148435689455388</v>
      </c>
      <c r="BO374" s="2" t="n">
        <f aca="false">(AX374*BM374)</f>
        <v>1.72779850829236</v>
      </c>
      <c r="BP374" s="2" t="n">
        <f aca="false">(AX374*BN374)</f>
        <v>0.805907824075622</v>
      </c>
      <c r="BQ374" s="2" t="n">
        <v>1</v>
      </c>
      <c r="BR374" s="4" t="n">
        <f aca="false">(BC374*BL374)</f>
        <v>0.0487804878048781</v>
      </c>
      <c r="BS374" s="1" t="n">
        <v>203</v>
      </c>
      <c r="BT374" s="1" t="n">
        <v>1</v>
      </c>
      <c r="BU374" s="1" t="n">
        <v>28</v>
      </c>
      <c r="BV374" s="1" t="n">
        <v>1</v>
      </c>
      <c r="BW374" s="1" t="n">
        <v>141</v>
      </c>
      <c r="BX374" s="1" t="n">
        <v>1</v>
      </c>
      <c r="BY374" s="1" t="n">
        <v>34</v>
      </c>
      <c r="BZ374" s="1" t="n">
        <v>168</v>
      </c>
      <c r="CA374" s="1" t="n">
        <v>1</v>
      </c>
      <c r="CB374" s="1" t="n">
        <v>5</v>
      </c>
      <c r="CC374" s="1" t="n">
        <v>2</v>
      </c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</row>
    <row r="375" customFormat="false" ht="13.8" hidden="false" customHeight="false" outlineLevel="0" collapsed="false">
      <c r="A375" s="1" t="n">
        <v>31310</v>
      </c>
      <c r="B375" s="1" t="n">
        <v>2</v>
      </c>
      <c r="C375" s="1"/>
      <c r="D375" s="1" t="n">
        <v>1</v>
      </c>
      <c r="E375" s="1"/>
      <c r="F375" s="1"/>
      <c r="G375" s="1"/>
      <c r="H375" s="1"/>
      <c r="I375" s="1"/>
      <c r="J375" s="1"/>
      <c r="K375" s="1"/>
      <c r="L375" s="1"/>
      <c r="M375" s="1" t="n">
        <v>1</v>
      </c>
      <c r="N375" s="1"/>
      <c r="O375" s="1" t="n">
        <v>1</v>
      </c>
      <c r="P375" s="1" t="n">
        <f aca="false">SUM(E375:O375)</f>
        <v>2</v>
      </c>
      <c r="Q375" s="1" t="n">
        <v>138</v>
      </c>
      <c r="R375" s="1" t="n">
        <v>80</v>
      </c>
      <c r="S375" s="1" t="n">
        <v>58</v>
      </c>
      <c r="T375" s="2" t="n">
        <v>99.3333333333333</v>
      </c>
      <c r="U375" s="3" t="n">
        <v>67.7</v>
      </c>
      <c r="V375" s="3" t="n">
        <v>157</v>
      </c>
      <c r="W375" s="2" t="n">
        <v>27.4656172664205</v>
      </c>
      <c r="X375" s="2" t="n">
        <v>1</v>
      </c>
      <c r="Y375" s="3" t="n">
        <v>80.5</v>
      </c>
      <c r="Z375" s="3" t="n">
        <v>102</v>
      </c>
      <c r="AA375" s="2"/>
      <c r="AB375" s="2"/>
      <c r="AC375" s="2"/>
      <c r="AD375" s="3" t="n">
        <v>34.6</v>
      </c>
      <c r="AE375" s="3"/>
      <c r="AF375" s="3"/>
      <c r="AG375" s="1"/>
      <c r="AH375" s="3"/>
      <c r="AI375" s="3"/>
      <c r="AJ375" s="3"/>
      <c r="AK375" s="3"/>
      <c r="AL375" s="1"/>
      <c r="AM375" s="1"/>
      <c r="AN375" s="1"/>
      <c r="AO375" s="1" t="n">
        <v>97</v>
      </c>
      <c r="AP375" s="1" t="n">
        <v>177</v>
      </c>
      <c r="AQ375" s="1" t="n">
        <v>158</v>
      </c>
      <c r="AR375" s="1" t="n">
        <v>113</v>
      </c>
      <c r="AS375" s="1" t="n">
        <v>97</v>
      </c>
      <c r="AT375" s="1" t="n">
        <v>1</v>
      </c>
      <c r="AU375" s="1" t="n">
        <f aca="false">((AO375*15)+(AP375*30)+(AQ375*30)+(AR375*30)+(AS375*15))-(AO375*120)</f>
        <v>4710</v>
      </c>
      <c r="AV375" s="1" t="n">
        <f aca="false">((AO375*15)+(AP375*30)+(AQ375*30)+(AR375*30)+(AS375*15))</f>
        <v>16350</v>
      </c>
      <c r="AW375" s="1"/>
      <c r="AX375" s="4" t="n">
        <f aca="false">10000/SQRT((AO375*BE375)*(AVERAGE(AO375:AS375)*AVERAGE(BE375:BI375)))</f>
        <v>8.39945710543326</v>
      </c>
      <c r="AY375" s="4" t="n">
        <v>0</v>
      </c>
      <c r="AZ375" s="2" t="n">
        <f aca="false">(AO375*BE375)/405</f>
        <v>1.46338271604938</v>
      </c>
      <c r="BA375" s="2" t="n">
        <v>0</v>
      </c>
      <c r="BB375" s="2" t="n">
        <f aca="false">1/(LOG(BE375)+LOG(AO375))</f>
        <v>0.36064459450118</v>
      </c>
      <c r="BC375" s="2" t="n">
        <f aca="false">(BF375-BE375)/(AP375-AO375)</f>
        <v>0.030125</v>
      </c>
      <c r="BD375" s="2" t="n">
        <f aca="false">(20*BE375)/((AO375/18)-3.5)</f>
        <v>64.6941176470588</v>
      </c>
      <c r="BE375" s="3" t="n">
        <v>6.11</v>
      </c>
      <c r="BF375" s="3" t="n">
        <v>8.52</v>
      </c>
      <c r="BG375" s="3" t="n">
        <v>25.9</v>
      </c>
      <c r="BH375" s="3" t="n">
        <v>26.9</v>
      </c>
      <c r="BI375" s="3" t="n">
        <v>25.7</v>
      </c>
      <c r="BJ375" s="2" t="n">
        <f aca="false">((BE375*15)+(BF375*30)+(BG375*30)+(BH375*30)+(BI375*15))-(BE375*120)</f>
        <v>1583.55</v>
      </c>
      <c r="BK375" s="2" t="n">
        <f aca="false">((BE375*15)+(BF375*30)+(BG375*30)+(BH375*30)+(BI375*15))</f>
        <v>2316.75</v>
      </c>
      <c r="BL375" s="2" t="n">
        <f aca="false">(1/BE375)</f>
        <v>0.16366612111293</v>
      </c>
      <c r="BM375" s="2" t="n">
        <f aca="false">(BJ375/AU375)</f>
        <v>0.336210191082802</v>
      </c>
      <c r="BN375" s="2" t="n">
        <f aca="false">(BK375/AV375)</f>
        <v>0.141697247706422</v>
      </c>
      <c r="BO375" s="2" t="n">
        <f aca="false">(AX375*BM375)</f>
        <v>2.82398307840952</v>
      </c>
      <c r="BP375" s="2" t="n">
        <f aca="false">(AX375*BN375)</f>
        <v>1.19017995406804</v>
      </c>
      <c r="BQ375" s="2" t="n">
        <v>1</v>
      </c>
      <c r="BR375" s="4" t="n">
        <f aca="false">(BC375*BL375)</f>
        <v>0.004930441898527</v>
      </c>
      <c r="BS375" s="1" t="n">
        <v>242</v>
      </c>
      <c r="BT375" s="1" t="n">
        <v>1</v>
      </c>
      <c r="BU375" s="1" t="n">
        <v>35</v>
      </c>
      <c r="BV375" s="1" t="n">
        <v>1</v>
      </c>
      <c r="BW375" s="1" t="n">
        <v>176</v>
      </c>
      <c r="BX375" s="1" t="n">
        <v>1</v>
      </c>
      <c r="BY375" s="1" t="n">
        <v>31</v>
      </c>
      <c r="BZ375" s="1" t="n">
        <v>154</v>
      </c>
      <c r="CA375" s="1" t="n">
        <v>1</v>
      </c>
      <c r="CB375" s="1" t="n">
        <v>3</v>
      </c>
      <c r="CC375" s="1"/>
      <c r="CD375" s="1"/>
      <c r="CE375" s="1" t="n">
        <v>1457</v>
      </c>
      <c r="CF375" s="1" t="n">
        <v>22.2649279341112</v>
      </c>
      <c r="CG375" s="1" t="n">
        <v>24.1956074124914</v>
      </c>
      <c r="CH375" s="1" t="n">
        <v>8.03019903912148</v>
      </c>
      <c r="CI375" s="1" t="n">
        <v>7.35072065888813</v>
      </c>
      <c r="CJ375" s="1" t="n">
        <v>5.37405628002745</v>
      </c>
      <c r="CK375" s="1" t="n">
        <v>52.5188743994509</v>
      </c>
      <c r="CL375" s="1" t="n">
        <v>3.84</v>
      </c>
      <c r="CM375" s="1" t="n">
        <v>6.51</v>
      </c>
      <c r="CN375" s="1" t="n">
        <v>8.72</v>
      </c>
      <c r="CO375" s="1" t="n">
        <v>0</v>
      </c>
      <c r="CP375" s="1" t="n">
        <v>0</v>
      </c>
      <c r="CQ375" s="1" t="n">
        <v>0.49</v>
      </c>
      <c r="CR375" s="1" t="n">
        <v>0</v>
      </c>
      <c r="CS375" s="1" t="n">
        <v>1.44</v>
      </c>
      <c r="CT375" s="1" t="n">
        <v>0</v>
      </c>
      <c r="CU375" s="1" t="n">
        <v>81.1</v>
      </c>
      <c r="CV375" s="1" t="n">
        <v>39.17</v>
      </c>
      <c r="CW375" s="1" t="n">
        <v>13</v>
      </c>
      <c r="CX375" s="1" t="n">
        <v>11.9</v>
      </c>
      <c r="CY375" s="1" t="n">
        <v>8.7</v>
      </c>
      <c r="CZ375" s="1" t="n">
        <v>212</v>
      </c>
      <c r="DA375" s="1" t="n">
        <v>191.3</v>
      </c>
      <c r="DB375" s="1" t="n">
        <v>29.5</v>
      </c>
      <c r="DC375" s="1" t="n">
        <v>7.3</v>
      </c>
      <c r="DD375" s="1" t="n">
        <v>381</v>
      </c>
      <c r="DE375" s="1" t="n">
        <v>6</v>
      </c>
      <c r="DF375" s="1" t="n">
        <v>1</v>
      </c>
      <c r="DG375" s="1" t="n">
        <v>480</v>
      </c>
      <c r="DH375" s="1" t="n">
        <v>4</v>
      </c>
      <c r="DI375" s="1" t="n">
        <v>300</v>
      </c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</row>
    <row r="376" customFormat="false" ht="13.8" hidden="false" customHeight="false" outlineLevel="0" collapsed="false">
      <c r="A376" s="1" t="n">
        <v>31311</v>
      </c>
      <c r="B376" s="1" t="n">
        <v>2</v>
      </c>
      <c r="C376" s="1"/>
      <c r="D376" s="1" t="n">
        <v>1</v>
      </c>
      <c r="E376" s="1"/>
      <c r="F376" s="1"/>
      <c r="G376" s="1"/>
      <c r="H376" s="1"/>
      <c r="I376" s="1"/>
      <c r="J376" s="1"/>
      <c r="K376" s="1"/>
      <c r="L376" s="1"/>
      <c r="M376" s="1" t="n">
        <v>1</v>
      </c>
      <c r="N376" s="1"/>
      <c r="O376" s="1" t="n">
        <v>1</v>
      </c>
      <c r="P376" s="1" t="n">
        <f aca="false">SUM(E376:O376)</f>
        <v>2</v>
      </c>
      <c r="Q376" s="1" t="n">
        <v>160</v>
      </c>
      <c r="R376" s="1" t="n">
        <v>100</v>
      </c>
      <c r="S376" s="1" t="n">
        <v>60</v>
      </c>
      <c r="T376" s="2" t="n">
        <v>120</v>
      </c>
      <c r="U376" s="3" t="n">
        <v>73.2</v>
      </c>
      <c r="V376" s="3" t="n">
        <v>154</v>
      </c>
      <c r="W376" s="2" t="n">
        <v>30.8652386574464</v>
      </c>
      <c r="X376" s="2" t="n">
        <v>2</v>
      </c>
      <c r="Y376" s="3" t="n">
        <v>84.5</v>
      </c>
      <c r="Z376" s="3" t="n">
        <v>110</v>
      </c>
      <c r="AA376" s="2"/>
      <c r="AB376" s="2"/>
      <c r="AC376" s="2"/>
      <c r="AD376" s="3" t="n">
        <v>39.4</v>
      </c>
      <c r="AE376" s="3"/>
      <c r="AF376" s="3"/>
      <c r="AG376" s="1"/>
      <c r="AH376" s="3"/>
      <c r="AI376" s="3"/>
      <c r="AJ376" s="3"/>
      <c r="AK376" s="3"/>
      <c r="AL376" s="1"/>
      <c r="AM376" s="1"/>
      <c r="AN376" s="1"/>
      <c r="AO376" s="1" t="n">
        <v>94</v>
      </c>
      <c r="AP376" s="1" t="n">
        <v>144</v>
      </c>
      <c r="AQ376" s="1" t="n">
        <v>181</v>
      </c>
      <c r="AR376" s="1" t="n">
        <v>159</v>
      </c>
      <c r="AS376" s="1" t="n">
        <v>169</v>
      </c>
      <c r="AT376" s="1" t="n">
        <v>3</v>
      </c>
      <c r="AU376" s="1" t="n">
        <f aca="false">((AO376*15)+(AP376*30)+(AQ376*30)+(AR376*30)+(AS376*15))-(AO376*120)</f>
        <v>7185</v>
      </c>
      <c r="AV376" s="1" t="n">
        <f aca="false">((AO376*15)+(AP376*30)+(AQ376*30)+(AR376*30)+(AS376*15))</f>
        <v>18465</v>
      </c>
      <c r="AW376" s="1" t="n">
        <v>5.29</v>
      </c>
      <c r="AX376" s="4" t="n">
        <f aca="false">10000/SQRT((AO376*BE376)*(AVERAGE(AO376:AS376)*AVERAGE(BE376:BI376)))</f>
        <v>4.59669643559709</v>
      </c>
      <c r="AY376" s="4" t="n">
        <v>0</v>
      </c>
      <c r="AZ376" s="2" t="n">
        <f aca="false">(AO376*BE376)/405</f>
        <v>2.32098765432099</v>
      </c>
      <c r="BA376" s="2" t="n">
        <v>1</v>
      </c>
      <c r="BB376" s="2" t="n">
        <f aca="false">1/(LOG(BE376)+LOG(AO376))</f>
        <v>0.336346114005577</v>
      </c>
      <c r="BC376" s="2" t="n">
        <f aca="false">(BF376-BE376)/(AP376-AO376)</f>
        <v>0.912</v>
      </c>
      <c r="BD376" s="2" t="n">
        <f aca="false">(20*BE376)/((AO376/18)-3.5)</f>
        <v>116.129032258065</v>
      </c>
      <c r="BE376" s="3" t="n">
        <v>10</v>
      </c>
      <c r="BF376" s="3" t="n">
        <v>55.6</v>
      </c>
      <c r="BG376" s="3" t="n">
        <v>34</v>
      </c>
      <c r="BH376" s="3" t="n">
        <v>36.2</v>
      </c>
      <c r="BI376" s="3" t="n">
        <v>32.7</v>
      </c>
      <c r="BJ376" s="2" t="n">
        <f aca="false">((BE376*15)+(BF376*30)+(BG376*30)+(BH376*30)+(BI376*15))-(BE376*120)</f>
        <v>3214.5</v>
      </c>
      <c r="BK376" s="2" t="n">
        <f aca="false">((BE376*15)+(BF376*30)+(BG376*30)+(BH376*30)+(BI376*15))</f>
        <v>4414.5</v>
      </c>
      <c r="BL376" s="2" t="n">
        <f aca="false">(1/BE376)</f>
        <v>0.1</v>
      </c>
      <c r="BM376" s="2" t="n">
        <f aca="false">(BJ376/AU376)</f>
        <v>0.447390396659708</v>
      </c>
      <c r="BN376" s="2" t="n">
        <f aca="false">(BK376/AV376)</f>
        <v>0.239073923639318</v>
      </c>
      <c r="BO376" s="2" t="n">
        <f aca="false">(AX376*BM376)</f>
        <v>2.05651784164604</v>
      </c>
      <c r="BP376" s="2" t="n">
        <f aca="false">(AX376*BN376)</f>
        <v>1.09895025263706</v>
      </c>
      <c r="BQ376" s="2" t="n">
        <v>1</v>
      </c>
      <c r="BR376" s="4" t="n">
        <f aca="false">(BC376*BL376)</f>
        <v>0.0912</v>
      </c>
      <c r="BS376" s="1" t="n">
        <v>232</v>
      </c>
      <c r="BT376" s="1" t="n">
        <v>1</v>
      </c>
      <c r="BU376" s="1" t="n">
        <v>45</v>
      </c>
      <c r="BV376" s="1" t="n">
        <v>1</v>
      </c>
      <c r="BW376" s="1" t="n">
        <v>168</v>
      </c>
      <c r="BX376" s="1" t="n">
        <v>1</v>
      </c>
      <c r="BY376" s="1" t="n">
        <v>19</v>
      </c>
      <c r="BZ376" s="1" t="n">
        <v>94</v>
      </c>
      <c r="CA376" s="1" t="n">
        <v>0</v>
      </c>
      <c r="CB376" s="1" t="n">
        <v>5</v>
      </c>
      <c r="CC376" s="1" t="n">
        <v>2</v>
      </c>
      <c r="CD376" s="1"/>
      <c r="CE376" s="1" t="n">
        <v>2892</v>
      </c>
      <c r="CF376" s="1" t="n">
        <v>12.4619640387275</v>
      </c>
      <c r="CG376" s="1" t="n">
        <v>46.5871369294606</v>
      </c>
      <c r="CH376" s="1" t="n">
        <v>4.32572614107884</v>
      </c>
      <c r="CI376" s="1" t="n">
        <v>7.0954356846473</v>
      </c>
      <c r="CJ376" s="1" t="n">
        <v>2.61410788381743</v>
      </c>
      <c r="CK376" s="1" t="n">
        <v>42.7109266943292</v>
      </c>
      <c r="CL376" s="1" t="n">
        <v>4.7</v>
      </c>
      <c r="CM376" s="1" t="n">
        <v>8.4</v>
      </c>
      <c r="CN376" s="1" t="n">
        <v>13.2</v>
      </c>
      <c r="CO376" s="1" t="n">
        <v>0</v>
      </c>
      <c r="CP376" s="1" t="n">
        <v>0.1</v>
      </c>
      <c r="CQ376" s="1" t="n">
        <v>14.8</v>
      </c>
      <c r="CR376" s="1" t="n">
        <v>7</v>
      </c>
      <c r="CS376" s="1" t="n">
        <v>2.1</v>
      </c>
      <c r="CT376" s="1" t="n">
        <v>7.4</v>
      </c>
      <c r="CU376" s="1" t="n">
        <v>90.1</v>
      </c>
      <c r="CV376" s="1" t="n">
        <v>149.7</v>
      </c>
      <c r="CW376" s="1" t="n">
        <v>13.9</v>
      </c>
      <c r="CX376" s="1" t="n">
        <v>22.8</v>
      </c>
      <c r="CY376" s="1" t="n">
        <v>8.4</v>
      </c>
      <c r="CZ376" s="1" t="n">
        <v>300</v>
      </c>
      <c r="DA376" s="1" t="n">
        <v>308.8</v>
      </c>
      <c r="DB376" s="1" t="n">
        <v>6</v>
      </c>
      <c r="DC376" s="1" t="n">
        <v>19.5</v>
      </c>
      <c r="DD376" s="1" t="n">
        <v>1403</v>
      </c>
      <c r="DE376" s="1" t="n">
        <v>7</v>
      </c>
      <c r="DF376" s="1" t="n">
        <v>6</v>
      </c>
      <c r="DG376" s="1" t="n">
        <v>350</v>
      </c>
      <c r="DH376" s="1" t="n">
        <v>4</v>
      </c>
      <c r="DI376" s="1" t="n">
        <v>900</v>
      </c>
      <c r="DJ376" s="1"/>
      <c r="DK376" s="1" t="n">
        <v>16</v>
      </c>
      <c r="DL376" s="1" t="n">
        <v>2</v>
      </c>
      <c r="DM376" s="1" t="n">
        <v>1</v>
      </c>
      <c r="DN376" s="1" t="n">
        <v>31.83339</v>
      </c>
      <c r="DO376" s="1" t="n">
        <v>522.9758</v>
      </c>
      <c r="DP376" s="1" t="n">
        <v>13.59</v>
      </c>
      <c r="DQ376" s="1" t="n">
        <v>1</v>
      </c>
      <c r="DR376" s="1" t="n">
        <v>2</v>
      </c>
      <c r="DS376" s="1" t="n">
        <v>1</v>
      </c>
      <c r="DT376" s="1" t="n">
        <v>3012.47</v>
      </c>
      <c r="DU376" s="1" t="n">
        <v>107.02</v>
      </c>
      <c r="DV376" s="1" t="n">
        <v>50.14</v>
      </c>
      <c r="DW376" s="1" t="n">
        <v>62.35</v>
      </c>
      <c r="DX376" s="1" t="n">
        <v>26.06</v>
      </c>
      <c r="DY376" s="1" t="n">
        <v>422.66</v>
      </c>
      <c r="DZ376" s="1" t="n">
        <v>48.37</v>
      </c>
      <c r="EA376" s="1" t="n">
        <v>40.21</v>
      </c>
      <c r="EB376" s="1" t="n">
        <v>28.53</v>
      </c>
      <c r="EC376" s="1" t="n">
        <v>34.83</v>
      </c>
      <c r="ED376" s="1" t="n">
        <v>17.8</v>
      </c>
      <c r="EE376" s="1" t="n">
        <v>365.86</v>
      </c>
    </row>
    <row r="377" customFormat="false" ht="13.8" hidden="false" customHeight="false" outlineLevel="0" collapsed="false">
      <c r="A377" s="1" t="n">
        <v>31313</v>
      </c>
      <c r="B377" s="1" t="n">
        <v>2</v>
      </c>
      <c r="C377" s="1" t="n">
        <v>67</v>
      </c>
      <c r="D377" s="1" t="n">
        <v>1</v>
      </c>
      <c r="E377" s="1" t="n">
        <v>1</v>
      </c>
      <c r="F377" s="1" t="n">
        <v>1</v>
      </c>
      <c r="G377" s="1" t="n">
        <v>1</v>
      </c>
      <c r="H377" s="1" t="n">
        <v>1</v>
      </c>
      <c r="I377" s="1" t="n">
        <v>1</v>
      </c>
      <c r="J377" s="1" t="n">
        <v>0</v>
      </c>
      <c r="K377" s="1" t="n">
        <v>0</v>
      </c>
      <c r="L377" s="1" t="n">
        <v>0</v>
      </c>
      <c r="M377" s="1" t="n">
        <v>1</v>
      </c>
      <c r="N377" s="1" t="n">
        <v>0</v>
      </c>
      <c r="O377" s="1" t="n">
        <v>0</v>
      </c>
      <c r="P377" s="1" t="n">
        <f aca="false">SUM(E377:O377)</f>
        <v>6</v>
      </c>
      <c r="Q377" s="1" t="n">
        <v>114</v>
      </c>
      <c r="R377" s="1" t="n">
        <v>70</v>
      </c>
      <c r="S377" s="1" t="n">
        <v>44</v>
      </c>
      <c r="T377" s="2" t="n">
        <v>84.6666666666667</v>
      </c>
      <c r="U377" s="3" t="n">
        <v>70.3</v>
      </c>
      <c r="V377" s="3" t="n">
        <v>154.5</v>
      </c>
      <c r="W377" s="2" t="n">
        <v>29.4508855164902</v>
      </c>
      <c r="X377" s="2" t="n">
        <v>1</v>
      </c>
      <c r="Y377" s="3" t="n">
        <v>98</v>
      </c>
      <c r="Z377" s="3" t="n">
        <v>104</v>
      </c>
      <c r="AA377" s="2"/>
      <c r="AB377" s="2"/>
      <c r="AC377" s="2"/>
      <c r="AD377" s="3" t="n">
        <v>42.4</v>
      </c>
      <c r="AE377" s="3"/>
      <c r="AF377" s="3"/>
      <c r="AG377" s="1"/>
      <c r="AH377" s="3"/>
      <c r="AI377" s="3"/>
      <c r="AJ377" s="3"/>
      <c r="AK377" s="3"/>
      <c r="AL377" s="1"/>
      <c r="AM377" s="1"/>
      <c r="AN377" s="1"/>
      <c r="AO377" s="1" t="n">
        <v>138</v>
      </c>
      <c r="AP377" s="1" t="n">
        <v>208</v>
      </c>
      <c r="AQ377" s="1" t="n">
        <v>290</v>
      </c>
      <c r="AR377" s="1" t="n">
        <v>290</v>
      </c>
      <c r="AS377" s="1" t="n">
        <v>208</v>
      </c>
      <c r="AT377" s="1" t="n">
        <v>6</v>
      </c>
      <c r="AU377" s="1" t="n">
        <f aca="false">((AO377*15)+(AP377*30)+(AQ377*30)+(AR377*30)+(AS377*15))-(AO377*120)</f>
        <v>12270</v>
      </c>
      <c r="AV377" s="1" t="n">
        <f aca="false">((AO377*15)+(AP377*30)+(AQ377*30)+(AR377*30)+(AS377*15))</f>
        <v>28830</v>
      </c>
      <c r="AW377" s="1"/>
      <c r="AX377" s="4" t="n">
        <f aca="false">10000/SQRT((AO377*BE377)*(AVERAGE(AO377:AS377)*AVERAGE(BE377:BI377)))</f>
        <v>1.78611376921725</v>
      </c>
      <c r="AY377" s="4" t="n">
        <v>1</v>
      </c>
      <c r="AZ377" s="2" t="n">
        <f aca="false">(AO377*BE377)/405</f>
        <v>3.5437037037037</v>
      </c>
      <c r="BA377" s="2" t="n">
        <v>1</v>
      </c>
      <c r="BB377" s="2" t="n">
        <f aca="false">1/(LOG(BE377)+LOG(AO377))</f>
        <v>0.316765201295775</v>
      </c>
      <c r="BC377" s="2" t="n">
        <f aca="false">(BF377-BE377)/(AP377-AO377)</f>
        <v>0.91</v>
      </c>
      <c r="BD377" s="2" t="n">
        <f aca="false">(20*BE377)/((AO377/18)-3.5)</f>
        <v>49.92</v>
      </c>
      <c r="BE377" s="3" t="n">
        <v>10.4</v>
      </c>
      <c r="BF377" s="3" t="n">
        <v>74.1</v>
      </c>
      <c r="BG377" s="3" t="n">
        <v>118</v>
      </c>
      <c r="BH377" s="3" t="n">
        <v>139</v>
      </c>
      <c r="BI377" s="3" t="n">
        <v>140</v>
      </c>
      <c r="BJ377" s="2" t="n">
        <f aca="false">((BE377*15)+(BF377*30)+(BG377*30)+(BH377*30)+(BI377*15))-(BE377*120)</f>
        <v>10941</v>
      </c>
      <c r="BK377" s="2" t="n">
        <f aca="false">((BE377*15)+(BF377*30)+(BG377*30)+(BH377*30)+(BI377*15))</f>
        <v>12189</v>
      </c>
      <c r="BL377" s="2" t="n">
        <f aca="false">(1/BE377)</f>
        <v>0.0961538461538462</v>
      </c>
      <c r="BM377" s="2" t="n">
        <f aca="false">(BJ377/AU377)</f>
        <v>0.891687041564792</v>
      </c>
      <c r="BN377" s="2" t="n">
        <f aca="false">(BK377/AV377)</f>
        <v>0.422788761706556</v>
      </c>
      <c r="BO377" s="2" t="n">
        <f aca="false">(AX377*BM377)</f>
        <v>1.59265450277147</v>
      </c>
      <c r="BP377" s="2" t="n">
        <f aca="false">(AX377*BN377)</f>
        <v>0.755148828754388</v>
      </c>
      <c r="BQ377" s="2" t="n">
        <v>1</v>
      </c>
      <c r="BR377" s="4" t="n">
        <f aca="false">(BC377*BL377)</f>
        <v>0.0875</v>
      </c>
      <c r="BS377" s="1" t="n">
        <v>183</v>
      </c>
      <c r="BT377" s="1" t="n">
        <v>0</v>
      </c>
      <c r="BU377" s="1" t="n">
        <v>17</v>
      </c>
      <c r="BV377" s="1" t="n">
        <v>1</v>
      </c>
      <c r="BW377" s="1" t="n">
        <v>137</v>
      </c>
      <c r="BX377" s="1" t="n">
        <v>1</v>
      </c>
      <c r="BY377" s="1" t="n">
        <v>29</v>
      </c>
      <c r="BZ377" s="1" t="n">
        <v>143</v>
      </c>
      <c r="CA377" s="1" t="n">
        <v>0</v>
      </c>
      <c r="CB377" s="1" t="n">
        <v>3</v>
      </c>
      <c r="CC377" s="1"/>
      <c r="CD377" s="1"/>
      <c r="CE377" s="1" t="n">
        <v>1049</v>
      </c>
      <c r="CF377" s="1" t="n">
        <v>17.1591992373689</v>
      </c>
      <c r="CG377" s="1" t="n">
        <v>35.0819828408008</v>
      </c>
      <c r="CH377" s="1" t="n">
        <v>6.43469971401335</v>
      </c>
      <c r="CI377" s="1" t="n">
        <v>6.43469971401335</v>
      </c>
      <c r="CJ377" s="1" t="n">
        <v>3.26024785510009</v>
      </c>
      <c r="CK377" s="1" t="n">
        <v>47.4737845567207</v>
      </c>
      <c r="CL377" s="1" t="n">
        <v>0</v>
      </c>
      <c r="CM377" s="1" t="n">
        <v>4.63</v>
      </c>
      <c r="CN377" s="1" t="n">
        <v>4.73</v>
      </c>
      <c r="CO377" s="1" t="n">
        <v>0</v>
      </c>
      <c r="CP377" s="1" t="n">
        <v>1.9</v>
      </c>
      <c r="CQ377" s="1" t="n">
        <v>2.81</v>
      </c>
      <c r="CR377" s="1" t="n">
        <v>0</v>
      </c>
      <c r="CS377" s="1" t="n">
        <v>0</v>
      </c>
      <c r="CT377" s="1" t="n">
        <v>0</v>
      </c>
      <c r="CU377" s="1" t="n">
        <v>45</v>
      </c>
      <c r="CV377" s="1" t="n">
        <v>40.89</v>
      </c>
      <c r="CW377" s="1" t="n">
        <v>7.5</v>
      </c>
      <c r="CX377" s="1" t="n">
        <v>7.5</v>
      </c>
      <c r="CY377" s="1" t="n">
        <v>3.8</v>
      </c>
      <c r="CZ377" s="1" t="n">
        <v>67</v>
      </c>
      <c r="DA377" s="1" t="n">
        <v>124.5</v>
      </c>
      <c r="DB377" s="1" t="n">
        <v>22.2</v>
      </c>
      <c r="DC377" s="1" t="n">
        <v>11.5</v>
      </c>
      <c r="DD377" s="1" t="n">
        <v>2909</v>
      </c>
      <c r="DE377" s="1" t="n">
        <v>8</v>
      </c>
      <c r="DF377" s="1" t="n">
        <v>2</v>
      </c>
      <c r="DG377" s="1" t="n">
        <v>150</v>
      </c>
      <c r="DH377" s="1" t="s">
        <v>425</v>
      </c>
      <c r="DI377" s="1" t="n">
        <v>600</v>
      </c>
      <c r="DJ377" s="1" t="n">
        <v>13</v>
      </c>
      <c r="DK377" s="1" t="n">
        <v>13</v>
      </c>
      <c r="DL377" s="1" t="n">
        <v>2</v>
      </c>
      <c r="DM377" s="1" t="n">
        <v>2</v>
      </c>
      <c r="DN377" s="1" t="n">
        <v>29.17001</v>
      </c>
      <c r="DO377" s="1" t="n">
        <v>17.05295</v>
      </c>
      <c r="DP377" s="1" t="n">
        <v>0.08</v>
      </c>
      <c r="DQ377" s="1" t="n">
        <v>2</v>
      </c>
      <c r="DR377" s="1" t="n">
        <v>4</v>
      </c>
      <c r="DS377" s="1" t="n">
        <v>3</v>
      </c>
      <c r="DT377" s="1" t="n">
        <v>1089.76</v>
      </c>
      <c r="DU377" s="1" t="n">
        <v>27.75</v>
      </c>
      <c r="DV377" s="1" t="n">
        <v>7.13</v>
      </c>
      <c r="DW377" s="1" t="n">
        <v>7.59</v>
      </c>
      <c r="DX377" s="1" t="n">
        <v>15.45</v>
      </c>
      <c r="DY377" s="1" t="n">
        <v>187.04</v>
      </c>
      <c r="DZ377" s="1" t="n">
        <v>19.42</v>
      </c>
      <c r="EA377" s="1" t="n">
        <v>64.88</v>
      </c>
      <c r="EB377" s="1" t="n">
        <v>6.92</v>
      </c>
      <c r="EC377" s="1" t="n">
        <v>11.75</v>
      </c>
      <c r="ED377" s="1" t="n">
        <v>4.94</v>
      </c>
      <c r="EE377" s="1" t="n">
        <v>59.13</v>
      </c>
    </row>
    <row r="378" customFormat="false" ht="13.8" hidden="false" customHeight="false" outlineLevel="0" collapsed="false">
      <c r="A378" s="1" t="n">
        <v>31315</v>
      </c>
      <c r="B378" s="1" t="n">
        <v>2</v>
      </c>
      <c r="C378" s="1" t="n">
        <v>45</v>
      </c>
      <c r="D378" s="1" t="n">
        <v>1</v>
      </c>
      <c r="E378" s="1" t="n">
        <v>1</v>
      </c>
      <c r="F378" s="1" t="n">
        <v>1</v>
      </c>
      <c r="G378" s="1" t="n">
        <v>0</v>
      </c>
      <c r="H378" s="1" t="n">
        <v>1</v>
      </c>
      <c r="I378" s="1" t="n">
        <v>0</v>
      </c>
      <c r="J378" s="1" t="n">
        <v>0</v>
      </c>
      <c r="K378" s="1" t="n">
        <v>0</v>
      </c>
      <c r="L378" s="1" t="n">
        <v>0</v>
      </c>
      <c r="M378" s="1" t="n">
        <v>1</v>
      </c>
      <c r="N378" s="1" t="n">
        <v>0</v>
      </c>
      <c r="O378" s="1" t="n">
        <v>1</v>
      </c>
      <c r="P378" s="1" t="n">
        <f aca="false">SUM(E378:O378)</f>
        <v>5</v>
      </c>
      <c r="Q378" s="1" t="n">
        <v>150</v>
      </c>
      <c r="R378" s="1" t="n">
        <v>90</v>
      </c>
      <c r="S378" s="1" t="n">
        <v>60</v>
      </c>
      <c r="T378" s="2" t="n">
        <v>110</v>
      </c>
      <c r="U378" s="3" t="n">
        <v>120.6</v>
      </c>
      <c r="V378" s="3" t="n">
        <v>156.5</v>
      </c>
      <c r="W378" s="2" t="n">
        <v>49.2400657350795</v>
      </c>
      <c r="X378" s="2" t="n">
        <v>2</v>
      </c>
      <c r="Y378" s="3" t="n">
        <v>120</v>
      </c>
      <c r="Z378" s="3" t="n">
        <v>134</v>
      </c>
      <c r="AA378" s="2"/>
      <c r="AB378" s="2"/>
      <c r="AC378" s="2"/>
      <c r="AD378" s="3" t="n">
        <v>50.5</v>
      </c>
      <c r="AE378" s="3"/>
      <c r="AF378" s="3"/>
      <c r="AG378" s="1"/>
      <c r="AH378" s="3"/>
      <c r="AI378" s="3"/>
      <c r="AJ378" s="3"/>
      <c r="AK378" s="3"/>
      <c r="AL378" s="1"/>
      <c r="AM378" s="1"/>
      <c r="AN378" s="1"/>
      <c r="AO378" s="1" t="n">
        <v>99</v>
      </c>
      <c r="AP378" s="1" t="n">
        <v>117</v>
      </c>
      <c r="AQ378" s="1" t="n">
        <v>131</v>
      </c>
      <c r="AR378" s="1" t="n">
        <v>114</v>
      </c>
      <c r="AS378" s="1" t="n">
        <v>125</v>
      </c>
      <c r="AT378" s="1" t="n">
        <v>1</v>
      </c>
      <c r="AU378" s="1" t="n">
        <f aca="false">((AO378*15)+(AP378*30)+(AQ378*30)+(AR378*30)+(AS378*15))-(AO378*120)</f>
        <v>2340</v>
      </c>
      <c r="AV378" s="1" t="n">
        <f aca="false">((AO378*15)+(AP378*30)+(AQ378*30)+(AR378*30)+(AS378*15))</f>
        <v>14220</v>
      </c>
      <c r="AW378" s="1" t="n">
        <v>5.42</v>
      </c>
      <c r="AX378" s="4" t="n">
        <f aca="false">10000/SQRT((AO378*BE378)*(AVERAGE(AO378:AS378)*AVERAGE(BE378:BI378)))</f>
        <v>2.04154755561168</v>
      </c>
      <c r="AY378" s="4" t="n">
        <v>1</v>
      </c>
      <c r="AZ378" s="2" t="n">
        <f aca="false">(AO378*BE378)/405</f>
        <v>4.57111111111111</v>
      </c>
      <c r="BA378" s="2" t="n">
        <v>1</v>
      </c>
      <c r="BB378" s="2" t="n">
        <f aca="false">1/(LOG(BE378)+LOG(AO378))</f>
        <v>0.306046549329112</v>
      </c>
      <c r="BC378" s="2" t="n">
        <f aca="false">(BF378-BE378)/(AP378-AO378)</f>
        <v>7.79444444444445</v>
      </c>
      <c r="BD378" s="2" t="n">
        <f aca="false">(20*BE378)/((AO378/18)-3.5)</f>
        <v>187</v>
      </c>
      <c r="BE378" s="3" t="n">
        <v>18.7</v>
      </c>
      <c r="BF378" s="3" t="n">
        <v>159</v>
      </c>
      <c r="BG378" s="3" t="n">
        <v>181</v>
      </c>
      <c r="BH378" s="3" t="n">
        <v>109</v>
      </c>
      <c r="BI378" s="3" t="n">
        <v>85.2</v>
      </c>
      <c r="BJ378" s="2" t="n">
        <f aca="false">((BE378*15)+(BF378*30)+(BG378*30)+(BH378*30)+(BI378*15))-(BE378*120)</f>
        <v>12784.5</v>
      </c>
      <c r="BK378" s="2" t="n">
        <f aca="false">((BE378*15)+(BF378*30)+(BG378*30)+(BH378*30)+(BI378*15))</f>
        <v>15028.5</v>
      </c>
      <c r="BL378" s="2" t="n">
        <f aca="false">(1/BE378)</f>
        <v>0.053475935828877</v>
      </c>
      <c r="BM378" s="2" t="n">
        <f aca="false">(BJ378/AU378)</f>
        <v>5.46346153846154</v>
      </c>
      <c r="BN378" s="2" t="n">
        <f aca="false">(BK378/AV378)</f>
        <v>1.05685654008439</v>
      </c>
      <c r="BO378" s="2" t="n">
        <f aca="false">(AX378*BM378)</f>
        <v>11.1539165490246</v>
      </c>
      <c r="BP378" s="2" t="n">
        <f aca="false">(AX378*BN378)</f>
        <v>2.1576228860415</v>
      </c>
      <c r="BQ378" s="2" t="n">
        <v>2</v>
      </c>
      <c r="BR378" s="4" t="n">
        <f aca="false">(BC378*BL378)</f>
        <v>0.416815210932858</v>
      </c>
      <c r="BS378" s="1" t="n">
        <v>213</v>
      </c>
      <c r="BT378" s="1" t="n">
        <v>1</v>
      </c>
      <c r="BU378" s="1" t="n">
        <v>40</v>
      </c>
      <c r="BV378" s="1" t="n">
        <v>1</v>
      </c>
      <c r="BW378" s="1" t="n">
        <v>151</v>
      </c>
      <c r="BX378" s="1" t="n">
        <v>1</v>
      </c>
      <c r="BY378" s="1" t="n">
        <v>22</v>
      </c>
      <c r="BZ378" s="1" t="n">
        <v>109</v>
      </c>
      <c r="CA378" s="1" t="n">
        <v>0</v>
      </c>
      <c r="CB378" s="1" t="n">
        <v>5</v>
      </c>
      <c r="CC378" s="1" t="n">
        <v>2</v>
      </c>
      <c r="CD378" s="1"/>
      <c r="CE378" s="1" t="n">
        <v>1990</v>
      </c>
      <c r="CF378" s="1" t="n">
        <v>15.8190954773869</v>
      </c>
      <c r="CG378" s="1" t="n">
        <v>31.735175879397</v>
      </c>
      <c r="CH378" s="1" t="n">
        <v>8.41206030150754</v>
      </c>
      <c r="CI378" s="1" t="n">
        <v>10.0854271356784</v>
      </c>
      <c r="CJ378" s="1" t="n">
        <v>7.19095477386935</v>
      </c>
      <c r="CK378" s="1" t="n">
        <v>55.1356783919598</v>
      </c>
      <c r="CL378" s="1" t="n">
        <v>5.48</v>
      </c>
      <c r="CM378" s="1" t="n">
        <v>4.24</v>
      </c>
      <c r="CN378" s="1" t="n">
        <v>7.88</v>
      </c>
      <c r="CO378" s="1" t="n">
        <v>0</v>
      </c>
      <c r="CP378" s="1" t="n">
        <v>3.18</v>
      </c>
      <c r="CQ378" s="1" t="n">
        <v>3.82</v>
      </c>
      <c r="CR378" s="1" t="n">
        <v>1.01</v>
      </c>
      <c r="CS378" s="1" t="n">
        <v>1.48</v>
      </c>
      <c r="CT378" s="1" t="n">
        <v>0</v>
      </c>
      <c r="CU378" s="1" t="n">
        <v>78.7</v>
      </c>
      <c r="CV378" s="1" t="n">
        <v>70.17</v>
      </c>
      <c r="CW378" s="1" t="n">
        <v>18.6</v>
      </c>
      <c r="CX378" s="1" t="n">
        <v>22.3</v>
      </c>
      <c r="CY378" s="1" t="n">
        <v>15.9</v>
      </c>
      <c r="CZ378" s="1" t="n">
        <v>149</v>
      </c>
      <c r="DA378" s="1" t="n">
        <v>274.3</v>
      </c>
      <c r="DB378" s="1" t="n">
        <v>72.9</v>
      </c>
      <c r="DC378" s="1" t="n">
        <v>33.2</v>
      </c>
      <c r="DD378" s="1" t="n">
        <v>2904</v>
      </c>
      <c r="DE378" s="1" t="n">
        <v>4</v>
      </c>
      <c r="DF378" s="1" t="n">
        <v>7</v>
      </c>
      <c r="DG378" s="1" t="n">
        <v>330</v>
      </c>
      <c r="DH378" s="1" t="n">
        <v>14</v>
      </c>
      <c r="DI378" s="1" t="n">
        <v>355</v>
      </c>
      <c r="DJ378" s="1" t="n">
        <v>27</v>
      </c>
      <c r="DK378" s="1" t="n">
        <v>27</v>
      </c>
      <c r="DL378" s="1" t="n">
        <v>1</v>
      </c>
      <c r="DM378" s="1" t="n">
        <v>1</v>
      </c>
      <c r="DN378" s="1" t="n">
        <v>36.27036</v>
      </c>
      <c r="DO378" s="1" t="n">
        <v>144.8016</v>
      </c>
      <c r="DP378" s="1" t="n">
        <v>0.11</v>
      </c>
      <c r="DQ378" s="1" t="n">
        <v>4</v>
      </c>
      <c r="DR378" s="1" t="n">
        <v>4</v>
      </c>
      <c r="DS378" s="1" t="n">
        <v>3</v>
      </c>
      <c r="DT378" s="1" t="n">
        <v>2330.8</v>
      </c>
      <c r="DU378" s="1" t="n">
        <v>53.41</v>
      </c>
      <c r="DV378" s="1" t="n">
        <v>7</v>
      </c>
      <c r="DW378" s="1" t="n">
        <v>10.98</v>
      </c>
      <c r="DX378" s="1" t="n">
        <v>29.29</v>
      </c>
      <c r="DY378" s="1" t="n">
        <v>438.59</v>
      </c>
      <c r="DZ378" s="1" t="n">
        <v>47.97</v>
      </c>
      <c r="EA378" s="1" t="n">
        <v>46.97</v>
      </c>
      <c r="EB378" s="1" t="n">
        <v>12.19</v>
      </c>
      <c r="EC378" s="1" t="n">
        <v>18.98</v>
      </c>
      <c r="ED378" s="1" t="n">
        <v>11.21</v>
      </c>
      <c r="EE378" s="1" t="n">
        <v>39.02</v>
      </c>
    </row>
    <row r="379" customFormat="false" ht="13.8" hidden="false" customHeight="false" outlineLevel="0" collapsed="false">
      <c r="A379" s="1" t="n">
        <v>31316</v>
      </c>
      <c r="B379" s="1" t="n">
        <v>2</v>
      </c>
      <c r="C379" s="1" t="n">
        <v>48</v>
      </c>
      <c r="D379" s="1" t="n">
        <v>1</v>
      </c>
      <c r="E379" s="1" t="n">
        <v>0</v>
      </c>
      <c r="F379" s="1" t="n">
        <v>1</v>
      </c>
      <c r="G379" s="1" t="n">
        <v>1</v>
      </c>
      <c r="H379" s="1" t="n">
        <v>0</v>
      </c>
      <c r="I379" s="1" t="n">
        <v>1</v>
      </c>
      <c r="J379" s="1" t="n">
        <v>0</v>
      </c>
      <c r="K379" s="1" t="n">
        <v>0</v>
      </c>
      <c r="L379" s="1" t="n">
        <v>0</v>
      </c>
      <c r="M379" s="1" t="n">
        <v>1</v>
      </c>
      <c r="N379" s="1" t="n">
        <v>1</v>
      </c>
      <c r="O379" s="1" t="n">
        <v>1</v>
      </c>
      <c r="P379" s="1" t="n">
        <f aca="false">SUM(E379:O379)</f>
        <v>6</v>
      </c>
      <c r="Q379" s="1" t="n">
        <v>128</v>
      </c>
      <c r="R379" s="1" t="n">
        <v>84</v>
      </c>
      <c r="S379" s="1" t="n">
        <v>44</v>
      </c>
      <c r="T379" s="2" t="n">
        <v>98.6666666666667</v>
      </c>
      <c r="U379" s="3" t="n">
        <v>101.9</v>
      </c>
      <c r="V379" s="3" t="n">
        <v>160</v>
      </c>
      <c r="W379" s="2" t="n">
        <v>39.8046875</v>
      </c>
      <c r="X379" s="2" t="n">
        <v>2</v>
      </c>
      <c r="Y379" s="3" t="n">
        <v>127</v>
      </c>
      <c r="Z379" s="3" t="n">
        <v>124</v>
      </c>
      <c r="AA379" s="2"/>
      <c r="AB379" s="2"/>
      <c r="AC379" s="2"/>
      <c r="AD379" s="3" t="n">
        <v>50.5</v>
      </c>
      <c r="AE379" s="3"/>
      <c r="AF379" s="3"/>
      <c r="AG379" s="1"/>
      <c r="AH379" s="3"/>
      <c r="AI379" s="3"/>
      <c r="AJ379" s="3"/>
      <c r="AK379" s="3"/>
      <c r="AL379" s="1"/>
      <c r="AM379" s="1"/>
      <c r="AN379" s="1"/>
      <c r="AO379" s="1" t="n">
        <v>106</v>
      </c>
      <c r="AP379" s="1" t="n">
        <v>188</v>
      </c>
      <c r="AQ379" s="1" t="n">
        <v>243</v>
      </c>
      <c r="AR379" s="1" t="n">
        <v>219</v>
      </c>
      <c r="AS379" s="1" t="n">
        <v>162</v>
      </c>
      <c r="AT379" s="1" t="n">
        <v>4</v>
      </c>
      <c r="AU379" s="1" t="n">
        <f aca="false">((AO379*15)+(AP379*30)+(AQ379*30)+(AR379*30)+(AS379*15))-(AO379*120)</f>
        <v>10800</v>
      </c>
      <c r="AV379" s="1" t="n">
        <f aca="false">((AO379*15)+(AP379*30)+(AQ379*30)+(AR379*30)+(AS379*15))</f>
        <v>23520</v>
      </c>
      <c r="AW379" s="1" t="n">
        <v>5.36</v>
      </c>
      <c r="AX379" s="4" t="n">
        <f aca="false">10000/SQRT((AO379*BE379)*(AVERAGE(AO379:AS379)*AVERAGE(BE379:BI379)))</f>
        <v>3.4175101120806</v>
      </c>
      <c r="AY379" s="4" t="n">
        <v>1</v>
      </c>
      <c r="AZ379" s="2" t="n">
        <f aca="false">(AO379*BE379)/405</f>
        <v>1.45259259259259</v>
      </c>
      <c r="BA379" s="2" t="n">
        <v>0</v>
      </c>
      <c r="BB379" s="2" t="n">
        <f aca="false">1/(LOG(BE379)+LOG(AO379))</f>
        <v>0.361063119513584</v>
      </c>
      <c r="BC379" s="2" t="n">
        <f aca="false">(BF379-BE379)/(AP379-AO379)</f>
        <v>0.211585365853658</v>
      </c>
      <c r="BD379" s="2" t="n">
        <f aca="false">(20*BE379)/((AO379/18)-3.5)</f>
        <v>46.4651162790698</v>
      </c>
      <c r="BE379" s="3" t="n">
        <v>5.55</v>
      </c>
      <c r="BF379" s="3" t="n">
        <v>22.9</v>
      </c>
      <c r="BG379" s="3" t="n">
        <v>116</v>
      </c>
      <c r="BH379" s="3" t="n">
        <v>189</v>
      </c>
      <c r="BI379" s="3" t="n">
        <v>62.9</v>
      </c>
      <c r="BJ379" s="2" t="n">
        <f aca="false">((BE379*15)+(BF379*30)+(BG379*30)+(BH379*30)+(BI379*15))-(BE379*120)</f>
        <v>10197.75</v>
      </c>
      <c r="BK379" s="2" t="n">
        <f aca="false">((BE379*15)+(BF379*30)+(BG379*30)+(BH379*30)+(BI379*15))</f>
        <v>10863.75</v>
      </c>
      <c r="BL379" s="2" t="n">
        <f aca="false">(1/BE379)</f>
        <v>0.18018018018018</v>
      </c>
      <c r="BM379" s="2" t="n">
        <f aca="false">(BJ379/AU379)</f>
        <v>0.944236111111111</v>
      </c>
      <c r="BN379" s="2" t="n">
        <f aca="false">(BK379/AV379)</f>
        <v>0.461894132653061</v>
      </c>
      <c r="BO379" s="2" t="n">
        <f aca="false">(AX379*BM379)</f>
        <v>3.22693645791388</v>
      </c>
      <c r="BP379" s="2" t="n">
        <f aca="false">(AX379*BN379)</f>
        <v>1.57852786905253</v>
      </c>
      <c r="BQ379" s="2" t="n">
        <v>2</v>
      </c>
      <c r="BR379" s="4" t="n">
        <f aca="false">(BC379*BL379)</f>
        <v>0.0381234893430015</v>
      </c>
      <c r="BS379" s="1" t="n">
        <v>169</v>
      </c>
      <c r="BT379" s="1" t="n">
        <v>0</v>
      </c>
      <c r="BU379" s="1" t="n">
        <v>34</v>
      </c>
      <c r="BV379" s="1" t="n">
        <v>1</v>
      </c>
      <c r="BW379" s="1" t="n">
        <v>105</v>
      </c>
      <c r="BX379" s="1" t="n">
        <v>0</v>
      </c>
      <c r="BY379" s="1" t="n">
        <v>30</v>
      </c>
      <c r="BZ379" s="1" t="n">
        <v>151</v>
      </c>
      <c r="CA379" s="1" t="n">
        <v>1</v>
      </c>
      <c r="CB379" s="1" t="n">
        <v>5</v>
      </c>
      <c r="CC379" s="1" t="n">
        <v>2</v>
      </c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 t="n">
        <v>6</v>
      </c>
      <c r="DK379" s="1" t="n">
        <v>6</v>
      </c>
      <c r="DL379" s="1" t="n">
        <v>2</v>
      </c>
      <c r="DM379" s="1" t="n">
        <v>2</v>
      </c>
      <c r="DN379" s="1" t="n">
        <v>27.61339</v>
      </c>
      <c r="DO379" s="1" t="n">
        <v>298.1527</v>
      </c>
      <c r="DP379" s="1" t="n">
        <v>0.11</v>
      </c>
      <c r="DQ379" s="1" t="n">
        <v>1</v>
      </c>
      <c r="DR379" s="1" t="n">
        <v>2</v>
      </c>
      <c r="DS379" s="1" t="n">
        <v>1</v>
      </c>
      <c r="DT379" s="1" t="n">
        <v>2168.49</v>
      </c>
      <c r="DU379" s="1" t="n">
        <v>55.4</v>
      </c>
      <c r="DV379" s="1" t="n">
        <v>30.12</v>
      </c>
      <c r="DW379" s="1" t="n">
        <v>32.26</v>
      </c>
      <c r="DX379" s="1" t="n">
        <v>11.4</v>
      </c>
      <c r="DY379" s="1" t="n">
        <v>388.39</v>
      </c>
      <c r="DZ379" s="1" t="n">
        <v>21.59</v>
      </c>
      <c r="EA379" s="1" t="n">
        <v>18.71</v>
      </c>
      <c r="EB379" s="1" t="n">
        <v>17.03</v>
      </c>
      <c r="EC379" s="1" t="n">
        <v>15.84</v>
      </c>
      <c r="ED379" s="1" t="n">
        <v>8.53</v>
      </c>
      <c r="EE379" s="1" t="n">
        <v>184.26</v>
      </c>
    </row>
    <row r="380" customFormat="false" ht="13.8" hidden="false" customHeight="false" outlineLevel="0" collapsed="false">
      <c r="A380" s="1" t="n">
        <v>31332</v>
      </c>
      <c r="B380" s="1" t="n">
        <v>2</v>
      </c>
      <c r="C380" s="1" t="n">
        <v>45</v>
      </c>
      <c r="D380" s="1" t="n">
        <v>1</v>
      </c>
      <c r="E380" s="1" t="n">
        <v>1</v>
      </c>
      <c r="F380" s="1" t="n">
        <v>0</v>
      </c>
      <c r="G380" s="1" t="n">
        <v>1</v>
      </c>
      <c r="H380" s="1" t="n">
        <v>1</v>
      </c>
      <c r="I380" s="1" t="n">
        <v>0</v>
      </c>
      <c r="J380" s="1" t="n">
        <v>0</v>
      </c>
      <c r="K380" s="1" t="n">
        <v>1</v>
      </c>
      <c r="L380" s="1" t="n">
        <v>0</v>
      </c>
      <c r="M380" s="1" t="n">
        <v>1</v>
      </c>
      <c r="N380" s="1" t="n">
        <v>0</v>
      </c>
      <c r="O380" s="1" t="n">
        <v>1</v>
      </c>
      <c r="P380" s="1" t="n">
        <f aca="false">SUM(E380:O380)</f>
        <v>6</v>
      </c>
      <c r="Q380" s="1" t="n">
        <v>140</v>
      </c>
      <c r="R380" s="1" t="n">
        <v>98</v>
      </c>
      <c r="S380" s="1"/>
      <c r="T380" s="2"/>
      <c r="U380" s="3" t="n">
        <v>152.4</v>
      </c>
      <c r="V380" s="3" t="n">
        <v>158.8</v>
      </c>
      <c r="W380" s="2" t="n">
        <v>60.4343660577759</v>
      </c>
      <c r="X380" s="2" t="n">
        <v>2</v>
      </c>
      <c r="Y380" s="3"/>
      <c r="Z380" s="3"/>
      <c r="AA380" s="2"/>
      <c r="AB380" s="2"/>
      <c r="AC380" s="2"/>
      <c r="AD380" s="3" t="n">
        <v>56.1</v>
      </c>
      <c r="AE380" s="3"/>
      <c r="AF380" s="3"/>
      <c r="AG380" s="1"/>
      <c r="AH380" s="3"/>
      <c r="AI380" s="3"/>
      <c r="AJ380" s="3"/>
      <c r="AK380" s="3"/>
      <c r="AL380" s="1"/>
      <c r="AM380" s="1"/>
      <c r="AN380" s="1"/>
      <c r="AO380" s="1" t="n">
        <v>162</v>
      </c>
      <c r="AP380" s="1" t="n">
        <v>257</v>
      </c>
      <c r="AQ380" s="1" t="n">
        <v>333</v>
      </c>
      <c r="AR380" s="1" t="n">
        <v>320</v>
      </c>
      <c r="AS380" s="1" t="n">
        <v>292</v>
      </c>
      <c r="AT380" s="1" t="n">
        <v>6</v>
      </c>
      <c r="AU380" s="1" t="n">
        <f aca="false">((AO380*15)+(AP380*30)+(AQ380*30)+(AR380*30)+(AS380*15))-(AO380*120)</f>
        <v>14670</v>
      </c>
      <c r="AV380" s="1" t="n">
        <f aca="false">((AO380*15)+(AP380*30)+(AQ380*30)+(AR380*30)+(AS380*15))</f>
        <v>34110</v>
      </c>
      <c r="AW380" s="1"/>
      <c r="AX380" s="4"/>
      <c r="AY380" s="4"/>
      <c r="AZ380" s="2"/>
      <c r="BA380" s="2"/>
      <c r="BB380" s="2"/>
      <c r="BC380" s="2"/>
      <c r="BD380" s="2"/>
      <c r="BE380" s="3"/>
      <c r="BF380" s="3"/>
      <c r="BG380" s="3"/>
      <c r="BH380" s="3"/>
      <c r="BI380" s="3"/>
      <c r="BJ380" s="2"/>
      <c r="BK380" s="2"/>
      <c r="BL380" s="2"/>
      <c r="BM380" s="2"/>
      <c r="BN380" s="2"/>
      <c r="BO380" s="2"/>
      <c r="BP380" s="2"/>
      <c r="BQ380" s="2"/>
      <c r="BR380" s="4"/>
      <c r="BS380" s="1" t="n">
        <v>170</v>
      </c>
      <c r="BT380" s="1" t="n">
        <v>0</v>
      </c>
      <c r="BU380" s="1" t="n">
        <v>26</v>
      </c>
      <c r="BV380" s="1" t="n">
        <v>1</v>
      </c>
      <c r="BW380" s="1" t="n">
        <v>117</v>
      </c>
      <c r="BX380" s="1" t="n">
        <v>0</v>
      </c>
      <c r="BY380" s="1" t="n">
        <v>27</v>
      </c>
      <c r="BZ380" s="1" t="n">
        <v>135</v>
      </c>
      <c r="CA380" s="1" t="n">
        <v>0</v>
      </c>
      <c r="CB380" s="1" t="n">
        <v>4</v>
      </c>
      <c r="CC380" s="1" t="n">
        <v>1</v>
      </c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</row>
    <row r="381" customFormat="false" ht="13.8" hidden="false" customHeight="false" outlineLevel="0" collapsed="false">
      <c r="A381" s="1" t="n">
        <v>31335</v>
      </c>
      <c r="B381" s="1" t="n">
        <v>2</v>
      </c>
      <c r="C381" s="1" t="n">
        <v>37</v>
      </c>
      <c r="D381" s="1" t="n">
        <v>1</v>
      </c>
      <c r="E381" s="1" t="n">
        <v>1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</v>
      </c>
      <c r="L381" s="1" t="n">
        <v>0</v>
      </c>
      <c r="M381" s="1" t="n">
        <v>0</v>
      </c>
      <c r="N381" s="1" t="n">
        <v>0</v>
      </c>
      <c r="O381" s="1" t="n">
        <v>1</v>
      </c>
      <c r="P381" s="1" t="n">
        <f aca="false">SUM(E381:O381)</f>
        <v>3</v>
      </c>
      <c r="Q381" s="1" t="n">
        <v>110</v>
      </c>
      <c r="R381" s="1" t="n">
        <v>80</v>
      </c>
      <c r="S381" s="1" t="n">
        <v>30</v>
      </c>
      <c r="T381" s="2" t="n">
        <v>90</v>
      </c>
      <c r="U381" s="3" t="n">
        <v>70.8</v>
      </c>
      <c r="V381" s="3" t="n">
        <v>162</v>
      </c>
      <c r="W381" s="2" t="n">
        <v>26.9775948788294</v>
      </c>
      <c r="X381" s="2" t="n">
        <v>1</v>
      </c>
      <c r="Y381" s="3" t="n">
        <v>88</v>
      </c>
      <c r="Z381" s="3" t="n">
        <v>101</v>
      </c>
      <c r="AA381" s="2"/>
      <c r="AB381" s="2"/>
      <c r="AC381" s="2"/>
      <c r="AD381" s="3" t="n">
        <v>38.1</v>
      </c>
      <c r="AE381" s="3"/>
      <c r="AF381" s="3"/>
      <c r="AG381" s="1"/>
      <c r="AH381" s="3"/>
      <c r="AI381" s="3"/>
      <c r="AJ381" s="3"/>
      <c r="AK381" s="3"/>
      <c r="AL381" s="1"/>
      <c r="AM381" s="1"/>
      <c r="AN381" s="1"/>
      <c r="AO381" s="1" t="n">
        <v>96</v>
      </c>
      <c r="AP381" s="1" t="n">
        <v>150</v>
      </c>
      <c r="AQ381" s="1" t="n">
        <v>102</v>
      </c>
      <c r="AR381" s="1" t="n">
        <v>100</v>
      </c>
      <c r="AS381" s="1" t="n">
        <v>109</v>
      </c>
      <c r="AT381" s="1" t="n">
        <v>1</v>
      </c>
      <c r="AU381" s="1" t="n">
        <f aca="false">((AO381*15)+(AP381*30)+(AQ381*30)+(AR381*30)+(AS381*15))-(AO381*120)</f>
        <v>2115</v>
      </c>
      <c r="AV381" s="1" t="n">
        <f aca="false">((AO381*15)+(AP381*30)+(AQ381*30)+(AR381*30)+(AS381*15))</f>
        <v>13635</v>
      </c>
      <c r="AW381" s="1"/>
      <c r="AX381" s="4" t="n">
        <f aca="false">10000/SQRT((AO381*BE381)*(AVERAGE(AO381:AS381)*AVERAGE(BE381:BI381)))</f>
        <v>2.32699115273343</v>
      </c>
      <c r="AY381" s="4" t="n">
        <v>1</v>
      </c>
      <c r="AZ381" s="2" t="n">
        <f aca="false">(AO381*BE381)/405</f>
        <v>3.41333333333333</v>
      </c>
      <c r="BA381" s="2" t="n">
        <v>1</v>
      </c>
      <c r="BB381" s="2" t="n">
        <f aca="false">1/(LOG(BE381)+LOG(AO381))</f>
        <v>0.31840707561563</v>
      </c>
      <c r="BC381" s="2" t="n">
        <f aca="false">(BF381-BE381)/(AP381-AO381)</f>
        <v>2.4</v>
      </c>
      <c r="BD381" s="2" t="n">
        <f aca="false">(20*BE381)/((AO381/18)-3.5)</f>
        <v>157.090909090909</v>
      </c>
      <c r="BE381" s="3" t="n">
        <v>14.4</v>
      </c>
      <c r="BF381" s="3" t="n">
        <v>144</v>
      </c>
      <c r="BG381" s="3" t="n">
        <v>212</v>
      </c>
      <c r="BH381" s="3" t="n">
        <v>132</v>
      </c>
      <c r="BI381" s="3" t="n">
        <v>97.2</v>
      </c>
      <c r="BJ381" s="2" t="n">
        <f aca="false">((BE381*15)+(BF381*30)+(BG381*30)+(BH381*30)+(BI381*15))-(BE381*120)</f>
        <v>14586</v>
      </c>
      <c r="BK381" s="2" t="n">
        <f aca="false">((BE381*15)+(BF381*30)+(BG381*30)+(BH381*30)+(BI381*15))</f>
        <v>16314</v>
      </c>
      <c r="BL381" s="2" t="n">
        <f aca="false">(1/BE381)</f>
        <v>0.0694444444444444</v>
      </c>
      <c r="BM381" s="2" t="n">
        <f aca="false">(BJ381/AU381)</f>
        <v>6.89645390070922</v>
      </c>
      <c r="BN381" s="2" t="n">
        <f aca="false">(BK381/AV381)</f>
        <v>1.1964796479648</v>
      </c>
      <c r="BO381" s="2" t="n">
        <f aca="false">(AX381*BM381)</f>
        <v>16.0479872121843</v>
      </c>
      <c r="BP381" s="2" t="n">
        <f aca="false">(AX381*BN381)</f>
        <v>2.78419755523969</v>
      </c>
      <c r="BQ381" s="2" t="n">
        <v>2</v>
      </c>
      <c r="BR381" s="4" t="n">
        <f aca="false">(BC381*BL381)</f>
        <v>0.166666666666667</v>
      </c>
      <c r="BS381" s="1" t="n">
        <v>106</v>
      </c>
      <c r="BT381" s="1" t="n">
        <v>0</v>
      </c>
      <c r="BU381" s="1" t="n">
        <v>23</v>
      </c>
      <c r="BV381" s="1" t="n">
        <v>1</v>
      </c>
      <c r="BW381" s="1" t="n">
        <v>61</v>
      </c>
      <c r="BX381" s="1" t="n">
        <v>0</v>
      </c>
      <c r="BY381" s="1" t="n">
        <v>22</v>
      </c>
      <c r="BZ381" s="1" t="n">
        <v>109</v>
      </c>
      <c r="CA381" s="1" t="n">
        <v>0</v>
      </c>
      <c r="CB381" s="1" t="n">
        <v>3</v>
      </c>
      <c r="CC381" s="1"/>
      <c r="CD381" s="1"/>
      <c r="CE381" s="1" t="n">
        <v>2102</v>
      </c>
      <c r="CF381" s="1" t="n">
        <v>15.2806850618459</v>
      </c>
      <c r="CG381" s="1" t="n">
        <v>32.7117031398668</v>
      </c>
      <c r="CH381" s="1" t="n">
        <v>9.03425309229305</v>
      </c>
      <c r="CI381" s="1" t="n">
        <v>15.9276879162702</v>
      </c>
      <c r="CJ381" s="1" t="n">
        <v>5.26641294005709</v>
      </c>
      <c r="CK381" s="1" t="n">
        <v>43.8058991436727</v>
      </c>
      <c r="CL381" s="1" t="n">
        <v>6</v>
      </c>
      <c r="CM381" s="1" t="n">
        <v>8.9</v>
      </c>
      <c r="CN381" s="1" t="n">
        <v>8.1</v>
      </c>
      <c r="CO381" s="1" t="n">
        <v>2.1</v>
      </c>
      <c r="CP381" s="1" t="n">
        <v>0</v>
      </c>
      <c r="CQ381" s="1" t="n">
        <v>10.7</v>
      </c>
      <c r="CR381" s="1" t="n">
        <v>0</v>
      </c>
      <c r="CS381" s="1" t="n">
        <v>0</v>
      </c>
      <c r="CT381" s="1" t="n">
        <v>0.3</v>
      </c>
      <c r="CU381" s="1" t="n">
        <v>80.3</v>
      </c>
      <c r="CV381" s="1" t="n">
        <v>76.4</v>
      </c>
      <c r="CW381" s="1" t="n">
        <v>21.1</v>
      </c>
      <c r="CX381" s="1" t="n">
        <v>37.2</v>
      </c>
      <c r="CY381" s="1" t="n">
        <v>12.3</v>
      </c>
      <c r="CZ381" s="1" t="n">
        <v>225</v>
      </c>
      <c r="DA381" s="1" t="n">
        <v>230.2</v>
      </c>
      <c r="DB381" s="1" t="n">
        <v>0</v>
      </c>
      <c r="DC381" s="1" t="n">
        <v>4</v>
      </c>
      <c r="DD381" s="1" t="n">
        <v>1108</v>
      </c>
      <c r="DE381" s="1" t="n">
        <v>7</v>
      </c>
      <c r="DF381" s="1" t="n">
        <v>7</v>
      </c>
      <c r="DG381" s="1" t="n">
        <v>355</v>
      </c>
      <c r="DH381" s="1" t="s">
        <v>425</v>
      </c>
      <c r="DI381" s="1" t="n">
        <v>500</v>
      </c>
      <c r="DJ381" s="1" t="n">
        <v>6</v>
      </c>
      <c r="DK381" s="1" t="n">
        <v>6</v>
      </c>
      <c r="DL381" s="1" t="n">
        <v>2</v>
      </c>
      <c r="DM381" s="1" t="n">
        <v>2</v>
      </c>
      <c r="DN381" s="1" t="n">
        <v>18.42012</v>
      </c>
      <c r="DO381" s="1" t="n">
        <v>203.8125</v>
      </c>
      <c r="DP381" s="1" t="n">
        <v>0.86</v>
      </c>
      <c r="DQ381" s="1" t="n">
        <v>2</v>
      </c>
      <c r="DR381" s="1" t="n">
        <v>3</v>
      </c>
      <c r="DS381" s="1" t="n">
        <v>3</v>
      </c>
      <c r="DT381" s="1" t="n">
        <v>1215.51</v>
      </c>
      <c r="DU381" s="1" t="n">
        <v>29.33</v>
      </c>
      <c r="DV381" s="1" t="n">
        <v>5.37</v>
      </c>
      <c r="DW381" s="1" t="n">
        <v>5.36</v>
      </c>
      <c r="DX381" s="1" t="n">
        <v>9.88</v>
      </c>
      <c r="DY381" s="1" t="n">
        <v>221.93</v>
      </c>
      <c r="DZ381" s="1" t="n">
        <v>9.91</v>
      </c>
      <c r="EA381" s="1" t="n">
        <v>21.85</v>
      </c>
      <c r="EB381" s="1" t="n">
        <v>3.75</v>
      </c>
      <c r="EC381" s="1" t="n">
        <v>6.27</v>
      </c>
      <c r="ED381" s="1" t="n">
        <v>3.48</v>
      </c>
      <c r="EE381" s="1" t="n">
        <v>35.25</v>
      </c>
    </row>
    <row r="382" customFormat="false" ht="13.8" hidden="false" customHeight="false" outlineLevel="0" collapsed="false">
      <c r="A382" s="1" t="n">
        <v>31373</v>
      </c>
      <c r="B382" s="1" t="n">
        <v>2</v>
      </c>
      <c r="C382" s="1" t="n">
        <v>57</v>
      </c>
      <c r="D382" s="1" t="n">
        <v>1</v>
      </c>
      <c r="E382" s="1" t="n">
        <v>1</v>
      </c>
      <c r="F382" s="1" t="n">
        <v>1</v>
      </c>
      <c r="G382" s="1" t="n">
        <v>1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</v>
      </c>
      <c r="M382" s="1" t="n">
        <v>0</v>
      </c>
      <c r="N382" s="1" t="n">
        <v>0</v>
      </c>
      <c r="O382" s="1" t="n">
        <v>1</v>
      </c>
      <c r="P382" s="1" t="n">
        <f aca="false">SUM(E382:O382)</f>
        <v>4</v>
      </c>
      <c r="Q382" s="1" t="n">
        <v>118</v>
      </c>
      <c r="R382" s="1" t="n">
        <v>76</v>
      </c>
      <c r="S382" s="1"/>
      <c r="T382" s="2"/>
      <c r="U382" s="3" t="n">
        <v>59.9</v>
      </c>
      <c r="V382" s="3" t="n">
        <v>152</v>
      </c>
      <c r="W382" s="2" t="n">
        <v>25.9262465373961</v>
      </c>
      <c r="X382" s="2" t="n">
        <v>1</v>
      </c>
      <c r="Y382" s="3" t="n">
        <v>80</v>
      </c>
      <c r="Z382" s="3" t="n">
        <v>96.5</v>
      </c>
      <c r="AA382" s="2"/>
      <c r="AB382" s="2"/>
      <c r="AC382" s="2"/>
      <c r="AD382" s="3" t="n">
        <v>36.7</v>
      </c>
      <c r="AE382" s="3"/>
      <c r="AF382" s="3"/>
      <c r="AG382" s="1"/>
      <c r="AH382" s="3"/>
      <c r="AI382" s="3"/>
      <c r="AJ382" s="3"/>
      <c r="AK382" s="3"/>
      <c r="AL382" s="1"/>
      <c r="AM382" s="1"/>
      <c r="AN382" s="1"/>
      <c r="AO382" s="1" t="n">
        <v>106</v>
      </c>
      <c r="AP382" s="1" t="n">
        <v>182</v>
      </c>
      <c r="AQ382" s="1" t="n">
        <v>162</v>
      </c>
      <c r="AR382" s="1" t="n">
        <v>115</v>
      </c>
      <c r="AS382" s="1" t="n">
        <v>120</v>
      </c>
      <c r="AT382" s="1" t="n">
        <v>2</v>
      </c>
      <c r="AU382" s="1" t="n">
        <f aca="false">((AO382*15)+(AP382*30)+(AQ382*30)+(AR382*30)+(AS382*15))-(AO382*120)</f>
        <v>4440</v>
      </c>
      <c r="AV382" s="1" t="n">
        <f aca="false">((AO382*15)+(AP382*30)+(AQ382*30)+(AR382*30)+(AS382*15))</f>
        <v>17160</v>
      </c>
      <c r="AW382" s="1" t="n">
        <v>5.82</v>
      </c>
      <c r="AX382" s="4" t="n">
        <f aca="false">10000/SQRT((AO382*BE382)*(AVERAGE(AO382:AS382)*AVERAGE(BE382:BI382)))</f>
        <v>7.07317579090225</v>
      </c>
      <c r="AY382" s="4" t="n">
        <v>0</v>
      </c>
      <c r="AZ382" s="2" t="n">
        <f aca="false">(AO382*BE382)/405</f>
        <v>0.968395061728395</v>
      </c>
      <c r="BA382" s="2" t="n">
        <v>0</v>
      </c>
      <c r="BB382" s="2" t="n">
        <f aca="false">1/(LOG(BE382)+LOG(AO382))</f>
        <v>0.38557820463431</v>
      </c>
      <c r="BC382" s="2" t="n">
        <f aca="false">(BF382-BE382)/(AP382-AO382)</f>
        <v>0.389473684210526</v>
      </c>
      <c r="BD382" s="2" t="n">
        <f aca="false">(20*BE382)/((AO382/18)-3.5)</f>
        <v>30.9767441860465</v>
      </c>
      <c r="BE382" s="3" t="n">
        <v>3.7</v>
      </c>
      <c r="BF382" s="3" t="n">
        <v>33.3</v>
      </c>
      <c r="BG382" s="3" t="n">
        <v>51</v>
      </c>
      <c r="BH382" s="3" t="n">
        <v>52.6</v>
      </c>
      <c r="BI382" s="3" t="n">
        <v>45.4</v>
      </c>
      <c r="BJ382" s="2" t="n">
        <f aca="false">((BE382*15)+(BF382*30)+(BG382*30)+(BH382*30)+(BI382*15))-(BE382*120)</f>
        <v>4399.5</v>
      </c>
      <c r="BK382" s="2" t="n">
        <f aca="false">((BE382*15)+(BF382*30)+(BG382*30)+(BH382*30)+(BI382*15))</f>
        <v>4843.5</v>
      </c>
      <c r="BL382" s="2" t="n">
        <f aca="false">(1/BE382)</f>
        <v>0.27027027027027</v>
      </c>
      <c r="BM382" s="2" t="n">
        <f aca="false">(BJ382/AU382)</f>
        <v>0.990878378378378</v>
      </c>
      <c r="BN382" s="2" t="n">
        <f aca="false">(BK382/AV382)</f>
        <v>0.282255244755245</v>
      </c>
      <c r="BO382" s="2" t="n">
        <f aca="false">(AX382*BM382)</f>
        <v>7.00865695767443</v>
      </c>
      <c r="BP382" s="2" t="n">
        <f aca="false">(AX382*BN382)</f>
        <v>1.99644096405799</v>
      </c>
      <c r="BQ382" s="2" t="n">
        <v>2</v>
      </c>
      <c r="BR382" s="4" t="n">
        <f aca="false">(BC382*BL382)</f>
        <v>0.105263157894737</v>
      </c>
      <c r="BS382" s="1" t="n">
        <v>239</v>
      </c>
      <c r="BT382" s="1" t="n">
        <v>1</v>
      </c>
      <c r="BU382" s="1" t="n">
        <v>38</v>
      </c>
      <c r="BV382" s="1" t="n">
        <v>1</v>
      </c>
      <c r="BW382" s="1" t="n">
        <v>179</v>
      </c>
      <c r="BX382" s="1" t="n">
        <v>1</v>
      </c>
      <c r="BY382" s="1" t="n">
        <v>22</v>
      </c>
      <c r="BZ382" s="1" t="n">
        <v>112</v>
      </c>
      <c r="CA382" s="1" t="n">
        <v>0</v>
      </c>
      <c r="CB382" s="1" t="n">
        <v>3</v>
      </c>
      <c r="CC382" s="1"/>
      <c r="CD382" s="1"/>
      <c r="CE382" s="1" t="n">
        <v>1303</v>
      </c>
      <c r="CF382" s="1" t="n">
        <v>22.0414428242517</v>
      </c>
      <c r="CG382" s="1" t="n">
        <v>27.5663852647736</v>
      </c>
      <c r="CH382" s="1" t="n">
        <v>2.27935533384497</v>
      </c>
      <c r="CI382" s="1" t="n">
        <v>5.11128165771297</v>
      </c>
      <c r="CJ382" s="1" t="n">
        <v>4.55871066768995</v>
      </c>
      <c r="CK382" s="1" t="n">
        <v>52.6784343821949</v>
      </c>
      <c r="CL382" s="1" t="n">
        <v>2.73</v>
      </c>
      <c r="CM382" s="1" t="n">
        <v>6.86</v>
      </c>
      <c r="CN382" s="1" t="n">
        <v>5.73</v>
      </c>
      <c r="CO382" s="1" t="n">
        <v>0</v>
      </c>
      <c r="CP382" s="1" t="n">
        <v>0.68</v>
      </c>
      <c r="CQ382" s="1" t="n">
        <v>1.55</v>
      </c>
      <c r="CR382" s="1" t="n">
        <v>0.72</v>
      </c>
      <c r="CS382" s="1" t="n">
        <v>0</v>
      </c>
      <c r="CT382" s="1" t="n">
        <v>0</v>
      </c>
      <c r="CU382" s="1" t="n">
        <v>71.8</v>
      </c>
      <c r="CV382" s="1" t="n">
        <v>39.91</v>
      </c>
      <c r="CW382" s="1" t="n">
        <v>3.3</v>
      </c>
      <c r="CX382" s="1" t="n">
        <v>7.4</v>
      </c>
      <c r="CY382" s="1" t="n">
        <v>6.6</v>
      </c>
      <c r="CZ382" s="1" t="n">
        <v>41</v>
      </c>
      <c r="DA382" s="1" t="n">
        <v>171.6</v>
      </c>
      <c r="DB382" s="1" t="n">
        <v>4</v>
      </c>
      <c r="DC382" s="1" t="n">
        <v>17.1</v>
      </c>
      <c r="DD382" s="1" t="n">
        <v>1868</v>
      </c>
      <c r="DE382" s="1" t="n">
        <v>4</v>
      </c>
      <c r="DF382" s="1" t="n">
        <v>7</v>
      </c>
      <c r="DG382" s="1" t="n">
        <v>300</v>
      </c>
      <c r="DH382" s="1" t="s">
        <v>425</v>
      </c>
      <c r="DI382" s="1" t="n">
        <v>355</v>
      </c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</row>
    <row r="383" customFormat="false" ht="13.8" hidden="false" customHeight="false" outlineLevel="0" collapsed="false">
      <c r="A383" s="1" t="n">
        <v>31379</v>
      </c>
      <c r="B383" s="1" t="n">
        <v>1</v>
      </c>
      <c r="C383" s="1" t="n">
        <v>47</v>
      </c>
      <c r="D383" s="1" t="n">
        <v>1</v>
      </c>
      <c r="E383" s="1" t="n">
        <v>1</v>
      </c>
      <c r="F383" s="1" t="n">
        <v>1</v>
      </c>
      <c r="G383" s="1" t="n">
        <v>1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</v>
      </c>
      <c r="M383" s="1" t="n">
        <v>0</v>
      </c>
      <c r="N383" s="1" t="n">
        <v>0</v>
      </c>
      <c r="O383" s="1" t="n">
        <v>1</v>
      </c>
      <c r="P383" s="1" t="n">
        <f aca="false">SUM(E383:O383)</f>
        <v>4</v>
      </c>
      <c r="Q383" s="1" t="n">
        <v>150</v>
      </c>
      <c r="R383" s="1" t="n">
        <v>90</v>
      </c>
      <c r="S383" s="1" t="n">
        <v>60</v>
      </c>
      <c r="T383" s="2" t="n">
        <v>110</v>
      </c>
      <c r="U383" s="3" t="n">
        <v>71.1</v>
      </c>
      <c r="V383" s="3" t="n">
        <v>165</v>
      </c>
      <c r="W383" s="2" t="n">
        <v>26.1157024793388</v>
      </c>
      <c r="X383" s="2" t="n">
        <v>1</v>
      </c>
      <c r="Y383" s="3" t="n">
        <v>90</v>
      </c>
      <c r="Z383" s="3" t="n">
        <v>100</v>
      </c>
      <c r="AA383" s="2"/>
      <c r="AB383" s="2"/>
      <c r="AC383" s="2" t="n">
        <v>0.9</v>
      </c>
      <c r="AD383" s="3" t="n">
        <v>22.3</v>
      </c>
      <c r="AE383" s="3"/>
      <c r="AF383" s="3"/>
      <c r="AG383" s="1"/>
      <c r="AH383" s="3"/>
      <c r="AI383" s="3"/>
      <c r="AJ383" s="3"/>
      <c r="AK383" s="3"/>
      <c r="AL383" s="1"/>
      <c r="AM383" s="1"/>
      <c r="AN383" s="1"/>
      <c r="AO383" s="1" t="n">
        <v>98</v>
      </c>
      <c r="AP383" s="1" t="n">
        <v>149</v>
      </c>
      <c r="AQ383" s="1" t="n">
        <v>168</v>
      </c>
      <c r="AR383" s="1" t="n">
        <v>127</v>
      </c>
      <c r="AS383" s="1" t="n">
        <v>138</v>
      </c>
      <c r="AT383" s="1" t="n">
        <v>1</v>
      </c>
      <c r="AU383" s="1" t="n">
        <f aca="false">((AO383*15)+(AP383*30)+(AQ383*30)+(AR383*30)+(AS383*15))-(AO383*120)</f>
        <v>5100</v>
      </c>
      <c r="AV383" s="1" t="n">
        <f aca="false">((AO383*15)+(AP383*30)+(AQ383*30)+(AR383*30)+(AS383*15))</f>
        <v>16860</v>
      </c>
      <c r="AW383" s="1"/>
      <c r="AX383" s="4" t="n">
        <f aca="false">10000/SQRT((AO383*BE383)*(AVERAGE(AO383:AS383)*AVERAGE(BE383:BI383)))</f>
        <v>2.1751046463242</v>
      </c>
      <c r="AY383" s="4" t="n">
        <v>1</v>
      </c>
      <c r="AZ383" s="2" t="n">
        <f aca="false">(AO383*BE383)/405</f>
        <v>3.77481481481481</v>
      </c>
      <c r="BA383" s="2" t="n">
        <v>1</v>
      </c>
      <c r="BB383" s="2" t="n">
        <f aca="false">1/(LOG(BE383)+LOG(AO383))</f>
        <v>0.314035765014885</v>
      </c>
      <c r="BC383" s="2" t="n">
        <f aca="false">(BF383-BE383)/(AP383-AO383)</f>
        <v>1.21764705882353</v>
      </c>
      <c r="BD383" s="2" t="n">
        <f aca="false">(20*BE383)/((AO383/18)-3.5)</f>
        <v>160.457142857143</v>
      </c>
      <c r="BE383" s="3" t="n">
        <v>15.6</v>
      </c>
      <c r="BF383" s="3" t="n">
        <v>77.7</v>
      </c>
      <c r="BG383" s="3" t="n">
        <v>160</v>
      </c>
      <c r="BH383" s="3" t="n">
        <v>118</v>
      </c>
      <c r="BI383" s="3" t="n">
        <v>137</v>
      </c>
      <c r="BJ383" s="2" t="n">
        <f aca="false">((BE383*15)+(BF383*30)+(BG383*30)+(BH383*30)+(BI383*15))-(BE383*120)</f>
        <v>11088</v>
      </c>
      <c r="BK383" s="2" t="n">
        <f aca="false">((BE383*15)+(BF383*30)+(BG383*30)+(BH383*30)+(BI383*15))</f>
        <v>12960</v>
      </c>
      <c r="BL383" s="2" t="n">
        <f aca="false">(1/BE383)</f>
        <v>0.0641025641025641</v>
      </c>
      <c r="BM383" s="2" t="n">
        <f aca="false">(BJ383/AU383)</f>
        <v>2.17411764705882</v>
      </c>
      <c r="BN383" s="2" t="n">
        <f aca="false">(BK383/AV383)</f>
        <v>0.768683274021352</v>
      </c>
      <c r="BO383" s="2" t="n">
        <f aca="false">(AX383*BM383)</f>
        <v>4.72893339577308</v>
      </c>
      <c r="BP383" s="2" t="n">
        <f aca="false">(AX383*BN383)</f>
        <v>1.67196656087554</v>
      </c>
      <c r="BQ383" s="2" t="n">
        <v>2</v>
      </c>
      <c r="BR383" s="4" t="n">
        <f aca="false">(BC383*BL383)</f>
        <v>0.078054298642534</v>
      </c>
      <c r="BS383" s="1"/>
      <c r="BT383" s="1"/>
      <c r="BU383" s="1" t="n">
        <v>19</v>
      </c>
      <c r="BV383" s="1" t="n">
        <v>1</v>
      </c>
      <c r="BW383" s="1"/>
      <c r="BX383" s="1"/>
      <c r="BY383" s="1" t="n">
        <v>60</v>
      </c>
      <c r="BZ383" s="1" t="n">
        <v>298</v>
      </c>
      <c r="CA383" s="1" t="n">
        <v>1</v>
      </c>
      <c r="CB383" s="1" t="n">
        <v>3</v>
      </c>
      <c r="CC383" s="1"/>
      <c r="CD383" s="1"/>
      <c r="CE383" s="1" t="n">
        <v>1342</v>
      </c>
      <c r="CF383" s="1" t="n">
        <v>24.3219076005961</v>
      </c>
      <c r="CG383" s="1" t="n">
        <v>37.4217585692996</v>
      </c>
      <c r="CH383" s="1" t="n">
        <v>5.02980625931446</v>
      </c>
      <c r="CI383" s="1" t="n">
        <v>11.4008941877794</v>
      </c>
      <c r="CJ383" s="1" t="n">
        <v>5.96870342771982</v>
      </c>
      <c r="CK383" s="1" t="n">
        <v>39.1952309985097</v>
      </c>
      <c r="CL383" s="1" t="n">
        <v>1.2</v>
      </c>
      <c r="CM383" s="1" t="n">
        <v>9.3</v>
      </c>
      <c r="CN383" s="1" t="n">
        <v>5.1</v>
      </c>
      <c r="CO383" s="1" t="n">
        <v>0</v>
      </c>
      <c r="CP383" s="1" t="n">
        <v>1.1</v>
      </c>
      <c r="CQ383" s="1" t="n">
        <v>4.2</v>
      </c>
      <c r="CR383" s="1" t="n">
        <v>0</v>
      </c>
      <c r="CS383" s="1" t="n">
        <v>0</v>
      </c>
      <c r="CT383" s="1" t="n">
        <v>6.1</v>
      </c>
      <c r="CU383" s="1" t="n">
        <v>81.6</v>
      </c>
      <c r="CV383" s="1" t="n">
        <v>55.8</v>
      </c>
      <c r="CW383" s="1" t="n">
        <v>7.5</v>
      </c>
      <c r="CX383" s="1" t="n">
        <v>17</v>
      </c>
      <c r="CY383" s="1" t="n">
        <v>8.9</v>
      </c>
      <c r="CZ383" s="1" t="n">
        <v>131</v>
      </c>
      <c r="DA383" s="1" t="n">
        <v>131.5</v>
      </c>
      <c r="DB383" s="1" t="n">
        <v>31.7</v>
      </c>
      <c r="DC383" s="1" t="n">
        <v>14</v>
      </c>
      <c r="DD383" s="1" t="n">
        <v>547</v>
      </c>
      <c r="DE383" s="1" t="n">
        <v>5</v>
      </c>
      <c r="DF383" s="1" t="n">
        <v>2</v>
      </c>
      <c r="DG383" s="1" t="n">
        <v>500</v>
      </c>
      <c r="DH383" s="1" t="n">
        <v>5</v>
      </c>
      <c r="DI383" s="1" t="n">
        <v>355</v>
      </c>
      <c r="DJ383" s="1" t="n">
        <v>13</v>
      </c>
      <c r="DK383" s="1" t="n">
        <v>13</v>
      </c>
      <c r="DL383" s="1" t="n">
        <v>2</v>
      </c>
      <c r="DM383" s="1" t="n">
        <v>2</v>
      </c>
      <c r="DN383" s="1" t="n">
        <v>29.72012</v>
      </c>
      <c r="DO383" s="1" t="n">
        <v>103.8978</v>
      </c>
      <c r="DP383" s="1" t="n">
        <v>0.18</v>
      </c>
      <c r="DQ383" s="1" t="n">
        <v>2</v>
      </c>
      <c r="DR383" s="1" t="n">
        <v>4</v>
      </c>
      <c r="DS383" s="1" t="n">
        <v>1</v>
      </c>
      <c r="DT383" s="1" t="n">
        <v>1504.24</v>
      </c>
      <c r="DU383" s="1" t="n">
        <v>63.72</v>
      </c>
      <c r="DV383" s="1" t="n">
        <v>42.11</v>
      </c>
      <c r="DW383" s="1" t="n">
        <v>28.57</v>
      </c>
      <c r="DX383" s="1" t="n">
        <v>28.93</v>
      </c>
      <c r="DY383" s="1" t="n">
        <v>192.06</v>
      </c>
      <c r="DZ383" s="1" t="n">
        <v>26.54</v>
      </c>
      <c r="EA383" s="1" t="n">
        <v>32.92</v>
      </c>
      <c r="EB383" s="1" t="n">
        <v>14.4</v>
      </c>
      <c r="EC383" s="1" t="n">
        <v>23.49</v>
      </c>
      <c r="ED383" s="1" t="n">
        <v>12.02</v>
      </c>
      <c r="EE383" s="1" t="n">
        <v>136.85</v>
      </c>
    </row>
    <row r="384" customFormat="false" ht="13.8" hidden="false" customHeight="false" outlineLevel="0" collapsed="false">
      <c r="A384" s="1" t="n">
        <v>31380</v>
      </c>
      <c r="B384" s="1" t="n">
        <v>2</v>
      </c>
      <c r="C384" s="1" t="n">
        <v>46</v>
      </c>
      <c r="D384" s="1" t="n">
        <v>1</v>
      </c>
      <c r="E384" s="1" t="n">
        <v>1</v>
      </c>
      <c r="F384" s="1" t="n">
        <v>1</v>
      </c>
      <c r="G384" s="1" t="n">
        <v>1</v>
      </c>
      <c r="H384" s="1" t="n">
        <v>0</v>
      </c>
      <c r="I384" s="1" t="n">
        <v>0</v>
      </c>
      <c r="J384" s="1" t="n">
        <v>0</v>
      </c>
      <c r="K384" s="1" t="n">
        <v>1</v>
      </c>
      <c r="L384" s="1" t="n">
        <v>0</v>
      </c>
      <c r="M384" s="1" t="n">
        <v>1</v>
      </c>
      <c r="N384" s="1" t="n">
        <v>1</v>
      </c>
      <c r="O384" s="1" t="n">
        <v>1</v>
      </c>
      <c r="P384" s="1" t="n">
        <f aca="false">SUM(E384:O384)</f>
        <v>7</v>
      </c>
      <c r="Q384" s="1" t="n">
        <v>140</v>
      </c>
      <c r="R384" s="1" t="n">
        <v>80</v>
      </c>
      <c r="S384" s="1" t="n">
        <v>60</v>
      </c>
      <c r="T384" s="2" t="n">
        <v>100</v>
      </c>
      <c r="U384" s="3" t="n">
        <v>65.2</v>
      </c>
      <c r="V384" s="3" t="n">
        <v>151</v>
      </c>
      <c r="W384" s="2" t="n">
        <v>28.5952370510065</v>
      </c>
      <c r="X384" s="2" t="n">
        <v>1</v>
      </c>
      <c r="Y384" s="3" t="n">
        <v>88</v>
      </c>
      <c r="Z384" s="3" t="n">
        <v>101</v>
      </c>
      <c r="AA384" s="2"/>
      <c r="AB384" s="2" t="n">
        <v>0.582781456953642</v>
      </c>
      <c r="AC384" s="2" t="n">
        <v>0.871287128712871</v>
      </c>
      <c r="AD384" s="3" t="n">
        <v>49.9</v>
      </c>
      <c r="AE384" s="3"/>
      <c r="AF384" s="3"/>
      <c r="AG384" s="1"/>
      <c r="AH384" s="3"/>
      <c r="AI384" s="3"/>
      <c r="AJ384" s="3"/>
      <c r="AK384" s="3"/>
      <c r="AL384" s="1"/>
      <c r="AM384" s="1"/>
      <c r="AN384" s="1"/>
      <c r="AO384" s="1" t="n">
        <v>97</v>
      </c>
      <c r="AP384" s="1" t="n">
        <v>152</v>
      </c>
      <c r="AQ384" s="1" t="n">
        <v>205</v>
      </c>
      <c r="AR384" s="1" t="n">
        <v>176</v>
      </c>
      <c r="AS384" s="1" t="n">
        <v>145</v>
      </c>
      <c r="AT384" s="1" t="n">
        <v>3</v>
      </c>
      <c r="AU384" s="1" t="n">
        <f aca="false">((AO384*15)+(AP384*30)+(AQ384*30)+(AR384*30)+(AS384*15))-(AO384*120)</f>
        <v>7980</v>
      </c>
      <c r="AV384" s="1" t="n">
        <f aca="false">((AO384*15)+(AP384*30)+(AQ384*30)+(AR384*30)+(AS384*15))</f>
        <v>19620</v>
      </c>
      <c r="AW384" s="1"/>
      <c r="AX384" s="4" t="n">
        <f aca="false">10000/SQRT((AO384*BE384)*(AVERAGE(AO384:AS384)*AVERAGE(BE384:BI384)))</f>
        <v>1.29981277139543</v>
      </c>
      <c r="AY384" s="4" t="n">
        <v>1</v>
      </c>
      <c r="AZ384" s="2" t="n">
        <f aca="false">(AO384*BE384)/405</f>
        <v>6.63432098765432</v>
      </c>
      <c r="BA384" s="2" t="n">
        <v>1</v>
      </c>
      <c r="BB384" s="2" t="n">
        <f aca="false">1/(LOG(BE384)+LOG(AO384))</f>
        <v>0.291608824557995</v>
      </c>
      <c r="BC384" s="2" t="n">
        <f aca="false">(BF384-BE384)/(AP384-AO384)</f>
        <v>0.930909090909091</v>
      </c>
      <c r="BD384" s="2" t="n">
        <f aca="false">(20*BE384)/((AO384/18)-3.5)</f>
        <v>293.294117647059</v>
      </c>
      <c r="BE384" s="3" t="n">
        <v>27.7</v>
      </c>
      <c r="BF384" s="3" t="n">
        <v>78.9</v>
      </c>
      <c r="BG384" s="3" t="n">
        <v>146</v>
      </c>
      <c r="BH384" s="3" t="n">
        <v>221</v>
      </c>
      <c r="BI384" s="3" t="n">
        <v>237</v>
      </c>
      <c r="BJ384" s="2" t="n">
        <f aca="false">((BE384*15)+(BF384*30)+(BG384*30)+(BH384*30)+(BI384*15))-(BE384*120)</f>
        <v>14023.5</v>
      </c>
      <c r="BK384" s="2" t="n">
        <f aca="false">((BE384*15)+(BF384*30)+(BG384*30)+(BH384*30)+(BI384*15))</f>
        <v>17347.5</v>
      </c>
      <c r="BL384" s="2" t="n">
        <f aca="false">(1/BE384)</f>
        <v>0.036101083032491</v>
      </c>
      <c r="BM384" s="2" t="n">
        <f aca="false">(BJ384/AU384)</f>
        <v>1.75733082706767</v>
      </c>
      <c r="BN384" s="2" t="n">
        <f aca="false">(BK384/AV384)</f>
        <v>0.884174311926605</v>
      </c>
      <c r="BO384" s="2" t="n">
        <f aca="false">(AX384*BM384)</f>
        <v>2.28420105258944</v>
      </c>
      <c r="BP384" s="2" t="n">
        <f aca="false">(AX384*BN384)</f>
        <v>1.14926106278197</v>
      </c>
      <c r="BQ384" s="2" t="n">
        <v>1</v>
      </c>
      <c r="BR384" s="4" t="n">
        <f aca="false">(BC384*BL384)</f>
        <v>0.0336068263866098</v>
      </c>
      <c r="BS384" s="1"/>
      <c r="BT384" s="1"/>
      <c r="BU384" s="1" t="n">
        <v>22</v>
      </c>
      <c r="BV384" s="1" t="n">
        <v>1</v>
      </c>
      <c r="BW384" s="1"/>
      <c r="BX384" s="1"/>
      <c r="BY384" s="1" t="n">
        <v>25</v>
      </c>
      <c r="BZ384" s="1" t="n">
        <v>125</v>
      </c>
      <c r="CA384" s="1" t="n">
        <v>0</v>
      </c>
      <c r="CB384" s="1" t="n">
        <v>3</v>
      </c>
      <c r="CC384" s="1"/>
      <c r="CD384" s="1"/>
      <c r="CE384" s="1" t="n">
        <v>971</v>
      </c>
      <c r="CF384" s="1" t="n">
        <v>10.7518022657055</v>
      </c>
      <c r="CG384" s="1" t="n">
        <v>25.3038105046344</v>
      </c>
      <c r="CH384" s="1" t="n">
        <v>8.15653964984552</v>
      </c>
      <c r="CI384" s="1" t="n">
        <v>8.24922760041195</v>
      </c>
      <c r="CJ384" s="1" t="n">
        <v>2.68795056642636</v>
      </c>
      <c r="CK384" s="1" t="n">
        <v>66.6529351184346</v>
      </c>
      <c r="CL384" s="1" t="n">
        <v>6.3</v>
      </c>
      <c r="CM384" s="1" t="n">
        <v>2.2</v>
      </c>
      <c r="CN384" s="1" t="n">
        <v>3.7</v>
      </c>
      <c r="CO384" s="1" t="n">
        <v>0</v>
      </c>
      <c r="CP384" s="1" t="n">
        <v>2.9</v>
      </c>
      <c r="CQ384" s="1" t="n">
        <v>1.5</v>
      </c>
      <c r="CR384" s="1" t="n">
        <v>0</v>
      </c>
      <c r="CS384" s="1" t="n">
        <v>0</v>
      </c>
      <c r="CT384" s="1" t="n">
        <v>0.8</v>
      </c>
      <c r="CU384" s="1" t="n">
        <v>26.1</v>
      </c>
      <c r="CV384" s="1" t="n">
        <v>27.3</v>
      </c>
      <c r="CW384" s="1" t="n">
        <v>8.8</v>
      </c>
      <c r="CX384" s="1" t="n">
        <v>8.9</v>
      </c>
      <c r="CY384" s="1" t="n">
        <v>2.9</v>
      </c>
      <c r="CZ384" s="1" t="n">
        <v>56</v>
      </c>
      <c r="DA384" s="1" t="n">
        <v>161.8</v>
      </c>
      <c r="DB384" s="1" t="n">
        <v>48.3</v>
      </c>
      <c r="DC384" s="1" t="n">
        <v>10.7</v>
      </c>
      <c r="DD384" s="1" t="s">
        <v>501</v>
      </c>
      <c r="DE384" s="1" t="s">
        <v>425</v>
      </c>
      <c r="DF384" s="1" t="s">
        <v>425</v>
      </c>
      <c r="DG384" s="1" t="s">
        <v>425</v>
      </c>
      <c r="DH384" s="1" t="s">
        <v>425</v>
      </c>
      <c r="DI384" s="1" t="n">
        <v>500</v>
      </c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</row>
    <row r="385" customFormat="false" ht="13.8" hidden="false" customHeight="false" outlineLevel="0" collapsed="false">
      <c r="A385" s="1" t="n">
        <v>31382</v>
      </c>
      <c r="B385" s="1" t="n">
        <v>2</v>
      </c>
      <c r="C385" s="1" t="n">
        <v>52</v>
      </c>
      <c r="D385" s="1" t="n">
        <v>1</v>
      </c>
      <c r="E385" s="1" t="n">
        <v>1</v>
      </c>
      <c r="F385" s="1" t="n">
        <v>1</v>
      </c>
      <c r="G385" s="1" t="n">
        <v>1</v>
      </c>
      <c r="H385" s="1" t="n">
        <v>0</v>
      </c>
      <c r="I385" s="1" t="n">
        <v>0</v>
      </c>
      <c r="J385" s="1" t="n">
        <v>0</v>
      </c>
      <c r="K385" s="1" t="n">
        <v>1</v>
      </c>
      <c r="L385" s="1" t="n">
        <v>0</v>
      </c>
      <c r="M385" s="1" t="n">
        <v>1</v>
      </c>
      <c r="N385" s="1" t="n">
        <v>0</v>
      </c>
      <c r="O385" s="1" t="n">
        <v>1</v>
      </c>
      <c r="P385" s="1" t="n">
        <f aca="false">SUM(E385:O385)</f>
        <v>6</v>
      </c>
      <c r="Q385" s="1" t="n">
        <v>140</v>
      </c>
      <c r="R385" s="1" t="n">
        <v>90</v>
      </c>
      <c r="S385" s="1"/>
      <c r="T385" s="2"/>
      <c r="U385" s="3" t="n">
        <v>70.6</v>
      </c>
      <c r="V385" s="3" t="n">
        <v>151.6</v>
      </c>
      <c r="W385" s="2" t="n">
        <v>30.7189451479731</v>
      </c>
      <c r="X385" s="2" t="n">
        <v>2</v>
      </c>
      <c r="Y385" s="3" t="n">
        <v>88</v>
      </c>
      <c r="Z385" s="3" t="n">
        <v>106</v>
      </c>
      <c r="AA385" s="2"/>
      <c r="AB385" s="2"/>
      <c r="AC385" s="2"/>
      <c r="AD385" s="3" t="n">
        <v>46.6</v>
      </c>
      <c r="AE385" s="3"/>
      <c r="AF385" s="3"/>
      <c r="AG385" s="1"/>
      <c r="AH385" s="3"/>
      <c r="AI385" s="3"/>
      <c r="AJ385" s="3"/>
      <c r="AK385" s="3"/>
      <c r="AL385" s="1"/>
      <c r="AM385" s="1"/>
      <c r="AN385" s="1"/>
      <c r="AO385" s="1" t="n">
        <v>308</v>
      </c>
      <c r="AP385" s="1" t="n">
        <v>372</v>
      </c>
      <c r="AQ385" s="1" t="n">
        <v>453</v>
      </c>
      <c r="AR385" s="1" t="n">
        <v>466</v>
      </c>
      <c r="AS385" s="1" t="n">
        <v>454</v>
      </c>
      <c r="AT385" s="1" t="n">
        <v>6</v>
      </c>
      <c r="AU385" s="1" t="n">
        <f aca="false">((AO385*15)+(AP385*30)+(AQ385*30)+(AR385*30)+(AS385*15))-(AO385*120)</f>
        <v>13200</v>
      </c>
      <c r="AV385" s="1" t="n">
        <f aca="false">((AO385*15)+(AP385*30)+(AQ385*30)+(AR385*30)+(AS385*15))</f>
        <v>50160</v>
      </c>
      <c r="AW385" s="1"/>
      <c r="AX385" s="4" t="n">
        <f aca="false">10000/SQRT((AO385*BE385)*(AVERAGE(AO385:AS385)*AVERAGE(BE385:BI385)))</f>
        <v>4.02665399231958</v>
      </c>
      <c r="AY385" s="4" t="n">
        <v>0</v>
      </c>
      <c r="AZ385" s="2" t="n">
        <f aca="false">(AO385*BE385)/405</f>
        <v>3.66558024691358</v>
      </c>
      <c r="BA385" s="2" t="n">
        <v>1</v>
      </c>
      <c r="BB385" s="2" t="n">
        <f aca="false">1/(LOG(BE385)+LOG(AO385))</f>
        <v>0.31529849537373</v>
      </c>
      <c r="BC385" s="2" t="n">
        <f aca="false">(BF385-BE385)/(AP385-AO385)</f>
        <v>0.05390625</v>
      </c>
      <c r="BD385" s="2" t="n">
        <f aca="false">(20*BE385)/((AO385/18)-3.5)</f>
        <v>7.08244897959184</v>
      </c>
      <c r="BE385" s="3" t="n">
        <v>4.82</v>
      </c>
      <c r="BF385" s="3" t="n">
        <v>8.27</v>
      </c>
      <c r="BG385" s="3" t="n">
        <v>11.7</v>
      </c>
      <c r="BH385" s="3" t="n">
        <v>14.8</v>
      </c>
      <c r="BI385" s="3" t="n">
        <v>11</v>
      </c>
      <c r="BJ385" s="2" t="n">
        <f aca="false">((BE385*15)+(BF385*30)+(BG385*30)+(BH385*30)+(BI385*15))-(BE385*120)</f>
        <v>702</v>
      </c>
      <c r="BK385" s="2" t="n">
        <f aca="false">((BE385*15)+(BF385*30)+(BG385*30)+(BH385*30)+(BI385*15))</f>
        <v>1280.4</v>
      </c>
      <c r="BL385" s="2" t="n">
        <f aca="false">(1/BE385)</f>
        <v>0.20746887966805</v>
      </c>
      <c r="BM385" s="2" t="n">
        <f aca="false">(BJ385/AU385)</f>
        <v>0.0531818181818182</v>
      </c>
      <c r="BN385" s="2" t="n">
        <f aca="false">(BK385/AV385)</f>
        <v>0.0255263157894737</v>
      </c>
      <c r="BO385" s="2" t="n">
        <f aca="false">(AX385*BM385)</f>
        <v>0.214144780500632</v>
      </c>
      <c r="BP385" s="2" t="n">
        <f aca="false">(AX385*BN385)</f>
        <v>0.102785641382895</v>
      </c>
      <c r="BQ385" s="2" t="n">
        <v>1</v>
      </c>
      <c r="BR385" s="4" t="n">
        <f aca="false">(BC385*BL385)</f>
        <v>0.0111838692946058</v>
      </c>
      <c r="BS385" s="1" t="n">
        <v>198</v>
      </c>
      <c r="BT385" s="1" t="n">
        <v>0</v>
      </c>
      <c r="BU385" s="1" t="n">
        <v>29</v>
      </c>
      <c r="BV385" s="1" t="n">
        <v>1</v>
      </c>
      <c r="BW385" s="1" t="n">
        <v>139</v>
      </c>
      <c r="BX385" s="1" t="n">
        <v>1</v>
      </c>
      <c r="BY385" s="1" t="n">
        <v>30</v>
      </c>
      <c r="BZ385" s="1" t="n">
        <v>153</v>
      </c>
      <c r="CA385" s="1" t="n">
        <v>1</v>
      </c>
      <c r="CB385" s="1" t="n">
        <v>5</v>
      </c>
      <c r="CC385" s="1" t="n">
        <v>2</v>
      </c>
      <c r="CD385" s="1"/>
      <c r="CE385" s="1" t="n">
        <v>3828</v>
      </c>
      <c r="CF385" s="1" t="n">
        <v>16.6457680250784</v>
      </c>
      <c r="CG385" s="1" t="n">
        <v>35.0172413793103</v>
      </c>
      <c r="CH385" s="1" t="n">
        <v>11.4733542319749</v>
      </c>
      <c r="CI385" s="1" t="n">
        <v>11.6614420062696</v>
      </c>
      <c r="CJ385" s="1" t="n">
        <v>3.99686520376176</v>
      </c>
      <c r="CK385" s="1" t="n">
        <v>47.5653082549634</v>
      </c>
      <c r="CL385" s="1" t="n">
        <v>19.58</v>
      </c>
      <c r="CM385" s="1" t="n">
        <v>14.84</v>
      </c>
      <c r="CN385" s="1" t="n">
        <v>11.19</v>
      </c>
      <c r="CO385" s="1" t="n">
        <v>0</v>
      </c>
      <c r="CP385" s="1" t="n">
        <v>0.31</v>
      </c>
      <c r="CQ385" s="1" t="n">
        <v>1.53</v>
      </c>
      <c r="CR385" s="1" t="n">
        <v>6.79</v>
      </c>
      <c r="CS385" s="1" t="n">
        <v>0</v>
      </c>
      <c r="CT385" s="1" t="n">
        <v>2.49</v>
      </c>
      <c r="CU385" s="1" t="n">
        <v>159.3</v>
      </c>
      <c r="CV385" s="1" t="n">
        <v>148.94</v>
      </c>
      <c r="CW385" s="1" t="n">
        <v>48.8</v>
      </c>
      <c r="CX385" s="1" t="n">
        <v>49.6</v>
      </c>
      <c r="CY385" s="1" t="n">
        <v>17</v>
      </c>
      <c r="CZ385" s="1" t="n">
        <v>394</v>
      </c>
      <c r="DA385" s="1" t="n">
        <v>455.2</v>
      </c>
      <c r="DB385" s="1" t="n">
        <v>6</v>
      </c>
      <c r="DC385" s="1" t="n">
        <v>5.8</v>
      </c>
      <c r="DD385" s="1" t="n">
        <v>2435</v>
      </c>
      <c r="DE385" s="1" t="n">
        <v>5</v>
      </c>
      <c r="DF385" s="1" t="n">
        <v>1</v>
      </c>
      <c r="DG385" s="1" t="n">
        <v>600</v>
      </c>
      <c r="DH385" s="1" t="n">
        <v>5</v>
      </c>
      <c r="DI385" s="1" t="n">
        <v>600</v>
      </c>
      <c r="DJ385" s="1" t="n">
        <v>17</v>
      </c>
      <c r="DK385" s="1" t="n">
        <v>17</v>
      </c>
      <c r="DL385" s="1" t="n">
        <v>2</v>
      </c>
      <c r="DM385" s="1" t="n">
        <v>1</v>
      </c>
      <c r="DN385" s="1" t="n">
        <v>34.71339</v>
      </c>
      <c r="DO385" s="1" t="n">
        <v>771.4907</v>
      </c>
      <c r="DP385" s="1" t="n">
        <v>0</v>
      </c>
      <c r="DQ385" s="1" t="n">
        <v>3</v>
      </c>
      <c r="DR385" s="1" t="n">
        <v>3</v>
      </c>
      <c r="DS385" s="1" t="n">
        <v>1</v>
      </c>
      <c r="DT385" s="1" t="n">
        <v>4582.16</v>
      </c>
      <c r="DU385" s="1" t="n">
        <v>131.99</v>
      </c>
      <c r="DV385" s="1" t="n">
        <v>45.73</v>
      </c>
      <c r="DW385" s="1" t="n">
        <v>57.76</v>
      </c>
      <c r="DX385" s="1" t="n">
        <v>77.43</v>
      </c>
      <c r="DY385" s="1" t="n">
        <v>650.14</v>
      </c>
      <c r="DZ385" s="1" t="n">
        <v>65.24</v>
      </c>
      <c r="EA385" s="1" t="n">
        <v>34.1</v>
      </c>
      <c r="EB385" s="1" t="n">
        <v>44.89</v>
      </c>
      <c r="EC385" s="1" t="n">
        <v>67.71</v>
      </c>
      <c r="ED385" s="1" t="n">
        <v>43.66</v>
      </c>
      <c r="EE385" s="1" t="n">
        <v>305.79</v>
      </c>
    </row>
    <row r="386" customFormat="false" ht="13.8" hidden="false" customHeight="false" outlineLevel="0" collapsed="false">
      <c r="A386" s="1" t="n">
        <v>31383</v>
      </c>
      <c r="B386" s="1" t="n">
        <v>2</v>
      </c>
      <c r="C386" s="1" t="n">
        <v>18</v>
      </c>
      <c r="D386" s="1" t="n">
        <v>1</v>
      </c>
      <c r="E386" s="1" t="n">
        <v>0</v>
      </c>
      <c r="F386" s="1" t="n">
        <v>0</v>
      </c>
      <c r="G386" s="1" t="n">
        <v>1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</v>
      </c>
      <c r="M386" s="1" t="n">
        <v>1</v>
      </c>
      <c r="N386" s="1" t="n">
        <v>0</v>
      </c>
      <c r="O386" s="1" t="n">
        <v>1</v>
      </c>
      <c r="P386" s="1" t="n">
        <f aca="false">SUM(E386:O386)</f>
        <v>4</v>
      </c>
      <c r="Q386" s="1" t="n">
        <v>120</v>
      </c>
      <c r="R386" s="1" t="n">
        <v>76</v>
      </c>
      <c r="S386" s="1"/>
      <c r="T386" s="2"/>
      <c r="U386" s="3" t="n">
        <v>78.1</v>
      </c>
      <c r="V386" s="3" t="n">
        <v>167</v>
      </c>
      <c r="W386" s="2" t="n">
        <v>28.0038724945319</v>
      </c>
      <c r="X386" s="2" t="n">
        <v>1</v>
      </c>
      <c r="Y386" s="3" t="n">
        <v>81</v>
      </c>
      <c r="Z386" s="3" t="n">
        <v>112</v>
      </c>
      <c r="AA386" s="2"/>
      <c r="AB386" s="2"/>
      <c r="AC386" s="2"/>
      <c r="AD386" s="3" t="n">
        <v>46.8</v>
      </c>
      <c r="AE386" s="3"/>
      <c r="AF386" s="3"/>
      <c r="AG386" s="1"/>
      <c r="AH386" s="3"/>
      <c r="AI386" s="3"/>
      <c r="AJ386" s="3"/>
      <c r="AK386" s="3"/>
      <c r="AL386" s="1"/>
      <c r="AM386" s="1"/>
      <c r="AN386" s="1"/>
      <c r="AO386" s="1" t="n">
        <v>93</v>
      </c>
      <c r="AP386" s="1" t="n">
        <v>129</v>
      </c>
      <c r="AQ386" s="1" t="n">
        <v>206</v>
      </c>
      <c r="AR386" s="1" t="n">
        <v>189</v>
      </c>
      <c r="AS386" s="1" t="n">
        <v>97</v>
      </c>
      <c r="AT386" s="1" t="n">
        <v>1</v>
      </c>
      <c r="AU386" s="1" t="n">
        <f aca="false">((AO386*15)+(AP386*30)+(AQ386*30)+(AR386*30)+(AS386*15))-(AO386*120)</f>
        <v>7410</v>
      </c>
      <c r="AV386" s="1" t="n">
        <f aca="false">((AO386*15)+(AP386*30)+(AQ386*30)+(AR386*30)+(AS386*15))</f>
        <v>18570</v>
      </c>
      <c r="AW386" s="1"/>
      <c r="AX386" s="4" t="n">
        <f aca="false">10000/SQRT((AO386*BE386)*(AVERAGE(AO386:AS386)*AVERAGE(BE386:BI386)))</f>
        <v>2.47561932542472</v>
      </c>
      <c r="AY386" s="4" t="n">
        <v>1</v>
      </c>
      <c r="AZ386" s="2" t="n">
        <f aca="false">(AO386*BE386)/405</f>
        <v>3.88074074074074</v>
      </c>
      <c r="BA386" s="2" t="n">
        <v>1</v>
      </c>
      <c r="BB386" s="2" t="n">
        <f aca="false">1/(LOG(BE386)+LOG(AO386))</f>
        <v>0.312854928718585</v>
      </c>
      <c r="BC386" s="2" t="n">
        <f aca="false">(BF386-BE386)/(AP386-AO386)</f>
        <v>3.39166666666667</v>
      </c>
      <c r="BD386" s="2" t="n">
        <f aca="false">(20*BE386)/((AO386/18)-3.5)</f>
        <v>202.8</v>
      </c>
      <c r="BE386" s="3" t="n">
        <v>16.9</v>
      </c>
      <c r="BF386" s="3" t="n">
        <v>139</v>
      </c>
      <c r="BG386" s="3" t="n">
        <v>75.1</v>
      </c>
      <c r="BH386" s="3" t="n">
        <v>65.2</v>
      </c>
      <c r="BI386" s="3" t="n">
        <v>67.3</v>
      </c>
      <c r="BJ386" s="2" t="n">
        <f aca="false">((BE386*15)+(BF386*30)+(BG386*30)+(BH386*30)+(BI386*15))-(BE386*120)</f>
        <v>7614</v>
      </c>
      <c r="BK386" s="2" t="n">
        <f aca="false">((BE386*15)+(BF386*30)+(BG386*30)+(BH386*30)+(BI386*15))</f>
        <v>9642</v>
      </c>
      <c r="BL386" s="2" t="n">
        <f aca="false">(1/BE386)</f>
        <v>0.0591715976331361</v>
      </c>
      <c r="BM386" s="2" t="n">
        <f aca="false">(BJ386/AU386)</f>
        <v>1.02753036437247</v>
      </c>
      <c r="BN386" s="2" t="n">
        <f aca="false">(BK386/AV386)</f>
        <v>0.519224555735057</v>
      </c>
      <c r="BO386" s="2" t="n">
        <f aca="false">(AX386*BM386)</f>
        <v>2.54377402750119</v>
      </c>
      <c r="BP386" s="2" t="n">
        <f aca="false">(AX386*BN386)</f>
        <v>1.28540234441277</v>
      </c>
      <c r="BQ386" s="2" t="n">
        <v>1</v>
      </c>
      <c r="BR386" s="4" t="n">
        <f aca="false">(BC386*BL386)</f>
        <v>0.20069033530572</v>
      </c>
      <c r="BS386" s="1" t="n">
        <v>127</v>
      </c>
      <c r="BT386" s="1" t="n">
        <v>0</v>
      </c>
      <c r="BU386" s="1" t="n">
        <v>29</v>
      </c>
      <c r="BV386" s="1" t="n">
        <v>1</v>
      </c>
      <c r="BW386" s="1" t="n">
        <v>86</v>
      </c>
      <c r="BX386" s="1" t="n">
        <v>0</v>
      </c>
      <c r="BY386" s="1" t="n">
        <v>12</v>
      </c>
      <c r="BZ386" s="1" t="n">
        <v>61</v>
      </c>
      <c r="CA386" s="1" t="n">
        <v>0</v>
      </c>
      <c r="CB386" s="1" t="n">
        <v>3</v>
      </c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 t="n">
        <v>2</v>
      </c>
      <c r="DK386" s="1" t="n">
        <v>2</v>
      </c>
      <c r="DL386" s="1" t="n">
        <v>2</v>
      </c>
      <c r="DM386" s="1" t="n">
        <v>2</v>
      </c>
      <c r="DN386" s="1" t="n">
        <v>18.74</v>
      </c>
      <c r="DO386" s="1" t="n">
        <v>64.91825</v>
      </c>
      <c r="DP386" s="1" t="n">
        <v>0.25</v>
      </c>
      <c r="DQ386" s="1" t="n">
        <v>2</v>
      </c>
      <c r="DR386" s="1" t="n">
        <v>4</v>
      </c>
      <c r="DS386" s="1" t="n">
        <v>1</v>
      </c>
      <c r="DT386" s="1" t="n">
        <v>1175.34</v>
      </c>
      <c r="DU386" s="1" t="n">
        <v>39.22</v>
      </c>
      <c r="DV386" s="1" t="n">
        <v>11.82</v>
      </c>
      <c r="DW386" s="1" t="n">
        <v>13.88</v>
      </c>
      <c r="DX386" s="1" t="n">
        <v>13.74</v>
      </c>
      <c r="DY386" s="1" t="n">
        <v>162.92</v>
      </c>
      <c r="DZ386" s="1" t="n">
        <v>9.89</v>
      </c>
      <c r="EA386" s="1" t="n">
        <v>5.88</v>
      </c>
      <c r="EB386" s="1" t="n">
        <v>9.88</v>
      </c>
      <c r="EC386" s="1" t="n">
        <v>15.68</v>
      </c>
      <c r="ED386" s="1" t="n">
        <v>11.17</v>
      </c>
      <c r="EE386" s="1" t="n">
        <v>63.44</v>
      </c>
    </row>
    <row r="387" customFormat="false" ht="13.8" hidden="false" customHeight="false" outlineLevel="0" collapsed="false">
      <c r="A387" s="1" t="n">
        <v>31386</v>
      </c>
      <c r="B387" s="1" t="n">
        <v>1</v>
      </c>
      <c r="C387" s="1" t="n">
        <v>53</v>
      </c>
      <c r="D387" s="1" t="n">
        <v>1</v>
      </c>
      <c r="E387" s="1" t="n">
        <v>1</v>
      </c>
      <c r="F387" s="1" t="n">
        <v>1</v>
      </c>
      <c r="G387" s="1" t="n">
        <v>1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</v>
      </c>
      <c r="M387" s="1" t="n">
        <v>1</v>
      </c>
      <c r="N387" s="1" t="n">
        <v>0</v>
      </c>
      <c r="O387" s="1"/>
      <c r="P387" s="1" t="n">
        <f aca="false">SUM(E387:O387)</f>
        <v>4</v>
      </c>
      <c r="Q387" s="1" t="n">
        <v>120</v>
      </c>
      <c r="R387" s="1" t="n">
        <v>70</v>
      </c>
      <c r="S387" s="1"/>
      <c r="T387" s="2"/>
      <c r="U387" s="3" t="n">
        <v>83.9</v>
      </c>
      <c r="V387" s="3" t="n">
        <v>169</v>
      </c>
      <c r="W387" s="2" t="n">
        <v>29.3757221385806</v>
      </c>
      <c r="X387" s="2" t="n">
        <v>1</v>
      </c>
      <c r="Y387" s="3" t="n">
        <v>95</v>
      </c>
      <c r="Z387" s="3" t="n">
        <v>103</v>
      </c>
      <c r="AA387" s="2"/>
      <c r="AB387" s="2"/>
      <c r="AC387" s="2"/>
      <c r="AD387" s="3" t="n">
        <v>36.4</v>
      </c>
      <c r="AE387" s="3"/>
      <c r="AF387" s="3"/>
      <c r="AG387" s="1"/>
      <c r="AH387" s="3"/>
      <c r="AI387" s="3"/>
      <c r="AJ387" s="3"/>
      <c r="AK387" s="3"/>
      <c r="AL387" s="1"/>
      <c r="AM387" s="1"/>
      <c r="AN387" s="1"/>
      <c r="AO387" s="1" t="n">
        <v>98</v>
      </c>
      <c r="AP387" s="1" t="n">
        <v>148</v>
      </c>
      <c r="AQ387" s="1" t="n">
        <v>166</v>
      </c>
      <c r="AR387" s="1" t="n">
        <v>134</v>
      </c>
      <c r="AS387" s="1" t="n">
        <v>122</v>
      </c>
      <c r="AT387" s="1" t="n">
        <v>1</v>
      </c>
      <c r="AU387" s="1" t="n">
        <f aca="false">((AO387*15)+(AP387*30)+(AQ387*30)+(AR387*30)+(AS387*15))-(AO387*120)</f>
        <v>4980</v>
      </c>
      <c r="AV387" s="1" t="n">
        <f aca="false">((AO387*15)+(AP387*30)+(AQ387*30)+(AR387*30)+(AS387*15))</f>
        <v>16740</v>
      </c>
      <c r="AW387" s="1"/>
      <c r="AX387" s="4" t="n">
        <f aca="false">10000/SQRT((AO387*BE387)*(AVERAGE(AO387:AS387)*AVERAGE(BE387:BI387)))</f>
        <v>2.36177689354232</v>
      </c>
      <c r="AY387" s="4" t="n">
        <v>1</v>
      </c>
      <c r="AZ387" s="2" t="n">
        <f aca="false">(AO387*BE387)/405</f>
        <v>4.28296296296296</v>
      </c>
      <c r="BA387" s="2" t="n">
        <v>1</v>
      </c>
      <c r="BB387" s="2" t="n">
        <f aca="false">1/(LOG(BE387)+LOG(AO387))</f>
        <v>0.308718264731988</v>
      </c>
      <c r="BC387" s="2" t="n">
        <f aca="false">(BF387-BE387)/(AP387-AO387)</f>
        <v>0.992</v>
      </c>
      <c r="BD387" s="2" t="n">
        <f aca="false">(20*BE387)/((AO387/18)-3.5)</f>
        <v>182.057142857143</v>
      </c>
      <c r="BE387" s="3" t="n">
        <v>17.7</v>
      </c>
      <c r="BF387" s="3" t="n">
        <v>67.3</v>
      </c>
      <c r="BG387" s="3" t="n">
        <v>103</v>
      </c>
      <c r="BH387" s="3" t="n">
        <v>90.8</v>
      </c>
      <c r="BI387" s="3" t="n">
        <v>108</v>
      </c>
      <c r="BJ387" s="2" t="n">
        <f aca="false">((BE387*15)+(BF387*30)+(BG387*30)+(BH387*30)+(BI387*15))-(BE387*120)</f>
        <v>7594.5</v>
      </c>
      <c r="BK387" s="2" t="n">
        <f aca="false">((BE387*15)+(BF387*30)+(BG387*30)+(BH387*30)+(BI387*15))</f>
        <v>9718.5</v>
      </c>
      <c r="BL387" s="2" t="n">
        <f aca="false">(1/BE387)</f>
        <v>0.0564971751412429</v>
      </c>
      <c r="BM387" s="2" t="n">
        <f aca="false">(BJ387/AU387)</f>
        <v>1.525</v>
      </c>
      <c r="BN387" s="2" t="n">
        <f aca="false">(BK387/AV387)</f>
        <v>0.580555555555556</v>
      </c>
      <c r="BO387" s="2" t="n">
        <f aca="false">(AX387*BM387)</f>
        <v>3.60170976265205</v>
      </c>
      <c r="BP387" s="2" t="n">
        <f aca="false">(AX387*BN387)</f>
        <v>1.37114269652874</v>
      </c>
      <c r="BQ387" s="2" t="n">
        <v>2</v>
      </c>
      <c r="BR387" s="4" t="n">
        <f aca="false">(BC387*BL387)</f>
        <v>0.056045197740113</v>
      </c>
      <c r="BS387" s="1"/>
      <c r="BT387" s="1"/>
      <c r="BU387" s="1" t="n">
        <v>11</v>
      </c>
      <c r="BV387" s="1" t="n">
        <v>1</v>
      </c>
      <c r="BW387" s="1"/>
      <c r="BX387" s="1"/>
      <c r="BY387" s="1"/>
      <c r="BZ387" s="1"/>
      <c r="CA387" s="1"/>
      <c r="CB387" s="1" t="n">
        <v>3</v>
      </c>
      <c r="CC387" s="1"/>
      <c r="CD387" s="1"/>
      <c r="CE387" s="1" t="n">
        <v>2441</v>
      </c>
      <c r="CF387" s="1" t="n">
        <v>11.56902908644</v>
      </c>
      <c r="CG387" s="1" t="n">
        <v>38.9348627611635</v>
      </c>
      <c r="CH387" s="1" t="n">
        <v>4.68250716919295</v>
      </c>
      <c r="CI387" s="1" t="n">
        <v>13.2732486685785</v>
      </c>
      <c r="CJ387" s="1" t="n">
        <v>7.18967636214666</v>
      </c>
      <c r="CK387" s="1" t="n">
        <v>50.4875051208521</v>
      </c>
      <c r="CL387" s="1" t="n">
        <v>2.9</v>
      </c>
      <c r="CM387" s="1" t="n">
        <v>3.8</v>
      </c>
      <c r="CN387" s="1" t="n">
        <v>13.9</v>
      </c>
      <c r="CO387" s="1" t="n">
        <v>0</v>
      </c>
      <c r="CP387" s="1" t="n">
        <v>1.8</v>
      </c>
      <c r="CQ387" s="1" t="n">
        <v>9</v>
      </c>
      <c r="CR387" s="1" t="n">
        <v>0.3</v>
      </c>
      <c r="CS387" s="1" t="n">
        <v>1.6</v>
      </c>
      <c r="CT387" s="1" t="n">
        <v>0</v>
      </c>
      <c r="CU387" s="1" t="n">
        <v>70.6</v>
      </c>
      <c r="CV387" s="1" t="n">
        <v>105.6</v>
      </c>
      <c r="CW387" s="1" t="n">
        <v>12.7</v>
      </c>
      <c r="CX387" s="1" t="n">
        <v>36</v>
      </c>
      <c r="CY387" s="1" t="n">
        <v>19.5</v>
      </c>
      <c r="CZ387" s="1" t="n">
        <v>1558</v>
      </c>
      <c r="DA387" s="1" t="n">
        <v>308.1</v>
      </c>
      <c r="DB387" s="1" t="n">
        <v>44.7</v>
      </c>
      <c r="DC387" s="1" t="n">
        <v>25.9</v>
      </c>
      <c r="DD387" s="1" t="n">
        <v>959</v>
      </c>
      <c r="DE387" s="1" t="n">
        <v>10</v>
      </c>
      <c r="DF387" s="1" t="n">
        <v>1</v>
      </c>
      <c r="DG387" s="1" t="n">
        <v>150</v>
      </c>
      <c r="DH387" s="1" t="n">
        <v>6</v>
      </c>
      <c r="DI387" s="1" t="n">
        <v>0</v>
      </c>
      <c r="DJ387" s="1" t="n">
        <v>4</v>
      </c>
      <c r="DK387" s="1" t="n">
        <v>4</v>
      </c>
      <c r="DL387" s="1" t="n">
        <v>2</v>
      </c>
      <c r="DM387" s="1" t="n">
        <v>2</v>
      </c>
      <c r="DN387" s="1" t="n">
        <v>33.62012</v>
      </c>
      <c r="DO387" s="1" t="n">
        <v>294.7837</v>
      </c>
      <c r="DP387" s="1" t="n">
        <v>0.18</v>
      </c>
      <c r="DQ387" s="1" t="n">
        <v>6</v>
      </c>
      <c r="DR387" s="1" t="n">
        <v>3</v>
      </c>
      <c r="DS387" s="1" t="n">
        <v>3</v>
      </c>
      <c r="DT387" s="1" t="n">
        <v>1354.86</v>
      </c>
      <c r="DU387" s="1" t="n">
        <v>35.98</v>
      </c>
      <c r="DV387" s="1" t="n">
        <v>9.73</v>
      </c>
      <c r="DW387" s="1" t="n">
        <v>7.8</v>
      </c>
      <c r="DX387" s="1" t="n">
        <v>14.83</v>
      </c>
      <c r="DY387" s="1" t="n">
        <v>256.59</v>
      </c>
      <c r="DZ387" s="1" t="n">
        <v>24.11</v>
      </c>
      <c r="EA387" s="1" t="n">
        <v>18.8</v>
      </c>
      <c r="EB387" s="1" t="n">
        <v>6.08</v>
      </c>
      <c r="EC387" s="1" t="n">
        <v>8.38</v>
      </c>
      <c r="ED387" s="1" t="n">
        <v>6.18</v>
      </c>
      <c r="EE387" s="1" t="n">
        <v>63.81</v>
      </c>
    </row>
    <row r="388" customFormat="false" ht="13.8" hidden="false" customHeight="false" outlineLevel="0" collapsed="false">
      <c r="A388" s="1" t="n">
        <v>31387</v>
      </c>
      <c r="B388" s="1" t="n">
        <v>2</v>
      </c>
      <c r="C388" s="1" t="n">
        <v>42</v>
      </c>
      <c r="D388" s="1" t="n">
        <v>1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</v>
      </c>
      <c r="M388" s="1" t="n">
        <v>1</v>
      </c>
      <c r="N388" s="1" t="n">
        <v>0</v>
      </c>
      <c r="O388" s="1"/>
      <c r="P388" s="1" t="n">
        <f aca="false">SUM(E388:O388)</f>
        <v>1</v>
      </c>
      <c r="Q388" s="1" t="n">
        <v>150</v>
      </c>
      <c r="R388" s="1" t="n">
        <v>88</v>
      </c>
      <c r="S388" s="1"/>
      <c r="T388" s="2"/>
      <c r="U388" s="3" t="n">
        <v>97.1</v>
      </c>
      <c r="V388" s="3" t="n">
        <v>169.5</v>
      </c>
      <c r="W388" s="2" t="n">
        <v>33.7971302024869</v>
      </c>
      <c r="X388" s="2" t="n">
        <v>2</v>
      </c>
      <c r="Y388" s="3" t="n">
        <v>98</v>
      </c>
      <c r="Z388" s="3" t="n">
        <v>121</v>
      </c>
      <c r="AA388" s="2"/>
      <c r="AB388" s="2"/>
      <c r="AC388" s="2"/>
      <c r="AD388" s="3" t="n">
        <v>48.8</v>
      </c>
      <c r="AE388" s="3"/>
      <c r="AF388" s="3"/>
      <c r="AG388" s="1"/>
      <c r="AH388" s="3"/>
      <c r="AI388" s="3"/>
      <c r="AJ388" s="3"/>
      <c r="AK388" s="3"/>
      <c r="AL388" s="1"/>
      <c r="AM388" s="1"/>
      <c r="AN388" s="1"/>
      <c r="AO388" s="1" t="n">
        <v>111</v>
      </c>
      <c r="AP388" s="1" t="n">
        <v>168</v>
      </c>
      <c r="AQ388" s="1" t="n">
        <v>184</v>
      </c>
      <c r="AR388" s="1" t="n">
        <v>181</v>
      </c>
      <c r="AS388" s="1" t="n">
        <v>177</v>
      </c>
      <c r="AT388" s="1" t="n">
        <v>4</v>
      </c>
      <c r="AU388" s="1" t="n">
        <f aca="false">((AO388*15)+(AP388*30)+(AQ388*30)+(AR388*30)+(AS388*15))-(AO388*120)</f>
        <v>6990</v>
      </c>
      <c r="AV388" s="1" t="n">
        <f aca="false">((AO388*15)+(AP388*30)+(AQ388*30)+(AR388*30)+(AS388*15))</f>
        <v>20310</v>
      </c>
      <c r="AW388" s="1"/>
      <c r="AX388" s="4" t="n">
        <f aca="false">10000/SQRT((AO388*BE388)*(AVERAGE(AO388:AS388)*AVERAGE(BE388:BI388)))</f>
        <v>2.09688815785075</v>
      </c>
      <c r="AY388" s="4" t="n">
        <v>1</v>
      </c>
      <c r="AZ388" s="2" t="n">
        <f aca="false">(AO388*BE388)/405</f>
        <v>4.57703703703704</v>
      </c>
      <c r="BA388" s="2" t="n">
        <v>1</v>
      </c>
      <c r="BB388" s="2" t="n">
        <f aca="false">1/(LOG(BE388)+LOG(AO388))</f>
        <v>0.305993858189234</v>
      </c>
      <c r="BC388" s="2" t="n">
        <f aca="false">(BF388-BE388)/(AP388-AO388)</f>
        <v>0.919298245614035</v>
      </c>
      <c r="BD388" s="2" t="n">
        <f aca="false">(20*BE388)/((AO388/18)-3.5)</f>
        <v>125.25</v>
      </c>
      <c r="BE388" s="3" t="n">
        <v>16.7</v>
      </c>
      <c r="BF388" s="3" t="n">
        <v>69.1</v>
      </c>
      <c r="BG388" s="3" t="n">
        <v>83.1</v>
      </c>
      <c r="BH388" s="3" t="n">
        <v>110</v>
      </c>
      <c r="BI388" s="3" t="n">
        <v>94.7</v>
      </c>
      <c r="BJ388" s="2" t="n">
        <f aca="false">((BE388*15)+(BF388*30)+(BG388*30)+(BH388*30)+(BI388*15))-(BE388*120)</f>
        <v>7533</v>
      </c>
      <c r="BK388" s="2" t="n">
        <f aca="false">((BE388*15)+(BF388*30)+(BG388*30)+(BH388*30)+(BI388*15))</f>
        <v>9537</v>
      </c>
      <c r="BL388" s="2" t="n">
        <f aca="false">(1/BE388)</f>
        <v>0.0598802395209581</v>
      </c>
      <c r="BM388" s="2" t="n">
        <f aca="false">(BJ388/AU388)</f>
        <v>1.07768240343348</v>
      </c>
      <c r="BN388" s="2" t="n">
        <f aca="false">(BK388/AV388)</f>
        <v>0.469571639586411</v>
      </c>
      <c r="BO388" s="2" t="n">
        <f aca="false">(AX388*BM388)</f>
        <v>2.25977946968379</v>
      </c>
      <c r="BP388" s="2" t="n">
        <f aca="false">(AX388*BN388)</f>
        <v>0.984639210311303</v>
      </c>
      <c r="BQ388" s="2" t="n">
        <v>1</v>
      </c>
      <c r="BR388" s="4" t="n">
        <f aca="false">(BC388*BL388)</f>
        <v>0.055047799138565</v>
      </c>
      <c r="BS388" s="1"/>
      <c r="BT388" s="1"/>
      <c r="BU388" s="1" t="n">
        <v>38</v>
      </c>
      <c r="BV388" s="1" t="n">
        <v>1</v>
      </c>
      <c r="BW388" s="1"/>
      <c r="BX388" s="1"/>
      <c r="BY388" s="1"/>
      <c r="BZ388" s="1"/>
      <c r="CA388" s="1"/>
      <c r="CB388" s="1" t="n">
        <v>5</v>
      </c>
      <c r="CC388" s="1" t="n">
        <v>2</v>
      </c>
      <c r="CD388" s="1"/>
      <c r="CE388" s="1" t="n">
        <v>1501</v>
      </c>
      <c r="CF388" s="1" t="n">
        <v>17.6149233844104</v>
      </c>
      <c r="CG388" s="1" t="n">
        <v>28.1572285143238</v>
      </c>
      <c r="CH388" s="1" t="n">
        <v>10.7328447701532</v>
      </c>
      <c r="CI388" s="1" t="n">
        <v>4.55696202531646</v>
      </c>
      <c r="CJ388" s="1" t="n">
        <v>1.91872085276482</v>
      </c>
      <c r="CK388" s="1" t="n">
        <v>54.6835443037975</v>
      </c>
      <c r="CL388" s="1" t="n">
        <v>5.91</v>
      </c>
      <c r="CM388" s="1" t="n">
        <v>2.7</v>
      </c>
      <c r="CN388" s="1" t="n">
        <v>3.41</v>
      </c>
      <c r="CO388" s="1" t="n">
        <v>0</v>
      </c>
      <c r="CP388" s="1" t="n">
        <v>0.97</v>
      </c>
      <c r="CQ388" s="1" t="n">
        <v>0.46</v>
      </c>
      <c r="CR388" s="1" t="n">
        <v>0</v>
      </c>
      <c r="CS388" s="1" t="n">
        <v>3.59</v>
      </c>
      <c r="CT388" s="1" t="n">
        <v>0</v>
      </c>
      <c r="CU388" s="1" t="n">
        <v>66.1</v>
      </c>
      <c r="CV388" s="1" t="n">
        <v>46.96</v>
      </c>
      <c r="CW388" s="1" t="n">
        <v>17.9</v>
      </c>
      <c r="CX388" s="1" t="n">
        <v>7.6</v>
      </c>
      <c r="CY388" s="1" t="n">
        <v>3.2</v>
      </c>
      <c r="CZ388" s="1" t="n">
        <v>126</v>
      </c>
      <c r="DA388" s="1" t="n">
        <v>205.2</v>
      </c>
      <c r="DB388" s="1" t="n">
        <v>52.9</v>
      </c>
      <c r="DC388" s="1" t="n">
        <v>6.2</v>
      </c>
      <c r="DD388" s="1" t="n">
        <v>1528</v>
      </c>
      <c r="DE388" s="1" t="n">
        <v>10</v>
      </c>
      <c r="DF388" s="1" t="n">
        <v>7</v>
      </c>
      <c r="DG388" s="1" t="n">
        <v>500</v>
      </c>
      <c r="DH388" s="1" t="s">
        <v>425</v>
      </c>
      <c r="DI388" s="1" t="n">
        <v>0</v>
      </c>
      <c r="DJ388" s="1"/>
      <c r="DK388" s="1"/>
      <c r="DL388" s="1"/>
      <c r="DM388" s="1"/>
      <c r="DN388" s="1" t="n">
        <v>20.44012</v>
      </c>
      <c r="DO388" s="1" t="n">
        <v>102.7662</v>
      </c>
      <c r="DP388" s="1" t="n">
        <v>0.02</v>
      </c>
      <c r="DQ388" s="1" t="n">
        <v>1</v>
      </c>
      <c r="DR388" s="1" t="n">
        <v>2</v>
      </c>
      <c r="DS388" s="1" t="n">
        <v>2</v>
      </c>
      <c r="DT388" s="1" t="n">
        <v>1506.98</v>
      </c>
      <c r="DU388" s="1" t="n">
        <v>46.99</v>
      </c>
      <c r="DV388" s="1" t="n">
        <v>19.99</v>
      </c>
      <c r="DW388" s="1" t="n">
        <v>20.91</v>
      </c>
      <c r="DX388" s="1" t="n">
        <v>21.48</v>
      </c>
      <c r="DY388" s="1" t="n">
        <v>240.55</v>
      </c>
      <c r="DZ388" s="1" t="n">
        <v>16.4</v>
      </c>
      <c r="EA388" s="1" t="n">
        <v>18.27</v>
      </c>
      <c r="EB388" s="1" t="n">
        <v>10.16</v>
      </c>
      <c r="EC388" s="1" t="n">
        <v>18</v>
      </c>
      <c r="ED388" s="1" t="n">
        <v>8.93</v>
      </c>
      <c r="EE388" s="1" t="n">
        <v>98.77</v>
      </c>
    </row>
    <row r="389" customFormat="false" ht="13.8" hidden="false" customHeight="false" outlineLevel="0" collapsed="false">
      <c r="A389" s="1" t="n">
        <v>31388</v>
      </c>
      <c r="B389" s="1" t="n">
        <v>2</v>
      </c>
      <c r="C389" s="1" t="n">
        <v>39</v>
      </c>
      <c r="D389" s="1" t="n">
        <v>1</v>
      </c>
      <c r="E389" s="1" t="n">
        <v>1</v>
      </c>
      <c r="F389" s="1" t="n">
        <v>0</v>
      </c>
      <c r="G389" s="1" t="n">
        <v>1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</v>
      </c>
      <c r="M389" s="1" t="n">
        <v>1</v>
      </c>
      <c r="N389" s="1" t="n">
        <v>0</v>
      </c>
      <c r="O389" s="1"/>
      <c r="P389" s="1" t="n">
        <f aca="false">SUM(E389:O389)</f>
        <v>3</v>
      </c>
      <c r="Q389" s="1" t="n">
        <v>130</v>
      </c>
      <c r="R389" s="1" t="n">
        <v>84</v>
      </c>
      <c r="S389" s="1"/>
      <c r="T389" s="2"/>
      <c r="U389" s="3" t="n">
        <v>95.6</v>
      </c>
      <c r="V389" s="3" t="n">
        <v>162</v>
      </c>
      <c r="W389" s="2" t="n">
        <v>36.4273738759335</v>
      </c>
      <c r="X389" s="2" t="n">
        <v>2</v>
      </c>
      <c r="Y389" s="3" t="n">
        <v>96</v>
      </c>
      <c r="Z389" s="3" t="n">
        <v>120</v>
      </c>
      <c r="AA389" s="2"/>
      <c r="AB389" s="2"/>
      <c r="AC389" s="2"/>
      <c r="AD389" s="3" t="n">
        <v>49.8</v>
      </c>
      <c r="AE389" s="3"/>
      <c r="AF389" s="3"/>
      <c r="AG389" s="1"/>
      <c r="AH389" s="3"/>
      <c r="AI389" s="3"/>
      <c r="AJ389" s="3"/>
      <c r="AK389" s="3"/>
      <c r="AL389" s="1"/>
      <c r="AM389" s="1"/>
      <c r="AN389" s="1"/>
      <c r="AO389" s="1" t="n">
        <v>112</v>
      </c>
      <c r="AP389" s="1" t="n">
        <v>152</v>
      </c>
      <c r="AQ389" s="1" t="n">
        <v>160</v>
      </c>
      <c r="AR389" s="1" t="n">
        <v>153</v>
      </c>
      <c r="AS389" s="1" t="n">
        <v>148</v>
      </c>
      <c r="AT389" s="1" t="n">
        <v>4</v>
      </c>
      <c r="AU389" s="1" t="n">
        <f aca="false">((AO389*15)+(AP389*30)+(AQ389*30)+(AR389*30)+(AS389*15))-(AO389*120)</f>
        <v>4410</v>
      </c>
      <c r="AV389" s="1" t="n">
        <f aca="false">((AO389*15)+(AP389*30)+(AQ389*30)+(AR389*30)+(AS389*15))</f>
        <v>17850</v>
      </c>
      <c r="AW389" s="1"/>
      <c r="AX389" s="4" t="n">
        <f aca="false">10000/SQRT((AO389*BE389)*(AVERAGE(AO389:AS389)*AVERAGE(BE389:BI389)))</f>
        <v>1.52291170567089</v>
      </c>
      <c r="AY389" s="4" t="n">
        <v>1</v>
      </c>
      <c r="AZ389" s="2" t="n">
        <f aca="false">(AO389*BE389)/405</f>
        <v>6.91358024691358</v>
      </c>
      <c r="BA389" s="2" t="n">
        <v>1</v>
      </c>
      <c r="BB389" s="2" t="n">
        <f aca="false">1/(LOG(BE389)+LOG(AO389))</f>
        <v>0.290094040049168</v>
      </c>
      <c r="BC389" s="2" t="n">
        <f aca="false">(BF389-BE389)/(AP389-AO389)</f>
        <v>1.5</v>
      </c>
      <c r="BD389" s="2" t="n">
        <f aca="false">(20*BE389)/((AO389/18)-3.5)</f>
        <v>183.673469387755</v>
      </c>
      <c r="BE389" s="3" t="n">
        <v>25</v>
      </c>
      <c r="BF389" s="3" t="n">
        <v>85</v>
      </c>
      <c r="BG389" s="3" t="n">
        <v>144</v>
      </c>
      <c r="BH389" s="3" t="n">
        <v>129</v>
      </c>
      <c r="BI389" s="3" t="n">
        <v>148</v>
      </c>
      <c r="BJ389" s="2" t="n">
        <f aca="false">((BE389*15)+(BF389*30)+(BG389*30)+(BH389*30)+(BI389*15))-(BE389*120)</f>
        <v>10335</v>
      </c>
      <c r="BK389" s="2" t="n">
        <f aca="false">((BE389*15)+(BF389*30)+(BG389*30)+(BH389*30)+(BI389*15))</f>
        <v>13335</v>
      </c>
      <c r="BL389" s="2" t="n">
        <f aca="false">(1/BE389)</f>
        <v>0.04</v>
      </c>
      <c r="BM389" s="2" t="n">
        <f aca="false">(BJ389/AU389)</f>
        <v>2.34353741496599</v>
      </c>
      <c r="BN389" s="2" t="n">
        <f aca="false">(BK389/AV389)</f>
        <v>0.747058823529412</v>
      </c>
      <c r="BO389" s="2" t="n">
        <f aca="false">(AX389*BM389)</f>
        <v>3.56900056192939</v>
      </c>
      <c r="BP389" s="2" t="n">
        <f aca="false">(AX389*BN389)</f>
        <v>1.13770462717766</v>
      </c>
      <c r="BQ389" s="2" t="n">
        <v>1</v>
      </c>
      <c r="BR389" s="4" t="n">
        <f aca="false">(BC389*BL389)</f>
        <v>0.06</v>
      </c>
      <c r="BS389" s="1"/>
      <c r="BT389" s="1"/>
      <c r="BU389" s="1" t="n">
        <v>24</v>
      </c>
      <c r="BV389" s="1" t="n">
        <v>1</v>
      </c>
      <c r="BW389" s="1"/>
      <c r="BX389" s="1"/>
      <c r="BY389" s="1"/>
      <c r="BZ389" s="1"/>
      <c r="CA389" s="1"/>
      <c r="CB389" s="1" t="n">
        <v>5</v>
      </c>
      <c r="CC389" s="1" t="n">
        <v>2</v>
      </c>
      <c r="CD389" s="1"/>
      <c r="CE389" s="1" t="n">
        <v>1553</v>
      </c>
      <c r="CF389" s="1" t="n">
        <v>10.8177720540889</v>
      </c>
      <c r="CG389" s="1" t="n">
        <v>13.6419832582099</v>
      </c>
      <c r="CH389" s="1" t="n">
        <v>4.34642627173213</v>
      </c>
      <c r="CI389" s="1" t="n">
        <v>5.79523502897618</v>
      </c>
      <c r="CJ389" s="1" t="n">
        <v>2.37604636188023</v>
      </c>
      <c r="CK389" s="1" t="n">
        <v>77.03799098519</v>
      </c>
      <c r="CL389" s="1" t="n">
        <v>12.89</v>
      </c>
      <c r="CM389" s="1" t="n">
        <v>3.3</v>
      </c>
      <c r="CN389" s="1" t="n">
        <v>11.44</v>
      </c>
      <c r="CO389" s="1" t="n">
        <v>0</v>
      </c>
      <c r="CP389" s="1" t="n">
        <v>2.84</v>
      </c>
      <c r="CQ389" s="1" t="n">
        <v>1.13</v>
      </c>
      <c r="CR389" s="1" t="n">
        <v>0</v>
      </c>
      <c r="CS389" s="1" t="n">
        <v>0</v>
      </c>
      <c r="CT389" s="1" t="n">
        <v>0</v>
      </c>
      <c r="CU389" s="1" t="n">
        <v>42</v>
      </c>
      <c r="CV389" s="1" t="n">
        <v>23.54</v>
      </c>
      <c r="CW389" s="1" t="n">
        <v>7.5</v>
      </c>
      <c r="CX389" s="1" t="n">
        <v>10</v>
      </c>
      <c r="CY389" s="1" t="n">
        <v>4.1</v>
      </c>
      <c r="CZ389" s="1" t="n">
        <v>89</v>
      </c>
      <c r="DA389" s="1" t="n">
        <v>299.1</v>
      </c>
      <c r="DB389" s="1" t="n">
        <v>80.1</v>
      </c>
      <c r="DC389" s="1" t="n">
        <v>11.6</v>
      </c>
      <c r="DD389" s="1" t="n">
        <v>2534</v>
      </c>
      <c r="DE389" s="1" t="n">
        <v>12</v>
      </c>
      <c r="DF389" s="1" t="n">
        <v>1</v>
      </c>
      <c r="DG389" s="1" t="n">
        <v>450</v>
      </c>
      <c r="DH389" s="1" t="n">
        <v>0</v>
      </c>
      <c r="DI389" s="1" t="n">
        <v>450</v>
      </c>
      <c r="DJ389" s="1" t="n">
        <v>31</v>
      </c>
      <c r="DK389" s="1" t="n">
        <v>31</v>
      </c>
      <c r="DL389" s="1" t="n">
        <v>1</v>
      </c>
      <c r="DM389" s="1" t="n">
        <v>1</v>
      </c>
      <c r="DN389" s="1" t="n">
        <v>31.01012</v>
      </c>
      <c r="DO389" s="1" t="n">
        <v>459.9215</v>
      </c>
      <c r="DP389" s="1" t="n">
        <v>0.16</v>
      </c>
      <c r="DQ389" s="1" t="n">
        <v>1</v>
      </c>
      <c r="DR389" s="1" t="n">
        <v>2</v>
      </c>
      <c r="DS389" s="1" t="n">
        <v>1</v>
      </c>
      <c r="DT389" s="1" t="n">
        <v>2575.06</v>
      </c>
      <c r="DU389" s="1" t="n">
        <v>50.53</v>
      </c>
      <c r="DV389" s="1" t="n">
        <v>16.56</v>
      </c>
      <c r="DW389" s="1" t="n">
        <v>23.05</v>
      </c>
      <c r="DX389" s="1" t="n">
        <v>23.71</v>
      </c>
      <c r="DY389" s="1" t="n">
        <v>480.05</v>
      </c>
      <c r="DZ389" s="1" t="n">
        <v>62.42</v>
      </c>
      <c r="EA389" s="1" t="n">
        <v>37.74</v>
      </c>
      <c r="EB389" s="1" t="n">
        <v>13.37</v>
      </c>
      <c r="EC389" s="1" t="n">
        <v>19.78</v>
      </c>
      <c r="ED389" s="1" t="n">
        <v>14.79</v>
      </c>
      <c r="EE389" s="1" t="n">
        <v>108.04</v>
      </c>
    </row>
    <row r="390" customFormat="false" ht="13.8" hidden="false" customHeight="false" outlineLevel="0" collapsed="false">
      <c r="A390" s="1" t="n">
        <v>31389</v>
      </c>
      <c r="B390" s="1" t="n">
        <v>2</v>
      </c>
      <c r="C390" s="1" t="n">
        <v>60</v>
      </c>
      <c r="D390" s="1" t="n">
        <v>1</v>
      </c>
      <c r="E390" s="1" t="n">
        <v>0</v>
      </c>
      <c r="F390" s="1" t="n">
        <v>1</v>
      </c>
      <c r="G390" s="1" t="n">
        <v>1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</v>
      </c>
      <c r="M390" s="1" t="n">
        <v>1</v>
      </c>
      <c r="N390" s="1" t="n">
        <v>0</v>
      </c>
      <c r="O390" s="1"/>
      <c r="P390" s="1" t="n">
        <f aca="false">SUM(E390:O390)</f>
        <v>3</v>
      </c>
      <c r="Q390" s="1" t="n">
        <v>148</v>
      </c>
      <c r="R390" s="1" t="n">
        <v>90</v>
      </c>
      <c r="S390" s="1"/>
      <c r="T390" s="2"/>
      <c r="U390" s="3" t="n">
        <v>59.3</v>
      </c>
      <c r="V390" s="3" t="n">
        <v>144</v>
      </c>
      <c r="W390" s="2" t="n">
        <v>28.5976080246914</v>
      </c>
      <c r="X390" s="2" t="n">
        <v>1</v>
      </c>
      <c r="Y390" s="3" t="n">
        <v>81</v>
      </c>
      <c r="Z390" s="3" t="n">
        <v>106</v>
      </c>
      <c r="AA390" s="2"/>
      <c r="AB390" s="2"/>
      <c r="AC390" s="2"/>
      <c r="AD390" s="3" t="n">
        <v>42.8</v>
      </c>
      <c r="AE390" s="3"/>
      <c r="AF390" s="3"/>
      <c r="AG390" s="1"/>
      <c r="AH390" s="3"/>
      <c r="AI390" s="3"/>
      <c r="AJ390" s="3"/>
      <c r="AK390" s="3"/>
      <c r="AL390" s="1"/>
      <c r="AM390" s="1"/>
      <c r="AN390" s="1"/>
      <c r="AO390" s="1" t="n">
        <v>100</v>
      </c>
      <c r="AP390" s="1" t="n">
        <v>150</v>
      </c>
      <c r="AQ390" s="1" t="n">
        <v>161</v>
      </c>
      <c r="AR390" s="1" t="n">
        <v>140</v>
      </c>
      <c r="AS390" s="1" t="n">
        <v>137</v>
      </c>
      <c r="AT390" s="1" t="n">
        <v>2</v>
      </c>
      <c r="AU390" s="1" t="n">
        <f aca="false">((AO390*15)+(AP390*30)+(AQ390*30)+(AR390*30)+(AS390*15))-(AO390*120)</f>
        <v>5085</v>
      </c>
      <c r="AV390" s="1" t="n">
        <f aca="false">((AO390*15)+(AP390*30)+(AQ390*30)+(AR390*30)+(AS390*15))</f>
        <v>17085</v>
      </c>
      <c r="AW390" s="1"/>
      <c r="AX390" s="4" t="n">
        <f aca="false">10000/SQRT((AO390*BE390)*(AVERAGE(AO390:AS390)*AVERAGE(BE390:BI390)))</f>
        <v>4.00890259310807</v>
      </c>
      <c r="AY390" s="4" t="n">
        <v>0</v>
      </c>
      <c r="AZ390" s="2" t="n">
        <f aca="false">(AO390*BE390)/405</f>
        <v>1.7283950617284</v>
      </c>
      <c r="BA390" s="2" t="n">
        <v>0</v>
      </c>
      <c r="BB390" s="2" t="n">
        <f aca="false">1/(LOG(BE390)+LOG(AO390))</f>
        <v>0.351481736634632</v>
      </c>
      <c r="BC390" s="2" t="n">
        <f aca="false">(BF390-BE390)/(AP390-AO390)</f>
        <v>1.12</v>
      </c>
      <c r="BD390" s="2" t="n">
        <f aca="false">(20*BE390)/((AO390/18)-3.5)</f>
        <v>68.1081081081081</v>
      </c>
      <c r="BE390" s="3" t="n">
        <v>7</v>
      </c>
      <c r="BF390" s="3" t="n">
        <v>63</v>
      </c>
      <c r="BG390" s="3" t="n">
        <v>81.8</v>
      </c>
      <c r="BH390" s="3" t="n">
        <v>72</v>
      </c>
      <c r="BI390" s="3" t="n">
        <v>99.2</v>
      </c>
      <c r="BJ390" s="2" t="n">
        <f aca="false">((BE390*15)+(BF390*30)+(BG390*30)+(BH390*30)+(BI390*15))-(BE390*120)</f>
        <v>7257</v>
      </c>
      <c r="BK390" s="2" t="n">
        <f aca="false">((BE390*15)+(BF390*30)+(BG390*30)+(BH390*30)+(BI390*15))</f>
        <v>8097</v>
      </c>
      <c r="BL390" s="2" t="n">
        <f aca="false">(1/BE390)</f>
        <v>0.142857142857143</v>
      </c>
      <c r="BM390" s="2" t="n">
        <f aca="false">(BJ390/AU390)</f>
        <v>1.42713864306785</v>
      </c>
      <c r="BN390" s="2" t="n">
        <f aca="false">(BK390/AV390)</f>
        <v>0.473924495171203</v>
      </c>
      <c r="BO390" s="2" t="n">
        <f aca="false">(AX390*BM390)</f>
        <v>5.72125980691942</v>
      </c>
      <c r="BP390" s="2" t="n">
        <f aca="false">(AX390*BN390)</f>
        <v>1.89991713762927</v>
      </c>
      <c r="BQ390" s="2" t="n">
        <v>2</v>
      </c>
      <c r="BR390" s="4" t="n">
        <f aca="false">(BC390*BL390)</f>
        <v>0.16</v>
      </c>
      <c r="BS390" s="1" t="n">
        <v>200</v>
      </c>
      <c r="BT390" s="1" t="n">
        <v>0</v>
      </c>
      <c r="BU390" s="1" t="n">
        <v>26</v>
      </c>
      <c r="BV390" s="1" t="n">
        <v>1</v>
      </c>
      <c r="BW390" s="1" t="n">
        <v>145</v>
      </c>
      <c r="BX390" s="1" t="n">
        <v>1</v>
      </c>
      <c r="BY390" s="1" t="n">
        <v>29</v>
      </c>
      <c r="BZ390" s="1" t="n">
        <v>143</v>
      </c>
      <c r="CA390" s="1" t="n">
        <v>0</v>
      </c>
      <c r="CB390" s="1" t="n">
        <v>3</v>
      </c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 t="n">
        <v>18</v>
      </c>
      <c r="DK390" s="1" t="n">
        <v>18</v>
      </c>
      <c r="DL390" s="1" t="n">
        <v>2</v>
      </c>
      <c r="DM390" s="1" t="n">
        <v>1</v>
      </c>
      <c r="DN390" s="1" t="n">
        <v>23.62339</v>
      </c>
      <c r="DO390" s="1" t="n">
        <v>24.4326</v>
      </c>
      <c r="DP390" s="1" t="n">
        <v>0</v>
      </c>
      <c r="DQ390" s="1" t="n">
        <v>1</v>
      </c>
      <c r="DR390" s="1" t="n">
        <v>1</v>
      </c>
      <c r="DS390" s="1" t="n">
        <v>2</v>
      </c>
      <c r="DT390" s="1" t="n">
        <v>1248.1</v>
      </c>
      <c r="DU390" s="1" t="n">
        <v>56.21</v>
      </c>
      <c r="DV390" s="1" t="n">
        <v>30.35</v>
      </c>
      <c r="DW390" s="1" t="n">
        <v>26.11</v>
      </c>
      <c r="DX390" s="1" t="n">
        <v>18.75</v>
      </c>
      <c r="DY390" s="1" t="n">
        <v>158.97</v>
      </c>
      <c r="DZ390" s="1" t="n">
        <v>21.64</v>
      </c>
      <c r="EA390" s="1" t="n">
        <v>23.62</v>
      </c>
      <c r="EB390" s="1" t="n">
        <v>12.1</v>
      </c>
      <c r="EC390" s="1" t="n">
        <v>20.4</v>
      </c>
      <c r="ED390" s="1" t="n">
        <v>9.99</v>
      </c>
      <c r="EE390" s="1" t="n">
        <v>147.15</v>
      </c>
    </row>
    <row r="391" customFormat="false" ht="13.8" hidden="false" customHeight="false" outlineLevel="0" collapsed="false">
      <c r="A391" s="1" t="n">
        <v>31391</v>
      </c>
      <c r="B391" s="1" t="n">
        <v>2</v>
      </c>
      <c r="C391" s="1" t="n">
        <v>76</v>
      </c>
      <c r="D391" s="1" t="n">
        <v>1</v>
      </c>
      <c r="E391" s="1" t="n">
        <v>0</v>
      </c>
      <c r="F391" s="1" t="n">
        <v>1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</v>
      </c>
      <c r="M391" s="1" t="n">
        <v>1</v>
      </c>
      <c r="N391" s="1" t="n">
        <v>0</v>
      </c>
      <c r="O391" s="1"/>
      <c r="P391" s="1" t="n">
        <f aca="false">SUM(E391:O391)</f>
        <v>2</v>
      </c>
      <c r="Q391" s="1" t="n">
        <v>138</v>
      </c>
      <c r="R391" s="1" t="n">
        <v>76</v>
      </c>
      <c r="S391" s="1"/>
      <c r="T391" s="2"/>
      <c r="U391" s="3" t="n">
        <v>69.9</v>
      </c>
      <c r="V391" s="3" t="n">
        <v>159</v>
      </c>
      <c r="W391" s="2" t="n">
        <v>27.6492227364424</v>
      </c>
      <c r="X391" s="2" t="n">
        <v>1</v>
      </c>
      <c r="Y391" s="3" t="n">
        <v>95</v>
      </c>
      <c r="Z391" s="3" t="n">
        <v>103</v>
      </c>
      <c r="AA391" s="2"/>
      <c r="AB391" s="2"/>
      <c r="AC391" s="2"/>
      <c r="AD391" s="3" t="n">
        <v>42.4</v>
      </c>
      <c r="AE391" s="3"/>
      <c r="AF391" s="3"/>
      <c r="AG391" s="1"/>
      <c r="AH391" s="3"/>
      <c r="AI391" s="3"/>
      <c r="AJ391" s="3"/>
      <c r="AK391" s="3"/>
      <c r="AL391" s="1"/>
      <c r="AM391" s="1"/>
      <c r="AN391" s="1"/>
      <c r="AO391" s="1" t="n">
        <v>102</v>
      </c>
      <c r="AP391" s="1" t="n">
        <v>153</v>
      </c>
      <c r="AQ391" s="1" t="n">
        <v>184</v>
      </c>
      <c r="AR391" s="1" t="n">
        <v>175</v>
      </c>
      <c r="AS391" s="1" t="n">
        <v>125</v>
      </c>
      <c r="AT391" s="1" t="n">
        <v>2</v>
      </c>
      <c r="AU391" s="1" t="n">
        <f aca="false">((AO391*15)+(AP391*30)+(AQ391*30)+(AR391*30)+(AS391*15))-(AO391*120)</f>
        <v>6525</v>
      </c>
      <c r="AV391" s="1" t="n">
        <f aca="false">((AO391*15)+(AP391*30)+(AQ391*30)+(AR391*30)+(AS391*15))</f>
        <v>18765</v>
      </c>
      <c r="AW391" s="1"/>
      <c r="AX391" s="4" t="n">
        <f aca="false">10000/SQRT((AO391*BE391)*(AVERAGE(AO391:AS391)*AVERAGE(BE391:BI391)))</f>
        <v>3.31741184249758</v>
      </c>
      <c r="AY391" s="4" t="n">
        <v>1</v>
      </c>
      <c r="AZ391" s="2" t="n">
        <f aca="false">(AO391*BE391)/405</f>
        <v>1.61688888888889</v>
      </c>
      <c r="BA391" s="2" t="n">
        <v>0</v>
      </c>
      <c r="BB391" s="2" t="n">
        <f aca="false">1/(LOG(BE391)+LOG(AO391))</f>
        <v>0.355096587713577</v>
      </c>
      <c r="BC391" s="2" t="n">
        <f aca="false">(BF391-BE391)/(AP391-AO391)</f>
        <v>1.14862745098039</v>
      </c>
      <c r="BD391" s="2" t="n">
        <f aca="false">(20*BE391)/((AO391/18)-3.5)</f>
        <v>59.2615384615385</v>
      </c>
      <c r="BE391" s="3" t="n">
        <v>6.42</v>
      </c>
      <c r="BF391" s="3" t="n">
        <v>65</v>
      </c>
      <c r="BG391" s="3" t="n">
        <v>115</v>
      </c>
      <c r="BH391" s="3" t="n">
        <v>168</v>
      </c>
      <c r="BI391" s="3" t="n">
        <v>115</v>
      </c>
      <c r="BJ391" s="2" t="n">
        <f aca="false">((BE391*15)+(BF391*30)+(BG391*30)+(BH391*30)+(BI391*15))-(BE391*120)</f>
        <v>11490.9</v>
      </c>
      <c r="BK391" s="2" t="n">
        <f aca="false">((BE391*15)+(BF391*30)+(BG391*30)+(BH391*30)+(BI391*15))</f>
        <v>12261.3</v>
      </c>
      <c r="BL391" s="2" t="n">
        <f aca="false">(1/BE391)</f>
        <v>0.155763239875389</v>
      </c>
      <c r="BM391" s="2" t="n">
        <f aca="false">(BJ391/AU391)</f>
        <v>1.76105747126437</v>
      </c>
      <c r="BN391" s="2" t="n">
        <f aca="false">(BK391/AV391)</f>
        <v>0.653413269384492</v>
      </c>
      <c r="BO391" s="2" t="n">
        <f aca="false">(AX391*BM391)</f>
        <v>5.84215291049126</v>
      </c>
      <c r="BP391" s="2" t="n">
        <f aca="false">(AX391*BN391)</f>
        <v>2.16764091790118</v>
      </c>
      <c r="BQ391" s="2" t="n">
        <v>2</v>
      </c>
      <c r="BR391" s="4" t="n">
        <f aca="false">(BC391*BL391)</f>
        <v>0.178913933174516</v>
      </c>
      <c r="BS391" s="1" t="n">
        <v>174</v>
      </c>
      <c r="BT391" s="1" t="n">
        <v>0</v>
      </c>
      <c r="BU391" s="1" t="n">
        <v>24</v>
      </c>
      <c r="BV391" s="1" t="n">
        <v>1</v>
      </c>
      <c r="BW391" s="1" t="n">
        <v>111</v>
      </c>
      <c r="BX391" s="1" t="n">
        <v>0</v>
      </c>
      <c r="BY391" s="1" t="n">
        <v>39</v>
      </c>
      <c r="BZ391" s="1" t="n">
        <v>194</v>
      </c>
      <c r="CA391" s="1" t="n">
        <v>1</v>
      </c>
      <c r="CB391" s="1" t="n">
        <v>3</v>
      </c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 t="n">
        <v>9</v>
      </c>
      <c r="DK391" s="1" t="n">
        <v>9</v>
      </c>
      <c r="DL391" s="1" t="n">
        <v>2</v>
      </c>
      <c r="DM391" s="1" t="n">
        <v>2</v>
      </c>
      <c r="DN391" s="1" t="n">
        <v>32.15036</v>
      </c>
      <c r="DO391" s="1" t="n">
        <v>90.85189</v>
      </c>
      <c r="DP391" s="1" t="n">
        <v>0.9</v>
      </c>
      <c r="DQ391" s="1" t="n">
        <v>2</v>
      </c>
      <c r="DR391" s="1" t="n">
        <v>3</v>
      </c>
      <c r="DS391" s="1" t="n">
        <v>3</v>
      </c>
      <c r="DT391" s="1" t="n">
        <v>2122.57</v>
      </c>
      <c r="DU391" s="1" t="n">
        <v>57.12</v>
      </c>
      <c r="DV391" s="1" t="n">
        <v>19.67</v>
      </c>
      <c r="DW391" s="1" t="n">
        <v>27.35</v>
      </c>
      <c r="DX391" s="1" t="n">
        <v>22.04</v>
      </c>
      <c r="DY391" s="1" t="n">
        <v>317.26</v>
      </c>
      <c r="DZ391" s="1" t="n">
        <v>34.4</v>
      </c>
      <c r="EA391" s="1" t="n">
        <v>17.87</v>
      </c>
      <c r="EB391" s="1" t="n">
        <v>18.21</v>
      </c>
      <c r="EC391" s="1" t="n">
        <v>23.71</v>
      </c>
      <c r="ED391" s="1" t="n">
        <v>8.7</v>
      </c>
      <c r="EE391" s="1" t="n">
        <v>129.53</v>
      </c>
    </row>
    <row r="392" customFormat="false" ht="13.8" hidden="false" customHeight="false" outlineLevel="0" collapsed="false">
      <c r="A392" s="1" t="n">
        <v>31392</v>
      </c>
      <c r="B392" s="1" t="n">
        <v>2</v>
      </c>
      <c r="C392" s="1" t="n">
        <v>46</v>
      </c>
      <c r="D392" s="1" t="n">
        <v>1</v>
      </c>
      <c r="E392" s="1" t="n">
        <v>1</v>
      </c>
      <c r="F392" s="1" t="n">
        <v>1</v>
      </c>
      <c r="G392" s="1" t="n">
        <v>1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0</v>
      </c>
      <c r="N392" s="1" t="n">
        <v>0</v>
      </c>
      <c r="O392" s="1"/>
      <c r="P392" s="1" t="n">
        <f aca="false">SUM(E392:O392)</f>
        <v>3</v>
      </c>
      <c r="Q392" s="1" t="n">
        <v>122</v>
      </c>
      <c r="R392" s="1" t="n">
        <v>70</v>
      </c>
      <c r="S392" s="1"/>
      <c r="T392" s="2"/>
      <c r="U392" s="3" t="n">
        <v>60.9</v>
      </c>
      <c r="V392" s="3" t="n">
        <v>156</v>
      </c>
      <c r="W392" s="2" t="n">
        <v>25.0246548323471</v>
      </c>
      <c r="X392" s="2" t="n">
        <v>1</v>
      </c>
      <c r="Y392" s="3" t="n">
        <v>79</v>
      </c>
      <c r="Z392" s="3" t="n">
        <v>101</v>
      </c>
      <c r="AA392" s="2"/>
      <c r="AB392" s="2"/>
      <c r="AC392" s="2"/>
      <c r="AD392" s="3" t="n">
        <v>39.9</v>
      </c>
      <c r="AE392" s="3"/>
      <c r="AF392" s="3"/>
      <c r="AG392" s="1"/>
      <c r="AH392" s="3"/>
      <c r="AI392" s="3"/>
      <c r="AJ392" s="3"/>
      <c r="AK392" s="3"/>
      <c r="AL392" s="1"/>
      <c r="AM392" s="1"/>
      <c r="AN392" s="1"/>
      <c r="AO392" s="1" t="n">
        <v>105</v>
      </c>
      <c r="AP392" s="1" t="n">
        <v>150</v>
      </c>
      <c r="AQ392" s="1" t="n">
        <v>122</v>
      </c>
      <c r="AR392" s="1" t="n">
        <v>132</v>
      </c>
      <c r="AS392" s="1" t="n">
        <v>139</v>
      </c>
      <c r="AT392" s="1" t="n">
        <v>2</v>
      </c>
      <c r="AU392" s="1" t="n">
        <f aca="false">((AO392*15)+(AP392*30)+(AQ392*30)+(AR392*30)+(AS392*15))-(AO392*120)</f>
        <v>3180</v>
      </c>
      <c r="AV392" s="1" t="n">
        <f aca="false">((AO392*15)+(AP392*30)+(AQ392*30)+(AR392*30)+(AS392*15))</f>
        <v>15780</v>
      </c>
      <c r="AW392" s="1"/>
      <c r="AX392" s="4" t="n">
        <f aca="false">10000/SQRT((AO392*BE392)*(AVERAGE(AO392:AS392)*AVERAGE(BE392:BI392)))</f>
        <v>2.00999886318418</v>
      </c>
      <c r="AY392" s="4" t="n">
        <v>1</v>
      </c>
      <c r="AZ392" s="2" t="n">
        <f aca="false">(AO392*BE392)/405</f>
        <v>4.48518518518519</v>
      </c>
      <c r="BA392" s="2" t="n">
        <v>1</v>
      </c>
      <c r="BB392" s="2" t="n">
        <f aca="false">1/(LOG(BE392)+LOG(AO392))</f>
        <v>0.306820427676192</v>
      </c>
      <c r="BC392" s="2" t="n">
        <f aca="false">(BF392-BE392)/(AP392-AO392)</f>
        <v>2.34888888888889</v>
      </c>
      <c r="BD392" s="2" t="n">
        <f aca="false">(20*BE392)/((AO392/18)-3.5)</f>
        <v>148.285714285714</v>
      </c>
      <c r="BE392" s="3" t="n">
        <v>17.3</v>
      </c>
      <c r="BF392" s="3" t="n">
        <v>123</v>
      </c>
      <c r="BG392" s="3" t="n">
        <v>89.4</v>
      </c>
      <c r="BH392" s="3" t="n">
        <v>147</v>
      </c>
      <c r="BI392" s="3" t="n">
        <v>149</v>
      </c>
      <c r="BJ392" s="2" t="n">
        <f aca="false">((BE392*15)+(BF392*30)+(BG392*30)+(BH392*30)+(BI392*15))-(BE392*120)</f>
        <v>11200.5</v>
      </c>
      <c r="BK392" s="2" t="n">
        <f aca="false">((BE392*15)+(BF392*30)+(BG392*30)+(BH392*30)+(BI392*15))</f>
        <v>13276.5</v>
      </c>
      <c r="BL392" s="2" t="n">
        <f aca="false">(1/BE392)</f>
        <v>0.0578034682080925</v>
      </c>
      <c r="BM392" s="2" t="n">
        <f aca="false">(BJ392/AU392)</f>
        <v>3.52216981132075</v>
      </c>
      <c r="BN392" s="2" t="n">
        <f aca="false">(BK392/AV392)</f>
        <v>0.841349809885931</v>
      </c>
      <c r="BO392" s="2" t="n">
        <f aca="false">(AX392*BM392)</f>
        <v>7.07955731669637</v>
      </c>
      <c r="BP392" s="2" t="n">
        <f aca="false">(AX392*BN392)</f>
        <v>1.69111216141095</v>
      </c>
      <c r="BQ392" s="2" t="n">
        <v>2</v>
      </c>
      <c r="BR392" s="4" t="n">
        <f aca="false">(BC392*BL392)</f>
        <v>0.135773924213231</v>
      </c>
      <c r="BS392" s="1" t="n">
        <v>152</v>
      </c>
      <c r="BT392" s="1" t="n">
        <v>0</v>
      </c>
      <c r="BU392" s="1" t="n">
        <v>28</v>
      </c>
      <c r="BV392" s="1" t="n">
        <v>1</v>
      </c>
      <c r="BW392" s="1" t="n">
        <v>104</v>
      </c>
      <c r="BX392" s="1" t="n">
        <v>0</v>
      </c>
      <c r="BY392" s="1" t="n">
        <v>20</v>
      </c>
      <c r="BZ392" s="1" t="n">
        <v>100</v>
      </c>
      <c r="CA392" s="1" t="n">
        <v>0</v>
      </c>
      <c r="CB392" s="1" t="n">
        <v>3</v>
      </c>
      <c r="CC392" s="1"/>
      <c r="CD392" s="1"/>
      <c r="CE392" s="1" t="n">
        <v>1850</v>
      </c>
      <c r="CF392" s="1" t="n">
        <v>16.5621621621622</v>
      </c>
      <c r="CG392" s="1" t="n">
        <v>28.5081081081081</v>
      </c>
      <c r="CH392" s="1" t="n">
        <v>6.42162162162162</v>
      </c>
      <c r="CI392" s="1" t="n">
        <v>9.63243243243243</v>
      </c>
      <c r="CJ392" s="1" t="n">
        <v>4.03783783783784</v>
      </c>
      <c r="CK392" s="1" t="n">
        <v>57.1243243243243</v>
      </c>
      <c r="CL392" s="1" t="n">
        <v>6.9</v>
      </c>
      <c r="CM392" s="1" t="n">
        <v>5.9</v>
      </c>
      <c r="CN392" s="1" t="n">
        <v>9.8</v>
      </c>
      <c r="CO392" s="1" t="n">
        <v>0</v>
      </c>
      <c r="CP392" s="1" t="n">
        <v>1.6</v>
      </c>
      <c r="CQ392" s="1" t="n">
        <v>2</v>
      </c>
      <c r="CR392" s="1" t="n">
        <v>1</v>
      </c>
      <c r="CS392" s="1" t="n">
        <v>0</v>
      </c>
      <c r="CT392" s="1" t="n">
        <v>1</v>
      </c>
      <c r="CU392" s="1" t="n">
        <v>76.6</v>
      </c>
      <c r="CV392" s="1" t="n">
        <v>58.6</v>
      </c>
      <c r="CW392" s="1" t="n">
        <v>13.2</v>
      </c>
      <c r="CX392" s="1" t="n">
        <v>19.8</v>
      </c>
      <c r="CY392" s="1" t="n">
        <v>8.3</v>
      </c>
      <c r="CZ392" s="1" t="n">
        <v>130</v>
      </c>
      <c r="DA392" s="1" t="n">
        <v>264.2</v>
      </c>
      <c r="DB392" s="1" t="n">
        <v>12.7</v>
      </c>
      <c r="DC392" s="1" t="n">
        <v>16.1</v>
      </c>
      <c r="DD392" s="1" t="n">
        <v>545</v>
      </c>
      <c r="DE392" s="1" t="n">
        <v>10</v>
      </c>
      <c r="DF392" s="1" t="n">
        <v>1</v>
      </c>
      <c r="DG392" s="1" t="n">
        <v>240</v>
      </c>
      <c r="DH392" s="1" t="n">
        <v>12</v>
      </c>
      <c r="DI392" s="1" t="n">
        <v>240</v>
      </c>
      <c r="DJ392" s="1"/>
      <c r="DK392" s="1"/>
      <c r="DL392" s="1"/>
      <c r="DM392" s="1"/>
      <c r="DN392" s="1" t="n">
        <v>33.43036</v>
      </c>
      <c r="DO392" s="1" t="n">
        <v>5876.91</v>
      </c>
      <c r="DP392" s="1" t="n">
        <v>0.06</v>
      </c>
      <c r="DQ392" s="1" t="n">
        <v>1</v>
      </c>
      <c r="DR392" s="1" t="n">
        <v>2</v>
      </c>
      <c r="DS392" s="1" t="n">
        <v>1</v>
      </c>
      <c r="DT392" s="1" t="n">
        <v>1430.21</v>
      </c>
      <c r="DU392" s="1" t="n">
        <v>46.62</v>
      </c>
      <c r="DV392" s="1" t="n">
        <v>14.04</v>
      </c>
      <c r="DW392" s="1" t="n">
        <v>13.68</v>
      </c>
      <c r="DX392" s="1" t="n">
        <v>28.18</v>
      </c>
      <c r="DY392" s="1" t="n">
        <v>214.49</v>
      </c>
      <c r="DZ392" s="1" t="n">
        <v>21.85</v>
      </c>
      <c r="EA392" s="1" t="n">
        <v>25.43</v>
      </c>
      <c r="EB392" s="1" t="n">
        <v>10.36</v>
      </c>
      <c r="EC392" s="1" t="n">
        <v>20.79</v>
      </c>
      <c r="ED392" s="1" t="n">
        <v>11.04</v>
      </c>
      <c r="EE392" s="1" t="n">
        <v>75.07</v>
      </c>
    </row>
    <row r="393" customFormat="false" ht="13.8" hidden="false" customHeight="false" outlineLevel="0" collapsed="false">
      <c r="A393" s="1" t="n">
        <v>31393</v>
      </c>
      <c r="B393" s="1" t="n">
        <v>2</v>
      </c>
      <c r="C393" s="1" t="n">
        <v>24</v>
      </c>
      <c r="D393" s="1" t="n">
        <v>1</v>
      </c>
      <c r="E393" s="1" t="n">
        <v>1</v>
      </c>
      <c r="F393" s="1" t="n">
        <v>0</v>
      </c>
      <c r="G393" s="1" t="n">
        <v>1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0</v>
      </c>
      <c r="N393" s="1" t="n">
        <v>0</v>
      </c>
      <c r="O393" s="1"/>
      <c r="P393" s="1" t="n">
        <f aca="false">SUM(E393:O393)</f>
        <v>2</v>
      </c>
      <c r="Q393" s="1" t="n">
        <v>100</v>
      </c>
      <c r="R393" s="1" t="n">
        <v>70</v>
      </c>
      <c r="S393" s="1"/>
      <c r="T393" s="2"/>
      <c r="U393" s="3" t="n">
        <v>53.2</v>
      </c>
      <c r="V393" s="3" t="n">
        <v>144.7</v>
      </c>
      <c r="W393" s="2" t="n">
        <v>25.4082392424524</v>
      </c>
      <c r="X393" s="2" t="n">
        <v>1</v>
      </c>
      <c r="Y393" s="3" t="n">
        <v>74</v>
      </c>
      <c r="Z393" s="3" t="n">
        <v>91</v>
      </c>
      <c r="AA393" s="2"/>
      <c r="AB393" s="2"/>
      <c r="AC393" s="2"/>
      <c r="AD393" s="3" t="n">
        <v>42.6</v>
      </c>
      <c r="AE393" s="3"/>
      <c r="AF393" s="3"/>
      <c r="AG393" s="1"/>
      <c r="AH393" s="3"/>
      <c r="AI393" s="3"/>
      <c r="AJ393" s="3"/>
      <c r="AK393" s="3"/>
      <c r="AL393" s="1"/>
      <c r="AM393" s="1"/>
      <c r="AN393" s="1"/>
      <c r="AO393" s="1" t="n">
        <v>96</v>
      </c>
      <c r="AP393" s="1" t="n">
        <v>124</v>
      </c>
      <c r="AQ393" s="1" t="n">
        <v>172</v>
      </c>
      <c r="AR393" s="1" t="n">
        <v>140</v>
      </c>
      <c r="AS393" s="1" t="n">
        <v>127</v>
      </c>
      <c r="AT393" s="1" t="n">
        <v>1</v>
      </c>
      <c r="AU393" s="1" t="n">
        <f aca="false">((AO393*15)+(AP393*30)+(AQ393*30)+(AR393*30)+(AS393*15))-(AO393*120)</f>
        <v>4905</v>
      </c>
      <c r="AV393" s="1" t="n">
        <f aca="false">((AO393*15)+(AP393*30)+(AQ393*30)+(AR393*30)+(AS393*15))</f>
        <v>16425</v>
      </c>
      <c r="AW393" s="1"/>
      <c r="AX393" s="4" t="n">
        <f aca="false">10000/SQRT((AO393*BE393)*(AVERAGE(AO393:AS393)*AVERAGE(BE393:BI393)))</f>
        <v>4.16570424175139</v>
      </c>
      <c r="AY393" s="4" t="n">
        <v>0</v>
      </c>
      <c r="AZ393" s="2" t="n">
        <f aca="false">(AO393*BE393)/405</f>
        <v>1.66637037037037</v>
      </c>
      <c r="BA393" s="2" t="n">
        <v>0</v>
      </c>
      <c r="BB393" s="2" t="n">
        <f aca="false">1/(LOG(BE393)+LOG(AO393))</f>
        <v>0.353453489665357</v>
      </c>
      <c r="BC393" s="2" t="n">
        <f aca="false">(BF393-BE393)/(AP393-AO393)</f>
        <v>1.07392857142857</v>
      </c>
      <c r="BD393" s="2" t="n">
        <f aca="false">(20*BE393)/((AO393/18)-3.5)</f>
        <v>76.6909090909091</v>
      </c>
      <c r="BE393" s="3" t="n">
        <v>7.03</v>
      </c>
      <c r="BF393" s="3" t="n">
        <v>37.1</v>
      </c>
      <c r="BG393" s="3" t="n">
        <v>92.7</v>
      </c>
      <c r="BH393" s="3" t="n">
        <v>96.1</v>
      </c>
      <c r="BI393" s="3" t="n">
        <v>91</v>
      </c>
      <c r="BJ393" s="2" t="n">
        <f aca="false">((BE393*15)+(BF393*30)+(BG393*30)+(BH393*30)+(BI393*15))-(BE393*120)</f>
        <v>7403.85</v>
      </c>
      <c r="BK393" s="2" t="n">
        <f aca="false">((BE393*15)+(BF393*30)+(BG393*30)+(BH393*30)+(BI393*15))</f>
        <v>8247.45</v>
      </c>
      <c r="BL393" s="2" t="n">
        <f aca="false">(1/BE393)</f>
        <v>0.142247510668563</v>
      </c>
      <c r="BM393" s="2" t="n">
        <f aca="false">(BJ393/AU393)</f>
        <v>1.5094495412844</v>
      </c>
      <c r="BN393" s="2" t="n">
        <f aca="false">(BK393/AV393)</f>
        <v>0.502127853881279</v>
      </c>
      <c r="BO393" s="2" t="n">
        <f aca="false">(AX393*BM393)</f>
        <v>6.28792035683813</v>
      </c>
      <c r="BP393" s="2" t="n">
        <f aca="false">(AX393*BN393)</f>
        <v>2.09171613081476</v>
      </c>
      <c r="BQ393" s="2" t="n">
        <v>2</v>
      </c>
      <c r="BR393" s="4" t="n">
        <f aca="false">(BC393*BL393)</f>
        <v>0.152763665921561</v>
      </c>
      <c r="BS393" s="1" t="n">
        <v>184</v>
      </c>
      <c r="BT393" s="1" t="n">
        <v>0</v>
      </c>
      <c r="BU393" s="1" t="n">
        <v>32</v>
      </c>
      <c r="BV393" s="1" t="n">
        <v>1</v>
      </c>
      <c r="BW393" s="1" t="n">
        <v>136</v>
      </c>
      <c r="BX393" s="1" t="n">
        <v>1</v>
      </c>
      <c r="BY393" s="1" t="n">
        <v>16</v>
      </c>
      <c r="BZ393" s="1" t="n">
        <v>80</v>
      </c>
      <c r="CA393" s="1" t="n">
        <v>0</v>
      </c>
      <c r="CB393" s="1" t="n">
        <v>3</v>
      </c>
      <c r="CC393" s="1"/>
      <c r="CD393" s="1"/>
      <c r="CE393" s="1" t="n">
        <v>3556</v>
      </c>
      <c r="CF393" s="1" t="n">
        <v>17.5815523059618</v>
      </c>
      <c r="CG393" s="1" t="n">
        <v>35.3065241844769</v>
      </c>
      <c r="CH393" s="1" t="n">
        <v>10.958942632171</v>
      </c>
      <c r="CI393" s="1" t="n">
        <v>11.4904386951631</v>
      </c>
      <c r="CJ393" s="1" t="n">
        <v>2.65748031496063</v>
      </c>
      <c r="CK393" s="1" t="n">
        <v>48.5151856017998</v>
      </c>
      <c r="CL393" s="1" t="n">
        <v>7.8</v>
      </c>
      <c r="CM393" s="1" t="n">
        <v>14</v>
      </c>
      <c r="CN393" s="1" t="n">
        <v>15.3</v>
      </c>
      <c r="CO393" s="1" t="n">
        <v>0</v>
      </c>
      <c r="CP393" s="1" t="n">
        <v>1.9</v>
      </c>
      <c r="CQ393" s="1" t="n">
        <v>0.3</v>
      </c>
      <c r="CR393" s="1" t="n">
        <v>0</v>
      </c>
      <c r="CS393" s="1" t="n">
        <v>3.3</v>
      </c>
      <c r="CT393" s="1" t="n">
        <v>4.1</v>
      </c>
      <c r="CU393" s="1" t="n">
        <v>156.3</v>
      </c>
      <c r="CV393" s="1" t="n">
        <v>139.5</v>
      </c>
      <c r="CW393" s="1" t="n">
        <v>43.3</v>
      </c>
      <c r="CX393" s="1" t="n">
        <v>45.4</v>
      </c>
      <c r="CY393" s="1" t="n">
        <v>10.5</v>
      </c>
      <c r="CZ393" s="1" t="n">
        <v>378</v>
      </c>
      <c r="DA393" s="1" t="n">
        <v>431.3</v>
      </c>
      <c r="DB393" s="1" t="n">
        <v>4.4</v>
      </c>
      <c r="DC393" s="1" t="n">
        <v>47.7</v>
      </c>
      <c r="DD393" s="1" t="n">
        <v>638</v>
      </c>
      <c r="DE393" s="1" t="n">
        <v>4</v>
      </c>
      <c r="DF393" s="1" t="n">
        <v>6</v>
      </c>
      <c r="DG393" s="1" t="n">
        <v>450</v>
      </c>
      <c r="DH393" s="1" t="n">
        <v>8</v>
      </c>
      <c r="DI393" s="1" t="n">
        <v>500</v>
      </c>
      <c r="DJ393" s="1" t="n">
        <v>6</v>
      </c>
      <c r="DK393" s="1" t="n">
        <v>6</v>
      </c>
      <c r="DL393" s="1" t="n">
        <v>2</v>
      </c>
      <c r="DM393" s="1" t="n">
        <v>2</v>
      </c>
      <c r="DN393" s="1" t="n">
        <v>31.57012</v>
      </c>
      <c r="DO393" s="1" t="n">
        <v>304.7133</v>
      </c>
      <c r="DP393" s="1" t="n">
        <v>1.4</v>
      </c>
      <c r="DQ393" s="1" t="n">
        <v>1</v>
      </c>
      <c r="DR393" s="1" t="n">
        <v>3</v>
      </c>
      <c r="DS393" s="1" t="n">
        <v>1</v>
      </c>
      <c r="DT393" s="1" t="n">
        <v>2668.87</v>
      </c>
      <c r="DU393" s="1" t="n">
        <v>56.15</v>
      </c>
      <c r="DV393" s="1" t="n">
        <v>15.02</v>
      </c>
      <c r="DW393" s="1" t="n">
        <v>21.59</v>
      </c>
      <c r="DX393" s="1" t="n">
        <v>23.52</v>
      </c>
      <c r="DY393" s="1" t="n">
        <v>424.42</v>
      </c>
      <c r="DZ393" s="1" t="n">
        <v>30.14</v>
      </c>
      <c r="EA393" s="1" t="n">
        <v>37.43</v>
      </c>
      <c r="EB393" s="1" t="n">
        <v>13.94</v>
      </c>
      <c r="EC393" s="1" t="n">
        <v>21.38</v>
      </c>
      <c r="ED393" s="1" t="n">
        <v>14.38</v>
      </c>
      <c r="EE393" s="1" t="n">
        <v>87.16</v>
      </c>
    </row>
    <row r="394" customFormat="false" ht="13.8" hidden="false" customHeight="false" outlineLevel="0" collapsed="false">
      <c r="A394" s="1" t="n">
        <v>31394</v>
      </c>
      <c r="B394" s="1" t="n">
        <v>1</v>
      </c>
      <c r="C394" s="1" t="n">
        <v>45</v>
      </c>
      <c r="D394" s="1" t="n">
        <v>1</v>
      </c>
      <c r="E394" s="1" t="n">
        <v>1</v>
      </c>
      <c r="F394" s="1" t="n">
        <v>1</v>
      </c>
      <c r="G394" s="1" t="n">
        <v>1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1</v>
      </c>
      <c r="N394" s="1" t="n">
        <v>0</v>
      </c>
      <c r="O394" s="1" t="n">
        <v>1</v>
      </c>
      <c r="P394" s="1" t="n">
        <f aca="false">SUM(E394:O394)</f>
        <v>5</v>
      </c>
      <c r="Q394" s="1" t="n">
        <v>122</v>
      </c>
      <c r="R394" s="1" t="n">
        <v>84</v>
      </c>
      <c r="S394" s="1"/>
      <c r="T394" s="2"/>
      <c r="U394" s="3" t="n">
        <v>92.4</v>
      </c>
      <c r="V394" s="3" t="n">
        <v>179.5</v>
      </c>
      <c r="W394" s="2" t="n">
        <v>28.6776173369232</v>
      </c>
      <c r="X394" s="2" t="n">
        <v>1</v>
      </c>
      <c r="Y394" s="3" t="n">
        <v>89.5</v>
      </c>
      <c r="Z394" s="3" t="n">
        <v>99</v>
      </c>
      <c r="AA394" s="2"/>
      <c r="AB394" s="2"/>
      <c r="AC394" s="2"/>
      <c r="AD394" s="3" t="n">
        <v>28.7</v>
      </c>
      <c r="AE394" s="3"/>
      <c r="AF394" s="3"/>
      <c r="AG394" s="1"/>
      <c r="AH394" s="3"/>
      <c r="AI394" s="3"/>
      <c r="AJ394" s="3"/>
      <c r="AK394" s="3"/>
      <c r="AL394" s="1"/>
      <c r="AM394" s="1"/>
      <c r="AN394" s="1"/>
      <c r="AO394" s="1" t="n">
        <v>122</v>
      </c>
      <c r="AP394" s="1" t="n">
        <v>151</v>
      </c>
      <c r="AQ394" s="1" t="n">
        <v>233</v>
      </c>
      <c r="AR394" s="1" t="n">
        <v>204</v>
      </c>
      <c r="AS394" s="1" t="n">
        <v>185</v>
      </c>
      <c r="AT394" s="1" t="n">
        <v>4</v>
      </c>
      <c r="AU394" s="1" t="n">
        <f aca="false">((AO394*15)+(AP394*30)+(AQ394*30)+(AR394*30)+(AS394*15))-(AO394*120)</f>
        <v>7605</v>
      </c>
      <c r="AV394" s="1" t="n">
        <f aca="false">((AO394*15)+(AP394*30)+(AQ394*30)+(AR394*30)+(AS394*15))</f>
        <v>22245</v>
      </c>
      <c r="AW394" s="1"/>
      <c r="AX394" s="4" t="n">
        <f aca="false">10000/SQRT((AO394*BE394)*(AVERAGE(AO394:AS394)*AVERAGE(BE394:BI394)))</f>
        <v>0.887127027181103</v>
      </c>
      <c r="AY394" s="4" t="n">
        <v>1</v>
      </c>
      <c r="AZ394" s="2" t="n">
        <f aca="false">(AO394*BE394)/405</f>
        <v>10.6034567901235</v>
      </c>
      <c r="BA394" s="2" t="n">
        <v>1</v>
      </c>
      <c r="BB394" s="2" t="n">
        <f aca="false">1/(LOG(BE394)+LOG(AO394))</f>
        <v>0.275261998253322</v>
      </c>
      <c r="BC394" s="2" t="n">
        <f aca="false">(BF394-BE394)/(AP394-AO394)</f>
        <v>1.27931034482759</v>
      </c>
      <c r="BD394" s="2" t="n">
        <f aca="false">(20*BE394)/((AO394/18)-3.5)</f>
        <v>214.779661016949</v>
      </c>
      <c r="BE394" s="3" t="n">
        <v>35.2</v>
      </c>
      <c r="BF394" s="3" t="n">
        <v>72.3</v>
      </c>
      <c r="BG394" s="3" t="n">
        <v>182</v>
      </c>
      <c r="BH394" s="3" t="n">
        <v>237</v>
      </c>
      <c r="BI394" s="3" t="n">
        <v>300</v>
      </c>
      <c r="BJ394" s="2" t="n">
        <f aca="false">((BE394*15)+(BF394*30)+(BG394*30)+(BH394*30)+(BI394*15))-(BE394*120)</f>
        <v>15543</v>
      </c>
      <c r="BK394" s="2" t="n">
        <f aca="false">((BE394*15)+(BF394*30)+(BG394*30)+(BH394*30)+(BI394*15))</f>
        <v>19767</v>
      </c>
      <c r="BL394" s="2" t="n">
        <f aca="false">(1/BE394)</f>
        <v>0.0284090909090909</v>
      </c>
      <c r="BM394" s="2" t="n">
        <f aca="false">(BJ394/AU394)</f>
        <v>2.04378698224852</v>
      </c>
      <c r="BN394" s="2" t="n">
        <f aca="false">(BK394/AV394)</f>
        <v>0.888604180714767</v>
      </c>
      <c r="BO394" s="2" t="n">
        <f aca="false">(AX394*BM394)</f>
        <v>1.81309866975357</v>
      </c>
      <c r="BP394" s="2" t="n">
        <f aca="false">(AX394*BN394)</f>
        <v>0.788304785178192</v>
      </c>
      <c r="BQ394" s="2" t="n">
        <v>1</v>
      </c>
      <c r="BR394" s="4" t="n">
        <f aca="false">(BC394*BL394)</f>
        <v>0.0363440438871473</v>
      </c>
      <c r="BS394" s="1" t="n">
        <v>256</v>
      </c>
      <c r="BT394" s="1" t="n">
        <v>1</v>
      </c>
      <c r="BU394" s="1" t="n">
        <v>29</v>
      </c>
      <c r="BV394" s="1" t="n">
        <v>1</v>
      </c>
      <c r="BW394" s="1"/>
      <c r="BX394" s="1"/>
      <c r="BY394" s="1"/>
      <c r="BZ394" s="1" t="n">
        <v>265</v>
      </c>
      <c r="CA394" s="1" t="n">
        <v>1</v>
      </c>
      <c r="CB394" s="1" t="n">
        <v>3</v>
      </c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 t="n">
        <v>44</v>
      </c>
      <c r="DK394" s="1" t="n">
        <v>44</v>
      </c>
      <c r="DL394" s="1" t="n">
        <v>1</v>
      </c>
      <c r="DM394" s="1" t="n">
        <v>1</v>
      </c>
      <c r="DN394" s="1" t="n">
        <v>33.42173</v>
      </c>
      <c r="DO394" s="1" t="n">
        <v>1159.669</v>
      </c>
      <c r="DP394" s="1" t="n">
        <v>0</v>
      </c>
      <c r="DQ394" s="1" t="n">
        <v>2</v>
      </c>
      <c r="DR394" s="1" t="n">
        <v>4</v>
      </c>
      <c r="DS394" s="1" t="n">
        <v>1</v>
      </c>
      <c r="DT394" s="1" t="n">
        <v>7259.81</v>
      </c>
      <c r="DU394" s="1" t="n">
        <v>189.36</v>
      </c>
      <c r="DV394" s="1" t="n">
        <v>88.84</v>
      </c>
      <c r="DW394" s="1" t="n">
        <v>140.8</v>
      </c>
      <c r="DX394" s="1" t="n">
        <v>105.45</v>
      </c>
      <c r="DY394" s="1" t="n">
        <v>1009.92</v>
      </c>
      <c r="DZ394" s="1" t="n">
        <v>174.18</v>
      </c>
      <c r="EA394" s="1" t="n">
        <v>44.5</v>
      </c>
      <c r="EB394" s="1" t="n">
        <v>95.75</v>
      </c>
      <c r="EC394" s="1" t="n">
        <v>113.33</v>
      </c>
      <c r="ED394" s="1" t="n">
        <v>55.74</v>
      </c>
      <c r="EE394" s="1" t="n">
        <v>1050.36</v>
      </c>
    </row>
    <row r="395" customFormat="false" ht="13.8" hidden="false" customHeight="false" outlineLevel="0" collapsed="false">
      <c r="A395" s="1" t="n">
        <v>31395</v>
      </c>
      <c r="B395" s="1" t="n">
        <v>2</v>
      </c>
      <c r="C395" s="1" t="n">
        <v>64</v>
      </c>
      <c r="D395" s="1" t="n">
        <v>1</v>
      </c>
      <c r="E395" s="1" t="n">
        <v>0</v>
      </c>
      <c r="F395" s="1" t="n">
        <v>1</v>
      </c>
      <c r="G395" s="1" t="n">
        <v>1</v>
      </c>
      <c r="H395" s="1" t="n">
        <v>0</v>
      </c>
      <c r="I395" s="1" t="n">
        <v>0</v>
      </c>
      <c r="J395" s="1" t="n">
        <v>1</v>
      </c>
      <c r="K395" s="1" t="n">
        <v>0</v>
      </c>
      <c r="L395" s="1" t="n">
        <v>0</v>
      </c>
      <c r="M395" s="1" t="n">
        <v>1</v>
      </c>
      <c r="N395" s="1" t="n">
        <v>0</v>
      </c>
      <c r="O395" s="1" t="n">
        <v>1</v>
      </c>
      <c r="P395" s="1" t="n">
        <f aca="false">SUM(E395:O395)</f>
        <v>5</v>
      </c>
      <c r="Q395" s="1" t="n">
        <v>160</v>
      </c>
      <c r="R395" s="1" t="n">
        <v>96</v>
      </c>
      <c r="S395" s="1"/>
      <c r="T395" s="2"/>
      <c r="U395" s="3" t="n">
        <v>65.6</v>
      </c>
      <c r="V395" s="3" t="n">
        <v>143</v>
      </c>
      <c r="W395" s="2" t="n">
        <v>32.0798083035845</v>
      </c>
      <c r="X395" s="2" t="n">
        <v>2</v>
      </c>
      <c r="Y395" s="3" t="n">
        <v>88</v>
      </c>
      <c r="Z395" s="3" t="n">
        <v>106</v>
      </c>
      <c r="AA395" s="2"/>
      <c r="AB395" s="2"/>
      <c r="AC395" s="2"/>
      <c r="AD395" s="3" t="n">
        <v>48.9</v>
      </c>
      <c r="AE395" s="3"/>
      <c r="AF395" s="3"/>
      <c r="AG395" s="1"/>
      <c r="AH395" s="3"/>
      <c r="AI395" s="3"/>
      <c r="AJ395" s="3"/>
      <c r="AK395" s="3"/>
      <c r="AL395" s="1"/>
      <c r="AM395" s="1"/>
      <c r="AN395" s="1"/>
      <c r="AO395" s="1" t="n">
        <v>121</v>
      </c>
      <c r="AP395" s="1" t="n">
        <v>192</v>
      </c>
      <c r="AQ395" s="1" t="n">
        <v>265</v>
      </c>
      <c r="AR395" s="1" t="n">
        <v>233</v>
      </c>
      <c r="AS395" s="1" t="n">
        <v>206</v>
      </c>
      <c r="AT395" s="1" t="n">
        <v>5</v>
      </c>
      <c r="AU395" s="1" t="n">
        <f aca="false">((AO395*15)+(AP395*30)+(AQ395*30)+(AR395*30)+(AS395*15))-(AO395*120)</f>
        <v>11085</v>
      </c>
      <c r="AV395" s="1" t="n">
        <f aca="false">((AO395*15)+(AP395*30)+(AQ395*30)+(AR395*30)+(AS395*15))</f>
        <v>25605</v>
      </c>
      <c r="AW395" s="1"/>
      <c r="AX395" s="4" t="n">
        <f aca="false">10000/SQRT((AO395*BE395)*(AVERAGE(AO395:AS395)*AVERAGE(BE395:BI395)))</f>
        <v>1.03227570070327</v>
      </c>
      <c r="AY395" s="4" t="n">
        <v>1</v>
      </c>
      <c r="AZ395" s="2" t="n">
        <f aca="false">(AO395*BE395)/405</f>
        <v>8.30567901234568</v>
      </c>
      <c r="BA395" s="2" t="n">
        <v>1</v>
      </c>
      <c r="BB395" s="2" t="n">
        <f aca="false">1/(LOG(BE395)+LOG(AO395))</f>
        <v>0.283540730022638</v>
      </c>
      <c r="BC395" s="2" t="n">
        <f aca="false">(BF395-BE395)/(AP395-AO395)</f>
        <v>0.777464788732394</v>
      </c>
      <c r="BD395" s="2" t="n">
        <f aca="false">(20*BE395)/((AO395/18)-3.5)</f>
        <v>172.551724137931</v>
      </c>
      <c r="BE395" s="3" t="n">
        <v>27.8</v>
      </c>
      <c r="BF395" s="3" t="n">
        <v>83</v>
      </c>
      <c r="BG395" s="3" t="n">
        <v>155</v>
      </c>
      <c r="BH395" s="3" t="n">
        <v>209</v>
      </c>
      <c r="BI395" s="3" t="n">
        <v>211</v>
      </c>
      <c r="BJ395" s="2" t="n">
        <f aca="false">((BE395*15)+(BF395*30)+(BG395*30)+(BH395*30)+(BI395*15))-(BE395*120)</f>
        <v>13656</v>
      </c>
      <c r="BK395" s="2" t="n">
        <f aca="false">((BE395*15)+(BF395*30)+(BG395*30)+(BH395*30)+(BI395*15))</f>
        <v>16992</v>
      </c>
      <c r="BL395" s="2" t="n">
        <f aca="false">(1/BE395)</f>
        <v>0.0359712230215827</v>
      </c>
      <c r="BM395" s="2" t="n">
        <f aca="false">(BJ395/AU395)</f>
        <v>1.2319350473613</v>
      </c>
      <c r="BN395" s="2" t="n">
        <f aca="false">(BK395/AV395)</f>
        <v>0.663620386643234</v>
      </c>
      <c r="BO395" s="2" t="n">
        <f aca="false">(AX395*BM395)</f>
        <v>1.2716966142358</v>
      </c>
      <c r="BP395" s="2" t="n">
        <f aca="false">(AX395*BN395)</f>
        <v>0.68503919962312</v>
      </c>
      <c r="BQ395" s="2" t="n">
        <v>1</v>
      </c>
      <c r="BR395" s="4" t="n">
        <f aca="false">(BC395*BL395)</f>
        <v>0.0279663593069207</v>
      </c>
      <c r="BS395" s="1" t="n">
        <v>175</v>
      </c>
      <c r="BT395" s="1" t="n">
        <v>0</v>
      </c>
      <c r="BU395" s="1" t="n">
        <v>34</v>
      </c>
      <c r="BV395" s="1" t="n">
        <v>1</v>
      </c>
      <c r="BW395" s="1"/>
      <c r="BX395" s="1"/>
      <c r="BY395" s="1"/>
      <c r="BZ395" s="1" t="n">
        <v>234</v>
      </c>
      <c r="CA395" s="1" t="n">
        <v>1</v>
      </c>
      <c r="CB395" s="1" t="n">
        <v>5</v>
      </c>
      <c r="CC395" s="1" t="n">
        <v>2</v>
      </c>
      <c r="CD395" s="1"/>
      <c r="CE395" s="1" t="n">
        <v>2297</v>
      </c>
      <c r="CF395" s="1" t="n">
        <v>14.8889856334349</v>
      </c>
      <c r="CG395" s="1" t="n">
        <v>49.6430126251633</v>
      </c>
      <c r="CH395" s="1" t="n">
        <v>20.6094906399652</v>
      </c>
      <c r="CI395" s="1" t="n">
        <v>17.239878101872</v>
      </c>
      <c r="CJ395" s="1" t="n">
        <v>4.81932956029604</v>
      </c>
      <c r="CK395" s="1" t="n">
        <v>36.2908141053548</v>
      </c>
      <c r="CL395" s="1" t="n">
        <v>4</v>
      </c>
      <c r="CM395" s="1" t="n">
        <v>7.7</v>
      </c>
      <c r="CN395" s="1" t="n">
        <v>7.9</v>
      </c>
      <c r="CO395" s="1" t="n">
        <v>0</v>
      </c>
      <c r="CP395" s="1" t="n">
        <v>0</v>
      </c>
      <c r="CQ395" s="1" t="n">
        <v>10.5</v>
      </c>
      <c r="CR395" s="1" t="n">
        <v>0.5</v>
      </c>
      <c r="CS395" s="1" t="n">
        <v>0</v>
      </c>
      <c r="CT395" s="1" t="n">
        <v>6.9</v>
      </c>
      <c r="CU395" s="1" t="n">
        <v>85.5</v>
      </c>
      <c r="CV395" s="1" t="n">
        <v>126.7</v>
      </c>
      <c r="CW395" s="1" t="n">
        <v>52.6</v>
      </c>
      <c r="CX395" s="1" t="n">
        <v>44</v>
      </c>
      <c r="CY395" s="1" t="n">
        <v>12.3</v>
      </c>
      <c r="CZ395" s="1" t="n">
        <v>372</v>
      </c>
      <c r="DA395" s="1" t="n">
        <v>208.4</v>
      </c>
      <c r="DB395" s="1" t="n">
        <v>10.7</v>
      </c>
      <c r="DC395" s="1" t="n">
        <v>15.3</v>
      </c>
      <c r="DD395" s="1" t="n">
        <v>1648</v>
      </c>
      <c r="DE395" s="1" t="n">
        <v>6</v>
      </c>
      <c r="DF395" s="1" t="n">
        <v>1</v>
      </c>
      <c r="DG395" s="1" t="n">
        <v>350</v>
      </c>
      <c r="DH395" s="1" t="n">
        <v>6</v>
      </c>
      <c r="DI395" s="1" t="n">
        <v>600</v>
      </c>
      <c r="DJ395" s="1" t="n">
        <v>17</v>
      </c>
      <c r="DK395" s="1" t="n">
        <v>17</v>
      </c>
      <c r="DL395" s="1" t="n">
        <v>2</v>
      </c>
      <c r="DM395" s="1" t="n">
        <v>1</v>
      </c>
      <c r="DN395" s="1" t="n">
        <v>25.72036</v>
      </c>
      <c r="DO395" s="1" t="n">
        <v>100.2188</v>
      </c>
      <c r="DP395" s="1" t="n">
        <v>0.23</v>
      </c>
      <c r="DQ395" s="1" t="n">
        <v>2</v>
      </c>
      <c r="DR395" s="1" t="n">
        <v>4</v>
      </c>
      <c r="DS395" s="1" t="n">
        <v>3</v>
      </c>
      <c r="DT395" s="1" t="n">
        <v>1350.31</v>
      </c>
      <c r="DU395" s="1" t="n">
        <v>48.16</v>
      </c>
      <c r="DV395" s="1" t="n">
        <v>19.23</v>
      </c>
      <c r="DW395" s="1" t="n">
        <v>24.82</v>
      </c>
      <c r="DX395" s="1" t="n">
        <v>13.77</v>
      </c>
      <c r="DY395" s="1" t="n">
        <v>173.56</v>
      </c>
      <c r="DZ395" s="1" t="n">
        <v>16.31</v>
      </c>
      <c r="EA395" s="1" t="n">
        <v>21.97</v>
      </c>
      <c r="EB395" s="1" t="n">
        <v>14.28</v>
      </c>
      <c r="EC395" s="1" t="n">
        <v>18.79</v>
      </c>
      <c r="ED395" s="1" t="n">
        <v>10.51</v>
      </c>
      <c r="EE395" s="1" t="n">
        <v>115.55</v>
      </c>
    </row>
    <row r="396" customFormat="false" ht="13.8" hidden="false" customHeight="false" outlineLevel="0" collapsed="false">
      <c r="A396" s="1" t="n">
        <v>31399</v>
      </c>
      <c r="B396" s="1" t="n">
        <v>2</v>
      </c>
      <c r="C396" s="1" t="n">
        <v>42</v>
      </c>
      <c r="D396" s="1" t="n">
        <v>1</v>
      </c>
      <c r="E396" s="1" t="n">
        <v>1</v>
      </c>
      <c r="F396" s="1" t="n">
        <v>1</v>
      </c>
      <c r="G396" s="1" t="n">
        <v>1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1</v>
      </c>
      <c r="N396" s="1" t="n">
        <v>0</v>
      </c>
      <c r="O396" s="1" t="n">
        <v>1</v>
      </c>
      <c r="P396" s="1" t="n">
        <f aca="false">SUM(E396:O396)</f>
        <v>5</v>
      </c>
      <c r="Q396" s="1" t="n">
        <v>150</v>
      </c>
      <c r="R396" s="1" t="n">
        <v>94</v>
      </c>
      <c r="S396" s="1"/>
      <c r="T396" s="2"/>
      <c r="U396" s="3" t="n">
        <v>101</v>
      </c>
      <c r="V396" s="3" t="n">
        <v>161.5</v>
      </c>
      <c r="W396" s="2" t="n">
        <v>38.7236530590727</v>
      </c>
      <c r="X396" s="2" t="n">
        <v>2</v>
      </c>
      <c r="Y396" s="3" t="n">
        <v>100</v>
      </c>
      <c r="Z396" s="3" t="n">
        <v>120.5</v>
      </c>
      <c r="AA396" s="2"/>
      <c r="AB396" s="2"/>
      <c r="AC396" s="2"/>
      <c r="AD396" s="3" t="n">
        <v>38.4</v>
      </c>
      <c r="AE396" s="3"/>
      <c r="AF396" s="3"/>
      <c r="AG396" s="1"/>
      <c r="AH396" s="3"/>
      <c r="AI396" s="3"/>
      <c r="AJ396" s="3"/>
      <c r="AK396" s="3"/>
      <c r="AL396" s="1"/>
      <c r="AM396" s="1"/>
      <c r="AN396" s="1"/>
      <c r="AO396" s="1" t="n">
        <v>111</v>
      </c>
      <c r="AP396" s="1" t="n">
        <v>174</v>
      </c>
      <c r="AQ396" s="1" t="n">
        <v>201</v>
      </c>
      <c r="AR396" s="1" t="n">
        <v>208</v>
      </c>
      <c r="AS396" s="1" t="n">
        <v>198</v>
      </c>
      <c r="AT396" s="1" t="n">
        <v>4</v>
      </c>
      <c r="AU396" s="1" t="n">
        <f aca="false">((AO396*15)+(AP396*30)+(AQ396*30)+(AR396*30)+(AS396*15))-(AO396*120)</f>
        <v>8805</v>
      </c>
      <c r="AV396" s="1" t="n">
        <f aca="false">((AO396*15)+(AP396*30)+(AQ396*30)+(AR396*30)+(AS396*15))</f>
        <v>22125</v>
      </c>
      <c r="AW396" s="1"/>
      <c r="AX396" s="4" t="n">
        <f aca="false">10000/SQRT((AO396*BE396)*(AVERAGE(AO396:AS396)*AVERAGE(BE396:BI396)))</f>
        <v>1.29521444295475</v>
      </c>
      <c r="AY396" s="4" t="n">
        <v>1</v>
      </c>
      <c r="AZ396" s="2" t="n">
        <f aca="false">(AO396*BE396)/405</f>
        <v>5.94740740740741</v>
      </c>
      <c r="BA396" s="2" t="n">
        <v>1</v>
      </c>
      <c r="BB396" s="2" t="n">
        <f aca="false">1/(LOG(BE396)+LOG(AO396))</f>
        <v>0.295702026112958</v>
      </c>
      <c r="BC396" s="2" t="n">
        <f aca="false">(BF396-BE396)/(AP396-AO396)</f>
        <v>0.987301587301587</v>
      </c>
      <c r="BD396" s="2" t="n">
        <f aca="false">(20*BE396)/((AO396/18)-3.5)</f>
        <v>162.75</v>
      </c>
      <c r="BE396" s="3" t="n">
        <v>21.7</v>
      </c>
      <c r="BF396" s="3" t="n">
        <v>83.9</v>
      </c>
      <c r="BG396" s="3" t="n">
        <v>131</v>
      </c>
      <c r="BH396" s="3" t="n">
        <v>210</v>
      </c>
      <c r="BI396" s="3" t="n">
        <v>247</v>
      </c>
      <c r="BJ396" s="2" t="n">
        <f aca="false">((BE396*15)+(BF396*30)+(BG396*30)+(BH396*30)+(BI396*15))-(BE396*120)</f>
        <v>14173.5</v>
      </c>
      <c r="BK396" s="2" t="n">
        <f aca="false">((BE396*15)+(BF396*30)+(BG396*30)+(BH396*30)+(BI396*15))</f>
        <v>16777.5</v>
      </c>
      <c r="BL396" s="2" t="n">
        <f aca="false">(1/BE396)</f>
        <v>0.0460829493087558</v>
      </c>
      <c r="BM396" s="2" t="n">
        <f aca="false">(BJ396/AU396)</f>
        <v>1.60971039182283</v>
      </c>
      <c r="BN396" s="2" t="n">
        <f aca="false">(BK396/AV396)</f>
        <v>0.758305084745763</v>
      </c>
      <c r="BO396" s="2" t="n">
        <f aca="false">(AX396*BM396)</f>
        <v>2.08492014846327</v>
      </c>
      <c r="BP396" s="2" t="n">
        <f aca="false">(AX396*BN396)</f>
        <v>0.982167697928734</v>
      </c>
      <c r="BQ396" s="2" t="n">
        <v>1</v>
      </c>
      <c r="BR396" s="4" t="n">
        <f aca="false">(BC396*BL396)</f>
        <v>0.0454977690000731</v>
      </c>
      <c r="BS396" s="1" t="n">
        <v>198</v>
      </c>
      <c r="BT396" s="1" t="n">
        <v>0</v>
      </c>
      <c r="BU396" s="1" t="n">
        <v>25</v>
      </c>
      <c r="BV396" s="1" t="n">
        <v>1</v>
      </c>
      <c r="BW396" s="1"/>
      <c r="BX396" s="1"/>
      <c r="BY396" s="1"/>
      <c r="BZ396" s="1" t="n">
        <v>108</v>
      </c>
      <c r="CA396" s="1" t="n">
        <v>0</v>
      </c>
      <c r="CB396" s="1" t="n">
        <v>5</v>
      </c>
      <c r="CC396" s="1" t="n">
        <v>2</v>
      </c>
      <c r="CD396" s="1"/>
      <c r="CE396" s="1" t="n">
        <v>2157</v>
      </c>
      <c r="CF396" s="1" t="n">
        <v>12.5915623551229</v>
      </c>
      <c r="CG396" s="1" t="n">
        <v>41.182197496523</v>
      </c>
      <c r="CH396" s="1" t="n">
        <v>13.643949930459</v>
      </c>
      <c r="CI396" s="1" t="n">
        <v>18.7760778859527</v>
      </c>
      <c r="CJ396" s="1" t="n">
        <v>3.21279554937413</v>
      </c>
      <c r="CK396" s="1" t="n">
        <v>50.9967547519703</v>
      </c>
      <c r="CL396" s="1" t="n">
        <v>2.3</v>
      </c>
      <c r="CM396" s="1" t="n">
        <v>1.9</v>
      </c>
      <c r="CN396" s="1" t="n">
        <v>9.6</v>
      </c>
      <c r="CO396" s="1" t="n">
        <v>0</v>
      </c>
      <c r="CP396" s="1" t="n">
        <v>0</v>
      </c>
      <c r="CQ396" s="1" t="n">
        <v>7</v>
      </c>
      <c r="CR396" s="1" t="n">
        <v>3.8</v>
      </c>
      <c r="CS396" s="1" t="n">
        <v>0.3</v>
      </c>
      <c r="CT396" s="1" t="n">
        <v>4.4</v>
      </c>
      <c r="CU396" s="1" t="n">
        <v>67.9</v>
      </c>
      <c r="CV396" s="1" t="n">
        <v>98.7</v>
      </c>
      <c r="CW396" s="1" t="n">
        <v>32.7</v>
      </c>
      <c r="CX396" s="1" t="n">
        <v>45</v>
      </c>
      <c r="CY396" s="1" t="n">
        <v>7.7</v>
      </c>
      <c r="CZ396" s="1" t="n">
        <v>339</v>
      </c>
      <c r="DA396" s="1" t="n">
        <v>275</v>
      </c>
      <c r="DB396" s="1" t="n">
        <v>31.6</v>
      </c>
      <c r="DC396" s="1" t="n">
        <v>32.8</v>
      </c>
      <c r="DD396" s="1" t="n">
        <v>1610</v>
      </c>
      <c r="DE396" s="1" t="n">
        <v>6</v>
      </c>
      <c r="DF396" s="1" t="n">
        <v>2</v>
      </c>
      <c r="DG396" s="1" t="n">
        <v>250</v>
      </c>
      <c r="DH396" s="1" t="n">
        <v>10</v>
      </c>
      <c r="DI396" s="1" t="n">
        <v>600</v>
      </c>
      <c r="DJ396" s="1"/>
      <c r="DK396" s="1"/>
      <c r="DL396" s="1"/>
      <c r="DM396" s="1"/>
      <c r="DN396" s="1" t="n">
        <v>32.51001</v>
      </c>
      <c r="DO396" s="1" t="n">
        <v>36.06133</v>
      </c>
      <c r="DP396" s="1" t="n">
        <v>0.04</v>
      </c>
      <c r="DQ396" s="1" t="n">
        <v>2</v>
      </c>
      <c r="DR396" s="1" t="n">
        <v>4</v>
      </c>
      <c r="DS396" s="1"/>
      <c r="DT396" s="1" t="n">
        <v>1682.53</v>
      </c>
      <c r="DU396" s="1" t="n">
        <v>63.8</v>
      </c>
      <c r="DV396" s="1" t="n">
        <v>36.82</v>
      </c>
      <c r="DW396" s="1" t="n">
        <v>34.21</v>
      </c>
      <c r="DX396" s="1" t="n">
        <v>14.96</v>
      </c>
      <c r="DY396" s="1" t="n">
        <v>218.72</v>
      </c>
      <c r="DZ396" s="1" t="n">
        <v>31.84</v>
      </c>
      <c r="EA396" s="1" t="n">
        <v>21.47</v>
      </c>
      <c r="EB396" s="1" t="n">
        <v>17.76</v>
      </c>
      <c r="EC396" s="1" t="n">
        <v>24.2</v>
      </c>
      <c r="ED396" s="1" t="n">
        <v>15.2</v>
      </c>
      <c r="EE396" s="1" t="n">
        <v>176.37</v>
      </c>
    </row>
    <row r="397" customFormat="false" ht="13.8" hidden="false" customHeight="false" outlineLevel="0" collapsed="false">
      <c r="A397" s="1" t="n">
        <v>31402</v>
      </c>
      <c r="B397" s="1" t="n">
        <v>2</v>
      </c>
      <c r="C397" s="1" t="n">
        <v>42</v>
      </c>
      <c r="D397" s="1" t="n">
        <v>1</v>
      </c>
      <c r="E397" s="1" t="n">
        <v>1</v>
      </c>
      <c r="F397" s="1" t="n">
        <v>0</v>
      </c>
      <c r="G397" s="1" t="n">
        <v>1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</v>
      </c>
      <c r="N397" s="1" t="n">
        <v>0</v>
      </c>
      <c r="O397" s="1" t="n">
        <v>1</v>
      </c>
      <c r="P397" s="1" t="n">
        <f aca="false">SUM(E397:O397)</f>
        <v>3</v>
      </c>
      <c r="Q397" s="1" t="n">
        <v>120</v>
      </c>
      <c r="R397" s="1" t="n">
        <v>80</v>
      </c>
      <c r="S397" s="1"/>
      <c r="T397" s="2"/>
      <c r="U397" s="3" t="n">
        <v>60.1</v>
      </c>
      <c r="V397" s="3" t="n">
        <v>159</v>
      </c>
      <c r="W397" s="2" t="n">
        <v>23.7727937977137</v>
      </c>
      <c r="X397" s="2" t="n">
        <v>0</v>
      </c>
      <c r="Y397" s="3" t="n">
        <v>82.4</v>
      </c>
      <c r="Z397" s="3" t="n">
        <v>101.6</v>
      </c>
      <c r="AA397" s="2"/>
      <c r="AB397" s="2"/>
      <c r="AC397" s="2"/>
      <c r="AD397" s="3" t="n">
        <v>39.7</v>
      </c>
      <c r="AE397" s="3"/>
      <c r="AF397" s="3"/>
      <c r="AG397" s="1"/>
      <c r="AH397" s="3"/>
      <c r="AI397" s="3"/>
      <c r="AJ397" s="3"/>
      <c r="AK397" s="3"/>
      <c r="AL397" s="1"/>
      <c r="AM397" s="1"/>
      <c r="AN397" s="1"/>
      <c r="AO397" s="1" t="n">
        <v>96</v>
      </c>
      <c r="AP397" s="1" t="n">
        <v>154</v>
      </c>
      <c r="AQ397" s="1" t="n">
        <v>187</v>
      </c>
      <c r="AR397" s="1" t="n">
        <v>179</v>
      </c>
      <c r="AS397" s="1" t="n">
        <v>177</v>
      </c>
      <c r="AT397" s="1" t="n">
        <v>3</v>
      </c>
      <c r="AU397" s="1" t="n">
        <f aca="false">((AO397*15)+(AP397*30)+(AQ397*30)+(AR397*30)+(AS397*15))-(AO397*120)</f>
        <v>8175</v>
      </c>
      <c r="AV397" s="1" t="n">
        <f aca="false">((AO397*15)+(AP397*30)+(AQ397*30)+(AR397*30)+(AS397*15))</f>
        <v>19695</v>
      </c>
      <c r="AW397" s="1"/>
      <c r="AX397" s="4" t="n">
        <f aca="false">10000/SQRT((AO397*BE397)*(AVERAGE(AO397:AS397)*AVERAGE(BE397:BI397)))</f>
        <v>3.7998885027758</v>
      </c>
      <c r="AY397" s="4" t="n">
        <v>0</v>
      </c>
      <c r="AZ397" s="2" t="n">
        <f aca="false">(AO397*BE397)/405</f>
        <v>1.51940740740741</v>
      </c>
      <c r="BA397" s="2" t="n">
        <v>0</v>
      </c>
      <c r="BB397" s="2" t="n">
        <f aca="false">1/(LOG(BE397)+LOG(AO397))</f>
        <v>0.358534835019704</v>
      </c>
      <c r="BC397" s="2" t="n">
        <f aca="false">(BF397-BE397)/(AP397-AO397)</f>
        <v>0.853275862068965</v>
      </c>
      <c r="BD397" s="2" t="n">
        <f aca="false">(20*BE397)/((AO397/18)-3.5)</f>
        <v>69.9272727272727</v>
      </c>
      <c r="BE397" s="3" t="n">
        <v>6.41</v>
      </c>
      <c r="BF397" s="3" t="n">
        <v>55.9</v>
      </c>
      <c r="BG397" s="3" t="n">
        <v>72.1</v>
      </c>
      <c r="BH397" s="3" t="n">
        <v>94.4</v>
      </c>
      <c r="BI397" s="3" t="n">
        <v>126</v>
      </c>
      <c r="BJ397" s="2" t="n">
        <f aca="false">((BE397*15)+(BF397*30)+(BG397*30)+(BH397*30)+(BI397*15))-(BE397*120)</f>
        <v>7888.95</v>
      </c>
      <c r="BK397" s="2" t="n">
        <f aca="false">((BE397*15)+(BF397*30)+(BG397*30)+(BH397*30)+(BI397*15))</f>
        <v>8658.15</v>
      </c>
      <c r="BL397" s="2" t="n">
        <f aca="false">(1/BE397)</f>
        <v>0.15600624024961</v>
      </c>
      <c r="BM397" s="2" t="n">
        <f aca="false">(BJ397/AU397)</f>
        <v>0.965009174311927</v>
      </c>
      <c r="BN397" s="2" t="n">
        <f aca="false">(BK397/AV397)</f>
        <v>0.43961157654227</v>
      </c>
      <c r="BO397" s="2" t="n">
        <f aca="false">(AX397*BM397)</f>
        <v>3.66692726654106</v>
      </c>
      <c r="BP397" s="2" t="n">
        <f aca="false">(AX397*BN397)</f>
        <v>1.67047497539011</v>
      </c>
      <c r="BQ397" s="2" t="n">
        <v>2</v>
      </c>
      <c r="BR397" s="4" t="n">
        <f aca="false">(BC397*BL397)</f>
        <v>0.133116359137124</v>
      </c>
      <c r="BS397" s="1" t="n">
        <v>188</v>
      </c>
      <c r="BT397" s="1" t="n">
        <v>0</v>
      </c>
      <c r="BU397" s="1" t="n">
        <v>36</v>
      </c>
      <c r="BV397" s="1" t="n">
        <v>1</v>
      </c>
      <c r="BW397" s="1"/>
      <c r="BX397" s="1"/>
      <c r="BY397" s="1"/>
      <c r="BZ397" s="1" t="n">
        <v>104</v>
      </c>
      <c r="CA397" s="1" t="n">
        <v>0</v>
      </c>
      <c r="CB397" s="1" t="n">
        <v>0</v>
      </c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 t="n">
        <v>0</v>
      </c>
      <c r="DK397" s="1" t="n">
        <v>0</v>
      </c>
      <c r="DL397" s="1" t="n">
        <v>2</v>
      </c>
      <c r="DM397" s="1" t="n">
        <v>2</v>
      </c>
      <c r="DN397" s="1" t="n">
        <v>30.26012</v>
      </c>
      <c r="DO397" s="1" t="n">
        <v>20.39289</v>
      </c>
      <c r="DP397" s="1" t="n">
        <v>0.12</v>
      </c>
      <c r="DQ397" s="1" t="n">
        <v>2</v>
      </c>
      <c r="DR397" s="1" t="n">
        <v>4</v>
      </c>
      <c r="DS397" s="1" t="n">
        <v>2</v>
      </c>
      <c r="DT397" s="1" t="n">
        <v>1541.52</v>
      </c>
      <c r="DU397" s="1" t="n">
        <v>102.05</v>
      </c>
      <c r="DV397" s="1" t="n">
        <v>86.49</v>
      </c>
      <c r="DW397" s="1" t="n">
        <v>65.15</v>
      </c>
      <c r="DX397" s="1" t="n">
        <v>14.61</v>
      </c>
      <c r="DY397" s="1" t="n">
        <v>98.28</v>
      </c>
      <c r="DZ397" s="1" t="n">
        <v>18.59</v>
      </c>
      <c r="EA397" s="1" t="n">
        <v>16.26</v>
      </c>
      <c r="EB397" s="1" t="n">
        <v>23.24</v>
      </c>
      <c r="EC397" s="1" t="n">
        <v>29.09</v>
      </c>
      <c r="ED397" s="1" t="n">
        <v>16.86</v>
      </c>
      <c r="EE397" s="1" t="n">
        <v>505.65</v>
      </c>
    </row>
    <row r="398" customFormat="false" ht="13.8" hidden="false" customHeight="false" outlineLevel="0" collapsed="false">
      <c r="A398" s="1" t="n">
        <v>31404</v>
      </c>
      <c r="B398" s="1" t="n">
        <v>2</v>
      </c>
      <c r="C398" s="1" t="n">
        <v>41</v>
      </c>
      <c r="D398" s="1" t="n">
        <v>1</v>
      </c>
      <c r="E398" s="1" t="n">
        <v>1</v>
      </c>
      <c r="F398" s="1" t="n">
        <v>0</v>
      </c>
      <c r="G398" s="1" t="n">
        <v>1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</v>
      </c>
      <c r="N398" s="1" t="n">
        <v>1</v>
      </c>
      <c r="O398" s="1" t="n">
        <v>1</v>
      </c>
      <c r="P398" s="1" t="n">
        <f aca="false">SUM(E398:O398)</f>
        <v>4</v>
      </c>
      <c r="Q398" s="1" t="n">
        <v>110</v>
      </c>
      <c r="R398" s="1" t="n">
        <v>70</v>
      </c>
      <c r="S398" s="1"/>
      <c r="T398" s="2"/>
      <c r="U398" s="3" t="n">
        <v>62</v>
      </c>
      <c r="V398" s="3" t="n">
        <v>153</v>
      </c>
      <c r="W398" s="2" t="n">
        <v>26.4855397496689</v>
      </c>
      <c r="X398" s="2" t="n">
        <v>1</v>
      </c>
      <c r="Y398" s="3" t="n">
        <v>81</v>
      </c>
      <c r="Z398" s="3" t="n">
        <v>94.5</v>
      </c>
      <c r="AA398" s="2"/>
      <c r="AB398" s="2"/>
      <c r="AC398" s="2"/>
      <c r="AD398" s="3" t="n">
        <v>42.4</v>
      </c>
      <c r="AE398" s="3"/>
      <c r="AF398" s="3"/>
      <c r="AG398" s="1"/>
      <c r="AH398" s="3"/>
      <c r="AI398" s="3"/>
      <c r="AJ398" s="3"/>
      <c r="AK398" s="3"/>
      <c r="AL398" s="1"/>
      <c r="AM398" s="1"/>
      <c r="AN398" s="1"/>
      <c r="AO398" s="1" t="n">
        <v>93</v>
      </c>
      <c r="AP398" s="1" t="n">
        <v>119</v>
      </c>
      <c r="AQ398" s="1" t="n">
        <v>143</v>
      </c>
      <c r="AR398" s="1" t="n">
        <v>113</v>
      </c>
      <c r="AS398" s="1" t="n">
        <v>122</v>
      </c>
      <c r="AT398" s="1" t="n">
        <v>1</v>
      </c>
      <c r="AU398" s="1" t="n">
        <f aca="false">((AO398*15)+(AP398*30)+(AQ398*30)+(AR398*30)+(AS398*15))-(AO398*120)</f>
        <v>3315</v>
      </c>
      <c r="AV398" s="1" t="n">
        <f aca="false">((AO398*15)+(AP398*30)+(AQ398*30)+(AR398*30)+(AS398*15))</f>
        <v>14475</v>
      </c>
      <c r="AW398" s="1"/>
      <c r="AX398" s="4" t="n">
        <f aca="false">10000/SQRT((AO398*BE398)*(AVERAGE(AO398:AS398)*AVERAGE(BE398:BI398)))</f>
        <v>2.46113903363575</v>
      </c>
      <c r="AY398" s="4" t="n">
        <v>1</v>
      </c>
      <c r="AZ398" s="2" t="n">
        <f aca="false">(AO398*BE398)/405</f>
        <v>3.37555555555556</v>
      </c>
      <c r="BA398" s="2" t="n">
        <v>1</v>
      </c>
      <c r="BB398" s="2" t="n">
        <f aca="false">1/(LOG(BE398)+LOG(AO398))</f>
        <v>0.318897860085325</v>
      </c>
      <c r="BC398" s="2" t="n">
        <f aca="false">(BF398-BE398)/(AP398-AO398)</f>
        <v>3.43461538461538</v>
      </c>
      <c r="BD398" s="2" t="n">
        <f aca="false">(20*BE398)/((AO398/18)-3.5)</f>
        <v>176.4</v>
      </c>
      <c r="BE398" s="3" t="n">
        <v>14.7</v>
      </c>
      <c r="BF398" s="3" t="n">
        <v>104</v>
      </c>
      <c r="BG398" s="3" t="n">
        <v>157</v>
      </c>
      <c r="BH398" s="3" t="n">
        <v>112</v>
      </c>
      <c r="BI398" s="3" t="n">
        <v>124</v>
      </c>
      <c r="BJ398" s="2" t="n">
        <f aca="false">((BE398*15)+(BF398*30)+(BG398*30)+(BH398*30)+(BI398*15))-(BE398*120)</f>
        <v>11506.5</v>
      </c>
      <c r="BK398" s="2" t="n">
        <f aca="false">((BE398*15)+(BF398*30)+(BG398*30)+(BH398*30)+(BI398*15))</f>
        <v>13270.5</v>
      </c>
      <c r="BL398" s="2" t="n">
        <f aca="false">(1/BE398)</f>
        <v>0.0680272108843537</v>
      </c>
      <c r="BM398" s="2" t="n">
        <f aca="false">(BJ398/AU398)</f>
        <v>3.4710407239819</v>
      </c>
      <c r="BN398" s="2" t="n">
        <f aca="false">(BK398/AV398)</f>
        <v>0.916787564766839</v>
      </c>
      <c r="BO398" s="2" t="n">
        <f aca="false">(AX398*BM398)</f>
        <v>8.54271381313115</v>
      </c>
      <c r="BP398" s="2" t="n">
        <f aca="false">(AX398*BN398)</f>
        <v>2.25634166119953</v>
      </c>
      <c r="BQ398" s="2" t="n">
        <v>2</v>
      </c>
      <c r="BR398" s="4" t="n">
        <f aca="false">(BC398*BL398)</f>
        <v>0.233647305075876</v>
      </c>
      <c r="BS398" s="1" t="n">
        <v>207</v>
      </c>
      <c r="BT398" s="1" t="n">
        <v>1</v>
      </c>
      <c r="BU398" s="1" t="n">
        <v>30</v>
      </c>
      <c r="BV398" s="1" t="n">
        <v>1</v>
      </c>
      <c r="BW398" s="1"/>
      <c r="BX398" s="1"/>
      <c r="BY398" s="1"/>
      <c r="BZ398" s="1" t="n">
        <v>138</v>
      </c>
      <c r="CA398" s="1" t="n">
        <v>0</v>
      </c>
      <c r="CB398" s="1" t="n">
        <v>3</v>
      </c>
      <c r="CC398" s="1"/>
      <c r="CD398" s="1"/>
      <c r="CE398" s="1" t="n">
        <v>1435</v>
      </c>
      <c r="CF398" s="1" t="n">
        <v>25.4216027874564</v>
      </c>
      <c r="CG398" s="1" t="n">
        <v>28.9128919860627</v>
      </c>
      <c r="CH398" s="1" t="n">
        <v>3.57491289198606</v>
      </c>
      <c r="CI398" s="1" t="n">
        <v>4.45296167247387</v>
      </c>
      <c r="CJ398" s="1" t="n">
        <v>1.12891986062718</v>
      </c>
      <c r="CK398" s="1" t="n">
        <v>45.9651567944251</v>
      </c>
      <c r="CL398" s="1" t="n">
        <v>2.7</v>
      </c>
      <c r="CM398" s="1" t="n">
        <v>10.4</v>
      </c>
      <c r="CN398" s="1" t="n">
        <v>5</v>
      </c>
      <c r="CO398" s="1" t="n">
        <v>0</v>
      </c>
      <c r="CP398" s="1" t="n">
        <v>1.8</v>
      </c>
      <c r="CQ398" s="1" t="n">
        <v>1.9</v>
      </c>
      <c r="CR398" s="1" t="n">
        <v>0.3</v>
      </c>
      <c r="CS398" s="1" t="n">
        <v>0</v>
      </c>
      <c r="CT398" s="1" t="n">
        <v>1.6</v>
      </c>
      <c r="CU398" s="1" t="n">
        <v>91.2</v>
      </c>
      <c r="CV398" s="1" t="n">
        <v>46.1</v>
      </c>
      <c r="CW398" s="1" t="n">
        <v>5.7</v>
      </c>
      <c r="CX398" s="1" t="n">
        <v>7.1</v>
      </c>
      <c r="CY398" s="1" t="n">
        <v>1.8</v>
      </c>
      <c r="CZ398" s="1" t="n">
        <v>175</v>
      </c>
      <c r="DA398" s="1" t="n">
        <v>164.9</v>
      </c>
      <c r="DB398" s="1" t="n">
        <v>41.5</v>
      </c>
      <c r="DC398" s="1" t="n">
        <v>9.9</v>
      </c>
      <c r="DD398" s="1" t="n">
        <v>1360</v>
      </c>
      <c r="DE398" s="1" t="s">
        <v>425</v>
      </c>
      <c r="DF398" s="1" t="s">
        <v>425</v>
      </c>
      <c r="DG398" s="1" t="s">
        <v>425</v>
      </c>
      <c r="DH398" s="1" t="n">
        <v>8</v>
      </c>
      <c r="DI398" s="1" t="n">
        <v>0</v>
      </c>
      <c r="DJ398" s="1" t="n">
        <v>14</v>
      </c>
      <c r="DK398" s="1" t="n">
        <v>14</v>
      </c>
      <c r="DL398" s="1" t="n">
        <v>2</v>
      </c>
      <c r="DM398" s="1" t="n">
        <v>2</v>
      </c>
      <c r="DN398" s="1" t="n">
        <v>24.60036</v>
      </c>
      <c r="DO398" s="1" t="n">
        <v>37.96775</v>
      </c>
      <c r="DP398" s="1" t="n">
        <v>0</v>
      </c>
      <c r="DQ398" s="1" t="n">
        <v>2</v>
      </c>
      <c r="DR398" s="1" t="n">
        <v>4</v>
      </c>
      <c r="DS398" s="1" t="n">
        <v>1</v>
      </c>
      <c r="DT398" s="1" t="n">
        <v>1356.03</v>
      </c>
      <c r="DU398" s="1" t="n">
        <v>39.36</v>
      </c>
      <c r="DV398" s="1" t="n">
        <v>17.44</v>
      </c>
      <c r="DW398" s="1" t="n">
        <v>16.73</v>
      </c>
      <c r="DX398" s="1" t="n">
        <v>11.45</v>
      </c>
      <c r="DY398" s="1" t="n">
        <v>223.46</v>
      </c>
      <c r="DZ398" s="1" t="n">
        <v>16.31</v>
      </c>
      <c r="EA398" s="1" t="n">
        <v>7.63</v>
      </c>
      <c r="EB398" s="1" t="n">
        <v>11.78</v>
      </c>
      <c r="EC398" s="1" t="n">
        <v>12.48</v>
      </c>
      <c r="ED398" s="1" t="n">
        <v>7.71</v>
      </c>
      <c r="EE398" s="1" t="n">
        <v>191.12</v>
      </c>
    </row>
    <row r="399" customFormat="false" ht="13.8" hidden="false" customHeight="false" outlineLevel="0" collapsed="false">
      <c r="A399" s="1" t="n">
        <v>31407</v>
      </c>
      <c r="B399" s="1" t="n">
        <v>1</v>
      </c>
      <c r="C399" s="1" t="n">
        <v>50</v>
      </c>
      <c r="D399" s="1" t="n">
        <v>1</v>
      </c>
      <c r="E399" s="1" t="n">
        <v>1</v>
      </c>
      <c r="F399" s="1" t="n">
        <v>1</v>
      </c>
      <c r="G399" s="1" t="n">
        <v>0</v>
      </c>
      <c r="H399" s="1" t="n">
        <v>0</v>
      </c>
      <c r="I399" s="1" t="n">
        <v>0</v>
      </c>
      <c r="J399" s="1" t="n">
        <v>1</v>
      </c>
      <c r="K399" s="1" t="n">
        <v>0</v>
      </c>
      <c r="L399" s="1" t="n">
        <v>0</v>
      </c>
      <c r="M399" s="1" t="n">
        <v>0</v>
      </c>
      <c r="N399" s="1" t="n">
        <v>0</v>
      </c>
      <c r="O399" s="1" t="n">
        <v>1</v>
      </c>
      <c r="P399" s="1" t="n">
        <f aca="false">SUM(E399:O399)</f>
        <v>4</v>
      </c>
      <c r="Q399" s="1" t="n">
        <v>130</v>
      </c>
      <c r="R399" s="1" t="n">
        <v>80</v>
      </c>
      <c r="S399" s="1"/>
      <c r="T399" s="2"/>
      <c r="U399" s="3" t="n">
        <v>77.5</v>
      </c>
      <c r="V399" s="3" t="n">
        <v>174</v>
      </c>
      <c r="W399" s="2" t="n">
        <v>25.5978332672744</v>
      </c>
      <c r="X399" s="2" t="n">
        <v>1</v>
      </c>
      <c r="Y399" s="3" t="n">
        <v>101</v>
      </c>
      <c r="Z399" s="3" t="n">
        <v>101.5</v>
      </c>
      <c r="AA399" s="2"/>
      <c r="AB399" s="2"/>
      <c r="AC399" s="2"/>
      <c r="AD399" s="3" t="n">
        <v>30.5</v>
      </c>
      <c r="AE399" s="3"/>
      <c r="AF399" s="3"/>
      <c r="AG399" s="1"/>
      <c r="AH399" s="3"/>
      <c r="AI399" s="3"/>
      <c r="AJ399" s="3"/>
      <c r="AK399" s="3"/>
      <c r="AL399" s="1"/>
      <c r="AM399" s="1"/>
      <c r="AN399" s="1"/>
      <c r="AO399" s="1" t="n">
        <v>97</v>
      </c>
      <c r="AP399" s="1" t="n">
        <v>145</v>
      </c>
      <c r="AQ399" s="1" t="n">
        <v>207</v>
      </c>
      <c r="AR399" s="1" t="n">
        <v>148</v>
      </c>
      <c r="AS399" s="1" t="n">
        <v>134</v>
      </c>
      <c r="AT399" s="1" t="n">
        <v>1</v>
      </c>
      <c r="AU399" s="1" t="n">
        <f aca="false">((AO399*15)+(AP399*30)+(AQ399*30)+(AR399*30)+(AS399*15))-(AO399*120)</f>
        <v>6825</v>
      </c>
      <c r="AV399" s="1" t="n">
        <f aca="false">((AO399*15)+(AP399*30)+(AQ399*30)+(AR399*30)+(AS399*15))</f>
        <v>18465</v>
      </c>
      <c r="AW399" s="1"/>
      <c r="AX399" s="4" t="n">
        <f aca="false">10000/SQRT((AO399*BE399)*(AVERAGE(AO399:AS399)*AVERAGE(BE399:BI399)))</f>
        <v>2.86741829487061</v>
      </c>
      <c r="AY399" s="4" t="n">
        <v>1</v>
      </c>
      <c r="AZ399" s="2" t="n">
        <f aca="false">(AO399*BE399)/405</f>
        <v>1.88730864197531</v>
      </c>
      <c r="BA399" s="2" t="n">
        <v>0</v>
      </c>
      <c r="BB399" s="2" t="n">
        <f aca="false">1/(LOG(BE399)+LOG(AO399))</f>
        <v>0.346825065162289</v>
      </c>
      <c r="BC399" s="2" t="n">
        <f aca="false">(BF399-BE399)/(AP399-AO399)</f>
        <v>1.13375</v>
      </c>
      <c r="BD399" s="2" t="n">
        <f aca="false">(20*BE399)/((AO399/18)-3.5)</f>
        <v>83.435294117647</v>
      </c>
      <c r="BE399" s="3" t="n">
        <v>7.88</v>
      </c>
      <c r="BF399" s="3" t="n">
        <v>62.3</v>
      </c>
      <c r="BG399" s="3" t="n">
        <v>170</v>
      </c>
      <c r="BH399" s="3" t="n">
        <v>149</v>
      </c>
      <c r="BI399" s="3" t="n">
        <v>155</v>
      </c>
      <c r="BJ399" s="2" t="n">
        <f aca="false">((BE399*15)+(BF399*30)+(BG399*30)+(BH399*30)+(BI399*15))-(BE399*120)</f>
        <v>12936.6</v>
      </c>
      <c r="BK399" s="2" t="n">
        <f aca="false">((BE399*15)+(BF399*30)+(BG399*30)+(BH399*30)+(BI399*15))</f>
        <v>13882.2</v>
      </c>
      <c r="BL399" s="2" t="n">
        <f aca="false">(1/BE399)</f>
        <v>0.126903553299492</v>
      </c>
      <c r="BM399" s="2" t="n">
        <f aca="false">(BJ399/AU399)</f>
        <v>1.89547252747253</v>
      </c>
      <c r="BN399" s="2" t="n">
        <f aca="false">(BK399/AV399)</f>
        <v>0.751811535337124</v>
      </c>
      <c r="BO399" s="2" t="n">
        <f aca="false">(AX399*BM399)</f>
        <v>5.43511260269935</v>
      </c>
      <c r="BP399" s="2" t="n">
        <f aca="false">(AX399*BN399)</f>
        <v>2.15575815072043</v>
      </c>
      <c r="BQ399" s="2" t="n">
        <v>2</v>
      </c>
      <c r="BR399" s="4" t="n">
        <f aca="false">(BC399*BL399)</f>
        <v>0.143876903553299</v>
      </c>
      <c r="BS399" s="1" t="n">
        <v>189</v>
      </c>
      <c r="BT399" s="1" t="n">
        <v>0</v>
      </c>
      <c r="BU399" s="1" t="n">
        <v>29</v>
      </c>
      <c r="BV399" s="1" t="n">
        <v>1</v>
      </c>
      <c r="BW399" s="1"/>
      <c r="BX399" s="1"/>
      <c r="BY399" s="1"/>
      <c r="BZ399" s="1" t="n">
        <v>181</v>
      </c>
      <c r="CA399" s="1" t="n">
        <v>1</v>
      </c>
      <c r="CB399" s="1" t="n">
        <v>3</v>
      </c>
      <c r="CC399" s="1"/>
      <c r="CD399" s="1"/>
      <c r="CE399" s="1" t="n">
        <v>1690</v>
      </c>
      <c r="CF399" s="1" t="n">
        <v>16.2366863905325</v>
      </c>
      <c r="CG399" s="1" t="n">
        <v>30.7278106508876</v>
      </c>
      <c r="CH399" s="1" t="n">
        <v>10.8639053254438</v>
      </c>
      <c r="CI399" s="1" t="n">
        <v>12.1952662721894</v>
      </c>
      <c r="CJ399" s="1" t="n">
        <v>4.04733727810651</v>
      </c>
      <c r="CK399" s="1" t="n">
        <v>54.9822485207101</v>
      </c>
      <c r="CL399" s="1" t="n">
        <v>1.1</v>
      </c>
      <c r="CM399" s="1" t="n">
        <v>6.6</v>
      </c>
      <c r="CN399" s="1" t="n">
        <v>6.3</v>
      </c>
      <c r="CO399" s="1" t="n">
        <v>0</v>
      </c>
      <c r="CP399" s="1" t="n">
        <v>7.7</v>
      </c>
      <c r="CQ399" s="1" t="n">
        <v>3.1</v>
      </c>
      <c r="CR399" s="1" t="n">
        <v>0</v>
      </c>
      <c r="CS399" s="1" t="n">
        <v>0</v>
      </c>
      <c r="CT399" s="1" t="n">
        <v>0.6</v>
      </c>
      <c r="CU399" s="1" t="n">
        <v>68.6</v>
      </c>
      <c r="CV399" s="1" t="n">
        <v>57.7</v>
      </c>
      <c r="CW399" s="1" t="n">
        <v>20.4</v>
      </c>
      <c r="CX399" s="1" t="n">
        <v>22.9</v>
      </c>
      <c r="CY399" s="1" t="n">
        <v>7.6</v>
      </c>
      <c r="CZ399" s="1" t="n">
        <v>193</v>
      </c>
      <c r="DA399" s="1" t="n">
        <v>232.3</v>
      </c>
      <c r="DB399" s="1" t="n">
        <v>30.5</v>
      </c>
      <c r="DC399" s="1" t="n">
        <v>19.3</v>
      </c>
      <c r="DD399" s="1" t="n">
        <v>1372</v>
      </c>
      <c r="DE399" s="1" t="n">
        <v>10</v>
      </c>
      <c r="DF399" s="1" t="n">
        <v>1</v>
      </c>
      <c r="DG399" s="1" t="n">
        <v>200</v>
      </c>
      <c r="DH399" s="1" t="s">
        <v>425</v>
      </c>
      <c r="DI399" s="1" t="n">
        <v>200</v>
      </c>
      <c r="DJ399" s="1" t="n">
        <v>4</v>
      </c>
      <c r="DK399" s="1" t="n">
        <v>4</v>
      </c>
      <c r="DL399" s="1" t="n">
        <v>2</v>
      </c>
      <c r="DM399" s="1" t="n">
        <v>2</v>
      </c>
      <c r="DN399" s="1" t="n">
        <v>37.42036</v>
      </c>
      <c r="DO399" s="1" t="n">
        <v>204.0268</v>
      </c>
      <c r="DP399" s="1" t="n">
        <v>0.06</v>
      </c>
      <c r="DQ399" s="1" t="n">
        <v>1</v>
      </c>
      <c r="DR399" s="1" t="n">
        <v>1</v>
      </c>
      <c r="DS399" s="1" t="n">
        <v>1</v>
      </c>
      <c r="DT399" s="1" t="n">
        <v>2259.13</v>
      </c>
      <c r="DU399" s="1" t="n">
        <v>67.17</v>
      </c>
      <c r="DV399" s="1" t="n">
        <v>30.74</v>
      </c>
      <c r="DW399" s="1" t="n">
        <v>27.44</v>
      </c>
      <c r="DX399" s="1" t="n">
        <v>20.71</v>
      </c>
      <c r="DY399" s="1" t="n">
        <v>398.28</v>
      </c>
      <c r="DZ399" s="1" t="n">
        <v>23.07</v>
      </c>
      <c r="EA399" s="1" t="n">
        <v>24.81</v>
      </c>
      <c r="EB399" s="1" t="n">
        <v>15.51</v>
      </c>
      <c r="EC399" s="1" t="n">
        <v>21.16</v>
      </c>
      <c r="ED399" s="1" t="n">
        <v>9.19</v>
      </c>
      <c r="EE399" s="1" t="n">
        <v>210.92</v>
      </c>
    </row>
    <row r="400" customFormat="false" ht="13.8" hidden="false" customHeight="false" outlineLevel="0" collapsed="false">
      <c r="A400" s="1" t="n">
        <v>31412</v>
      </c>
      <c r="B400" s="1" t="n">
        <v>1</v>
      </c>
      <c r="C400" s="1" t="n">
        <v>33</v>
      </c>
      <c r="D400" s="1" t="n">
        <v>1</v>
      </c>
      <c r="E400" s="1" t="n">
        <v>1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1</v>
      </c>
      <c r="N400" s="1" t="n">
        <v>0</v>
      </c>
      <c r="O400" s="1" t="n">
        <v>1</v>
      </c>
      <c r="P400" s="1" t="n">
        <f aca="false">SUM(E400:O400)</f>
        <v>3</v>
      </c>
      <c r="Q400" s="1" t="n">
        <v>140</v>
      </c>
      <c r="R400" s="1" t="n">
        <v>80</v>
      </c>
      <c r="S400" s="1"/>
      <c r="T400" s="2"/>
      <c r="U400" s="3" t="n">
        <v>111.6</v>
      </c>
      <c r="V400" s="3" t="n">
        <v>175</v>
      </c>
      <c r="W400" s="2" t="n">
        <v>36.4408163265306</v>
      </c>
      <c r="X400" s="2" t="n">
        <v>2</v>
      </c>
      <c r="Y400" s="3"/>
      <c r="Z400" s="3"/>
      <c r="AA400" s="2"/>
      <c r="AB400" s="2"/>
      <c r="AC400" s="2"/>
      <c r="AD400" s="3" t="n">
        <v>40.1</v>
      </c>
      <c r="AE400" s="3"/>
      <c r="AF400" s="3"/>
      <c r="AG400" s="1"/>
      <c r="AH400" s="3"/>
      <c r="AI400" s="3"/>
      <c r="AJ400" s="3"/>
      <c r="AK400" s="3"/>
      <c r="AL400" s="1"/>
      <c r="AM400" s="1"/>
      <c r="AN400" s="1"/>
      <c r="AO400" s="1" t="n">
        <v>103</v>
      </c>
      <c r="AP400" s="1" t="n">
        <v>195</v>
      </c>
      <c r="AQ400" s="1" t="n">
        <v>242</v>
      </c>
      <c r="AR400" s="1" t="n">
        <v>242</v>
      </c>
      <c r="AS400" s="1" t="n">
        <v>184</v>
      </c>
      <c r="AT400" s="1" t="n">
        <v>4</v>
      </c>
      <c r="AU400" s="1" t="n">
        <f aca="false">((AO400*15)+(AP400*30)+(AQ400*30)+(AR400*30)+(AS400*15))-(AO400*120)</f>
        <v>12315</v>
      </c>
      <c r="AV400" s="1" t="n">
        <f aca="false">((AO400*15)+(AP400*30)+(AQ400*30)+(AR400*30)+(AS400*15))</f>
        <v>24675</v>
      </c>
      <c r="AW400" s="1"/>
      <c r="AX400" s="4" t="n">
        <f aca="false">10000/SQRT((AO400*BE400)*(AVERAGE(AO400:AS400)*AVERAGE(BE400:BI400)))</f>
        <v>0.60908787423133</v>
      </c>
      <c r="AY400" s="4" t="n">
        <v>1</v>
      </c>
      <c r="AZ400" s="2" t="n">
        <f aca="false">(AO400*BE400)/405</f>
        <v>16.2511111111111</v>
      </c>
      <c r="BA400" s="2" t="n">
        <v>1</v>
      </c>
      <c r="BB400" s="2" t="n">
        <f aca="false">1/(LOG(BE400)+LOG(AO400))</f>
        <v>0.261894043507548</v>
      </c>
      <c r="BC400" s="2" t="n">
        <f aca="false">(BF400-BE400)/(AP400-AO400)</f>
        <v>1.59891304347826</v>
      </c>
      <c r="BD400" s="2" t="n">
        <f aca="false">(20*BE400)/((AO400/18)-3.5)</f>
        <v>575.1</v>
      </c>
      <c r="BE400" s="3" t="n">
        <v>63.9</v>
      </c>
      <c r="BF400" s="3" t="n">
        <v>211</v>
      </c>
      <c r="BG400" s="3" t="n">
        <v>300</v>
      </c>
      <c r="BH400" s="3" t="n">
        <v>247</v>
      </c>
      <c r="BI400" s="3" t="n">
        <v>238</v>
      </c>
      <c r="BJ400" s="2" t="n">
        <f aca="false">((BE400*15)+(BF400*30)+(BG400*30)+(BH400*30)+(BI400*15))-(BE400*120)</f>
        <v>19600.5</v>
      </c>
      <c r="BK400" s="2" t="n">
        <f aca="false">((BE400*15)+(BF400*30)+(BG400*30)+(BH400*30)+(BI400*15))</f>
        <v>27268.5</v>
      </c>
      <c r="BL400" s="2" t="n">
        <f aca="false">(1/BE400)</f>
        <v>0.0156494522691706</v>
      </c>
      <c r="BM400" s="2" t="n">
        <f aca="false">(BJ400/AU400)</f>
        <v>1.59159561510353</v>
      </c>
      <c r="BN400" s="2" t="n">
        <f aca="false">(BK400/AV400)</f>
        <v>1.10510638297872</v>
      </c>
      <c r="BO400" s="2" t="n">
        <f aca="false">(AX400*BM400)</f>
        <v>0.969421589839316</v>
      </c>
      <c r="BP400" s="2" t="n">
        <f aca="false">(AX400*BN400)</f>
        <v>0.673106897607984</v>
      </c>
      <c r="BQ400" s="2" t="n">
        <v>1</v>
      </c>
      <c r="BR400" s="4" t="n">
        <f aca="false">(BC400*BL400)</f>
        <v>0.0250221133564673</v>
      </c>
      <c r="BS400" s="1" t="n">
        <v>143</v>
      </c>
      <c r="BT400" s="1" t="n">
        <v>0</v>
      </c>
      <c r="BU400" s="1" t="n">
        <v>27</v>
      </c>
      <c r="BV400" s="1" t="n">
        <v>1</v>
      </c>
      <c r="BW400" s="1"/>
      <c r="BX400" s="1"/>
      <c r="BY400" s="1"/>
      <c r="BZ400" s="1" t="n">
        <v>131</v>
      </c>
      <c r="CA400" s="1" t="n">
        <v>0</v>
      </c>
      <c r="CB400" s="1" t="n">
        <v>5</v>
      </c>
      <c r="CC400" s="1" t="n">
        <v>2</v>
      </c>
      <c r="CD400" s="1"/>
      <c r="CE400" s="1" t="n">
        <v>1849</v>
      </c>
      <c r="CF400" s="1" t="n">
        <v>12.0497566252028</v>
      </c>
      <c r="CG400" s="1" t="n">
        <v>22.2493239588967</v>
      </c>
      <c r="CH400" s="1" t="n">
        <v>7.73931855056788</v>
      </c>
      <c r="CI400" s="1" t="n">
        <v>6.6197944835046</v>
      </c>
      <c r="CJ400" s="1" t="n">
        <v>3.11519740400216</v>
      </c>
      <c r="CK400" s="1" t="n">
        <v>68.9886425094646</v>
      </c>
      <c r="CL400" s="1" t="n">
        <v>10.94</v>
      </c>
      <c r="CM400" s="1" t="n">
        <v>2.62</v>
      </c>
      <c r="CN400" s="1" t="n">
        <v>10.77</v>
      </c>
      <c r="CO400" s="1" t="n">
        <v>0</v>
      </c>
      <c r="CP400" s="1" t="n">
        <v>0</v>
      </c>
      <c r="CQ400" s="1" t="n">
        <v>0</v>
      </c>
      <c r="CR400" s="1" t="n">
        <v>0</v>
      </c>
      <c r="CS400" s="1" t="n">
        <v>1.82</v>
      </c>
      <c r="CT400" s="1" t="n">
        <v>0</v>
      </c>
      <c r="CU400" s="1" t="n">
        <v>55.7</v>
      </c>
      <c r="CV400" s="1" t="n">
        <v>45.71</v>
      </c>
      <c r="CW400" s="1" t="n">
        <v>15.9</v>
      </c>
      <c r="CX400" s="1" t="n">
        <v>13.6</v>
      </c>
      <c r="CY400" s="1" t="n">
        <v>6.4</v>
      </c>
      <c r="CZ400" s="1" t="n">
        <v>494</v>
      </c>
      <c r="DA400" s="1" t="n">
        <v>318.9</v>
      </c>
      <c r="DB400" s="1" t="n">
        <v>3.6</v>
      </c>
      <c r="DC400" s="1" t="n">
        <v>14.1</v>
      </c>
      <c r="DD400" s="1" t="n">
        <v>2013</v>
      </c>
      <c r="DE400" s="1" t="n">
        <v>8</v>
      </c>
      <c r="DF400" s="1" t="n">
        <v>7</v>
      </c>
      <c r="DG400" s="1" t="n">
        <v>355</v>
      </c>
      <c r="DH400" s="1" t="s">
        <v>425</v>
      </c>
      <c r="DI400" s="1" t="n">
        <v>1000</v>
      </c>
      <c r="DJ400" s="1" t="n">
        <v>33</v>
      </c>
      <c r="DK400" s="1" t="n">
        <v>33</v>
      </c>
      <c r="DL400" s="1" t="n">
        <v>1</v>
      </c>
      <c r="DM400" s="1" t="n">
        <v>1</v>
      </c>
      <c r="DN400" s="1" t="n">
        <v>29.50001</v>
      </c>
      <c r="DO400" s="1" t="n">
        <v>169.961</v>
      </c>
      <c r="DP400" s="1" t="n">
        <v>0.04</v>
      </c>
      <c r="DQ400" s="1" t="n">
        <v>1</v>
      </c>
      <c r="DR400" s="1" t="n">
        <v>3</v>
      </c>
      <c r="DS400" s="1" t="n">
        <v>1</v>
      </c>
      <c r="DT400" s="1" t="n">
        <v>1515.02</v>
      </c>
      <c r="DU400" s="1" t="n">
        <v>35.73</v>
      </c>
      <c r="DV400" s="1" t="n">
        <v>13.97</v>
      </c>
      <c r="DW400" s="1" t="n">
        <v>14.73</v>
      </c>
      <c r="DX400" s="1" t="n">
        <v>11.8</v>
      </c>
      <c r="DY400" s="1" t="n">
        <v>288.47</v>
      </c>
      <c r="DZ400" s="1" t="n">
        <v>33.34</v>
      </c>
      <c r="EA400" s="1" t="n">
        <v>52.87</v>
      </c>
      <c r="EB400" s="1" t="n">
        <v>9.82</v>
      </c>
      <c r="EC400" s="1" t="n">
        <v>9.14</v>
      </c>
      <c r="ED400" s="1" t="n">
        <v>5.06</v>
      </c>
      <c r="EE400" s="1" t="n">
        <v>75.93</v>
      </c>
    </row>
    <row r="401" customFormat="false" ht="13.8" hidden="false" customHeight="false" outlineLevel="0" collapsed="false">
      <c r="A401" s="1" t="n">
        <v>31413</v>
      </c>
      <c r="B401" s="1" t="n">
        <v>1</v>
      </c>
      <c r="C401" s="1" t="n">
        <v>56</v>
      </c>
      <c r="D401" s="1" t="n">
        <v>1</v>
      </c>
      <c r="E401" s="1" t="n">
        <v>1</v>
      </c>
      <c r="F401" s="1" t="n">
        <v>1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1</v>
      </c>
      <c r="N401" s="1" t="n">
        <v>0</v>
      </c>
      <c r="O401" s="1"/>
      <c r="P401" s="1" t="n">
        <f aca="false">SUM(E401:O401)</f>
        <v>3</v>
      </c>
      <c r="Q401" s="1" t="n">
        <v>122</v>
      </c>
      <c r="R401" s="1" t="n">
        <v>82</v>
      </c>
      <c r="S401" s="1" t="n">
        <v>40</v>
      </c>
      <c r="T401" s="2" t="n">
        <v>95.3333333333333</v>
      </c>
      <c r="U401" s="3" t="n">
        <v>84.3</v>
      </c>
      <c r="V401" s="3" t="n">
        <v>172</v>
      </c>
      <c r="W401" s="2" t="n">
        <v>28.4951325040562</v>
      </c>
      <c r="X401" s="2" t="n">
        <v>1</v>
      </c>
      <c r="Y401" s="3" t="n">
        <v>99</v>
      </c>
      <c r="Z401" s="3" t="n">
        <v>103</v>
      </c>
      <c r="AA401" s="2"/>
      <c r="AB401" s="2" t="n">
        <v>0.575581395348837</v>
      </c>
      <c r="AC401" s="2" t="n">
        <v>0.961165048543689</v>
      </c>
      <c r="AD401" s="3" t="n">
        <v>39.4</v>
      </c>
      <c r="AE401" s="3"/>
      <c r="AF401" s="3"/>
      <c r="AG401" s="1"/>
      <c r="AH401" s="3"/>
      <c r="AI401" s="3"/>
      <c r="AJ401" s="3"/>
      <c r="AK401" s="3"/>
      <c r="AL401" s="1"/>
      <c r="AM401" s="1"/>
      <c r="AN401" s="1"/>
      <c r="AO401" s="1" t="n">
        <v>113</v>
      </c>
      <c r="AP401" s="1" t="n">
        <v>156</v>
      </c>
      <c r="AQ401" s="1" t="n">
        <v>162</v>
      </c>
      <c r="AR401" s="1" t="n">
        <v>126</v>
      </c>
      <c r="AS401" s="1" t="n">
        <v>144</v>
      </c>
      <c r="AT401" s="1" t="n">
        <v>4</v>
      </c>
      <c r="AU401" s="1" t="n">
        <f aca="false">((AO401*15)+(AP401*30)+(AQ401*30)+(AR401*30)+(AS401*15))-(AO401*120)</f>
        <v>3615</v>
      </c>
      <c r="AV401" s="1" t="n">
        <f aca="false">((AO401*15)+(AP401*30)+(AQ401*30)+(AR401*30)+(AS401*15))</f>
        <v>17175</v>
      </c>
      <c r="AW401" s="1"/>
      <c r="AX401" s="4" t="n">
        <f aca="false">10000/SQRT((AO401*BE401)*(AVERAGE(AO401:AS401)*AVERAGE(BE401:BI401)))</f>
        <v>1.59917982177834</v>
      </c>
      <c r="AY401" s="4" t="n">
        <v>1</v>
      </c>
      <c r="AZ401" s="2" t="n">
        <f aca="false">(AO401*BE401)/405</f>
        <v>7.64493827160494</v>
      </c>
      <c r="BA401" s="2" t="n">
        <v>1</v>
      </c>
      <c r="BB401" s="2" t="n">
        <f aca="false">1/(LOG(BE401)+LOG(AO401))</f>
        <v>0.286464905096807</v>
      </c>
      <c r="BC401" s="2" t="n">
        <f aca="false">(BF401-BE401)/(AP401-AO401)</f>
        <v>1.41860465116279</v>
      </c>
      <c r="BD401" s="2" t="n">
        <f aca="false">(20*BE401)/((AO401/18)-3.5)</f>
        <v>197.28</v>
      </c>
      <c r="BE401" s="3" t="n">
        <v>27.4</v>
      </c>
      <c r="BF401" s="3" t="n">
        <v>88.4</v>
      </c>
      <c r="BG401" s="3" t="n">
        <v>92.6</v>
      </c>
      <c r="BH401" s="3" t="n">
        <v>118</v>
      </c>
      <c r="BI401" s="3" t="n">
        <v>124</v>
      </c>
      <c r="BJ401" s="2" t="n">
        <f aca="false">((BE401*15)+(BF401*30)+(BG401*30)+(BH401*30)+(BI401*15))-(BE401*120)</f>
        <v>7953</v>
      </c>
      <c r="BK401" s="2" t="n">
        <f aca="false">((BE401*15)+(BF401*30)+(BG401*30)+(BH401*30)+(BI401*15))</f>
        <v>11241</v>
      </c>
      <c r="BL401" s="2" t="n">
        <f aca="false">(1/BE401)</f>
        <v>0.0364963503649635</v>
      </c>
      <c r="BM401" s="2" t="n">
        <f aca="false">(BJ401/AU401)</f>
        <v>2.2</v>
      </c>
      <c r="BN401" s="2" t="n">
        <f aca="false">(BK401/AV401)</f>
        <v>0.654497816593887</v>
      </c>
      <c r="BO401" s="2" t="n">
        <f aca="false">(AX401*BM401)</f>
        <v>3.51819560791236</v>
      </c>
      <c r="BP401" s="2" t="n">
        <f aca="false">(AX401*BN401)</f>
        <v>1.04665970169493</v>
      </c>
      <c r="BQ401" s="2" t="n">
        <v>1</v>
      </c>
      <c r="BR401" s="4" t="n">
        <f aca="false">(BC401*BL401)</f>
        <v>0.0517738923782041</v>
      </c>
      <c r="BS401" s="1" t="n">
        <v>192</v>
      </c>
      <c r="BT401" s="1" t="n">
        <v>0</v>
      </c>
      <c r="BU401" s="1" t="n">
        <v>27</v>
      </c>
      <c r="BV401" s="1" t="n">
        <v>1</v>
      </c>
      <c r="BW401" s="1" t="n">
        <v>132</v>
      </c>
      <c r="BX401" s="1" t="n">
        <v>1</v>
      </c>
      <c r="BY401" s="1" t="n">
        <v>15</v>
      </c>
      <c r="BZ401" s="1" t="n">
        <v>193</v>
      </c>
      <c r="CA401" s="1" t="n">
        <v>1</v>
      </c>
      <c r="CB401" s="1" t="n">
        <v>3</v>
      </c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 t="n">
        <v>2</v>
      </c>
      <c r="DL401" s="1" t="n">
        <v>2</v>
      </c>
      <c r="DM401" s="1" t="n">
        <v>2</v>
      </c>
      <c r="DN401" s="1" t="n">
        <v>22.95</v>
      </c>
      <c r="DO401" s="1" t="n">
        <v>199.0363</v>
      </c>
      <c r="DP401" s="1" t="n">
        <v>0.9</v>
      </c>
      <c r="DQ401" s="1" t="n">
        <v>1</v>
      </c>
      <c r="DR401" s="1" t="n">
        <v>3</v>
      </c>
      <c r="DS401" s="1" t="n">
        <v>2</v>
      </c>
      <c r="DT401" s="1" t="n">
        <v>1424</v>
      </c>
      <c r="DU401" s="1" t="n">
        <v>49.35</v>
      </c>
      <c r="DV401" s="1" t="n">
        <v>9.8</v>
      </c>
      <c r="DW401" s="1" t="n">
        <v>8.41</v>
      </c>
      <c r="DX401" s="1" t="n">
        <v>16.22</v>
      </c>
      <c r="DY401" s="1" t="n">
        <v>239.08</v>
      </c>
      <c r="DZ401" s="1" t="n">
        <v>24.46</v>
      </c>
      <c r="EA401" s="1" t="n">
        <v>19.09</v>
      </c>
      <c r="EB401" s="1" t="n">
        <v>7.21</v>
      </c>
      <c r="EC401" s="1" t="n">
        <v>11.03</v>
      </c>
      <c r="ED401" s="1" t="n">
        <v>5.41</v>
      </c>
      <c r="EE401" s="1" t="n">
        <v>220.71</v>
      </c>
    </row>
    <row r="402" customFormat="false" ht="13.8" hidden="false" customHeight="false" outlineLevel="0" collapsed="false">
      <c r="A402" s="1" t="n">
        <v>31416</v>
      </c>
      <c r="B402" s="1" t="n">
        <v>2</v>
      </c>
      <c r="C402" s="1" t="n">
        <v>63</v>
      </c>
      <c r="D402" s="1" t="n">
        <v>1</v>
      </c>
      <c r="E402" s="1" t="n">
        <v>0</v>
      </c>
      <c r="F402" s="1" t="n">
        <v>1</v>
      </c>
      <c r="G402" s="1" t="n">
        <v>1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</v>
      </c>
      <c r="N402" s="1" t="n">
        <v>0</v>
      </c>
      <c r="O402" s="1"/>
      <c r="P402" s="1" t="n">
        <f aca="false">SUM(E402:O402)</f>
        <v>2</v>
      </c>
      <c r="Q402" s="1" t="n">
        <v>120</v>
      </c>
      <c r="R402" s="1" t="n">
        <v>70</v>
      </c>
      <c r="S402" s="1" t="n">
        <v>40</v>
      </c>
      <c r="T402" s="2" t="n">
        <v>83.3</v>
      </c>
      <c r="U402" s="3" t="n">
        <v>51.4</v>
      </c>
      <c r="V402" s="3" t="n">
        <v>156</v>
      </c>
      <c r="W402" s="2" t="n">
        <v>21.12097304405</v>
      </c>
      <c r="X402" s="2" t="n">
        <v>0</v>
      </c>
      <c r="Y402" s="3"/>
      <c r="Z402" s="3"/>
      <c r="AA402" s="2"/>
      <c r="AB402" s="2"/>
      <c r="AC402" s="2"/>
      <c r="AD402" s="3" t="n">
        <v>31.4</v>
      </c>
      <c r="AE402" s="3"/>
      <c r="AF402" s="3"/>
      <c r="AG402" s="1"/>
      <c r="AH402" s="3"/>
      <c r="AI402" s="3"/>
      <c r="AJ402" s="3"/>
      <c r="AK402" s="3"/>
      <c r="AL402" s="1"/>
      <c r="AM402" s="1"/>
      <c r="AN402" s="1"/>
      <c r="AO402" s="1" t="n">
        <v>87</v>
      </c>
      <c r="AP402" s="1" t="n">
        <v>146</v>
      </c>
      <c r="AQ402" s="1" t="n">
        <v>176</v>
      </c>
      <c r="AR402" s="1" t="n">
        <v>184</v>
      </c>
      <c r="AS402" s="1" t="n">
        <v>150</v>
      </c>
      <c r="AT402" s="1" t="n">
        <v>3</v>
      </c>
      <c r="AU402" s="1" t="n">
        <f aca="false">((AO402*15)+(AP402*30)+(AQ402*30)+(AR402*30)+(AS402*15))-(AO402*120)</f>
        <v>8295</v>
      </c>
      <c r="AV402" s="1" t="n">
        <f aca="false">((AO402*15)+(AP402*30)+(AQ402*30)+(AR402*30)+(AS402*15))</f>
        <v>18735</v>
      </c>
      <c r="AW402" s="1"/>
      <c r="AX402" s="4" t="n">
        <f aca="false">10000/SQRT((AO402*BE402)*(AVERAGE(AO402:AS402)*AVERAGE(BE402:BI402)))</f>
        <v>9.25157154944965</v>
      </c>
      <c r="AY402" s="4" t="n">
        <v>0</v>
      </c>
      <c r="AZ402" s="2" t="n">
        <f aca="false">(AO402*BE402)/405</f>
        <v>0.500518518518519</v>
      </c>
      <c r="BA402" s="2" t="n">
        <v>0</v>
      </c>
      <c r="BB402" s="2" t="n">
        <f aca="false">1/(LOG(BE402)+LOG(AO402))</f>
        <v>0.433486827299848</v>
      </c>
      <c r="BC402" s="2" t="n">
        <f aca="false">(BF402-BE402)/(AP402-AO402)</f>
        <v>0.472372881355932</v>
      </c>
      <c r="BD402" s="2" t="n">
        <f aca="false">(20*BE402)/((AO402/18)-3.5)</f>
        <v>34.95</v>
      </c>
      <c r="BE402" s="3" t="n">
        <v>2.33</v>
      </c>
      <c r="BF402" s="3" t="n">
        <v>30.2</v>
      </c>
      <c r="BG402" s="3" t="n">
        <v>28.1</v>
      </c>
      <c r="BH402" s="3" t="n">
        <v>76.5</v>
      </c>
      <c r="BI402" s="3" t="n">
        <v>56.8</v>
      </c>
      <c r="BJ402" s="2" t="n">
        <f aca="false">((BE402*15)+(BF402*30)+(BG402*30)+(BH402*30)+(BI402*15))-(BE402*120)</f>
        <v>4651.35</v>
      </c>
      <c r="BK402" s="2" t="n">
        <f aca="false">((BE402*15)+(BF402*30)+(BG402*30)+(BH402*30)+(BI402*15))</f>
        <v>4930.95</v>
      </c>
      <c r="BL402" s="2" t="n">
        <f aca="false">(1/BE402)</f>
        <v>0.429184549356223</v>
      </c>
      <c r="BM402" s="2" t="n">
        <f aca="false">(BJ402/AU402)</f>
        <v>0.560741410488246</v>
      </c>
      <c r="BN402" s="2" t="n">
        <f aca="false">(BK402/AV402)</f>
        <v>0.263194555644516</v>
      </c>
      <c r="BO402" s="2" t="n">
        <f aca="false">(AX402*BM402)</f>
        <v>5.18773927987132</v>
      </c>
      <c r="BP402" s="2" t="n">
        <f aca="false">(AX402*BN402)</f>
        <v>2.43496326297084</v>
      </c>
      <c r="BQ402" s="2" t="n">
        <v>2</v>
      </c>
      <c r="BR402" s="4" t="n">
        <f aca="false">(BC402*BL402)</f>
        <v>0.202735142212846</v>
      </c>
      <c r="BS402" s="1" t="n">
        <v>185</v>
      </c>
      <c r="BT402" s="1" t="n">
        <v>0</v>
      </c>
      <c r="BU402" s="1"/>
      <c r="BV402" s="1"/>
      <c r="BW402" s="1"/>
      <c r="BX402" s="1"/>
      <c r="BY402" s="1"/>
      <c r="BZ402" s="1" t="n">
        <v>81</v>
      </c>
      <c r="CA402" s="1" t="n">
        <v>0</v>
      </c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 t="n">
        <v>11</v>
      </c>
      <c r="DK402" s="1" t="n">
        <v>11</v>
      </c>
      <c r="DL402" s="1" t="n">
        <v>2</v>
      </c>
      <c r="DM402" s="1" t="n">
        <v>2</v>
      </c>
      <c r="DN402" s="1" t="n">
        <v>30.95012</v>
      </c>
      <c r="DO402" s="1" t="n">
        <v>763.2001</v>
      </c>
      <c r="DP402" s="1" t="n">
        <v>35.83</v>
      </c>
      <c r="DQ402" s="1" t="n">
        <v>2</v>
      </c>
      <c r="DR402" s="1" t="n">
        <v>4</v>
      </c>
      <c r="DS402" s="1" t="n">
        <v>1</v>
      </c>
      <c r="DT402" s="1" t="n">
        <v>2644.61</v>
      </c>
      <c r="DU402" s="1" t="n">
        <v>72.38</v>
      </c>
      <c r="DV402" s="1" t="n">
        <v>10.86</v>
      </c>
      <c r="DW402" s="1" t="n">
        <v>14.13</v>
      </c>
      <c r="DX402" s="1" t="n">
        <v>43.12</v>
      </c>
      <c r="DY402" s="1" t="n">
        <v>350.8</v>
      </c>
      <c r="DZ402" s="1" t="n">
        <v>22.08</v>
      </c>
      <c r="EA402" s="1" t="n">
        <v>11.94</v>
      </c>
      <c r="EB402" s="1" t="n">
        <v>21.08</v>
      </c>
      <c r="EC402" s="1" t="n">
        <v>38.04</v>
      </c>
      <c r="ED402" s="1" t="n">
        <v>32.19</v>
      </c>
      <c r="EE402" s="1" t="n">
        <v>91.46</v>
      </c>
    </row>
    <row r="403" customFormat="false" ht="13.8" hidden="false" customHeight="false" outlineLevel="0" collapsed="false">
      <c r="A403" s="1" t="n">
        <v>31419</v>
      </c>
      <c r="B403" s="1" t="n">
        <v>2</v>
      </c>
      <c r="C403" s="1" t="n">
        <v>62</v>
      </c>
      <c r="D403" s="1" t="n">
        <v>1</v>
      </c>
      <c r="E403" s="1" t="n">
        <v>0</v>
      </c>
      <c r="F403" s="1" t="n">
        <v>1</v>
      </c>
      <c r="G403" s="1" t="n">
        <v>1</v>
      </c>
      <c r="H403" s="1" t="n">
        <v>1</v>
      </c>
      <c r="I403" s="1" t="n">
        <v>1</v>
      </c>
      <c r="J403" s="1" t="n">
        <v>0</v>
      </c>
      <c r="K403" s="1" t="n">
        <v>0</v>
      </c>
      <c r="L403" s="1" t="n">
        <v>0</v>
      </c>
      <c r="M403" s="1" t="n">
        <v>1</v>
      </c>
      <c r="N403" s="1" t="n">
        <v>0</v>
      </c>
      <c r="O403" s="1"/>
      <c r="P403" s="1" t="n">
        <f aca="false">SUM(E403:O403)</f>
        <v>5</v>
      </c>
      <c r="Q403" s="1" t="n">
        <v>150</v>
      </c>
      <c r="R403" s="1" t="n">
        <v>100</v>
      </c>
      <c r="S403" s="1" t="n">
        <v>40</v>
      </c>
      <c r="T403" s="2" t="n">
        <v>83.3</v>
      </c>
      <c r="U403" s="3" t="n">
        <v>71.5</v>
      </c>
      <c r="V403" s="3" t="n">
        <v>155.5</v>
      </c>
      <c r="W403" s="2" t="n">
        <v>29.5695867495167</v>
      </c>
      <c r="X403" s="2" t="n">
        <v>1</v>
      </c>
      <c r="Y403" s="3"/>
      <c r="Z403" s="3"/>
      <c r="AA403" s="2"/>
      <c r="AB403" s="2"/>
      <c r="AC403" s="2"/>
      <c r="AD403" s="3" t="n">
        <v>45.1</v>
      </c>
      <c r="AE403" s="3"/>
      <c r="AF403" s="3"/>
      <c r="AG403" s="1"/>
      <c r="AH403" s="3"/>
      <c r="AI403" s="3"/>
      <c r="AJ403" s="3"/>
      <c r="AK403" s="3"/>
      <c r="AL403" s="1"/>
      <c r="AM403" s="1"/>
      <c r="AN403" s="1"/>
      <c r="AO403" s="1" t="n">
        <v>128</v>
      </c>
      <c r="AP403" s="1" t="n">
        <v>167</v>
      </c>
      <c r="AQ403" s="1" t="n">
        <v>222</v>
      </c>
      <c r="AR403" s="1" t="n">
        <v>239</v>
      </c>
      <c r="AS403" s="1" t="n">
        <v>232</v>
      </c>
      <c r="AT403" s="1" t="n">
        <v>5</v>
      </c>
      <c r="AU403" s="1" t="n">
        <f aca="false">((AO403*15)+(AP403*30)+(AQ403*30)+(AR403*30)+(AS403*15))-(AO403*120)</f>
        <v>8880</v>
      </c>
      <c r="AV403" s="1" t="n">
        <f aca="false">((AO403*15)+(AP403*30)+(AQ403*30)+(AR403*30)+(AS403*15))</f>
        <v>24240</v>
      </c>
      <c r="AW403" s="1"/>
      <c r="AX403" s="4" t="n">
        <f aca="false">10000/SQRT((AO403*BE403)*(AVERAGE(AO403:AS403)*AVERAGE(BE403:BI403)))</f>
        <v>4.65194175143236</v>
      </c>
      <c r="AY403" s="4" t="n">
        <v>0</v>
      </c>
      <c r="AZ403" s="2" t="n">
        <f aca="false">(AO403*BE403)/405</f>
        <v>2.25659259259259</v>
      </c>
      <c r="BA403" s="2" t="n">
        <v>1</v>
      </c>
      <c r="BB403" s="2" t="n">
        <f aca="false">1/(LOG(BE403)+LOG(AO403))</f>
        <v>0.33773421488506</v>
      </c>
      <c r="BC403" s="2" t="n">
        <f aca="false">(BF403-BE403)/(AP403-AO403)</f>
        <v>0.165641025641026</v>
      </c>
      <c r="BD403" s="2" t="n">
        <f aca="false">(20*BE403)/((AO403/18)-3.5)</f>
        <v>39.5446153846154</v>
      </c>
      <c r="BE403" s="3" t="n">
        <v>7.14</v>
      </c>
      <c r="BF403" s="3" t="n">
        <v>13.6</v>
      </c>
      <c r="BG403" s="3" t="n">
        <v>19.7</v>
      </c>
      <c r="BH403" s="3" t="n">
        <v>40.3</v>
      </c>
      <c r="BI403" s="3" t="n">
        <v>47.2</v>
      </c>
      <c r="BJ403" s="2" t="n">
        <f aca="false">((BE403*15)+(BF403*30)+(BG403*30)+(BH403*30)+(BI403*15))-(BE403*120)</f>
        <v>2166.3</v>
      </c>
      <c r="BK403" s="2" t="n">
        <f aca="false">((BE403*15)+(BF403*30)+(BG403*30)+(BH403*30)+(BI403*15))</f>
        <v>3023.1</v>
      </c>
      <c r="BL403" s="2" t="n">
        <f aca="false">(1/BE403)</f>
        <v>0.140056022408964</v>
      </c>
      <c r="BM403" s="2" t="n">
        <f aca="false">(BJ403/AU403)</f>
        <v>0.243952702702703</v>
      </c>
      <c r="BN403" s="2" t="n">
        <f aca="false">(BK403/AV403)</f>
        <v>0.124715346534653</v>
      </c>
      <c r="BO403" s="2" t="n">
        <f aca="false">(AX403*BM403)</f>
        <v>1.13485376307747</v>
      </c>
      <c r="BP403" s="2" t="n">
        <f aca="false">(AX403*BN403)</f>
        <v>0.580168527588909</v>
      </c>
      <c r="BQ403" s="2" t="n">
        <v>1</v>
      </c>
      <c r="BR403" s="4" t="n">
        <f aca="false">(BC403*BL403)</f>
        <v>0.0231990231990232</v>
      </c>
      <c r="BS403" s="1" t="n">
        <v>229</v>
      </c>
      <c r="BT403" s="1" t="n">
        <v>1</v>
      </c>
      <c r="BU403" s="1"/>
      <c r="BV403" s="1"/>
      <c r="BW403" s="1"/>
      <c r="BX403" s="1"/>
      <c r="BY403" s="1"/>
      <c r="BZ403" s="1" t="n">
        <v>204</v>
      </c>
      <c r="CA403" s="1" t="n">
        <v>1</v>
      </c>
      <c r="CB403" s="1" t="n">
        <v>3</v>
      </c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 t="n">
        <v>22.59339</v>
      </c>
      <c r="DO403" s="1" t="n">
        <v>15.44335</v>
      </c>
      <c r="DP403" s="1" t="n">
        <v>0.11</v>
      </c>
      <c r="DQ403" s="1" t="n">
        <v>2</v>
      </c>
      <c r="DR403" s="1" t="n">
        <v>4</v>
      </c>
      <c r="DS403" s="1" t="n">
        <v>1</v>
      </c>
      <c r="DT403" s="1" t="n">
        <v>1039.26</v>
      </c>
      <c r="DU403" s="1" t="n">
        <v>45.53</v>
      </c>
      <c r="DV403" s="1" t="n">
        <v>27.96</v>
      </c>
      <c r="DW403" s="1" t="n">
        <v>18.9</v>
      </c>
      <c r="DX403" s="1" t="n">
        <v>18.84</v>
      </c>
      <c r="DY403" s="1" t="n">
        <v>110.88</v>
      </c>
      <c r="DZ403" s="1" t="n">
        <v>13.43</v>
      </c>
      <c r="EA403" s="1" t="n">
        <v>12.8</v>
      </c>
      <c r="EB403" s="1" t="n">
        <v>12.29</v>
      </c>
      <c r="EC403" s="1" t="n">
        <v>18.76</v>
      </c>
      <c r="ED403" s="1" t="n">
        <v>10.92</v>
      </c>
      <c r="EE403" s="1" t="n">
        <v>105.78</v>
      </c>
    </row>
    <row r="404" customFormat="false" ht="13.8" hidden="false" customHeight="false" outlineLevel="0" collapsed="false">
      <c r="A404" s="1" t="n">
        <v>31420</v>
      </c>
      <c r="B404" s="1" t="n">
        <v>2</v>
      </c>
      <c r="C404" s="1" t="n">
        <v>45</v>
      </c>
      <c r="D404" s="1" t="n">
        <v>1</v>
      </c>
      <c r="E404" s="1" t="n">
        <v>1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</v>
      </c>
      <c r="L404" s="1" t="n">
        <v>0</v>
      </c>
      <c r="M404" s="1" t="n">
        <v>1</v>
      </c>
      <c r="N404" s="1" t="n">
        <v>0</v>
      </c>
      <c r="O404" s="1"/>
      <c r="P404" s="1" t="n">
        <f aca="false">SUM(E404:O404)</f>
        <v>3</v>
      </c>
      <c r="Q404" s="1" t="n">
        <v>128</v>
      </c>
      <c r="R404" s="1" t="n">
        <v>84</v>
      </c>
      <c r="S404" s="1" t="n">
        <v>40</v>
      </c>
      <c r="T404" s="2" t="n">
        <v>83.3</v>
      </c>
      <c r="U404" s="3" t="n">
        <v>88</v>
      </c>
      <c r="V404" s="3" t="n">
        <v>161.7</v>
      </c>
      <c r="W404" s="2" t="n">
        <v>33.6560103323952</v>
      </c>
      <c r="X404" s="2" t="n">
        <v>2</v>
      </c>
      <c r="Y404" s="3"/>
      <c r="Z404" s="3"/>
      <c r="AA404" s="2"/>
      <c r="AB404" s="2"/>
      <c r="AC404" s="2"/>
      <c r="AD404" s="3" t="n">
        <v>47.6</v>
      </c>
      <c r="AE404" s="3"/>
      <c r="AF404" s="3"/>
      <c r="AG404" s="1"/>
      <c r="AH404" s="3"/>
      <c r="AI404" s="3"/>
      <c r="AJ404" s="3"/>
      <c r="AK404" s="3"/>
      <c r="AL404" s="1"/>
      <c r="AM404" s="1"/>
      <c r="AN404" s="1"/>
      <c r="AO404" s="1" t="n">
        <v>96</v>
      </c>
      <c r="AP404" s="1" t="n">
        <v>138</v>
      </c>
      <c r="AQ404" s="1" t="n">
        <v>167</v>
      </c>
      <c r="AR404" s="1" t="n">
        <v>126</v>
      </c>
      <c r="AS404" s="1" t="n">
        <v>165</v>
      </c>
      <c r="AT404" s="1" t="n">
        <v>3</v>
      </c>
      <c r="AU404" s="1" t="n">
        <f aca="false">((AO404*15)+(AP404*30)+(AQ404*30)+(AR404*30)+(AS404*15))-(AO404*120)</f>
        <v>5325</v>
      </c>
      <c r="AV404" s="1" t="n">
        <f aca="false">((AO404*15)+(AP404*30)+(AQ404*30)+(AR404*30)+(AS404*15))</f>
        <v>16845</v>
      </c>
      <c r="AW404" s="1"/>
      <c r="AX404" s="4"/>
      <c r="AY404" s="4"/>
      <c r="AZ404" s="2"/>
      <c r="BA404" s="2"/>
      <c r="BB404" s="2"/>
      <c r="BC404" s="2"/>
      <c r="BD404" s="2"/>
      <c r="BE404" s="3"/>
      <c r="BF404" s="3"/>
      <c r="BG404" s="3"/>
      <c r="BH404" s="3"/>
      <c r="BI404" s="3"/>
      <c r="BJ404" s="2"/>
      <c r="BK404" s="2"/>
      <c r="BL404" s="2"/>
      <c r="BM404" s="2"/>
      <c r="BN404" s="2"/>
      <c r="BO404" s="2"/>
      <c r="BP404" s="2"/>
      <c r="BQ404" s="2"/>
      <c r="BR404" s="4"/>
      <c r="BS404" s="1" t="n">
        <v>207</v>
      </c>
      <c r="BT404" s="1" t="n">
        <v>1</v>
      </c>
      <c r="BU404" s="1"/>
      <c r="BV404" s="1"/>
      <c r="BW404" s="1"/>
      <c r="BX404" s="1"/>
      <c r="BY404" s="1"/>
      <c r="BZ404" s="1" t="n">
        <v>264</v>
      </c>
      <c r="CA404" s="1" t="n">
        <v>1</v>
      </c>
      <c r="CB404" s="1" t="n">
        <v>5</v>
      </c>
      <c r="CC404" s="1" t="n">
        <v>2</v>
      </c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</row>
    <row r="405" customFormat="false" ht="13.8" hidden="false" customHeight="false" outlineLevel="0" collapsed="false">
      <c r="A405" s="1" t="n">
        <v>31421</v>
      </c>
      <c r="B405" s="1" t="n">
        <v>1</v>
      </c>
      <c r="C405" s="1" t="n">
        <v>42</v>
      </c>
      <c r="D405" s="1" t="n">
        <v>1</v>
      </c>
      <c r="E405" s="1"/>
      <c r="F405" s="1"/>
      <c r="G405" s="1"/>
      <c r="H405" s="1"/>
      <c r="I405" s="1"/>
      <c r="J405" s="1"/>
      <c r="K405" s="1"/>
      <c r="L405" s="1"/>
      <c r="M405" s="1" t="n">
        <v>1</v>
      </c>
      <c r="N405" s="1"/>
      <c r="O405" s="1"/>
      <c r="P405" s="1" t="n">
        <f aca="false">SUM(E405:O405)</f>
        <v>1</v>
      </c>
      <c r="Q405" s="1" t="n">
        <v>142</v>
      </c>
      <c r="R405" s="1" t="n">
        <v>98</v>
      </c>
      <c r="S405" s="1" t="n">
        <v>40</v>
      </c>
      <c r="T405" s="2" t="n">
        <v>83.3</v>
      </c>
      <c r="U405" s="3" t="n">
        <v>126</v>
      </c>
      <c r="V405" s="3" t="n">
        <v>176.1</v>
      </c>
      <c r="W405" s="2" t="n">
        <v>40.6304687885445</v>
      </c>
      <c r="X405" s="2" t="n">
        <v>2</v>
      </c>
      <c r="Y405" s="3"/>
      <c r="Z405" s="3"/>
      <c r="AA405" s="2"/>
      <c r="AB405" s="2"/>
      <c r="AC405" s="2"/>
      <c r="AD405" s="3" t="n">
        <v>40.2</v>
      </c>
      <c r="AE405" s="3"/>
      <c r="AF405" s="3"/>
      <c r="AG405" s="1"/>
      <c r="AH405" s="3"/>
      <c r="AI405" s="3"/>
      <c r="AJ405" s="3"/>
      <c r="AK405" s="3"/>
      <c r="AL405" s="1"/>
      <c r="AM405" s="1"/>
      <c r="AN405" s="1"/>
      <c r="AO405" s="1" t="n">
        <v>124</v>
      </c>
      <c r="AP405" s="1" t="n">
        <v>191</v>
      </c>
      <c r="AQ405" s="1" t="n">
        <v>255</v>
      </c>
      <c r="AR405" s="1" t="n">
        <v>245</v>
      </c>
      <c r="AS405" s="1" t="n">
        <v>206</v>
      </c>
      <c r="AT405" s="1" t="n">
        <v>5</v>
      </c>
      <c r="AU405" s="1" t="n">
        <f aca="false">((AO405*15)+(AP405*30)+(AQ405*30)+(AR405*30)+(AS405*15))-(AO405*120)</f>
        <v>10800</v>
      </c>
      <c r="AV405" s="1" t="n">
        <f aca="false">((AO405*15)+(AP405*30)+(AQ405*30)+(AR405*30)+(AS405*15))</f>
        <v>25680</v>
      </c>
      <c r="AW405" s="1"/>
      <c r="AX405" s="4" t="n">
        <f aca="false">10000/SQRT((AO405*BE405)*(AVERAGE(AO405:AS405)*AVERAGE(BE405:BI405)))</f>
        <v>1.45859706238715</v>
      </c>
      <c r="AY405" s="4" t="n">
        <v>1</v>
      </c>
      <c r="AZ405" s="2" t="n">
        <f aca="false">(AO405*BE405)/405</f>
        <v>7.07259259259259</v>
      </c>
      <c r="BA405" s="2" t="n">
        <v>1</v>
      </c>
      <c r="BB405" s="2" t="n">
        <f aca="false">1/(LOG(BE405)+LOG(AO405))</f>
        <v>0.289265334644715</v>
      </c>
      <c r="BC405" s="2" t="n">
        <f aca="false">(BF405-BE405)/(AP405-AO405)</f>
        <v>0.391044776119403</v>
      </c>
      <c r="BD405" s="2" t="n">
        <f aca="false">(20*BE405)/((AO405/18)-3.5)</f>
        <v>136.327868852459</v>
      </c>
      <c r="BE405" s="3" t="n">
        <v>23.1</v>
      </c>
      <c r="BF405" s="3" t="n">
        <v>49.3</v>
      </c>
      <c r="BG405" s="3" t="n">
        <v>99.4</v>
      </c>
      <c r="BH405" s="3" t="n">
        <v>116</v>
      </c>
      <c r="BI405" s="3" t="n">
        <v>114</v>
      </c>
      <c r="BJ405" s="2" t="n">
        <f aca="false">((BE405*15)+(BF405*30)+(BG405*30)+(BH405*30)+(BI405*15))-(BE405*120)</f>
        <v>7225.5</v>
      </c>
      <c r="BK405" s="2" t="n">
        <f aca="false">((BE405*15)+(BF405*30)+(BG405*30)+(BH405*30)+(BI405*15))</f>
        <v>9997.5</v>
      </c>
      <c r="BL405" s="2" t="n">
        <f aca="false">(1/BE405)</f>
        <v>0.0432900432900433</v>
      </c>
      <c r="BM405" s="2" t="n">
        <f aca="false">(BJ405/AU405)</f>
        <v>0.669027777777778</v>
      </c>
      <c r="BN405" s="2" t="n">
        <f aca="false">(BK405/AV405)</f>
        <v>0.389310747663551</v>
      </c>
      <c r="BO405" s="2" t="n">
        <f aca="false">(AX405*BM405)</f>
        <v>0.975841951322067</v>
      </c>
      <c r="BP405" s="2" t="n">
        <f aca="false">(AX405*BN405)</f>
        <v>0.5678475128978</v>
      </c>
      <c r="BQ405" s="2" t="n">
        <v>1</v>
      </c>
      <c r="BR405" s="4" t="n">
        <f aca="false">(BC405*BL405)</f>
        <v>0.0169283452865542</v>
      </c>
      <c r="BS405" s="1" t="n">
        <v>201</v>
      </c>
      <c r="BT405" s="1" t="n">
        <v>1</v>
      </c>
      <c r="BU405" s="1"/>
      <c r="BV405" s="1"/>
      <c r="BW405" s="1"/>
      <c r="BX405" s="1"/>
      <c r="BY405" s="1"/>
      <c r="BZ405" s="1" t="n">
        <v>311</v>
      </c>
      <c r="CA405" s="1" t="n">
        <v>1</v>
      </c>
      <c r="CB405" s="1" t="n">
        <v>5</v>
      </c>
      <c r="CC405" s="1" t="n">
        <v>2</v>
      </c>
      <c r="CD405" s="1"/>
      <c r="CE405" s="1" t="n">
        <v>1127</v>
      </c>
      <c r="CF405" s="1" t="n">
        <v>18.3850931677019</v>
      </c>
      <c r="CG405" s="1" t="n">
        <v>29.547471162378</v>
      </c>
      <c r="CH405" s="1" t="n">
        <v>9.18367346938776</v>
      </c>
      <c r="CI405" s="1" t="n">
        <v>10.6211180124224</v>
      </c>
      <c r="CJ405" s="1" t="n">
        <v>3.6734693877551</v>
      </c>
      <c r="CK405" s="1" t="n">
        <v>52.9547471162378</v>
      </c>
      <c r="CL405" s="1" t="n">
        <v>0</v>
      </c>
      <c r="CM405" s="1" t="n">
        <v>1.4</v>
      </c>
      <c r="CN405" s="1" t="n">
        <v>6.1</v>
      </c>
      <c r="CO405" s="1" t="n">
        <v>0</v>
      </c>
      <c r="CP405" s="1" t="n">
        <v>0.6</v>
      </c>
      <c r="CQ405" s="1" t="n">
        <v>1.5</v>
      </c>
      <c r="CR405" s="1" t="n">
        <v>0.5</v>
      </c>
      <c r="CS405" s="1" t="n">
        <v>0</v>
      </c>
      <c r="CT405" s="1" t="n">
        <v>1.9</v>
      </c>
      <c r="CU405" s="1" t="n">
        <v>51.8</v>
      </c>
      <c r="CV405" s="1" t="n">
        <v>37</v>
      </c>
      <c r="CW405" s="1" t="n">
        <v>11.5</v>
      </c>
      <c r="CX405" s="1" t="n">
        <v>13.3</v>
      </c>
      <c r="CY405" s="1" t="n">
        <v>4.6</v>
      </c>
      <c r="CZ405" s="1" t="n">
        <v>80</v>
      </c>
      <c r="DA405" s="1" t="n">
        <v>149.2</v>
      </c>
      <c r="DB405" s="1" t="n">
        <v>14.2</v>
      </c>
      <c r="DC405" s="1" t="n">
        <v>21.6</v>
      </c>
      <c r="DD405" s="1" t="n">
        <v>594</v>
      </c>
      <c r="DE405" s="1" t="s">
        <v>425</v>
      </c>
      <c r="DF405" s="1" t="s">
        <v>425</v>
      </c>
      <c r="DG405" s="1" t="s">
        <v>425</v>
      </c>
      <c r="DH405" s="1" t="s">
        <v>425</v>
      </c>
      <c r="DI405" s="1" t="n">
        <v>600</v>
      </c>
      <c r="DJ405" s="1" t="n">
        <v>28</v>
      </c>
      <c r="DK405" s="1" t="n">
        <v>28</v>
      </c>
      <c r="DL405" s="1" t="n">
        <v>1</v>
      </c>
      <c r="DM405" s="1" t="n">
        <v>1</v>
      </c>
      <c r="DN405" s="1" t="n">
        <v>30.23036</v>
      </c>
      <c r="DO405" s="1" t="n">
        <v>201.7165</v>
      </c>
      <c r="DP405" s="1" t="n">
        <v>0</v>
      </c>
      <c r="DQ405" s="1" t="n">
        <v>2</v>
      </c>
      <c r="DR405" s="1" t="n">
        <v>4</v>
      </c>
      <c r="DS405" s="1" t="n">
        <v>3</v>
      </c>
      <c r="DT405" s="1" t="n">
        <v>2097.55</v>
      </c>
      <c r="DU405" s="1" t="n">
        <v>59.92</v>
      </c>
      <c r="DV405" s="1" t="n">
        <v>16.6</v>
      </c>
      <c r="DW405" s="1" t="n">
        <v>30.04</v>
      </c>
      <c r="DX405" s="1" t="n">
        <v>24.54</v>
      </c>
      <c r="DY405" s="1" t="n">
        <v>344.98</v>
      </c>
      <c r="DZ405" s="1" t="n">
        <v>64.94</v>
      </c>
      <c r="EA405" s="1" t="n">
        <v>47.53</v>
      </c>
      <c r="EB405" s="1" t="n">
        <v>18.91</v>
      </c>
      <c r="EC405" s="1" t="n">
        <v>24.31</v>
      </c>
      <c r="ED405" s="1" t="n">
        <v>10.2</v>
      </c>
      <c r="EE405" s="1" t="n">
        <v>182.68</v>
      </c>
    </row>
    <row r="406" customFormat="false" ht="13.8" hidden="false" customHeight="false" outlineLevel="0" collapsed="false">
      <c r="A406" s="1" t="n">
        <v>31422</v>
      </c>
      <c r="B406" s="1" t="n">
        <v>1</v>
      </c>
      <c r="C406" s="1" t="n">
        <v>18</v>
      </c>
      <c r="D406" s="1" t="n">
        <v>1</v>
      </c>
      <c r="E406" s="1" t="n">
        <v>0</v>
      </c>
      <c r="F406" s="1" t="n">
        <v>0</v>
      </c>
      <c r="G406" s="1" t="n">
        <v>1</v>
      </c>
      <c r="H406" s="1" t="n">
        <v>1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1</v>
      </c>
      <c r="N406" s="1" t="n">
        <v>1</v>
      </c>
      <c r="O406" s="1"/>
      <c r="P406" s="1" t="n">
        <f aca="false">SUM(E406:O406)</f>
        <v>4</v>
      </c>
      <c r="Q406" s="1" t="n">
        <v>126</v>
      </c>
      <c r="R406" s="1" t="n">
        <v>82</v>
      </c>
      <c r="S406" s="1" t="n">
        <v>40</v>
      </c>
      <c r="T406" s="2" t="n">
        <v>83.3</v>
      </c>
      <c r="U406" s="3" t="n">
        <v>104.5</v>
      </c>
      <c r="V406" s="3" t="n">
        <v>174</v>
      </c>
      <c r="W406" s="2" t="n">
        <v>34.51578808297</v>
      </c>
      <c r="X406" s="2" t="n">
        <v>2</v>
      </c>
      <c r="Y406" s="3"/>
      <c r="Z406" s="3"/>
      <c r="AA406" s="2"/>
      <c r="AB406" s="2"/>
      <c r="AC406" s="2"/>
      <c r="AD406" s="3" t="n">
        <v>37.5</v>
      </c>
      <c r="AE406" s="3"/>
      <c r="AF406" s="3"/>
      <c r="AG406" s="1"/>
      <c r="AH406" s="3"/>
      <c r="AI406" s="3"/>
      <c r="AJ406" s="3"/>
      <c r="AK406" s="3"/>
      <c r="AL406" s="1"/>
      <c r="AM406" s="1"/>
      <c r="AN406" s="1"/>
      <c r="AO406" s="1" t="n">
        <v>97</v>
      </c>
      <c r="AP406" s="1" t="n">
        <v>117</v>
      </c>
      <c r="AQ406" s="1" t="n">
        <v>80</v>
      </c>
      <c r="AR406" s="1" t="n">
        <v>95</v>
      </c>
      <c r="AS406" s="1" t="n">
        <v>100</v>
      </c>
      <c r="AT406" s="1" t="n">
        <v>1</v>
      </c>
      <c r="AU406" s="1" t="n">
        <f aca="false">((AO406*15)+(AP406*30)+(AQ406*30)+(AR406*30)+(AS406*15))-(AO406*120)</f>
        <v>75</v>
      </c>
      <c r="AV406" s="1" t="n">
        <f aca="false">((AO406*15)+(AP406*30)+(AQ406*30)+(AR406*30)+(AS406*15))</f>
        <v>11715</v>
      </c>
      <c r="AW406" s="1"/>
      <c r="AX406" s="4"/>
      <c r="AY406" s="4"/>
      <c r="AZ406" s="2"/>
      <c r="BA406" s="2"/>
      <c r="BB406" s="2"/>
      <c r="BC406" s="2"/>
      <c r="BD406" s="2"/>
      <c r="BE406" s="3"/>
      <c r="BF406" s="3"/>
      <c r="BG406" s="3"/>
      <c r="BH406" s="3"/>
      <c r="BI406" s="3"/>
      <c r="BJ406" s="2"/>
      <c r="BK406" s="2"/>
      <c r="BL406" s="2"/>
      <c r="BM406" s="2"/>
      <c r="BN406" s="2"/>
      <c r="BO406" s="2"/>
      <c r="BP406" s="2"/>
      <c r="BQ406" s="2"/>
      <c r="BR406" s="4"/>
      <c r="BS406" s="1" t="n">
        <v>168</v>
      </c>
      <c r="BT406" s="1" t="n">
        <v>0</v>
      </c>
      <c r="BU406" s="1"/>
      <c r="BV406" s="1"/>
      <c r="BW406" s="1"/>
      <c r="BX406" s="1"/>
      <c r="BY406" s="1"/>
      <c r="BZ406" s="1" t="n">
        <v>140</v>
      </c>
      <c r="CA406" s="1" t="n">
        <v>0</v>
      </c>
      <c r="CB406" s="1" t="n">
        <v>4</v>
      </c>
      <c r="CC406" s="1" t="n">
        <v>1</v>
      </c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</row>
    <row r="407" customFormat="false" ht="13.8" hidden="false" customHeight="false" outlineLevel="0" collapsed="false">
      <c r="A407" s="1" t="n">
        <v>31424</v>
      </c>
      <c r="B407" s="1" t="n">
        <v>2</v>
      </c>
      <c r="C407" s="1" t="n">
        <v>59</v>
      </c>
      <c r="D407" s="1" t="n">
        <v>1</v>
      </c>
      <c r="E407" s="1" t="n">
        <v>1</v>
      </c>
      <c r="F407" s="1" t="n">
        <v>1</v>
      </c>
      <c r="G407" s="1" t="n">
        <v>1</v>
      </c>
      <c r="H407" s="1" t="n">
        <v>1</v>
      </c>
      <c r="I407" s="1" t="n">
        <v>1</v>
      </c>
      <c r="J407" s="1" t="n">
        <v>0</v>
      </c>
      <c r="K407" s="1" t="n">
        <v>0</v>
      </c>
      <c r="L407" s="1" t="n">
        <v>0</v>
      </c>
      <c r="M407" s="1" t="n">
        <v>1</v>
      </c>
      <c r="N407" s="1" t="n">
        <v>0</v>
      </c>
      <c r="O407" s="1"/>
      <c r="P407" s="1" t="n">
        <f aca="false">SUM(E407:O407)</f>
        <v>6</v>
      </c>
      <c r="Q407" s="1" t="n">
        <v>160</v>
      </c>
      <c r="R407" s="1" t="n">
        <v>78</v>
      </c>
      <c r="S407" s="1" t="n">
        <v>40</v>
      </c>
      <c r="T407" s="2" t="n">
        <v>83.3</v>
      </c>
      <c r="U407" s="3" t="n">
        <v>84.7</v>
      </c>
      <c r="V407" s="3" t="n">
        <v>151.5</v>
      </c>
      <c r="W407" s="2" t="n">
        <v>36.9027001710072</v>
      </c>
      <c r="X407" s="2" t="n">
        <v>2</v>
      </c>
      <c r="Y407" s="3" t="n">
        <v>98</v>
      </c>
      <c r="Z407" s="3" t="n">
        <v>121</v>
      </c>
      <c r="AA407" s="2"/>
      <c r="AB407" s="2"/>
      <c r="AC407" s="2"/>
      <c r="AD407" s="3" t="n">
        <v>51.2</v>
      </c>
      <c r="AE407" s="3"/>
      <c r="AF407" s="3"/>
      <c r="AG407" s="1"/>
      <c r="AH407" s="3"/>
      <c r="AI407" s="3"/>
      <c r="AJ407" s="3"/>
      <c r="AK407" s="3"/>
      <c r="AL407" s="1"/>
      <c r="AM407" s="1"/>
      <c r="AN407" s="1"/>
      <c r="AO407" s="1" t="n">
        <v>86</v>
      </c>
      <c r="AP407" s="1" t="n">
        <v>157</v>
      </c>
      <c r="AQ407" s="1" t="n">
        <v>167</v>
      </c>
      <c r="AR407" s="1" t="n">
        <v>151</v>
      </c>
      <c r="AS407" s="1" t="n">
        <v>116</v>
      </c>
      <c r="AT407" s="1" t="n">
        <v>1</v>
      </c>
      <c r="AU407" s="1" t="n">
        <f aca="false">((AO407*15)+(AP407*30)+(AQ407*30)+(AR407*30)+(AS407*15))-(AO407*120)</f>
        <v>6960</v>
      </c>
      <c r="AV407" s="1" t="n">
        <f aca="false">((AO407*15)+(AP407*30)+(AQ407*30)+(AR407*30)+(AS407*15))</f>
        <v>17280</v>
      </c>
      <c r="AW407" s="1"/>
      <c r="AX407" s="4"/>
      <c r="AY407" s="4"/>
      <c r="AZ407" s="2"/>
      <c r="BA407" s="2"/>
      <c r="BB407" s="2"/>
      <c r="BC407" s="2"/>
      <c r="BD407" s="2"/>
      <c r="BE407" s="3"/>
      <c r="BF407" s="3"/>
      <c r="BG407" s="3"/>
      <c r="BH407" s="3"/>
      <c r="BI407" s="3"/>
      <c r="BJ407" s="2"/>
      <c r="BK407" s="2"/>
      <c r="BL407" s="2"/>
      <c r="BM407" s="2"/>
      <c r="BN407" s="2"/>
      <c r="BO407" s="2"/>
      <c r="BP407" s="2"/>
      <c r="BQ407" s="2"/>
      <c r="BR407" s="4"/>
      <c r="BS407" s="1" t="n">
        <v>200</v>
      </c>
      <c r="BT407" s="1" t="n">
        <v>0</v>
      </c>
      <c r="BU407" s="1"/>
      <c r="BV407" s="1"/>
      <c r="BW407" s="1"/>
      <c r="BX407" s="1"/>
      <c r="BY407" s="1"/>
      <c r="BZ407" s="1" t="n">
        <v>332</v>
      </c>
      <c r="CA407" s="1" t="n">
        <v>1</v>
      </c>
      <c r="CB407" s="1" t="n">
        <v>4</v>
      </c>
      <c r="CC407" s="1" t="n">
        <v>1</v>
      </c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</row>
    <row r="408" customFormat="false" ht="13.8" hidden="false" customHeight="false" outlineLevel="0" collapsed="false">
      <c r="A408" s="1" t="n">
        <v>31426</v>
      </c>
      <c r="B408" s="1" t="n">
        <v>2</v>
      </c>
      <c r="C408" s="1" t="n">
        <v>56</v>
      </c>
      <c r="D408" s="1" t="n">
        <v>1</v>
      </c>
      <c r="E408" s="1" t="n">
        <v>1</v>
      </c>
      <c r="F408" s="1" t="n">
        <v>1</v>
      </c>
      <c r="G408" s="1" t="n">
        <v>1</v>
      </c>
      <c r="H408" s="1" t="n">
        <v>0</v>
      </c>
      <c r="I408" s="1" t="n">
        <v>1</v>
      </c>
      <c r="J408" s="1" t="n">
        <v>0</v>
      </c>
      <c r="K408" s="1" t="n">
        <v>0</v>
      </c>
      <c r="L408" s="1" t="n">
        <v>0</v>
      </c>
      <c r="M408" s="1" t="n">
        <v>1</v>
      </c>
      <c r="N408" s="1" t="n">
        <v>0</v>
      </c>
      <c r="O408" s="1"/>
      <c r="P408" s="1" t="n">
        <f aca="false">SUM(E408:O408)</f>
        <v>5</v>
      </c>
      <c r="Q408" s="1" t="n">
        <v>134</v>
      </c>
      <c r="R408" s="1" t="n">
        <v>88</v>
      </c>
      <c r="S408" s="1" t="n">
        <v>40</v>
      </c>
      <c r="T408" s="2" t="n">
        <v>83.3</v>
      </c>
      <c r="U408" s="3" t="n">
        <v>77.8</v>
      </c>
      <c r="V408" s="3" t="n">
        <v>160.5</v>
      </c>
      <c r="W408" s="2" t="n">
        <v>30.2015702487359</v>
      </c>
      <c r="X408" s="2" t="n">
        <v>2</v>
      </c>
      <c r="Y408" s="3" t="n">
        <v>91</v>
      </c>
      <c r="Z408" s="3" t="n">
        <v>109</v>
      </c>
      <c r="AA408" s="2"/>
      <c r="AB408" s="2"/>
      <c r="AC408" s="2"/>
      <c r="AD408" s="3" t="n">
        <v>45.6</v>
      </c>
      <c r="AE408" s="3"/>
      <c r="AF408" s="3"/>
      <c r="AG408" s="1"/>
      <c r="AH408" s="3"/>
      <c r="AI408" s="3"/>
      <c r="AJ408" s="3"/>
      <c r="AK408" s="3"/>
      <c r="AL408" s="1"/>
      <c r="AM408" s="1"/>
      <c r="AN408" s="1"/>
      <c r="AO408" s="1" t="n">
        <v>148</v>
      </c>
      <c r="AP408" s="1" t="n">
        <v>227</v>
      </c>
      <c r="AQ408" s="1" t="n">
        <v>204</v>
      </c>
      <c r="AR408" s="1" t="n">
        <v>175</v>
      </c>
      <c r="AS408" s="1" t="n">
        <v>134</v>
      </c>
      <c r="AT408" s="1" t="n">
        <v>5</v>
      </c>
      <c r="AU408" s="1" t="n">
        <f aca="false">((AO408*15)+(AP408*30)+(AQ408*30)+(AR408*30)+(AS408*15))-(AO408*120)</f>
        <v>4650</v>
      </c>
      <c r="AV408" s="1" t="n">
        <f aca="false">((AO408*15)+(AP408*30)+(AQ408*30)+(AR408*30)+(AS408*15))</f>
        <v>22410</v>
      </c>
      <c r="AW408" s="1"/>
      <c r="AX408" s="4"/>
      <c r="AY408" s="4"/>
      <c r="AZ408" s="2"/>
      <c r="BA408" s="2"/>
      <c r="BB408" s="2"/>
      <c r="BC408" s="2"/>
      <c r="BD408" s="2"/>
      <c r="BE408" s="3"/>
      <c r="BF408" s="3"/>
      <c r="BG408" s="3"/>
      <c r="BH408" s="3"/>
      <c r="BI408" s="3"/>
      <c r="BJ408" s="2"/>
      <c r="BK408" s="2"/>
      <c r="BL408" s="2"/>
      <c r="BM408" s="2"/>
      <c r="BN408" s="2"/>
      <c r="BO408" s="2"/>
      <c r="BP408" s="2"/>
      <c r="BQ408" s="2"/>
      <c r="BR408" s="4"/>
      <c r="BS408" s="1" t="n">
        <v>200</v>
      </c>
      <c r="BT408" s="1" t="n">
        <v>0</v>
      </c>
      <c r="BU408" s="1"/>
      <c r="BV408" s="1"/>
      <c r="BW408" s="1"/>
      <c r="BX408" s="1"/>
      <c r="BY408" s="1"/>
      <c r="BZ408" s="1" t="n">
        <v>127</v>
      </c>
      <c r="CA408" s="1" t="n">
        <v>0</v>
      </c>
      <c r="CB408" s="1" t="n">
        <v>4</v>
      </c>
      <c r="CC408" s="1" t="n">
        <v>1</v>
      </c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</row>
    <row r="409" customFormat="false" ht="13.8" hidden="false" customHeight="false" outlineLevel="0" collapsed="false">
      <c r="A409" s="1" t="n">
        <v>31429</v>
      </c>
      <c r="B409" s="1" t="n">
        <v>2</v>
      </c>
      <c r="C409" s="1" t="n">
        <v>49</v>
      </c>
      <c r="D409" s="1" t="n">
        <v>1</v>
      </c>
      <c r="E409" s="1" t="n">
        <v>0</v>
      </c>
      <c r="F409" s="1" t="n">
        <v>1</v>
      </c>
      <c r="G409" s="1" t="n">
        <v>1</v>
      </c>
      <c r="H409" s="1" t="n">
        <v>0</v>
      </c>
      <c r="I409" s="1" t="n">
        <v>1</v>
      </c>
      <c r="J409" s="1" t="n">
        <v>0</v>
      </c>
      <c r="K409" s="1" t="n">
        <v>1</v>
      </c>
      <c r="L409" s="1" t="n">
        <v>0</v>
      </c>
      <c r="M409" s="1" t="n">
        <v>1</v>
      </c>
      <c r="N409" s="1" t="n">
        <v>0</v>
      </c>
      <c r="O409" s="1"/>
      <c r="P409" s="1" t="n">
        <f aca="false">SUM(E409:O409)</f>
        <v>5</v>
      </c>
      <c r="Q409" s="1" t="n">
        <v>124</v>
      </c>
      <c r="R409" s="1" t="n">
        <v>88</v>
      </c>
      <c r="S409" s="1" t="n">
        <v>40</v>
      </c>
      <c r="T409" s="2" t="n">
        <v>83.3</v>
      </c>
      <c r="U409" s="3" t="n">
        <v>88.5</v>
      </c>
      <c r="V409" s="3" t="n">
        <v>158</v>
      </c>
      <c r="W409" s="2" t="n">
        <v>35.4510495112963</v>
      </c>
      <c r="X409" s="2" t="n">
        <v>2</v>
      </c>
      <c r="Y409" s="3" t="n">
        <v>106</v>
      </c>
      <c r="Z409" s="3" t="n">
        <v>123</v>
      </c>
      <c r="AA409" s="2"/>
      <c r="AB409" s="2"/>
      <c r="AC409" s="2"/>
      <c r="AD409" s="3" t="n">
        <v>52.4</v>
      </c>
      <c r="AE409" s="3"/>
      <c r="AF409" s="3"/>
      <c r="AG409" s="1"/>
      <c r="AH409" s="3"/>
      <c r="AI409" s="3"/>
      <c r="AJ409" s="3"/>
      <c r="AK409" s="3"/>
      <c r="AL409" s="1"/>
      <c r="AM409" s="1"/>
      <c r="AN409" s="1"/>
      <c r="AO409" s="1" t="n">
        <v>302</v>
      </c>
      <c r="AP409" s="1" t="n">
        <v>401</v>
      </c>
      <c r="AQ409" s="1" t="n">
        <v>484</v>
      </c>
      <c r="AR409" s="1" t="n">
        <v>548</v>
      </c>
      <c r="AS409" s="1" t="n">
        <v>548</v>
      </c>
      <c r="AT409" s="1" t="n">
        <v>5</v>
      </c>
      <c r="AU409" s="1" t="n">
        <f aca="false">((AO409*15)+(AP409*30)+(AQ409*30)+(AR409*30)+(AS409*15))-(AO409*120)</f>
        <v>19500</v>
      </c>
      <c r="AV409" s="1" t="n">
        <f aca="false">((AO409*15)+(AP409*30)+(AQ409*30)+(AR409*30)+(AS409*15))</f>
        <v>55740</v>
      </c>
      <c r="AW409" s="1" t="n">
        <v>12.73</v>
      </c>
      <c r="AX409" s="4" t="n">
        <f aca="false">10000/SQRT((AO409*BE409)*(AVERAGE(AO409:AS409)*AVERAGE(BE409:BI409)))</f>
        <v>1.80453190997324</v>
      </c>
      <c r="AY409" s="4" t="n">
        <v>1</v>
      </c>
      <c r="AZ409" s="2" t="n">
        <f aca="false">(AO409*BE409)/405</f>
        <v>9.24641975308642</v>
      </c>
      <c r="BA409" s="2" t="n">
        <v>1</v>
      </c>
      <c r="BB409" s="2" t="n">
        <f aca="false">1/(LOG(BE409)+LOG(AO409))</f>
        <v>0.279843283319269</v>
      </c>
      <c r="BC409" s="2" t="n">
        <f aca="false">(BF409-BE409)/(AP409-AO409)</f>
        <v>0.0575757575757576</v>
      </c>
      <c r="BD409" s="2" t="n">
        <f aca="false">(20*BE409)/((AO409/18)-3.5)</f>
        <v>18.6778242677824</v>
      </c>
      <c r="BE409" s="3" t="n">
        <v>12.4</v>
      </c>
      <c r="BF409" s="3" t="n">
        <v>18.1</v>
      </c>
      <c r="BG409" s="3" t="n">
        <v>21.6</v>
      </c>
      <c r="BH409" s="3" t="n">
        <v>19.4</v>
      </c>
      <c r="BI409" s="3" t="n">
        <v>18.3</v>
      </c>
      <c r="BJ409" s="2" t="n">
        <f aca="false">((BE409*15)+(BF409*30)+(BG409*30)+(BH409*30)+(BI409*15))-(BE409*120)</f>
        <v>745.5</v>
      </c>
      <c r="BK409" s="2" t="n">
        <f aca="false">((BE409*15)+(BF409*30)+(BG409*30)+(BH409*30)+(BI409*15))</f>
        <v>2233.5</v>
      </c>
      <c r="BL409" s="2" t="n">
        <f aca="false">(1/BE409)</f>
        <v>0.0806451612903226</v>
      </c>
      <c r="BM409" s="2" t="n">
        <f aca="false">(BJ409/AU409)</f>
        <v>0.0382307692307692</v>
      </c>
      <c r="BN409" s="2" t="n">
        <f aca="false">(BK409/AV409)</f>
        <v>0.0400699677072121</v>
      </c>
      <c r="BO409" s="2" t="n">
        <f aca="false">(AX409*BM409)</f>
        <v>0.068988643019746</v>
      </c>
      <c r="BP409" s="2" t="n">
        <f aca="false">(AX409*BN409)</f>
        <v>0.0723075353592613</v>
      </c>
      <c r="BQ409" s="2" t="n">
        <v>1</v>
      </c>
      <c r="BR409" s="4" t="n">
        <f aca="false">(BC409*BL409)</f>
        <v>0.00464320625610948</v>
      </c>
      <c r="BS409" s="1" t="n">
        <v>177</v>
      </c>
      <c r="BT409" s="1" t="n">
        <v>0</v>
      </c>
      <c r="BU409" s="1"/>
      <c r="BV409" s="1"/>
      <c r="BW409" s="1"/>
      <c r="BX409" s="1"/>
      <c r="BY409" s="1"/>
      <c r="BZ409" s="1" t="n">
        <v>135</v>
      </c>
      <c r="CA409" s="1" t="n">
        <v>0</v>
      </c>
      <c r="CB409" s="1" t="n">
        <v>4</v>
      </c>
      <c r="CC409" s="1" t="n">
        <v>1</v>
      </c>
      <c r="CD409" s="1"/>
      <c r="CE409" s="1" t="n">
        <v>3109</v>
      </c>
      <c r="CF409" s="1" t="n">
        <v>14</v>
      </c>
      <c r="CG409" s="1" t="n">
        <v>18</v>
      </c>
      <c r="CH409" s="1" t="n">
        <v>4</v>
      </c>
      <c r="CI409" s="1" t="n">
        <v>2</v>
      </c>
      <c r="CJ409" s="1" t="n">
        <v>1</v>
      </c>
      <c r="CK409" s="1" t="n">
        <v>69</v>
      </c>
      <c r="CL409" s="1" t="n">
        <v>1.3</v>
      </c>
      <c r="CM409" s="1" t="n">
        <v>5.8</v>
      </c>
      <c r="CN409" s="1" t="n">
        <v>25.6</v>
      </c>
      <c r="CO409" s="1" t="n">
        <v>0</v>
      </c>
      <c r="CP409" s="1" t="n">
        <v>4.9</v>
      </c>
      <c r="CQ409" s="1" t="n">
        <v>3.6</v>
      </c>
      <c r="CR409" s="1" t="n">
        <v>8</v>
      </c>
      <c r="CS409" s="1" t="n">
        <v>0</v>
      </c>
      <c r="CT409" s="1" t="n">
        <v>2</v>
      </c>
      <c r="CU409" s="1" t="n">
        <v>110.2</v>
      </c>
      <c r="CV409" s="1" t="n">
        <v>63.2</v>
      </c>
      <c r="CW409" s="1" t="n">
        <v>13</v>
      </c>
      <c r="CX409" s="1" t="n">
        <v>7.1</v>
      </c>
      <c r="CY409" s="1" t="n">
        <v>3.8</v>
      </c>
      <c r="CZ409" s="1" t="n">
        <v>170</v>
      </c>
      <c r="DA409" s="1" t="n">
        <v>532.4</v>
      </c>
      <c r="DB409" s="1" t="n">
        <v>53</v>
      </c>
      <c r="DC409" s="1" t="n">
        <v>21.2</v>
      </c>
      <c r="DD409" s="1" t="n">
        <v>2304</v>
      </c>
      <c r="DE409" s="1" t="s">
        <v>425</v>
      </c>
      <c r="DF409" s="1" t="s">
        <v>425</v>
      </c>
      <c r="DG409" s="1" t="s">
        <v>425</v>
      </c>
      <c r="DH409" s="1" t="s">
        <v>425</v>
      </c>
      <c r="DI409" s="1" t="n">
        <v>0</v>
      </c>
      <c r="DJ409" s="1" t="n">
        <v>3</v>
      </c>
      <c r="DK409" s="1" t="n">
        <v>3</v>
      </c>
      <c r="DL409" s="1" t="n">
        <v>2</v>
      </c>
      <c r="DM409" s="1" t="n">
        <v>2</v>
      </c>
      <c r="DN409" s="1" t="n">
        <v>35.98173</v>
      </c>
      <c r="DO409" s="1" t="n">
        <v>881.5829</v>
      </c>
      <c r="DP409" s="1" t="n">
        <v>0.16</v>
      </c>
      <c r="DQ409" s="1" t="n">
        <v>1</v>
      </c>
      <c r="DR409" s="1" t="n">
        <v>4</v>
      </c>
      <c r="DS409" s="1" t="n">
        <v>1</v>
      </c>
      <c r="DT409" s="1" t="n">
        <v>6148.08</v>
      </c>
      <c r="DU409" s="1" t="n">
        <v>212.27</v>
      </c>
      <c r="DV409" s="1" t="n">
        <v>109.43</v>
      </c>
      <c r="DW409" s="1" t="n">
        <v>80.8</v>
      </c>
      <c r="DX409" s="1" t="n">
        <v>167.61</v>
      </c>
      <c r="DY409" s="1" t="n">
        <v>805.64</v>
      </c>
      <c r="DZ409" s="1" t="n">
        <v>84.96</v>
      </c>
      <c r="EA409" s="1" t="n">
        <v>53.8</v>
      </c>
      <c r="EB409" s="1" t="n">
        <v>77</v>
      </c>
      <c r="EC409" s="1" t="n">
        <v>125.06</v>
      </c>
      <c r="ED409" s="1" t="n">
        <v>31.15</v>
      </c>
      <c r="EE409" s="1" t="n">
        <v>428.86</v>
      </c>
    </row>
    <row r="410" customFormat="false" ht="13.8" hidden="false" customHeight="false" outlineLevel="0" collapsed="false">
      <c r="A410" s="1" t="n">
        <v>31430</v>
      </c>
      <c r="B410" s="1" t="n">
        <v>2</v>
      </c>
      <c r="C410" s="1" t="n">
        <v>52</v>
      </c>
      <c r="D410" s="1" t="n">
        <v>1</v>
      </c>
      <c r="E410" s="1" t="n">
        <v>0</v>
      </c>
      <c r="F410" s="1" t="n">
        <v>1</v>
      </c>
      <c r="G410" s="1" t="n">
        <v>1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</v>
      </c>
      <c r="N410" s="1"/>
      <c r="O410" s="1"/>
      <c r="P410" s="1" t="n">
        <f aca="false">SUM(E410:O410)</f>
        <v>2</v>
      </c>
      <c r="Q410" s="1" t="n">
        <v>120</v>
      </c>
      <c r="R410" s="1" t="n">
        <v>80</v>
      </c>
      <c r="S410" s="1"/>
      <c r="T410" s="2"/>
      <c r="U410" s="3" t="n">
        <v>68.6</v>
      </c>
      <c r="V410" s="3" t="n">
        <v>167</v>
      </c>
      <c r="W410" s="2" t="n">
        <v>24.5975115636989</v>
      </c>
      <c r="X410" s="2" t="n">
        <v>0</v>
      </c>
      <c r="Y410" s="3" t="n">
        <v>81</v>
      </c>
      <c r="Z410" s="3" t="n">
        <v>101</v>
      </c>
      <c r="AA410" s="2"/>
      <c r="AB410" s="2"/>
      <c r="AC410" s="2"/>
      <c r="AD410" s="3" t="n">
        <v>39.3</v>
      </c>
      <c r="AE410" s="3"/>
      <c r="AF410" s="3"/>
      <c r="AG410" s="1"/>
      <c r="AH410" s="3"/>
      <c r="AI410" s="3"/>
      <c r="AJ410" s="3"/>
      <c r="AK410" s="3"/>
      <c r="AL410" s="1"/>
      <c r="AM410" s="1"/>
      <c r="AN410" s="1"/>
      <c r="AO410" s="1" t="n">
        <v>93</v>
      </c>
      <c r="AP410" s="1" t="n">
        <v>131</v>
      </c>
      <c r="AQ410" s="1" t="n">
        <v>103</v>
      </c>
      <c r="AR410" s="1" t="n">
        <v>89</v>
      </c>
      <c r="AS410" s="1" t="n">
        <v>82</v>
      </c>
      <c r="AT410" s="1" t="n">
        <v>1</v>
      </c>
      <c r="AU410" s="1" t="n">
        <f aca="false">((AO410*15)+(AP410*30)+(AQ410*30)+(AR410*30)+(AS410*15))-(AO410*120)</f>
        <v>1155</v>
      </c>
      <c r="AV410" s="1" t="n">
        <f aca="false">((AO410*15)+(AP410*30)+(AQ410*30)+(AR410*30)+(AS410*15))</f>
        <v>12315</v>
      </c>
      <c r="AW410" s="1"/>
      <c r="AX410" s="4" t="n">
        <f aca="false">10000/SQRT((AO410*BE410)*(AVERAGE(AO410:AS410)*AVERAGE(BE410:BI410)))</f>
        <v>3.28863207247213</v>
      </c>
      <c r="AY410" s="4" t="n">
        <v>1</v>
      </c>
      <c r="AZ410" s="2" t="n">
        <f aca="false">(AO410*BE410)/405</f>
        <v>5.53407407407407</v>
      </c>
      <c r="BA410" s="2" t="n">
        <v>1</v>
      </c>
      <c r="BB410" s="2" t="n">
        <f aca="false">1/(LOG(BE410)+LOG(AO410))</f>
        <v>0.298462916772936</v>
      </c>
      <c r="BC410" s="2" t="n">
        <f aca="false">(BF410-BE410)/(AP410-AO410)</f>
        <v>0.344736842105263</v>
      </c>
      <c r="BD410" s="2" t="n">
        <f aca="false">(20*BE410)/((AO410/18)-3.5)</f>
        <v>289.2</v>
      </c>
      <c r="BE410" s="3" t="n">
        <v>24.1</v>
      </c>
      <c r="BF410" s="3" t="n">
        <v>37.2</v>
      </c>
      <c r="BG410" s="3" t="n">
        <v>61</v>
      </c>
      <c r="BH410" s="3" t="n">
        <v>45.8</v>
      </c>
      <c r="BI410" s="3" t="n">
        <v>39</v>
      </c>
      <c r="BJ410" s="2" t="n">
        <f aca="false">((BE410*15)+(BF410*30)+(BG410*30)+(BH410*30)+(BI410*15))-(BE410*120)</f>
        <v>2374.5</v>
      </c>
      <c r="BK410" s="2" t="n">
        <f aca="false">((BE410*15)+(BF410*30)+(BG410*30)+(BH410*30)+(BI410*15))</f>
        <v>5266.5</v>
      </c>
      <c r="BL410" s="2" t="n">
        <f aca="false">(1/BE410)</f>
        <v>0.04149377593361</v>
      </c>
      <c r="BM410" s="2" t="n">
        <f aca="false">(BJ410/AU410)</f>
        <v>2.05584415584416</v>
      </c>
      <c r="BN410" s="2" t="n">
        <f aca="false">(BK410/AV410)</f>
        <v>0.427649208282582</v>
      </c>
      <c r="BO410" s="2" t="n">
        <f aca="false">(AX410*BM410)</f>
        <v>6.76091502691347</v>
      </c>
      <c r="BP410" s="2" t="n">
        <f aca="false">(AX410*BN410)</f>
        <v>1.40638090212541</v>
      </c>
      <c r="BQ410" s="2" t="n">
        <v>2</v>
      </c>
      <c r="BR410" s="4" t="n">
        <f aca="false">(BC410*BL410)</f>
        <v>0.0143044332823761</v>
      </c>
      <c r="BS410" s="1" t="n">
        <v>191</v>
      </c>
      <c r="BT410" s="1" t="n">
        <v>0</v>
      </c>
      <c r="BU410" s="1"/>
      <c r="BV410" s="1"/>
      <c r="BW410" s="1"/>
      <c r="BX410" s="1"/>
      <c r="BY410" s="1"/>
      <c r="BZ410" s="1" t="n">
        <v>138</v>
      </c>
      <c r="CA410" s="1" t="n">
        <v>0</v>
      </c>
      <c r="CB410" s="1"/>
      <c r="CC410" s="1"/>
      <c r="CD410" s="1"/>
      <c r="CE410" s="1" t="n">
        <v>895</v>
      </c>
      <c r="CF410" s="1" t="n">
        <v>20.0670391061452</v>
      </c>
      <c r="CG410" s="1" t="n">
        <v>20.0916201117318</v>
      </c>
      <c r="CH410" s="1" t="n">
        <v>2.51396648044693</v>
      </c>
      <c r="CI410" s="1" t="n">
        <v>8.14525139664804</v>
      </c>
      <c r="CJ410" s="1" t="n">
        <v>3.31843575418994</v>
      </c>
      <c r="CK410" s="1" t="n">
        <v>63.5083798882682</v>
      </c>
      <c r="CL410" s="1" t="n">
        <v>4.5</v>
      </c>
      <c r="CM410" s="1" t="n">
        <v>4.2</v>
      </c>
      <c r="CN410" s="1" t="n">
        <v>1.75</v>
      </c>
      <c r="CO410" s="1" t="n">
        <v>0</v>
      </c>
      <c r="CP410" s="1" t="n">
        <v>4.99</v>
      </c>
      <c r="CQ410" s="1" t="n">
        <v>0.98</v>
      </c>
      <c r="CR410" s="1" t="n">
        <v>1.4</v>
      </c>
      <c r="CS410" s="1" t="n">
        <v>0.62</v>
      </c>
      <c r="CT410" s="1" t="n">
        <v>0</v>
      </c>
      <c r="CU410" s="1" t="n">
        <v>44.9</v>
      </c>
      <c r="CV410" s="1" t="n">
        <v>19.98</v>
      </c>
      <c r="CW410" s="1" t="n">
        <v>2.5</v>
      </c>
      <c r="CX410" s="1" t="n">
        <v>8.1</v>
      </c>
      <c r="CY410" s="1" t="n">
        <v>3.3</v>
      </c>
      <c r="CZ410" s="1" t="n">
        <v>52</v>
      </c>
      <c r="DA410" s="1" t="n">
        <v>142.1</v>
      </c>
      <c r="DB410" s="1" t="n">
        <v>24.1</v>
      </c>
      <c r="DC410" s="1" t="n">
        <v>14.1</v>
      </c>
      <c r="DD410" s="1" t="n">
        <v>2386</v>
      </c>
      <c r="DE410" s="1" t="n">
        <v>5</v>
      </c>
      <c r="DF410" s="1" t="n">
        <v>7</v>
      </c>
      <c r="DG410" s="1" t="n">
        <v>300</v>
      </c>
      <c r="DH410" s="1" t="n">
        <v>5</v>
      </c>
      <c r="DI410" s="1" t="n">
        <v>0</v>
      </c>
      <c r="DJ410" s="1"/>
      <c r="DK410" s="1" t="n">
        <v>3</v>
      </c>
      <c r="DL410" s="1" t="n">
        <v>2</v>
      </c>
      <c r="DM410" s="1" t="n">
        <v>2</v>
      </c>
      <c r="DN410" s="1" t="n">
        <v>29.09036</v>
      </c>
      <c r="DO410" s="1" t="n">
        <v>94.20742</v>
      </c>
      <c r="DP410" s="1" t="n">
        <v>0.06</v>
      </c>
      <c r="DQ410" s="1" t="n">
        <v>3</v>
      </c>
      <c r="DR410" s="1" t="n">
        <v>4</v>
      </c>
      <c r="DS410" s="1" t="n">
        <v>2</v>
      </c>
      <c r="DT410" s="1" t="n">
        <v>1904.07</v>
      </c>
      <c r="DU410" s="1" t="n">
        <v>54.94</v>
      </c>
      <c r="DV410" s="1" t="n">
        <v>29.98</v>
      </c>
      <c r="DW410" s="1" t="n">
        <v>26.65</v>
      </c>
      <c r="DX410" s="1" t="n">
        <v>24.11</v>
      </c>
      <c r="DY410" s="1" t="n">
        <v>307.23</v>
      </c>
      <c r="DZ410" s="1" t="n">
        <v>27.22</v>
      </c>
      <c r="EA410" s="1" t="n">
        <v>25.82</v>
      </c>
      <c r="EB410" s="1" t="n">
        <v>16.79</v>
      </c>
      <c r="EC410" s="1" t="n">
        <v>22.09</v>
      </c>
      <c r="ED410" s="1" t="n">
        <v>8.69</v>
      </c>
      <c r="EE410" s="1" t="n">
        <v>206.34</v>
      </c>
    </row>
    <row r="411" customFormat="false" ht="13.8" hidden="false" customHeight="false" outlineLevel="0" collapsed="false">
      <c r="A411" s="1" t="n">
        <v>31431</v>
      </c>
      <c r="B411" s="1" t="n">
        <v>2</v>
      </c>
      <c r="C411" s="1" t="n">
        <v>46</v>
      </c>
      <c r="D411" s="1" t="n">
        <v>1</v>
      </c>
      <c r="E411" s="1" t="n">
        <v>1</v>
      </c>
      <c r="F411" s="1" t="n">
        <v>1</v>
      </c>
      <c r="G411" s="1" t="n">
        <v>1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</v>
      </c>
      <c r="N411" s="1" t="n">
        <v>0</v>
      </c>
      <c r="O411" s="1"/>
      <c r="P411" s="1" t="n">
        <f aca="false">SUM(E411:O411)</f>
        <v>4</v>
      </c>
      <c r="Q411" s="1" t="n">
        <v>140</v>
      </c>
      <c r="R411" s="1" t="n">
        <v>86</v>
      </c>
      <c r="S411" s="1" t="n">
        <v>40</v>
      </c>
      <c r="T411" s="2" t="n">
        <v>83.3</v>
      </c>
      <c r="U411" s="3" t="n">
        <v>74.8</v>
      </c>
      <c r="V411" s="3" t="n">
        <v>161.5</v>
      </c>
      <c r="W411" s="2" t="n">
        <v>28.6785074140459</v>
      </c>
      <c r="X411" s="2" t="n">
        <v>1</v>
      </c>
      <c r="Y411" s="3" t="n">
        <v>86.5</v>
      </c>
      <c r="Z411" s="3" t="n">
        <v>108.5</v>
      </c>
      <c r="AA411" s="2"/>
      <c r="AB411" s="2"/>
      <c r="AC411" s="2"/>
      <c r="AD411" s="3" t="n">
        <v>44.7</v>
      </c>
      <c r="AE411" s="3"/>
      <c r="AF411" s="3"/>
      <c r="AG411" s="1"/>
      <c r="AH411" s="3"/>
      <c r="AI411" s="3"/>
      <c r="AJ411" s="3"/>
      <c r="AK411" s="3"/>
      <c r="AL411" s="1"/>
      <c r="AM411" s="1"/>
      <c r="AN411" s="1"/>
      <c r="AO411" s="1" t="n">
        <v>94</v>
      </c>
      <c r="AP411" s="1" t="n">
        <v>129</v>
      </c>
      <c r="AQ411" s="1" t="n">
        <v>122</v>
      </c>
      <c r="AR411" s="1" t="n">
        <v>109</v>
      </c>
      <c r="AS411" s="1" t="n">
        <v>101</v>
      </c>
      <c r="AT411" s="1" t="n">
        <v>1</v>
      </c>
      <c r="AU411" s="1" t="n">
        <f aca="false">((AO411*15)+(AP411*30)+(AQ411*30)+(AR411*30)+(AS411*15))-(AO411*120)</f>
        <v>2445</v>
      </c>
      <c r="AV411" s="1" t="n">
        <f aca="false">((AO411*15)+(AP411*30)+(AQ411*30)+(AR411*30)+(AS411*15))</f>
        <v>13725</v>
      </c>
      <c r="AW411" s="1"/>
      <c r="AX411" s="4"/>
      <c r="AY411" s="4"/>
      <c r="AZ411" s="2"/>
      <c r="BA411" s="2"/>
      <c r="BB411" s="2"/>
      <c r="BC411" s="2"/>
      <c r="BD411" s="2"/>
      <c r="BE411" s="3"/>
      <c r="BF411" s="3"/>
      <c r="BG411" s="3"/>
      <c r="BH411" s="3"/>
      <c r="BI411" s="3"/>
      <c r="BJ411" s="2"/>
      <c r="BK411" s="2"/>
      <c r="BL411" s="2"/>
      <c r="BM411" s="2"/>
      <c r="BN411" s="2"/>
      <c r="BO411" s="2"/>
      <c r="BP411" s="2"/>
      <c r="BQ411" s="2"/>
      <c r="BR411" s="4"/>
      <c r="BS411" s="1" t="n">
        <v>141</v>
      </c>
      <c r="BT411" s="1" t="n">
        <v>0</v>
      </c>
      <c r="BU411" s="1"/>
      <c r="BV411" s="1"/>
      <c r="BW411" s="1"/>
      <c r="BX411" s="1"/>
      <c r="BY411" s="1"/>
      <c r="BZ411" s="1" t="n">
        <v>87</v>
      </c>
      <c r="CA411" s="1" t="n">
        <v>0</v>
      </c>
      <c r="CB411" s="1" t="n">
        <v>2</v>
      </c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</row>
    <row r="412" customFormat="false" ht="13.8" hidden="false" customHeight="false" outlineLevel="0" collapsed="false">
      <c r="A412" s="1" t="n">
        <v>31436</v>
      </c>
      <c r="B412" s="1" t="n">
        <v>2</v>
      </c>
      <c r="C412" s="1" t="n">
        <v>60</v>
      </c>
      <c r="D412" s="1" t="n">
        <v>1</v>
      </c>
      <c r="E412" s="1" t="n">
        <v>0</v>
      </c>
      <c r="F412" s="1" t="n">
        <v>1</v>
      </c>
      <c r="G412" s="1" t="n">
        <v>1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</v>
      </c>
      <c r="N412" s="1" t="n">
        <v>0</v>
      </c>
      <c r="O412" s="1"/>
      <c r="P412" s="1" t="n">
        <f aca="false">SUM(E412:O412)</f>
        <v>2</v>
      </c>
      <c r="Q412" s="1" t="n">
        <v>150</v>
      </c>
      <c r="R412" s="1" t="n">
        <v>80</v>
      </c>
      <c r="S412" s="1"/>
      <c r="T412" s="2"/>
      <c r="U412" s="3" t="n">
        <v>51.7</v>
      </c>
      <c r="V412" s="3" t="n">
        <v>156.5</v>
      </c>
      <c r="W412" s="2" t="n">
        <v>21.1087180638774</v>
      </c>
      <c r="X412" s="2" t="n">
        <v>0</v>
      </c>
      <c r="Y412" s="3"/>
      <c r="Z412" s="3"/>
      <c r="AA412" s="2"/>
      <c r="AB412" s="2"/>
      <c r="AC412" s="2"/>
      <c r="AD412" s="3" t="n">
        <v>31</v>
      </c>
      <c r="AE412" s="3"/>
      <c r="AF412" s="3"/>
      <c r="AG412" s="1"/>
      <c r="AH412" s="3"/>
      <c r="AI412" s="3"/>
      <c r="AJ412" s="3"/>
      <c r="AK412" s="3"/>
      <c r="AL412" s="1"/>
      <c r="AM412" s="1"/>
      <c r="AN412" s="1"/>
      <c r="AO412" s="1" t="n">
        <v>190</v>
      </c>
      <c r="AP412" s="1" t="n">
        <v>245</v>
      </c>
      <c r="AQ412" s="1" t="n">
        <v>270</v>
      </c>
      <c r="AR412" s="1" t="n">
        <v>316</v>
      </c>
      <c r="AS412" s="1" t="n">
        <v>343</v>
      </c>
      <c r="AT412" s="1" t="n">
        <v>6</v>
      </c>
      <c r="AU412" s="1" t="n">
        <f aca="false">((AO412*15)+(AP412*30)+(AQ412*30)+(AR412*30)+(AS412*15))-(AO412*120)</f>
        <v>10125</v>
      </c>
      <c r="AV412" s="1" t="n">
        <f aca="false">((AO412*15)+(AP412*30)+(AQ412*30)+(AR412*30)+(AS412*15))</f>
        <v>32925</v>
      </c>
      <c r="AW412" s="1"/>
      <c r="AX412" s="4" t="n">
        <f aca="false">10000/SQRT((AO412*BE412)*(AVERAGE(AO412:AS412)*AVERAGE(BE412:BI412)))</f>
        <v>6.51647635568949</v>
      </c>
      <c r="AY412" s="4" t="n">
        <v>0</v>
      </c>
      <c r="AZ412" s="2" t="n">
        <f aca="false">(AO412*BE412)/405</f>
        <v>1.75456790123457</v>
      </c>
      <c r="BA412" s="2" t="n">
        <v>0</v>
      </c>
      <c r="BB412" s="2" t="n">
        <f aca="false">1/(LOG(BE412)+LOG(AO412))</f>
        <v>0.350677220447556</v>
      </c>
      <c r="BC412" s="2" t="n">
        <f aca="false">(BF412-BE412)/(AP412-AO412)</f>
        <v>0.217454545454545</v>
      </c>
      <c r="BD412" s="2" t="n">
        <f aca="false">(20*BE412)/((AO412/18)-3.5)</f>
        <v>10.6015748031496</v>
      </c>
      <c r="BE412" s="3" t="n">
        <v>3.74</v>
      </c>
      <c r="BF412" s="3" t="n">
        <v>15.7</v>
      </c>
      <c r="BG412" s="3" t="n">
        <v>10.1</v>
      </c>
      <c r="BH412" s="3" t="n">
        <v>14.6</v>
      </c>
      <c r="BI412" s="3" t="n">
        <v>16.6</v>
      </c>
      <c r="BJ412" s="2" t="n">
        <f aca="false">((BE412*15)+(BF412*30)+(BG412*30)+(BH412*30)+(BI412*15))-(BE412*120)</f>
        <v>1068.3</v>
      </c>
      <c r="BK412" s="2" t="n">
        <f aca="false">((BE412*15)+(BF412*30)+(BG412*30)+(BH412*30)+(BI412*15))</f>
        <v>1517.1</v>
      </c>
      <c r="BL412" s="2" t="n">
        <f aca="false">(1/BE412)</f>
        <v>0.267379679144385</v>
      </c>
      <c r="BM412" s="2" t="n">
        <f aca="false">(BJ412/AU412)</f>
        <v>0.105511111111111</v>
      </c>
      <c r="BN412" s="2" t="n">
        <f aca="false">(BK412/AV412)</f>
        <v>0.0460774487471526</v>
      </c>
      <c r="BO412" s="2" t="n">
        <f aca="false">(AX412*BM412)</f>
        <v>0.687560660818082</v>
      </c>
      <c r="BP412" s="2" t="n">
        <f aca="false">(AX412*BN412)</f>
        <v>0.300262605291314</v>
      </c>
      <c r="BQ412" s="2" t="n">
        <v>1</v>
      </c>
      <c r="BR412" s="4" t="n">
        <f aca="false">(BC412*BL412)</f>
        <v>0.0581429265921244</v>
      </c>
      <c r="BS412" s="1" t="n">
        <v>256</v>
      </c>
      <c r="BT412" s="1" t="n">
        <v>1</v>
      </c>
      <c r="BU412" s="1"/>
      <c r="BV412" s="1"/>
      <c r="BW412" s="1"/>
      <c r="BX412" s="1"/>
      <c r="BY412" s="1"/>
      <c r="BZ412" s="1" t="n">
        <v>328</v>
      </c>
      <c r="CA412" s="1" t="n">
        <v>1</v>
      </c>
      <c r="CB412" s="1"/>
      <c r="CC412" s="1"/>
      <c r="CD412" s="1"/>
      <c r="CE412" s="1" t="n">
        <v>1085</v>
      </c>
      <c r="CF412" s="1" t="n">
        <v>20.9400921658986</v>
      </c>
      <c r="CG412" s="1" t="n">
        <v>22.6783410138249</v>
      </c>
      <c r="CH412" s="1" t="n">
        <v>8.95852534562212</v>
      </c>
      <c r="CI412" s="1" t="n">
        <v>4.89400921658986</v>
      </c>
      <c r="CJ412" s="1" t="n">
        <v>2.07373271889401</v>
      </c>
      <c r="CK412" s="1" t="n">
        <v>58.4331797235023</v>
      </c>
      <c r="CL412" s="1" t="n">
        <v>2.98</v>
      </c>
      <c r="CM412" s="1" t="n">
        <v>4.03</v>
      </c>
      <c r="CN412" s="1" t="n">
        <v>4.58</v>
      </c>
      <c r="CO412" s="1" t="n">
        <v>0</v>
      </c>
      <c r="CP412" s="1" t="n">
        <v>2.48</v>
      </c>
      <c r="CQ412" s="1" t="n">
        <v>0</v>
      </c>
      <c r="CR412" s="1" t="n">
        <v>0</v>
      </c>
      <c r="CS412" s="1" t="n">
        <v>1.82</v>
      </c>
      <c r="CT412" s="1" t="n">
        <v>0</v>
      </c>
      <c r="CU412" s="1" t="n">
        <v>56.8</v>
      </c>
      <c r="CV412" s="1" t="n">
        <v>27.34</v>
      </c>
      <c r="CW412" s="1" t="n">
        <v>10.8</v>
      </c>
      <c r="CX412" s="1" t="n">
        <v>5.9</v>
      </c>
      <c r="CY412" s="1" t="n">
        <v>2.5</v>
      </c>
      <c r="CZ412" s="1" t="n">
        <v>116</v>
      </c>
      <c r="DA412" s="1" t="n">
        <v>158.5</v>
      </c>
      <c r="DB412" s="1" t="n">
        <v>32</v>
      </c>
      <c r="DC412" s="1" t="n">
        <v>11.7</v>
      </c>
      <c r="DD412" s="1" t="n">
        <v>1818</v>
      </c>
      <c r="DE412" s="1" t="n">
        <v>10</v>
      </c>
      <c r="DF412" s="1" t="n">
        <v>3</v>
      </c>
      <c r="DG412" s="1" t="n">
        <v>450</v>
      </c>
      <c r="DH412" s="1" t="n">
        <v>10</v>
      </c>
      <c r="DI412" s="1" t="n">
        <v>600</v>
      </c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</row>
    <row r="413" customFormat="false" ht="13.8" hidden="false" customHeight="false" outlineLevel="0" collapsed="false">
      <c r="A413" s="1" t="n">
        <v>31437</v>
      </c>
      <c r="B413" s="1" t="n">
        <v>1</v>
      </c>
      <c r="C413" s="1" t="n">
        <v>43</v>
      </c>
      <c r="D413" s="1" t="n">
        <v>1</v>
      </c>
      <c r="E413" s="1" t="n">
        <v>1</v>
      </c>
      <c r="F413" s="1" t="n">
        <v>0</v>
      </c>
      <c r="G413" s="1" t="n">
        <v>1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</v>
      </c>
      <c r="N413" s="1" t="n">
        <v>0</v>
      </c>
      <c r="O413" s="1"/>
      <c r="P413" s="1" t="n">
        <f aca="false">SUM(E413:O413)</f>
        <v>2</v>
      </c>
      <c r="Q413" s="1" t="n">
        <v>138</v>
      </c>
      <c r="R413" s="1" t="n">
        <v>90</v>
      </c>
      <c r="S413" s="1"/>
      <c r="T413" s="2"/>
      <c r="U413" s="3" t="n">
        <v>79.8</v>
      </c>
      <c r="V413" s="3" t="n">
        <v>172</v>
      </c>
      <c r="W413" s="2" t="n">
        <v>26.9740400216333</v>
      </c>
      <c r="X413" s="2" t="n">
        <v>1</v>
      </c>
      <c r="Y413" s="3"/>
      <c r="Z413" s="3"/>
      <c r="AA413" s="2"/>
      <c r="AB413" s="2"/>
      <c r="AC413" s="2"/>
      <c r="AD413" s="3" t="n">
        <v>29.2</v>
      </c>
      <c r="AE413" s="3"/>
      <c r="AF413" s="3"/>
      <c r="AG413" s="1"/>
      <c r="AH413" s="3"/>
      <c r="AI413" s="3"/>
      <c r="AJ413" s="3"/>
      <c r="AK413" s="3"/>
      <c r="AL413" s="1"/>
      <c r="AM413" s="1"/>
      <c r="AN413" s="1"/>
      <c r="AO413" s="1" t="n">
        <v>95</v>
      </c>
      <c r="AP413" s="1" t="n">
        <v>215</v>
      </c>
      <c r="AQ413" s="1" t="n">
        <v>203</v>
      </c>
      <c r="AR413" s="1" t="n">
        <v>125</v>
      </c>
      <c r="AS413" s="1" t="n">
        <v>103</v>
      </c>
      <c r="AT413" s="1" t="n">
        <v>1</v>
      </c>
      <c r="AU413" s="1" t="n">
        <f aca="false">((AO413*15)+(AP413*30)+(AQ413*30)+(AR413*30)+(AS413*15))-(AO413*120)</f>
        <v>7860</v>
      </c>
      <c r="AV413" s="1" t="n">
        <f aca="false">((AO413*15)+(AP413*30)+(AQ413*30)+(AR413*30)+(AS413*15))</f>
        <v>19260</v>
      </c>
      <c r="AW413" s="1"/>
      <c r="AX413" s="4" t="n">
        <f aca="false">10000/SQRT((AO413*BE413)*(AVERAGE(AO413:AS413)*AVERAGE(BE413:BI413)))</f>
        <v>1.33480417899996</v>
      </c>
      <c r="AY413" s="4" t="n">
        <v>1</v>
      </c>
      <c r="AZ413" s="2" t="n">
        <f aca="false">(AO413*BE413)/405</f>
        <v>4.8320987654321</v>
      </c>
      <c r="BA413" s="2" t="n">
        <v>1</v>
      </c>
      <c r="BB413" s="2" t="n">
        <f aca="false">1/(LOG(BE413)+LOG(AO413))</f>
        <v>0.30380446810247</v>
      </c>
      <c r="BC413" s="2" t="n">
        <f aca="false">(BF413-BE413)/(AP413-AO413)</f>
        <v>1.87</v>
      </c>
      <c r="BD413" s="2" t="n">
        <f aca="false">(20*BE413)/((AO413/18)-3.5)</f>
        <v>231.75</v>
      </c>
      <c r="BE413" s="3" t="n">
        <v>20.6</v>
      </c>
      <c r="BF413" s="3" t="n">
        <v>245</v>
      </c>
      <c r="BG413" s="3" t="n">
        <v>300</v>
      </c>
      <c r="BH413" s="3" t="n">
        <v>265</v>
      </c>
      <c r="BI413" s="3" t="n">
        <v>137</v>
      </c>
      <c r="BJ413" s="2" t="n">
        <f aca="false">((BE413*15)+(BF413*30)+(BG413*30)+(BH413*30)+(BI413*15))-(BE413*120)</f>
        <v>24192</v>
      </c>
      <c r="BK413" s="2" t="n">
        <f aca="false">((BE413*15)+(BF413*30)+(BG413*30)+(BH413*30)+(BI413*15))</f>
        <v>26664</v>
      </c>
      <c r="BL413" s="2" t="n">
        <f aca="false">(1/BE413)</f>
        <v>0.0485436893203883</v>
      </c>
      <c r="BM413" s="2" t="n">
        <f aca="false">(BJ413/AU413)</f>
        <v>3.07786259541985</v>
      </c>
      <c r="BN413" s="2" t="n">
        <f aca="false">(BK413/AV413)</f>
        <v>1.38442367601246</v>
      </c>
      <c r="BO413" s="2" t="n">
        <f aca="false">(AX413*BM413)</f>
        <v>4.10834385475408</v>
      </c>
      <c r="BP413" s="2" t="n">
        <f aca="false">(AX413*BN413)</f>
        <v>1.84793450824792</v>
      </c>
      <c r="BQ413" s="2" t="n">
        <v>2</v>
      </c>
      <c r="BR413" s="4" t="n">
        <f aca="false">(BC413*BL413)</f>
        <v>0.0907766990291262</v>
      </c>
      <c r="BS413" s="1" t="n">
        <v>207</v>
      </c>
      <c r="BT413" s="1" t="n">
        <v>1</v>
      </c>
      <c r="BU413" s="1"/>
      <c r="BV413" s="1"/>
      <c r="BW413" s="1"/>
      <c r="BX413" s="1"/>
      <c r="BY413" s="1"/>
      <c r="BZ413" s="1" t="n">
        <v>143</v>
      </c>
      <c r="CA413" s="1" t="n">
        <v>0</v>
      </c>
      <c r="CB413" s="1" t="n">
        <v>3</v>
      </c>
      <c r="CC413" s="1"/>
      <c r="CD413" s="1"/>
      <c r="CE413" s="1" t="n">
        <v>2344</v>
      </c>
      <c r="CF413" s="1" t="n">
        <v>14.061433447099</v>
      </c>
      <c r="CG413" s="1" t="n">
        <v>28.1403583617747</v>
      </c>
      <c r="CH413" s="1" t="n">
        <v>10.3284982935154</v>
      </c>
      <c r="CI413" s="1" t="n">
        <v>9.17662116040956</v>
      </c>
      <c r="CJ413" s="1" t="n">
        <v>3.60921501706485</v>
      </c>
      <c r="CK413" s="1" t="n">
        <v>57.8156996587031</v>
      </c>
      <c r="CL413" s="1" t="n">
        <v>5.61</v>
      </c>
      <c r="CM413" s="1" t="n">
        <v>6.89</v>
      </c>
      <c r="CN413" s="1" t="n">
        <v>14.34</v>
      </c>
      <c r="CO413" s="1" t="n">
        <v>0</v>
      </c>
      <c r="CP413" s="1" t="n">
        <v>1.67</v>
      </c>
      <c r="CQ413" s="1" t="n">
        <v>1.66</v>
      </c>
      <c r="CR413" s="1" t="n">
        <v>0.38</v>
      </c>
      <c r="CS413" s="1" t="n">
        <v>0</v>
      </c>
      <c r="CT413" s="1" t="n">
        <v>0</v>
      </c>
      <c r="CU413" s="1" t="n">
        <v>82.4</v>
      </c>
      <c r="CV413" s="1" t="n">
        <v>73.29</v>
      </c>
      <c r="CW413" s="1" t="n">
        <v>26.9</v>
      </c>
      <c r="CX413" s="1" t="n">
        <v>23.9</v>
      </c>
      <c r="CY413" s="1" t="n">
        <v>9.4</v>
      </c>
      <c r="CZ413" s="1" t="n">
        <v>680</v>
      </c>
      <c r="DA413" s="1" t="n">
        <v>338.8</v>
      </c>
      <c r="DB413" s="1" t="n">
        <v>21.2</v>
      </c>
      <c r="DC413" s="1" t="n">
        <v>25.7</v>
      </c>
      <c r="DD413" s="1" t="n">
        <v>1550</v>
      </c>
      <c r="DE413" s="1" t="n">
        <v>0</v>
      </c>
      <c r="DF413" s="1" t="n">
        <v>0</v>
      </c>
      <c r="DG413" s="1" t="n">
        <v>0</v>
      </c>
      <c r="DH413" s="1" t="n">
        <v>0</v>
      </c>
      <c r="DI413" s="1" t="n">
        <v>600</v>
      </c>
      <c r="DJ413" s="1" t="n">
        <v>31</v>
      </c>
      <c r="DK413" s="1" t="n">
        <v>31</v>
      </c>
      <c r="DL413" s="1" t="n">
        <v>1</v>
      </c>
      <c r="DM413" s="1" t="n">
        <v>1</v>
      </c>
      <c r="DN413" s="1" t="n">
        <v>30.6</v>
      </c>
      <c r="DO413" s="1" t="n">
        <v>281.831</v>
      </c>
      <c r="DP413" s="1" t="n">
        <v>0</v>
      </c>
      <c r="DQ413" s="1" t="n">
        <v>4</v>
      </c>
      <c r="DR413" s="1" t="n">
        <v>4</v>
      </c>
      <c r="DS413" s="1" t="n">
        <v>1</v>
      </c>
      <c r="DT413" s="1" t="n">
        <v>1668.29</v>
      </c>
      <c r="DU413" s="1" t="n">
        <v>32.81</v>
      </c>
      <c r="DV413" s="1" t="n">
        <v>10.21</v>
      </c>
      <c r="DW413" s="1" t="n">
        <v>12.14</v>
      </c>
      <c r="DX413" s="1" t="n">
        <v>22.18</v>
      </c>
      <c r="DY413" s="1" t="n">
        <v>305.69</v>
      </c>
      <c r="DZ413" s="1" t="n">
        <v>12.81</v>
      </c>
      <c r="EA413" s="1" t="n">
        <v>5.84</v>
      </c>
      <c r="EB413" s="1" t="n">
        <v>9.78</v>
      </c>
      <c r="EC413" s="1" t="n">
        <v>15.6</v>
      </c>
      <c r="ED413" s="1" t="n">
        <v>7.35</v>
      </c>
      <c r="EE413" s="1" t="n">
        <v>63.16</v>
      </c>
    </row>
    <row r="414" customFormat="false" ht="13.8" hidden="false" customHeight="false" outlineLevel="0" collapsed="false">
      <c r="A414" s="1" t="n">
        <v>31439</v>
      </c>
      <c r="B414" s="1" t="n">
        <v>1</v>
      </c>
      <c r="C414" s="1" t="n">
        <v>55</v>
      </c>
      <c r="D414" s="1" t="n">
        <v>1</v>
      </c>
      <c r="E414" s="1" t="n">
        <v>1</v>
      </c>
      <c r="F414" s="1" t="n">
        <v>1</v>
      </c>
      <c r="G414" s="1" t="n">
        <v>1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</v>
      </c>
      <c r="N414" s="1"/>
      <c r="O414" s="1"/>
      <c r="P414" s="1" t="n">
        <f aca="false">SUM(E414:O414)</f>
        <v>3</v>
      </c>
      <c r="Q414" s="1" t="n">
        <v>132</v>
      </c>
      <c r="R414" s="1" t="n">
        <v>96</v>
      </c>
      <c r="S414" s="1"/>
      <c r="T414" s="2"/>
      <c r="U414" s="3" t="n">
        <v>91</v>
      </c>
      <c r="V414" s="3" t="n">
        <v>185</v>
      </c>
      <c r="W414" s="2" t="n">
        <v>26.5887509130752</v>
      </c>
      <c r="X414" s="2" t="n">
        <v>1</v>
      </c>
      <c r="Y414" s="3" t="n">
        <v>95</v>
      </c>
      <c r="Z414" s="3" t="n">
        <v>111</v>
      </c>
      <c r="AA414" s="2"/>
      <c r="AB414" s="2"/>
      <c r="AC414" s="2"/>
      <c r="AD414" s="3" t="n">
        <v>29.3</v>
      </c>
      <c r="AE414" s="3"/>
      <c r="AF414" s="3"/>
      <c r="AG414" s="1"/>
      <c r="AH414" s="3"/>
      <c r="AI414" s="3"/>
      <c r="AJ414" s="3"/>
      <c r="AK414" s="3"/>
      <c r="AL414" s="1"/>
      <c r="AM414" s="1"/>
      <c r="AN414" s="1"/>
      <c r="AO414" s="1" t="n">
        <v>103</v>
      </c>
      <c r="AP414" s="1" t="n">
        <v>166</v>
      </c>
      <c r="AQ414" s="1" t="n">
        <v>216</v>
      </c>
      <c r="AR414" s="1" t="n">
        <v>127</v>
      </c>
      <c r="AS414" s="1" t="n">
        <v>99</v>
      </c>
      <c r="AT414" s="1" t="n">
        <v>2</v>
      </c>
      <c r="AU414" s="1" t="n">
        <f aca="false">((AO414*15)+(AP414*30)+(AQ414*30)+(AR414*30)+(AS414*15))-(AO414*120)</f>
        <v>5940</v>
      </c>
      <c r="AV414" s="1" t="n">
        <f aca="false">((AO414*15)+(AP414*30)+(AQ414*30)+(AR414*30)+(AS414*15))</f>
        <v>18300</v>
      </c>
      <c r="AW414" s="1" t="n">
        <v>5.62</v>
      </c>
      <c r="AX414" s="4" t="n">
        <f aca="false">10000/SQRT((AO414*BE414)*(AVERAGE(AO414:AS414)*AVERAGE(BE414:BI414)))</f>
        <v>1.52850011276255</v>
      </c>
      <c r="AY414" s="4" t="n">
        <v>1</v>
      </c>
      <c r="AZ414" s="2" t="n">
        <f aca="false">(AO414*BE414)/405</f>
        <v>5.36617283950617</v>
      </c>
      <c r="BA414" s="2" t="n">
        <v>1</v>
      </c>
      <c r="BB414" s="2" t="n">
        <f aca="false">1/(LOG(BE414)+LOG(AO414))</f>
        <v>0.299659615443921</v>
      </c>
      <c r="BC414" s="2" t="n">
        <f aca="false">(BF414-BE414)/(AP414-AO414)</f>
        <v>0.512698412698413</v>
      </c>
      <c r="BD414" s="2" t="n">
        <f aca="false">(20*BE414)/((AO414/18)-3.5)</f>
        <v>189.9</v>
      </c>
      <c r="BE414" s="3" t="n">
        <v>21.1</v>
      </c>
      <c r="BF414" s="3" t="n">
        <v>53.4</v>
      </c>
      <c r="BG414" s="3" t="n">
        <v>159</v>
      </c>
      <c r="BH414" s="3" t="n">
        <v>272</v>
      </c>
      <c r="BI414" s="3" t="n">
        <v>187</v>
      </c>
      <c r="BJ414" s="2" t="n">
        <f aca="false">((BE414*15)+(BF414*30)+(BG414*30)+(BH414*30)+(BI414*15))-(BE414*120)</f>
        <v>15121.5</v>
      </c>
      <c r="BK414" s="2" t="n">
        <f aca="false">((BE414*15)+(BF414*30)+(BG414*30)+(BH414*30)+(BI414*15))</f>
        <v>17653.5</v>
      </c>
      <c r="BL414" s="2" t="n">
        <f aca="false">(1/BE414)</f>
        <v>0.0473933649289099</v>
      </c>
      <c r="BM414" s="2" t="n">
        <f aca="false">(BJ414/AU414)</f>
        <v>2.54570707070707</v>
      </c>
      <c r="BN414" s="2" t="n">
        <f aca="false">(BK414/AV414)</f>
        <v>0.964672131147541</v>
      </c>
      <c r="BO414" s="2" t="n">
        <f aca="false">(AX414*BM414)</f>
        <v>3.89111354463617</v>
      </c>
      <c r="BP414" s="2" t="n">
        <f aca="false">(AX414*BN414)</f>
        <v>1.4745014612379</v>
      </c>
      <c r="BQ414" s="2" t="n">
        <v>2</v>
      </c>
      <c r="BR414" s="4" t="n">
        <f aca="false">(BC414*BL414)</f>
        <v>0.0242985029714887</v>
      </c>
      <c r="BS414" s="1" t="n">
        <v>158</v>
      </c>
      <c r="BT414" s="1" t="n">
        <v>0</v>
      </c>
      <c r="BU414" s="1"/>
      <c r="BV414" s="1"/>
      <c r="BW414" s="1"/>
      <c r="BX414" s="1"/>
      <c r="BY414" s="1"/>
      <c r="BZ414" s="1" t="n">
        <v>70</v>
      </c>
      <c r="CA414" s="1" t="n">
        <v>0</v>
      </c>
      <c r="CB414" s="1" t="n">
        <v>2</v>
      </c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 t="n">
        <v>25</v>
      </c>
      <c r="DK414" s="1" t="n">
        <v>25</v>
      </c>
      <c r="DL414" s="1" t="n">
        <v>1</v>
      </c>
      <c r="DM414" s="1" t="n">
        <v>1</v>
      </c>
      <c r="DN414" s="1" t="n">
        <v>34.46036</v>
      </c>
      <c r="DO414" s="1" t="n">
        <v>180.4549</v>
      </c>
      <c r="DP414" s="1" t="n">
        <v>0.11</v>
      </c>
      <c r="DQ414" s="1" t="n">
        <v>2</v>
      </c>
      <c r="DR414" s="1" t="n">
        <v>4</v>
      </c>
      <c r="DS414" s="1" t="n">
        <v>1</v>
      </c>
      <c r="DT414" s="1" t="n">
        <v>1758.09</v>
      </c>
      <c r="DU414" s="1" t="n">
        <v>68.7</v>
      </c>
      <c r="DV414" s="1" t="n">
        <v>37.61</v>
      </c>
      <c r="DW414" s="1" t="n">
        <v>34.63</v>
      </c>
      <c r="DX414" s="1" t="n">
        <v>14.42</v>
      </c>
      <c r="DY414" s="1" t="n">
        <v>253.53</v>
      </c>
      <c r="DZ414" s="1" t="n">
        <v>33.77</v>
      </c>
      <c r="EA414" s="1" t="n">
        <v>27.46</v>
      </c>
      <c r="EB414" s="1" t="n">
        <v>19.31</v>
      </c>
      <c r="EC414" s="1" t="n">
        <v>19.54</v>
      </c>
      <c r="ED414" s="1" t="n">
        <v>9.02</v>
      </c>
      <c r="EE414" s="1" t="n">
        <v>235.47</v>
      </c>
    </row>
    <row r="415" customFormat="false" ht="13.8" hidden="false" customHeight="false" outlineLevel="0" collapsed="false">
      <c r="A415" s="1" t="n">
        <v>31440</v>
      </c>
      <c r="B415" s="1" t="n">
        <v>2</v>
      </c>
      <c r="C415" s="1" t="n">
        <v>40</v>
      </c>
      <c r="D415" s="1" t="n">
        <v>1</v>
      </c>
      <c r="E415" s="1" t="n">
        <v>1</v>
      </c>
      <c r="F415" s="1" t="n">
        <v>0</v>
      </c>
      <c r="G415" s="1" t="n">
        <v>1</v>
      </c>
      <c r="H415" s="1" t="n">
        <v>0</v>
      </c>
      <c r="I415" s="1" t="n">
        <v>0</v>
      </c>
      <c r="J415" s="1" t="n">
        <v>0</v>
      </c>
      <c r="K415" s="1" t="n">
        <v>1</v>
      </c>
      <c r="L415" s="1" t="n">
        <v>0</v>
      </c>
      <c r="M415" s="1" t="n">
        <v>1</v>
      </c>
      <c r="N415" s="1"/>
      <c r="O415" s="1"/>
      <c r="P415" s="1" t="n">
        <f aca="false">SUM(E415:O415)</f>
        <v>4</v>
      </c>
      <c r="Q415" s="1" t="n">
        <v>122</v>
      </c>
      <c r="R415" s="1" t="n">
        <v>80</v>
      </c>
      <c r="S415" s="1"/>
      <c r="T415" s="2"/>
      <c r="U415" s="3" t="n">
        <v>71.5</v>
      </c>
      <c r="V415" s="3" t="n">
        <v>155.5</v>
      </c>
      <c r="W415" s="2" t="n">
        <v>29.5695867495167</v>
      </c>
      <c r="X415" s="2" t="n">
        <v>1</v>
      </c>
      <c r="Y415" s="3" t="n">
        <v>90</v>
      </c>
      <c r="Z415" s="3" t="n">
        <v>107.5</v>
      </c>
      <c r="AA415" s="2"/>
      <c r="AB415" s="2"/>
      <c r="AC415" s="2"/>
      <c r="AD415" s="3" t="n">
        <v>47.1</v>
      </c>
      <c r="AE415" s="3"/>
      <c r="AF415" s="3"/>
      <c r="AG415" s="1"/>
      <c r="AH415" s="3"/>
      <c r="AI415" s="3"/>
      <c r="AJ415" s="3"/>
      <c r="AK415" s="3"/>
      <c r="AL415" s="1"/>
      <c r="AM415" s="1"/>
      <c r="AN415" s="1"/>
      <c r="AO415" s="1" t="n">
        <v>91</v>
      </c>
      <c r="AP415" s="1" t="n">
        <v>140</v>
      </c>
      <c r="AQ415" s="1" t="n">
        <v>104</v>
      </c>
      <c r="AR415" s="1" t="n">
        <v>100</v>
      </c>
      <c r="AS415" s="1" t="n">
        <v>102</v>
      </c>
      <c r="AT415" s="1" t="n">
        <v>1</v>
      </c>
      <c r="AU415" s="1" t="n">
        <f aca="false">((AO415*15)+(AP415*30)+(AQ415*30)+(AR415*30)+(AS415*15))-(AO415*120)</f>
        <v>2295</v>
      </c>
      <c r="AV415" s="1" t="n">
        <f aca="false">((AO415*15)+(AP415*30)+(AQ415*30)+(AR415*30)+(AS415*15))</f>
        <v>13215</v>
      </c>
      <c r="AW415" s="1"/>
      <c r="AX415" s="4" t="n">
        <f aca="false">10000/SQRT((AO415*BE415)*(AVERAGE(AO415:AS415)*AVERAGE(BE415:BI415)))</f>
        <v>2.19721389841307</v>
      </c>
      <c r="AY415" s="4" t="n">
        <v>1</v>
      </c>
      <c r="AZ415" s="2" t="n">
        <f aca="false">(AO415*BE415)/405</f>
        <v>5.48246913580247</v>
      </c>
      <c r="BA415" s="2" t="n">
        <v>1</v>
      </c>
      <c r="BB415" s="2" t="n">
        <f aca="false">1/(LOG(BE415)+LOG(AO415))</f>
        <v>0.298825804165334</v>
      </c>
      <c r="BC415" s="2" t="n">
        <f aca="false">(BF415-BE415)/(AP415-AO415)</f>
        <v>2.33877551020408</v>
      </c>
      <c r="BD415" s="2" t="n">
        <f aca="false">(20*BE415)/((AO415/18)-3.5)</f>
        <v>313.714285714286</v>
      </c>
      <c r="BE415" s="3" t="n">
        <v>24.4</v>
      </c>
      <c r="BF415" s="3" t="n">
        <v>139</v>
      </c>
      <c r="BG415" s="3" t="n">
        <v>100</v>
      </c>
      <c r="BH415" s="3" t="n">
        <v>90</v>
      </c>
      <c r="BI415" s="3" t="n">
        <v>80.9</v>
      </c>
      <c r="BJ415" s="2" t="n">
        <f aca="false">((BE415*15)+(BF415*30)+(BG415*30)+(BH415*30)+(BI415*15))-(BE415*120)</f>
        <v>8521.5</v>
      </c>
      <c r="BK415" s="2" t="n">
        <f aca="false">((BE415*15)+(BF415*30)+(BG415*30)+(BH415*30)+(BI415*15))</f>
        <v>11449.5</v>
      </c>
      <c r="BL415" s="2" t="n">
        <f aca="false">(1/BE415)</f>
        <v>0.0409836065573771</v>
      </c>
      <c r="BM415" s="2" t="n">
        <f aca="false">(BJ415/AU415)</f>
        <v>3.71307189542484</v>
      </c>
      <c r="BN415" s="2" t="n">
        <f aca="false">(BK415/AV415)</f>
        <v>0.866401816118048</v>
      </c>
      <c r="BO415" s="2" t="n">
        <f aca="false">(AX415*BM415)</f>
        <v>8.15841317443442</v>
      </c>
      <c r="BP415" s="2" t="n">
        <f aca="false">(AX415*BN415)</f>
        <v>1.9036701119849</v>
      </c>
      <c r="BQ415" s="2" t="n">
        <v>2</v>
      </c>
      <c r="BR415" s="4" t="n">
        <f aca="false">(BC415*BL415)</f>
        <v>0.0958514553362329</v>
      </c>
      <c r="BS415" s="1" t="n">
        <v>225</v>
      </c>
      <c r="BT415" s="1" t="n">
        <v>1</v>
      </c>
      <c r="BU415" s="1"/>
      <c r="BV415" s="1"/>
      <c r="BW415" s="1"/>
      <c r="BX415" s="1"/>
      <c r="BY415" s="1"/>
      <c r="BZ415" s="1" t="n">
        <v>135</v>
      </c>
      <c r="CA415" s="1" t="n">
        <v>0</v>
      </c>
      <c r="CB415" s="1" t="n">
        <v>3</v>
      </c>
      <c r="CC415" s="1"/>
      <c r="CD415" s="1"/>
      <c r="CE415" s="1" t="n">
        <v>2778</v>
      </c>
      <c r="CF415" s="1" t="n">
        <v>13.5061195104392</v>
      </c>
      <c r="CG415" s="1" t="n">
        <v>44.3455723542117</v>
      </c>
      <c r="CH415" s="1" t="n">
        <v>5.57235421166307</v>
      </c>
      <c r="CI415" s="1" t="n">
        <v>17.7537796976242</v>
      </c>
      <c r="CJ415" s="1" t="n">
        <v>4.27645788336933</v>
      </c>
      <c r="CK415" s="1" t="n">
        <v>45.1691864650828</v>
      </c>
      <c r="CL415" s="1" t="n">
        <v>6.64</v>
      </c>
      <c r="CM415" s="1" t="n">
        <v>7.18</v>
      </c>
      <c r="CN415" s="1" t="n">
        <v>6.31</v>
      </c>
      <c r="CO415" s="1" t="n">
        <v>0</v>
      </c>
      <c r="CP415" s="1" t="n">
        <v>2.55</v>
      </c>
      <c r="CQ415" s="1" t="n">
        <v>13.05</v>
      </c>
      <c r="CR415" s="1" t="n">
        <v>1.4</v>
      </c>
      <c r="CS415" s="1" t="n">
        <v>0</v>
      </c>
      <c r="CT415" s="1" t="n">
        <v>2.34</v>
      </c>
      <c r="CU415" s="1" t="n">
        <v>93.8</v>
      </c>
      <c r="CV415" s="1" t="n">
        <v>136.88</v>
      </c>
      <c r="CW415" s="1" t="n">
        <v>17.2</v>
      </c>
      <c r="CX415" s="1" t="n">
        <v>54.8</v>
      </c>
      <c r="CY415" s="1" t="n">
        <v>13.2</v>
      </c>
      <c r="CZ415" s="1" t="n">
        <v>498</v>
      </c>
      <c r="DA415" s="1" t="n">
        <v>313.7</v>
      </c>
      <c r="DB415" s="1" t="n">
        <v>52.9</v>
      </c>
      <c r="DC415" s="1" t="n">
        <v>32.8</v>
      </c>
      <c r="DD415" s="1" t="n">
        <v>2649</v>
      </c>
      <c r="DE415" s="1" t="n">
        <v>2</v>
      </c>
      <c r="DF415" s="1" t="n">
        <v>1</v>
      </c>
      <c r="DG415" s="1" t="n">
        <v>450</v>
      </c>
      <c r="DH415" s="1" t="n">
        <v>6</v>
      </c>
      <c r="DI415" s="1" t="n">
        <v>900</v>
      </c>
      <c r="DJ415" s="1" t="n">
        <v>37</v>
      </c>
      <c r="DK415" s="1" t="n">
        <v>37</v>
      </c>
      <c r="DL415" s="1" t="n">
        <v>1</v>
      </c>
      <c r="DM415" s="1" t="n">
        <v>1</v>
      </c>
      <c r="DN415" s="1" t="n">
        <v>34.63339</v>
      </c>
      <c r="DO415" s="1" t="n">
        <v>490.8855</v>
      </c>
      <c r="DP415" s="1" t="n">
        <v>0.12</v>
      </c>
      <c r="DQ415" s="1" t="n">
        <v>1</v>
      </c>
      <c r="DR415" s="1" t="n">
        <v>3</v>
      </c>
      <c r="DS415" s="1" t="n">
        <v>1</v>
      </c>
      <c r="DT415" s="1" t="n">
        <v>4181.45</v>
      </c>
      <c r="DU415" s="1" t="n">
        <v>101.65</v>
      </c>
      <c r="DV415" s="1" t="n">
        <v>33.97</v>
      </c>
      <c r="DW415" s="1" t="n">
        <v>39.98</v>
      </c>
      <c r="DX415" s="1" t="n">
        <v>72.27</v>
      </c>
      <c r="DY415" s="1" t="n">
        <v>602.01</v>
      </c>
      <c r="DZ415" s="1" t="n">
        <v>36.7</v>
      </c>
      <c r="EA415" s="1" t="n">
        <v>35.55</v>
      </c>
      <c r="EB415" s="1" t="n">
        <v>37.8</v>
      </c>
      <c r="EC415" s="1" t="n">
        <v>62.24</v>
      </c>
      <c r="ED415" s="1" t="n">
        <v>39.61</v>
      </c>
      <c r="EE415" s="1" t="n">
        <v>325.08</v>
      </c>
    </row>
    <row r="416" customFormat="false" ht="13.8" hidden="false" customHeight="false" outlineLevel="0" collapsed="false">
      <c r="A416" s="1" t="n">
        <v>31441</v>
      </c>
      <c r="B416" s="1" t="n">
        <v>2</v>
      </c>
      <c r="C416" s="1" t="n">
        <v>47</v>
      </c>
      <c r="D416" s="1" t="n">
        <v>1</v>
      </c>
      <c r="E416" s="1" t="n">
        <v>1</v>
      </c>
      <c r="F416" s="1" t="n">
        <v>1</v>
      </c>
      <c r="G416" s="1" t="n">
        <v>1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</v>
      </c>
      <c r="N416" s="1"/>
      <c r="O416" s="1"/>
      <c r="P416" s="1" t="n">
        <f aca="false">SUM(E416:O416)</f>
        <v>3</v>
      </c>
      <c r="Q416" s="1" t="n">
        <v>118</v>
      </c>
      <c r="R416" s="1" t="n">
        <v>70</v>
      </c>
      <c r="S416" s="1"/>
      <c r="T416" s="2"/>
      <c r="U416" s="3" t="n">
        <v>66.8</v>
      </c>
      <c r="V416" s="3" t="n">
        <v>164</v>
      </c>
      <c r="W416" s="2" t="n">
        <v>24.8364069006544</v>
      </c>
      <c r="X416" s="2" t="n">
        <v>0</v>
      </c>
      <c r="Y416" s="3" t="n">
        <v>85</v>
      </c>
      <c r="Z416" s="3" t="n">
        <v>99</v>
      </c>
      <c r="AA416" s="2"/>
      <c r="AB416" s="2"/>
      <c r="AC416" s="2"/>
      <c r="AD416" s="3" t="n">
        <v>41.2</v>
      </c>
      <c r="AE416" s="3"/>
      <c r="AF416" s="3"/>
      <c r="AG416" s="1"/>
      <c r="AH416" s="3"/>
      <c r="AI416" s="3"/>
      <c r="AJ416" s="3"/>
      <c r="AK416" s="3"/>
      <c r="AL416" s="1"/>
      <c r="AM416" s="1"/>
      <c r="AN416" s="1"/>
      <c r="AO416" s="1" t="n">
        <v>83</v>
      </c>
      <c r="AP416" s="1" t="n">
        <v>100</v>
      </c>
      <c r="AQ416" s="1" t="n">
        <v>87</v>
      </c>
      <c r="AR416" s="1" t="n">
        <v>64</v>
      </c>
      <c r="AS416" s="1" t="n">
        <v>82</v>
      </c>
      <c r="AT416" s="1" t="n">
        <v>1</v>
      </c>
      <c r="AU416" s="1" t="n">
        <f aca="false">((AO416*15)+(AP416*30)+(AQ416*30)+(AR416*30)+(AS416*15))-(AO416*120)</f>
        <v>45</v>
      </c>
      <c r="AV416" s="1" t="n">
        <f aca="false">((AO416*15)+(AP416*30)+(AQ416*30)+(AR416*30)+(AS416*15))</f>
        <v>10005</v>
      </c>
      <c r="AW416" s="1"/>
      <c r="AX416" s="4" t="n">
        <f aca="false">10000/SQRT((AO416*BE416)*(AVERAGE(AO416:AS416)*AVERAGE(BE416:BI416)))</f>
        <v>9.03813046285882</v>
      </c>
      <c r="AY416" s="4" t="n">
        <v>0</v>
      </c>
      <c r="AZ416" s="2" t="n">
        <f aca="false">(AO416*BE416)/405</f>
        <v>1.1783950617284</v>
      </c>
      <c r="BA416" s="2" t="n">
        <v>0</v>
      </c>
      <c r="BB416" s="2" t="n">
        <f aca="false">1/(LOG(BE416)+LOG(AO416))</f>
        <v>0.373309012311708</v>
      </c>
      <c r="BC416" s="2" t="n">
        <f aca="false">(BF416-BE416)/(AP416-AO416)</f>
        <v>1.75</v>
      </c>
      <c r="BD416" s="2" t="n">
        <f aca="false">(20*BE416)/((AO416/18)-3.5)</f>
        <v>103.5</v>
      </c>
      <c r="BE416" s="3" t="n">
        <v>5.75</v>
      </c>
      <c r="BF416" s="3" t="n">
        <v>35.5</v>
      </c>
      <c r="BG416" s="3" t="n">
        <v>56.7</v>
      </c>
      <c r="BH416" s="3" t="n">
        <v>25.8</v>
      </c>
      <c r="BI416" s="3" t="n">
        <v>30.4</v>
      </c>
      <c r="BJ416" s="2" t="n">
        <f aca="false">((BE416*15)+(BF416*30)+(BG416*30)+(BH416*30)+(BI416*15))-(BE416*120)</f>
        <v>3392.25</v>
      </c>
      <c r="BK416" s="2" t="n">
        <f aca="false">((BE416*15)+(BF416*30)+(BG416*30)+(BH416*30)+(BI416*15))</f>
        <v>4082.25</v>
      </c>
      <c r="BL416" s="2" t="n">
        <f aca="false">(1/BE416)</f>
        <v>0.173913043478261</v>
      </c>
      <c r="BM416" s="2" t="n">
        <f aca="false">(BJ416/AU416)</f>
        <v>75.3833333333333</v>
      </c>
      <c r="BN416" s="2" t="n">
        <f aca="false">(BK416/AV416)</f>
        <v>0.408020989505247</v>
      </c>
      <c r="BO416" s="2" t="n">
        <f aca="false">(AX416*BM416)</f>
        <v>681.324401391841</v>
      </c>
      <c r="BP416" s="2" t="n">
        <f aca="false">(AX416*BN416)</f>
        <v>3.68774693473318</v>
      </c>
      <c r="BQ416" s="2" t="n">
        <v>2</v>
      </c>
      <c r="BR416" s="4" t="n">
        <f aca="false">(BC416*BL416)</f>
        <v>0.304347826086957</v>
      </c>
      <c r="BS416" s="1" t="n">
        <v>190</v>
      </c>
      <c r="BT416" s="1" t="n">
        <v>0</v>
      </c>
      <c r="BU416" s="1"/>
      <c r="BV416" s="1"/>
      <c r="BW416" s="1"/>
      <c r="BX416" s="1"/>
      <c r="BY416" s="1"/>
      <c r="BZ416" s="1" t="n">
        <v>78</v>
      </c>
      <c r="CA416" s="1" t="n">
        <v>0</v>
      </c>
      <c r="CB416" s="1"/>
      <c r="CC416" s="1"/>
      <c r="CD416" s="1"/>
      <c r="CE416" s="1" t="n">
        <v>1107</v>
      </c>
      <c r="CF416" s="1" t="n">
        <v>20.3432700993677</v>
      </c>
      <c r="CG416" s="1" t="n">
        <v>27.9918699186992</v>
      </c>
      <c r="CH416" s="1" t="n">
        <v>10.8130081300813</v>
      </c>
      <c r="CI416" s="1" t="n">
        <v>9.26829268292683</v>
      </c>
      <c r="CJ416" s="1" t="n">
        <v>3.08943089430894</v>
      </c>
      <c r="CK416" s="1" t="n">
        <v>52.646793134598</v>
      </c>
      <c r="CL416" s="1" t="n">
        <v>3.91</v>
      </c>
      <c r="CM416" s="1" t="n">
        <v>4.66</v>
      </c>
      <c r="CN416" s="1" t="n">
        <v>6.3</v>
      </c>
      <c r="CO416" s="1" t="n">
        <v>0</v>
      </c>
      <c r="CP416" s="1" t="n">
        <v>0</v>
      </c>
      <c r="CQ416" s="1" t="n">
        <v>0</v>
      </c>
      <c r="CR416" s="1" t="n">
        <v>1.13</v>
      </c>
      <c r="CS416" s="1" t="n">
        <v>0</v>
      </c>
      <c r="CT416" s="1" t="n">
        <v>0</v>
      </c>
      <c r="CU416" s="1" t="n">
        <v>56.3</v>
      </c>
      <c r="CV416" s="1" t="n">
        <v>34.43</v>
      </c>
      <c r="CW416" s="1" t="n">
        <v>13.3</v>
      </c>
      <c r="CX416" s="1" t="n">
        <v>11.4</v>
      </c>
      <c r="CY416" s="1" t="n">
        <v>3.8</v>
      </c>
      <c r="CZ416" s="1" t="n">
        <v>287</v>
      </c>
      <c r="DA416" s="1" t="n">
        <v>145.7</v>
      </c>
      <c r="DB416" s="1" t="n">
        <v>2</v>
      </c>
      <c r="DC416" s="1" t="n">
        <v>9.1</v>
      </c>
      <c r="DD416" s="1" t="n">
        <v>2411</v>
      </c>
      <c r="DE416" s="1" t="n">
        <v>6</v>
      </c>
      <c r="DF416" s="1" t="n">
        <v>2</v>
      </c>
      <c r="DG416" s="1" t="n">
        <v>300</v>
      </c>
      <c r="DH416" s="1" t="s">
        <v>425</v>
      </c>
      <c r="DI416" s="1" t="n">
        <v>300</v>
      </c>
      <c r="DJ416" s="1" t="n">
        <v>19</v>
      </c>
      <c r="DK416" s="1" t="n">
        <v>19</v>
      </c>
      <c r="DL416" s="1" t="n">
        <v>1</v>
      </c>
      <c r="DM416" s="1" t="n">
        <v>1</v>
      </c>
      <c r="DN416" s="1" t="n">
        <v>30.39339</v>
      </c>
      <c r="DO416" s="1" t="n">
        <v>225.1206</v>
      </c>
      <c r="DP416" s="1" t="n">
        <v>0.16</v>
      </c>
      <c r="DQ416" s="1" t="n">
        <v>1</v>
      </c>
      <c r="DR416" s="1" t="n">
        <v>4</v>
      </c>
      <c r="DS416" s="1" t="n">
        <v>1</v>
      </c>
      <c r="DT416" s="1" t="n">
        <v>1816.13</v>
      </c>
      <c r="DU416" s="1" t="n">
        <v>69.53</v>
      </c>
      <c r="DV416" s="1" t="n">
        <v>23.99</v>
      </c>
      <c r="DW416" s="1" t="n">
        <v>21.46</v>
      </c>
      <c r="DX416" s="1" t="n">
        <v>12.04</v>
      </c>
      <c r="DY416" s="1" t="n">
        <v>270.93</v>
      </c>
      <c r="DZ416" s="1" t="n">
        <v>22.18</v>
      </c>
      <c r="EA416" s="1" t="n">
        <v>19.02</v>
      </c>
      <c r="EB416" s="1" t="n">
        <v>14.55</v>
      </c>
      <c r="EC416" s="1" t="n">
        <v>16.18</v>
      </c>
      <c r="ED416" s="1" t="n">
        <v>15.53</v>
      </c>
      <c r="EE416" s="1" t="n">
        <v>136.47</v>
      </c>
    </row>
    <row r="417" customFormat="false" ht="13.8" hidden="false" customHeight="false" outlineLevel="0" collapsed="false">
      <c r="A417" s="1" t="n">
        <v>31442</v>
      </c>
      <c r="B417" s="1" t="n">
        <v>1</v>
      </c>
      <c r="C417" s="1" t="n">
        <v>50</v>
      </c>
      <c r="D417" s="1" t="n">
        <v>1</v>
      </c>
      <c r="E417" s="1" t="n">
        <v>0</v>
      </c>
      <c r="F417" s="1" t="n">
        <v>1</v>
      </c>
      <c r="G417" s="1" t="n">
        <v>1</v>
      </c>
      <c r="H417" s="1" t="n">
        <v>1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</v>
      </c>
      <c r="N417" s="1"/>
      <c r="O417" s="1"/>
      <c r="P417" s="1" t="n">
        <f aca="false">SUM(E417:O417)</f>
        <v>4</v>
      </c>
      <c r="Q417" s="1" t="n">
        <v>150</v>
      </c>
      <c r="R417" s="1" t="n">
        <v>100</v>
      </c>
      <c r="S417" s="1"/>
      <c r="T417" s="2"/>
      <c r="U417" s="3" t="n">
        <v>87.6</v>
      </c>
      <c r="V417" s="3" t="n">
        <v>173</v>
      </c>
      <c r="W417" s="2" t="n">
        <v>29.2692706071035</v>
      </c>
      <c r="X417" s="2" t="n">
        <v>1</v>
      </c>
      <c r="Y417" s="3" t="n">
        <v>95.5</v>
      </c>
      <c r="Z417" s="3" t="n">
        <v>104</v>
      </c>
      <c r="AA417" s="2"/>
      <c r="AB417" s="2"/>
      <c r="AC417" s="2"/>
      <c r="AD417" s="3" t="n">
        <v>31.5</v>
      </c>
      <c r="AE417" s="3"/>
      <c r="AF417" s="3"/>
      <c r="AG417" s="1"/>
      <c r="AH417" s="3"/>
      <c r="AI417" s="3"/>
      <c r="AJ417" s="3"/>
      <c r="AK417" s="3"/>
      <c r="AL417" s="1"/>
      <c r="AM417" s="1"/>
      <c r="AN417" s="1"/>
      <c r="AO417" s="1" t="n">
        <v>91</v>
      </c>
      <c r="AP417" s="1" t="n">
        <v>122</v>
      </c>
      <c r="AQ417" s="1" t="n">
        <v>132</v>
      </c>
      <c r="AR417" s="1" t="n">
        <v>102</v>
      </c>
      <c r="AS417" s="1" t="n">
        <v>76</v>
      </c>
      <c r="AT417" s="1" t="n">
        <v>1</v>
      </c>
      <c r="AU417" s="1" t="n">
        <f aca="false">((AO417*15)+(AP417*30)+(AQ417*30)+(AR417*30)+(AS417*15))-(AO417*120)</f>
        <v>2265</v>
      </c>
      <c r="AV417" s="1" t="n">
        <f aca="false">((AO417*15)+(AP417*30)+(AQ417*30)+(AR417*30)+(AS417*15))</f>
        <v>13185</v>
      </c>
      <c r="AW417" s="1"/>
      <c r="AX417" s="4" t="n">
        <f aca="false">10000/SQRT((AO417*BE417)*(AVERAGE(AO417:AS417)*AVERAGE(BE417:BI417)))</f>
        <v>4.2401245090712</v>
      </c>
      <c r="AY417" s="4" t="n">
        <v>0</v>
      </c>
      <c r="AZ417" s="2" t="n">
        <f aca="false">(AO417*BE417)/405</f>
        <v>2.01098765432099</v>
      </c>
      <c r="BA417" s="2" t="n">
        <v>1</v>
      </c>
      <c r="BB417" s="2" t="n">
        <f aca="false">1/(LOG(BE417)+LOG(AO417))</f>
        <v>0.343540561527211</v>
      </c>
      <c r="BC417" s="2" t="n">
        <f aca="false">(BF417-BE417)/(AP417-AO417)</f>
        <v>1.40161290322581</v>
      </c>
      <c r="BD417" s="2" t="n">
        <f aca="false">(20*BE417)/((AO417/18)-3.5)</f>
        <v>115.071428571429</v>
      </c>
      <c r="BE417" s="3" t="n">
        <v>8.95</v>
      </c>
      <c r="BF417" s="3" t="n">
        <v>52.4</v>
      </c>
      <c r="BG417" s="3" t="n">
        <v>129</v>
      </c>
      <c r="BH417" s="3" t="n">
        <v>93.3</v>
      </c>
      <c r="BI417" s="3" t="n">
        <v>42.8</v>
      </c>
      <c r="BJ417" s="2" t="n">
        <f aca="false">((BE417*15)+(BF417*30)+(BG417*30)+(BH417*30)+(BI417*15))-(BE417*120)</f>
        <v>7943.25</v>
      </c>
      <c r="BK417" s="2" t="n">
        <f aca="false">((BE417*15)+(BF417*30)+(BG417*30)+(BH417*30)+(BI417*15))</f>
        <v>9017.25</v>
      </c>
      <c r="BL417" s="2" t="n">
        <f aca="false">(1/BE417)</f>
        <v>0.111731843575419</v>
      </c>
      <c r="BM417" s="2" t="n">
        <f aca="false">(BJ417/AU417)</f>
        <v>3.50695364238411</v>
      </c>
      <c r="BN417" s="2" t="n">
        <f aca="false">(BK417/AV417)</f>
        <v>0.683902161547213</v>
      </c>
      <c r="BO417" s="2" t="n">
        <f aca="false">(AX417*BM417)</f>
        <v>14.8699200912494</v>
      </c>
      <c r="BP417" s="2" t="n">
        <f aca="false">(AX417*BN417)</f>
        <v>2.89983031698311</v>
      </c>
      <c r="BQ417" s="2" t="n">
        <v>2</v>
      </c>
      <c r="BR417" s="4" t="n">
        <f aca="false">(BC417*BL417)</f>
        <v>0.156604793656515</v>
      </c>
      <c r="BS417" s="1" t="n">
        <v>185</v>
      </c>
      <c r="BT417" s="1" t="n">
        <v>0</v>
      </c>
      <c r="BU417" s="1"/>
      <c r="BV417" s="1"/>
      <c r="BW417" s="1"/>
      <c r="BX417" s="1"/>
      <c r="BY417" s="1"/>
      <c r="BZ417" s="1" t="n">
        <v>142</v>
      </c>
      <c r="CA417" s="1" t="n">
        <v>0</v>
      </c>
      <c r="CB417" s="1" t="n">
        <v>2</v>
      </c>
      <c r="CC417" s="1"/>
      <c r="CD417" s="1"/>
      <c r="CE417" s="1" t="n">
        <v>2213</v>
      </c>
      <c r="CF417" s="1" t="n">
        <v>15.4360596475373</v>
      </c>
      <c r="CG417" s="1" t="n">
        <v>22.5711703569815</v>
      </c>
      <c r="CH417" s="1" t="n">
        <v>4.47356529597831</v>
      </c>
      <c r="CI417" s="1" t="n">
        <v>4.79891549932219</v>
      </c>
      <c r="CJ417" s="1" t="n">
        <v>2.44012652507908</v>
      </c>
      <c r="CK417" s="1" t="n">
        <v>63.3348395842747</v>
      </c>
      <c r="CL417" s="1" t="n">
        <v>7.5</v>
      </c>
      <c r="CM417" s="1" t="n">
        <v>5</v>
      </c>
      <c r="CN417" s="1" t="n">
        <v>11.6</v>
      </c>
      <c r="CO417" s="1" t="n">
        <v>0</v>
      </c>
      <c r="CP417" s="1" t="n">
        <v>3.9</v>
      </c>
      <c r="CQ417" s="1" t="n">
        <v>0</v>
      </c>
      <c r="CR417" s="1" t="n">
        <v>2</v>
      </c>
      <c r="CS417" s="1" t="n">
        <v>0.7</v>
      </c>
      <c r="CT417" s="1" t="n">
        <v>0</v>
      </c>
      <c r="CU417" s="1" t="n">
        <v>85.4</v>
      </c>
      <c r="CV417" s="1" t="n">
        <v>55.5</v>
      </c>
      <c r="CW417" s="1" t="n">
        <v>11</v>
      </c>
      <c r="CX417" s="1" t="n">
        <v>11.8</v>
      </c>
      <c r="CY417" s="1" t="n">
        <v>6</v>
      </c>
      <c r="CZ417" s="1" t="n">
        <v>461</v>
      </c>
      <c r="DA417" s="1" t="n">
        <v>350.4</v>
      </c>
      <c r="DB417" s="1" t="n">
        <v>68.6</v>
      </c>
      <c r="DC417" s="1" t="n">
        <v>23.1</v>
      </c>
      <c r="DD417" s="1" t="n">
        <v>1357</v>
      </c>
      <c r="DE417" s="1" t="n">
        <v>5</v>
      </c>
      <c r="DF417" s="1" t="n">
        <v>7</v>
      </c>
      <c r="DG417" s="1" t="n">
        <v>600</v>
      </c>
      <c r="DH417" s="1" t="s">
        <v>425</v>
      </c>
      <c r="DI417" s="1" t="n">
        <v>600</v>
      </c>
      <c r="DJ417" s="1" t="n">
        <v>2</v>
      </c>
      <c r="DK417" s="1" t="n">
        <v>2</v>
      </c>
      <c r="DL417" s="1" t="n">
        <v>2</v>
      </c>
      <c r="DM417" s="1" t="n">
        <v>2</v>
      </c>
      <c r="DN417" s="1" t="n">
        <v>26.21012</v>
      </c>
      <c r="DO417" s="1" t="n">
        <v>1001.101</v>
      </c>
      <c r="DP417" s="1" t="n">
        <v>1.45</v>
      </c>
      <c r="DQ417" s="1" t="n">
        <v>1</v>
      </c>
      <c r="DR417" s="1" t="n">
        <v>4</v>
      </c>
      <c r="DS417" s="1" t="n">
        <v>3</v>
      </c>
      <c r="DT417" s="1" t="n">
        <v>2743.41</v>
      </c>
      <c r="DU417" s="1" t="n">
        <v>67.54</v>
      </c>
      <c r="DV417" s="1" t="n">
        <v>16.84</v>
      </c>
      <c r="DW417" s="1" t="n">
        <v>18.49</v>
      </c>
      <c r="DX417" s="1" t="n">
        <v>25.34</v>
      </c>
      <c r="DY417" s="1" t="n">
        <v>389.55</v>
      </c>
      <c r="DZ417" s="1" t="n">
        <v>36.2</v>
      </c>
      <c r="EA417" s="1" t="n">
        <v>38.6</v>
      </c>
      <c r="EB417" s="1" t="n">
        <v>18.6</v>
      </c>
      <c r="EC417" s="1" t="n">
        <v>28.79</v>
      </c>
      <c r="ED417" s="1" t="n">
        <v>28.86</v>
      </c>
      <c r="EE417" s="1" t="n">
        <v>252.82</v>
      </c>
    </row>
    <row r="418" customFormat="false" ht="13.8" hidden="false" customHeight="false" outlineLevel="0" collapsed="false">
      <c r="A418" s="1" t="n">
        <v>31445</v>
      </c>
      <c r="B418" s="1" t="n">
        <v>2</v>
      </c>
      <c r="C418" s="1" t="n">
        <v>50</v>
      </c>
      <c r="D418" s="1" t="n">
        <v>1</v>
      </c>
      <c r="E418" s="1" t="n">
        <v>0</v>
      </c>
      <c r="F418" s="1" t="n">
        <v>1</v>
      </c>
      <c r="G418" s="1" t="n">
        <v>1</v>
      </c>
      <c r="H418" s="1" t="n">
        <v>1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</v>
      </c>
      <c r="N418" s="1" t="n">
        <v>0</v>
      </c>
      <c r="O418" s="1"/>
      <c r="P418" s="1" t="n">
        <f aca="false">SUM(E418:O418)</f>
        <v>3</v>
      </c>
      <c r="Q418" s="1" t="n">
        <v>138</v>
      </c>
      <c r="R418" s="1" t="n">
        <v>82</v>
      </c>
      <c r="S418" s="1"/>
      <c r="T418" s="2"/>
      <c r="U418" s="3" t="n">
        <v>52.2</v>
      </c>
      <c r="V418" s="3" t="n">
        <v>160</v>
      </c>
      <c r="W418" s="2" t="n">
        <v>20.390625</v>
      </c>
      <c r="X418" s="2" t="n">
        <v>0</v>
      </c>
      <c r="Y418" s="3"/>
      <c r="Z418" s="3"/>
      <c r="AA418" s="2"/>
      <c r="AB418" s="2"/>
      <c r="AC418" s="2"/>
      <c r="AD418" s="3" t="n">
        <v>31.1</v>
      </c>
      <c r="AE418" s="3"/>
      <c r="AF418" s="3"/>
      <c r="AG418" s="1"/>
      <c r="AH418" s="3"/>
      <c r="AI418" s="3"/>
      <c r="AJ418" s="3"/>
      <c r="AK418" s="3"/>
      <c r="AL418" s="1"/>
      <c r="AM418" s="1"/>
      <c r="AN418" s="1"/>
      <c r="AO418" s="1" t="n">
        <v>92</v>
      </c>
      <c r="AP418" s="1" t="n">
        <v>119</v>
      </c>
      <c r="AQ418" s="1" t="n">
        <v>99</v>
      </c>
      <c r="AR418" s="1" t="n">
        <v>60</v>
      </c>
      <c r="AS418" s="1" t="n">
        <v>90</v>
      </c>
      <c r="AT418" s="1" t="n">
        <v>1</v>
      </c>
      <c r="AU418" s="1" t="n">
        <f aca="false">((AO418*15)+(AP418*30)+(AQ418*30)+(AR418*30)+(AS418*15))-(AO418*120)</f>
        <v>30</v>
      </c>
      <c r="AV418" s="1" t="n">
        <f aca="false">((AO418*15)+(AP418*30)+(AQ418*30)+(AR418*30)+(AS418*15))</f>
        <v>11070</v>
      </c>
      <c r="AW418" s="1"/>
      <c r="AX418" s="4" t="n">
        <f aca="false">10000/SQRT((AO418*BE418)*(AVERAGE(AO418:AS418)*AVERAGE(BE418:BI418)))</f>
        <v>13.1497526977497</v>
      </c>
      <c r="AY418" s="4" t="n">
        <v>0</v>
      </c>
      <c r="AZ418" s="2" t="n">
        <f aca="false">(AO418*BE418)/405</f>
        <v>0.465679012345679</v>
      </c>
      <c r="BA418" s="2" t="n">
        <v>0</v>
      </c>
      <c r="BB418" s="2" t="n">
        <f aca="false">1/(LOG(BE418)+LOG(AO418))</f>
        <v>0.439455803027961</v>
      </c>
      <c r="BC418" s="2" t="n">
        <f aca="false">(BF418-BE418)/(AP418-AO418)</f>
        <v>0.901851851851852</v>
      </c>
      <c r="BD418" s="2" t="n">
        <f aca="false">(20*BE418)/((AO418/18)-3.5)</f>
        <v>25.448275862069</v>
      </c>
      <c r="BE418" s="3" t="n">
        <v>2.05</v>
      </c>
      <c r="BF418" s="3" t="n">
        <v>26.4</v>
      </c>
      <c r="BG418" s="3" t="n">
        <v>63.3</v>
      </c>
      <c r="BH418" s="3" t="n">
        <v>39.3</v>
      </c>
      <c r="BI418" s="3" t="n">
        <v>35.6</v>
      </c>
      <c r="BJ418" s="2" t="n">
        <f aca="false">((BE418*15)+(BF418*30)+(BG418*30)+(BH418*30)+(BI418*15))-(BE418*120)</f>
        <v>4188.75</v>
      </c>
      <c r="BK418" s="2" t="n">
        <f aca="false">((BE418*15)+(BF418*30)+(BG418*30)+(BH418*30)+(BI418*15))</f>
        <v>4434.75</v>
      </c>
      <c r="BL418" s="2" t="n">
        <f aca="false">(1/BE418)</f>
        <v>0.487804878048781</v>
      </c>
      <c r="BM418" s="2" t="n">
        <f aca="false">(BJ418/AU418)</f>
        <v>139.625</v>
      </c>
      <c r="BN418" s="2" t="n">
        <f aca="false">(BK418/AV418)</f>
        <v>0.400609756097561</v>
      </c>
      <c r="BO418" s="2" t="n">
        <f aca="false">(AX418*BM418)</f>
        <v>1836.03422042331</v>
      </c>
      <c r="BP418" s="2" t="n">
        <f aca="false">(AX418*BN418)</f>
        <v>5.26791922098876</v>
      </c>
      <c r="BQ418" s="2" t="n">
        <v>2</v>
      </c>
      <c r="BR418" s="4" t="n">
        <f aca="false">(BC418*BL418)</f>
        <v>0.439927732610659</v>
      </c>
      <c r="BS418" s="1" t="n">
        <v>183</v>
      </c>
      <c r="BT418" s="1" t="n">
        <v>0</v>
      </c>
      <c r="BU418" s="1"/>
      <c r="BV418" s="1"/>
      <c r="BW418" s="1"/>
      <c r="BX418" s="1"/>
      <c r="BY418" s="1"/>
      <c r="BZ418" s="1" t="n">
        <v>66</v>
      </c>
      <c r="CA418" s="1" t="n">
        <v>0</v>
      </c>
      <c r="CB418" s="1"/>
      <c r="CC418" s="1"/>
      <c r="CD418" s="1"/>
      <c r="CE418" s="1" t="n">
        <v>1863</v>
      </c>
      <c r="CF418" s="1" t="n">
        <v>11.9162640901771</v>
      </c>
      <c r="CG418" s="1" t="n">
        <v>24.1062801932367</v>
      </c>
      <c r="CH418" s="1" t="n">
        <v>5.1207729468599</v>
      </c>
      <c r="CI418" s="1" t="n">
        <v>4.34782608695652</v>
      </c>
      <c r="CJ418" s="1" t="n">
        <v>2.9951690821256</v>
      </c>
      <c r="CK418" s="1" t="n">
        <v>67.4396135265701</v>
      </c>
      <c r="CL418" s="1" t="n">
        <v>5.3</v>
      </c>
      <c r="CM418" s="1" t="n">
        <v>2.2</v>
      </c>
      <c r="CN418" s="1" t="n">
        <v>9.5</v>
      </c>
      <c r="CO418" s="1" t="n">
        <v>0</v>
      </c>
      <c r="CP418" s="1" t="n">
        <v>3</v>
      </c>
      <c r="CQ418" s="1" t="n">
        <v>2.7</v>
      </c>
      <c r="CR418" s="1" t="n">
        <v>0</v>
      </c>
      <c r="CS418" s="1" t="n">
        <v>1.1</v>
      </c>
      <c r="CT418" s="1" t="n">
        <v>5.6</v>
      </c>
      <c r="CU418" s="1" t="n">
        <v>55.5</v>
      </c>
      <c r="CV418" s="1" t="n">
        <v>49.9</v>
      </c>
      <c r="CW418" s="1" t="n">
        <v>10.6</v>
      </c>
      <c r="CX418" s="1" t="n">
        <v>9</v>
      </c>
      <c r="CY418" s="1" t="n">
        <v>6.2</v>
      </c>
      <c r="CZ418" s="1" t="n">
        <v>198</v>
      </c>
      <c r="DA418" s="1" t="n">
        <v>314.1</v>
      </c>
      <c r="DB418" s="1" t="n">
        <v>71</v>
      </c>
      <c r="DC418" s="1" t="n">
        <v>33</v>
      </c>
      <c r="DD418" s="1" t="n">
        <v>2110</v>
      </c>
      <c r="DE418" s="1" t="n">
        <v>11</v>
      </c>
      <c r="DF418" s="1" t="n">
        <v>1</v>
      </c>
      <c r="DG418" s="1" t="n">
        <v>300</v>
      </c>
      <c r="DH418" s="1" t="n">
        <v>7</v>
      </c>
      <c r="DI418" s="1" t="n">
        <v>300</v>
      </c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</row>
    <row r="419" customFormat="false" ht="13.8" hidden="false" customHeight="false" outlineLevel="0" collapsed="false">
      <c r="A419" s="1" t="n">
        <v>31448</v>
      </c>
      <c r="B419" s="1" t="n">
        <v>1</v>
      </c>
      <c r="C419" s="1" t="n">
        <v>58</v>
      </c>
      <c r="D419" s="1" t="n">
        <v>1</v>
      </c>
      <c r="E419" s="1" t="n">
        <v>1</v>
      </c>
      <c r="F419" s="1" t="n">
        <v>1</v>
      </c>
      <c r="G419" s="1" t="n">
        <v>1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</v>
      </c>
      <c r="N419" s="1"/>
      <c r="O419" s="1"/>
      <c r="P419" s="1" t="n">
        <f aca="false">SUM(E419:O419)</f>
        <v>4</v>
      </c>
      <c r="Q419" s="1" t="n">
        <v>152</v>
      </c>
      <c r="R419" s="1" t="n">
        <v>98</v>
      </c>
      <c r="S419" s="1"/>
      <c r="T419" s="2"/>
      <c r="U419" s="3" t="n">
        <v>93.1</v>
      </c>
      <c r="V419" s="3" t="n">
        <v>171.5</v>
      </c>
      <c r="W419" s="2" t="n">
        <v>31.6534777176177</v>
      </c>
      <c r="X419" s="2" t="n">
        <v>2</v>
      </c>
      <c r="Y419" s="3" t="n">
        <v>107</v>
      </c>
      <c r="Z419" s="3" t="n">
        <v>109.5</v>
      </c>
      <c r="AA419" s="2"/>
      <c r="AB419" s="2"/>
      <c r="AC419" s="2"/>
      <c r="AD419" s="3" t="n">
        <v>32.3</v>
      </c>
      <c r="AE419" s="3"/>
      <c r="AF419" s="3"/>
      <c r="AG419" s="1"/>
      <c r="AH419" s="3"/>
      <c r="AI419" s="3"/>
      <c r="AJ419" s="3"/>
      <c r="AK419" s="3"/>
      <c r="AL419" s="1"/>
      <c r="AM419" s="1"/>
      <c r="AN419" s="1"/>
      <c r="AO419" s="1" t="n">
        <v>113</v>
      </c>
      <c r="AP419" s="1" t="n">
        <v>168</v>
      </c>
      <c r="AQ419" s="1" t="n">
        <v>198</v>
      </c>
      <c r="AR419" s="1" t="n">
        <v>159</v>
      </c>
      <c r="AS419" s="1" t="n">
        <v>111</v>
      </c>
      <c r="AT419" s="1" t="n">
        <v>2</v>
      </c>
      <c r="AU419" s="1" t="n">
        <f aca="false">((AO419*15)+(AP419*30)+(AQ419*30)+(AR419*30)+(AS419*15))-(AO419*120)</f>
        <v>5550</v>
      </c>
      <c r="AV419" s="1" t="n">
        <f aca="false">((AO419*15)+(AP419*30)+(AQ419*30)+(AR419*30)+(AS419*15))</f>
        <v>19110</v>
      </c>
      <c r="AW419" s="1" t="n">
        <v>5.6</v>
      </c>
      <c r="AX419" s="4" t="n">
        <f aca="false">10000/SQRT((AO419*BE419)*(AVERAGE(AO419:AS419)*AVERAGE(BE419:BI419)))</f>
        <v>1.72249212404929</v>
      </c>
      <c r="AY419" s="4" t="n">
        <v>1</v>
      </c>
      <c r="AZ419" s="2" t="n">
        <f aca="false">(AO419*BE419)/405</f>
        <v>7.05901234567901</v>
      </c>
      <c r="BA419" s="2" t="n">
        <v>1</v>
      </c>
      <c r="BB419" s="2" t="n">
        <f aca="false">1/(LOG(BE419)+LOG(AO419))</f>
        <v>0.289335194595371</v>
      </c>
      <c r="BC419" s="2" t="n">
        <f aca="false">(BF419-BE419)/(AP419-AO419)</f>
        <v>-0.154545454545455</v>
      </c>
      <c r="BD419" s="2" t="n">
        <f aca="false">(20*BE419)/((AO419/18)-3.5)</f>
        <v>182.16</v>
      </c>
      <c r="BE419" s="3" t="n">
        <v>25.3</v>
      </c>
      <c r="BF419" s="3" t="n">
        <v>16.8</v>
      </c>
      <c r="BG419" s="3" t="n">
        <v>122</v>
      </c>
      <c r="BH419" s="3" t="n">
        <v>140</v>
      </c>
      <c r="BI419" s="3" t="n">
        <v>89.4</v>
      </c>
      <c r="BJ419" s="2" t="n">
        <f aca="false">((BE419*15)+(BF419*30)+(BG419*30)+(BH419*30)+(BI419*15))-(BE419*120)</f>
        <v>7048.5</v>
      </c>
      <c r="BK419" s="2" t="n">
        <f aca="false">((BE419*15)+(BF419*30)+(BG419*30)+(BH419*30)+(BI419*15))</f>
        <v>10084.5</v>
      </c>
      <c r="BL419" s="2" t="n">
        <f aca="false">(1/BE419)</f>
        <v>0.0395256916996047</v>
      </c>
      <c r="BM419" s="2" t="n">
        <f aca="false">(BJ419/AU419)</f>
        <v>1.27</v>
      </c>
      <c r="BN419" s="2" t="n">
        <f aca="false">(BK419/AV419)</f>
        <v>0.527708006279435</v>
      </c>
      <c r="BO419" s="2" t="n">
        <f aca="false">(AX419*BM419)</f>
        <v>2.1875649975426</v>
      </c>
      <c r="BP419" s="2" t="n">
        <f aca="false">(AX419*BN419)</f>
        <v>0.90897288461408</v>
      </c>
      <c r="BQ419" s="2" t="n">
        <v>1</v>
      </c>
      <c r="BR419" s="4" t="n">
        <f aca="false">(BC419*BL419)</f>
        <v>-0.00610851598993891</v>
      </c>
      <c r="BS419" s="1" t="n">
        <v>191</v>
      </c>
      <c r="BT419" s="1" t="n">
        <v>0</v>
      </c>
      <c r="BU419" s="1"/>
      <c r="BV419" s="1"/>
      <c r="BW419" s="1"/>
      <c r="BX419" s="1"/>
      <c r="BY419" s="1"/>
      <c r="BZ419" s="1" t="n">
        <v>138</v>
      </c>
      <c r="CA419" s="1" t="n">
        <v>0</v>
      </c>
      <c r="CB419" s="1" t="n">
        <v>4</v>
      </c>
      <c r="CC419" s="1" t="n">
        <v>1</v>
      </c>
      <c r="CD419" s="1"/>
      <c r="CE419" s="1" t="n">
        <v>1705</v>
      </c>
      <c r="CF419" s="1" t="n">
        <v>17.5953079178886</v>
      </c>
      <c r="CG419" s="1" t="n">
        <v>35.5565982404692</v>
      </c>
      <c r="CH419" s="1" t="n">
        <v>17.4721407624633</v>
      </c>
      <c r="CI419" s="1" t="n">
        <v>11.1378299120235</v>
      </c>
      <c r="CJ419" s="1" t="n">
        <v>3.8533724340176</v>
      </c>
      <c r="CK419" s="1" t="n">
        <v>48.6099706744868</v>
      </c>
      <c r="CL419" s="1" t="n">
        <v>0.69</v>
      </c>
      <c r="CM419" s="1" t="n">
        <v>6.44</v>
      </c>
      <c r="CN419" s="1" t="n">
        <v>9.65</v>
      </c>
      <c r="CO419" s="1" t="n">
        <v>0</v>
      </c>
      <c r="CP419" s="1" t="n">
        <v>1.38</v>
      </c>
      <c r="CQ419" s="1" t="n">
        <v>0</v>
      </c>
      <c r="CR419" s="1" t="n">
        <v>0</v>
      </c>
      <c r="CS419" s="1" t="n">
        <v>0.96</v>
      </c>
      <c r="CT419" s="1" t="n">
        <v>0</v>
      </c>
      <c r="CU419" s="1" t="n">
        <v>75</v>
      </c>
      <c r="CV419" s="1" t="n">
        <v>67.36</v>
      </c>
      <c r="CW419" s="1" t="n">
        <v>33.1</v>
      </c>
      <c r="CX419" s="1" t="n">
        <v>21.1</v>
      </c>
      <c r="CY419" s="1" t="n">
        <v>7.3</v>
      </c>
      <c r="CZ419" s="1" t="n">
        <v>399</v>
      </c>
      <c r="DA419" s="1" t="n">
        <v>207.2</v>
      </c>
      <c r="DB419" s="1" t="n">
        <v>22.3</v>
      </c>
      <c r="DC419" s="1" t="n">
        <v>20.9</v>
      </c>
      <c r="DD419" s="1" t="n">
        <v>5583</v>
      </c>
      <c r="DE419" s="1" t="n">
        <v>0</v>
      </c>
      <c r="DF419" s="1" t="n">
        <v>0</v>
      </c>
      <c r="DG419" s="1" t="n">
        <v>0</v>
      </c>
      <c r="DH419" s="1" t="n">
        <v>0</v>
      </c>
      <c r="DI419" s="1" t="n">
        <v>600</v>
      </c>
      <c r="DJ419" s="1"/>
      <c r="DK419" s="1"/>
      <c r="DL419" s="1"/>
      <c r="DM419" s="1"/>
      <c r="DN419" s="1" t="n">
        <v>28.04012</v>
      </c>
      <c r="DO419" s="1" t="n">
        <v>2075.665</v>
      </c>
      <c r="DP419" s="1" t="n">
        <v>0</v>
      </c>
      <c r="DQ419" s="1" t="n">
        <v>1</v>
      </c>
      <c r="DR419" s="1" t="n">
        <v>3</v>
      </c>
      <c r="DS419" s="1" t="n">
        <v>1</v>
      </c>
      <c r="DT419" s="1" t="n">
        <v>956.89</v>
      </c>
      <c r="DU419" s="1" t="n">
        <v>22.01</v>
      </c>
      <c r="DV419" s="1" t="n">
        <v>3.11</v>
      </c>
      <c r="DW419" s="1" t="n">
        <v>3.99</v>
      </c>
      <c r="DX419" s="1" t="n">
        <v>8.11</v>
      </c>
      <c r="DY419" s="1" t="n">
        <v>193.67</v>
      </c>
      <c r="DZ419" s="1" t="n">
        <v>21.62</v>
      </c>
      <c r="EA419" s="1" t="n">
        <v>24.52</v>
      </c>
      <c r="EB419" s="1" t="n">
        <v>3.44</v>
      </c>
      <c r="EC419" s="1" t="n">
        <v>4.69</v>
      </c>
      <c r="ED419" s="1" t="n">
        <v>4.34</v>
      </c>
      <c r="EE419" s="1" t="n">
        <v>21.47</v>
      </c>
    </row>
    <row r="420" customFormat="false" ht="13.8" hidden="false" customHeight="false" outlineLevel="0" collapsed="false">
      <c r="A420" s="1" t="n">
        <v>31449</v>
      </c>
      <c r="B420" s="1" t="n">
        <v>2</v>
      </c>
      <c r="C420" s="1" t="n">
        <v>51</v>
      </c>
      <c r="D420" s="1" t="n">
        <v>1</v>
      </c>
      <c r="E420" s="1" t="n">
        <v>1</v>
      </c>
      <c r="F420" s="1" t="n">
        <v>1</v>
      </c>
      <c r="G420" s="1" t="n">
        <v>1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</v>
      </c>
      <c r="N420" s="1" t="n">
        <v>0</v>
      </c>
      <c r="O420" s="1"/>
      <c r="P420" s="1" t="n">
        <f aca="false">SUM(E420:O420)</f>
        <v>3</v>
      </c>
      <c r="Q420" s="1" t="n">
        <v>120</v>
      </c>
      <c r="R420" s="1" t="n">
        <v>82</v>
      </c>
      <c r="S420" s="1"/>
      <c r="T420" s="2"/>
      <c r="U420" s="3" t="n">
        <v>67.7</v>
      </c>
      <c r="V420" s="3" t="n">
        <v>166</v>
      </c>
      <c r="W420" s="2" t="n">
        <v>24.5681521265786</v>
      </c>
      <c r="X420" s="2" t="n">
        <v>0</v>
      </c>
      <c r="Y420" s="3"/>
      <c r="Z420" s="3"/>
      <c r="AA420" s="2"/>
      <c r="AB420" s="2"/>
      <c r="AC420" s="2"/>
      <c r="AD420" s="3" t="n">
        <v>34.9</v>
      </c>
      <c r="AE420" s="3"/>
      <c r="AF420" s="3"/>
      <c r="AG420" s="1"/>
      <c r="AH420" s="3"/>
      <c r="AI420" s="3"/>
      <c r="AJ420" s="3"/>
      <c r="AK420" s="3"/>
      <c r="AL420" s="1"/>
      <c r="AM420" s="1"/>
      <c r="AN420" s="1"/>
      <c r="AO420" s="1" t="n">
        <v>105</v>
      </c>
      <c r="AP420" s="1" t="n">
        <v>153</v>
      </c>
      <c r="AQ420" s="1" t="n">
        <v>136</v>
      </c>
      <c r="AR420" s="1" t="n">
        <v>137</v>
      </c>
      <c r="AS420" s="1" t="n">
        <v>120</v>
      </c>
      <c r="AT420" s="1" t="n">
        <v>2</v>
      </c>
      <c r="AU420" s="1" t="n">
        <f aca="false">((AO420*15)+(AP420*30)+(AQ420*30)+(AR420*30)+(AS420*15))-(AO420*120)</f>
        <v>3555</v>
      </c>
      <c r="AV420" s="1" t="n">
        <f aca="false">((AO420*15)+(AP420*30)+(AQ420*30)+(AR420*30)+(AS420*15))</f>
        <v>16155</v>
      </c>
      <c r="AW420" s="1" t="n">
        <v>5.66</v>
      </c>
      <c r="AX420" s="4" t="n">
        <f aca="false">10000/SQRT((AO420*BE420)*(AVERAGE(AO420:AS420)*AVERAGE(BE420:BI420)))</f>
        <v>4.05887177205339</v>
      </c>
      <c r="AY420" s="4" t="n">
        <v>0</v>
      </c>
      <c r="AZ420" s="2" t="n">
        <f aca="false">(AO420*BE420)/405</f>
        <v>1.86925925925926</v>
      </c>
      <c r="BA420" s="2" t="n">
        <v>0</v>
      </c>
      <c r="BB420" s="2" t="n">
        <f aca="false">1/(LOG(BE420)+LOG(AO420))</f>
        <v>0.34732779976836</v>
      </c>
      <c r="BC420" s="2" t="n">
        <f aca="false">(BF420-BE420)/(AP420-AO420)</f>
        <v>0.951875</v>
      </c>
      <c r="BD420" s="2" t="n">
        <f aca="false">(20*BE420)/((AO420/18)-3.5)</f>
        <v>61.8</v>
      </c>
      <c r="BE420" s="3" t="n">
        <v>7.21</v>
      </c>
      <c r="BF420" s="3" t="n">
        <v>52.9</v>
      </c>
      <c r="BG420" s="3" t="n">
        <v>41.1</v>
      </c>
      <c r="BH420" s="3" t="n">
        <v>110</v>
      </c>
      <c r="BI420" s="3" t="n">
        <v>96.7</v>
      </c>
      <c r="BJ420" s="2" t="n">
        <f aca="false">((BE420*15)+(BF420*30)+(BG420*30)+(BH420*30)+(BI420*15))-(BE420*120)</f>
        <v>6813.45</v>
      </c>
      <c r="BK420" s="2" t="n">
        <f aca="false">((BE420*15)+(BF420*30)+(BG420*30)+(BH420*30)+(BI420*15))</f>
        <v>7678.65</v>
      </c>
      <c r="BL420" s="2" t="n">
        <f aca="false">(1/BE420)</f>
        <v>0.13869625520111</v>
      </c>
      <c r="BM420" s="2" t="n">
        <f aca="false">(BJ420/AU420)</f>
        <v>1.91658227848101</v>
      </c>
      <c r="BN420" s="2" t="n">
        <f aca="false">(BK420/AV420)</f>
        <v>0.475311049210771</v>
      </c>
      <c r="BO420" s="2" t="n">
        <f aca="false">(AX420*BM420)</f>
        <v>7.77916170894434</v>
      </c>
      <c r="BP420" s="2" t="n">
        <f aca="false">(AX420*BN420)</f>
        <v>1.92922660058667</v>
      </c>
      <c r="BQ420" s="2" t="n">
        <v>2</v>
      </c>
      <c r="BR420" s="4" t="n">
        <f aca="false">(BC420*BL420)</f>
        <v>0.132021497919556</v>
      </c>
      <c r="BS420" s="1" t="n">
        <v>127</v>
      </c>
      <c r="BT420" s="1" t="n">
        <v>0</v>
      </c>
      <c r="BU420" s="1"/>
      <c r="BV420" s="1"/>
      <c r="BW420" s="1"/>
      <c r="BX420" s="1"/>
      <c r="BY420" s="1"/>
      <c r="BZ420" s="1" t="n">
        <v>106</v>
      </c>
      <c r="CA420" s="1" t="n">
        <v>0</v>
      </c>
      <c r="CB420" s="1"/>
      <c r="CC420" s="1"/>
      <c r="CD420" s="1"/>
      <c r="CE420" s="1" t="n">
        <v>1113</v>
      </c>
      <c r="CF420" s="1" t="n">
        <v>11.7879604672057</v>
      </c>
      <c r="CG420" s="1" t="n">
        <v>11.0377358490566</v>
      </c>
      <c r="CH420" s="1" t="n">
        <v>2.83018867924528</v>
      </c>
      <c r="CI420" s="1" t="n">
        <v>4.77088948787062</v>
      </c>
      <c r="CJ420" s="1" t="n">
        <v>2.42587601078167</v>
      </c>
      <c r="CK420" s="1" t="n">
        <v>80.2875112309075</v>
      </c>
      <c r="CL420" s="1" t="n">
        <v>13.2</v>
      </c>
      <c r="CM420" s="1" t="n">
        <v>2.38</v>
      </c>
      <c r="CN420" s="1" t="n">
        <v>4.67</v>
      </c>
      <c r="CO420" s="1" t="n">
        <v>0</v>
      </c>
      <c r="CP420" s="1" t="n">
        <v>3.42</v>
      </c>
      <c r="CQ420" s="1" t="n">
        <v>0.9</v>
      </c>
      <c r="CR420" s="1" t="n">
        <v>0</v>
      </c>
      <c r="CS420" s="1" t="n">
        <v>0</v>
      </c>
      <c r="CT420" s="1" t="n">
        <v>0</v>
      </c>
      <c r="CU420" s="1" t="n">
        <v>32.8</v>
      </c>
      <c r="CV420" s="1" t="n">
        <v>13.65</v>
      </c>
      <c r="CW420" s="1" t="n">
        <v>3.5</v>
      </c>
      <c r="CX420" s="1" t="n">
        <v>5.9</v>
      </c>
      <c r="CY420" s="1" t="n">
        <v>3</v>
      </c>
      <c r="CZ420" s="1" t="n">
        <v>104</v>
      </c>
      <c r="DA420" s="1" t="n">
        <v>223.4</v>
      </c>
      <c r="DB420" s="1" t="n">
        <v>59.3</v>
      </c>
      <c r="DC420" s="1" t="n">
        <v>18.6</v>
      </c>
      <c r="DD420" s="1" t="n">
        <v>2173</v>
      </c>
      <c r="DE420" s="1" t="n">
        <v>10</v>
      </c>
      <c r="DF420" s="1" t="n">
        <v>1</v>
      </c>
      <c r="DG420" s="1" t="n">
        <v>450</v>
      </c>
      <c r="DH420" s="1" t="n">
        <v>6</v>
      </c>
      <c r="DI420" s="1" t="n">
        <v>0</v>
      </c>
      <c r="DJ420" s="1"/>
      <c r="DK420" s="1"/>
      <c r="DL420" s="1"/>
      <c r="DM420" s="1"/>
      <c r="DN420" s="1" t="n">
        <v>19.92</v>
      </c>
      <c r="DO420" s="1" t="n">
        <v>18.11412</v>
      </c>
      <c r="DP420" s="1" t="n">
        <v>0</v>
      </c>
      <c r="DQ420" s="1" t="n">
        <v>6</v>
      </c>
      <c r="DR420" s="1" t="n">
        <v>1</v>
      </c>
      <c r="DS420" s="1" t="n">
        <v>1</v>
      </c>
      <c r="DT420" s="1" t="n">
        <v>915.37</v>
      </c>
      <c r="DU420" s="1" t="n">
        <v>13.27</v>
      </c>
      <c r="DV420" s="1" t="n">
        <v>2.15</v>
      </c>
      <c r="DW420" s="1" t="n">
        <v>1.63</v>
      </c>
      <c r="DX420" s="1" t="n">
        <v>9.61</v>
      </c>
      <c r="DY420" s="1" t="n">
        <v>193.34</v>
      </c>
      <c r="DZ420" s="1" t="n">
        <v>6.13</v>
      </c>
      <c r="EA420" s="1" t="n">
        <v>4.77</v>
      </c>
      <c r="EB420" s="1" t="n">
        <v>2.66</v>
      </c>
      <c r="EC420" s="1" t="n">
        <v>6.27</v>
      </c>
      <c r="ED420" s="1" t="n">
        <v>2.69</v>
      </c>
      <c r="EE420" s="1" t="n">
        <v>24.33</v>
      </c>
    </row>
    <row r="421" customFormat="false" ht="13.8" hidden="false" customHeight="false" outlineLevel="0" collapsed="false">
      <c r="A421" s="1" t="n">
        <v>31451</v>
      </c>
      <c r="B421" s="1" t="n">
        <v>1</v>
      </c>
      <c r="C421" s="1" t="n">
        <v>29</v>
      </c>
      <c r="D421" s="1" t="n">
        <v>1</v>
      </c>
      <c r="E421" s="1" t="n">
        <v>1</v>
      </c>
      <c r="F421" s="1" t="n">
        <v>0</v>
      </c>
      <c r="G421" s="1" t="n">
        <v>1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</v>
      </c>
      <c r="N421" s="1" t="n">
        <v>0</v>
      </c>
      <c r="O421" s="1"/>
      <c r="P421" s="1" t="n">
        <f aca="false">SUM(E421:O421)</f>
        <v>2</v>
      </c>
      <c r="Q421" s="1" t="n">
        <v>130</v>
      </c>
      <c r="R421" s="1" t="n">
        <v>86</v>
      </c>
      <c r="S421" s="1"/>
      <c r="T421" s="2"/>
      <c r="U421" s="3" t="n">
        <v>65.7</v>
      </c>
      <c r="V421" s="3" t="n">
        <v>174</v>
      </c>
      <c r="W421" s="2" t="n">
        <v>21.7003567181926</v>
      </c>
      <c r="X421" s="2" t="n">
        <v>0</v>
      </c>
      <c r="Y421" s="3"/>
      <c r="Z421" s="3"/>
      <c r="AA421" s="2"/>
      <c r="AB421" s="2"/>
      <c r="AC421" s="2"/>
      <c r="AD421" s="3" t="n">
        <v>20.7</v>
      </c>
      <c r="AE421" s="3"/>
      <c r="AF421" s="3"/>
      <c r="AG421" s="1"/>
      <c r="AH421" s="3"/>
      <c r="AI421" s="3"/>
      <c r="AJ421" s="3"/>
      <c r="AK421" s="3"/>
      <c r="AL421" s="1"/>
      <c r="AM421" s="1"/>
      <c r="AN421" s="1"/>
      <c r="AO421" s="1" t="n">
        <v>102</v>
      </c>
      <c r="AP421" s="1" t="n">
        <v>137</v>
      </c>
      <c r="AQ421" s="1" t="n">
        <v>138</v>
      </c>
      <c r="AR421" s="1" t="n">
        <v>97</v>
      </c>
      <c r="AS421" s="1" t="n">
        <v>98</v>
      </c>
      <c r="AT421" s="1" t="n">
        <v>2</v>
      </c>
      <c r="AU421" s="1" t="n">
        <f aca="false">((AO421*15)+(AP421*30)+(AQ421*30)+(AR421*30)+(AS421*15))-(AO421*120)</f>
        <v>1920</v>
      </c>
      <c r="AV421" s="1" t="n">
        <f aca="false">((AO421*15)+(AP421*30)+(AQ421*30)+(AR421*30)+(AS421*15))</f>
        <v>14160</v>
      </c>
      <c r="AW421" s="1" t="n">
        <v>5.16</v>
      </c>
      <c r="AX421" s="4" t="n">
        <f aca="false">10000/SQRT((AO421*BE421)*(AVERAGE(AO421:AS421)*AVERAGE(BE421:BI421)))</f>
        <v>4.06829642250943</v>
      </c>
      <c r="AY421" s="4" t="n">
        <v>0</v>
      </c>
      <c r="AZ421" s="2" t="n">
        <f aca="false">(AO421*BE421)/405</f>
        <v>2.97185185185185</v>
      </c>
      <c r="BA421" s="2" t="n">
        <v>1</v>
      </c>
      <c r="BB421" s="2" t="n">
        <f aca="false">1/(LOG(BE421)+LOG(AO421))</f>
        <v>0.324624504175037</v>
      </c>
      <c r="BC421" s="2" t="n">
        <f aca="false">(BF421-BE421)/(AP421-AO421)</f>
        <v>0.802857142857143</v>
      </c>
      <c r="BD421" s="2" t="n">
        <f aca="false">(20*BE421)/((AO421/18)-3.5)</f>
        <v>108.923076923077</v>
      </c>
      <c r="BE421" s="3" t="n">
        <v>11.8</v>
      </c>
      <c r="BF421" s="3" t="n">
        <v>39.9</v>
      </c>
      <c r="BG421" s="3" t="n">
        <v>73.4</v>
      </c>
      <c r="BH421" s="3" t="n">
        <v>44.5</v>
      </c>
      <c r="BI421" s="3" t="n">
        <v>49.8</v>
      </c>
      <c r="BJ421" s="2" t="n">
        <f aca="false">((BE421*15)+(BF421*30)+(BG421*30)+(BH421*30)+(BI421*15))-(BE421*120)</f>
        <v>4242</v>
      </c>
      <c r="BK421" s="2" t="n">
        <f aca="false">((BE421*15)+(BF421*30)+(BG421*30)+(BH421*30)+(BI421*15))</f>
        <v>5658</v>
      </c>
      <c r="BL421" s="2" t="n">
        <f aca="false">(1/BE421)</f>
        <v>0.0847457627118644</v>
      </c>
      <c r="BM421" s="2" t="n">
        <f aca="false">(BJ421/AU421)</f>
        <v>2.209375</v>
      </c>
      <c r="BN421" s="2" t="n">
        <f aca="false">(BK421/AV421)</f>
        <v>0.399576271186441</v>
      </c>
      <c r="BO421" s="2" t="n">
        <f aca="false">(AX421*BM421)</f>
        <v>8.98839240848177</v>
      </c>
      <c r="BP421" s="2" t="n">
        <f aca="false">(AX421*BN421)</f>
        <v>1.62559471458745</v>
      </c>
      <c r="BQ421" s="2" t="n">
        <v>2</v>
      </c>
      <c r="BR421" s="4" t="n">
        <f aca="false">(BC421*BL421)</f>
        <v>0.0680387409200969</v>
      </c>
      <c r="BS421" s="1" t="n">
        <v>186</v>
      </c>
      <c r="BT421" s="1" t="n">
        <v>0</v>
      </c>
      <c r="BU421" s="1"/>
      <c r="BV421" s="1"/>
      <c r="BW421" s="1"/>
      <c r="BX421" s="1"/>
      <c r="BY421" s="1"/>
      <c r="BZ421" s="1" t="n">
        <v>115</v>
      </c>
      <c r="CA421" s="1" t="n">
        <v>0</v>
      </c>
      <c r="CB421" s="1"/>
      <c r="CC421" s="1"/>
      <c r="CD421" s="1"/>
      <c r="CE421" s="1" t="n">
        <v>1049</v>
      </c>
      <c r="CF421" s="1" t="n">
        <v>20.0571973307912</v>
      </c>
      <c r="CG421" s="1" t="n">
        <v>19.7244995233556</v>
      </c>
      <c r="CH421" s="1" t="n">
        <v>1.88751191611058</v>
      </c>
      <c r="CI421" s="1" t="n">
        <v>3.77502383222116</v>
      </c>
      <c r="CJ421" s="1" t="n">
        <v>2.91706387035272</v>
      </c>
      <c r="CK421" s="1" t="n">
        <v>64.3660629170639</v>
      </c>
      <c r="CL421" s="1" t="n">
        <v>0.31</v>
      </c>
      <c r="CM421" s="1" t="n">
        <v>4.82</v>
      </c>
      <c r="CN421" s="1" t="n">
        <v>6.7</v>
      </c>
      <c r="CO421" s="1" t="n">
        <v>0</v>
      </c>
      <c r="CP421" s="1" t="n">
        <v>1.32</v>
      </c>
      <c r="CQ421" s="1" t="n">
        <v>1.36</v>
      </c>
      <c r="CR421" s="1" t="n">
        <v>0</v>
      </c>
      <c r="CS421" s="1" t="n">
        <v>0</v>
      </c>
      <c r="CT421" s="1" t="n">
        <v>0</v>
      </c>
      <c r="CU421" s="1" t="n">
        <v>52.6</v>
      </c>
      <c r="CV421" s="1" t="n">
        <v>22.99</v>
      </c>
      <c r="CW421" s="1" t="n">
        <v>2.2</v>
      </c>
      <c r="CX421" s="1" t="n">
        <v>4.4</v>
      </c>
      <c r="CY421" s="1" t="n">
        <v>3.4</v>
      </c>
      <c r="CZ421" s="1" t="n">
        <v>17</v>
      </c>
      <c r="DA421" s="1" t="n">
        <v>168.8</v>
      </c>
      <c r="DB421" s="1" t="n">
        <v>25.7</v>
      </c>
      <c r="DC421" s="1" t="n">
        <v>19</v>
      </c>
      <c r="DD421" s="1" t="n">
        <v>477</v>
      </c>
      <c r="DE421" s="1" t="s">
        <v>425</v>
      </c>
      <c r="DF421" s="1" t="s">
        <v>425</v>
      </c>
      <c r="DG421" s="1" t="s">
        <v>425</v>
      </c>
      <c r="DH421" s="1" t="s">
        <v>425</v>
      </c>
      <c r="DI421" s="1" t="n">
        <v>600</v>
      </c>
      <c r="DJ421" s="1" t="n">
        <v>34</v>
      </c>
      <c r="DK421" s="1" t="n">
        <v>34</v>
      </c>
      <c r="DL421" s="1" t="n">
        <v>1</v>
      </c>
      <c r="DM421" s="1" t="n">
        <v>1</v>
      </c>
      <c r="DN421" s="1" t="n">
        <v>33.60012</v>
      </c>
      <c r="DO421" s="1" t="n">
        <v>26387.58</v>
      </c>
      <c r="DP421" s="1" t="n">
        <v>0.5</v>
      </c>
      <c r="DQ421" s="1" t="n">
        <v>1</v>
      </c>
      <c r="DR421" s="1" t="n">
        <v>4</v>
      </c>
      <c r="DS421" s="1" t="n">
        <v>2</v>
      </c>
      <c r="DT421" s="1" t="n">
        <v>4939.08</v>
      </c>
      <c r="DU421" s="1" t="n">
        <v>114.26</v>
      </c>
      <c r="DV421" s="1" t="n">
        <v>49.51</v>
      </c>
      <c r="DW421" s="1" t="n">
        <v>55.9</v>
      </c>
      <c r="DX421" s="1" t="n">
        <v>148.51</v>
      </c>
      <c r="DY421" s="1" t="n">
        <v>634.73</v>
      </c>
      <c r="DZ421" s="1" t="n">
        <v>103.06</v>
      </c>
      <c r="EA421" s="1" t="n">
        <v>93.45</v>
      </c>
      <c r="EB421" s="1" t="n">
        <v>45.85</v>
      </c>
      <c r="EC421" s="1" t="n">
        <v>105.5</v>
      </c>
      <c r="ED421" s="1" t="n">
        <v>45.36</v>
      </c>
      <c r="EE421" s="1" t="n">
        <v>315.42</v>
      </c>
    </row>
    <row r="422" customFormat="false" ht="13.8" hidden="false" customHeight="false" outlineLevel="0" collapsed="false">
      <c r="A422" s="1" t="n">
        <v>31453</v>
      </c>
      <c r="B422" s="1" t="n">
        <v>1</v>
      </c>
      <c r="C422" s="1" t="n">
        <v>52</v>
      </c>
      <c r="D422" s="1" t="n">
        <v>1</v>
      </c>
      <c r="E422" s="1" t="n">
        <v>1</v>
      </c>
      <c r="F422" s="1" t="n">
        <v>1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</v>
      </c>
      <c r="N422" s="1" t="n">
        <v>0</v>
      </c>
      <c r="O422" s="1"/>
      <c r="P422" s="1" t="n">
        <f aca="false">SUM(E422:O422)</f>
        <v>3</v>
      </c>
      <c r="Q422" s="1" t="n">
        <v>132</v>
      </c>
      <c r="R422" s="1" t="n">
        <v>92</v>
      </c>
      <c r="S422" s="1"/>
      <c r="T422" s="2"/>
      <c r="U422" s="3" t="n">
        <v>65</v>
      </c>
      <c r="V422" s="3" t="n">
        <v>152.5</v>
      </c>
      <c r="W422" s="2" t="n">
        <v>27.949475947326</v>
      </c>
      <c r="X422" s="2" t="n">
        <v>1</v>
      </c>
      <c r="Y422" s="3" t="n">
        <v>84.5</v>
      </c>
      <c r="Z422" s="3" t="n">
        <v>107.5</v>
      </c>
      <c r="AA422" s="2"/>
      <c r="AB422" s="2"/>
      <c r="AC422" s="2"/>
      <c r="AD422" s="3" t="n">
        <v>47.6</v>
      </c>
      <c r="AE422" s="3"/>
      <c r="AF422" s="3"/>
      <c r="AG422" s="1"/>
      <c r="AH422" s="3"/>
      <c r="AI422" s="3"/>
      <c r="AJ422" s="3"/>
      <c r="AK422" s="3"/>
      <c r="AL422" s="1"/>
      <c r="AM422" s="1"/>
      <c r="AN422" s="1"/>
      <c r="AO422" s="1" t="n">
        <v>93</v>
      </c>
      <c r="AP422" s="1" t="n">
        <v>158</v>
      </c>
      <c r="AQ422" s="1" t="n">
        <v>138</v>
      </c>
      <c r="AR422" s="1" t="n">
        <v>124</v>
      </c>
      <c r="AS422" s="1" t="n">
        <v>121</v>
      </c>
      <c r="AT422" s="1" t="n">
        <v>1</v>
      </c>
      <c r="AU422" s="1" t="n">
        <f aca="false">((AO422*15)+(AP422*30)+(AQ422*30)+(AR422*30)+(AS422*15))-(AO422*120)</f>
        <v>4650</v>
      </c>
      <c r="AV422" s="1" t="n">
        <f aca="false">((AO422*15)+(AP422*30)+(AQ422*30)+(AR422*30)+(AS422*15))</f>
        <v>15810</v>
      </c>
      <c r="AW422" s="1"/>
      <c r="AX422" s="4" t="n">
        <f aca="false">10000/SQRT((AO422*BE422)*(AVERAGE(AO422:AS422)*AVERAGE(BE422:BI422)))</f>
        <v>2.48637232725289</v>
      </c>
      <c r="AY422" s="4" t="n">
        <v>1</v>
      </c>
      <c r="AZ422" s="2" t="n">
        <f aca="false">(AO422*BE422)/405</f>
        <v>3.69703703703704</v>
      </c>
      <c r="BA422" s="2" t="n">
        <v>1</v>
      </c>
      <c r="BB422" s="2" t="n">
        <f aca="false">1/(LOG(BE422)+LOG(AO422))</f>
        <v>0.314929997440626</v>
      </c>
      <c r="BC422" s="2" t="n">
        <f aca="false">(BF422-BE422)/(AP422-AO422)</f>
        <v>0.904615384615385</v>
      </c>
      <c r="BD422" s="2" t="n">
        <f aca="false">(20*BE422)/((AO422/18)-3.5)</f>
        <v>193.2</v>
      </c>
      <c r="BE422" s="3" t="n">
        <v>16.1</v>
      </c>
      <c r="BF422" s="3" t="n">
        <v>74.9</v>
      </c>
      <c r="BG422" s="3" t="n">
        <v>122</v>
      </c>
      <c r="BH422" s="3" t="n">
        <v>110</v>
      </c>
      <c r="BI422" s="3" t="n">
        <v>103</v>
      </c>
      <c r="BJ422" s="2" t="n">
        <f aca="false">((BE422*15)+(BF422*30)+(BG422*30)+(BH422*30)+(BI422*15))-(BE422*120)</f>
        <v>9061.5</v>
      </c>
      <c r="BK422" s="2" t="n">
        <f aca="false">((BE422*15)+(BF422*30)+(BG422*30)+(BH422*30)+(BI422*15))</f>
        <v>10993.5</v>
      </c>
      <c r="BL422" s="2" t="n">
        <f aca="false">(1/BE422)</f>
        <v>0.062111801242236</v>
      </c>
      <c r="BM422" s="2" t="n">
        <f aca="false">(BJ422/AU422)</f>
        <v>1.94870967741935</v>
      </c>
      <c r="BN422" s="2" t="n">
        <f aca="false">(BK422/AV422)</f>
        <v>0.695351043643264</v>
      </c>
      <c r="BO422" s="2" t="n">
        <f aca="false">(AX422*BM422)</f>
        <v>4.84521781578539</v>
      </c>
      <c r="BP422" s="2" t="n">
        <f aca="false">(AX422*BN422)</f>
        <v>1.72890159264103</v>
      </c>
      <c r="BQ422" s="2" t="n">
        <v>2</v>
      </c>
      <c r="BR422" s="4" t="n">
        <f aca="false">(BC422*BL422)</f>
        <v>0.0561872909698997</v>
      </c>
      <c r="BS422" s="1" t="n">
        <v>202</v>
      </c>
      <c r="BT422" s="1" t="n">
        <v>1</v>
      </c>
      <c r="BU422" s="1"/>
      <c r="BV422" s="1"/>
      <c r="BW422" s="1"/>
      <c r="BX422" s="1"/>
      <c r="BY422" s="1"/>
      <c r="BZ422" s="1" t="n">
        <v>218</v>
      </c>
      <c r="CA422" s="1" t="n">
        <v>1</v>
      </c>
      <c r="CB422" s="1" t="n">
        <v>3</v>
      </c>
      <c r="CC422" s="1"/>
      <c r="CD422" s="1"/>
      <c r="CE422" s="1" t="n">
        <v>1751</v>
      </c>
      <c r="CF422" s="1" t="n">
        <v>18.0696744717304</v>
      </c>
      <c r="CG422" s="1" t="n">
        <v>28.9377498572244</v>
      </c>
      <c r="CH422" s="1" t="n">
        <v>7.65848086807539</v>
      </c>
      <c r="CI422" s="1" t="n">
        <v>10.2798400913764</v>
      </c>
      <c r="CJ422" s="1" t="n">
        <v>3.49514563106796</v>
      </c>
      <c r="CK422" s="1" t="n">
        <v>51.8789263278127</v>
      </c>
      <c r="CL422" s="1" t="n">
        <v>0</v>
      </c>
      <c r="CM422" s="1" t="n">
        <v>5.5</v>
      </c>
      <c r="CN422" s="1" t="n">
        <v>10</v>
      </c>
      <c r="CO422" s="1" t="n">
        <v>0</v>
      </c>
      <c r="CP422" s="1" t="n">
        <v>0</v>
      </c>
      <c r="CQ422" s="1" t="n">
        <v>2.4</v>
      </c>
      <c r="CR422" s="1" t="n">
        <v>1</v>
      </c>
      <c r="CS422" s="1" t="n">
        <v>0</v>
      </c>
      <c r="CT422" s="1" t="n">
        <v>0</v>
      </c>
      <c r="CU422" s="1" t="n">
        <v>79.1</v>
      </c>
      <c r="CV422" s="1" t="n">
        <v>56.3</v>
      </c>
      <c r="CW422" s="1" t="n">
        <v>14.9</v>
      </c>
      <c r="CX422" s="1" t="n">
        <v>20</v>
      </c>
      <c r="CY422" s="1" t="n">
        <v>6.8</v>
      </c>
      <c r="CZ422" s="1" t="n">
        <v>170</v>
      </c>
      <c r="DA422" s="1" t="n">
        <v>227.1</v>
      </c>
      <c r="DB422" s="1" t="n">
        <v>10.2</v>
      </c>
      <c r="DC422" s="1" t="n">
        <v>2.9</v>
      </c>
      <c r="DD422" s="1" t="n">
        <v>1470</v>
      </c>
      <c r="DE422" s="1" t="n">
        <v>4</v>
      </c>
      <c r="DF422" s="1" t="n">
        <v>7</v>
      </c>
      <c r="DG422" s="1" t="n">
        <v>355</v>
      </c>
      <c r="DH422" s="1" t="n">
        <v>10</v>
      </c>
      <c r="DI422" s="1" t="n">
        <v>250</v>
      </c>
      <c r="DJ422" s="1"/>
      <c r="DK422" s="1" t="n">
        <v>11</v>
      </c>
      <c r="DL422" s="1" t="n">
        <v>2</v>
      </c>
      <c r="DM422" s="1" t="n">
        <v>2</v>
      </c>
      <c r="DN422" s="1" t="n">
        <v>20.67</v>
      </c>
      <c r="DO422" s="1" t="n">
        <v>480.1015</v>
      </c>
      <c r="DP422" s="1" t="n">
        <v>0</v>
      </c>
      <c r="DQ422" s="1" t="n">
        <v>1</v>
      </c>
      <c r="DR422" s="1" t="n">
        <v>2</v>
      </c>
      <c r="DS422" s="1" t="n">
        <v>3</v>
      </c>
      <c r="DT422" s="1" t="n">
        <v>2113.73</v>
      </c>
      <c r="DU422" s="1" t="n">
        <v>50.84</v>
      </c>
      <c r="DV422" s="1" t="n">
        <v>16.99</v>
      </c>
      <c r="DW422" s="1" t="n">
        <v>20.58</v>
      </c>
      <c r="DX422" s="1" t="n">
        <v>31.16</v>
      </c>
      <c r="DY422" s="1" t="n">
        <v>364.03</v>
      </c>
      <c r="DZ422" s="1" t="n">
        <v>31.74</v>
      </c>
      <c r="EA422" s="1" t="n">
        <v>57.25</v>
      </c>
      <c r="EB422" s="1" t="n">
        <v>12.99</v>
      </c>
      <c r="EC422" s="1" t="n">
        <v>25.23</v>
      </c>
      <c r="ED422" s="1" t="n">
        <v>8.65</v>
      </c>
      <c r="EE422" s="1" t="n">
        <v>95.24</v>
      </c>
    </row>
    <row r="423" customFormat="false" ht="13.8" hidden="false" customHeight="false" outlineLevel="0" collapsed="false">
      <c r="A423" s="1" t="n">
        <v>31454</v>
      </c>
      <c r="B423" s="1" t="n">
        <v>2</v>
      </c>
      <c r="C423" s="1" t="n">
        <v>46</v>
      </c>
      <c r="D423" s="1" t="n">
        <v>1</v>
      </c>
      <c r="E423" s="1" t="n">
        <v>1</v>
      </c>
      <c r="F423" s="1" t="n">
        <v>1</v>
      </c>
      <c r="G423" s="1" t="n">
        <v>0</v>
      </c>
      <c r="H423" s="1" t="n">
        <v>1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</v>
      </c>
      <c r="N423" s="1" t="n">
        <v>0</v>
      </c>
      <c r="O423" s="1"/>
      <c r="P423" s="1" t="n">
        <f aca="false">SUM(E423:O423)</f>
        <v>4</v>
      </c>
      <c r="Q423" s="1" t="n">
        <v>120</v>
      </c>
      <c r="R423" s="1" t="n">
        <v>80</v>
      </c>
      <c r="S423" s="1"/>
      <c r="T423" s="2"/>
      <c r="U423" s="3" t="n">
        <v>68.7</v>
      </c>
      <c r="V423" s="3" t="n">
        <v>143</v>
      </c>
      <c r="W423" s="2" t="n">
        <v>33.5957748545161</v>
      </c>
      <c r="X423" s="2" t="n">
        <v>2</v>
      </c>
      <c r="Y423" s="3" t="n">
        <v>81.5</v>
      </c>
      <c r="Z423" s="3" t="n">
        <v>105.5</v>
      </c>
      <c r="AA423" s="2"/>
      <c r="AB423" s="2"/>
      <c r="AC423" s="2"/>
      <c r="AD423" s="3" t="n">
        <v>50.8</v>
      </c>
      <c r="AE423" s="3"/>
      <c r="AF423" s="3"/>
      <c r="AG423" s="1"/>
      <c r="AH423" s="3"/>
      <c r="AI423" s="3"/>
      <c r="AJ423" s="3"/>
      <c r="AK423" s="3"/>
      <c r="AL423" s="1"/>
      <c r="AM423" s="1"/>
      <c r="AN423" s="1"/>
      <c r="AO423" s="1" t="n">
        <v>93</v>
      </c>
      <c r="AP423" s="1" t="n">
        <v>129</v>
      </c>
      <c r="AQ423" s="1" t="n">
        <v>96</v>
      </c>
      <c r="AR423" s="1" t="n">
        <v>85</v>
      </c>
      <c r="AS423" s="1" t="n">
        <v>95</v>
      </c>
      <c r="AT423" s="1" t="n">
        <v>1</v>
      </c>
      <c r="AU423" s="1" t="n">
        <f aca="false">((AO423*15)+(AP423*30)+(AQ423*30)+(AR423*30)+(AS423*15))-(AO423*120)</f>
        <v>960</v>
      </c>
      <c r="AV423" s="1" t="n">
        <f aca="false">((AO423*15)+(AP423*30)+(AQ423*30)+(AR423*30)+(AS423*15))</f>
        <v>12120</v>
      </c>
      <c r="AW423" s="1"/>
      <c r="AX423" s="4" t="n">
        <f aca="false">10000/SQRT((AO423*BE423)*(AVERAGE(AO423:AS423)*AVERAGE(BE423:BI423)))</f>
        <v>4.7267800482725</v>
      </c>
      <c r="AY423" s="4" t="n">
        <v>0</v>
      </c>
      <c r="AZ423" s="2" t="n">
        <f aca="false">(AO423*BE423)/405</f>
        <v>3.46740740740741</v>
      </c>
      <c r="BA423" s="2" t="n">
        <v>1</v>
      </c>
      <c r="BB423" s="2" t="n">
        <f aca="false">1/(LOG(BE423)+LOG(AO423))</f>
        <v>0.317716518427905</v>
      </c>
      <c r="BC423" s="2" t="n">
        <f aca="false">(BF423-BE423)/(AP423-AO423)</f>
        <v>0.469444444444444</v>
      </c>
      <c r="BD423" s="2" t="n">
        <f aca="false">(20*BE423)/((AO423/18)-3.5)</f>
        <v>181.2</v>
      </c>
      <c r="BE423" s="3" t="n">
        <v>15.1</v>
      </c>
      <c r="BF423" s="3" t="n">
        <v>32</v>
      </c>
      <c r="BG423" s="3" t="n">
        <v>46.3</v>
      </c>
      <c r="BH423" s="3" t="n">
        <v>25.1</v>
      </c>
      <c r="BI423" s="3" t="n">
        <v>41.5</v>
      </c>
      <c r="BJ423" s="2" t="n">
        <f aca="false">((BE423*15)+(BF423*30)+(BG423*30)+(BH423*30)+(BI423*15))-(BE423*120)</f>
        <v>2139</v>
      </c>
      <c r="BK423" s="2" t="n">
        <f aca="false">((BE423*15)+(BF423*30)+(BG423*30)+(BH423*30)+(BI423*15))</f>
        <v>3951</v>
      </c>
      <c r="BL423" s="2" t="n">
        <f aca="false">(1/BE423)</f>
        <v>0.0662251655629139</v>
      </c>
      <c r="BM423" s="2" t="n">
        <f aca="false">(BJ423/AU423)</f>
        <v>2.228125</v>
      </c>
      <c r="BN423" s="2" t="n">
        <f aca="false">(BK423/AV423)</f>
        <v>0.325990099009901</v>
      </c>
      <c r="BO423" s="2" t="n">
        <f aca="false">(AX423*BM423)</f>
        <v>10.5318567950572</v>
      </c>
      <c r="BP423" s="2" t="n">
        <f aca="false">(AX423*BN423)</f>
        <v>1.54088349593438</v>
      </c>
      <c r="BQ423" s="2" t="n">
        <v>2</v>
      </c>
      <c r="BR423" s="4" t="n">
        <f aca="false">(BC423*BL423)</f>
        <v>0.0310890360559235</v>
      </c>
      <c r="BS423" s="1" t="n">
        <v>203</v>
      </c>
      <c r="BT423" s="1" t="n">
        <v>1</v>
      </c>
      <c r="BU423" s="1"/>
      <c r="BV423" s="1"/>
      <c r="BW423" s="1"/>
      <c r="BX423" s="1"/>
      <c r="BY423" s="1"/>
      <c r="BZ423" s="1" t="n">
        <v>218</v>
      </c>
      <c r="CA423" s="1" t="n">
        <v>1</v>
      </c>
      <c r="CB423" s="1" t="n">
        <v>5</v>
      </c>
      <c r="CC423" s="1" t="n">
        <v>2</v>
      </c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 t="n">
        <v>8</v>
      </c>
      <c r="DL423" s="1" t="n">
        <v>2</v>
      </c>
      <c r="DM423" s="1" t="n">
        <v>2</v>
      </c>
      <c r="DN423" s="1" t="n">
        <v>31.03036</v>
      </c>
      <c r="DO423" s="1" t="n">
        <v>55.1172</v>
      </c>
      <c r="DP423" s="1" t="n">
        <v>0.07</v>
      </c>
      <c r="DQ423" s="1" t="n">
        <v>1</v>
      </c>
      <c r="DR423" s="1" t="n">
        <v>4</v>
      </c>
      <c r="DS423" s="1" t="n">
        <v>1</v>
      </c>
      <c r="DT423" s="1" t="n">
        <v>1982.57</v>
      </c>
      <c r="DU423" s="1" t="n">
        <v>41.53</v>
      </c>
      <c r="DV423" s="1" t="n">
        <v>16.77</v>
      </c>
      <c r="DW423" s="1" t="n">
        <v>18.52</v>
      </c>
      <c r="DX423" s="1" t="n">
        <v>29.08</v>
      </c>
      <c r="DY423" s="1" t="n">
        <v>351.19</v>
      </c>
      <c r="DZ423" s="1" t="n">
        <v>44.38</v>
      </c>
      <c r="EA423" s="1" t="n">
        <v>37.67</v>
      </c>
      <c r="EB423" s="1" t="n">
        <v>12.94</v>
      </c>
      <c r="EC423" s="1" t="n">
        <v>22.5</v>
      </c>
      <c r="ED423" s="1" t="n">
        <v>9.23</v>
      </c>
      <c r="EE423" s="1" t="n">
        <v>158.06</v>
      </c>
    </row>
    <row r="424" customFormat="false" ht="13.8" hidden="false" customHeight="false" outlineLevel="0" collapsed="false">
      <c r="A424" s="1" t="n">
        <v>31455</v>
      </c>
      <c r="B424" s="1" t="n">
        <v>2</v>
      </c>
      <c r="C424" s="1" t="n">
        <v>68</v>
      </c>
      <c r="D424" s="1" t="n">
        <v>1</v>
      </c>
      <c r="E424" s="1" t="n">
        <v>0</v>
      </c>
      <c r="F424" s="1" t="n">
        <v>1</v>
      </c>
      <c r="G424" s="1" t="n">
        <v>1</v>
      </c>
      <c r="H424" s="1" t="n">
        <v>0</v>
      </c>
      <c r="I424" s="1" t="n">
        <v>1</v>
      </c>
      <c r="J424" s="1" t="n">
        <v>1</v>
      </c>
      <c r="K424" s="1" t="n">
        <v>0</v>
      </c>
      <c r="L424" s="1" t="n">
        <v>0</v>
      </c>
      <c r="M424" s="1" t="n">
        <v>1</v>
      </c>
      <c r="N424" s="1" t="n">
        <v>0</v>
      </c>
      <c r="O424" s="1"/>
      <c r="P424" s="1" t="n">
        <f aca="false">SUM(E424:O424)</f>
        <v>5</v>
      </c>
      <c r="Q424" s="1" t="n">
        <v>108</v>
      </c>
      <c r="R424" s="1" t="n">
        <v>80</v>
      </c>
      <c r="S424" s="1"/>
      <c r="T424" s="2"/>
      <c r="U424" s="3" t="n">
        <v>63.8</v>
      </c>
      <c r="V424" s="3" t="n">
        <v>148</v>
      </c>
      <c r="W424" s="2" t="n">
        <v>29.127100073046</v>
      </c>
      <c r="X424" s="2" t="n">
        <v>1</v>
      </c>
      <c r="Y424" s="3" t="n">
        <v>91</v>
      </c>
      <c r="Z424" s="3" t="n">
        <v>103</v>
      </c>
      <c r="AA424" s="2"/>
      <c r="AB424" s="2"/>
      <c r="AC424" s="2"/>
      <c r="AD424" s="3" t="n">
        <v>45</v>
      </c>
      <c r="AE424" s="3"/>
      <c r="AF424" s="3"/>
      <c r="AG424" s="1"/>
      <c r="AH424" s="3"/>
      <c r="AI424" s="3"/>
      <c r="AJ424" s="3"/>
      <c r="AK424" s="3"/>
      <c r="AL424" s="1"/>
      <c r="AM424" s="1"/>
      <c r="AN424" s="1"/>
      <c r="AO424" s="1" t="n">
        <v>148</v>
      </c>
      <c r="AP424" s="1" t="n">
        <v>185</v>
      </c>
      <c r="AQ424" s="1" t="n">
        <v>199</v>
      </c>
      <c r="AR424" s="1" t="n">
        <v>199</v>
      </c>
      <c r="AS424" s="1" t="n">
        <v>235</v>
      </c>
      <c r="AT424" s="1" t="n">
        <v>6</v>
      </c>
      <c r="AU424" s="1" t="n">
        <f aca="false">((AO424*15)+(AP424*30)+(AQ424*30)+(AR424*30)+(AS424*15))-(AO424*120)</f>
        <v>5475</v>
      </c>
      <c r="AV424" s="1" t="n">
        <f aca="false">((AO424*15)+(AP424*30)+(AQ424*30)+(AR424*30)+(AS424*15))</f>
        <v>23235</v>
      </c>
      <c r="AW424" s="1" t="n">
        <v>8.34</v>
      </c>
      <c r="AX424" s="4" t="n">
        <f aca="false">10000/SQRT((AO424*BE424)*(AVERAGE(AO424:AS424)*AVERAGE(BE424:BI424)))</f>
        <v>4.00022310935328</v>
      </c>
      <c r="AY424" s="4" t="n">
        <v>1</v>
      </c>
      <c r="AZ424" s="2" t="n">
        <f aca="false">(AO424*BE424)/405</f>
        <v>2.85037037037037</v>
      </c>
      <c r="BA424" s="2" t="n">
        <v>1</v>
      </c>
      <c r="BB424" s="2" t="n">
        <f aca="false">1/(LOG(BE424)+LOG(AO424))</f>
        <v>0.326545932651362</v>
      </c>
      <c r="BC424" s="2" t="n">
        <f aca="false">(BF424-BE424)/(AP424-AO424)</f>
        <v>1.1027027027027</v>
      </c>
      <c r="BD424" s="2" t="n">
        <f aca="false">(20*BE424)/((AO424/18)-3.5)</f>
        <v>33.0352941176471</v>
      </c>
      <c r="BE424" s="3" t="n">
        <v>7.8</v>
      </c>
      <c r="BF424" s="3" t="n">
        <v>48.6</v>
      </c>
      <c r="BG424" s="3" t="n">
        <v>28.6</v>
      </c>
      <c r="BH424" s="3" t="n">
        <v>33.5</v>
      </c>
      <c r="BI424" s="3" t="n">
        <v>21.6</v>
      </c>
      <c r="BJ424" s="2" t="n">
        <f aca="false">((BE424*15)+(BF424*30)+(BG424*30)+(BH424*30)+(BI424*15))-(BE424*120)</f>
        <v>2826</v>
      </c>
      <c r="BK424" s="2" t="n">
        <f aca="false">((BE424*15)+(BF424*30)+(BG424*30)+(BH424*30)+(BI424*15))</f>
        <v>3762</v>
      </c>
      <c r="BL424" s="2" t="n">
        <f aca="false">(1/BE424)</f>
        <v>0.128205128205128</v>
      </c>
      <c r="BM424" s="2" t="n">
        <f aca="false">(BJ424/AU424)</f>
        <v>0.516164383561644</v>
      </c>
      <c r="BN424" s="2" t="n">
        <f aca="false">(BK424/AV424)</f>
        <v>0.161910910264687</v>
      </c>
      <c r="BO424" s="2" t="n">
        <f aca="false">(AX424*BM424)</f>
        <v>2.06477269534838</v>
      </c>
      <c r="BP424" s="2" t="n">
        <f aca="false">(AX424*BN424)</f>
        <v>0.647679764897226</v>
      </c>
      <c r="BQ424" s="2" t="n">
        <v>1</v>
      </c>
      <c r="BR424" s="4" t="n">
        <f aca="false">(BC424*BL424)</f>
        <v>0.141372141372141</v>
      </c>
      <c r="BS424" s="1" t="n">
        <v>227</v>
      </c>
      <c r="BT424" s="1" t="n">
        <v>1</v>
      </c>
      <c r="BU424" s="1"/>
      <c r="BV424" s="1"/>
      <c r="BW424" s="1"/>
      <c r="BX424" s="1"/>
      <c r="BY424" s="1"/>
      <c r="BZ424" s="1" t="n">
        <v>164</v>
      </c>
      <c r="CA424" s="1" t="n">
        <v>1</v>
      </c>
      <c r="CB424" s="1" t="n">
        <v>3</v>
      </c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</row>
    <row r="425" customFormat="false" ht="13.8" hidden="false" customHeight="false" outlineLevel="0" collapsed="false">
      <c r="A425" s="1" t="n">
        <v>31457</v>
      </c>
      <c r="B425" s="1" t="n">
        <v>2</v>
      </c>
      <c r="C425" s="1" t="n">
        <v>48</v>
      </c>
      <c r="D425" s="1" t="n">
        <v>1</v>
      </c>
      <c r="E425" s="1" t="n">
        <v>0</v>
      </c>
      <c r="F425" s="1" t="n">
        <v>1</v>
      </c>
      <c r="G425" s="1" t="n">
        <v>1</v>
      </c>
      <c r="H425" s="1" t="n">
        <v>1</v>
      </c>
      <c r="I425" s="1" t="n">
        <v>1</v>
      </c>
      <c r="J425" s="1" t="n">
        <v>0</v>
      </c>
      <c r="K425" s="1" t="n">
        <v>0</v>
      </c>
      <c r="L425" s="1" t="n">
        <v>0</v>
      </c>
      <c r="M425" s="1" t="n">
        <v>1</v>
      </c>
      <c r="N425" s="1" t="n">
        <v>0</v>
      </c>
      <c r="O425" s="1"/>
      <c r="P425" s="1" t="n">
        <f aca="false">SUM(E425:O425)</f>
        <v>5</v>
      </c>
      <c r="Q425" s="1" t="n">
        <v>202</v>
      </c>
      <c r="R425" s="1" t="n">
        <v>110</v>
      </c>
      <c r="S425" s="1"/>
      <c r="T425" s="2"/>
      <c r="U425" s="3" t="n">
        <v>123.6</v>
      </c>
      <c r="V425" s="3" t="n">
        <v>151.5</v>
      </c>
      <c r="W425" s="2" t="n">
        <v>53.8509296474202</v>
      </c>
      <c r="X425" s="2" t="n">
        <v>2</v>
      </c>
      <c r="Y425" s="3" t="n">
        <v>124</v>
      </c>
      <c r="Z425" s="3" t="n">
        <v>154</v>
      </c>
      <c r="AA425" s="2"/>
      <c r="AB425" s="2"/>
      <c r="AC425" s="2"/>
      <c r="AD425" s="3" t="n">
        <v>59.3</v>
      </c>
      <c r="AE425" s="3"/>
      <c r="AF425" s="3"/>
      <c r="AG425" s="1"/>
      <c r="AH425" s="3"/>
      <c r="AI425" s="3"/>
      <c r="AJ425" s="3"/>
      <c r="AK425" s="3"/>
      <c r="AL425" s="1"/>
      <c r="AM425" s="1"/>
      <c r="AN425" s="1"/>
      <c r="AO425" s="1" t="n">
        <v>116</v>
      </c>
      <c r="AP425" s="1" t="n">
        <v>144</v>
      </c>
      <c r="AQ425" s="1" t="n">
        <v>189</v>
      </c>
      <c r="AR425" s="1" t="n">
        <v>188</v>
      </c>
      <c r="AS425" s="1" t="n">
        <v>177</v>
      </c>
      <c r="AT425" s="1" t="n">
        <v>4</v>
      </c>
      <c r="AU425" s="1" t="n">
        <f aca="false">((AO425*15)+(AP425*30)+(AQ425*30)+(AR425*30)+(AS425*15))-(AO425*120)</f>
        <v>6105</v>
      </c>
      <c r="AV425" s="1" t="n">
        <f aca="false">((AO425*15)+(AP425*30)+(AQ425*30)+(AR425*30)+(AS425*15))</f>
        <v>20025</v>
      </c>
      <c r="AW425" s="1" t="n">
        <v>6.1</v>
      </c>
      <c r="AX425" s="4" t="n">
        <f aca="false">10000/SQRT((AO425*BE425)*(AVERAGE(AO425:AS425)*AVERAGE(BE425:BI425)))</f>
        <v>3.07343771775342</v>
      </c>
      <c r="AY425" s="4" t="n">
        <v>1</v>
      </c>
      <c r="AZ425" s="2" t="n">
        <f aca="false">(AO425*BE425)/405</f>
        <v>1.58676543209877</v>
      </c>
      <c r="BA425" s="2" t="n">
        <v>0</v>
      </c>
      <c r="BB425" s="2" t="n">
        <f aca="false">1/(LOG(BE425)+LOG(AO425))</f>
        <v>0.356129445785616</v>
      </c>
      <c r="BC425" s="2" t="n">
        <f aca="false">(BF425-BE425)/(AP425-AO425)</f>
        <v>2.26642857142857</v>
      </c>
      <c r="BD425" s="2" t="n">
        <f aca="false">(20*BE425)/((AO425/18)-3.5)</f>
        <v>37.6301886792453</v>
      </c>
      <c r="BE425" s="3" t="n">
        <v>5.54</v>
      </c>
      <c r="BF425" s="3" t="n">
        <v>69</v>
      </c>
      <c r="BG425" s="3" t="n">
        <v>261</v>
      </c>
      <c r="BH425" s="3" t="n">
        <v>115</v>
      </c>
      <c r="BI425" s="3" t="n">
        <v>55.4</v>
      </c>
      <c r="BJ425" s="2" t="n">
        <f aca="false">((BE425*15)+(BF425*30)+(BG425*30)+(BH425*30)+(BI425*15))-(BE425*120)</f>
        <v>13599.3</v>
      </c>
      <c r="BK425" s="2" t="n">
        <f aca="false">((BE425*15)+(BF425*30)+(BG425*30)+(BH425*30)+(BI425*15))</f>
        <v>14264.1</v>
      </c>
      <c r="BL425" s="2" t="n">
        <f aca="false">(1/BE425)</f>
        <v>0.180505415162455</v>
      </c>
      <c r="BM425" s="2" t="n">
        <f aca="false">(BJ425/AU425)</f>
        <v>2.22756756756757</v>
      </c>
      <c r="BN425" s="2" t="n">
        <f aca="false">(BK425/AV425)</f>
        <v>0.712314606741573</v>
      </c>
      <c r="BO425" s="2" t="n">
        <f aca="false">(AX425*BM425)</f>
        <v>6.8462901810064</v>
      </c>
      <c r="BP425" s="2" t="n">
        <f aca="false">(AX425*BN425)</f>
        <v>2.18925457926624</v>
      </c>
      <c r="BQ425" s="2" t="n">
        <v>2</v>
      </c>
      <c r="BR425" s="4" t="n">
        <f aca="false">(BC425*BL425)</f>
        <v>0.409102630221764</v>
      </c>
      <c r="BS425" s="1" t="n">
        <v>293</v>
      </c>
      <c r="BT425" s="1" t="n">
        <v>1</v>
      </c>
      <c r="BU425" s="1"/>
      <c r="BV425" s="1"/>
      <c r="BW425" s="1"/>
      <c r="BX425" s="1"/>
      <c r="BY425" s="1"/>
      <c r="BZ425" s="1" t="n">
        <v>158</v>
      </c>
      <c r="CA425" s="1" t="n">
        <v>1</v>
      </c>
      <c r="CB425" s="1" t="n">
        <v>5</v>
      </c>
      <c r="CC425" s="1" t="n">
        <v>2</v>
      </c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 t="n">
        <v>40</v>
      </c>
      <c r="DK425" s="1" t="n">
        <v>40</v>
      </c>
      <c r="DL425" s="1" t="n">
        <v>1</v>
      </c>
      <c r="DM425" s="1" t="n">
        <v>1</v>
      </c>
      <c r="DN425" s="1" t="n">
        <v>32.93036</v>
      </c>
      <c r="DO425" s="1" t="n">
        <v>43.04352</v>
      </c>
      <c r="DP425" s="1" t="n">
        <v>0.02</v>
      </c>
      <c r="DQ425" s="1" t="n">
        <v>2</v>
      </c>
      <c r="DR425" s="1" t="n">
        <v>3</v>
      </c>
      <c r="DS425" s="1" t="n">
        <v>1</v>
      </c>
      <c r="DT425" s="1" t="n">
        <v>1586.39</v>
      </c>
      <c r="DU425" s="1" t="n">
        <v>48.1</v>
      </c>
      <c r="DV425" s="1" t="n">
        <v>19.77</v>
      </c>
      <c r="DW425" s="1" t="n">
        <v>25.52</v>
      </c>
      <c r="DX425" s="1" t="n">
        <v>12.23</v>
      </c>
      <c r="DY425" s="1" t="n">
        <v>261.68</v>
      </c>
      <c r="DZ425" s="1" t="n">
        <v>31.65</v>
      </c>
      <c r="EA425" s="1" t="n">
        <v>11.96</v>
      </c>
      <c r="EB425" s="1" t="n">
        <v>14.71</v>
      </c>
      <c r="EC425" s="1" t="n">
        <v>16.49</v>
      </c>
      <c r="ED425" s="1" t="n">
        <v>6.71</v>
      </c>
      <c r="EE425" s="1" t="n">
        <v>124.17</v>
      </c>
    </row>
    <row r="426" customFormat="false" ht="13.8" hidden="false" customHeight="false" outlineLevel="0" collapsed="false">
      <c r="A426" s="1" t="n">
        <v>31458</v>
      </c>
      <c r="B426" s="1" t="n">
        <v>1</v>
      </c>
      <c r="C426" s="1" t="n">
        <v>53</v>
      </c>
      <c r="D426" s="1" t="n">
        <v>1</v>
      </c>
      <c r="E426" s="1" t="n">
        <v>0</v>
      </c>
      <c r="F426" s="1" t="n">
        <v>1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</v>
      </c>
      <c r="N426" s="1" t="n">
        <v>0</v>
      </c>
      <c r="O426" s="1"/>
      <c r="P426" s="1" t="n">
        <f aca="false">SUM(E426:O426)</f>
        <v>2</v>
      </c>
      <c r="Q426" s="1" t="n">
        <v>140</v>
      </c>
      <c r="R426" s="1" t="n">
        <v>90</v>
      </c>
      <c r="S426" s="1"/>
      <c r="T426" s="2"/>
      <c r="U426" s="3" t="n">
        <v>87.2</v>
      </c>
      <c r="V426" s="3" t="n">
        <v>174.5</v>
      </c>
      <c r="W426" s="2" t="n">
        <v>28.6368749025049</v>
      </c>
      <c r="X426" s="2" t="n">
        <v>1</v>
      </c>
      <c r="Y426" s="3" t="n">
        <v>93.5</v>
      </c>
      <c r="Z426" s="3" t="n">
        <v>102</v>
      </c>
      <c r="AA426" s="2"/>
      <c r="AB426" s="2"/>
      <c r="AC426" s="2"/>
      <c r="AD426" s="3" t="n">
        <v>27</v>
      </c>
      <c r="AE426" s="3"/>
      <c r="AF426" s="3"/>
      <c r="AG426" s="1"/>
      <c r="AH426" s="3"/>
      <c r="AI426" s="3"/>
      <c r="AJ426" s="3"/>
      <c r="AK426" s="3"/>
      <c r="AL426" s="1"/>
      <c r="AM426" s="1"/>
      <c r="AN426" s="1"/>
      <c r="AO426" s="1" t="n">
        <v>94</v>
      </c>
      <c r="AP426" s="1" t="n">
        <v>167</v>
      </c>
      <c r="AQ426" s="1" t="n">
        <v>151</v>
      </c>
      <c r="AR426" s="1" t="n">
        <v>130</v>
      </c>
      <c r="AS426" s="1" t="n">
        <v>122</v>
      </c>
      <c r="AT426" s="1" t="n">
        <v>1</v>
      </c>
      <c r="AU426" s="1" t="n">
        <f aca="false">((AO426*15)+(AP426*30)+(AQ426*30)+(AR426*30)+(AS426*15))-(AO426*120)</f>
        <v>5400</v>
      </c>
      <c r="AV426" s="1" t="n">
        <f aca="false">((AO426*15)+(AP426*30)+(AQ426*30)+(AR426*30)+(AS426*15))</f>
        <v>16680</v>
      </c>
      <c r="AW426" s="1"/>
      <c r="AX426" s="4"/>
      <c r="AY426" s="4"/>
      <c r="AZ426" s="2"/>
      <c r="BA426" s="2"/>
      <c r="BB426" s="2"/>
      <c r="BC426" s="2"/>
      <c r="BD426" s="2"/>
      <c r="BE426" s="3"/>
      <c r="BF426" s="3"/>
      <c r="BG426" s="3"/>
      <c r="BH426" s="3"/>
      <c r="BI426" s="3"/>
      <c r="BJ426" s="2"/>
      <c r="BK426" s="2"/>
      <c r="BL426" s="2"/>
      <c r="BM426" s="2"/>
      <c r="BN426" s="2"/>
      <c r="BO426" s="2"/>
      <c r="BP426" s="2"/>
      <c r="BQ426" s="2"/>
      <c r="BR426" s="4"/>
      <c r="BS426" s="1" t="n">
        <v>218</v>
      </c>
      <c r="BT426" s="1" t="n">
        <v>1</v>
      </c>
      <c r="BU426" s="1"/>
      <c r="BV426" s="1"/>
      <c r="BW426" s="1"/>
      <c r="BX426" s="1"/>
      <c r="BY426" s="1"/>
      <c r="BZ426" s="1" t="n">
        <v>253</v>
      </c>
      <c r="CA426" s="1" t="n">
        <v>1</v>
      </c>
      <c r="CB426" s="1" t="n">
        <v>3</v>
      </c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</row>
    <row r="427" customFormat="false" ht="13.8" hidden="false" customHeight="false" outlineLevel="0" collapsed="false">
      <c r="A427" s="1" t="n">
        <v>31462</v>
      </c>
      <c r="B427" s="1" t="n">
        <v>2</v>
      </c>
      <c r="C427" s="1" t="n">
        <v>30</v>
      </c>
      <c r="D427" s="1" t="n">
        <v>1</v>
      </c>
      <c r="E427" s="1" t="n">
        <v>1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</v>
      </c>
      <c r="M427" s="1" t="n">
        <v>1</v>
      </c>
      <c r="N427" s="1" t="n">
        <v>1</v>
      </c>
      <c r="O427" s="1"/>
      <c r="P427" s="1" t="n">
        <f aca="false">SUM(E427:O427)</f>
        <v>4</v>
      </c>
      <c r="Q427" s="1" t="n">
        <v>126</v>
      </c>
      <c r="R427" s="1" t="n">
        <v>80</v>
      </c>
      <c r="S427" s="1"/>
      <c r="T427" s="2"/>
      <c r="U427" s="3" t="n">
        <v>100.5</v>
      </c>
      <c r="V427" s="3" t="n">
        <v>165</v>
      </c>
      <c r="W427" s="2" t="n">
        <v>36.9146005509642</v>
      </c>
      <c r="X427" s="2" t="n">
        <v>2</v>
      </c>
      <c r="Y427" s="3" t="n">
        <v>104.5</v>
      </c>
      <c r="Z427" s="3" t="n">
        <v>118</v>
      </c>
      <c r="AA427" s="2"/>
      <c r="AB427" s="2"/>
      <c r="AC427" s="2"/>
      <c r="AD427" s="3" t="n">
        <v>46.3</v>
      </c>
      <c r="AE427" s="3"/>
      <c r="AF427" s="3"/>
      <c r="AG427" s="1"/>
      <c r="AH427" s="3"/>
      <c r="AI427" s="3"/>
      <c r="AJ427" s="3"/>
      <c r="AK427" s="3"/>
      <c r="AL427" s="1"/>
      <c r="AM427" s="1"/>
      <c r="AN427" s="1"/>
      <c r="AO427" s="1" t="n">
        <v>93</v>
      </c>
      <c r="AP427" s="1" t="n">
        <v>137</v>
      </c>
      <c r="AQ427" s="1" t="n">
        <v>106</v>
      </c>
      <c r="AR427" s="1" t="n">
        <v>121</v>
      </c>
      <c r="AS427" s="1" t="n">
        <v>126</v>
      </c>
      <c r="AT427" s="1" t="n">
        <v>1</v>
      </c>
      <c r="AU427" s="1" t="n">
        <f aca="false">((AO427*15)+(AP427*30)+(AQ427*30)+(AR427*30)+(AS427*15))-(AO427*120)</f>
        <v>3045</v>
      </c>
      <c r="AV427" s="1" t="n">
        <f aca="false">((AO427*15)+(AP427*30)+(AQ427*30)+(AR427*30)+(AS427*15))</f>
        <v>14205</v>
      </c>
      <c r="AW427" s="1"/>
      <c r="AX427" s="4"/>
      <c r="AY427" s="4"/>
      <c r="AZ427" s="2"/>
      <c r="BA427" s="2"/>
      <c r="BB427" s="2"/>
      <c r="BC427" s="2"/>
      <c r="BD427" s="2"/>
      <c r="BE427" s="3"/>
      <c r="BF427" s="3"/>
      <c r="BG427" s="3"/>
      <c r="BH427" s="3"/>
      <c r="BI427" s="3"/>
      <c r="BJ427" s="2"/>
      <c r="BK427" s="2"/>
      <c r="BL427" s="2"/>
      <c r="BM427" s="2"/>
      <c r="BN427" s="2"/>
      <c r="BO427" s="2"/>
      <c r="BP427" s="2"/>
      <c r="BQ427" s="2"/>
      <c r="BR427" s="4"/>
      <c r="BS427" s="1" t="n">
        <v>116</v>
      </c>
      <c r="BT427" s="1" t="n">
        <v>0</v>
      </c>
      <c r="BU427" s="1"/>
      <c r="BV427" s="1"/>
      <c r="BW427" s="1"/>
      <c r="BX427" s="1"/>
      <c r="BY427" s="1"/>
      <c r="BZ427" s="1" t="n">
        <v>153</v>
      </c>
      <c r="CA427" s="1" t="n">
        <v>1</v>
      </c>
      <c r="CB427" s="1" t="n">
        <v>4</v>
      </c>
      <c r="CC427" s="1" t="n">
        <v>1</v>
      </c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</row>
    <row r="428" customFormat="false" ht="13.8" hidden="false" customHeight="false" outlineLevel="0" collapsed="false">
      <c r="A428" s="1" t="n">
        <v>31463</v>
      </c>
      <c r="B428" s="1" t="n">
        <v>2</v>
      </c>
      <c r="C428" s="1" t="n">
        <v>19</v>
      </c>
      <c r="D428" s="1" t="n">
        <v>1</v>
      </c>
      <c r="E428" s="1" t="n">
        <v>0</v>
      </c>
      <c r="F428" s="1" t="n">
        <v>0</v>
      </c>
      <c r="G428" s="1" t="n">
        <v>1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</v>
      </c>
      <c r="N428" s="1" t="n">
        <v>0</v>
      </c>
      <c r="O428" s="1"/>
      <c r="P428" s="1" t="n">
        <f aca="false">SUM(E428:O428)</f>
        <v>1</v>
      </c>
      <c r="Q428" s="1" t="n">
        <v>110</v>
      </c>
      <c r="R428" s="1" t="n">
        <v>70</v>
      </c>
      <c r="S428" s="1"/>
      <c r="T428" s="2"/>
      <c r="U428" s="3" t="n">
        <v>54.2</v>
      </c>
      <c r="V428" s="3" t="n">
        <v>160</v>
      </c>
      <c r="W428" s="2" t="n">
        <v>21.171875</v>
      </c>
      <c r="X428" s="2" t="n">
        <v>0</v>
      </c>
      <c r="Y428" s="3" t="n">
        <v>68</v>
      </c>
      <c r="Z428" s="3" t="n">
        <v>96</v>
      </c>
      <c r="AA428" s="2"/>
      <c r="AB428" s="2"/>
      <c r="AC428" s="2"/>
      <c r="AD428" s="3" t="n">
        <v>32.1</v>
      </c>
      <c r="AE428" s="3"/>
      <c r="AF428" s="3"/>
      <c r="AG428" s="1"/>
      <c r="AH428" s="3"/>
      <c r="AI428" s="3"/>
      <c r="AJ428" s="3"/>
      <c r="AK428" s="3"/>
      <c r="AL428" s="1"/>
      <c r="AM428" s="1"/>
      <c r="AN428" s="1"/>
      <c r="AO428" s="1" t="n">
        <v>80</v>
      </c>
      <c r="AP428" s="1" t="n">
        <v>95</v>
      </c>
      <c r="AQ428" s="1" t="n">
        <v>61</v>
      </c>
      <c r="AR428" s="1" t="n">
        <v>68</v>
      </c>
      <c r="AS428" s="1" t="n">
        <v>79</v>
      </c>
      <c r="AT428" s="1" t="n">
        <v>1</v>
      </c>
      <c r="AU428" s="1" t="n">
        <f aca="false">((AO428*15)+(AP428*30)+(AQ428*30)+(AR428*30)+(AS428*15))-(AO428*120)</f>
        <v>-495</v>
      </c>
      <c r="AV428" s="1" t="n">
        <f aca="false">((AO428*15)+(AP428*30)+(AQ428*30)+(AR428*30)+(AS428*15))</f>
        <v>9105</v>
      </c>
      <c r="AW428" s="1"/>
      <c r="AX428" s="4"/>
      <c r="AY428" s="4"/>
      <c r="AZ428" s="2"/>
      <c r="BA428" s="2"/>
      <c r="BB428" s="2"/>
      <c r="BC428" s="2"/>
      <c r="BD428" s="2"/>
      <c r="BE428" s="3"/>
      <c r="BF428" s="3"/>
      <c r="BG428" s="3"/>
      <c r="BH428" s="3"/>
      <c r="BI428" s="3"/>
      <c r="BJ428" s="2"/>
      <c r="BK428" s="2"/>
      <c r="BL428" s="2"/>
      <c r="BM428" s="2"/>
      <c r="BN428" s="2"/>
      <c r="BO428" s="2"/>
      <c r="BP428" s="2"/>
      <c r="BQ428" s="2"/>
      <c r="BR428" s="4"/>
      <c r="BS428" s="1" t="n">
        <v>183</v>
      </c>
      <c r="BT428" s="1" t="n">
        <v>0</v>
      </c>
      <c r="BU428" s="1"/>
      <c r="BV428" s="1"/>
      <c r="BW428" s="1"/>
      <c r="BX428" s="1"/>
      <c r="BY428" s="1"/>
      <c r="BZ428" s="1" t="n">
        <v>71</v>
      </c>
      <c r="CA428" s="1" t="n">
        <v>0</v>
      </c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</row>
    <row r="429" customFormat="false" ht="13.8" hidden="false" customHeight="false" outlineLevel="0" collapsed="false">
      <c r="A429" s="1" t="n">
        <v>31465</v>
      </c>
      <c r="B429" s="1" t="n">
        <v>2</v>
      </c>
      <c r="C429" s="1" t="n">
        <v>62</v>
      </c>
      <c r="D429" s="1" t="n">
        <v>1</v>
      </c>
      <c r="E429" s="1" t="n">
        <v>1</v>
      </c>
      <c r="F429" s="1" t="n">
        <v>1</v>
      </c>
      <c r="G429" s="1" t="n">
        <v>1</v>
      </c>
      <c r="H429" s="1" t="n">
        <v>1</v>
      </c>
      <c r="I429" s="1" t="n">
        <v>0</v>
      </c>
      <c r="J429" s="1" t="n">
        <v>0</v>
      </c>
      <c r="K429" s="1" t="n">
        <v>1</v>
      </c>
      <c r="L429" s="1" t="n">
        <v>0</v>
      </c>
      <c r="M429" s="1" t="n">
        <f aca="false">IF(W429&gt;27,1,0)</f>
        <v>1</v>
      </c>
      <c r="N429" s="1" t="n">
        <v>1</v>
      </c>
      <c r="O429" s="1"/>
      <c r="P429" s="1" t="n">
        <f aca="false">SUM(E429:O429)</f>
        <v>7</v>
      </c>
      <c r="Q429" s="1" t="n">
        <v>156</v>
      </c>
      <c r="R429" s="1" t="n">
        <v>96</v>
      </c>
      <c r="S429" s="1" t="n">
        <v>60</v>
      </c>
      <c r="T429" s="2" t="n">
        <v>116</v>
      </c>
      <c r="U429" s="3" t="n">
        <v>80.8</v>
      </c>
      <c r="V429" s="3" t="n">
        <v>146.5</v>
      </c>
      <c r="W429" s="2" t="n">
        <v>37.6474973499982</v>
      </c>
      <c r="X429" s="2" t="n">
        <v>2</v>
      </c>
      <c r="Y429" s="3"/>
      <c r="Z429" s="3"/>
      <c r="AA429" s="2"/>
      <c r="AB429" s="2"/>
      <c r="AC429" s="2"/>
      <c r="AD429" s="3" t="n">
        <v>55.5</v>
      </c>
      <c r="AE429" s="3"/>
      <c r="AF429" s="3"/>
      <c r="AG429" s="1"/>
      <c r="AH429" s="3"/>
      <c r="AI429" s="3"/>
      <c r="AJ429" s="3"/>
      <c r="AK429" s="3"/>
      <c r="AL429" s="1"/>
      <c r="AM429" s="1"/>
      <c r="AN429" s="1"/>
      <c r="AO429" s="1" t="n">
        <v>294</v>
      </c>
      <c r="AP429" s="1" t="n">
        <v>383</v>
      </c>
      <c r="AQ429" s="1" t="n">
        <v>436</v>
      </c>
      <c r="AR429" s="1" t="n">
        <v>490</v>
      </c>
      <c r="AS429" s="1" t="n">
        <v>474</v>
      </c>
      <c r="AT429" s="21" t="n">
        <v>5</v>
      </c>
      <c r="AU429" s="1" t="n">
        <f aca="false">((AO429*15)+(AP429*30)+(AQ429*30)+(AR429*30)+(AS429*15))-(AO429*120)</f>
        <v>15510</v>
      </c>
      <c r="AV429" s="1" t="n">
        <f aca="false">((AO429*15)+(AP429*30)+(AQ429*30)+(AR429*30)+(AS429*15))</f>
        <v>50790</v>
      </c>
      <c r="AW429" s="1"/>
      <c r="AX429" s="4" t="n">
        <f aca="false">10000/SQRT((AO429*BE429)*(AVERAGE(AO429:AS429)*AVERAGE(BE429:BI429)))</f>
        <v>2.12423829441545</v>
      </c>
      <c r="AY429" s="4" t="n">
        <v>1</v>
      </c>
      <c r="AZ429" s="2" t="n">
        <f aca="false">(AO429*BE429)/405</f>
        <v>2.06888888888889</v>
      </c>
      <c r="BA429" s="2" t="n">
        <v>1</v>
      </c>
      <c r="BB429" s="2" t="n">
        <f aca="false">1/(LOG(BE429)+LOG(AO429))</f>
        <v>0.34209177325973</v>
      </c>
      <c r="BC429" s="2" t="n">
        <f aca="false">(BF429-BE429)/(AP429-AO429)</f>
        <v>1.08932584269663</v>
      </c>
      <c r="BD429" s="2" t="n">
        <f aca="false">(20*BE429)/((AO429/18)-3.5)</f>
        <v>4.44155844155844</v>
      </c>
      <c r="BE429" s="3" t="n">
        <v>2.85</v>
      </c>
      <c r="BF429" s="3" t="n">
        <v>99.8</v>
      </c>
      <c r="BG429" s="3" t="n">
        <v>113</v>
      </c>
      <c r="BH429" s="3" t="n">
        <v>36</v>
      </c>
      <c r="BI429" s="3" t="n">
        <v>66.7</v>
      </c>
      <c r="BJ429" s="2" t="n">
        <f aca="false">((BE429*15)+(BF429*30)+(BG429*30)+(BH429*30)+(BI429*15))-(BE429*120)</f>
        <v>8165.25</v>
      </c>
      <c r="BK429" s="2" t="n">
        <f aca="false">((BE429*15)+(BF429*30)+(BG429*30)+(BH429*30)+(BI429*15))</f>
        <v>8507.25</v>
      </c>
      <c r="BL429" s="2" t="n">
        <f aca="false">(1/BE429)</f>
        <v>0.350877192982456</v>
      </c>
      <c r="BM429" s="2" t="n">
        <f aca="false">(BJ429/AU429)</f>
        <v>0.526450676982592</v>
      </c>
      <c r="BN429" s="2" t="n">
        <f aca="false">(BK429/AV429)</f>
        <v>0.167498523331364</v>
      </c>
      <c r="BO429" s="2" t="n">
        <f aca="false">(AX429*BM429)</f>
        <v>1.11830668816736</v>
      </c>
      <c r="BP429" s="2" t="n">
        <f aca="false">(AX429*BN429)</f>
        <v>0.355806777518525</v>
      </c>
      <c r="BQ429" s="2" t="n">
        <v>1</v>
      </c>
      <c r="BR429" s="4" t="n">
        <f aca="false">(BC429*BL429)</f>
        <v>0.382219593928642</v>
      </c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 t="n">
        <v>1767</v>
      </c>
      <c r="CF429" s="1" t="n">
        <v>21.0979060554612</v>
      </c>
      <c r="CG429" s="1" t="n">
        <v>31.1205432937182</v>
      </c>
      <c r="CH429" s="1" t="n">
        <v>11.0016977928693</v>
      </c>
      <c r="CI429" s="1" t="n">
        <v>8.76061120543294</v>
      </c>
      <c r="CJ429" s="1" t="n">
        <v>2.54668930390492</v>
      </c>
      <c r="CK429" s="1" t="n">
        <v>48.8511601584607</v>
      </c>
      <c r="CL429" s="1" t="n">
        <v>0.9</v>
      </c>
      <c r="CM429" s="1" t="n">
        <v>6.2</v>
      </c>
      <c r="CN429" s="1" t="n">
        <v>7.9</v>
      </c>
      <c r="CO429" s="1" t="n">
        <v>0</v>
      </c>
      <c r="CP429" s="1" t="n">
        <v>1.1</v>
      </c>
      <c r="CQ429" s="1" t="n">
        <v>1.8</v>
      </c>
      <c r="CR429" s="1" t="n">
        <v>2.2</v>
      </c>
      <c r="CS429" s="1" t="n">
        <v>1.1</v>
      </c>
      <c r="CT429" s="1" t="n">
        <v>4.4</v>
      </c>
      <c r="CU429" s="1" t="n">
        <v>93.2</v>
      </c>
      <c r="CV429" s="1" t="n">
        <v>61.1</v>
      </c>
      <c r="CW429" s="1" t="n">
        <v>21.6</v>
      </c>
      <c r="CX429" s="1" t="n">
        <v>17.2</v>
      </c>
      <c r="CY429" s="1" t="n">
        <v>5</v>
      </c>
      <c r="CZ429" s="1" t="n">
        <v>237</v>
      </c>
      <c r="DA429" s="1" t="n">
        <v>215.8</v>
      </c>
      <c r="DB429" s="1" t="n">
        <v>38.9</v>
      </c>
      <c r="DC429" s="1" t="n">
        <v>26.1</v>
      </c>
      <c r="DD429" s="1" t="n">
        <v>1625</v>
      </c>
      <c r="DE429" s="1" t="n">
        <v>3</v>
      </c>
      <c r="DF429" s="1" t="n">
        <v>2</v>
      </c>
      <c r="DG429" s="1" t="n">
        <v>450</v>
      </c>
      <c r="DH429" s="1" t="n">
        <v>5</v>
      </c>
      <c r="DI429" s="1" t="n">
        <v>600</v>
      </c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</row>
    <row r="430" customFormat="false" ht="13.8" hidden="false" customHeight="false" outlineLevel="0" collapsed="false">
      <c r="A430" s="1" t="n">
        <v>31468</v>
      </c>
      <c r="B430" s="1" t="n">
        <v>2</v>
      </c>
      <c r="C430" s="1" t="n">
        <v>19</v>
      </c>
      <c r="D430" s="1" t="n">
        <v>1</v>
      </c>
      <c r="E430" s="1" t="n">
        <v>0</v>
      </c>
      <c r="F430" s="1" t="n">
        <v>0</v>
      </c>
      <c r="G430" s="1" t="n">
        <v>1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f aca="false">IF(W430&gt;27,1,0)</f>
        <v>0</v>
      </c>
      <c r="N430" s="1" t="n">
        <v>0</v>
      </c>
      <c r="O430" s="1"/>
      <c r="P430" s="1" t="n">
        <f aca="false">SUM(E430:O430)</f>
        <v>1</v>
      </c>
      <c r="Q430" s="1" t="n">
        <v>110</v>
      </c>
      <c r="R430" s="1" t="n">
        <v>70</v>
      </c>
      <c r="S430" s="1" t="n">
        <v>40</v>
      </c>
      <c r="T430" s="2" t="n">
        <v>83.3333333333333</v>
      </c>
      <c r="U430" s="3" t="n">
        <v>55</v>
      </c>
      <c r="V430" s="3" t="n">
        <v>160</v>
      </c>
      <c r="W430" s="2" t="n">
        <v>21.484375</v>
      </c>
      <c r="X430" s="2" t="n">
        <v>0</v>
      </c>
      <c r="Y430" s="3" t="n">
        <v>65</v>
      </c>
      <c r="Z430" s="3" t="n">
        <v>92.5</v>
      </c>
      <c r="AA430" s="2"/>
      <c r="AB430" s="2" t="n">
        <v>0.40625</v>
      </c>
      <c r="AC430" s="2" t="n">
        <v>0.702702702702703</v>
      </c>
      <c r="AD430" s="3" t="n">
        <v>31.2</v>
      </c>
      <c r="AE430" s="3"/>
      <c r="AF430" s="3"/>
      <c r="AG430" s="1"/>
      <c r="AH430" s="3"/>
      <c r="AI430" s="3"/>
      <c r="AJ430" s="3"/>
      <c r="AK430" s="3"/>
      <c r="AL430" s="1"/>
      <c r="AM430" s="1"/>
      <c r="AN430" s="1"/>
      <c r="AO430" s="1" t="n">
        <v>84</v>
      </c>
      <c r="AP430" s="1" t="n">
        <v>99</v>
      </c>
      <c r="AQ430" s="1" t="n">
        <v>89</v>
      </c>
      <c r="AR430" s="1" t="n">
        <v>86</v>
      </c>
      <c r="AS430" s="1" t="n">
        <v>79</v>
      </c>
      <c r="AT430" s="21" t="n">
        <v>1</v>
      </c>
      <c r="AU430" s="1" t="n">
        <f aca="false">((AO430*15)+(AP430*30)+(AQ430*30)+(AR430*30)+(AS430*15))-(AO430*120)</f>
        <v>585</v>
      </c>
      <c r="AV430" s="1" t="n">
        <f aca="false">((AO430*15)+(AP430*30)+(AQ430*30)+(AR430*30)+(AS430*15))</f>
        <v>10665</v>
      </c>
      <c r="AW430" s="1"/>
      <c r="AX430" s="4" t="n">
        <f aca="false">10000/SQRT((AO430*BE430)*(AVERAGE(AO430:AS430)*AVERAGE(BE430:BI430)))</f>
        <v>2.95170101576754</v>
      </c>
      <c r="AY430" s="4" t="n">
        <v>1</v>
      </c>
      <c r="AZ430" s="2" t="n">
        <f aca="false">(AO430*BE430)/405</f>
        <v>3.77481481481481</v>
      </c>
      <c r="BA430" s="2" t="n">
        <v>1</v>
      </c>
      <c r="BB430" s="2" t="n">
        <f aca="false">1/(LOG(BE430)+LOG(AO430))</f>
        <v>0.314035765014885</v>
      </c>
      <c r="BC430" s="2" t="n">
        <f aca="false">(BF430-BE430)/(AP430-AO430)</f>
        <v>4.22</v>
      </c>
      <c r="BD430" s="2" t="n">
        <f aca="false">(20*BE430)/((AO430/18)-3.5)</f>
        <v>312</v>
      </c>
      <c r="BE430" s="3" t="n">
        <v>18.2</v>
      </c>
      <c r="BF430" s="3" t="n">
        <v>81.5</v>
      </c>
      <c r="BG430" s="3" t="n">
        <v>142</v>
      </c>
      <c r="BH430" s="3" t="n">
        <v>84.8</v>
      </c>
      <c r="BI430" s="3" t="n">
        <v>103</v>
      </c>
      <c r="BJ430" s="2" t="n">
        <f aca="false">((BE430*15)+(BF430*30)+(BG430*30)+(BH430*30)+(BI430*15))-(BE430*120)</f>
        <v>8883</v>
      </c>
      <c r="BK430" s="2" t="n">
        <f aca="false">((BE430*15)+(BF430*30)+(BG430*30)+(BH430*30)+(BI430*15))</f>
        <v>11067</v>
      </c>
      <c r="BL430" s="2" t="n">
        <f aca="false">(1/BE430)</f>
        <v>0.0549450549450549</v>
      </c>
      <c r="BM430" s="2" t="n">
        <f aca="false">(BJ430/AU430)</f>
        <v>15.1846153846154</v>
      </c>
      <c r="BN430" s="2" t="n">
        <f aca="false">(BK430/AV430)</f>
        <v>1.03769338959212</v>
      </c>
      <c r="BO430" s="2" t="n">
        <f aca="false">(AX430*BM430)</f>
        <v>44.8204446548087</v>
      </c>
      <c r="BP430" s="2" t="n">
        <f aca="false">(AX430*BN430)</f>
        <v>3.06296063211433</v>
      </c>
      <c r="BQ430" s="2" t="n">
        <v>2</v>
      </c>
      <c r="BR430" s="4" t="n">
        <f aca="false">(BC430*BL430)</f>
        <v>0.231868131868132</v>
      </c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 t="n">
        <v>1928</v>
      </c>
      <c r="CF430" s="1" t="n">
        <v>10.5601659751037</v>
      </c>
      <c r="CG430" s="1" t="n">
        <v>19.7458506224066</v>
      </c>
      <c r="CH430" s="1" t="n">
        <v>5.32157676348548</v>
      </c>
      <c r="CI430" s="1" t="n">
        <v>4.9948132780083</v>
      </c>
      <c r="CJ430" s="1" t="n">
        <v>2.75414937759336</v>
      </c>
      <c r="CK430" s="1" t="n">
        <v>73.6929460580913</v>
      </c>
      <c r="CL430" s="1" t="n">
        <v>3.5</v>
      </c>
      <c r="CM430" s="1" t="n">
        <v>0.9</v>
      </c>
      <c r="CN430" s="1" t="n">
        <v>17.1</v>
      </c>
      <c r="CO430" s="1" t="n">
        <v>0</v>
      </c>
      <c r="CP430" s="1" t="n">
        <v>2.4</v>
      </c>
      <c r="CQ430" s="1" t="n">
        <v>0.7</v>
      </c>
      <c r="CR430" s="1" t="n">
        <v>0</v>
      </c>
      <c r="CS430" s="1" t="n">
        <v>0.7</v>
      </c>
      <c r="CT430" s="1" t="n">
        <v>2</v>
      </c>
      <c r="CU430" s="1" t="n">
        <v>50.9</v>
      </c>
      <c r="CV430" s="1" t="n">
        <v>42.3</v>
      </c>
      <c r="CW430" s="1" t="n">
        <v>11.4</v>
      </c>
      <c r="CX430" s="1" t="n">
        <v>10.7</v>
      </c>
      <c r="CY430" s="1" t="n">
        <v>5.9</v>
      </c>
      <c r="CZ430" s="1" t="n">
        <v>48</v>
      </c>
      <c r="DA430" s="1" t="n">
        <v>355.2</v>
      </c>
      <c r="DB430" s="1" t="n">
        <v>67</v>
      </c>
      <c r="DC430" s="1" t="n">
        <v>24.7</v>
      </c>
      <c r="DD430" s="1" t="n">
        <v>1471</v>
      </c>
      <c r="DE430" s="1" t="n">
        <v>8</v>
      </c>
      <c r="DF430" s="1" t="n">
        <v>7</v>
      </c>
      <c r="DG430" s="1" t="n">
        <v>450</v>
      </c>
      <c r="DH430" s="1" t="n">
        <v>6</v>
      </c>
      <c r="DI430" s="1" t="n">
        <v>900</v>
      </c>
      <c r="DJ430" s="1" t="n">
        <v>7</v>
      </c>
      <c r="DK430" s="1" t="n">
        <v>7</v>
      </c>
      <c r="DL430" s="1" t="n">
        <v>2</v>
      </c>
      <c r="DM430" s="1" t="n">
        <v>2</v>
      </c>
      <c r="DN430" s="1" t="n">
        <v>29.76036</v>
      </c>
      <c r="DO430" s="1" t="n">
        <v>346.7749</v>
      </c>
      <c r="DP430" s="1" t="n">
        <v>0.43</v>
      </c>
      <c r="DQ430" s="1" t="n">
        <v>2</v>
      </c>
      <c r="DR430" s="1" t="n">
        <v>4</v>
      </c>
      <c r="DS430" s="1" t="n">
        <v>2</v>
      </c>
      <c r="DT430" s="1" t="n">
        <v>2368.3</v>
      </c>
      <c r="DU430" s="1" t="n">
        <v>66.87</v>
      </c>
      <c r="DV430" s="1" t="n">
        <v>18.16</v>
      </c>
      <c r="DW430" s="1" t="n">
        <v>32.28</v>
      </c>
      <c r="DX430" s="1" t="n">
        <v>29.2</v>
      </c>
      <c r="DY430" s="1" t="n">
        <v>378.15</v>
      </c>
      <c r="DZ430" s="1" t="n">
        <v>37.22</v>
      </c>
      <c r="EA430" s="1" t="n">
        <v>25.89</v>
      </c>
      <c r="EB430" s="1" t="n">
        <v>16.45</v>
      </c>
      <c r="EC430" s="1" t="n">
        <v>25.14</v>
      </c>
      <c r="ED430" s="1" t="n">
        <v>13.78</v>
      </c>
      <c r="EE430" s="1" t="n">
        <v>152.19</v>
      </c>
    </row>
    <row r="431" customFormat="false" ht="13.8" hidden="false" customHeight="false" outlineLevel="0" collapsed="false">
      <c r="A431" s="1" t="n">
        <v>31470</v>
      </c>
      <c r="B431" s="1" t="n">
        <v>2</v>
      </c>
      <c r="C431" s="1" t="n">
        <v>20</v>
      </c>
      <c r="D431" s="1" t="n">
        <v>1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f aca="false">IF(W431&gt;27,1,0)</f>
        <v>0</v>
      </c>
      <c r="N431" s="1" t="n">
        <v>0</v>
      </c>
      <c r="O431" s="1"/>
      <c r="P431" s="1" t="n">
        <f aca="false">SUM(E431:O431)</f>
        <v>0</v>
      </c>
      <c r="Q431" s="1" t="n">
        <v>108</v>
      </c>
      <c r="R431" s="1" t="n">
        <v>74</v>
      </c>
      <c r="S431" s="1" t="n">
        <v>34</v>
      </c>
      <c r="T431" s="2" t="n">
        <v>85.3333333333333</v>
      </c>
      <c r="U431" s="3" t="n">
        <v>52.3</v>
      </c>
      <c r="V431" s="3" t="n">
        <v>157</v>
      </c>
      <c r="W431" s="2" t="n">
        <v>21.2178993062599</v>
      </c>
      <c r="X431" s="2" t="n">
        <v>0</v>
      </c>
      <c r="Y431" s="3" t="n">
        <v>71.5</v>
      </c>
      <c r="Z431" s="3" t="n">
        <v>90</v>
      </c>
      <c r="AA431" s="2"/>
      <c r="AB431" s="2" t="n">
        <v>0.455414012738854</v>
      </c>
      <c r="AC431" s="2" t="n">
        <v>0.794444444444444</v>
      </c>
      <c r="AD431" s="3" t="n">
        <v>32.8</v>
      </c>
      <c r="AE431" s="3"/>
      <c r="AF431" s="3"/>
      <c r="AG431" s="1"/>
      <c r="AH431" s="3"/>
      <c r="AI431" s="3"/>
      <c r="AJ431" s="3"/>
      <c r="AK431" s="3"/>
      <c r="AL431" s="1"/>
      <c r="AM431" s="1"/>
      <c r="AN431" s="1"/>
      <c r="AO431" s="1" t="n">
        <v>90</v>
      </c>
      <c r="AP431" s="1" t="n">
        <v>152</v>
      </c>
      <c r="AQ431" s="1" t="n">
        <v>135</v>
      </c>
      <c r="AR431" s="1" t="n">
        <v>98</v>
      </c>
      <c r="AS431" s="1" t="n">
        <v>59</v>
      </c>
      <c r="AT431" s="21" t="n">
        <v>1</v>
      </c>
      <c r="AU431" s="1" t="n">
        <f aca="false">((AO431*15)+(AP431*30)+(AQ431*30)+(AR431*30)+(AS431*15))-(AO431*120)</f>
        <v>2985</v>
      </c>
      <c r="AV431" s="1" t="n">
        <f aca="false">((AO431*15)+(AP431*30)+(AQ431*30)+(AR431*30)+(AS431*15))</f>
        <v>13785</v>
      </c>
      <c r="AW431" s="1"/>
      <c r="AX431" s="4" t="n">
        <f aca="false">10000/SQRT((AO431*BE431)*(AVERAGE(AO431:AS431)*AVERAGE(BE431:BI431)))</f>
        <v>5.67905141179397</v>
      </c>
      <c r="AY431" s="4" t="n">
        <v>0</v>
      </c>
      <c r="AZ431" s="2" t="n">
        <f aca="false">(AO431*BE431)/405</f>
        <v>0.835555555555555</v>
      </c>
      <c r="BA431" s="2" t="n">
        <v>0</v>
      </c>
      <c r="BB431" s="2" t="n">
        <f aca="false">1/(LOG(BE431)+LOG(AO431))</f>
        <v>0.395345931653556</v>
      </c>
      <c r="BC431" s="2" t="n">
        <f aca="false">(BF431-BE431)/(AP431-AO431)</f>
        <v>1.69741935483871</v>
      </c>
      <c r="BD431" s="2" t="n">
        <f aca="false">(20*BE431)/((AO431/18)-3.5)</f>
        <v>50.1333333333333</v>
      </c>
      <c r="BE431" s="3" t="n">
        <v>3.76</v>
      </c>
      <c r="BF431" s="3" t="n">
        <v>109</v>
      </c>
      <c r="BG431" s="3" t="n">
        <v>72.8</v>
      </c>
      <c r="BH431" s="3" t="n">
        <v>159</v>
      </c>
      <c r="BI431" s="3" t="n">
        <v>84.4</v>
      </c>
      <c r="BJ431" s="2" t="n">
        <f aca="false">((BE431*15)+(BF431*30)+(BG431*30)+(BH431*30)+(BI431*15))-(BE431*120)</f>
        <v>11095.2</v>
      </c>
      <c r="BK431" s="2" t="n">
        <f aca="false">((BE431*15)+(BF431*30)+(BG431*30)+(BH431*30)+(BI431*15))</f>
        <v>11546.4</v>
      </c>
      <c r="BL431" s="2" t="n">
        <f aca="false">(1/BE431)</f>
        <v>0.265957446808511</v>
      </c>
      <c r="BM431" s="2" t="n">
        <f aca="false">(BJ431/AU431)</f>
        <v>3.71698492462311</v>
      </c>
      <c r="BN431" s="2" t="n">
        <f aca="false">(BK431/AV431)</f>
        <v>0.837606093579978</v>
      </c>
      <c r="BO431" s="2" t="n">
        <f aca="false">(AX431*BM431)</f>
        <v>21.1089484837978</v>
      </c>
      <c r="BP431" s="2" t="n">
        <f aca="false">(AX431*BN431)</f>
        <v>4.75680806827261</v>
      </c>
      <c r="BQ431" s="2" t="n">
        <v>2</v>
      </c>
      <c r="BR431" s="4" t="n">
        <f aca="false">(BC431*BL431)</f>
        <v>0.451441317776253</v>
      </c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 t="n">
        <v>1987</v>
      </c>
      <c r="CF431" s="1" t="n">
        <v>15.4403623553095</v>
      </c>
      <c r="CG431" s="1" t="n">
        <v>37.8434826371414</v>
      </c>
      <c r="CH431" s="1" t="n">
        <v>5.75239053850025</v>
      </c>
      <c r="CI431" s="1" t="n">
        <v>9.60241570206341</v>
      </c>
      <c r="CJ431" s="1" t="n">
        <v>4.03120281831907</v>
      </c>
      <c r="CK431" s="1" t="n">
        <v>48.5153497735279</v>
      </c>
      <c r="CL431" s="1" t="n">
        <v>5.08</v>
      </c>
      <c r="CM431" s="1" t="n">
        <v>6.56</v>
      </c>
      <c r="CN431" s="1" t="n">
        <v>7.75</v>
      </c>
      <c r="CO431" s="1" t="n">
        <v>0</v>
      </c>
      <c r="CP431" s="1" t="n">
        <v>0.61</v>
      </c>
      <c r="CQ431" s="1" t="n">
        <v>5.06</v>
      </c>
      <c r="CR431" s="1" t="n">
        <v>0</v>
      </c>
      <c r="CS431" s="1" t="n">
        <v>0.28</v>
      </c>
      <c r="CT431" s="1" t="n">
        <v>0</v>
      </c>
      <c r="CU431" s="1" t="n">
        <v>76.7</v>
      </c>
      <c r="CV431" s="1" t="n">
        <v>83.55</v>
      </c>
      <c r="CW431" s="1" t="n">
        <v>12.7</v>
      </c>
      <c r="CX431" s="1" t="n">
        <v>21.2</v>
      </c>
      <c r="CY431" s="1" t="n">
        <v>8.9</v>
      </c>
      <c r="CZ431" s="1" t="n">
        <v>229</v>
      </c>
      <c r="DA431" s="1" t="n">
        <v>241</v>
      </c>
      <c r="DB431" s="1" t="n">
        <v>11.1</v>
      </c>
      <c r="DC431" s="1" t="n">
        <v>20.3</v>
      </c>
      <c r="DD431" s="1" t="n">
        <v>2130</v>
      </c>
      <c r="DE431" s="1" t="n">
        <v>6</v>
      </c>
      <c r="DF431" s="1" t="n">
        <v>4</v>
      </c>
      <c r="DG431" s="1" t="n">
        <v>250</v>
      </c>
      <c r="DH431" s="1" t="s">
        <v>425</v>
      </c>
      <c r="DI431" s="1" t="n">
        <v>250</v>
      </c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</row>
    <row r="432" customFormat="false" ht="13.8" hidden="false" customHeight="false" outlineLevel="0" collapsed="false">
      <c r="A432" s="1" t="n">
        <v>31471</v>
      </c>
      <c r="B432" s="1" t="n">
        <v>2</v>
      </c>
      <c r="C432" s="1" t="n">
        <v>20</v>
      </c>
      <c r="D432" s="1" t="n">
        <v>1</v>
      </c>
      <c r="E432" s="1" t="n">
        <v>0</v>
      </c>
      <c r="F432" s="1" t="n">
        <v>0</v>
      </c>
      <c r="G432" s="1" t="n">
        <v>1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f aca="false">IF(W432&gt;27,1,0)</f>
        <v>0</v>
      </c>
      <c r="N432" s="1" t="n">
        <v>0</v>
      </c>
      <c r="O432" s="1"/>
      <c r="P432" s="1" t="n">
        <f aca="false">SUM(E432:O432)</f>
        <v>1</v>
      </c>
      <c r="Q432" s="1" t="n">
        <v>108</v>
      </c>
      <c r="R432" s="1" t="n">
        <v>66</v>
      </c>
      <c r="S432" s="1" t="n">
        <v>42</v>
      </c>
      <c r="T432" s="2" t="n">
        <v>80</v>
      </c>
      <c r="U432" s="3" t="n">
        <v>59.7</v>
      </c>
      <c r="V432" s="3" t="n">
        <v>168</v>
      </c>
      <c r="W432" s="2" t="n">
        <v>21.1522108843537</v>
      </c>
      <c r="X432" s="2" t="n">
        <v>0</v>
      </c>
      <c r="Y432" s="3" t="n">
        <v>80</v>
      </c>
      <c r="Z432" s="3" t="n">
        <v>95</v>
      </c>
      <c r="AA432" s="2"/>
      <c r="AB432" s="2" t="n">
        <v>0.476190476190476</v>
      </c>
      <c r="AC432" s="2" t="n">
        <v>0.842105263157895</v>
      </c>
      <c r="AD432" s="3" t="n">
        <v>30.3</v>
      </c>
      <c r="AE432" s="3"/>
      <c r="AF432" s="3"/>
      <c r="AG432" s="1"/>
      <c r="AH432" s="3"/>
      <c r="AI432" s="3"/>
      <c r="AJ432" s="3"/>
      <c r="AK432" s="3"/>
      <c r="AL432" s="1"/>
      <c r="AM432" s="1"/>
      <c r="AN432" s="1"/>
      <c r="AO432" s="1" t="n">
        <v>99</v>
      </c>
      <c r="AP432" s="1" t="n">
        <v>150</v>
      </c>
      <c r="AQ432" s="1" t="n">
        <v>162</v>
      </c>
      <c r="AR432" s="1" t="n">
        <v>123</v>
      </c>
      <c r="AS432" s="1" t="n">
        <v>127</v>
      </c>
      <c r="AT432" s="21" t="n">
        <v>1</v>
      </c>
      <c r="AU432" s="1" t="n">
        <f aca="false">((AO432*15)+(AP432*30)+(AQ432*30)+(AR432*30)+(AS432*15))-(AO432*120)</f>
        <v>4560</v>
      </c>
      <c r="AV432" s="1" t="n">
        <f aca="false">((AO432*15)+(AP432*30)+(AQ432*30)+(AR432*30)+(AS432*15))</f>
        <v>16440</v>
      </c>
      <c r="AW432" s="1"/>
      <c r="AX432" s="4" t="n">
        <f aca="false">10000/SQRT((AO432*BE432)*(AVERAGE(AO432:AS432)*AVERAGE(BE432:BI432)))</f>
        <v>42.9602207754816</v>
      </c>
      <c r="AY432" s="4" t="n">
        <v>0</v>
      </c>
      <c r="AZ432" s="2" t="n">
        <f aca="false">(AO432*BE432)/405</f>
        <v>0.488888888888889</v>
      </c>
      <c r="BA432" s="2" t="n">
        <v>0</v>
      </c>
      <c r="BB432" s="2" t="n">
        <f aca="false">1/(LOG(BE432)+LOG(AO432))</f>
        <v>0.43541392286532</v>
      </c>
      <c r="BC432" s="2" t="n">
        <f aca="false">(BF432-BE432)/(AP432-AO432)</f>
        <v>0.00470588235294118</v>
      </c>
      <c r="BD432" s="2" t="n">
        <f aca="false">(20*BE432)/((AO432/18)-3.5)</f>
        <v>20</v>
      </c>
      <c r="BE432" s="3" t="n">
        <v>2</v>
      </c>
      <c r="BF432" s="3" t="n">
        <v>2.24</v>
      </c>
      <c r="BG432" s="3" t="n">
        <v>2</v>
      </c>
      <c r="BH432" s="3" t="n">
        <v>2.11</v>
      </c>
      <c r="BI432" s="3" t="n">
        <v>2</v>
      </c>
      <c r="BJ432" s="2" t="n">
        <f aca="false">((BE432*15)+(BF432*30)+(BG432*30)+(BH432*30)+(BI432*15))-(BE432*120)</f>
        <v>10.5</v>
      </c>
      <c r="BK432" s="2" t="n">
        <f aca="false">((BE432*15)+(BF432*30)+(BG432*30)+(BH432*30)+(BI432*15))</f>
        <v>250.5</v>
      </c>
      <c r="BL432" s="2" t="n">
        <f aca="false">(1/BE432)</f>
        <v>0.5</v>
      </c>
      <c r="BM432" s="2" t="n">
        <f aca="false">(BJ432/AU432)</f>
        <v>0.00230263157894737</v>
      </c>
      <c r="BN432" s="2" t="n">
        <f aca="false">(BK432/AV432)</f>
        <v>0.0152372262773723</v>
      </c>
      <c r="BO432" s="2" t="e">
        <f aca="false">(BM432/#REF!)</f>
        <v>#REF!</v>
      </c>
      <c r="BP432" s="2" t="n">
        <f aca="false">(AX432*BN432)</f>
        <v>0.654594604881883</v>
      </c>
      <c r="BQ432" s="2" t="n">
        <v>1</v>
      </c>
      <c r="BR432" s="4" t="n">
        <f aca="false">(BC432*BL432)</f>
        <v>0.00235294117647059</v>
      </c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 t="n">
        <v>1232</v>
      </c>
      <c r="CF432" s="1" t="n">
        <v>12.8246753246753</v>
      </c>
      <c r="CG432" s="1" t="n">
        <v>29.1477272727273</v>
      </c>
      <c r="CH432" s="1" t="n">
        <v>4.60227272727273</v>
      </c>
      <c r="CI432" s="1" t="n">
        <v>5.4788961038961</v>
      </c>
      <c r="CJ432" s="1" t="n">
        <v>3.06818181818182</v>
      </c>
      <c r="CK432" s="1" t="n">
        <v>60.6818181818182</v>
      </c>
      <c r="CL432" s="1" t="n">
        <v>1.9</v>
      </c>
      <c r="CM432" s="1" t="n">
        <v>2.3</v>
      </c>
      <c r="CN432" s="1" t="n">
        <v>6.3</v>
      </c>
      <c r="CO432" s="1" t="n">
        <v>0</v>
      </c>
      <c r="CP432" s="1" t="n">
        <v>1.8</v>
      </c>
      <c r="CQ432" s="1" t="n">
        <v>3.1</v>
      </c>
      <c r="CR432" s="1" t="n">
        <v>0</v>
      </c>
      <c r="CS432" s="1" t="n">
        <v>0.5</v>
      </c>
      <c r="CT432" s="1" t="n">
        <v>4.2</v>
      </c>
      <c r="CU432" s="1" t="n">
        <v>39.5</v>
      </c>
      <c r="CV432" s="1" t="n">
        <v>39.9</v>
      </c>
      <c r="CW432" s="1" t="n">
        <v>6.3</v>
      </c>
      <c r="CX432" s="1" t="n">
        <v>7.5</v>
      </c>
      <c r="CY432" s="1" t="n">
        <v>4.2</v>
      </c>
      <c r="CZ432" s="1" t="n">
        <v>204</v>
      </c>
      <c r="DA432" s="1" t="n">
        <v>186.9</v>
      </c>
      <c r="DB432" s="1" t="n">
        <v>26.7</v>
      </c>
      <c r="DC432" s="1" t="n">
        <v>17.9</v>
      </c>
      <c r="DD432" s="1" t="n">
        <v>477</v>
      </c>
      <c r="DE432" s="1" t="s">
        <v>425</v>
      </c>
      <c r="DF432" s="1" t="s">
        <v>425</v>
      </c>
      <c r="DG432" s="1" t="s">
        <v>425</v>
      </c>
      <c r="DH432" s="1" t="s">
        <v>425</v>
      </c>
      <c r="DI432" s="1" t="n">
        <v>0</v>
      </c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</row>
    <row r="433" customFormat="false" ht="13.8" hidden="false" customHeight="false" outlineLevel="0" collapsed="false">
      <c r="A433" s="1" t="n">
        <v>31472</v>
      </c>
      <c r="B433" s="1" t="n">
        <v>2</v>
      </c>
      <c r="C433" s="1" t="n">
        <v>32</v>
      </c>
      <c r="D433" s="1" t="n">
        <v>1</v>
      </c>
      <c r="E433" s="1" t="n">
        <v>1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f aca="false">IF(W433&gt;27,1,0)</f>
        <v>1</v>
      </c>
      <c r="N433" s="1" t="n">
        <v>1</v>
      </c>
      <c r="O433" s="1"/>
      <c r="P433" s="1" t="n">
        <f aca="false">SUM(E433:O433)</f>
        <v>3</v>
      </c>
      <c r="Q433" s="1" t="n">
        <v>140</v>
      </c>
      <c r="R433" s="1" t="n">
        <v>100</v>
      </c>
      <c r="S433" s="1" t="n">
        <v>40</v>
      </c>
      <c r="T433" s="2" t="n">
        <v>113.333333333333</v>
      </c>
      <c r="U433" s="3" t="n">
        <v>89.3</v>
      </c>
      <c r="V433" s="3" t="n">
        <v>157.3</v>
      </c>
      <c r="W433" s="2" t="n">
        <v>36.0905926414798</v>
      </c>
      <c r="X433" s="2" t="n">
        <v>2</v>
      </c>
      <c r="Y433" s="3" t="n">
        <v>82</v>
      </c>
      <c r="Z433" s="3" t="n">
        <v>103</v>
      </c>
      <c r="AA433" s="2"/>
      <c r="AB433" s="2" t="n">
        <v>0.521296884933249</v>
      </c>
      <c r="AC433" s="2" t="n">
        <v>0.796116504854369</v>
      </c>
      <c r="AD433" s="3" t="n">
        <v>52.5</v>
      </c>
      <c r="AE433" s="3"/>
      <c r="AF433" s="3"/>
      <c r="AG433" s="1"/>
      <c r="AH433" s="3"/>
      <c r="AI433" s="3"/>
      <c r="AJ433" s="3"/>
      <c r="AK433" s="3"/>
      <c r="AL433" s="1"/>
      <c r="AM433" s="1"/>
      <c r="AN433" s="1"/>
      <c r="AO433" s="1" t="n">
        <v>93</v>
      </c>
      <c r="AP433" s="1" t="n">
        <v>125</v>
      </c>
      <c r="AQ433" s="1" t="n">
        <v>142</v>
      </c>
      <c r="AR433" s="1" t="n">
        <v>112</v>
      </c>
      <c r="AS433" s="1" t="n">
        <v>104</v>
      </c>
      <c r="AT433" s="21" t="n">
        <v>1</v>
      </c>
      <c r="AU433" s="1" t="n">
        <f aca="false">((AO433*15)+(AP433*30)+(AQ433*30)+(AR433*30)+(AS433*15))-(AO433*120)</f>
        <v>3165</v>
      </c>
      <c r="AV433" s="1" t="n">
        <f aca="false">((AO433*15)+(AP433*30)+(AQ433*30)+(AR433*30)+(AS433*15))</f>
        <v>14325</v>
      </c>
      <c r="AW433" s="1"/>
      <c r="AX433" s="4" t="n">
        <f aca="false">10000/SQRT((AO433*BE433)*(AVERAGE(AO433:AS433)*AVERAGE(BE433:BI433)))</f>
        <v>5.79069675437574</v>
      </c>
      <c r="AY433" s="4" t="n">
        <v>0</v>
      </c>
      <c r="AZ433" s="2" t="n">
        <f aca="false">(AO433*BE433)/405</f>
        <v>1.32037037037037</v>
      </c>
      <c r="BA433" s="2" t="n">
        <v>0</v>
      </c>
      <c r="BB433" s="2" t="n">
        <f aca="false">1/(LOG(BE433)+LOG(AO433))</f>
        <v>0.366548653570236</v>
      </c>
      <c r="BC433" s="2" t="n">
        <f aca="false">(BF433-BE433)/(AP433-AO433)</f>
        <v>2.3890625</v>
      </c>
      <c r="BD433" s="2" t="n">
        <f aca="false">(20*BE433)/((AO433/18)-3.5)</f>
        <v>69</v>
      </c>
      <c r="BE433" s="3" t="n">
        <v>5.75</v>
      </c>
      <c r="BF433" s="3" t="n">
        <v>82.2</v>
      </c>
      <c r="BG433" s="3" t="n">
        <v>47.3</v>
      </c>
      <c r="BH433" s="3" t="n">
        <v>61.3</v>
      </c>
      <c r="BI433" s="3" t="n">
        <v>45.5</v>
      </c>
      <c r="BJ433" s="2" t="n">
        <f aca="false">((BE433*15)+(BF433*30)+(BG433*30)+(BH433*30)+(BI433*15))-(BE433*120)</f>
        <v>5802.75</v>
      </c>
      <c r="BK433" s="2" t="n">
        <f aca="false">((BE433*15)+(BF433*30)+(BG433*30)+(BH433*30)+(BI433*15))</f>
        <v>6492.75</v>
      </c>
      <c r="BL433" s="2" t="n">
        <f aca="false">(1/BE433)</f>
        <v>0.173913043478261</v>
      </c>
      <c r="BM433" s="2" t="n">
        <f aca="false">(BJ433/AU433)</f>
        <v>1.83341232227488</v>
      </c>
      <c r="BN433" s="2" t="n">
        <f aca="false">(BK433/AV433)</f>
        <v>0.453246073298429</v>
      </c>
      <c r="BO433" s="2" t="n">
        <f aca="false">(AX433*BM433)</f>
        <v>10.6167347840296</v>
      </c>
      <c r="BP433" s="2" t="n">
        <f aca="false">(AX433*BN433)</f>
        <v>2.62461056558276</v>
      </c>
      <c r="BQ433" s="2" t="n">
        <v>2</v>
      </c>
      <c r="BR433" s="4" t="n">
        <f aca="false">(BC433*BL433)</f>
        <v>0.415489130434783</v>
      </c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 t="n">
        <v>1265</v>
      </c>
      <c r="CF433" s="1" t="n">
        <v>22.1660079051383</v>
      </c>
      <c r="CG433" s="1" t="n">
        <v>39.9913043478261</v>
      </c>
      <c r="CH433" s="1" t="n">
        <v>16.4347826086957</v>
      </c>
      <c r="CI433" s="1" t="n">
        <v>10.9565217391304</v>
      </c>
      <c r="CJ433" s="1" t="n">
        <v>5.47826086956522</v>
      </c>
      <c r="CK433" s="1" t="n">
        <v>40</v>
      </c>
      <c r="CL433" s="1" t="n">
        <v>0.9</v>
      </c>
      <c r="CM433" s="1" t="n">
        <v>6.18</v>
      </c>
      <c r="CN433" s="1" t="n">
        <v>3.4</v>
      </c>
      <c r="CO433" s="1" t="n">
        <v>0</v>
      </c>
      <c r="CP433" s="1" t="n">
        <v>0.05</v>
      </c>
      <c r="CQ433" s="1" t="n">
        <v>0.45</v>
      </c>
      <c r="CR433" s="1" t="n">
        <v>0</v>
      </c>
      <c r="CS433" s="1" t="n">
        <v>1.51</v>
      </c>
      <c r="CT433" s="1" t="n">
        <v>0</v>
      </c>
      <c r="CU433" s="1" t="n">
        <v>70.1</v>
      </c>
      <c r="CV433" s="1" t="n">
        <v>56.21</v>
      </c>
      <c r="CW433" s="1" t="n">
        <v>23.1</v>
      </c>
      <c r="CX433" s="1" t="n">
        <v>15.4</v>
      </c>
      <c r="CY433" s="1" t="n">
        <v>7.7</v>
      </c>
      <c r="CZ433" s="1" t="n">
        <v>180</v>
      </c>
      <c r="DA433" s="1" t="n">
        <v>126.5</v>
      </c>
      <c r="DB433" s="1" t="n">
        <v>10.4</v>
      </c>
      <c r="DC433" s="1" t="n">
        <v>16.7</v>
      </c>
      <c r="DD433" s="1" t="n">
        <v>5999</v>
      </c>
      <c r="DE433" s="1" t="n">
        <v>3</v>
      </c>
      <c r="DF433" s="1" t="n">
        <v>2</v>
      </c>
      <c r="DG433" s="1" t="n">
        <v>450</v>
      </c>
      <c r="DH433" s="1" t="n">
        <v>3</v>
      </c>
      <c r="DI433" s="1" t="n">
        <v>900</v>
      </c>
      <c r="DJ433" s="1" t="n">
        <v>13</v>
      </c>
      <c r="DK433" s="1" t="n">
        <v>13</v>
      </c>
      <c r="DL433" s="1" t="n">
        <v>2</v>
      </c>
      <c r="DM433" s="1" t="n">
        <v>2</v>
      </c>
      <c r="DN433" s="1" t="n">
        <v>30.49036</v>
      </c>
      <c r="DO433" s="1" t="n">
        <v>128.637</v>
      </c>
      <c r="DP433" s="1" t="n">
        <v>0.45</v>
      </c>
      <c r="DQ433" s="1" t="n">
        <v>1</v>
      </c>
      <c r="DR433" s="1" t="n">
        <v>4</v>
      </c>
      <c r="DS433" s="1" t="n">
        <v>3</v>
      </c>
      <c r="DT433" s="1" t="n">
        <v>2151.99</v>
      </c>
      <c r="DU433" s="1" t="n">
        <v>50.3</v>
      </c>
      <c r="DV433" s="1" t="n">
        <v>18.03</v>
      </c>
      <c r="DW433" s="1" t="n">
        <v>22.61</v>
      </c>
      <c r="DX433" s="1" t="n">
        <v>26.42</v>
      </c>
      <c r="DY433" s="1" t="n">
        <v>360.49</v>
      </c>
      <c r="DZ433" s="1" t="n">
        <v>28.5</v>
      </c>
      <c r="EA433" s="1" t="n">
        <v>14.51</v>
      </c>
      <c r="EB433" s="1" t="n">
        <v>13.59</v>
      </c>
      <c r="EC433" s="1" t="n">
        <v>24.2</v>
      </c>
      <c r="ED433" s="1" t="n">
        <v>12.95</v>
      </c>
      <c r="EE433" s="1" t="n">
        <v>91.83</v>
      </c>
    </row>
    <row r="434" customFormat="false" ht="13.8" hidden="false" customHeight="false" outlineLevel="0" collapsed="false">
      <c r="A434" s="1" t="n">
        <v>31505</v>
      </c>
      <c r="B434" s="1" t="n">
        <v>2</v>
      </c>
      <c r="C434" s="1" t="n">
        <v>58</v>
      </c>
      <c r="D434" s="1" t="n">
        <v>1</v>
      </c>
      <c r="E434" s="1" t="n">
        <v>0</v>
      </c>
      <c r="F434" s="1" t="n">
        <v>1</v>
      </c>
      <c r="G434" s="1" t="n">
        <v>1</v>
      </c>
      <c r="H434" s="1" t="n">
        <v>1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</v>
      </c>
      <c r="N434" s="1" t="n">
        <v>0</v>
      </c>
      <c r="O434" s="1" t="n">
        <v>0</v>
      </c>
      <c r="P434" s="1" t="n">
        <f aca="false">SUM(E434:O434)</f>
        <v>3</v>
      </c>
      <c r="Q434" s="1" t="n">
        <v>140</v>
      </c>
      <c r="R434" s="1" t="n">
        <v>80</v>
      </c>
      <c r="S434" s="1" t="n">
        <v>60</v>
      </c>
      <c r="T434" s="2" t="n">
        <v>100</v>
      </c>
      <c r="U434" s="3" t="n">
        <v>60.4</v>
      </c>
      <c r="V434" s="3" t="n">
        <v>152.2</v>
      </c>
      <c r="W434" s="2" t="n">
        <v>26.0739983526759</v>
      </c>
      <c r="X434" s="2" t="n">
        <v>1</v>
      </c>
      <c r="Y434" s="3" t="n">
        <v>82.4</v>
      </c>
      <c r="Z434" s="3" t="n">
        <v>95.5</v>
      </c>
      <c r="AA434" s="2" t="n">
        <v>39.0234738353862</v>
      </c>
      <c r="AB434" s="2" t="n">
        <v>0.541392904073587</v>
      </c>
      <c r="AC434" s="2" t="n">
        <v>0.86282722513089</v>
      </c>
      <c r="AD434" s="3" t="n">
        <v>35.8</v>
      </c>
      <c r="AE434" s="3" t="n">
        <v>21.6</v>
      </c>
      <c r="AF434" s="3" t="n">
        <v>38.8</v>
      </c>
      <c r="AG434" s="1" t="n">
        <v>9</v>
      </c>
      <c r="AH434" s="3" t="n">
        <v>43.7</v>
      </c>
      <c r="AI434" s="3" t="n">
        <v>26.4</v>
      </c>
      <c r="AJ434" s="3" t="n">
        <v>36.8</v>
      </c>
      <c r="AK434" s="3" t="n">
        <v>2</v>
      </c>
      <c r="AL434" s="1" t="n">
        <v>1174</v>
      </c>
      <c r="AM434" s="1" t="n">
        <v>53</v>
      </c>
      <c r="AN434" s="1" t="n">
        <v>1925</v>
      </c>
      <c r="AO434" s="1" t="n">
        <v>106</v>
      </c>
      <c r="AP434" s="1" t="n">
        <v>200</v>
      </c>
      <c r="AQ434" s="1" t="n">
        <v>227</v>
      </c>
      <c r="AR434" s="1" t="n">
        <v>139</v>
      </c>
      <c r="AS434" s="1" t="n">
        <v>114</v>
      </c>
      <c r="AT434" s="1" t="n">
        <v>2</v>
      </c>
      <c r="AU434" s="1" t="n">
        <v>7560</v>
      </c>
      <c r="AV434" s="1" t="n">
        <f aca="false">((AO434*15)+(AP434*30)+(AQ434*30)+(AR434*30)+(AS434*15))</f>
        <v>20280</v>
      </c>
      <c r="AW434" s="1" t="n">
        <v>5.58</v>
      </c>
      <c r="AX434" s="4" t="n">
        <f aca="false">10000/SQRT((AO434*BE434)*(AVERAGE(AO434:AS434)*AVERAGE(BE434:BI434)))</f>
        <v>5.03401309091383</v>
      </c>
      <c r="AY434" s="4" t="n">
        <v>0</v>
      </c>
      <c r="AZ434" s="2" t="n">
        <f aca="false">(AO434*BE434)/405</f>
        <v>1.6200987654321</v>
      </c>
      <c r="BA434" s="2" t="n">
        <v>0</v>
      </c>
      <c r="BB434" s="2" t="n">
        <f aca="false">1/(LOG(BE434)+LOG(AO434))</f>
        <v>0.354988014691902</v>
      </c>
      <c r="BC434" s="2" t="n">
        <f aca="false">(BF434-BE434)/(AP434-AO434)</f>
        <v>0.232021276595745</v>
      </c>
      <c r="BD434" s="2" t="n">
        <f aca="false">(20*BE434)/((AO434/18)-3.5)</f>
        <v>51.8232558139535</v>
      </c>
      <c r="BE434" s="3" t="n">
        <v>6.19</v>
      </c>
      <c r="BF434" s="3" t="n">
        <v>28</v>
      </c>
      <c r="BG434" s="3" t="n">
        <v>57.2</v>
      </c>
      <c r="BH434" s="3" t="n">
        <v>51.5</v>
      </c>
      <c r="BI434" s="3" t="n">
        <v>48.4</v>
      </c>
      <c r="BJ434" s="2" t="n">
        <f aca="false">((BE434*15)+(BF434*30)+(BG434*30)+(BH434*30)+(BI434*15))-(BE434*120)</f>
        <v>4177.05</v>
      </c>
      <c r="BK434" s="2" t="n">
        <f aca="false">((BE434*15)+(BF434*30)+(BG434*30)+(BH434*30)+(BI434*15))</f>
        <v>4919.85</v>
      </c>
      <c r="BL434" s="2" t="n">
        <f aca="false">(1/BE434)</f>
        <v>0.161550888529887</v>
      </c>
      <c r="BM434" s="2" t="n">
        <f aca="false">(BJ434/AU434)</f>
        <v>0.552519841269841</v>
      </c>
      <c r="BN434" s="2" t="n">
        <f aca="false">(BK434/AV434)</f>
        <v>0.242596153846154</v>
      </c>
      <c r="BO434" s="2" t="n">
        <f aca="false">(AX434*BM434)</f>
        <v>2.78139211394201</v>
      </c>
      <c r="BP434" s="2" t="n">
        <f aca="false">(AX434*BN434)</f>
        <v>1.22123221426688</v>
      </c>
      <c r="BQ434" s="2" t="n">
        <v>1</v>
      </c>
      <c r="BR434" s="4" t="n">
        <f aca="false">(BC434*BL434)</f>
        <v>0.0374832433918812</v>
      </c>
      <c r="BS434" s="1" t="n">
        <v>138</v>
      </c>
      <c r="BT434" s="1" t="n">
        <v>0</v>
      </c>
      <c r="BU434" s="1" t="n">
        <v>63</v>
      </c>
      <c r="BV434" s="1" t="n">
        <v>0</v>
      </c>
      <c r="BW434" s="1" t="n">
        <v>62</v>
      </c>
      <c r="BX434" s="1" t="n">
        <v>0</v>
      </c>
      <c r="BY434" s="1" t="n">
        <v>13</v>
      </c>
      <c r="BZ434" s="1" t="n">
        <v>66</v>
      </c>
      <c r="CA434" s="1" t="n">
        <v>0</v>
      </c>
      <c r="CB434" s="1" t="n">
        <v>2</v>
      </c>
      <c r="CC434" s="1"/>
      <c r="CD434" s="1"/>
      <c r="CE434" s="1" t="n">
        <v>1300</v>
      </c>
      <c r="CF434" s="1" t="n">
        <v>14.4307692307692</v>
      </c>
      <c r="CG434" s="1" t="n">
        <v>26.8338461538462</v>
      </c>
      <c r="CH434" s="1" t="n">
        <v>3.25384615384615</v>
      </c>
      <c r="CI434" s="1" t="n">
        <v>5.67692307692308</v>
      </c>
      <c r="CJ434" s="1" t="n">
        <v>4.08461538461538</v>
      </c>
      <c r="CK434" s="1" t="n">
        <v>67.9076923076923</v>
      </c>
      <c r="CL434" s="1" t="n">
        <v>0.82</v>
      </c>
      <c r="CM434" s="1" t="n">
        <v>2.46</v>
      </c>
      <c r="CN434" s="1" t="n">
        <v>6.69</v>
      </c>
      <c r="CO434" s="1" t="n">
        <v>0</v>
      </c>
      <c r="CP434" s="1" t="n">
        <v>3.58</v>
      </c>
      <c r="CQ434" s="1" t="n">
        <v>1.94</v>
      </c>
      <c r="CR434" s="1" t="n">
        <v>0.36</v>
      </c>
      <c r="CS434" s="1" t="n">
        <v>0.12</v>
      </c>
      <c r="CT434" s="1" t="n">
        <v>0</v>
      </c>
      <c r="CU434" s="1" t="n">
        <v>46.9</v>
      </c>
      <c r="CV434" s="1" t="n">
        <v>38.76</v>
      </c>
      <c r="CW434" s="1" t="n">
        <v>4.7</v>
      </c>
      <c r="CX434" s="1" t="n">
        <v>8.2</v>
      </c>
      <c r="CY434" s="1" t="n">
        <v>5.9</v>
      </c>
      <c r="CZ434" s="1" t="n">
        <v>72</v>
      </c>
      <c r="DA434" s="1" t="n">
        <v>220.7</v>
      </c>
      <c r="DB434" s="1" t="n">
        <v>41.7</v>
      </c>
      <c r="DC434" s="1" t="n">
        <v>31.9</v>
      </c>
      <c r="DD434" s="1" t="n">
        <v>2521</v>
      </c>
      <c r="DE434" s="1" t="n">
        <v>7</v>
      </c>
      <c r="DF434" s="1" t="n">
        <v>1</v>
      </c>
      <c r="DG434" s="1" t="n">
        <v>250</v>
      </c>
      <c r="DH434" s="1" t="n">
        <v>7</v>
      </c>
      <c r="DI434" s="1" t="n">
        <v>450</v>
      </c>
      <c r="DJ434" s="1" t="n">
        <v>16</v>
      </c>
      <c r="DK434" s="1" t="n">
        <v>16</v>
      </c>
      <c r="DL434" s="1" t="n">
        <v>2</v>
      </c>
      <c r="DM434" s="1" t="n">
        <v>1</v>
      </c>
      <c r="DN434" s="1" t="n">
        <v>37.46012</v>
      </c>
      <c r="DO434" s="1" t="n">
        <v>105.3474</v>
      </c>
      <c r="DP434" s="1" t="n">
        <v>0.3</v>
      </c>
      <c r="DQ434" s="1" t="n">
        <v>1</v>
      </c>
      <c r="DR434" s="1" t="n">
        <v>2</v>
      </c>
      <c r="DS434" s="1" t="n">
        <v>1</v>
      </c>
      <c r="DT434" s="1" t="n">
        <v>2148.38</v>
      </c>
      <c r="DU434" s="1" t="n">
        <v>51.69</v>
      </c>
      <c r="DV434" s="1" t="n">
        <v>14.64</v>
      </c>
      <c r="DW434" s="1" t="n">
        <v>13.24</v>
      </c>
      <c r="DX434" s="1" t="n">
        <v>26.06</v>
      </c>
      <c r="DY434" s="1" t="n">
        <v>385.77</v>
      </c>
      <c r="DZ434" s="1" t="n">
        <v>35.73</v>
      </c>
      <c r="EA434" s="1" t="n">
        <v>27.14</v>
      </c>
      <c r="EB434" s="1" t="n">
        <v>13.29</v>
      </c>
      <c r="EC434" s="1" t="n">
        <v>20.17</v>
      </c>
      <c r="ED434" s="1" t="n">
        <v>11.54</v>
      </c>
      <c r="EE434" s="1" t="n">
        <v>96.39</v>
      </c>
    </row>
    <row r="435" customFormat="false" ht="13.8" hidden="false" customHeight="false" outlineLevel="0" collapsed="false">
      <c r="A435" s="1" t="n">
        <v>31511</v>
      </c>
      <c r="B435" s="1" t="n">
        <v>2</v>
      </c>
      <c r="C435" s="1" t="n">
        <v>46</v>
      </c>
      <c r="D435" s="1" t="n">
        <v>1</v>
      </c>
      <c r="E435" s="1" t="n">
        <v>1</v>
      </c>
      <c r="F435" s="1" t="n">
        <v>1</v>
      </c>
      <c r="G435" s="1" t="n">
        <v>1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</v>
      </c>
      <c r="N435" s="1" t="n">
        <v>1</v>
      </c>
      <c r="O435" s="1" t="n">
        <v>1</v>
      </c>
      <c r="P435" s="1" t="n">
        <f aca="false">SUM(E435:O435)</f>
        <v>6</v>
      </c>
      <c r="Q435" s="1" t="n">
        <v>130</v>
      </c>
      <c r="R435" s="1" t="n">
        <v>90</v>
      </c>
      <c r="S435" s="1" t="n">
        <v>40</v>
      </c>
      <c r="T435" s="2" t="n">
        <v>103.333333333333</v>
      </c>
      <c r="U435" s="3" t="n">
        <v>84</v>
      </c>
      <c r="V435" s="3" t="n">
        <v>155</v>
      </c>
      <c r="W435" s="2" t="n">
        <v>34.9635796045786</v>
      </c>
      <c r="X435" s="2" t="n">
        <v>2</v>
      </c>
      <c r="Y435" s="3" t="n">
        <v>96</v>
      </c>
      <c r="Z435" s="3" t="n">
        <v>111</v>
      </c>
      <c r="AA435" s="2" t="n">
        <v>44.3112097031344</v>
      </c>
      <c r="AB435" s="2" t="n">
        <v>0.619354838709678</v>
      </c>
      <c r="AC435" s="2" t="n">
        <v>0.864864864864865</v>
      </c>
      <c r="AD435" s="3" t="n">
        <v>44.1</v>
      </c>
      <c r="AE435" s="3" t="n">
        <v>37</v>
      </c>
      <c r="AF435" s="3" t="n">
        <v>47</v>
      </c>
      <c r="AG435" s="1" t="n">
        <v>11</v>
      </c>
      <c r="AH435" s="3" t="n">
        <v>39.9</v>
      </c>
      <c r="AI435" s="3" t="n">
        <v>33.5</v>
      </c>
      <c r="AJ435" s="3" t="n">
        <v>44.6</v>
      </c>
      <c r="AK435" s="3" t="n">
        <v>2.4</v>
      </c>
      <c r="AL435" s="1" t="n">
        <v>1459</v>
      </c>
      <c r="AM435" s="1" t="n">
        <v>61</v>
      </c>
      <c r="AN435" s="1" t="n">
        <v>2276</v>
      </c>
      <c r="AO435" s="1" t="n">
        <v>94</v>
      </c>
      <c r="AP435" s="1" t="n">
        <v>130</v>
      </c>
      <c r="AQ435" s="1" t="n">
        <v>179</v>
      </c>
      <c r="AR435" s="1" t="n">
        <v>175</v>
      </c>
      <c r="AS435" s="1" t="n">
        <v>158</v>
      </c>
      <c r="AT435" s="1" t="n">
        <v>3</v>
      </c>
      <c r="AU435" s="1" t="n">
        <v>7020</v>
      </c>
      <c r="AV435" s="1" t="n">
        <f aca="false">((AO435*15)+(AP435*30)+(AQ435*30)+(AR435*30)+(AS435*15))</f>
        <v>18300</v>
      </c>
      <c r="AW435" s="1" t="n">
        <v>5.62</v>
      </c>
      <c r="AX435" s="4" t="n">
        <f aca="false">10000/SQRT((AO435*BE435)*(AVERAGE(AO435:AS435)*AVERAGE(BE435:BI435)))</f>
        <v>4.41090099744469</v>
      </c>
      <c r="AY435" s="4" t="n">
        <v>0</v>
      </c>
      <c r="AZ435" s="2" t="n">
        <f aca="false">(AO435*BE435)/405</f>
        <v>1.83358024691358</v>
      </c>
      <c r="BA435" s="2" t="n">
        <v>0</v>
      </c>
      <c r="BB435" s="2" t="n">
        <f aca="false">1/(LOG(BE435)+LOG(AO435))</f>
        <v>0.348340425845115</v>
      </c>
      <c r="BC435" s="2" t="n">
        <f aca="false">(BF435-BE435)/(AP435-AO435)</f>
        <v>0.502777777777778</v>
      </c>
      <c r="BD435" s="2" t="n">
        <f aca="false">(20*BE435)/((AO435/18)-3.5)</f>
        <v>91.741935483871</v>
      </c>
      <c r="BE435" s="3" t="n">
        <v>7.9</v>
      </c>
      <c r="BF435" s="3" t="n">
        <v>26</v>
      </c>
      <c r="BG435" s="3" t="n">
        <v>66.6</v>
      </c>
      <c r="BH435" s="3" t="n">
        <v>77.2</v>
      </c>
      <c r="BI435" s="3" t="n">
        <v>57.4</v>
      </c>
      <c r="BJ435" s="2" t="n">
        <f aca="false">((BE435*15)+(BF435*30)+(BG435*30)+(BH435*30)+(BI435*15))-(BE435*120)</f>
        <v>5125.5</v>
      </c>
      <c r="BK435" s="2" t="n">
        <f aca="false">((BE435*15)+(BF435*30)+(BG435*30)+(BH435*30)+(BI435*15))</f>
        <v>6073.5</v>
      </c>
      <c r="BL435" s="2" t="n">
        <f aca="false">(1/BE435)</f>
        <v>0.126582278481013</v>
      </c>
      <c r="BM435" s="2" t="n">
        <f aca="false">(BJ435/AU435)</f>
        <v>0.730128205128205</v>
      </c>
      <c r="BN435" s="2" t="n">
        <f aca="false">(BK435/AV435)</f>
        <v>0.331885245901639</v>
      </c>
      <c r="BO435" s="2" t="n">
        <f aca="false">(AX435*BM435)</f>
        <v>3.2205232282625</v>
      </c>
      <c r="BP435" s="2" t="n">
        <f aca="false">(AX435*BN435)</f>
        <v>1.46391296218472</v>
      </c>
      <c r="BQ435" s="2" t="n">
        <v>2</v>
      </c>
      <c r="BR435" s="4" t="n">
        <f aca="false">(BC435*BL435)</f>
        <v>0.0636427566807314</v>
      </c>
      <c r="BS435" s="1" t="n">
        <v>169</v>
      </c>
      <c r="BT435" s="1" t="n">
        <v>0</v>
      </c>
      <c r="BU435" s="1" t="n">
        <v>34</v>
      </c>
      <c r="BV435" s="1" t="n">
        <v>1</v>
      </c>
      <c r="BW435" s="1" t="n">
        <v>92</v>
      </c>
      <c r="BX435" s="1" t="n">
        <v>0</v>
      </c>
      <c r="BY435" s="1" t="n">
        <v>43</v>
      </c>
      <c r="BZ435" s="1" t="n">
        <v>214</v>
      </c>
      <c r="CA435" s="1" t="n">
        <v>1</v>
      </c>
      <c r="CB435" s="1" t="n">
        <v>5</v>
      </c>
      <c r="CC435" s="1" t="n">
        <v>2</v>
      </c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 t="n">
        <v>6</v>
      </c>
      <c r="DK435" s="1" t="n">
        <v>6</v>
      </c>
      <c r="DL435" s="1" t="n">
        <v>2</v>
      </c>
      <c r="DM435" s="1" t="n">
        <v>2</v>
      </c>
      <c r="DN435" s="1" t="n">
        <v>23.46036</v>
      </c>
      <c r="DO435" s="1" t="n">
        <v>13604.58</v>
      </c>
      <c r="DP435" s="1" t="n">
        <v>0.88</v>
      </c>
      <c r="DQ435" s="1" t="n">
        <v>1</v>
      </c>
      <c r="DR435" s="1" t="n">
        <v>2</v>
      </c>
      <c r="DS435" s="1" t="n">
        <v>3</v>
      </c>
      <c r="DT435" s="1" t="n">
        <v>1801.12</v>
      </c>
      <c r="DU435" s="1" t="n">
        <v>38.11</v>
      </c>
      <c r="DV435" s="1" t="n">
        <v>6.11</v>
      </c>
      <c r="DW435" s="1" t="n">
        <v>11.91</v>
      </c>
      <c r="DX435" s="1" t="n">
        <v>14.11</v>
      </c>
      <c r="DY435" s="1" t="n">
        <v>313.07</v>
      </c>
      <c r="DZ435" s="1" t="n">
        <v>22.47</v>
      </c>
      <c r="EA435" s="1" t="n">
        <v>19.3</v>
      </c>
      <c r="EB435" s="1" t="n">
        <v>7.09</v>
      </c>
      <c r="EC435" s="1" t="n">
        <v>9.99</v>
      </c>
      <c r="ED435" s="1" t="n">
        <v>7.42</v>
      </c>
      <c r="EE435" s="1" t="n">
        <v>43.99</v>
      </c>
    </row>
    <row r="436" customFormat="false" ht="13.8" hidden="false" customHeight="false" outlineLevel="0" collapsed="false">
      <c r="A436" s="1" t="n">
        <v>31512</v>
      </c>
      <c r="B436" s="1" t="n">
        <v>2</v>
      </c>
      <c r="C436" s="1" t="n">
        <v>43</v>
      </c>
      <c r="D436" s="1" t="n">
        <v>1</v>
      </c>
      <c r="E436" s="1" t="n">
        <v>0</v>
      </c>
      <c r="F436" s="1" t="n">
        <v>0</v>
      </c>
      <c r="G436" s="1" t="n">
        <v>1</v>
      </c>
      <c r="H436" s="1" t="n">
        <v>1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</v>
      </c>
      <c r="N436" s="1" t="n">
        <v>0</v>
      </c>
      <c r="O436" s="1" t="n">
        <v>1</v>
      </c>
      <c r="P436" s="1" t="n">
        <f aca="false">SUM(E436:O436)</f>
        <v>4</v>
      </c>
      <c r="Q436" s="1" t="n">
        <v>130</v>
      </c>
      <c r="R436" s="1" t="n">
        <v>80</v>
      </c>
      <c r="S436" s="1" t="n">
        <v>50</v>
      </c>
      <c r="T436" s="2" t="n">
        <v>96.6666666666667</v>
      </c>
      <c r="U436" s="3" t="n">
        <v>70</v>
      </c>
      <c r="V436" s="3" t="n">
        <v>156</v>
      </c>
      <c r="W436" s="2" t="n">
        <v>28.7639710716634</v>
      </c>
      <c r="X436" s="2" t="n">
        <v>1</v>
      </c>
      <c r="Y436" s="3" t="n">
        <v>87</v>
      </c>
      <c r="Z436" s="3" t="n">
        <v>106</v>
      </c>
      <c r="AA436" s="2" t="n">
        <v>40.8338728135682</v>
      </c>
      <c r="AB436" s="2" t="n">
        <v>0.557692307692308</v>
      </c>
      <c r="AC436" s="2" t="n">
        <v>0.820754716981132</v>
      </c>
      <c r="AD436" s="3" t="n">
        <v>33.6</v>
      </c>
      <c r="AE436" s="3" t="n">
        <v>23.5</v>
      </c>
      <c r="AF436" s="3" t="n">
        <v>46.5</v>
      </c>
      <c r="AG436" s="1" t="n">
        <v>6</v>
      </c>
      <c r="AH436" s="3" t="n">
        <v>46.7</v>
      </c>
      <c r="AI436" s="3" t="n">
        <v>32.7</v>
      </c>
      <c r="AJ436" s="3" t="n">
        <v>44.1</v>
      </c>
      <c r="AK436" s="3" t="n">
        <v>2.4</v>
      </c>
      <c r="AL436" s="1" t="n">
        <v>1400</v>
      </c>
      <c r="AM436" s="1" t="n">
        <v>45</v>
      </c>
      <c r="AN436" s="1" t="n">
        <v>2548</v>
      </c>
      <c r="AO436" s="1" t="n">
        <v>101</v>
      </c>
      <c r="AP436" s="1" t="n">
        <v>105</v>
      </c>
      <c r="AQ436" s="1" t="n">
        <v>81</v>
      </c>
      <c r="AR436" s="1" t="n">
        <v>83</v>
      </c>
      <c r="AS436" s="1" t="n">
        <v>91</v>
      </c>
      <c r="AT436" s="1" t="n">
        <v>2</v>
      </c>
      <c r="AU436" s="1" t="n">
        <v>-1170</v>
      </c>
      <c r="AV436" s="1" t="n">
        <f aca="false">((AO436*15)+(AP436*30)+(AQ436*30)+(AR436*30)+(AS436*15))</f>
        <v>10950</v>
      </c>
      <c r="AW436" s="1" t="n">
        <v>5.47</v>
      </c>
      <c r="AX436" s="4" t="n">
        <f aca="false">10000/SQRT((AO436*BE436)*(AVERAGE(AO436:AS436)*AVERAGE(BE436:BI436)))</f>
        <v>9.04510766400228</v>
      </c>
      <c r="AY436" s="4" t="n">
        <v>0</v>
      </c>
      <c r="AZ436" s="2" t="n">
        <f aca="false">(AO436*BE436)/405</f>
        <v>1.88034567901235</v>
      </c>
      <c r="BA436" s="2" t="n">
        <v>0</v>
      </c>
      <c r="BB436" s="2" t="n">
        <f aca="false">1/(LOG(BE436)+LOG(AO436))</f>
        <v>0.347018262280448</v>
      </c>
      <c r="BC436" s="2" t="n">
        <f aca="false">(BF436-BE436)/(AP436-AO436)</f>
        <v>3.815</v>
      </c>
      <c r="BD436" s="2" t="n">
        <f aca="false">(20*BE436)/((AO436/18)-3.5)</f>
        <v>71.4315789473684</v>
      </c>
      <c r="BE436" s="3" t="n">
        <v>7.54</v>
      </c>
      <c r="BF436" s="3" t="n">
        <v>22.8</v>
      </c>
      <c r="BG436" s="3" t="n">
        <v>20.3</v>
      </c>
      <c r="BH436" s="3" t="n">
        <v>17.9</v>
      </c>
      <c r="BI436" s="3" t="n">
        <v>18.5</v>
      </c>
      <c r="BJ436" s="2" t="n">
        <f aca="false">((BE436*15)+(BF436*30)+(BG436*30)+(BH436*30)+(BI436*15))-(BE436*120)</f>
        <v>1315.8</v>
      </c>
      <c r="BK436" s="2" t="n">
        <f aca="false">((BE436*15)+(BF436*30)+(BG436*30)+(BH436*30)+(BI436*15))</f>
        <v>2220.6</v>
      </c>
      <c r="BL436" s="2" t="n">
        <f aca="false">(1/BE436)</f>
        <v>0.13262599469496</v>
      </c>
      <c r="BM436" s="2" t="n">
        <f aca="false">(BJ436/AU436)</f>
        <v>-1.12461538461538</v>
      </c>
      <c r="BN436" s="2" t="n">
        <f aca="false">(BK436/AV436)</f>
        <v>0.202794520547945</v>
      </c>
      <c r="BO436" s="2" t="n">
        <f aca="false">(AX436*BM436)</f>
        <v>-10.1722672344395</v>
      </c>
      <c r="BP436" s="2" t="n">
        <f aca="false">(AX436*BN436)</f>
        <v>1.83429827202589</v>
      </c>
      <c r="BQ436" s="2" t="n">
        <v>2</v>
      </c>
      <c r="BR436" s="4" t="n">
        <f aca="false">(BC436*BL436)</f>
        <v>0.505968169761273</v>
      </c>
      <c r="BS436" s="1" t="n">
        <v>136</v>
      </c>
      <c r="BT436" s="1" t="n">
        <v>0</v>
      </c>
      <c r="BU436" s="1" t="n">
        <v>33</v>
      </c>
      <c r="BV436" s="1" t="n">
        <v>1</v>
      </c>
      <c r="BW436" s="1" t="n">
        <v>91</v>
      </c>
      <c r="BX436" s="1" t="n">
        <v>0</v>
      </c>
      <c r="BY436" s="1" t="n">
        <v>12</v>
      </c>
      <c r="BZ436" s="1" t="n">
        <v>61</v>
      </c>
      <c r="CA436" s="1" t="n">
        <v>0</v>
      </c>
      <c r="CB436" s="1" t="n">
        <v>2</v>
      </c>
      <c r="CC436" s="1"/>
      <c r="CD436" s="1"/>
      <c r="CE436" s="1" t="n">
        <v>1815</v>
      </c>
      <c r="CF436" s="1" t="n">
        <v>18.2038567493113</v>
      </c>
      <c r="CG436" s="1" t="n">
        <v>40.8099173553719</v>
      </c>
      <c r="CH436" s="1" t="n">
        <v>9.47107438016529</v>
      </c>
      <c r="CI436" s="1" t="n">
        <v>12.9421487603306</v>
      </c>
      <c r="CJ436" s="1" t="n">
        <v>7.38842975206612</v>
      </c>
      <c r="CK436" s="1" t="n">
        <v>46.1707988980716</v>
      </c>
      <c r="CL436" s="1" t="n">
        <v>2.1</v>
      </c>
      <c r="CM436" s="1" t="n">
        <v>9.1</v>
      </c>
      <c r="CN436" s="1" t="n">
        <v>3.3</v>
      </c>
      <c r="CO436" s="1" t="n">
        <v>0</v>
      </c>
      <c r="CP436" s="1" t="n">
        <v>7.1</v>
      </c>
      <c r="CQ436" s="1" t="n">
        <v>2.6</v>
      </c>
      <c r="CR436" s="1" t="n">
        <v>0</v>
      </c>
      <c r="CS436" s="1" t="n">
        <v>0</v>
      </c>
      <c r="CT436" s="1" t="n">
        <v>7.5</v>
      </c>
      <c r="CU436" s="1" t="n">
        <v>82.6</v>
      </c>
      <c r="CV436" s="1" t="n">
        <v>82.3</v>
      </c>
      <c r="CW436" s="1" t="n">
        <v>19.1</v>
      </c>
      <c r="CX436" s="1" t="n">
        <v>26.1</v>
      </c>
      <c r="CY436" s="1" t="n">
        <v>14.9</v>
      </c>
      <c r="CZ436" s="1" t="n">
        <v>8</v>
      </c>
      <c r="DA436" s="1" t="n">
        <v>209.5</v>
      </c>
      <c r="DB436" s="1" t="n">
        <v>96.8</v>
      </c>
      <c r="DC436" s="1" t="n">
        <v>19.6</v>
      </c>
      <c r="DD436" s="1" t="n">
        <v>1157</v>
      </c>
      <c r="DE436" s="1" t="s">
        <v>425</v>
      </c>
      <c r="DF436" s="1" t="s">
        <v>425</v>
      </c>
      <c r="DG436" s="1" t="s">
        <v>425</v>
      </c>
      <c r="DH436" s="1" t="s">
        <v>425</v>
      </c>
      <c r="DI436" s="1" t="n">
        <v>0</v>
      </c>
      <c r="DJ436" s="1" t="n">
        <v>5</v>
      </c>
      <c r="DK436" s="1" t="n">
        <v>5</v>
      </c>
      <c r="DL436" s="1" t="n">
        <v>2</v>
      </c>
      <c r="DM436" s="1" t="n">
        <v>2</v>
      </c>
      <c r="DN436" s="1" t="n">
        <v>28.79012</v>
      </c>
      <c r="DO436" s="1" t="n">
        <v>157.5575</v>
      </c>
      <c r="DP436" s="1" t="n">
        <v>0</v>
      </c>
      <c r="DQ436" s="1" t="n">
        <v>1</v>
      </c>
      <c r="DR436" s="1" t="n">
        <v>4</v>
      </c>
      <c r="DS436" s="1" t="n">
        <v>1</v>
      </c>
      <c r="DT436" s="1" t="n">
        <v>1005.9</v>
      </c>
      <c r="DU436" s="1" t="n">
        <v>25.4</v>
      </c>
      <c r="DV436" s="1" t="n">
        <v>4.56</v>
      </c>
      <c r="DW436" s="1" t="n">
        <v>5.16</v>
      </c>
      <c r="DX436" s="1" t="n">
        <v>18.55</v>
      </c>
      <c r="DY436" s="1" t="n">
        <v>179.79</v>
      </c>
      <c r="DZ436" s="1" t="n">
        <v>13.26</v>
      </c>
      <c r="EA436" s="1" t="n">
        <v>15.35</v>
      </c>
      <c r="EB436" s="1" t="n">
        <v>5.18</v>
      </c>
      <c r="EC436" s="1" t="n">
        <v>11.39</v>
      </c>
      <c r="ED436" s="1" t="n">
        <v>6.33</v>
      </c>
      <c r="EE436" s="1" t="n">
        <v>24.29</v>
      </c>
    </row>
    <row r="437" customFormat="false" ht="13.8" hidden="false" customHeight="false" outlineLevel="0" collapsed="false">
      <c r="A437" s="1" t="n">
        <v>31513</v>
      </c>
      <c r="B437" s="1" t="n">
        <v>2</v>
      </c>
      <c r="C437" s="1" t="n">
        <v>56</v>
      </c>
      <c r="D437" s="1" t="n">
        <v>1</v>
      </c>
      <c r="E437" s="1" t="n">
        <v>0</v>
      </c>
      <c r="F437" s="1" t="n">
        <v>1</v>
      </c>
      <c r="G437" s="1" t="n">
        <v>1</v>
      </c>
      <c r="H437" s="1" t="n">
        <v>1</v>
      </c>
      <c r="I437" s="1" t="n">
        <v>0</v>
      </c>
      <c r="J437" s="1" t="n">
        <v>0</v>
      </c>
      <c r="K437" s="1" t="n">
        <v>1</v>
      </c>
      <c r="L437" s="1" t="n">
        <v>0</v>
      </c>
      <c r="M437" s="1" t="n">
        <v>1</v>
      </c>
      <c r="N437" s="1" t="n">
        <v>0</v>
      </c>
      <c r="O437" s="1" t="n">
        <v>1</v>
      </c>
      <c r="P437" s="1" t="n">
        <f aca="false">SUM(E437:O437)</f>
        <v>6</v>
      </c>
      <c r="Q437" s="1" t="n">
        <v>150</v>
      </c>
      <c r="R437" s="1" t="n">
        <v>80</v>
      </c>
      <c r="S437" s="1" t="n">
        <v>70</v>
      </c>
      <c r="T437" s="2" t="n">
        <v>103.333333333333</v>
      </c>
      <c r="U437" s="3" t="n">
        <v>70.2</v>
      </c>
      <c r="V437" s="3" t="n">
        <v>155.5</v>
      </c>
      <c r="W437" s="2" t="n">
        <v>29.0319578995254</v>
      </c>
      <c r="X437" s="2" t="n">
        <v>1</v>
      </c>
      <c r="Y437" s="3" t="n">
        <v>100</v>
      </c>
      <c r="Z437" s="3" t="n">
        <v>96.5</v>
      </c>
      <c r="AA437" s="2" t="n">
        <v>43.7724861013599</v>
      </c>
      <c r="AB437" s="2" t="n">
        <v>0.643086816720257</v>
      </c>
      <c r="AC437" s="2" t="n">
        <v>1.03626943005181</v>
      </c>
      <c r="AD437" s="3" t="n">
        <v>27.8</v>
      </c>
      <c r="AE437" s="3" t="n">
        <v>19.5</v>
      </c>
      <c r="AF437" s="3" t="n">
        <v>50.7</v>
      </c>
      <c r="AG437" s="1" t="n">
        <v>7</v>
      </c>
      <c r="AH437" s="3" t="n">
        <v>50.4</v>
      </c>
      <c r="AI437" s="3" t="n">
        <v>35.4</v>
      </c>
      <c r="AJ437" s="3" t="n">
        <v>48.1</v>
      </c>
      <c r="AK437" s="3" t="n">
        <v>2.6</v>
      </c>
      <c r="AL437" s="1" t="n">
        <v>1482</v>
      </c>
      <c r="AM437" s="1" t="n">
        <v>41</v>
      </c>
      <c r="AN437" s="1" t="n">
        <v>2430</v>
      </c>
      <c r="AO437" s="1" t="n">
        <v>117</v>
      </c>
      <c r="AP437" s="1" t="n">
        <v>228</v>
      </c>
      <c r="AQ437" s="1" t="n">
        <v>293</v>
      </c>
      <c r="AR437" s="1" t="n">
        <v>331</v>
      </c>
      <c r="AS437" s="1" t="n">
        <v>353</v>
      </c>
      <c r="AT437" s="1" t="n">
        <v>6</v>
      </c>
      <c r="AU437" s="1" t="n">
        <v>18570</v>
      </c>
      <c r="AV437" s="1" t="n">
        <f aca="false">((AO437*15)+(AP437*30)+(AQ437*30)+(AR437*30)+(AS437*15))</f>
        <v>32610</v>
      </c>
      <c r="AW437" s="1"/>
      <c r="AX437" s="4" t="n">
        <f aca="false">10000/SQRT((AO437*BE437)*(AVERAGE(AO437:AS437)*AVERAGE(BE437:BI437)))</f>
        <v>3.57320732214792</v>
      </c>
      <c r="AY437" s="4" t="n">
        <v>1</v>
      </c>
      <c r="AZ437" s="2" t="n">
        <f aca="false">(AO437*BE437)/405</f>
        <v>3.69777777777778</v>
      </c>
      <c r="BA437" s="2" t="n">
        <v>1</v>
      </c>
      <c r="BB437" s="2" t="n">
        <f aca="false">1/(LOG(BE437)+LOG(AO437))</f>
        <v>0.314921368263241</v>
      </c>
      <c r="BC437" s="2" t="n">
        <f aca="false">(BF437-BE437)/(AP437-AO437)</f>
        <v>0.0792792792792793</v>
      </c>
      <c r="BD437" s="2" t="n">
        <f aca="false">(20*BE437)/((AO437/18)-3.5)</f>
        <v>85.3333333333333</v>
      </c>
      <c r="BE437" s="3" t="n">
        <v>12.8</v>
      </c>
      <c r="BF437" s="3" t="n">
        <v>21.6</v>
      </c>
      <c r="BG437" s="3" t="n">
        <v>21.9</v>
      </c>
      <c r="BH437" s="3" t="n">
        <v>20.8</v>
      </c>
      <c r="BI437" s="3" t="n">
        <v>21.8</v>
      </c>
      <c r="BJ437" s="2" t="n">
        <f aca="false">((BE437*15)+(BF437*30)+(BG437*30)+(BH437*30)+(BI437*15))-(BE437*120)</f>
        <v>912</v>
      </c>
      <c r="BK437" s="2" t="n">
        <f aca="false">((BE437*15)+(BF437*30)+(BG437*30)+(BH437*30)+(BI437*15))</f>
        <v>2448</v>
      </c>
      <c r="BL437" s="2" t="n">
        <f aca="false">(1/BE437)</f>
        <v>0.078125</v>
      </c>
      <c r="BM437" s="2" t="n">
        <f aca="false">(BJ437/AU437)</f>
        <v>0.0491114701130856</v>
      </c>
      <c r="BN437" s="2" t="n">
        <f aca="false">(BK437/AV437)</f>
        <v>0.0750689972401104</v>
      </c>
      <c r="BO437" s="2" t="n">
        <f aca="false">(AX437*BM437)</f>
        <v>0.175485464609526</v>
      </c>
      <c r="BP437" s="2" t="n">
        <f aca="false">(AX437*BN437)</f>
        <v>0.268237090604665</v>
      </c>
      <c r="BQ437" s="2" t="n">
        <v>1</v>
      </c>
      <c r="BR437" s="4" t="n">
        <f aca="false">(BC437*BL437)</f>
        <v>0.00619369369369369</v>
      </c>
      <c r="BS437" s="1" t="n">
        <v>174</v>
      </c>
      <c r="BT437" s="1" t="n">
        <v>0</v>
      </c>
      <c r="BU437" s="1" t="n">
        <v>41</v>
      </c>
      <c r="BV437" s="1" t="n">
        <v>1</v>
      </c>
      <c r="BW437" s="1" t="n">
        <v>92</v>
      </c>
      <c r="BX437" s="1" t="n">
        <v>0</v>
      </c>
      <c r="BY437" s="1" t="n">
        <v>41</v>
      </c>
      <c r="BZ437" s="1" t="n">
        <v>205</v>
      </c>
      <c r="CA437" s="1" t="n">
        <v>1</v>
      </c>
      <c r="CB437" s="1" t="n">
        <v>3</v>
      </c>
      <c r="CC437" s="1"/>
      <c r="CD437" s="1"/>
      <c r="CE437" s="1" t="n">
        <v>1351</v>
      </c>
      <c r="CF437" s="1" t="n">
        <v>19.60029607698</v>
      </c>
      <c r="CG437" s="1" t="n">
        <v>21.3774981495189</v>
      </c>
      <c r="CH437" s="1" t="n">
        <v>7.1280532938564</v>
      </c>
      <c r="CI437" s="1" t="n">
        <v>5.46262028127313</v>
      </c>
      <c r="CJ437" s="1" t="n">
        <v>2.66469282013323</v>
      </c>
      <c r="CK437" s="1" t="n">
        <v>59.3930421909697</v>
      </c>
      <c r="CL437" s="1" t="n">
        <v>2.06</v>
      </c>
      <c r="CM437" s="1" t="n">
        <v>4.37</v>
      </c>
      <c r="CN437" s="1" t="n">
        <v>7.46</v>
      </c>
      <c r="CO437" s="1" t="n">
        <v>0</v>
      </c>
      <c r="CP437" s="1" t="n">
        <v>2.75</v>
      </c>
      <c r="CQ437" s="1" t="n">
        <v>1.95</v>
      </c>
      <c r="CR437" s="1" t="n">
        <v>1.36</v>
      </c>
      <c r="CS437" s="1" t="n">
        <v>0.98</v>
      </c>
      <c r="CT437" s="1" t="n">
        <v>0</v>
      </c>
      <c r="CU437" s="1" t="n">
        <v>66.2</v>
      </c>
      <c r="CV437" s="1" t="n">
        <v>32.09</v>
      </c>
      <c r="CW437" s="1" t="n">
        <v>10.7</v>
      </c>
      <c r="CX437" s="1" t="n">
        <v>8.2</v>
      </c>
      <c r="CY437" s="1" t="n">
        <v>4</v>
      </c>
      <c r="CZ437" s="1" t="n">
        <v>165</v>
      </c>
      <c r="DA437" s="1" t="n">
        <v>200.6</v>
      </c>
      <c r="DB437" s="1" t="n">
        <v>48.9</v>
      </c>
      <c r="DC437" s="1" t="n">
        <v>7.1</v>
      </c>
      <c r="DD437" s="1" t="n">
        <v>2523</v>
      </c>
      <c r="DE437" s="1" t="n">
        <v>5</v>
      </c>
      <c r="DF437" s="1" t="n">
        <v>1</v>
      </c>
      <c r="DG437" s="1" t="n">
        <v>500</v>
      </c>
      <c r="DH437" s="1" t="n">
        <v>10</v>
      </c>
      <c r="DI437" s="1" t="n">
        <v>0</v>
      </c>
      <c r="DJ437" s="1" t="n">
        <v>12</v>
      </c>
      <c r="DK437" s="1" t="n">
        <v>12</v>
      </c>
      <c r="DL437" s="1" t="n">
        <v>2</v>
      </c>
      <c r="DM437" s="1" t="n">
        <v>2</v>
      </c>
      <c r="DN437" s="1" t="n">
        <v>33.87001</v>
      </c>
      <c r="DO437" s="1" t="n">
        <v>66.0059</v>
      </c>
      <c r="DP437" s="1" t="n">
        <v>0.08</v>
      </c>
      <c r="DQ437" s="1" t="n">
        <v>1</v>
      </c>
      <c r="DR437" s="1" t="n">
        <v>4</v>
      </c>
      <c r="DS437" s="1" t="n">
        <v>1</v>
      </c>
      <c r="DT437" s="1" t="n">
        <v>1808.64</v>
      </c>
      <c r="DU437" s="1" t="n">
        <v>44.58</v>
      </c>
      <c r="DV437" s="1" t="n">
        <v>16.9</v>
      </c>
      <c r="DW437" s="1" t="n">
        <v>22.52</v>
      </c>
      <c r="DX437" s="1" t="n">
        <v>12.52</v>
      </c>
      <c r="DY437" s="1" t="n">
        <v>319.98</v>
      </c>
      <c r="DZ437" s="1" t="n">
        <v>24.81</v>
      </c>
      <c r="EA437" s="1" t="n">
        <v>18.89</v>
      </c>
      <c r="EB437" s="1" t="n">
        <v>11.6</v>
      </c>
      <c r="EC437" s="1" t="n">
        <v>14.92</v>
      </c>
      <c r="ED437" s="1" t="n">
        <v>8.13</v>
      </c>
      <c r="EE437" s="1" t="n">
        <v>184.32</v>
      </c>
    </row>
    <row r="438" customFormat="false" ht="13.8" hidden="false" customHeight="false" outlineLevel="0" collapsed="false">
      <c r="A438" s="1" t="n">
        <v>31516</v>
      </c>
      <c r="B438" s="1" t="n">
        <v>2</v>
      </c>
      <c r="C438" s="1" t="n">
        <v>47</v>
      </c>
      <c r="D438" s="1" t="n">
        <v>1</v>
      </c>
      <c r="E438" s="1" t="n">
        <v>1</v>
      </c>
      <c r="F438" s="1" t="n">
        <v>1</v>
      </c>
      <c r="G438" s="1" t="n">
        <v>0</v>
      </c>
      <c r="H438" s="1" t="n">
        <v>0</v>
      </c>
      <c r="I438" s="1" t="n">
        <v>1</v>
      </c>
      <c r="J438" s="1" t="n">
        <v>0</v>
      </c>
      <c r="K438" s="1" t="n">
        <v>0</v>
      </c>
      <c r="L438" s="1" t="n">
        <v>0</v>
      </c>
      <c r="M438" s="1" t="n">
        <v>1</v>
      </c>
      <c r="N438" s="1" t="n">
        <v>0</v>
      </c>
      <c r="O438" s="1" t="n">
        <v>1</v>
      </c>
      <c r="P438" s="1" t="n">
        <f aca="false">SUM(E438:O438)</f>
        <v>5</v>
      </c>
      <c r="Q438" s="1" t="n">
        <v>110</v>
      </c>
      <c r="R438" s="1" t="n">
        <v>70</v>
      </c>
      <c r="S438" s="1" t="n">
        <v>40</v>
      </c>
      <c r="T438" s="2" t="n">
        <v>83.3333333333333</v>
      </c>
      <c r="U438" s="3" t="n">
        <v>80.6</v>
      </c>
      <c r="V438" s="3" t="n">
        <v>157.5</v>
      </c>
      <c r="W438" s="2" t="n">
        <v>32.4918115394306</v>
      </c>
      <c r="X438" s="2" t="n">
        <v>2</v>
      </c>
      <c r="Y438" s="3" t="n">
        <v>99.5</v>
      </c>
      <c r="Z438" s="3" t="n">
        <v>117.5</v>
      </c>
      <c r="AA438" s="2" t="n">
        <v>44.7802730596935</v>
      </c>
      <c r="AB438" s="2" t="n">
        <v>0.631746031746032</v>
      </c>
      <c r="AC438" s="2" t="n">
        <v>0.846808510638298</v>
      </c>
      <c r="AD438" s="3" t="n">
        <v>43.5</v>
      </c>
      <c r="AE438" s="3" t="n">
        <v>35.1</v>
      </c>
      <c r="AF438" s="3" t="n">
        <v>45.5</v>
      </c>
      <c r="AG438" s="1" t="n">
        <v>10</v>
      </c>
      <c r="AH438" s="3" t="n">
        <v>40.1</v>
      </c>
      <c r="AI438" s="3" t="n">
        <v>32.3</v>
      </c>
      <c r="AJ438" s="3" t="n">
        <v>43.2</v>
      </c>
      <c r="AK438" s="3" t="n">
        <v>2.3</v>
      </c>
      <c r="AL438" s="1" t="n">
        <v>1412</v>
      </c>
      <c r="AM438" s="1" t="n">
        <v>62</v>
      </c>
      <c r="AN438" s="1" t="n">
        <v>2316</v>
      </c>
      <c r="AO438" s="1" t="n">
        <v>92</v>
      </c>
      <c r="AP438" s="1" t="n">
        <v>148</v>
      </c>
      <c r="AQ438" s="1" t="n">
        <v>171</v>
      </c>
      <c r="AR438" s="1" t="n">
        <v>131</v>
      </c>
      <c r="AS438" s="1" t="n">
        <v>143</v>
      </c>
      <c r="AT438" s="1" t="n">
        <v>3</v>
      </c>
      <c r="AU438" s="1" t="n">
        <v>5985</v>
      </c>
      <c r="AV438" s="1" t="n">
        <f aca="false">((AO438*15)+(AP438*30)+(AQ438*30)+(AR438*30)+(AS438*15))</f>
        <v>17025</v>
      </c>
      <c r="AW438" s="1" t="n">
        <v>5.61</v>
      </c>
      <c r="AX438" s="4" t="n">
        <f aca="false">10000/SQRT((AO438*BE438)*(AVERAGE(AO438:AS438)*AVERAGE(BE438:BI438)))</f>
        <v>4.83637757063836</v>
      </c>
      <c r="AY438" s="4" t="n">
        <v>0</v>
      </c>
      <c r="AZ438" s="2" t="n">
        <f aca="false">(AO438*BE438)/405</f>
        <v>1.71051851851852</v>
      </c>
      <c r="BA438" s="2" t="n">
        <v>0</v>
      </c>
      <c r="BB438" s="2" t="n">
        <f aca="false">1/(LOG(BE438)+LOG(AO438))</f>
        <v>0.352040432953257</v>
      </c>
      <c r="BC438" s="2" t="n">
        <f aca="false">(BF438-BE438)/(AP438-AO438)</f>
        <v>0.861964285714286</v>
      </c>
      <c r="BD438" s="2" t="n">
        <f aca="false">(20*BE438)/((AO438/18)-3.5)</f>
        <v>93.4758620689656</v>
      </c>
      <c r="BE438" s="3" t="n">
        <v>7.53</v>
      </c>
      <c r="BF438" s="3" t="n">
        <v>55.8</v>
      </c>
      <c r="BG438" s="3" t="n">
        <v>68.1</v>
      </c>
      <c r="BH438" s="3" t="n">
        <v>41.4</v>
      </c>
      <c r="BI438" s="3" t="n">
        <v>52.4</v>
      </c>
      <c r="BJ438" s="2" t="n">
        <f aca="false">((BE438*15)+(BF438*30)+(BG438*30)+(BH438*30)+(BI438*15))-(BE438*120)</f>
        <v>4954.35</v>
      </c>
      <c r="BK438" s="2" t="n">
        <f aca="false">((BE438*15)+(BF438*30)+(BG438*30)+(BH438*30)+(BI438*15))</f>
        <v>5857.95</v>
      </c>
      <c r="BL438" s="2" t="n">
        <f aca="false">(1/BE438)</f>
        <v>0.132802124833997</v>
      </c>
      <c r="BM438" s="2" t="n">
        <f aca="false">(BJ438/AU438)</f>
        <v>0.827794486215539</v>
      </c>
      <c r="BN438" s="2" t="n">
        <f aca="false">(BK438/AV438)</f>
        <v>0.344079295154185</v>
      </c>
      <c r="BO438" s="2" t="n">
        <f aca="false">(AX438*BM438)</f>
        <v>4.00352668623093</v>
      </c>
      <c r="BP438" s="2" t="n">
        <f aca="false">(AX438*BN438)</f>
        <v>1.66409738560475</v>
      </c>
      <c r="BQ438" s="2" t="n">
        <v>2</v>
      </c>
      <c r="BR438" s="4" t="n">
        <f aca="false">(BC438*BL438)</f>
        <v>0.114470688673876</v>
      </c>
      <c r="BS438" s="1" t="n">
        <v>147</v>
      </c>
      <c r="BT438" s="1" t="n">
        <v>0</v>
      </c>
      <c r="BU438" s="1" t="n">
        <v>31</v>
      </c>
      <c r="BV438" s="1" t="n">
        <v>1</v>
      </c>
      <c r="BW438" s="1" t="n">
        <v>86</v>
      </c>
      <c r="BX438" s="1" t="n">
        <v>0</v>
      </c>
      <c r="BY438" s="1" t="n">
        <v>30</v>
      </c>
      <c r="BZ438" s="1" t="n">
        <v>148</v>
      </c>
      <c r="CA438" s="1" t="n">
        <v>0</v>
      </c>
      <c r="CB438" s="1" t="n">
        <v>4</v>
      </c>
      <c r="CC438" s="1" t="n">
        <v>1</v>
      </c>
      <c r="CD438" s="1"/>
      <c r="CE438" s="1" t="n">
        <v>1915</v>
      </c>
      <c r="CF438" s="1" t="n">
        <v>11.9268929503916</v>
      </c>
      <c r="CG438" s="1" t="n">
        <v>28.3018276762402</v>
      </c>
      <c r="CH438" s="1" t="n">
        <v>10.668407310705</v>
      </c>
      <c r="CI438" s="1" t="n">
        <v>12.7832898172324</v>
      </c>
      <c r="CJ438" s="1" t="n">
        <v>3.90078328981723</v>
      </c>
      <c r="CK438" s="1" t="n">
        <v>62.0992167101828</v>
      </c>
      <c r="CL438" s="1" t="n">
        <v>10.08</v>
      </c>
      <c r="CM438" s="1" t="n">
        <v>4.03</v>
      </c>
      <c r="CN438" s="1" t="n">
        <v>8.8</v>
      </c>
      <c r="CO438" s="1" t="n">
        <v>0</v>
      </c>
      <c r="CP438" s="1" t="n">
        <v>2.42</v>
      </c>
      <c r="CQ438" s="1" t="n">
        <v>0.63</v>
      </c>
      <c r="CR438" s="1" t="n">
        <v>0</v>
      </c>
      <c r="CS438" s="1" t="n">
        <v>0.96</v>
      </c>
      <c r="CT438" s="1" t="n">
        <v>0</v>
      </c>
      <c r="CU438" s="1" t="n">
        <v>57.1</v>
      </c>
      <c r="CV438" s="1" t="n">
        <v>60.22</v>
      </c>
      <c r="CW438" s="1" t="n">
        <v>22.7</v>
      </c>
      <c r="CX438" s="1" t="n">
        <v>27.2</v>
      </c>
      <c r="CY438" s="1" t="n">
        <v>8.3</v>
      </c>
      <c r="CZ438" s="1" t="n">
        <v>172</v>
      </c>
      <c r="DA438" s="1" t="n">
        <v>297.3</v>
      </c>
      <c r="DB438" s="1" t="n">
        <v>113.9</v>
      </c>
      <c r="DC438" s="1" t="n">
        <v>9.3</v>
      </c>
      <c r="DD438" s="1" t="n">
        <v>3183</v>
      </c>
      <c r="DE438" s="1" t="n">
        <v>1</v>
      </c>
      <c r="DF438" s="1" t="n">
        <v>2</v>
      </c>
      <c r="DG438" s="1" t="n">
        <v>250</v>
      </c>
      <c r="DH438" s="1" t="n">
        <v>1</v>
      </c>
      <c r="DI438" s="1" t="n">
        <v>600</v>
      </c>
      <c r="DJ438" s="1"/>
      <c r="DK438" s="1"/>
      <c r="DL438" s="1"/>
      <c r="DM438" s="1"/>
      <c r="DN438" s="1" t="n">
        <v>20.14001</v>
      </c>
      <c r="DO438" s="1" t="n">
        <v>64533.86</v>
      </c>
      <c r="DP438" s="1" t="n">
        <v>0</v>
      </c>
      <c r="DQ438" s="1" t="n">
        <v>2</v>
      </c>
      <c r="DR438" s="1"/>
      <c r="DS438" s="1" t="n">
        <v>1</v>
      </c>
      <c r="DT438" s="1" t="n">
        <v>1629.19</v>
      </c>
      <c r="DU438" s="1" t="n">
        <v>55.29</v>
      </c>
      <c r="DV438" s="1" t="n">
        <v>38.74</v>
      </c>
      <c r="DW438" s="1" t="n">
        <v>39.58</v>
      </c>
      <c r="DX438" s="1" t="n">
        <v>12.91</v>
      </c>
      <c r="DY438" s="1" t="n">
        <v>241.04</v>
      </c>
      <c r="DZ438" s="1" t="n">
        <v>21.87</v>
      </c>
      <c r="EA438" s="1" t="n">
        <v>37.03</v>
      </c>
      <c r="EB438" s="1" t="n">
        <v>26.38</v>
      </c>
      <c r="EC438" s="1" t="n">
        <v>18.6</v>
      </c>
      <c r="ED438" s="1" t="n">
        <v>5.87</v>
      </c>
      <c r="EE438" s="1" t="n">
        <v>174.02</v>
      </c>
    </row>
    <row r="439" customFormat="false" ht="13.8" hidden="false" customHeight="false" outlineLevel="0" collapsed="false">
      <c r="A439" s="1" t="n">
        <v>31517</v>
      </c>
      <c r="B439" s="1" t="n">
        <v>1</v>
      </c>
      <c r="C439" s="1" t="n">
        <v>49</v>
      </c>
      <c r="D439" s="1" t="n">
        <v>1</v>
      </c>
      <c r="E439" s="1" t="n">
        <v>1</v>
      </c>
      <c r="F439" s="1" t="n">
        <v>1</v>
      </c>
      <c r="G439" s="1" t="n">
        <v>1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</v>
      </c>
      <c r="N439" s="1" t="n">
        <v>0</v>
      </c>
      <c r="O439" s="1" t="n">
        <v>1</v>
      </c>
      <c r="P439" s="1" t="n">
        <f aca="false">SUM(E439:O439)</f>
        <v>5</v>
      </c>
      <c r="Q439" s="1" t="n">
        <v>140</v>
      </c>
      <c r="R439" s="1" t="n">
        <v>90</v>
      </c>
      <c r="S439" s="1" t="n">
        <v>50</v>
      </c>
      <c r="T439" s="2" t="n">
        <v>106.666666666667</v>
      </c>
      <c r="U439" s="3" t="n">
        <v>99.7</v>
      </c>
      <c r="V439" s="3" t="n">
        <v>177</v>
      </c>
      <c r="W439" s="2" t="n">
        <v>31.8235500654346</v>
      </c>
      <c r="X439" s="2" t="n">
        <v>2</v>
      </c>
      <c r="Y439" s="3" t="n">
        <v>107</v>
      </c>
      <c r="Z439" s="3" t="n">
        <v>105</v>
      </c>
      <c r="AA439" s="2" t="n">
        <v>42.0212503391496</v>
      </c>
      <c r="AB439" s="2" t="n">
        <v>0.604519774011299</v>
      </c>
      <c r="AC439" s="2" t="n">
        <v>1.01904761904762</v>
      </c>
      <c r="AD439" s="3" t="n">
        <v>31.1</v>
      </c>
      <c r="AE439" s="3" t="n">
        <v>31</v>
      </c>
      <c r="AF439" s="3" t="n">
        <v>68.7</v>
      </c>
      <c r="AG439" s="1" t="n">
        <v>15</v>
      </c>
      <c r="AH439" s="3" t="n">
        <v>48.7</v>
      </c>
      <c r="AI439" s="3" t="n">
        <v>48.6</v>
      </c>
      <c r="AJ439" s="3" t="n">
        <v>65.3</v>
      </c>
      <c r="AK439" s="3" t="n">
        <v>3.4</v>
      </c>
      <c r="AL439" s="1" t="n">
        <v>2040</v>
      </c>
      <c r="AM439" s="1" t="n">
        <v>64</v>
      </c>
      <c r="AN439" s="1" t="n">
        <v>3631</v>
      </c>
      <c r="AO439" s="1" t="n">
        <v>140</v>
      </c>
      <c r="AP439" s="1"/>
      <c r="AQ439" s="1" t="n">
        <v>291</v>
      </c>
      <c r="AR439" s="1" t="n">
        <v>272</v>
      </c>
      <c r="AS439" s="1" t="n">
        <v>255</v>
      </c>
      <c r="AT439" s="1" t="n">
        <v>5</v>
      </c>
      <c r="AU439" s="1" t="n">
        <v>6015</v>
      </c>
      <c r="AV439" s="1" t="n">
        <f aca="false">((((AO439+AQ439)/2)*60)+(((AQ439+AS439)/2)*60))</f>
        <v>29310</v>
      </c>
      <c r="AW439" s="1" t="n">
        <v>7.05</v>
      </c>
      <c r="AX439" s="4" t="n">
        <f aca="false">10000/SQRT((AO439*BE439)*(AVERAGE(AO439:AS439)*AVERAGE(BE439:BI439)))</f>
        <v>1.92660394290835</v>
      </c>
      <c r="AY439" s="4" t="n">
        <v>1</v>
      </c>
      <c r="AZ439" s="2" t="n">
        <f aca="false">(AO439*BE439)/405</f>
        <v>6.15308641975309</v>
      </c>
      <c r="BA439" s="2" t="n">
        <v>1</v>
      </c>
      <c r="BB439" s="2" t="n">
        <f aca="false">1/(LOG(BE439)+LOG(AO439))</f>
        <v>0.294416563174128</v>
      </c>
      <c r="BC439" s="2" t="n">
        <f aca="false">(BF439-BE439)/(AP439-AO439)</f>
        <v>-0.190714285714286</v>
      </c>
      <c r="BD439" s="2" t="n">
        <f aca="false">(20*BE439)/((AO439/18)-3.5)</f>
        <v>83.2207792207792</v>
      </c>
      <c r="BE439" s="3" t="n">
        <v>17.8</v>
      </c>
      <c r="BF439" s="3" t="n">
        <v>44.5</v>
      </c>
      <c r="BG439" s="3" t="n">
        <v>48</v>
      </c>
      <c r="BH439" s="3" t="n">
        <v>58.8</v>
      </c>
      <c r="BI439" s="3" t="n">
        <v>56.6</v>
      </c>
      <c r="BJ439" s="2" t="n">
        <f aca="false">((BE439*15)+(BF439*30)+(BG439*30)+(BH439*30)+(BI439*15))-(BE439*120)</f>
        <v>3519</v>
      </c>
      <c r="BK439" s="2" t="n">
        <f aca="false">((BE439*15)+(BF439*30)+(BG439*30)+(BH439*30)+(BI439*15))</f>
        <v>5655</v>
      </c>
      <c r="BL439" s="2" t="n">
        <f aca="false">(1/BE439)</f>
        <v>0.0561797752808989</v>
      </c>
      <c r="BM439" s="2" t="n">
        <f aca="false">(BJ439/AU439)</f>
        <v>0.585037406483791</v>
      </c>
      <c r="BN439" s="2" t="n">
        <f aca="false">(BK439/AV439)</f>
        <v>0.192937563971341</v>
      </c>
      <c r="BO439" s="2" t="n">
        <f aca="false">(AX439*BM439)</f>
        <v>1.12713537408055</v>
      </c>
      <c r="BP439" s="2" t="n">
        <f aca="false">(AX439*BN439)</f>
        <v>0.371714271482317</v>
      </c>
      <c r="BQ439" s="2" t="n">
        <v>1</v>
      </c>
      <c r="BR439" s="4" t="n">
        <f aca="false">(BC439*BL439)</f>
        <v>-0.0107142857142857</v>
      </c>
      <c r="BS439" s="1" t="n">
        <v>183</v>
      </c>
      <c r="BT439" s="1" t="n">
        <v>0</v>
      </c>
      <c r="BU439" s="1" t="n">
        <v>29</v>
      </c>
      <c r="BV439" s="1" t="n">
        <v>1</v>
      </c>
      <c r="BW439" s="1" t="n">
        <v>89</v>
      </c>
      <c r="BX439" s="1" t="n">
        <v>0</v>
      </c>
      <c r="BY439" s="1" t="n">
        <v>65</v>
      </c>
      <c r="BZ439" s="1" t="n">
        <v>325</v>
      </c>
      <c r="CA439" s="1" t="n">
        <v>1</v>
      </c>
      <c r="CB439" s="1" t="n">
        <v>5</v>
      </c>
      <c r="CC439" s="1" t="n">
        <v>2</v>
      </c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 t="n">
        <v>6</v>
      </c>
      <c r="DL439" s="1" t="n">
        <v>2</v>
      </c>
      <c r="DM439" s="1" t="n">
        <v>2</v>
      </c>
      <c r="DN439" s="1" t="n">
        <v>22.37036</v>
      </c>
      <c r="DO439" s="1" t="n">
        <v>279.6619</v>
      </c>
      <c r="DP439" s="1" t="n">
        <v>0.02</v>
      </c>
      <c r="DQ439" s="1" t="n">
        <v>4</v>
      </c>
      <c r="DR439" s="1" t="n">
        <v>4</v>
      </c>
      <c r="DS439" s="1" t="n">
        <v>1</v>
      </c>
      <c r="DT439" s="1" t="n">
        <v>722.59</v>
      </c>
      <c r="DU439" s="1" t="n">
        <v>22.38</v>
      </c>
      <c r="DV439" s="1" t="n">
        <v>6.28</v>
      </c>
      <c r="DW439" s="1" t="n">
        <v>6.93</v>
      </c>
      <c r="DX439" s="1" t="n">
        <v>6.19</v>
      </c>
      <c r="DY439" s="1" t="n">
        <v>112.92</v>
      </c>
      <c r="DZ439" s="1" t="n">
        <v>14.94</v>
      </c>
      <c r="EA439" s="1" t="n">
        <v>14.8</v>
      </c>
      <c r="EB439" s="1" t="n">
        <v>5.75</v>
      </c>
      <c r="EC439" s="1" t="n">
        <v>7.58</v>
      </c>
      <c r="ED439" s="1" t="n">
        <v>6.37</v>
      </c>
      <c r="EE439" s="1" t="n">
        <v>67.58</v>
      </c>
    </row>
    <row r="440" customFormat="false" ht="13.8" hidden="false" customHeight="false" outlineLevel="0" collapsed="false">
      <c r="A440" s="1" t="n">
        <v>75007</v>
      </c>
      <c r="B440" s="1" t="n">
        <v>2</v>
      </c>
      <c r="C440" s="1" t="n">
        <v>17</v>
      </c>
      <c r="D440" s="1" t="n">
        <v>1</v>
      </c>
      <c r="E440" s="1" t="n">
        <v>1</v>
      </c>
      <c r="F440" s="1" t="n">
        <v>0</v>
      </c>
      <c r="G440" s="1" t="n">
        <v>1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</v>
      </c>
      <c r="N440" s="1" t="n">
        <v>0</v>
      </c>
      <c r="O440" s="1" t="n">
        <v>1</v>
      </c>
      <c r="P440" s="1" t="n">
        <f aca="false">SUM(E440:O440)</f>
        <v>3</v>
      </c>
      <c r="Q440" s="1" t="n">
        <v>110</v>
      </c>
      <c r="R440" s="1" t="n">
        <v>70</v>
      </c>
      <c r="S440" s="1" t="n">
        <v>40</v>
      </c>
      <c r="T440" s="2" t="n">
        <v>83.3333333333333</v>
      </c>
      <c r="U440" s="3" t="n">
        <v>63.4</v>
      </c>
      <c r="V440" s="3" t="n">
        <v>154</v>
      </c>
      <c r="W440" s="2" t="n">
        <v>26.7330072524878</v>
      </c>
      <c r="X440" s="2" t="n">
        <v>1</v>
      </c>
      <c r="Y440" s="3" t="n">
        <v>78.5</v>
      </c>
      <c r="Z440" s="3" t="n">
        <v>94</v>
      </c>
      <c r="AA440" s="2" t="n">
        <v>27.7239370542416</v>
      </c>
      <c r="AB440" s="2" t="n">
        <v>0.50974025974026</v>
      </c>
      <c r="AC440" s="2" t="n">
        <v>0.835106382978723</v>
      </c>
      <c r="AD440" s="3" t="n">
        <v>33.8</v>
      </c>
      <c r="AE440" s="3" t="n">
        <v>21.4</v>
      </c>
      <c r="AF440" s="3" t="n">
        <v>42</v>
      </c>
      <c r="AG440" s="1" t="n">
        <v>3</v>
      </c>
      <c r="AH440" s="3" t="n">
        <v>46.8</v>
      </c>
      <c r="AI440" s="3" t="n">
        <v>29.7</v>
      </c>
      <c r="AJ440" s="3" t="n">
        <v>39.9</v>
      </c>
      <c r="AK440" s="3" t="n">
        <v>2.1</v>
      </c>
      <c r="AL440" s="1" t="n">
        <v>1360</v>
      </c>
      <c r="AM440" s="1" t="n">
        <v>30</v>
      </c>
      <c r="AN440" s="1" t="n">
        <v>2122</v>
      </c>
      <c r="AO440" s="1" t="n">
        <v>95</v>
      </c>
      <c r="AP440" s="1" t="n">
        <v>102</v>
      </c>
      <c r="AQ440" s="1" t="n">
        <v>86</v>
      </c>
      <c r="AR440" s="1" t="n">
        <v>87</v>
      </c>
      <c r="AS440" s="1" t="n">
        <v>96</v>
      </c>
      <c r="AT440" s="1" t="n">
        <v>1</v>
      </c>
      <c r="AU440" s="1" t="n">
        <f aca="false">((AO440*15)+(AP440*30)+(AQ440*30)+(AR440*30)+(AS440*15))-(AO440*120)</f>
        <v>-285</v>
      </c>
      <c r="AV440" s="1" t="n">
        <f aca="false">((AO440*15)+(AP440*30)+(AQ440*30)+(AR440*30)+(AS440*15))</f>
        <v>11115</v>
      </c>
      <c r="AW440" s="1"/>
      <c r="AX440" s="4"/>
      <c r="AY440" s="4"/>
      <c r="AZ440" s="2"/>
      <c r="BA440" s="2"/>
      <c r="BB440" s="2"/>
      <c r="BC440" s="2"/>
      <c r="BD440" s="2"/>
      <c r="BE440" s="3"/>
      <c r="BF440" s="3"/>
      <c r="BG440" s="3"/>
      <c r="BH440" s="3"/>
      <c r="BI440" s="3"/>
      <c r="BJ440" s="2"/>
      <c r="BK440" s="2"/>
      <c r="BL440" s="2"/>
      <c r="BM440" s="2"/>
      <c r="BN440" s="2"/>
      <c r="BO440" s="2"/>
      <c r="BP440" s="2"/>
      <c r="BQ440" s="2"/>
      <c r="BR440" s="4"/>
      <c r="BS440" s="1" t="n">
        <v>168</v>
      </c>
      <c r="BT440" s="1" t="n">
        <v>0</v>
      </c>
      <c r="BU440" s="1" t="n">
        <v>40</v>
      </c>
      <c r="BV440" s="1" t="n">
        <v>1</v>
      </c>
      <c r="BW440" s="1" t="n">
        <v>107</v>
      </c>
      <c r="BX440" s="1" t="n">
        <v>0</v>
      </c>
      <c r="BY440" s="1" t="n">
        <v>21</v>
      </c>
      <c r="BZ440" s="1" t="n">
        <v>107</v>
      </c>
      <c r="CA440" s="1" t="n">
        <v>0</v>
      </c>
      <c r="CB440" s="1" t="n">
        <v>2</v>
      </c>
      <c r="CC440" s="1"/>
      <c r="CD440" s="1"/>
      <c r="CE440" s="1" t="n">
        <v>2046</v>
      </c>
      <c r="CF440" s="1" t="n">
        <v>21.0361681329423</v>
      </c>
      <c r="CG440" s="1" t="n">
        <v>44.4061583577713</v>
      </c>
      <c r="CH440" s="1" t="n">
        <v>22.6979472140762</v>
      </c>
      <c r="CI440" s="1" t="n">
        <v>12.4926686217009</v>
      </c>
      <c r="CJ440" s="1" t="n">
        <v>2.59530791788856</v>
      </c>
      <c r="CK440" s="1" t="n">
        <v>34.9169110459433</v>
      </c>
      <c r="CL440" s="1" t="n">
        <v>4.69</v>
      </c>
      <c r="CM440" s="1" t="n">
        <v>11.36</v>
      </c>
      <c r="CN440" s="1" t="n">
        <v>6.56</v>
      </c>
      <c r="CO440" s="1" t="n">
        <v>0</v>
      </c>
      <c r="CP440" s="1" t="n">
        <v>0</v>
      </c>
      <c r="CQ440" s="1" t="n">
        <v>1</v>
      </c>
      <c r="CR440" s="1" t="n">
        <v>0</v>
      </c>
      <c r="CS440" s="1" t="n">
        <v>1.86</v>
      </c>
      <c r="CT440" s="1" t="n">
        <v>0</v>
      </c>
      <c r="CU440" s="1" t="n">
        <v>107.6</v>
      </c>
      <c r="CV440" s="1" t="n">
        <v>100.95</v>
      </c>
      <c r="CW440" s="1" t="n">
        <v>51.6</v>
      </c>
      <c r="CX440" s="1" t="n">
        <v>28.4</v>
      </c>
      <c r="CY440" s="1" t="n">
        <v>5.9</v>
      </c>
      <c r="CZ440" s="1" t="n">
        <v>524</v>
      </c>
      <c r="DA440" s="1" t="n">
        <v>178.6</v>
      </c>
      <c r="DB440" s="1" t="n">
        <v>1.7</v>
      </c>
      <c r="DC440" s="1" t="n">
        <v>4.7</v>
      </c>
      <c r="DD440" s="1" t="n">
        <v>1950</v>
      </c>
      <c r="DE440" s="1" t="s">
        <v>425</v>
      </c>
      <c r="DF440" s="1" t="s">
        <v>425</v>
      </c>
      <c r="DG440" s="1" t="s">
        <v>425</v>
      </c>
      <c r="DH440" s="1" t="s">
        <v>425</v>
      </c>
      <c r="DI440" s="1" t="n">
        <v>400</v>
      </c>
      <c r="DJ440" s="1"/>
      <c r="DK440" s="1"/>
      <c r="DL440" s="1"/>
      <c r="DM440" s="1"/>
      <c r="DN440" s="1" t="n">
        <v>18.82036</v>
      </c>
      <c r="DO440" s="1" t="n">
        <v>330.0201</v>
      </c>
      <c r="DP440" s="1" t="n">
        <v>0.18</v>
      </c>
      <c r="DQ440" s="1" t="n">
        <v>1</v>
      </c>
      <c r="DR440" s="1" t="n">
        <v>3</v>
      </c>
      <c r="DS440" s="1" t="n">
        <v>2</v>
      </c>
      <c r="DT440" s="1" t="n">
        <v>1045.96</v>
      </c>
      <c r="DU440" s="1" t="n">
        <v>35.72</v>
      </c>
      <c r="DV440" s="1" t="n">
        <v>8.42</v>
      </c>
      <c r="DW440" s="1" t="n">
        <v>15.42</v>
      </c>
      <c r="DX440" s="1" t="n">
        <v>13.06</v>
      </c>
      <c r="DY440" s="1" t="n">
        <v>144</v>
      </c>
      <c r="DZ440" s="1" t="n">
        <v>7.09</v>
      </c>
      <c r="EA440" s="1" t="n">
        <v>3.48</v>
      </c>
      <c r="EB440" s="1" t="n">
        <v>9.49</v>
      </c>
      <c r="EC440" s="1" t="n">
        <v>14.17</v>
      </c>
      <c r="ED440" s="1" t="n">
        <v>6.45</v>
      </c>
      <c r="EE440" s="1" t="n">
        <v>56.52</v>
      </c>
    </row>
    <row r="441" customFormat="false" ht="13.8" hidden="false" customHeight="false" outlineLevel="0" collapsed="false">
      <c r="A441" s="1" t="n">
        <v>75015</v>
      </c>
      <c r="B441" s="1" t="n">
        <v>1</v>
      </c>
      <c r="C441" s="1" t="n">
        <v>16</v>
      </c>
      <c r="D441" s="1" t="n">
        <v>1</v>
      </c>
      <c r="E441" s="1" t="n">
        <v>1</v>
      </c>
      <c r="F441" s="1" t="n">
        <v>0</v>
      </c>
      <c r="G441" s="1" t="n">
        <v>1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</v>
      </c>
      <c r="N441" s="1" t="n">
        <v>1</v>
      </c>
      <c r="O441" s="1" t="n">
        <v>1</v>
      </c>
      <c r="P441" s="1" t="n">
        <f aca="false">SUM(E441:O441)</f>
        <v>5</v>
      </c>
      <c r="Q441" s="1" t="n">
        <v>130</v>
      </c>
      <c r="R441" s="1" t="n">
        <v>90</v>
      </c>
      <c r="S441" s="1" t="n">
        <v>40</v>
      </c>
      <c r="T441" s="2" t="n">
        <v>103.333333333333</v>
      </c>
      <c r="U441" s="3" t="n">
        <v>101.1</v>
      </c>
      <c r="V441" s="3" t="n">
        <v>176.4</v>
      </c>
      <c r="W441" s="2" t="n">
        <v>32.490320391195</v>
      </c>
      <c r="X441" s="2" t="n">
        <v>2</v>
      </c>
      <c r="Y441" s="3" t="n">
        <v>107</v>
      </c>
      <c r="Z441" s="3" t="n">
        <v>113</v>
      </c>
      <c r="AA441" s="2" t="n">
        <v>6.09884257690831</v>
      </c>
      <c r="AB441" s="2" t="n">
        <v>0.606575963718821</v>
      </c>
      <c r="AC441" s="2" t="n">
        <v>0.946902654867257</v>
      </c>
      <c r="AD441" s="3" t="n">
        <v>30.8</v>
      </c>
      <c r="AE441" s="3" t="n">
        <v>31.1</v>
      </c>
      <c r="AF441" s="3" t="n">
        <v>70</v>
      </c>
      <c r="AG441" s="1" t="n">
        <v>10</v>
      </c>
      <c r="AH441" s="3" t="n">
        <v>50.4</v>
      </c>
      <c r="AI441" s="3" t="n">
        <v>51</v>
      </c>
      <c r="AJ441" s="3" t="n">
        <v>66.5</v>
      </c>
      <c r="AK441" s="3" t="n">
        <v>3.5</v>
      </c>
      <c r="AL441" s="1" t="n">
        <v>2170</v>
      </c>
      <c r="AM441" s="1" t="n">
        <v>33</v>
      </c>
      <c r="AN441" s="1" t="n">
        <v>3863</v>
      </c>
      <c r="AO441" s="1" t="n">
        <v>93</v>
      </c>
      <c r="AP441" s="1" t="n">
        <v>118</v>
      </c>
      <c r="AQ441" s="1" t="n">
        <v>132</v>
      </c>
      <c r="AR441" s="1" t="n">
        <v>137</v>
      </c>
      <c r="AS441" s="1" t="n">
        <v>153</v>
      </c>
      <c r="AT441" s="1" t="n">
        <v>3</v>
      </c>
      <c r="AU441" s="1" t="n">
        <f aca="false">((AO441*15)+(AP441*30)+(AQ441*30)+(AR441*30)+(AS441*15))-(AO441*120)</f>
        <v>4140</v>
      </c>
      <c r="AV441" s="1" t="n">
        <f aca="false">((AO441*15)+(AP441*30)+(AQ441*30)+(AR441*30)+(AS441*15))</f>
        <v>15300</v>
      </c>
      <c r="AW441" s="1"/>
      <c r="AX441" s="4" t="n">
        <f aca="false">10000/SQRT((AO441*BE441)*(AVERAGE(AO441:AS441)*AVERAGE(BE441:BI441)))</f>
        <v>2.91893024536715</v>
      </c>
      <c r="AY441" s="4" t="n">
        <v>1</v>
      </c>
      <c r="AZ441" s="2" t="n">
        <f aca="false">(AO441*BE441)/405</f>
        <v>4.04148148148148</v>
      </c>
      <c r="BA441" s="2" t="n">
        <v>1</v>
      </c>
      <c r="BB441" s="2" t="n">
        <f aca="false">1/(LOG(BE441)+LOG(AO441))</f>
        <v>0.311139192258772</v>
      </c>
      <c r="BC441" s="2" t="n">
        <f aca="false">(BF441-BE441)/(AP441-AO441)</f>
        <v>2.08</v>
      </c>
      <c r="BD441" s="2" t="n">
        <f aca="false">(20*BE441)/((AO441/18)-3.5)</f>
        <v>211.2</v>
      </c>
      <c r="BE441" s="3" t="n">
        <v>17.6</v>
      </c>
      <c r="BF441" s="3" t="n">
        <v>69.6</v>
      </c>
      <c r="BG441" s="3" t="n">
        <v>49.4</v>
      </c>
      <c r="BH441" s="3" t="n">
        <v>57.5</v>
      </c>
      <c r="BI441" s="3" t="n">
        <v>89.1</v>
      </c>
      <c r="BJ441" s="2" t="n">
        <f aca="false">((BE441*15)+(BF441*30)+(BG441*30)+(BH441*30)+(BI441*15))-(BE441*120)</f>
        <v>4783.5</v>
      </c>
      <c r="BK441" s="2" t="n">
        <f aca="false">((BE441*15)+(BF441*30)+(BG441*30)+(BH441*30)+(BI441*15))</f>
        <v>6895.5</v>
      </c>
      <c r="BL441" s="2" t="n">
        <f aca="false">(1/BE441)</f>
        <v>0.0568181818181818</v>
      </c>
      <c r="BM441" s="2" t="n">
        <f aca="false">(BJ441/AU441)</f>
        <v>1.1554347826087</v>
      </c>
      <c r="BN441" s="2" t="n">
        <f aca="false">(BK441/AV441)</f>
        <v>0.450686274509804</v>
      </c>
      <c r="BO441" s="2" t="n">
        <f aca="false">(AX441*BM441)</f>
        <v>3.37263353350574</v>
      </c>
      <c r="BP441" s="2" t="n">
        <f aca="false">(AX441*BN441)</f>
        <v>1.31552179783851</v>
      </c>
      <c r="BQ441" s="2" t="n">
        <v>2</v>
      </c>
      <c r="BR441" s="4" t="n">
        <f aca="false">(BC441*BL441)</f>
        <v>0.118181818181818</v>
      </c>
      <c r="BS441" s="1" t="n">
        <v>128</v>
      </c>
      <c r="BT441" s="1" t="n">
        <v>0</v>
      </c>
      <c r="BU441" s="1" t="n">
        <v>41</v>
      </c>
      <c r="BV441" s="1" t="n">
        <v>0</v>
      </c>
      <c r="BW441" s="1" t="n">
        <v>57</v>
      </c>
      <c r="BX441" s="1" t="n">
        <v>0</v>
      </c>
      <c r="BY441" s="1" t="n">
        <v>30</v>
      </c>
      <c r="BZ441" s="1" t="n">
        <v>152</v>
      </c>
      <c r="CA441" s="1" t="n">
        <v>1</v>
      </c>
      <c r="CB441" s="1" t="n">
        <v>5</v>
      </c>
      <c r="CC441" s="1" t="n">
        <v>2</v>
      </c>
      <c r="CD441" s="1"/>
      <c r="CE441" s="1" t="n">
        <v>2498</v>
      </c>
      <c r="CF441" s="1" t="n">
        <v>17.5660528422738</v>
      </c>
      <c r="CG441" s="1" t="n">
        <v>36.8214571657326</v>
      </c>
      <c r="CH441" s="1" t="n">
        <v>10.3763010408327</v>
      </c>
      <c r="CI441" s="1" t="n">
        <v>11.0608486789432</v>
      </c>
      <c r="CJ441" s="1" t="n">
        <v>5.15212169735789</v>
      </c>
      <c r="CK441" s="1" t="n">
        <v>47.8783026421137</v>
      </c>
      <c r="CL441" s="1" t="n">
        <v>6.9</v>
      </c>
      <c r="CM441" s="1" t="n">
        <v>10.7</v>
      </c>
      <c r="CN441" s="1" t="n">
        <v>9.3</v>
      </c>
      <c r="CO441" s="1" t="n">
        <v>0</v>
      </c>
      <c r="CP441" s="1" t="n">
        <v>3.1</v>
      </c>
      <c r="CQ441" s="1" t="n">
        <v>1.4</v>
      </c>
      <c r="CR441" s="1" t="n">
        <v>1</v>
      </c>
      <c r="CS441" s="1" t="n">
        <v>0</v>
      </c>
      <c r="CT441" s="1" t="n">
        <v>1.4</v>
      </c>
      <c r="CU441" s="1" t="n">
        <v>109.7</v>
      </c>
      <c r="CV441" s="1" t="n">
        <v>102.2</v>
      </c>
      <c r="CW441" s="1" t="n">
        <v>28.8</v>
      </c>
      <c r="CX441" s="1" t="n">
        <v>30.7</v>
      </c>
      <c r="CY441" s="1" t="n">
        <v>14.3</v>
      </c>
      <c r="CZ441" s="1" t="n">
        <v>231</v>
      </c>
      <c r="DA441" s="1" t="n">
        <v>299</v>
      </c>
      <c r="DB441" s="1" t="n">
        <v>71</v>
      </c>
      <c r="DC441" s="1" t="n">
        <v>11.6</v>
      </c>
      <c r="DD441" s="1" t="n">
        <v>1013</v>
      </c>
      <c r="DE441" s="1" t="n">
        <v>7</v>
      </c>
      <c r="DF441" s="1" t="n">
        <v>7</v>
      </c>
      <c r="DG441" s="1" t="n">
        <v>1000</v>
      </c>
      <c r="DH441" s="1" t="n">
        <v>16</v>
      </c>
      <c r="DI441" s="1" t="n">
        <v>600</v>
      </c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</row>
    <row r="442" customFormat="false" ht="13.8" hidden="false" customHeight="false" outlineLevel="0" collapsed="false">
      <c r="A442" s="1" t="n">
        <v>75024</v>
      </c>
      <c r="B442" s="1" t="n">
        <v>2</v>
      </c>
      <c r="C442" s="1" t="n">
        <v>18</v>
      </c>
      <c r="D442" s="1" t="n">
        <v>1</v>
      </c>
      <c r="E442" s="1" t="n">
        <v>0</v>
      </c>
      <c r="F442" s="1" t="n">
        <v>0</v>
      </c>
      <c r="G442" s="1" t="n">
        <v>1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</v>
      </c>
      <c r="N442" s="1" t="n">
        <v>0</v>
      </c>
      <c r="O442" s="1" t="n">
        <v>1</v>
      </c>
      <c r="P442" s="1" t="n">
        <f aca="false">SUM(E442:O442)</f>
        <v>3</v>
      </c>
      <c r="Q442" s="1" t="n">
        <v>116</v>
      </c>
      <c r="R442" s="1" t="n">
        <v>70</v>
      </c>
      <c r="S442" s="1" t="n">
        <v>46</v>
      </c>
      <c r="T442" s="2" t="n">
        <v>85.3333333333333</v>
      </c>
      <c r="U442" s="3" t="n">
        <v>70.1</v>
      </c>
      <c r="V442" s="3" t="n">
        <v>157</v>
      </c>
      <c r="W442" s="2" t="n">
        <v>28.4392875978741</v>
      </c>
      <c r="X442" s="2" t="n">
        <v>1</v>
      </c>
      <c r="Y442" s="3" t="n">
        <v>83</v>
      </c>
      <c r="Z442" s="3" t="n">
        <v>102.3</v>
      </c>
      <c r="AA442" s="2" t="n">
        <v>36.3128164020621</v>
      </c>
      <c r="AB442" s="2" t="n">
        <v>0.528662420382166</v>
      </c>
      <c r="AC442" s="2" t="n">
        <v>0.811339198435973</v>
      </c>
      <c r="AD442" s="3" t="n">
        <v>34.1</v>
      </c>
      <c r="AE442" s="3" t="n">
        <v>23.9</v>
      </c>
      <c r="AF442" s="3" t="n">
        <v>46.2</v>
      </c>
      <c r="AG442" s="1" t="n">
        <v>4</v>
      </c>
      <c r="AH442" s="3" t="n">
        <v>46.9</v>
      </c>
      <c r="AI442" s="3" t="n">
        <v>32.9</v>
      </c>
      <c r="AJ442" s="3" t="n">
        <v>43.9</v>
      </c>
      <c r="AK442" s="3" t="n">
        <v>2.3</v>
      </c>
      <c r="AL442" s="1" t="n">
        <v>1477</v>
      </c>
      <c r="AM442" s="1" t="n">
        <v>33</v>
      </c>
      <c r="AN442" s="1" t="n">
        <v>2304</v>
      </c>
      <c r="AO442" s="1" t="n">
        <v>101</v>
      </c>
      <c r="AP442" s="1" t="n">
        <v>169</v>
      </c>
      <c r="AQ442" s="1" t="n">
        <v>164</v>
      </c>
      <c r="AR442" s="1" t="n">
        <v>128</v>
      </c>
      <c r="AS442" s="1" t="n">
        <v>150</v>
      </c>
      <c r="AT442" s="1" t="n">
        <v>4</v>
      </c>
      <c r="AU442" s="1" t="n">
        <f aca="false">((AO442*15)+(AP442*30)+(AQ442*30)+(AR442*30)+(AS442*15))-(AO442*120)</f>
        <v>5475</v>
      </c>
      <c r="AV442" s="1" t="n">
        <f aca="false">((AO442*15)+(AP442*30)+(AQ442*30)+(AR442*30)+(AS442*15))</f>
        <v>17595</v>
      </c>
      <c r="AW442" s="1"/>
      <c r="AX442" s="4" t="n">
        <f aca="false">10000/SQRT((AO442*BE442)*(AVERAGE(AO442:AS442)*AVERAGE(BE442:BI442)))</f>
        <v>1.85295163646273</v>
      </c>
      <c r="AY442" s="4" t="n">
        <v>1</v>
      </c>
      <c r="AZ442" s="2" t="n">
        <f aca="false">(AO442*BE442)/405</f>
        <v>4.08987654320988</v>
      </c>
      <c r="BA442" s="2" t="n">
        <v>1</v>
      </c>
      <c r="BB442" s="2" t="n">
        <f aca="false">1/(LOG(BE442)+LOG(AO442))</f>
        <v>0.310639538852692</v>
      </c>
      <c r="BC442" s="2" t="n">
        <f aca="false">(BF442-BE442)/(AP442-AO442)</f>
        <v>1.74411764705882</v>
      </c>
      <c r="BD442" s="2" t="n">
        <f aca="false">(20*BE442)/((AO442/18)-3.5)</f>
        <v>155.368421052632</v>
      </c>
      <c r="BE442" s="2" t="n">
        <v>16.4</v>
      </c>
      <c r="BF442" s="2" t="n">
        <v>135</v>
      </c>
      <c r="BG442" s="2" t="n">
        <v>160</v>
      </c>
      <c r="BH442" s="2" t="n">
        <v>169</v>
      </c>
      <c r="BI442" s="2" t="n">
        <v>137</v>
      </c>
      <c r="BJ442" s="2" t="n">
        <f aca="false">((BE442*15)+(BF442*30)+(BG442*30)+(BH442*30)+(BI442*15))-(BE442*120)</f>
        <v>14253</v>
      </c>
      <c r="BK442" s="2" t="n">
        <f aca="false">((BE442*15)+(BF442*30)+(BG442*30)+(BH442*30)+(BI442*15))</f>
        <v>16221</v>
      </c>
      <c r="BL442" s="2" t="n">
        <f aca="false">(1/BE442)</f>
        <v>0.0609756097560976</v>
      </c>
      <c r="BM442" s="2" t="n">
        <f aca="false">(BJ442/AU442)</f>
        <v>2.60328767123288</v>
      </c>
      <c r="BN442" s="2" t="n">
        <f aca="false">(BK442/AV442)</f>
        <v>0.921909633418585</v>
      </c>
      <c r="BO442" s="2" t="n">
        <f aca="false">(AX442*BM442)</f>
        <v>4.8237661505942</v>
      </c>
      <c r="BP442" s="2" t="n">
        <f aca="false">(AX442*BN442)</f>
        <v>1.70825396391372</v>
      </c>
      <c r="BQ442" s="2" t="n">
        <v>2</v>
      </c>
      <c r="BR442" s="4" t="n">
        <f aca="false">(BC442*BL442)</f>
        <v>0.106348637015782</v>
      </c>
      <c r="BS442" s="1" t="n">
        <v>142</v>
      </c>
      <c r="BT442" s="1" t="n">
        <v>0</v>
      </c>
      <c r="BU442" s="1" t="n">
        <v>39</v>
      </c>
      <c r="BV442" s="1" t="n">
        <v>1</v>
      </c>
      <c r="BW442" s="1" t="n">
        <v>87</v>
      </c>
      <c r="BX442" s="1" t="n">
        <v>0</v>
      </c>
      <c r="BY442" s="1" t="n">
        <v>16</v>
      </c>
      <c r="BZ442" s="1" t="n">
        <v>81</v>
      </c>
      <c r="CA442" s="1" t="n">
        <v>0</v>
      </c>
      <c r="CB442" s="1" t="n">
        <v>3</v>
      </c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 t="n">
        <v>14</v>
      </c>
      <c r="DL442" s="1" t="n">
        <v>2</v>
      </c>
      <c r="DM442" s="1" t="n">
        <v>2</v>
      </c>
      <c r="DN442" s="1" t="n">
        <v>25.83</v>
      </c>
      <c r="DO442" s="1" t="n">
        <v>75.83111</v>
      </c>
      <c r="DP442" s="1" t="n">
        <v>0.07</v>
      </c>
      <c r="DQ442" s="1" t="n">
        <v>2</v>
      </c>
      <c r="DR442" s="1" t="n">
        <v>3</v>
      </c>
      <c r="DS442" s="1" t="n">
        <v>1</v>
      </c>
      <c r="DT442" s="1" t="n">
        <v>1672.1</v>
      </c>
      <c r="DU442" s="1" t="n">
        <v>49.56</v>
      </c>
      <c r="DV442" s="1" t="n">
        <v>33.72</v>
      </c>
      <c r="DW442" s="1" t="n">
        <v>24.44</v>
      </c>
      <c r="DX442" s="1" t="n">
        <v>30.17</v>
      </c>
      <c r="DY442" s="1" t="n">
        <v>234.91</v>
      </c>
      <c r="DZ442" s="1" t="n">
        <v>26.03</v>
      </c>
      <c r="EA442" s="1" t="n">
        <v>33.73</v>
      </c>
      <c r="EB442" s="1" t="n">
        <v>14.19</v>
      </c>
      <c r="EC442" s="1" t="n">
        <v>25.88</v>
      </c>
      <c r="ED442" s="1" t="n">
        <v>13.99</v>
      </c>
      <c r="EE442" s="1" t="n">
        <v>122.19</v>
      </c>
    </row>
    <row r="443" customFormat="false" ht="13.8" hidden="false" customHeight="false" outlineLevel="0" collapsed="false">
      <c r="A443" s="1" t="n">
        <v>75029</v>
      </c>
      <c r="B443" s="1" t="n">
        <v>2</v>
      </c>
      <c r="C443" s="1" t="n">
        <v>14</v>
      </c>
      <c r="D443" s="1" t="n">
        <v>1</v>
      </c>
      <c r="E443" s="1" t="n">
        <v>1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f aca="false">IF(U443&gt;27,1,0)</f>
        <v>1</v>
      </c>
      <c r="N443" s="1" t="n">
        <v>0</v>
      </c>
      <c r="O443" s="1"/>
      <c r="P443" s="1" t="n">
        <f aca="false">SUM(E443:O443)</f>
        <v>2</v>
      </c>
      <c r="Q443" s="1" t="n">
        <v>120</v>
      </c>
      <c r="R443" s="1" t="n">
        <v>70</v>
      </c>
      <c r="S443" s="1" t="n">
        <v>50</v>
      </c>
      <c r="T443" s="2" t="n">
        <v>86.6666666666667</v>
      </c>
      <c r="U443" s="3" t="n">
        <v>68.9</v>
      </c>
      <c r="V443" s="3" t="n">
        <v>159</v>
      </c>
      <c r="W443" s="18" t="n">
        <v>27.2536687631027</v>
      </c>
      <c r="X443" s="2" t="n">
        <v>1</v>
      </c>
      <c r="Y443" s="3" t="n">
        <v>82.5</v>
      </c>
      <c r="Z443" s="3" t="n">
        <v>107.8</v>
      </c>
      <c r="AA443" s="2" t="n">
        <v>14.7131753057139</v>
      </c>
      <c r="AB443" s="2" t="n">
        <v>0.518867924528302</v>
      </c>
      <c r="AC443" s="2" t="n">
        <v>0.76530612244898</v>
      </c>
      <c r="AD443" s="3" t="n">
        <v>36.1</v>
      </c>
      <c r="AE443" s="3" t="n">
        <v>24.9</v>
      </c>
      <c r="AF443" s="3" t="n">
        <v>44</v>
      </c>
      <c r="AG443" s="1" t="n">
        <v>4</v>
      </c>
      <c r="AH443" s="3" t="n">
        <v>45.4</v>
      </c>
      <c r="AI443" s="3" t="n">
        <v>31.3</v>
      </c>
      <c r="AJ443" s="3" t="n">
        <v>41.8</v>
      </c>
      <c r="AK443" s="3" t="n">
        <v>2.2</v>
      </c>
      <c r="AL443" s="1" t="n">
        <v>1424</v>
      </c>
      <c r="AM443" s="1" t="n">
        <v>33</v>
      </c>
      <c r="AN443" s="1" t="n">
        <v>2335</v>
      </c>
      <c r="AO443" s="1" t="n">
        <v>87</v>
      </c>
      <c r="AP443" s="1" t="n">
        <v>131</v>
      </c>
      <c r="AQ443" s="1" t="n">
        <v>111</v>
      </c>
      <c r="AR443" s="1" t="n">
        <v>117</v>
      </c>
      <c r="AS443" s="1" t="n">
        <v>104</v>
      </c>
      <c r="AT443" s="1" t="n">
        <v>1</v>
      </c>
      <c r="AU443" s="1" t="n">
        <v>3195</v>
      </c>
      <c r="AV443" s="1" t="n">
        <f aca="false">((AO443*15)+(AP443*30)+(AQ443*30)+(AR443*30)+(AS443*15))</f>
        <v>13635</v>
      </c>
      <c r="AW443" s="1"/>
      <c r="AX443" s="4" t="n">
        <f aca="false">10000/SQRT((AO443*BE443)*(AVERAGE(AO443:AS443)*AVERAGE(BE443:BI443)))</f>
        <v>2.76728620626278</v>
      </c>
      <c r="AY443" s="4" t="n">
        <v>1</v>
      </c>
      <c r="AZ443" s="2" t="n">
        <f aca="false">(AO443*BE443)/405</f>
        <v>2.94296296296296</v>
      </c>
      <c r="BA443" s="2" t="n">
        <v>1</v>
      </c>
      <c r="BB443" s="2" t="n">
        <f aca="false">1/(LOG(BE443)+LOG(AO443))</f>
        <v>0.325072185065576</v>
      </c>
      <c r="BC443" s="2" t="n">
        <f aca="false">(BF443-BE443)/(AP443-AO443)</f>
        <v>2.59772727272727</v>
      </c>
      <c r="BD443" s="2" t="n">
        <f aca="false">(20*BE443)/((AO443/18)-3.5)</f>
        <v>205.5</v>
      </c>
      <c r="BE443" s="2" t="n">
        <v>13.7</v>
      </c>
      <c r="BF443" s="2" t="n">
        <v>128</v>
      </c>
      <c r="BG443" s="2" t="n">
        <v>117</v>
      </c>
      <c r="BH443" s="2" t="n">
        <v>143</v>
      </c>
      <c r="BI443" s="2" t="n">
        <v>96.3</v>
      </c>
      <c r="BJ443" s="2" t="n">
        <f aca="false">((BE443*15)+(BF443*30)+(BG443*30)+(BH443*30)+(BI443*15))-(BE443*120)</f>
        <v>11646</v>
      </c>
      <c r="BK443" s="2" t="n">
        <f aca="false">((BE443*15)+(BF443*30)+(BG443*30)+(BH443*30)+(BI443*15))</f>
        <v>13290</v>
      </c>
      <c r="BL443" s="2" t="n">
        <f aca="false">(1/BE443)</f>
        <v>0.072992700729927</v>
      </c>
      <c r="BM443" s="2" t="n">
        <f aca="false">(BJ443/AU443)</f>
        <v>3.64507042253521</v>
      </c>
      <c r="BN443" s="2" t="n">
        <f aca="false">(BK443/AV443)</f>
        <v>0.974697469746975</v>
      </c>
      <c r="BO443" s="2" t="n">
        <f aca="false">(AX443*BM443)</f>
        <v>10.0869531011381</v>
      </c>
      <c r="BP443" s="2" t="n">
        <f aca="false">(AX443*BN443)</f>
        <v>2.69726686331004</v>
      </c>
      <c r="BQ443" s="2" t="n">
        <v>2</v>
      </c>
      <c r="BR443" s="4" t="n">
        <f aca="false">(BC443*BL443)</f>
        <v>0.189615129396151</v>
      </c>
      <c r="BS443" s="1" t="n">
        <v>165</v>
      </c>
      <c r="BT443" s="1" t="n">
        <v>0</v>
      </c>
      <c r="BU443" s="1" t="n">
        <v>48</v>
      </c>
      <c r="BV443" s="1" t="n">
        <v>1</v>
      </c>
      <c r="BW443" s="1" t="n">
        <v>93</v>
      </c>
      <c r="BX443" s="1" t="n">
        <v>0</v>
      </c>
      <c r="BY443" s="1" t="n">
        <v>24</v>
      </c>
      <c r="BZ443" s="1" t="n">
        <v>122</v>
      </c>
      <c r="CA443" s="1" t="n">
        <v>0</v>
      </c>
      <c r="CB443" s="1" t="n">
        <v>3</v>
      </c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 t="n">
        <v>27.70036</v>
      </c>
      <c r="DO443" s="1" t="n">
        <v>363.1614</v>
      </c>
      <c r="DP443" s="1" t="n">
        <v>0.06</v>
      </c>
      <c r="DQ443" s="1"/>
      <c r="DR443" s="1" t="n">
        <v>1</v>
      </c>
      <c r="DS443" s="1" t="n">
        <v>1</v>
      </c>
      <c r="DT443" s="1" t="n">
        <v>1858.36</v>
      </c>
      <c r="DU443" s="1" t="n">
        <v>56.02</v>
      </c>
      <c r="DV443" s="1" t="n">
        <v>9.22</v>
      </c>
      <c r="DW443" s="1" t="n">
        <v>10.15</v>
      </c>
      <c r="DX443" s="1" t="n">
        <v>28.95</v>
      </c>
      <c r="DY443" s="1" t="n">
        <v>328.77</v>
      </c>
      <c r="DZ443" s="1" t="n">
        <v>40.18</v>
      </c>
      <c r="EA443" s="1" t="n">
        <v>18.79</v>
      </c>
      <c r="EB443" s="1" t="n">
        <v>9.12</v>
      </c>
      <c r="EC443" s="1" t="n">
        <v>17.58</v>
      </c>
      <c r="ED443" s="1" t="n">
        <v>9.43</v>
      </c>
      <c r="EE443" s="1" t="n">
        <v>245.65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1358</TotalTime>
  <Application>LibreOffice/5.3.6.1$Linux_X86_64 LibreOffice_project/30$Build-1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2016-01-05T06:47:00Z</dcterms:created>
  <dc:creator>Guardado-Mendoza</dc:creator>
  <dc:description/>
  <dc:language>en-US</dc:language>
  <cp:lastModifiedBy/>
  <cp:lastPrinted>2016-01-26T19:51:54Z</cp:lastPrinted>
  <dcterms:modified xsi:type="dcterms:W3CDTF">2017-09-07T12:05:04Z</dcterms:modified>
  <cp:revision>10</cp:revision>
  <dc:subject/>
  <dc:title/>
</cp:coreProperties>
</file>